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lizzy\Documents\UNCW\BAN500\Module 4_Course Project\"/>
    </mc:Choice>
  </mc:AlternateContent>
  <xr:revisionPtr revIDLastSave="0" documentId="13_ncr:1_{00A8C9ED-D344-41BF-9418-EE4B2EA08339}" xr6:coauthVersionLast="47" xr6:coauthVersionMax="47" xr10:uidLastSave="{00000000-0000-0000-0000-000000000000}"/>
  <bookViews>
    <workbookView xWindow="8040" yWindow="-16320" windowWidth="29040" windowHeight="15840" activeTab="1" xr2:uid="{00000000-000D-0000-FFFF-FFFF00000000}"/>
  </bookViews>
  <sheets>
    <sheet name="Sheet2" sheetId="13" r:id="rId1"/>
    <sheet name="Dashboard" sheetId="8" r:id="rId2"/>
    <sheet name="location - priority group" sheetId="10" r:id="rId3"/>
    <sheet name="Sheet3" sheetId="12" r:id="rId4"/>
    <sheet name="Sheet4" sheetId="14" r:id="rId5"/>
    <sheet name="Data" sheetId="1" r:id="rId6"/>
    <sheet name="Sheet1" sheetId="7" r:id="rId7"/>
  </sheets>
  <definedNames>
    <definedName name="_xlnm._FilterDatabase" localSheetId="5" hidden="1">Data!$E$1:$E$38</definedName>
    <definedName name="_xlchart.v1.0" hidden="1">Data!$H$2:$H$2569</definedName>
    <definedName name="_xlchart.v1.9" hidden="1">Data!$H$2:$H$2569</definedName>
    <definedName name="_xlchart.v5.1" hidden="1">Data!$E$1:$G$1</definedName>
    <definedName name="_xlchart.v5.10" hidden="1">Data!$E$1:$G$1</definedName>
    <definedName name="_xlchart.v5.11" hidden="1">Data!$E$2:$G$2570</definedName>
    <definedName name="_xlchart.v5.12" hidden="1">Data!$H$1</definedName>
    <definedName name="_xlchart.v5.13" hidden="1">Data!$H$2:$H$2570</definedName>
    <definedName name="_xlchart.v5.2" hidden="1">Data!$E$2:$G$2570</definedName>
    <definedName name="_xlchart.v5.3" hidden="1">Data!$H$1</definedName>
    <definedName name="_xlchart.v5.4" hidden="1">Data!$H$2:$H$2570</definedName>
    <definedName name="_xlchart.v5.5" hidden="1">Data!$E$1:$G$1</definedName>
    <definedName name="_xlchart.v5.6" hidden="1">Data!$E$2:$G$2570</definedName>
    <definedName name="_xlchart.v5.7" hidden="1">Data!$H$1</definedName>
    <definedName name="_xlchart.v5.8" hidden="1">Data!$H$2:$H$2570</definedName>
    <definedName name="_xlnm.Extract" localSheetId="5">Data!#REF!</definedName>
    <definedName name="Slicer_SocioeconmicIndicator">#N/A</definedName>
    <definedName name="Slicer_SocioeconmicIndicator1">#N/A</definedName>
    <definedName name="Slicer_VeteranIndicator">#N/A</definedName>
    <definedName name="Slicer_VeteranIndicator1">#N/A</definedName>
    <definedName name="Slicer_WomenOwnedIndicator">#N/A</definedName>
    <definedName name="Slicer_WomenOwnedIndicator1">#N/A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7" i="8" l="1"/>
  <c r="H2570" i="1"/>
  <c r="AH17" i="1"/>
  <c r="AH16" i="1"/>
  <c r="AH15" i="1"/>
  <c r="AG17" i="1"/>
  <c r="AG16" i="1"/>
  <c r="AG15" i="1"/>
  <c r="AF17" i="1"/>
  <c r="AF16" i="1"/>
  <c r="AF15" i="1"/>
  <c r="AF12" i="1" l="1"/>
  <c r="AF11" i="1"/>
  <c r="AF10" i="1"/>
  <c r="AF9" i="1"/>
  <c r="AF8" i="1"/>
  <c r="AF7" i="1"/>
  <c r="AF6" i="1"/>
  <c r="AF5" i="1"/>
  <c r="AF4" i="1"/>
  <c r="AF3" i="1"/>
</calcChain>
</file>

<file path=xl/sharedStrings.xml><?xml version="1.0" encoding="utf-8"?>
<sst xmlns="http://schemas.openxmlformats.org/spreadsheetml/2006/main" count="62386" uniqueCount="6098">
  <si>
    <t>LoanNumber</t>
  </si>
  <si>
    <t>ApprovalDate</t>
  </si>
  <si>
    <t>BusinessName</t>
  </si>
  <si>
    <t>BusinessAddress</t>
  </si>
  <si>
    <t>BusinessCity</t>
  </si>
  <si>
    <t>BusinessState</t>
  </si>
  <si>
    <t>BusinessZip</t>
  </si>
  <si>
    <t>GrantAmount</t>
  </si>
  <si>
    <t>FranchiseName</t>
  </si>
  <si>
    <t>RuralUrbanIndicator</t>
  </si>
  <si>
    <t>HubzoneIndicator</t>
  </si>
  <si>
    <t>CD</t>
  </si>
  <si>
    <t>grant_purp_cons_outdoor_seating</t>
  </si>
  <si>
    <t>grant_purpose_covered_supplier</t>
  </si>
  <si>
    <t>grant_purpose_debt</t>
  </si>
  <si>
    <t>grant_purpose_food</t>
  </si>
  <si>
    <t>grant_purpose_maintenance_indoor</t>
  </si>
  <si>
    <t>grant_purpose_operations</t>
  </si>
  <si>
    <t>grant_purpose_payroll</t>
  </si>
  <si>
    <t>grant_purpose_rent</t>
  </si>
  <si>
    <t>grant_purpose_supplies</t>
  </si>
  <si>
    <t>grant_purpose_utility</t>
  </si>
  <si>
    <t>LegalOrganizationType</t>
  </si>
  <si>
    <t>LMIIndicator</t>
  </si>
  <si>
    <t>SocioeconmicIndicator</t>
  </si>
  <si>
    <t>VeteranIndicator</t>
  </si>
  <si>
    <t>WomenOwnedIndicator</t>
  </si>
  <si>
    <t>RestaurantType</t>
  </si>
  <si>
    <t>U</t>
  </si>
  <si>
    <t>N</t>
  </si>
  <si>
    <t>Y</t>
  </si>
  <si>
    <t>Limited  Liability Company(LLC)</t>
  </si>
  <si>
    <t>Restaurant</t>
  </si>
  <si>
    <t>Subchapter S Corporation</t>
  </si>
  <si>
    <t>Columbus</t>
  </si>
  <si>
    <t>Subway</t>
  </si>
  <si>
    <t>Dunkin' Donuts</t>
  </si>
  <si>
    <t>Limited Liability Partnership</t>
  </si>
  <si>
    <t>Bar, Saloon, Lounge, Tavern &amp;&amp; Restaurant</t>
  </si>
  <si>
    <t>Food Stand, Food Truck, Food Cart</t>
  </si>
  <si>
    <t>Corporation</t>
  </si>
  <si>
    <t>Other &amp;&amp; Bar, Saloon, Lounge, Tavern &amp;&amp; Caterer &amp;&amp; Restaurant</t>
  </si>
  <si>
    <t>R</t>
  </si>
  <si>
    <t>Bar, Saloon, Lounge, Tavern</t>
  </si>
  <si>
    <t>Denver</t>
  </si>
  <si>
    <t>Caterer</t>
  </si>
  <si>
    <t>Bar, Saloon, Lounge, Tavern &amp;&amp; Caterer &amp;&amp; Restaurant</t>
  </si>
  <si>
    <t>Caterer &amp;&amp; Restaurant</t>
  </si>
  <si>
    <t>Brewpub, Tasting Room, Taproom **</t>
  </si>
  <si>
    <t>Partnership</t>
  </si>
  <si>
    <t>Down By the River Inc.</t>
  </si>
  <si>
    <t>208 N Water St</t>
  </si>
  <si>
    <t>Wilmington</t>
  </si>
  <si>
    <t>Mellow Mushroom</t>
  </si>
  <si>
    <t>NC-07</t>
  </si>
  <si>
    <t>Hudson</t>
  </si>
  <si>
    <t>Other &amp;&amp; Snack and Nonalcoholic Beverage Bar &amp;&amp; Restaurant</t>
  </si>
  <si>
    <t>Tropical Smoothie Cafe</t>
  </si>
  <si>
    <t>Mount Pleasant</t>
  </si>
  <si>
    <t>Other &amp;&amp; Restaurant</t>
  </si>
  <si>
    <t>Sole Proprietorship</t>
  </si>
  <si>
    <t>San Francisco</t>
  </si>
  <si>
    <t>Other</t>
  </si>
  <si>
    <t>McDonalds</t>
  </si>
  <si>
    <t>Skrimp Shack</t>
  </si>
  <si>
    <t>Denton</t>
  </si>
  <si>
    <t>Washington</t>
  </si>
  <si>
    <t>Snack and Nonalcoholic Beverage Bar &amp;&amp; Restaurant</t>
  </si>
  <si>
    <t>Dairy Queen Operating Agreement</t>
  </si>
  <si>
    <t>Other &amp;&amp; Bar, Saloon, Lounge, Tavern &amp;&amp; Restaurant</t>
  </si>
  <si>
    <t>Brewpub, Tasting Room, Taproom ** &amp;&amp; Restaurant</t>
  </si>
  <si>
    <t>Lexington</t>
  </si>
  <si>
    <t>Other &amp;&amp; Bar, Saloon, Lounge, Tavern</t>
  </si>
  <si>
    <t>Snack and Nonalcoholic Beverage Bar</t>
  </si>
  <si>
    <t>New Beverage Ventures LLC</t>
  </si>
  <si>
    <t>715 Arendell St</t>
  </si>
  <si>
    <t>Morehead City</t>
  </si>
  <si>
    <t>NC-03</t>
  </si>
  <si>
    <t>Fayetteville</t>
  </si>
  <si>
    <t>Snack and Nonalcoholic Beverage Bar &amp;&amp; Bar, Saloon, Lounge, Tavern &amp;&amp; Caterer &amp;&amp; Restaurant</t>
  </si>
  <si>
    <t>Columbia</t>
  </si>
  <si>
    <t>Other &amp;&amp; Licensed Alcohol Producer &amp;&amp; Bar, Saloon, Lounge, Tavern &amp;&amp; Restaurant</t>
  </si>
  <si>
    <t>Canton</t>
  </si>
  <si>
    <t>L&amp;L HAWAIIAN BARBEQUE/L&amp;L HAWAIIAN GRILL</t>
  </si>
  <si>
    <t>230 Thompson St</t>
  </si>
  <si>
    <t>CUISINE CONCEPTS LLC</t>
  </si>
  <si>
    <t>3735 Davis Dr Ste 105</t>
  </si>
  <si>
    <t>Morrisville</t>
  </si>
  <si>
    <t>NC-02</t>
  </si>
  <si>
    <t>Haagen-Dazs</t>
  </si>
  <si>
    <t>Qdoba</t>
  </si>
  <si>
    <t>Greenville</t>
  </si>
  <si>
    <t>Licensed Alcohol Producer &amp;&amp; Winery ** &amp;&amp; Brewpub, Tasting Room, Taproom **</t>
  </si>
  <si>
    <t>SWDP Restaurant Group LLC</t>
  </si>
  <si>
    <t>112 1/2 W Franklin St</t>
  </si>
  <si>
    <t>Chapel Hill</t>
  </si>
  <si>
    <t>NC-04</t>
  </si>
  <si>
    <t>Jimmy John's</t>
  </si>
  <si>
    <t>Madison</t>
  </si>
  <si>
    <t>Wayback Burgers</t>
  </si>
  <si>
    <t>Other &amp;&amp; Snack and Nonalcoholic Beverage Bar</t>
  </si>
  <si>
    <t>Licensed Alcohol Producer</t>
  </si>
  <si>
    <t>Food Stand, Food Truck, Food Cart &amp;&amp; Restaurant</t>
  </si>
  <si>
    <t>Auntie Anne's</t>
  </si>
  <si>
    <t>Cleveland</t>
  </si>
  <si>
    <t>Boba Brew</t>
  </si>
  <si>
    <t>Morgan St. Food Hall 411 West Morgan St.</t>
  </si>
  <si>
    <t>Raleigh</t>
  </si>
  <si>
    <t>P3 MGMT INC</t>
  </si>
  <si>
    <t>14460 New Falls of Neuse Rd Suite 183</t>
  </si>
  <si>
    <t>Jamestown</t>
  </si>
  <si>
    <t>Little Caesars</t>
  </si>
  <si>
    <t>Franklin</t>
  </si>
  <si>
    <t>Other &amp;&amp; Caterer</t>
  </si>
  <si>
    <t>Plymouth</t>
  </si>
  <si>
    <t>Ribeyes of Williamston LLC</t>
  </si>
  <si>
    <t>1056 Cantle Ct</t>
  </si>
  <si>
    <t>Williamston</t>
  </si>
  <si>
    <t>Ribeyes Steakhouse</t>
  </si>
  <si>
    <t>NC-01</t>
  </si>
  <si>
    <t>JD Pounds Inc</t>
  </si>
  <si>
    <t>671 Godley Rd</t>
  </si>
  <si>
    <t>Grimesland</t>
  </si>
  <si>
    <t>Kona Ice</t>
  </si>
  <si>
    <t>Woodys2go Inc.</t>
  </si>
  <si>
    <t>431 N Church St</t>
  </si>
  <si>
    <t>Hendersonville</t>
  </si>
  <si>
    <t>NC-11</t>
  </si>
  <si>
    <t>Which Wich</t>
  </si>
  <si>
    <t>Caterer &amp;&amp; Food Stand, Food Truck, Food Cart</t>
  </si>
  <si>
    <t>Caterer &amp;&amp; Food Stand, Food Truck, Food Cart &amp;&amp; Restaurant</t>
  </si>
  <si>
    <t>Golden Corral</t>
  </si>
  <si>
    <t>Other &amp;&amp; Licensed Alcohol Producer &amp;&amp; Brewery and/or microbrewery ** &amp;&amp; Brewpub, Tasting Room, Taproom ** &amp;&amp; Restaurant</t>
  </si>
  <si>
    <t>CAM 2007 INC</t>
  </si>
  <si>
    <t>4020 Durham Chapel Hill Blvd</t>
  </si>
  <si>
    <t>Durham</t>
  </si>
  <si>
    <t>Winery ** &amp;&amp; Restaurant</t>
  </si>
  <si>
    <t>MRR Holdings LLC</t>
  </si>
  <si>
    <t>206 Broadway St. Suite 104</t>
  </si>
  <si>
    <t>Brewery and/or microbrewery **</t>
  </si>
  <si>
    <t>Front Porch Hospitality Group LLC</t>
  </si>
  <si>
    <t>791 Merrimon Ave</t>
  </si>
  <si>
    <t>Asheville</t>
  </si>
  <si>
    <t>sweetFrog</t>
  </si>
  <si>
    <t>Other &amp;&amp; Caterer &amp;&amp; Restaurant</t>
  </si>
  <si>
    <t>Inn **</t>
  </si>
  <si>
    <t>Cicis</t>
  </si>
  <si>
    <t>New Victory Lanes LLC</t>
  </si>
  <si>
    <t>125 Morlake Drive</t>
  </si>
  <si>
    <t>Mooresville</t>
  </si>
  <si>
    <t>NC-10</t>
  </si>
  <si>
    <t>Other &amp;&amp; Licensed Alcohol Producer &amp;&amp; Snack and Nonalcoholic Beverage Bar &amp;&amp; Bar, Saloon, Lounge, Tavern &amp;&amp; Caterer &amp;&amp; Restaurant</t>
  </si>
  <si>
    <t>PSH Operators LLC</t>
  </si>
  <si>
    <t>2135 Ayrsley Town Blvd Ste C</t>
  </si>
  <si>
    <t>Charlotte</t>
  </si>
  <si>
    <t>NC-09</t>
  </si>
  <si>
    <t>Henderson</t>
  </si>
  <si>
    <t>Ben &amp; Jerry's</t>
  </si>
  <si>
    <t>Natty Greene's Downtown LLC.</t>
  </si>
  <si>
    <t>345 S Elm St</t>
  </si>
  <si>
    <t>Greensboro</t>
  </si>
  <si>
    <t>NC-06</t>
  </si>
  <si>
    <t>Andes Food Services LLC</t>
  </si>
  <si>
    <t>1125 W Nc Highway 54 Suite 304</t>
  </si>
  <si>
    <t>Brewery and/or microbrewery ** &amp;&amp; Brewpub, Tasting Room, Taproom **</t>
  </si>
  <si>
    <t>Concord</t>
  </si>
  <si>
    <t>Bakery ** &amp;&amp; Restaurant</t>
  </si>
  <si>
    <t>1103 Main St</t>
  </si>
  <si>
    <t>Inchin's Bamboo Garden</t>
  </si>
  <si>
    <t>BurgerFi</t>
  </si>
  <si>
    <t>Western Sizzlin</t>
  </si>
  <si>
    <t>CombinedCaterers Inc</t>
  </si>
  <si>
    <t>2600 Youngblood St</t>
  </si>
  <si>
    <t>NC-12</t>
  </si>
  <si>
    <t>Lewisville</t>
  </si>
  <si>
    <t>MARBRA LLC</t>
  </si>
  <si>
    <t>200 N Tryon St</t>
  </si>
  <si>
    <t>Great Wraps Grill</t>
  </si>
  <si>
    <t>Menchie's</t>
  </si>
  <si>
    <t>Brixx Wood Fired Pizza</t>
  </si>
  <si>
    <t>Kilwins Chocolates and Ice Cream Store</t>
  </si>
  <si>
    <t>Licensed Alcohol Producer &amp;&amp; Brewery and/or microbrewery ** &amp;&amp; Brewpub, Tasting Room, Taproom **</t>
  </si>
  <si>
    <t>Troy</t>
  </si>
  <si>
    <t>Inn ** &amp;&amp; Bar, Saloon, Lounge, Tavern &amp;&amp; Restaurant</t>
  </si>
  <si>
    <t>Charlotte Premium Pizza</t>
  </si>
  <si>
    <t>2311 Lord Anson Dr</t>
  </si>
  <si>
    <t>Waxhaw</t>
  </si>
  <si>
    <t>Sbarro</t>
  </si>
  <si>
    <t>Bar, Saloon, Lounge, Tavern &amp;&amp; Caterer &amp;&amp; Food Stand, Food Truck, Food Cart &amp;&amp; Restaurant</t>
  </si>
  <si>
    <t>Winery **</t>
  </si>
  <si>
    <t>Rocky Mountain Chocolate Factory</t>
  </si>
  <si>
    <t>Bakery ** &amp;&amp; Snack and Nonalcoholic Beverage Bar</t>
  </si>
  <si>
    <t>Licensed Alcohol Producer &amp;&amp; Restaurant</t>
  </si>
  <si>
    <t>Newport</t>
  </si>
  <si>
    <t>Snack and Nonalcoholic Beverage Bar &amp;&amp; Caterer &amp;&amp; Food Stand, Food Truck, Food Cart</t>
  </si>
  <si>
    <t>Tutti Frutti</t>
  </si>
  <si>
    <t>Jamba</t>
  </si>
  <si>
    <t>Other &amp;&amp; Licensed Alcohol Producer &amp;&amp; Restaurant</t>
  </si>
  <si>
    <t>Bar, Saloon, Lounge, Tavern &amp;&amp; Food Stand, Food Truck, Food Cart &amp;&amp; Restaurant</t>
  </si>
  <si>
    <t>Pizzanuthouse Inc</t>
  </si>
  <si>
    <t>1839 S Main St Suite 138</t>
  </si>
  <si>
    <t>Wake Forest</t>
  </si>
  <si>
    <t>THREE BARKING DOGS LLC</t>
  </si>
  <si>
    <t>74 N Lexington Ave</t>
  </si>
  <si>
    <t>Clinton</t>
  </si>
  <si>
    <t>Snack and Nonalcoholic Beverage Bar &amp;&amp; Food Stand, Food Truck, Food Cart</t>
  </si>
  <si>
    <t>Divided Sky LLC</t>
  </si>
  <si>
    <t>164 E Main St</t>
  </si>
  <si>
    <t>Forest City</t>
  </si>
  <si>
    <t>Moe's Original BBQ</t>
  </si>
  <si>
    <t>NC-05</t>
  </si>
  <si>
    <t>Moe's Brier Creek LLC</t>
  </si>
  <si>
    <t>7850 Alexander Promenade Pl Ste 115</t>
  </si>
  <si>
    <t>Moe's Southwest Grill</t>
  </si>
  <si>
    <t>Other &amp;&amp; Licensed Alcohol Producer</t>
  </si>
  <si>
    <t>Jefferson</t>
  </si>
  <si>
    <t>Cinnabon</t>
  </si>
  <si>
    <t>IHOP</t>
  </si>
  <si>
    <t>Steak n Shake By Biglari</t>
  </si>
  <si>
    <t>Mezzanotte  LLC</t>
  </si>
  <si>
    <t>2907 Providence Rd Ste 100</t>
  </si>
  <si>
    <t>Snack and Nonalcoholic Beverage Bar &amp;&amp; Bar, Saloon, Lounge, Tavern</t>
  </si>
  <si>
    <t>920 Hamilton St</t>
  </si>
  <si>
    <t>JASBEV LLC</t>
  </si>
  <si>
    <t>13460 NC Highway 50 Suite 101</t>
  </si>
  <si>
    <t>Surf City</t>
  </si>
  <si>
    <t>Shuckin' Shack Oyster Bar</t>
  </si>
  <si>
    <t>Snack and Nonalcoholic Beverage Bar &amp;&amp; Caterer &amp;&amp; Food Stand, Food Truck, Food Cart &amp;&amp; Restaurant</t>
  </si>
  <si>
    <t>Bakery **</t>
  </si>
  <si>
    <t>Self-Employed Individuals</t>
  </si>
  <si>
    <t>Other &amp;&amp; Snack and Nonalcoholic Beverage Bar &amp;&amp; Caterer</t>
  </si>
  <si>
    <t>Brewpub, Tasting Room, Taproom ** &amp;&amp; Bar, Saloon, Lounge, Tavern</t>
  </si>
  <si>
    <t>Brewery and/or microbrewery ** &amp;&amp; Brewpub, Tasting Room, Taproom ** &amp;&amp; Restaurant</t>
  </si>
  <si>
    <t>Creswell</t>
  </si>
  <si>
    <t>Food Stand, Food Truck, Food Cart &amp;&amp; Caterer</t>
  </si>
  <si>
    <t>Jacksonville</t>
  </si>
  <si>
    <t>Other &amp;&amp; Caterer &amp;&amp; Food Stand, Food Truck, Food Cart</t>
  </si>
  <si>
    <t>MATTHEW WILLIAM CORP INC</t>
  </si>
  <si>
    <t>1554 Julian R Allsbrook Hwy</t>
  </si>
  <si>
    <t>Roanoke Rapids</t>
  </si>
  <si>
    <t>Rita's Ice-Custard-Happiness</t>
  </si>
  <si>
    <t>Saladworks</t>
  </si>
  <si>
    <t>Selma</t>
  </si>
  <si>
    <t>Shree Khodiar Corporation</t>
  </si>
  <si>
    <t>1458 Jag Branch Blvd</t>
  </si>
  <si>
    <t>Kernersville</t>
  </si>
  <si>
    <t>DQ Grill &amp; Chill  Operating Agreement</t>
  </si>
  <si>
    <t>Ruby Thai Pineville LLC</t>
  </si>
  <si>
    <t>11025 Carolina Place Pkwy Ste FC9</t>
  </si>
  <si>
    <t>Pineville</t>
  </si>
  <si>
    <t>ORIENTAL PHO INC</t>
  </si>
  <si>
    <t>5959 Triangle Town Blvd Ste 1116</t>
  </si>
  <si>
    <t>Brewery and/or microbrewery ** &amp;&amp; Restaurant</t>
  </si>
  <si>
    <t>Bakery ** &amp;&amp; Caterer</t>
  </si>
  <si>
    <t>BLM Holdings LLC</t>
  </si>
  <si>
    <t>807 Golf House Rd E</t>
  </si>
  <si>
    <t>Whitsett</t>
  </si>
  <si>
    <t>Bakery ** &amp;&amp; Caterer &amp;&amp; Restaurant</t>
  </si>
  <si>
    <t>Nzingas Inc</t>
  </si>
  <si>
    <t>826 Fayetteville St 110</t>
  </si>
  <si>
    <t>Hook &amp; Reel</t>
  </si>
  <si>
    <t>Leland</t>
  </si>
  <si>
    <t>Other &amp;&amp; Bakery ** &amp;&amp; Caterer &amp;&amp; Restaurant</t>
  </si>
  <si>
    <t>Mekvilai Thai Cuisine</t>
  </si>
  <si>
    <t>2422 N Center St</t>
  </si>
  <si>
    <t>Hickory</t>
  </si>
  <si>
    <t>Burlington</t>
  </si>
  <si>
    <t>Snack and Nonalcoholic Beverage Bar &amp;&amp; Caterer &amp;&amp; Restaurant</t>
  </si>
  <si>
    <t>Snack and Nonalcoholic Beverage Bar &amp;&amp; Food Stand, Food Truck, Food Cart &amp;&amp; Restaurant</t>
  </si>
  <si>
    <t>Salisbury</t>
  </si>
  <si>
    <t>Single Member LLC</t>
  </si>
  <si>
    <t>BEYU BLUE COFFEE</t>
  </si>
  <si>
    <t>125 Science Dr Duke University Bryan Center</t>
  </si>
  <si>
    <t>PAF CORP</t>
  </si>
  <si>
    <t>4995 Weddington Rd SUITE410</t>
  </si>
  <si>
    <t>NC-08</t>
  </si>
  <si>
    <t>Checkers</t>
  </si>
  <si>
    <t>Beer Barrio Company</t>
  </si>
  <si>
    <t>34 N Front St</t>
  </si>
  <si>
    <t>Other &amp;&amp; Bakery ** &amp;&amp; Restaurant</t>
  </si>
  <si>
    <t>Inn ** &amp;&amp; Restaurant</t>
  </si>
  <si>
    <t>KGSP 1 INC</t>
  </si>
  <si>
    <t>8111 Concord Mills Blvd Ste 670</t>
  </si>
  <si>
    <t>Firehouse Subs</t>
  </si>
  <si>
    <t>XMI LLC</t>
  </si>
  <si>
    <t>Elizabeth City Pizza Company LLC</t>
  </si>
  <si>
    <t>507 E. Main Street</t>
  </si>
  <si>
    <t>Elizabeth City</t>
  </si>
  <si>
    <t>LEKESHA ROYAL</t>
  </si>
  <si>
    <t>107 Dosia Dr</t>
  </si>
  <si>
    <t>Goldsboro</t>
  </si>
  <si>
    <t>Food Stand, Food Truck, Food Cart &amp;&amp; Caterer &amp;&amp; Restaurant</t>
  </si>
  <si>
    <t>Winde Jackson-Davis</t>
  </si>
  <si>
    <t>105 Greys Mill Court</t>
  </si>
  <si>
    <t>Rocky Mount</t>
  </si>
  <si>
    <t>Pizza Inn</t>
  </si>
  <si>
    <t>Sadies Coffee Corner</t>
  </si>
  <si>
    <t>324 S. Garnett Street</t>
  </si>
  <si>
    <t>Coral Darby</t>
  </si>
  <si>
    <t>778 Merrimon Ave</t>
  </si>
  <si>
    <t>Remington Grill Inc</t>
  </si>
  <si>
    <t>208 Crossroads Blvd</t>
  </si>
  <si>
    <t>Cary</t>
  </si>
  <si>
    <t>Quiznos</t>
  </si>
  <si>
    <t>Schlotzsky's</t>
  </si>
  <si>
    <t>Mikara Village LLC</t>
  </si>
  <si>
    <t>3916 Ivory Rose Ln</t>
  </si>
  <si>
    <t>New London</t>
  </si>
  <si>
    <t>CHANG RESTAURANT GROUP INC</t>
  </si>
  <si>
    <t>5615 South Blvd</t>
  </si>
  <si>
    <t>Adisha Inc.</t>
  </si>
  <si>
    <t>145 Crimson Orchard Dr</t>
  </si>
  <si>
    <t>Five Enterprise LLC</t>
  </si>
  <si>
    <t>58 Cowan Cove Rd</t>
  </si>
  <si>
    <t>Helen Holden</t>
  </si>
  <si>
    <t>128 E Commerce St</t>
  </si>
  <si>
    <t>Food Stand, Food Truck, Food Cart &amp;&amp; Snack and Nonalcoholic Beverage Bar</t>
  </si>
  <si>
    <t>Jersey Mike's</t>
  </si>
  <si>
    <t>Oxford</t>
  </si>
  <si>
    <t>stop-button</t>
  </si>
  <si>
    <t>4251 Legion Rd suite 135</t>
  </si>
  <si>
    <t>Hope Mills</t>
  </si>
  <si>
    <t>Kadoura LLC</t>
  </si>
  <si>
    <t>202 W Haggard Ave</t>
  </si>
  <si>
    <t>Elon</t>
  </si>
  <si>
    <t>Hillsborough</t>
  </si>
  <si>
    <t>Pedal Brake Inc</t>
  </si>
  <si>
    <t>108 East Main Street Suite 1</t>
  </si>
  <si>
    <t>Carrboro</t>
  </si>
  <si>
    <t>No-Rea LLC</t>
  </si>
  <si>
    <t>640 S Van Buren Rd Suite C</t>
  </si>
  <si>
    <t>Eden</t>
  </si>
  <si>
    <t>Zaxby's</t>
  </si>
  <si>
    <t>FRESHVIBES LLC</t>
  </si>
  <si>
    <t>1901 Charles Blvd Ste 1000</t>
  </si>
  <si>
    <t>Other &amp;&amp; Snack and Nonalcoholic Beverage Bar &amp;&amp; Food Stand, Food Truck, Food Cart</t>
  </si>
  <si>
    <t>Smallcakes CupcakeryÂ </t>
  </si>
  <si>
    <t>Volume Hillsborough LLC</t>
  </si>
  <si>
    <t>226 S Churton St</t>
  </si>
  <si>
    <t>Bakery ** &amp;&amp; Food Stand, Food Truck, Food Cart</t>
  </si>
  <si>
    <t>Domino's</t>
  </si>
  <si>
    <t>Harrisburg</t>
  </si>
  <si>
    <t>DKGV LLC</t>
  </si>
  <si>
    <t>8516 S Tryon St Unit 105</t>
  </si>
  <si>
    <t>Southport Tap and Cellar LLC</t>
  </si>
  <si>
    <t>827 N Howe Street</t>
  </si>
  <si>
    <t>Southport</t>
  </si>
  <si>
    <t>11th Hour Brewing LLC</t>
  </si>
  <si>
    <t>357 Dayton Dr</t>
  </si>
  <si>
    <t>Waynesville</t>
  </si>
  <si>
    <t>The Original Pancake House</t>
  </si>
  <si>
    <t>Energy Center Cafe Corp</t>
  </si>
  <si>
    <t>550 S Tryon St Suite 120</t>
  </si>
  <si>
    <t>Cadillac Whitewalls &amp; Skirts LLC</t>
  </si>
  <si>
    <t>201 Ridgeway Dr</t>
  </si>
  <si>
    <t>vintner wine market</t>
  </si>
  <si>
    <t>8128 Providence Rd suite 500</t>
  </si>
  <si>
    <t>Clean Eatz</t>
  </si>
  <si>
    <t>Golden Pineapple Bar LLC</t>
  </si>
  <si>
    <t>28 Spears Ave</t>
  </si>
  <si>
    <t>Carthage</t>
  </si>
  <si>
    <t>AFC Sushi/AFC Franchise Corp./Hybrid Sushi</t>
  </si>
  <si>
    <t>BELLE OF CAMDEN INC</t>
  </si>
  <si>
    <t>269 US HWY 158 E</t>
  </si>
  <si>
    <t>Licensed Alcohol Producer &amp;&amp; Brewery and/or microbrewery ** &amp;&amp; Brewpub, Tasting Room, Taproom ** &amp;&amp; Restaurant</t>
  </si>
  <si>
    <t>Sparta</t>
  </si>
  <si>
    <t>Other &amp;&amp; Bakery ** &amp;&amp; Snack and Nonalcoholic Beverage Bar</t>
  </si>
  <si>
    <t>GenX Ventures LLC</t>
  </si>
  <si>
    <t>9662 Chapel Hill Rd Ste 120</t>
  </si>
  <si>
    <t>Potbelly Sandwich Works</t>
  </si>
  <si>
    <t>K&amp;T Wilson Inc.</t>
  </si>
  <si>
    <t>491 N Broad Street</t>
  </si>
  <si>
    <t>Brevard</t>
  </si>
  <si>
    <t>Bakery ** &amp;&amp; Snack and Nonalcoholic Beverage Bar &amp;&amp; Caterer &amp;&amp; Restaurant</t>
  </si>
  <si>
    <t>Other &amp;&amp; Food Stand, Food Truck, Food Cart</t>
  </si>
  <si>
    <t>Amorino Gelato Al Naturale</t>
  </si>
  <si>
    <t>Burnsville</t>
  </si>
  <si>
    <t>Restaurant &amp;&amp; Bakery **</t>
  </si>
  <si>
    <t>JULIE PURVIS</t>
  </si>
  <si>
    <t>515 PEBBLE BAY TRAIL</t>
  </si>
  <si>
    <t>Sugar Creek Brewing Company LLC</t>
  </si>
  <si>
    <t>215 Southside Dr</t>
  </si>
  <si>
    <t>Breaking Bread Ballantyne LLC</t>
  </si>
  <si>
    <t>11611 N Community House Rd</t>
  </si>
  <si>
    <t>BOOBEAR LLC</t>
  </si>
  <si>
    <t>1947 S Churchill Dr</t>
  </si>
  <si>
    <t>Laconia Ale Works LLC</t>
  </si>
  <si>
    <t>433 N. Main Street</t>
  </si>
  <si>
    <t>Brewery and/or microbrewery ** &amp;&amp; Brewpub, Tasting Room, Taproom ** &amp;&amp; Bar, Saloon, Lounge, Tavern</t>
  </si>
  <si>
    <t>Ekvira Inc.</t>
  </si>
  <si>
    <t>Smoothie King</t>
  </si>
  <si>
    <t>Kate Clyde's LC</t>
  </si>
  <si>
    <t>1023 Unarco Rd</t>
  </si>
  <si>
    <t>Marshville</t>
  </si>
  <si>
    <t>sat frinds co</t>
  </si>
  <si>
    <t>4325 Glenwood Ave Ste 1040</t>
  </si>
  <si>
    <t>TAP THAT LLC</t>
  </si>
  <si>
    <t>1564 Market Place Blvd Ste 9</t>
  </si>
  <si>
    <t>Ocean Isle Beach</t>
  </si>
  <si>
    <t>Catering by Design Inc</t>
  </si>
  <si>
    <t>2316 Barton Oaks Dr</t>
  </si>
  <si>
    <t>Belmont</t>
  </si>
  <si>
    <t>Breaking Bread II LLC</t>
  </si>
  <si>
    <t>4620 Piedmont Row Dr Ste 140</t>
  </si>
  <si>
    <t>Camden</t>
  </si>
  <si>
    <t>Bhatti LLC 3</t>
  </si>
  <si>
    <t>5959 Triangle Town Blvd Auntie Annes</t>
  </si>
  <si>
    <t>Davidson Wine Co. LLC</t>
  </si>
  <si>
    <t>121 Depot Street</t>
  </si>
  <si>
    <t>Davidson</t>
  </si>
  <si>
    <t>Independent Contractors</t>
  </si>
  <si>
    <t>Scott Carle</t>
  </si>
  <si>
    <t>481 Airport Road</t>
  </si>
  <si>
    <t>Bawarchi Biryanis</t>
  </si>
  <si>
    <t>Taco Bell</t>
  </si>
  <si>
    <t>914 W Main St</t>
  </si>
  <si>
    <t>343 N Main St</t>
  </si>
  <si>
    <t>North Overlook Partners</t>
  </si>
  <si>
    <t>703 Dickinson Ave</t>
  </si>
  <si>
    <t>Snack and Nonalcoholic Beverage Bar &amp;&amp; Bar, Saloon, Lounge, Tavern &amp;&amp; Restaurant</t>
  </si>
  <si>
    <t>Foodlove LLC</t>
  </si>
  <si>
    <t>697 Haywood Rd Ste A</t>
  </si>
  <si>
    <t>Belvidere</t>
  </si>
  <si>
    <t>Great Harvest Bread Co.</t>
  </si>
  <si>
    <t>THOMAS CARLISLE</t>
  </si>
  <si>
    <t>15943 Glen Miro Dr</t>
  </si>
  <si>
    <t>Huntersville</t>
  </si>
  <si>
    <t>Cedar Mountain Cafe LLC</t>
  </si>
  <si>
    <t>10667 Greenville Hwy</t>
  </si>
  <si>
    <t>Cedar Mountain</t>
  </si>
  <si>
    <t>BBH WW North Concord LLC</t>
  </si>
  <si>
    <t>5123 Berkeley Park Ct</t>
  </si>
  <si>
    <t>Duck Donuts</t>
  </si>
  <si>
    <t>S &amp; W Foods LLC</t>
  </si>
  <si>
    <t>1941 New Garden Rd Suite 116</t>
  </si>
  <si>
    <t>HEIWA SHOKUDO LLC</t>
  </si>
  <si>
    <t>93 Paper Birch Ave</t>
  </si>
  <si>
    <t>Josephs Italian BistroInc</t>
  </si>
  <si>
    <t>5003 Oquinn Blvd SE</t>
  </si>
  <si>
    <t>Filo Pastries</t>
  </si>
  <si>
    <t>1155 Tunnel Rd</t>
  </si>
  <si>
    <t>Xristou Meneton Inc</t>
  </si>
  <si>
    <t>112 W Union St</t>
  </si>
  <si>
    <t>Morganton</t>
  </si>
  <si>
    <t>Aberdeen</t>
  </si>
  <si>
    <t>Cakes by Gray LLC</t>
  </si>
  <si>
    <t>300 District Dr Apt 102</t>
  </si>
  <si>
    <t>Okole Maluna Inc</t>
  </si>
  <si>
    <t>970 Rivers St</t>
  </si>
  <si>
    <t>Boone</t>
  </si>
  <si>
    <t>114 S 2nd St</t>
  </si>
  <si>
    <t>The Pretzel Twister</t>
  </si>
  <si>
    <t>Irish Cue Inc</t>
  </si>
  <si>
    <t>19507 W Catawba Ave Suite e</t>
  </si>
  <si>
    <t>Cornelius</t>
  </si>
  <si>
    <t>Ruby Red Group LLC</t>
  </si>
  <si>
    <t>414 Fayetteville St Ste 100</t>
  </si>
  <si>
    <t>Gigi's Cupcakes</t>
  </si>
  <si>
    <t>Doogie Corporation</t>
  </si>
  <si>
    <t>29 W French Broad St Ste 101</t>
  </si>
  <si>
    <t>Goorsha LLC</t>
  </si>
  <si>
    <t>2404 Pear Tree Ln</t>
  </si>
  <si>
    <t>Frozen Kups</t>
  </si>
  <si>
    <t>4481 School House Commons</t>
  </si>
  <si>
    <t>SONA 1 INC</t>
  </si>
  <si>
    <t>55 Trenton Dr</t>
  </si>
  <si>
    <t>Janet T Lee LLC</t>
  </si>
  <si>
    <t>9924 Chapel Hill Rd</t>
  </si>
  <si>
    <t>No. 1 China Buffet</t>
  </si>
  <si>
    <t>1220 E Dixie Dr Suite G</t>
  </si>
  <si>
    <t>Asheboro</t>
  </si>
  <si>
    <t>NC-13</t>
  </si>
  <si>
    <t>LAKE BRANDT SUBWAY INC</t>
  </si>
  <si>
    <t>4446 Us Highway 220 N Ste M</t>
  </si>
  <si>
    <t>Summerfield</t>
  </si>
  <si>
    <t>Pamper Us Mobile Massage Service LLC</t>
  </si>
  <si>
    <t>3108 Floral Grove Lane 204</t>
  </si>
  <si>
    <t>Corporate Caterers</t>
  </si>
  <si>
    <t>Newton</t>
  </si>
  <si>
    <t>Fourk LLC</t>
  </si>
  <si>
    <t>1410 4th st dr nw ste 103</t>
  </si>
  <si>
    <t>Cyberdyne Systems Inc.</t>
  </si>
  <si>
    <t>1972 Blowing Rock Rd</t>
  </si>
  <si>
    <t>Enfield</t>
  </si>
  <si>
    <t>Beaufort</t>
  </si>
  <si>
    <t>Lumberton</t>
  </si>
  <si>
    <t>Other &amp;&amp; Snack and Nonalcoholic Beverage Bar &amp;&amp; Bar, Saloon, Lounge, Tavern</t>
  </si>
  <si>
    <t>40 &amp; Holding LLC</t>
  </si>
  <si>
    <t>110 E Hargett St</t>
  </si>
  <si>
    <t>Ilena Inc</t>
  </si>
  <si>
    <t>16620 Cranlyn Rd Ste 140</t>
  </si>
  <si>
    <t>On Tap NC LLC</t>
  </si>
  <si>
    <t>188 N Main St</t>
  </si>
  <si>
    <t>Inn ** &amp;&amp; Caterer &amp;&amp; Restaurant</t>
  </si>
  <si>
    <t>Jesskakes LLC</t>
  </si>
  <si>
    <t>4008 Tillingmere Circle</t>
  </si>
  <si>
    <t>Matthews</t>
  </si>
  <si>
    <t>Windsor</t>
  </si>
  <si>
    <t>Cha Da Thai</t>
  </si>
  <si>
    <t>420 Jonestown Rd Suite J</t>
  </si>
  <si>
    <t>Monroe</t>
  </si>
  <si>
    <t>Dunkin' Donut/Baskin-Robbins Co-Brand</t>
  </si>
  <si>
    <t>Cha House LLC</t>
  </si>
  <si>
    <t>318 W Franklin St</t>
  </si>
  <si>
    <t>William corcoran</t>
  </si>
  <si>
    <t>22 Spring Cove Ct</t>
  </si>
  <si>
    <t>Arden</t>
  </si>
  <si>
    <t>Graham</t>
  </si>
  <si>
    <t>Ritz Gourmet Inc</t>
  </si>
  <si>
    <t>123 N Henry St</t>
  </si>
  <si>
    <t>Stoneville</t>
  </si>
  <si>
    <t>Bullafi LLC</t>
  </si>
  <si>
    <t>9131 Anson Way Suite 305</t>
  </si>
  <si>
    <t>Reverie Cocktails LLC</t>
  </si>
  <si>
    <t>195 Bell Ave</t>
  </si>
  <si>
    <t>Southern Pines</t>
  </si>
  <si>
    <t>Fat Daddy's Market &amp; Grill Inc</t>
  </si>
  <si>
    <t>508 W Jones St</t>
  </si>
  <si>
    <t>TARHEEL BAR-B-Q INC</t>
  </si>
  <si>
    <t>9 US 13 SOUTH</t>
  </si>
  <si>
    <t>The Melting Pot</t>
  </si>
  <si>
    <t>Gardner Foods Inc.</t>
  </si>
  <si>
    <t>2331 Professional Dr</t>
  </si>
  <si>
    <t>JACK Enterprises Inc</t>
  </si>
  <si>
    <t>4002 Oleander Dr</t>
  </si>
  <si>
    <t>Miyabi Jr. Express Inc.</t>
  </si>
  <si>
    <t>1148 Western Blvd</t>
  </si>
  <si>
    <t>Dinky's LLC</t>
  </si>
  <si>
    <t>57980 Highway 12</t>
  </si>
  <si>
    <t>Hatteras</t>
  </si>
  <si>
    <t>brad's overstreet mall llc</t>
  </si>
  <si>
    <t>200 S College St</t>
  </si>
  <si>
    <t>Other &amp;&amp; Licensed Alcohol Producer &amp;&amp; Caterer &amp;&amp; Restaurant</t>
  </si>
  <si>
    <t>Dressler's Six LLC</t>
  </si>
  <si>
    <t>135 Levine Ave Unit 100</t>
  </si>
  <si>
    <t>Tokyo Grill</t>
  </si>
  <si>
    <t>Barnew Enterprises LLC</t>
  </si>
  <si>
    <t>114 Dock St</t>
  </si>
  <si>
    <t>PIER HOUSE RESTAURANT INC</t>
  </si>
  <si>
    <t>3335 S VIRGINIA DARE TRAIL</t>
  </si>
  <si>
    <t>Volo NC LLC</t>
  </si>
  <si>
    <t>14311 Reese Blvd W Ste A2</t>
  </si>
  <si>
    <t>Lakeside Pavilions LLC</t>
  </si>
  <si>
    <t>9401 Glenwood Ave</t>
  </si>
  <si>
    <t>Eastchester Investments Inc</t>
  </si>
  <si>
    <t>1124 Eastchester Dr</t>
  </si>
  <si>
    <t>High Point</t>
  </si>
  <si>
    <t>Marshall</t>
  </si>
  <si>
    <t>Elizabethtown</t>
  </si>
  <si>
    <t>RMB Pub Company LLC</t>
  </si>
  <si>
    <t>427 W Main Street</t>
  </si>
  <si>
    <t>Rue Cler Partners Inc</t>
  </si>
  <si>
    <t>401 E Chapel Hill St</t>
  </si>
  <si>
    <t>Elmo's Diner Inc.</t>
  </si>
  <si>
    <t>776 9th St</t>
  </si>
  <si>
    <t>ROCK HOUSE LODGE INC</t>
  </si>
  <si>
    <t>35 E Main St</t>
  </si>
  <si>
    <t>THE MADISON GROUP OF CHARLOTTE LLC</t>
  </si>
  <si>
    <t>200 N Tryon St SUITE B</t>
  </si>
  <si>
    <t>Shoney's</t>
  </si>
  <si>
    <t>HM1 LLC</t>
  </si>
  <si>
    <t>4833 Berewick Town Center Dr STE A</t>
  </si>
  <si>
    <t>Island Fin Poke</t>
  </si>
  <si>
    <t>YOUNG PHARAOHS LLC</t>
  </si>
  <si>
    <t>2425 Hope Mills Rd</t>
  </si>
  <si>
    <t>TBD Restaurant Group LLC</t>
  </si>
  <si>
    <t>180 E Davie St</t>
  </si>
  <si>
    <t>The Raleigh Times Bar LLC</t>
  </si>
  <si>
    <t>133 Fayetteville St Ste 600</t>
  </si>
  <si>
    <t>Your Pie</t>
  </si>
  <si>
    <t>Valerio Foods</t>
  </si>
  <si>
    <t>402 Huffman Mill Rd</t>
  </si>
  <si>
    <t>Pikeville</t>
  </si>
  <si>
    <t>CE Fayetteville LLC</t>
  </si>
  <si>
    <t>2116 Skibo Rd</t>
  </si>
  <si>
    <t>Walk-On's Bistreaux &amp; Bar</t>
  </si>
  <si>
    <t>Pepper Moon Corporation</t>
  </si>
  <si>
    <t>1068 Boulder Rd</t>
  </si>
  <si>
    <t>Zen Hen LLC</t>
  </si>
  <si>
    <t>1794 Asheville Hwy</t>
  </si>
  <si>
    <t>Clipper Seafood Restaurant Inc</t>
  </si>
  <si>
    <t>914 Mall Loop Road</t>
  </si>
  <si>
    <t>No Joke Pizza LLC</t>
  </si>
  <si>
    <t>8133 Ardrey Kell Rd Ste 103</t>
  </si>
  <si>
    <t>Milton</t>
  </si>
  <si>
    <t>Lakewood Provision LLC</t>
  </si>
  <si>
    <t>1920 Chapel Hill Rd</t>
  </si>
  <si>
    <t>S &amp; C Winston LLC</t>
  </si>
  <si>
    <t>2857 Reynolda Rd</t>
  </si>
  <si>
    <t>East Coast Wings &amp; Grill</t>
  </si>
  <si>
    <t>Blaze Pizza</t>
  </si>
  <si>
    <t>Harper's Restaurants Inc</t>
  </si>
  <si>
    <t>1111 Metropolitan Ave Ste 700 A</t>
  </si>
  <si>
    <t>Milner Restaurants Inc</t>
  </si>
  <si>
    <t>630 S Stratford Rd</t>
  </si>
  <si>
    <t>Mount Airy</t>
  </si>
  <si>
    <t>Godavari - Trademark License Agreement</t>
  </si>
  <si>
    <t>Black Powder Smokehouse LLC</t>
  </si>
  <si>
    <t>411 east main street</t>
  </si>
  <si>
    <t>The Village Wayside LLC</t>
  </si>
  <si>
    <t>30 Lodge St</t>
  </si>
  <si>
    <t>EAST 1511 LLC</t>
  </si>
  <si>
    <t>4271 Park Rd Suite B</t>
  </si>
  <si>
    <t>BLAND'S FOODS INC</t>
  </si>
  <si>
    <t>316 Owen Dr</t>
  </si>
  <si>
    <t>Fat Tuesday</t>
  </si>
  <si>
    <t>Champions Bars &amp; More Inc.</t>
  </si>
  <si>
    <t>2109-152 Avent ferry Rd</t>
  </si>
  <si>
    <t>Filthy Lu's Saloon</t>
  </si>
  <si>
    <t>508 W Main Ave</t>
  </si>
  <si>
    <t>Gastonia</t>
  </si>
  <si>
    <t>Warrenton</t>
  </si>
  <si>
    <t>American Deli</t>
  </si>
  <si>
    <t>Shiki Sushi INC</t>
  </si>
  <si>
    <t>207 W Nc Highway 54</t>
  </si>
  <si>
    <t>Mama Dip's KitchenInc</t>
  </si>
  <si>
    <t>408 W Rosemary St</t>
  </si>
  <si>
    <t>Bakery ** &amp;&amp; Snack and Nonalcoholic Beverage Bar &amp;&amp; Restaurant</t>
  </si>
  <si>
    <t>Buffalo Wings &amp; Rings</t>
  </si>
  <si>
    <t>27 Club LLC</t>
  </si>
  <si>
    <t>13 Ascension Dr Apt E</t>
  </si>
  <si>
    <t>Pizza Inn of Washington Inc</t>
  </si>
  <si>
    <t>1509 Carolina Ave</t>
  </si>
  <si>
    <t>B3 Foods Inc.</t>
  </si>
  <si>
    <t>63 S Main St</t>
  </si>
  <si>
    <t>Marion</t>
  </si>
  <si>
    <t>Mel &amp; Lo's Bar and Grill</t>
  </si>
  <si>
    <t>155 W Mills Street Ste 112</t>
  </si>
  <si>
    <t>Joe's Old Fashion Bar-B-Que Inc.</t>
  </si>
  <si>
    <t>500 Greenhill Dr</t>
  </si>
  <si>
    <t>Whiteville</t>
  </si>
  <si>
    <t>C L DONUT LLC</t>
  </si>
  <si>
    <t>113 E Main St</t>
  </si>
  <si>
    <t>Havelock</t>
  </si>
  <si>
    <t>It Takes Tu</t>
  </si>
  <si>
    <t>1912 Riverknoll Dr</t>
  </si>
  <si>
    <t>FORTUNE COURTYARD INC.</t>
  </si>
  <si>
    <t>11737 Statesville Blvd</t>
  </si>
  <si>
    <t>RANDY'S BBQ LLC</t>
  </si>
  <si>
    <t>213 Salisbury Rd</t>
  </si>
  <si>
    <t>Statesville</t>
  </si>
  <si>
    <t>Other &amp;&amp; Bakery ** &amp;&amp; Caterer &amp;&amp; Food Stand, Food Truck, Food Cart &amp;&amp; Restaurant</t>
  </si>
  <si>
    <t>101 N Main St</t>
  </si>
  <si>
    <t>Havelock Donut LLC</t>
  </si>
  <si>
    <t>B2VENTURE LLC</t>
  </si>
  <si>
    <t>4300 Sharon Rd Apt 504</t>
  </si>
  <si>
    <t>Sanibel's LTD</t>
  </si>
  <si>
    <t>2929 N Main St</t>
  </si>
  <si>
    <t>JoeT.LLC</t>
  </si>
  <si>
    <t>6400 Carolina Beach Road  Ste 10</t>
  </si>
  <si>
    <t>Ballard Dezigns Inc</t>
  </si>
  <si>
    <t>2000 Fairview Road</t>
  </si>
  <si>
    <t>Wine Sellars LLC</t>
  </si>
  <si>
    <t>2003 Cotton Grove RdGerald</t>
  </si>
  <si>
    <t>Chef Hamm inc</t>
  </si>
  <si>
    <t>504 Forrest Dr</t>
  </si>
  <si>
    <t>Sanford</t>
  </si>
  <si>
    <t>Cherokee</t>
  </si>
  <si>
    <t>Pin &amp; Phon LLC</t>
  </si>
  <si>
    <t>7737 Good Middling Dr Ste</t>
  </si>
  <si>
    <t>Mo's Pit Barbecue Inc.</t>
  </si>
  <si>
    <t>331 Marina View Dr</t>
  </si>
  <si>
    <t>Karondas Sports Bar and Grill LLC</t>
  </si>
  <si>
    <t>2036 Rankin Mill Rd</t>
  </si>
  <si>
    <t>ARR Entertainment INC</t>
  </si>
  <si>
    <t>280 S Mangum St Suite 100</t>
  </si>
  <si>
    <t>Church's Chicken</t>
  </si>
  <si>
    <t>yj brothers inc.</t>
  </si>
  <si>
    <t>315 Blake St</t>
  </si>
  <si>
    <t>Wine &amp; Beer 101 INC</t>
  </si>
  <si>
    <t>1228 Heritage Links Dr</t>
  </si>
  <si>
    <t>Licensed Alcohol Producer &amp;&amp; Brewpub, Tasting Room, Taproom ** &amp;&amp; Bar, Saloon, Lounge, Tavern</t>
  </si>
  <si>
    <t>Qualified Joint-Venture (spouses)</t>
  </si>
  <si>
    <t>A&amp;E Sabores Corp</t>
  </si>
  <si>
    <t>1619 E Main St</t>
  </si>
  <si>
    <t>Lincolnton</t>
  </si>
  <si>
    <t>Emersons Coffee LLC</t>
  </si>
  <si>
    <t>1960 Us Highway 70 SE Ste 170</t>
  </si>
  <si>
    <t>Upright Hospitality LLC</t>
  </si>
  <si>
    <t>943 Riverside Dr</t>
  </si>
  <si>
    <t>GOGO HONEY PIG INC</t>
  </si>
  <si>
    <t>108 CANNON GATE DR</t>
  </si>
  <si>
    <t>More Cowbell LLC</t>
  </si>
  <si>
    <t>201 N Tryon St Ste 1010</t>
  </si>
  <si>
    <t>Jimmy's Concessions Inc.</t>
  </si>
  <si>
    <t>2656 Indigo Ln</t>
  </si>
  <si>
    <t>Creedmoor</t>
  </si>
  <si>
    <t>Uptowne Subway Inc</t>
  </si>
  <si>
    <t>110 Hwy 64 East</t>
  </si>
  <si>
    <t>Cashiers</t>
  </si>
  <si>
    <t>Blue Corn Inc</t>
  </si>
  <si>
    <t>716 9th St</t>
  </si>
  <si>
    <t>Pho cafe LLC</t>
  </si>
  <si>
    <t>3926 Market St Ste 201</t>
  </si>
  <si>
    <t>HRC RESTAURANT GROUP INC</t>
  </si>
  <si>
    <t>5033 Arco St</t>
  </si>
  <si>
    <t>Built Custom Burgers</t>
  </si>
  <si>
    <t>Salshack LLC</t>
  </si>
  <si>
    <t>118 N Main St Ste 100</t>
  </si>
  <si>
    <t>Atlanta Bread Company</t>
  </si>
  <si>
    <t>HARRIS SUBWAY INC</t>
  </si>
  <si>
    <t>5401 SILCHESTER LANE</t>
  </si>
  <si>
    <t>C. Grace &amp; Grier LLC</t>
  </si>
  <si>
    <t>407 Glenwood Ave</t>
  </si>
  <si>
    <t>Prasertdham LLC</t>
  </si>
  <si>
    <t>167 Mayo St</t>
  </si>
  <si>
    <t>Wine Down on Main Inc</t>
  </si>
  <si>
    <t>28 E Main St</t>
  </si>
  <si>
    <t>Sly Grog LLC</t>
  </si>
  <si>
    <t>271 Haywood St</t>
  </si>
  <si>
    <t>OCCASIONS II INC</t>
  </si>
  <si>
    <t>286 E Front St</t>
  </si>
  <si>
    <t>Sushi at the Park Inc.</t>
  </si>
  <si>
    <t>1163 Parkside Main St</t>
  </si>
  <si>
    <t>Slick's Bar-B-Q LLC</t>
  </si>
  <si>
    <t>2807 Mitchell Wood Dr</t>
  </si>
  <si>
    <t>Browns Summit</t>
  </si>
  <si>
    <t>La Patisserie Creperie</t>
  </si>
  <si>
    <t>631 Brawley School Rd suite 406</t>
  </si>
  <si>
    <t>Pappy's Enterprise Inc</t>
  </si>
  <si>
    <t>8214 Messenger Ct</t>
  </si>
  <si>
    <t>Stokesdale</t>
  </si>
  <si>
    <t>Youngsville</t>
  </si>
  <si>
    <t>Licensed Alcohol Producer &amp;&amp; Caterer &amp;&amp; Restaurant</t>
  </si>
  <si>
    <t>Best Western - Membership Agreement</t>
  </si>
  <si>
    <t>Modrin Inc.</t>
  </si>
  <si>
    <t>11211 Galleria Ave</t>
  </si>
  <si>
    <t>MADHUSHALA LLC</t>
  </si>
  <si>
    <t>615 Guilford Ave 2</t>
  </si>
  <si>
    <t>CENTURY CHINA BUFFET INC.</t>
  </si>
  <si>
    <t>936 S State St</t>
  </si>
  <si>
    <t>Yadkinville</t>
  </si>
  <si>
    <t>Piedmont Triad Productions Inc.</t>
  </si>
  <si>
    <t>4902 Bartlett St</t>
  </si>
  <si>
    <t>115 S Elm St</t>
  </si>
  <si>
    <t>Yarboroughs Restaurant LLC</t>
  </si>
  <si>
    <t>321 Marco Blvd</t>
  </si>
  <si>
    <t>Time Out Sports Bar &amp; Grille LLC</t>
  </si>
  <si>
    <t>1005 Monroe Street Suite K</t>
  </si>
  <si>
    <t>Saint Jacques @ The Burke Manor Inn</t>
  </si>
  <si>
    <t>303 Burke St</t>
  </si>
  <si>
    <t>Gibsonville</t>
  </si>
  <si>
    <t>PVG Enterprises LLC</t>
  </si>
  <si>
    <t>311 Crossroads Blvd</t>
  </si>
  <si>
    <t>Wild Ginger LLC</t>
  </si>
  <si>
    <t>1950 Hendersonville Rd Ste 120</t>
  </si>
  <si>
    <t>McLeans Ole Time Cafe Inc.</t>
  </si>
  <si>
    <t>418 W Gannon Ave</t>
  </si>
  <si>
    <t>Zebulon</t>
  </si>
  <si>
    <t>Oddwaters Inc</t>
  </si>
  <si>
    <t>310 Sunset Blvd N</t>
  </si>
  <si>
    <t>Sunset Beach</t>
  </si>
  <si>
    <t>Mount Holly</t>
  </si>
  <si>
    <t>Pathivara LLC</t>
  </si>
  <si>
    <t>9101 Pineville Matthews Rd Ste I</t>
  </si>
  <si>
    <t>HOUSE OF TAIPEI INC</t>
  </si>
  <si>
    <t>16500 Northcross Dr</t>
  </si>
  <si>
    <t>Spruce Street Tap LLC</t>
  </si>
  <si>
    <t>20 S Spruce St</t>
  </si>
  <si>
    <t>Sweet Charlie's</t>
  </si>
  <si>
    <t>Sharkbites LLC</t>
  </si>
  <si>
    <t>900 Loggerhead Rd</t>
  </si>
  <si>
    <t>Kure Beach</t>
  </si>
  <si>
    <t>SJ Restaurant Group LLC</t>
  </si>
  <si>
    <t>3700 Glenwood Ave #150</t>
  </si>
  <si>
    <t>Spring Garden TRWS LLC</t>
  </si>
  <si>
    <t>631 N Trade St</t>
  </si>
  <si>
    <t>Darin McKinney</t>
  </si>
  <si>
    <t>209 N Main St NW</t>
  </si>
  <si>
    <t>Lenoir</t>
  </si>
  <si>
    <t>A&amp;T Subway Inc.</t>
  </si>
  <si>
    <t>2351 I Telecom Drive</t>
  </si>
  <si>
    <t>Bonchon</t>
  </si>
  <si>
    <t>Mama Napoli Inc</t>
  </si>
  <si>
    <t>4544 South Blvd</t>
  </si>
  <si>
    <t>DS NINES INC</t>
  </si>
  <si>
    <t>4224 NW Cary Pkwy</t>
  </si>
  <si>
    <t>Japanani Express Inc</t>
  </si>
  <si>
    <t>3405 Hillsborough Rd Ste E</t>
  </si>
  <si>
    <t>Bombshell Beer Company LLC</t>
  </si>
  <si>
    <t>120 Quantum St</t>
  </si>
  <si>
    <t>Holly Springs</t>
  </si>
  <si>
    <t>Apothecary Beverage Company Inc</t>
  </si>
  <si>
    <t>151 Coxe Ave</t>
  </si>
  <si>
    <t>Licensed Alcohol Producer &amp;&amp; Distillery ** &amp;&amp; Brewpub, Tasting Room, Taproom **</t>
  </si>
  <si>
    <t>Surf Salt LLC</t>
  </si>
  <si>
    <t>1113 Military Cutoff Rd Ste F</t>
  </si>
  <si>
    <t>CHINA KING OF CANTON INC</t>
  </si>
  <si>
    <t>49 Plaza Loop</t>
  </si>
  <si>
    <t>Granite Falls</t>
  </si>
  <si>
    <t>TENDA INC</t>
  </si>
  <si>
    <t>9825 Chapel Hill Rd</t>
  </si>
  <si>
    <t>Sandpiper Restaurant of Fayetteville Inc</t>
  </si>
  <si>
    <t>1370 Hobbton Hwy</t>
  </si>
  <si>
    <t>Atlantic Beach</t>
  </si>
  <si>
    <t>Ko Kyu Inc</t>
  </si>
  <si>
    <t>4823 Meadow Dr Ste 108</t>
  </si>
  <si>
    <t>Fu-Sing Corporation</t>
  </si>
  <si>
    <t>202 W NC Highway 54 Ste 401</t>
  </si>
  <si>
    <t>Ariya Inc</t>
  </si>
  <si>
    <t>2900 Westinghouse Blvd Ste 116</t>
  </si>
  <si>
    <t>Groberg Visions Inc</t>
  </si>
  <si>
    <t>48 Haywood Park Dr</t>
  </si>
  <si>
    <t>Clyde</t>
  </si>
  <si>
    <t>Planet Smoothie</t>
  </si>
  <si>
    <t>SY Frozen Yogurt LLC</t>
  </si>
  <si>
    <t>1129 Weaver Dairy Rd STE V</t>
  </si>
  <si>
    <t>The Mill At Puppy Creek Inc</t>
  </si>
  <si>
    <t>1825 Johnson Mill Rd</t>
  </si>
  <si>
    <t>Raeford</t>
  </si>
  <si>
    <t>Jiangnanfood Inc</t>
  </si>
  <si>
    <t>9900 Poplar Tent Rd Ste 160</t>
  </si>
  <si>
    <t>MARESCA LLC</t>
  </si>
  <si>
    <t>177 Jonestown Rd</t>
  </si>
  <si>
    <t>107 W Main St</t>
  </si>
  <si>
    <t>Eastern North Carolina Hospitality Group Inc.</t>
  </si>
  <si>
    <t>4025 Hwy 43 North</t>
  </si>
  <si>
    <t>PW of Durham Inc</t>
  </si>
  <si>
    <t>2945 S Miami Blvd</t>
  </si>
  <si>
    <t>P &amp; E North Raleigh Inc.</t>
  </si>
  <si>
    <t>5959 Triangle Town Blvd FC 1108</t>
  </si>
  <si>
    <t>BBH WW Salisbury LLC</t>
  </si>
  <si>
    <t>Tasu Exress INC</t>
  </si>
  <si>
    <t>3307 Watkins Rd</t>
  </si>
  <si>
    <t>Sub Station II</t>
  </si>
  <si>
    <t>Stony Point</t>
  </si>
  <si>
    <t>Empress Room LLC</t>
  </si>
  <si>
    <t>403 Glenwood Ave</t>
  </si>
  <si>
    <t>55 Main Street</t>
  </si>
  <si>
    <t>Tasu Cary Inc</t>
  </si>
  <si>
    <t>5107 Southpark Dr Ste 205</t>
  </si>
  <si>
    <t>Ruth's Chris Steak House</t>
  </si>
  <si>
    <t>The Surf and Turf Lodge LLC</t>
  </si>
  <si>
    <t>808 N 14th St</t>
  </si>
  <si>
    <t>Bessemer City</t>
  </si>
  <si>
    <t>North Fourth Inc</t>
  </si>
  <si>
    <t>2014 Fairview Rd</t>
  </si>
  <si>
    <t>HayBro Uptown LLC</t>
  </si>
  <si>
    <t>330 S Tryon St</t>
  </si>
  <si>
    <t>Famous Toastery</t>
  </si>
  <si>
    <t>HOOH Inc.</t>
  </si>
  <si>
    <t>2043 Skibo Rd Unit 105</t>
  </si>
  <si>
    <t>Bhagawati Corporation</t>
  </si>
  <si>
    <t>19806 One Norman Cir Apt H</t>
  </si>
  <si>
    <t>DONUT PALACE INC</t>
  </si>
  <si>
    <t>4113 Arendell St</t>
  </si>
  <si>
    <t>K&amp;M Restaurant Group LLC</t>
  </si>
  <si>
    <t>107 Edinburgh South Drive Suite 120</t>
  </si>
  <si>
    <t>Imran Subway Inc</t>
  </si>
  <si>
    <t>316 N Eastern Blvd</t>
  </si>
  <si>
    <t>SIH Company</t>
  </si>
  <si>
    <t>402 Oberlin Rd unit 118</t>
  </si>
  <si>
    <t>Toreros lX Inc.</t>
  </si>
  <si>
    <t>4721 Atlantic Ave</t>
  </si>
  <si>
    <t>Freiz Barz</t>
  </si>
  <si>
    <t>4517 W Market St Ste A</t>
  </si>
  <si>
    <t>Jones lake &amp; fish camp inc</t>
  </si>
  <si>
    <t>5269 NC hwy 16 south</t>
  </si>
  <si>
    <t>Maiden</t>
  </si>
  <si>
    <t>ONKAR LLC</t>
  </si>
  <si>
    <t>411 FAYETTEVILLE ST STE 109</t>
  </si>
  <si>
    <t>Janbert Enterprises LLC</t>
  </si>
  <si>
    <t>3501 Oleander Dr Ste 13</t>
  </si>
  <si>
    <t>RAASVASANT INC</t>
  </si>
  <si>
    <t>1500 Mill St STE 104</t>
  </si>
  <si>
    <t>Granny's Kitchen Cherokee Inc.</t>
  </si>
  <si>
    <t>1098 Paint Town Road</t>
  </si>
  <si>
    <t>Gloria Jean's Coffees</t>
  </si>
  <si>
    <t>Sushinara Inc.</t>
  </si>
  <si>
    <t>2945 S Miami Blvd Ste 128</t>
  </si>
  <si>
    <t>Malama LLC</t>
  </si>
  <si>
    <t>108 Cape Fear Blvd</t>
  </si>
  <si>
    <t>Carolina Beach</t>
  </si>
  <si>
    <t>Uncle Maddio's of Charlotte LLC</t>
  </si>
  <si>
    <t>319 S Sharon Amity Rd Ste.200-D</t>
  </si>
  <si>
    <t>Uncle Maddio's Pizza</t>
  </si>
  <si>
    <t>Uptown Yolk Inc</t>
  </si>
  <si>
    <t>224 E 7th St</t>
  </si>
  <si>
    <t>Beef 'O' Brady's</t>
  </si>
  <si>
    <t>Coyote Kitchen Inc</t>
  </si>
  <si>
    <t>506 W King St</t>
  </si>
  <si>
    <t>Downtown Pizza Co.Inc.</t>
  </si>
  <si>
    <t>52 Hiwassee St</t>
  </si>
  <si>
    <t>Murphy</t>
  </si>
  <si>
    <t>WEATHERBY-TAYLOR ENTERPRISES LLC</t>
  </si>
  <si>
    <t>105 S 7th St</t>
  </si>
  <si>
    <t>A.G. KOUTSOUPIAS INC.</t>
  </si>
  <si>
    <t>202-G Market Street</t>
  </si>
  <si>
    <t>Cramerton</t>
  </si>
  <si>
    <t>COUNTRY FISH FRY OF FT BRAGG RD INC</t>
  </si>
  <si>
    <t>3307 FT BRAGG RD</t>
  </si>
  <si>
    <t>Q2 Group LLC</t>
  </si>
  <si>
    <t>69 Stamford Street</t>
  </si>
  <si>
    <t>Super China buffet 628</t>
  </si>
  <si>
    <t>143 Plaza Dr</t>
  </si>
  <si>
    <t>206 N Main St</t>
  </si>
  <si>
    <t>Indulge Catering LLC</t>
  </si>
  <si>
    <t>3108 Glenn Rd</t>
  </si>
  <si>
    <t>Belden Restaurants WW HV LLC</t>
  </si>
  <si>
    <t>310 New Parkside Dr</t>
  </si>
  <si>
    <t>NCB Enterprise Inc.</t>
  </si>
  <si>
    <t>2808 Rogers Rd Suite 100</t>
  </si>
  <si>
    <t>DRAGON GREAT WALL CHINESE RESTAURANT INC</t>
  </si>
  <si>
    <t>1520 Dabney Dr</t>
  </si>
  <si>
    <t>Family Ventures LLC</t>
  </si>
  <si>
    <t>4320 Old Walkertown Rd</t>
  </si>
  <si>
    <t>Lake Norman Catering LLC</t>
  </si>
  <si>
    <t>400 Gilead Road 1591</t>
  </si>
  <si>
    <t>S&amp;J GRACE INC</t>
  </si>
  <si>
    <t>423 TATE ST SUITE B</t>
  </si>
  <si>
    <t>Escazu Chocolates LLC</t>
  </si>
  <si>
    <t>936 N Blount St</t>
  </si>
  <si>
    <t>Sahtein LLC</t>
  </si>
  <si>
    <t>310 S Elm St Ste 1</t>
  </si>
  <si>
    <t>DARYLL LLC</t>
  </si>
  <si>
    <t>1103 Silas Creek Pkwy</t>
  </si>
  <si>
    <t>Clean Juice</t>
  </si>
  <si>
    <t>Charlotte Burruss</t>
  </si>
  <si>
    <t>3271 Calumet Dr</t>
  </si>
  <si>
    <t>GR8 Pizza LLC</t>
  </si>
  <si>
    <t>6756 Gordon Rd Ste 190</t>
  </si>
  <si>
    <t>Spencer</t>
  </si>
  <si>
    <t>Carrburritos in Davidson LLC</t>
  </si>
  <si>
    <t>445 S Main St Ste 210</t>
  </si>
  <si>
    <t>The Colorful Palate Inc</t>
  </si>
  <si>
    <t>3871 Sweeten Creek Rd</t>
  </si>
  <si>
    <t>Blacol inc.</t>
  </si>
  <si>
    <t>5401 Blowing Field Cir</t>
  </si>
  <si>
    <t>Knightdale</t>
  </si>
  <si>
    <t>Kaliviotis Inc.</t>
  </si>
  <si>
    <t>2409 S Main St Knob View Ct.</t>
  </si>
  <si>
    <t>True Flavors Diner Lakewood</t>
  </si>
  <si>
    <t>2022 Chapel Hill Rd</t>
  </si>
  <si>
    <t>Popbar</t>
  </si>
  <si>
    <t>New Dragon Court Inc</t>
  </si>
  <si>
    <t>4520 N Tryon St Ste 40</t>
  </si>
  <si>
    <t>Thai Spice of Albemarle INC</t>
  </si>
  <si>
    <t>1621 E Main St</t>
  </si>
  <si>
    <t>Albemarle</t>
  </si>
  <si>
    <t>East Garden Inc</t>
  </si>
  <si>
    <t>Bhagatsubs Inc</t>
  </si>
  <si>
    <t>718 W Trade St</t>
  </si>
  <si>
    <t>WANG'S KITCHEN OF RALEIGH INC</t>
  </si>
  <si>
    <t>6300 Creedmoor Rd Ste 114</t>
  </si>
  <si>
    <t>113 FUJI STEAKHOUSE INC</t>
  </si>
  <si>
    <t>2360 Forest Hills Rd W</t>
  </si>
  <si>
    <t>Wilson</t>
  </si>
  <si>
    <t>WFHIDEOUT LLC</t>
  </si>
  <si>
    <t>1839 S Main St Ste 600</t>
  </si>
  <si>
    <t>24 Blackbirds Cafe and Market LLC</t>
  </si>
  <si>
    <t>209 SW Market St</t>
  </si>
  <si>
    <t>Reidsville</t>
  </si>
  <si>
    <t>Smart Kitchen Inc</t>
  </si>
  <si>
    <t>36 Flowers Crossroads Way</t>
  </si>
  <si>
    <t>Clayton</t>
  </si>
  <si>
    <t>PA-Green Joes Coffee LLC</t>
  </si>
  <si>
    <t>2915 Battleground Ave Ste Suite A</t>
  </si>
  <si>
    <t>Drydock Corporation Inc</t>
  </si>
  <si>
    <t>2120 Walker Ave</t>
  </si>
  <si>
    <t>Hatchet Brewing Company LLC</t>
  </si>
  <si>
    <t>490 SW Broad St</t>
  </si>
  <si>
    <t>Granite Falls Holdings LLC</t>
  </si>
  <si>
    <t>1754 Catawba Valley Blvd SE</t>
  </si>
  <si>
    <t>Black Mountain Bistro and Catering Inc.</t>
  </si>
  <si>
    <t>203 E State St</t>
  </si>
  <si>
    <t>Black Mountain</t>
  </si>
  <si>
    <t>Mom's Kitchen Inc.</t>
  </si>
  <si>
    <t>8403 Nc Highway 87</t>
  </si>
  <si>
    <t>Unique Southern Estates  L.L.C.</t>
  </si>
  <si>
    <t>1122 E Morehead St</t>
  </si>
  <si>
    <t>YONGDELI OF CHARLOTTE INC</t>
  </si>
  <si>
    <t>718 W Trade St Ste M</t>
  </si>
  <si>
    <t>Baja Burrito Co. Inc.</t>
  </si>
  <si>
    <t>2109 Avent Ferry Rd 108</t>
  </si>
  <si>
    <t>Steelhammer LLC</t>
  </si>
  <si>
    <t>119 Cherry St</t>
  </si>
  <si>
    <t>Sister Wives LLC</t>
  </si>
  <si>
    <t>452 1/2 W Franklin St</t>
  </si>
  <si>
    <t>EML Properties</t>
  </si>
  <si>
    <t>50160 Governors Dr</t>
  </si>
  <si>
    <t>Thai Pearl LLC</t>
  </si>
  <si>
    <t>747 Haywood Rd</t>
  </si>
  <si>
    <t>Kays &amp; Long Inc.</t>
  </si>
  <si>
    <t>115 E February 1 Pl</t>
  </si>
  <si>
    <t>KNOTTY PINES</t>
  </si>
  <si>
    <t>226 Mulberry St NW</t>
  </si>
  <si>
    <t>My Shot LLC</t>
  </si>
  <si>
    <t>699 Inwood Rd</t>
  </si>
  <si>
    <t>Craven Street Company Inc</t>
  </si>
  <si>
    <t>500 Front St</t>
  </si>
  <si>
    <t>PHXYSM INC</t>
  </si>
  <si>
    <t>1043 Yadkinville RD</t>
  </si>
  <si>
    <t>Mocksville</t>
  </si>
  <si>
    <t>KABUTO 51 OF CHARLOTTE INC</t>
  </si>
  <si>
    <t>7724 Pineville Matthews Rd</t>
  </si>
  <si>
    <t>GREENSBORO INC</t>
  </si>
  <si>
    <t>607 S Elm St</t>
  </si>
  <si>
    <t>Curry in a Hurry LLC</t>
  </si>
  <si>
    <t>411 W Morgan St</t>
  </si>
  <si>
    <t>Ishana Corporation</t>
  </si>
  <si>
    <t>6715 Hillsborough St Ste 102</t>
  </si>
  <si>
    <t>Food Experience Inc</t>
  </si>
  <si>
    <t>1501 Patton Ave Ste 2</t>
  </si>
  <si>
    <t>Khan Subway Inc</t>
  </si>
  <si>
    <t>2785 W 5th St</t>
  </si>
  <si>
    <t>Fiji Yan Inc.</t>
  </si>
  <si>
    <t>1250 Western Blvd</t>
  </si>
  <si>
    <t>Barry's Cafe Inc</t>
  </si>
  <si>
    <t>2851 Jones Franklin Rd</t>
  </si>
  <si>
    <t>FOODIE CULTURE LLC</t>
  </si>
  <si>
    <t>8640 University City Blvd Ste A1</t>
  </si>
  <si>
    <t>Normando Enterprise LLC</t>
  </si>
  <si>
    <t>101 Bonnie Pl Ste O</t>
  </si>
  <si>
    <t>Archdale</t>
  </si>
  <si>
    <t>Box Seat Management Co.</t>
  </si>
  <si>
    <t>5006 High Point Rd Ste E</t>
  </si>
  <si>
    <t>Hillsborough Bar Group LLC</t>
  </si>
  <si>
    <t>115 W Margaret Ln</t>
  </si>
  <si>
    <t>GUANABARA INC</t>
  </si>
  <si>
    <t>106 S Holden Rd</t>
  </si>
  <si>
    <t>Let's Have Fun Dining LLC</t>
  </si>
  <si>
    <t>204 Muirs Chapel Rd. Ste. 100</t>
  </si>
  <si>
    <t>CoreLife Eatery</t>
  </si>
  <si>
    <t>Death and Taxes LLC</t>
  </si>
  <si>
    <t>Two Guys n A Kitchen</t>
  </si>
  <si>
    <t>2701 Freedom Dr Suite B</t>
  </si>
  <si>
    <t>KAKK LLC</t>
  </si>
  <si>
    <t>6623 Market St</t>
  </si>
  <si>
    <t>Nakato NC LLC</t>
  </si>
  <si>
    <t>8601 University Exec Park Dr</t>
  </si>
  <si>
    <t>Banana Leaf LLC</t>
  </si>
  <si>
    <t>Chubby's Subs and Such Inc</t>
  </si>
  <si>
    <t>104 Thornburg Dr SE Ste K</t>
  </si>
  <si>
    <t>Conover</t>
  </si>
  <si>
    <t>Varna LLC</t>
  </si>
  <si>
    <t>10255 Chapel Hill Rd Ste 200</t>
  </si>
  <si>
    <t>WY Kitchen Raleigh Inc.</t>
  </si>
  <si>
    <t>8320 Litchford Rd Ste 160</t>
  </si>
  <si>
    <t>T&amp;S2 LLC</t>
  </si>
  <si>
    <t>4005 Precision Way</t>
  </si>
  <si>
    <t>Adelines Inc</t>
  </si>
  <si>
    <t>2201 Walker Ave</t>
  </si>
  <si>
    <t>Gypsy Queen Cuisine Deli &amp; Market</t>
  </si>
  <si>
    <t>807 A Patton Ave</t>
  </si>
  <si>
    <t>Event Management Solutions Inc.</t>
  </si>
  <si>
    <t>436 East 36th St.</t>
  </si>
  <si>
    <t>Grandview Restaurant INC</t>
  </si>
  <si>
    <t>10575-1 HWY 105S</t>
  </si>
  <si>
    <t>Banner Elk</t>
  </si>
  <si>
    <t>Ara Hospitality Inc.</t>
  </si>
  <si>
    <t>2945 S Miami Blvd Ste 130</t>
  </si>
  <si>
    <t>Japan 49 LLC</t>
  </si>
  <si>
    <t>10920 Winds Crossing Dr</t>
  </si>
  <si>
    <t>ZSGS LLC</t>
  </si>
  <si>
    <t>519 W North St</t>
  </si>
  <si>
    <t>McSono LLC</t>
  </si>
  <si>
    <t>115 N Main St</t>
  </si>
  <si>
    <t>Sarvejana LLC</t>
  </si>
  <si>
    <t>128 Brevard Ct</t>
  </si>
  <si>
    <t>JV Ventures LLC</t>
  </si>
  <si>
    <t>Bida Manda LLC</t>
  </si>
  <si>
    <t>222 S Blount St</t>
  </si>
  <si>
    <t>Centro Mexican Restaurant</t>
  </si>
  <si>
    <t>106 S Wilmington St</t>
  </si>
  <si>
    <t>Valhalla Meadery LLC</t>
  </si>
  <si>
    <t>1048 Copperfield Blvd NE Ste 101</t>
  </si>
  <si>
    <t>Ruckus Inc</t>
  </si>
  <si>
    <t>2233 Avent Ferry Rd</t>
  </si>
  <si>
    <t>Tsurumen Fayetteville Inc.</t>
  </si>
  <si>
    <t>508 N McPherson Church Rd</t>
  </si>
  <si>
    <t>Asahi Inc</t>
  </si>
  <si>
    <t>10577 E Nc Highway 97</t>
  </si>
  <si>
    <t>Other &amp;&amp; Licensed Alcohol Producer &amp;&amp; Winery **</t>
  </si>
  <si>
    <t>Hansen Catering Inc</t>
  </si>
  <si>
    <t>1035 N Country Club Rd</t>
  </si>
  <si>
    <t>Lam buffet inc</t>
  </si>
  <si>
    <t>1608 E 11th St</t>
  </si>
  <si>
    <t>Siler City</t>
  </si>
  <si>
    <t>Licensed Alcohol Producer &amp;&amp; Bar, Saloon, Lounge, Tavern</t>
  </si>
  <si>
    <t>Thai At Main St. LLC</t>
  </si>
  <si>
    <t>317 W Main St</t>
  </si>
  <si>
    <t>Shree santram Corp</t>
  </si>
  <si>
    <t>2221 Roxie St NE</t>
  </si>
  <si>
    <t>Kannapolis</t>
  </si>
  <si>
    <t>L A Reynolds</t>
  </si>
  <si>
    <t>381 Jonestown Rd</t>
  </si>
  <si>
    <t>Mount Olive</t>
  </si>
  <si>
    <t>Romdrey LLC</t>
  </si>
  <si>
    <t>35 Suttles Road Suite 100</t>
  </si>
  <si>
    <t>Pittsboro</t>
  </si>
  <si>
    <t>Creative Catering LLC</t>
  </si>
  <si>
    <t>4784 Kinnamon Rd</t>
  </si>
  <si>
    <t>1900 Mexican Grill LLC</t>
  </si>
  <si>
    <t>5510 Park Road Suite 1E</t>
  </si>
  <si>
    <t>bernardin's inc</t>
  </si>
  <si>
    <t>901 W 4th St</t>
  </si>
  <si>
    <t>shiv-shanker inc</t>
  </si>
  <si>
    <t>10159 Us 70 Business Hwy W</t>
  </si>
  <si>
    <t>TLC THAI MAX LLC</t>
  </si>
  <si>
    <t>3320 SILAS CREEK PARKWAY FC 9</t>
  </si>
  <si>
    <t>Himalayan Grill LLC</t>
  </si>
  <si>
    <t>1207 Kildaire Farm Rd Ste J</t>
  </si>
  <si>
    <t>C F Nians Corp</t>
  </si>
  <si>
    <t>1401 SE Maynard Rd Ste L</t>
  </si>
  <si>
    <t>Broadway Arts Catering and Event Specialists</t>
  </si>
  <si>
    <t>49 Broadway St Ste 9</t>
  </si>
  <si>
    <t>M &amp; D AHN INC.</t>
  </si>
  <si>
    <t>5062 Yadkin Rd</t>
  </si>
  <si>
    <t>OFFENHAUSER &amp; BEDSOLE INVESTMENTS INC</t>
  </si>
  <si>
    <t>2417 ROBESON STREET</t>
  </si>
  <si>
    <t>Hung-Tao Inc</t>
  </si>
  <si>
    <t>218 N Poindexter St</t>
  </si>
  <si>
    <t>Hako Sushi Inc</t>
  </si>
  <si>
    <t>2603 Glenwood Ave Ste 155</t>
  </si>
  <si>
    <t>GC Westover Inc.</t>
  </si>
  <si>
    <t>1430 Westover Ter</t>
  </si>
  <si>
    <t>COPA LLC</t>
  </si>
  <si>
    <t>Monica Eats Inc</t>
  </si>
  <si>
    <t>3121-103 Edwards Mill Rd</t>
  </si>
  <si>
    <t>C and D Pizza Inc.</t>
  </si>
  <si>
    <t>3518 Island Dr</t>
  </si>
  <si>
    <t>TAIFU INC</t>
  </si>
  <si>
    <t>1520 South Blvd</t>
  </si>
  <si>
    <t>SUPER CHINA CARY INC</t>
  </si>
  <si>
    <t>2972 Kildaire Farm Rd</t>
  </si>
  <si>
    <t>Singas Famous Pizza</t>
  </si>
  <si>
    <t>NELLIE RUTH'S LLC</t>
  </si>
  <si>
    <t>105 E FISHER STREET</t>
  </si>
  <si>
    <t>S&amp;S SUNSHINE INC</t>
  </si>
  <si>
    <t>1564 Highwoods Blvd Ste E</t>
  </si>
  <si>
    <t>Charlotte Hospitality Group LLC</t>
  </si>
  <si>
    <t>2001 E 7th St Suite D</t>
  </si>
  <si>
    <t>NO 1 CHADBOURN INC</t>
  </si>
  <si>
    <t>803 N BROWN ST</t>
  </si>
  <si>
    <t>Metropolitan Concepts Ltd.</t>
  </si>
  <si>
    <t>2410 Park Rd</t>
  </si>
  <si>
    <t>Southbound Sandwich Works inc.</t>
  </si>
  <si>
    <t>3328 S Church St</t>
  </si>
  <si>
    <t>New Sichuan Restaurant LLC.</t>
  </si>
  <si>
    <t>2125 Silas Creek Pkwy</t>
  </si>
  <si>
    <t>1004 Lower Shiloh Way Suite 106/107</t>
  </si>
  <si>
    <t>Samoha Restaurants LLC</t>
  </si>
  <si>
    <t>602 W Sugar Creek Rd Unit 4</t>
  </si>
  <si>
    <t>Fairview</t>
  </si>
  <si>
    <t>La Cava Restaurant Inc.</t>
  </si>
  <si>
    <t>329 S Church St</t>
  </si>
  <si>
    <t>Full Plate Inc</t>
  </si>
  <si>
    <t>4900 Nc Highway 55 Suite 520</t>
  </si>
  <si>
    <t>Brigs Restaurants</t>
  </si>
  <si>
    <t>Pressed Sandwich House LLC</t>
  </si>
  <si>
    <t>10630 Durant Rd Ste 104</t>
  </si>
  <si>
    <t>EAK Enterprises LLC</t>
  </si>
  <si>
    <t>9818 Gilead Rd B102</t>
  </si>
  <si>
    <t>LUCKY TAVERN INC.</t>
  </si>
  <si>
    <t>8225 University City Blvd</t>
  </si>
  <si>
    <t>Break Time Billiards LLC</t>
  </si>
  <si>
    <t>6442 Tryon Rd</t>
  </si>
  <si>
    <t>Winery ** &amp;&amp; Brewpub, Tasting Room, Taproom **</t>
  </si>
  <si>
    <t>The Sylva Coffee Shop Inc</t>
  </si>
  <si>
    <t>385 W Main St</t>
  </si>
  <si>
    <t>Sylva</t>
  </si>
  <si>
    <t>shito inc</t>
  </si>
  <si>
    <t>3007 Central Ave</t>
  </si>
  <si>
    <t>phasukkan-beckeinc</t>
  </si>
  <si>
    <t>2205 Midland Rd</t>
  </si>
  <si>
    <t>Pinehurst</t>
  </si>
  <si>
    <t>Bullock's Bar B Cue Inc</t>
  </si>
  <si>
    <t>3330 Quebec Dr</t>
  </si>
  <si>
    <t>LUMBERTON FOOD GROUP INC</t>
  </si>
  <si>
    <t>220 Jackson Ct</t>
  </si>
  <si>
    <t>Hatteras Fish Co. LLC</t>
  </si>
  <si>
    <t>54214 Nc 12 Hwy</t>
  </si>
  <si>
    <t>BULL CITY KBBQ LLC</t>
  </si>
  <si>
    <t>5420 DURHAM CHAPEL HILL BLVD</t>
  </si>
  <si>
    <t>Pantego</t>
  </si>
  <si>
    <t>LONG FENG INC</t>
  </si>
  <si>
    <t>4244 Wright Ave</t>
  </si>
  <si>
    <t>Thomasville</t>
  </si>
  <si>
    <t>Mansa Associates Inc.</t>
  </si>
  <si>
    <t>3205 Sandy Ridge Rd</t>
  </si>
  <si>
    <t>Colfax</t>
  </si>
  <si>
    <t>Spring Lake</t>
  </si>
  <si>
    <t>China King of 3886 Inc.</t>
  </si>
  <si>
    <t>108 S King St</t>
  </si>
  <si>
    <t>H &amp; Z Dining Group Inc</t>
  </si>
  <si>
    <t>410 Four Seasons Town Ctr Level 3</t>
  </si>
  <si>
    <t>The Olive Tree Deli of North Carolina Inc</t>
  </si>
  <si>
    <t>580 S Stratford Rd</t>
  </si>
  <si>
    <t>Liyan Inc</t>
  </si>
  <si>
    <t>2000 Avondale Dr Ste B</t>
  </si>
  <si>
    <t>Bellamy Fam Enterprises LLC</t>
  </si>
  <si>
    <t>4325 Glenwood Ave Ste 1114</t>
  </si>
  <si>
    <t>Pizza Hut</t>
  </si>
  <si>
    <t>VVL Inc</t>
  </si>
  <si>
    <t>7001 South Blvd Ste B</t>
  </si>
  <si>
    <t>119 N Main St</t>
  </si>
  <si>
    <t>JC CRAB LLC</t>
  </si>
  <si>
    <t>120 Hanes Square Cir</t>
  </si>
  <si>
    <t>B &amp; F Wine &amp; Beer Corporation</t>
  </si>
  <si>
    <t>139 N Front St</t>
  </si>
  <si>
    <t>Smithfield</t>
  </si>
  <si>
    <t>FORTUNE FOOD INC</t>
  </si>
  <si>
    <t>5959 Triangle Town Blvd Ste 1132</t>
  </si>
  <si>
    <t>Ashboro's Bottle and Can LLC</t>
  </si>
  <si>
    <t>326 W Salisbury St</t>
  </si>
  <si>
    <t>Ugly Dog LLC</t>
  </si>
  <si>
    <t>294 S 4th St #1648</t>
  </si>
  <si>
    <t>Highlands</t>
  </si>
  <si>
    <t>Rey Khan LLC</t>
  </si>
  <si>
    <t>746 Martin Luther King Jr Blvd</t>
  </si>
  <si>
    <t>TAIYONG INC</t>
  </si>
  <si>
    <t>3629 N Davidson St 103N</t>
  </si>
  <si>
    <t>The Coastal Roaster LLC</t>
  </si>
  <si>
    <t>5954 Carolina Beach Rd Suite 170</t>
  </si>
  <si>
    <t>Derar Inc.</t>
  </si>
  <si>
    <t>116 Middleton Dr</t>
  </si>
  <si>
    <t>Cortez of Raleigh LLC</t>
  </si>
  <si>
    <t>413 Glenwood Ave</t>
  </si>
  <si>
    <t>Canteen 411 LLC</t>
  </si>
  <si>
    <t>411 W 4th St</t>
  </si>
  <si>
    <t>The Loco Project LLC</t>
  </si>
  <si>
    <t>3723 N Croatan Hwy Unit E</t>
  </si>
  <si>
    <t>Kitty Hawk</t>
  </si>
  <si>
    <t>252 GRILL INC</t>
  </si>
  <si>
    <t>100 Berry St</t>
  </si>
  <si>
    <t>Hertford</t>
  </si>
  <si>
    <t>Subway Of Morganton Inc</t>
  </si>
  <si>
    <t>100 East Fleming Drive</t>
  </si>
  <si>
    <t>MANNA (5B2F) INC</t>
  </si>
  <si>
    <t>1813 N. BERKELEY BLVD #E</t>
  </si>
  <si>
    <t>Yesterdays Cafe Inc.</t>
  </si>
  <si>
    <t>38 Chinquapin Rd</t>
  </si>
  <si>
    <t>rodgers catering inc.</t>
  </si>
  <si>
    <t>1419 Trotters Rdg</t>
  </si>
  <si>
    <t>CB Crabtree Inc</t>
  </si>
  <si>
    <t>4325 Glenwood Ave Ste K21</t>
  </si>
  <si>
    <t>Porcupine Provisions Inc.</t>
  </si>
  <si>
    <t>1520 East Boulevard</t>
  </si>
  <si>
    <t>Camel City Coffee LLC</t>
  </si>
  <si>
    <t>110 Oakwood Dr Suite F</t>
  </si>
  <si>
    <t>HOUSHI INC</t>
  </si>
  <si>
    <t>8943 S Tryon St Unit Q</t>
  </si>
  <si>
    <t>kinston subways inc</t>
  </si>
  <si>
    <t>2405 N Herritage St Ste K</t>
  </si>
  <si>
    <t>Kinston</t>
  </si>
  <si>
    <t>AACE INC</t>
  </si>
  <si>
    <t>236 E Washington St</t>
  </si>
  <si>
    <t>Eastern Pizza Products INC</t>
  </si>
  <si>
    <t>9 South Lake Park Blvd</t>
  </si>
  <si>
    <t>Teramar LLC</t>
  </si>
  <si>
    <t>311 Judges Rd Ste 1A</t>
  </si>
  <si>
    <t>XIANG YU INC</t>
  </si>
  <si>
    <t>1309 N Broome St</t>
  </si>
  <si>
    <t>SAKI LLC</t>
  </si>
  <si>
    <t>1448 EDGEWOOD DR STE 700</t>
  </si>
  <si>
    <t>Dumpling Girls LLC</t>
  </si>
  <si>
    <t>223 Cessna Rd</t>
  </si>
  <si>
    <t>SAKURA 8 INC</t>
  </si>
  <si>
    <t>2634 Timber Dr</t>
  </si>
  <si>
    <t>Garner</t>
  </si>
  <si>
    <t>Well-Bred Bakery &amp; Cafe Inc</t>
  </si>
  <si>
    <t>232 Reems Creek Rd Unit 3</t>
  </si>
  <si>
    <t>Weaverville</t>
  </si>
  <si>
    <t>The Cove Inn LLC</t>
  </si>
  <si>
    <t>2633 Holden Beach Rd SW</t>
  </si>
  <si>
    <t>Supply</t>
  </si>
  <si>
    <t>SGC Enterprises Inc.</t>
  </si>
  <si>
    <t>1914 Martin Luther King Jr. Blvd</t>
  </si>
  <si>
    <t>New Bern</t>
  </si>
  <si>
    <t>Mama Ruth's LLC</t>
  </si>
  <si>
    <t>12 Community Circle Dr</t>
  </si>
  <si>
    <t>Angier</t>
  </si>
  <si>
    <t>Fortune Cat LLC</t>
  </si>
  <si>
    <t>14 W Martin St</t>
  </si>
  <si>
    <t>603 Glenwood Inc</t>
  </si>
  <si>
    <t>603 Glenwood Ave</t>
  </si>
  <si>
    <t>41 North Coffee Co</t>
  </si>
  <si>
    <t>41 N Main St  Box 322</t>
  </si>
  <si>
    <t>Wendell</t>
  </si>
  <si>
    <t>Minerva Projects LLC</t>
  </si>
  <si>
    <t>530 Foster St Unit 101</t>
  </si>
  <si>
    <t>Mighty Good Eats LLC</t>
  </si>
  <si>
    <t>626 Haywood Rd</t>
  </si>
  <si>
    <t>Heller Pettit LLC</t>
  </si>
  <si>
    <t>2260 S Church St Suite 101</t>
  </si>
  <si>
    <t>Baked Pie Company LLC</t>
  </si>
  <si>
    <t>4 Long Shoals Rd St A</t>
  </si>
  <si>
    <t>Carmine and Nello LLC</t>
  </si>
  <si>
    <t>8460 NC 87</t>
  </si>
  <si>
    <t>HOBA INC</t>
  </si>
  <si>
    <t>3706 Elmsley St Ste 101</t>
  </si>
  <si>
    <t>Rocca's Bakery &amp; Confections LLC</t>
  </si>
  <si>
    <t>176 Nc Highway 49 N</t>
  </si>
  <si>
    <t>Ramseur</t>
  </si>
  <si>
    <t>Other &amp;&amp; Snack and Nonalcoholic Beverage Bar &amp;&amp; Caterer &amp;&amp; Food Stand, Food Truck, Food Cart</t>
  </si>
  <si>
    <t>Salvation Coffee Company LLC</t>
  </si>
  <si>
    <t>3321 S Church St</t>
  </si>
  <si>
    <t>Guadalupe LLC</t>
  </si>
  <si>
    <t>606 W Main St</t>
  </si>
  <si>
    <t>Sweeter By The Pound</t>
  </si>
  <si>
    <t>5114 Valcourt Rd</t>
  </si>
  <si>
    <t>Queen City Healthy Eats #1 LLC</t>
  </si>
  <si>
    <t>302 Colonades Way Ste D209</t>
  </si>
  <si>
    <t>Capriotti's Sandwich Shop</t>
  </si>
  <si>
    <t>RH LLC</t>
  </si>
  <si>
    <t>225 S Madison St</t>
  </si>
  <si>
    <t>Black Eyed Susan Catering LLC</t>
  </si>
  <si>
    <t>99 Terry Estate Dr</t>
  </si>
  <si>
    <t>DUFFER'S PUB &amp; DELI II INC</t>
  </si>
  <si>
    <t>4924-1 MAIN STREET</t>
  </si>
  <si>
    <t>Save Me The Waltz LLC</t>
  </si>
  <si>
    <t>56 Patton Ave Ste 100</t>
  </si>
  <si>
    <t>Paula Brown</t>
  </si>
  <si>
    <t>6316-a Old Sugar Creek Road</t>
  </si>
  <si>
    <t>Snack and Nonalcoholic Beverage Bar &amp;&amp; Bar, Saloon, Lounge, Tavern &amp;&amp; Caterer &amp;&amp; Food Stand, Food Truck, Food Cart &amp;&amp; Restaurant</t>
  </si>
  <si>
    <t>NEW YORK CHINA INC</t>
  </si>
  <si>
    <t>7605 NC HWY 68 N STE A</t>
  </si>
  <si>
    <t>Martin Farm and Winery INC.</t>
  </si>
  <si>
    <t>213 Martin Farm Ln</t>
  </si>
  <si>
    <t>Knotts Island</t>
  </si>
  <si>
    <t>Other &amp;&amp; Winery ** &amp;&amp; Brewpub, Tasting Room, Taproom **</t>
  </si>
  <si>
    <t>Johnny Dollars Inc</t>
  </si>
  <si>
    <t>3920 S Tryon St</t>
  </si>
  <si>
    <t>J Davison Inc</t>
  </si>
  <si>
    <t>1724 Westover Dr</t>
  </si>
  <si>
    <t>103 E Main St</t>
  </si>
  <si>
    <t>239 Main St</t>
  </si>
  <si>
    <t>Shelby</t>
  </si>
  <si>
    <t>Nakia Cureton</t>
  </si>
  <si>
    <t>26 N Williams St.</t>
  </si>
  <si>
    <t>Polkton</t>
  </si>
  <si>
    <t>Dorothy's Catering 2</t>
  </si>
  <si>
    <t>701 Westmont Dr</t>
  </si>
  <si>
    <t>Poke Cafe LLC</t>
  </si>
  <si>
    <t>11318 N Community House Rd Ste 203</t>
  </si>
  <si>
    <t>lams china buffet inc</t>
  </si>
  <si>
    <t>504 W Fleming Dr</t>
  </si>
  <si>
    <t>Fantasy International Inc.</t>
  </si>
  <si>
    <t>125 Manley Ave</t>
  </si>
  <si>
    <t>Hampstead</t>
  </si>
  <si>
    <t>828 FAMILY PIZZERIA INC.</t>
  </si>
  <si>
    <t>946 Merrimon Ave</t>
  </si>
  <si>
    <t>Vickie Setzer</t>
  </si>
  <si>
    <t>117 Main St NW</t>
  </si>
  <si>
    <t>LaTonya Neal</t>
  </si>
  <si>
    <t>3027 Randleman Rd Ste F</t>
  </si>
  <si>
    <t>Top Shelf Group LLC</t>
  </si>
  <si>
    <t>9101 Monroe Road #110</t>
  </si>
  <si>
    <t>Capital K Enterprises Inc.</t>
  </si>
  <si>
    <t>4710-B Hicone Road</t>
  </si>
  <si>
    <t>Sweeties Southern &amp; Vegan Catering</t>
  </si>
  <si>
    <t>1309 Halley</t>
  </si>
  <si>
    <t>Smart Fella Inc</t>
  </si>
  <si>
    <t>8314 Chapel Hill Rd</t>
  </si>
  <si>
    <t>Alicia Chamberlain</t>
  </si>
  <si>
    <t>1638 Crystal Ln</t>
  </si>
  <si>
    <t>Stem</t>
  </si>
  <si>
    <t>Legion Capitol Towers LLC</t>
  </si>
  <si>
    <t>5610 Carnegie Blvd</t>
  </si>
  <si>
    <t>Coral Yang Corporation</t>
  </si>
  <si>
    <t>9525 Birkdale Crossing Dr Ste 106</t>
  </si>
  <si>
    <t>MONTE DE REY INC</t>
  </si>
  <si>
    <t>1780 W Us Highway 421 Ste A</t>
  </si>
  <si>
    <t>Wilkesboro</t>
  </si>
  <si>
    <t>Farmville</t>
  </si>
  <si>
    <t>Renaissance Restaurant GroupLLC</t>
  </si>
  <si>
    <t>1047 Beaver Creek Commons Dr</t>
  </si>
  <si>
    <t>Apex</t>
  </si>
  <si>
    <t>Central Restaurant Company LLC</t>
  </si>
  <si>
    <t>207 S Van Buren Rd</t>
  </si>
  <si>
    <t>ARNIM SUBWAY INC</t>
  </si>
  <si>
    <t>2211 Fleming Rd</t>
  </si>
  <si>
    <t>OM HOT PIZZA LLC</t>
  </si>
  <si>
    <t>4522 W Wendover Ave Ste 110</t>
  </si>
  <si>
    <t>SRI SAI LAKSHMI LLC</t>
  </si>
  <si>
    <t>205 STRATFORD ROAD</t>
  </si>
  <si>
    <t>Mad Greek LLC</t>
  </si>
  <si>
    <t>5824 Samet Dr</t>
  </si>
  <si>
    <t>KRAZY FISH INC</t>
  </si>
  <si>
    <t>2501 Central Ave</t>
  </si>
  <si>
    <t>Caltega Inc.</t>
  </si>
  <si>
    <t>201 Sir Walter Raleigh St</t>
  </si>
  <si>
    <t>Manteo</t>
  </si>
  <si>
    <t>Autumn Mickel</t>
  </si>
  <si>
    <t>1801 Pictou Road</t>
  </si>
  <si>
    <t>Pony Island Restaurant</t>
  </si>
  <si>
    <t>51 Ocean View Road</t>
  </si>
  <si>
    <t>Ocracoke</t>
  </si>
  <si>
    <t>Noah Brody Company</t>
  </si>
  <si>
    <t>621 Irvin Garrish Hwy #453</t>
  </si>
  <si>
    <t>Artesana 100% Natural LLC</t>
  </si>
  <si>
    <t>76 S Main St</t>
  </si>
  <si>
    <t>CRAFT BISTRO LLC</t>
  </si>
  <si>
    <t>203 E Buck Mountain Rd</t>
  </si>
  <si>
    <t>West Jefferson</t>
  </si>
  <si>
    <t>QUEEN SHEBA LIMITED LIABILITY COMPANY</t>
  </si>
  <si>
    <t>4808 Central Ave Ste C</t>
  </si>
  <si>
    <t>1104 Ledsome Ln STE 102</t>
  </si>
  <si>
    <t>HUANG'S KITCHEN INC.</t>
  </si>
  <si>
    <t>2705 N MAIN STREET #109</t>
  </si>
  <si>
    <t>Bakery ** &amp;&amp; Food Stand, Food Truck, Food Cart &amp;&amp; Restaurant</t>
  </si>
  <si>
    <t>1911 Central Ave LLC</t>
  </si>
  <si>
    <t>1911 Central Ave</t>
  </si>
  <si>
    <t>Taps &amp; Tackle LLC</t>
  </si>
  <si>
    <t>704 Evans St</t>
  </si>
  <si>
    <t>Tokman Foods Inc</t>
  </si>
  <si>
    <t>674 W Corbett Ave</t>
  </si>
  <si>
    <t>Swansboro</t>
  </si>
  <si>
    <t>Mccoys Grill</t>
  </si>
  <si>
    <t>3304 Neuse Blvd</t>
  </si>
  <si>
    <t>A'Nets Katch Inc</t>
  </si>
  <si>
    <t>2009 Village Park Dr</t>
  </si>
  <si>
    <t>Marcon of Wilson LLC.</t>
  </si>
  <si>
    <t>124 Barnes St SW</t>
  </si>
  <si>
    <t>miss angels heavenly pies inc</t>
  </si>
  <si>
    <t>153 N Main St</t>
  </si>
  <si>
    <t>HTBC LLC</t>
  </si>
  <si>
    <t>3008 Redford Dr</t>
  </si>
  <si>
    <t>Delectables by Holly inc.</t>
  </si>
  <si>
    <t>901 Berryhill Rd Suite A.</t>
  </si>
  <si>
    <t>Licensed Alcohol Producer &amp;&amp; Distillery **</t>
  </si>
  <si>
    <t>Ricky Carlson</t>
  </si>
  <si>
    <t>12744 Lancaster Hwy Ste B</t>
  </si>
  <si>
    <t>Twelve Tavern LLC</t>
  </si>
  <si>
    <t>247 City Hall St</t>
  </si>
  <si>
    <t>Groucho's Deli of Hickory</t>
  </si>
  <si>
    <t>1025 2nd St NE</t>
  </si>
  <si>
    <t>Grouchoâ€™s Deli</t>
  </si>
  <si>
    <t>The Casual Pint</t>
  </si>
  <si>
    <t>Mall Treats LLC</t>
  </si>
  <si>
    <t>7606 Canvas Art Ter</t>
  </si>
  <si>
    <t>FAO Cakes&amp; Catering LLC</t>
  </si>
  <si>
    <t>521 N Liberty St Suite 100</t>
  </si>
  <si>
    <t>NAWAB RESTAURANT INC</t>
  </si>
  <si>
    <t>129 S Stratford Rd</t>
  </si>
  <si>
    <t>Simply Soul LLC</t>
  </si>
  <si>
    <t>4339 S Main St Frnt FRNT</t>
  </si>
  <si>
    <t>Carolina Wich LLC</t>
  </si>
  <si>
    <t>108 Gatefield Dr</t>
  </si>
  <si>
    <t>Jannie Denise Johnson</t>
  </si>
  <si>
    <t>318 Hereford Dr</t>
  </si>
  <si>
    <t>AKLA  LTD</t>
  </si>
  <si>
    <t>3 SW Pack Sq</t>
  </si>
  <si>
    <t>R.M.L. LLC</t>
  </si>
  <si>
    <t>636 Nc 24 27 Byp E Ste 14</t>
  </si>
  <si>
    <t>Other &amp;&amp; Brewpub, Tasting Room, Taproom **</t>
  </si>
  <si>
    <t>Quang Bright</t>
  </si>
  <si>
    <t>127 Essex Dr</t>
  </si>
  <si>
    <t>Kreeative Kook 9 LLC</t>
  </si>
  <si>
    <t>1478 Garner Station Blvd</t>
  </si>
  <si>
    <t>Asia Hibachi Buffet Inc</t>
  </si>
  <si>
    <t>1100-1102 E Memorial Drive</t>
  </si>
  <si>
    <t>Ahoskie</t>
  </si>
  <si>
    <t>JMR Brothers LLC</t>
  </si>
  <si>
    <t>206 Millers Creek Dr Suite A</t>
  </si>
  <si>
    <t>EMPIRE BUFFET INC</t>
  </si>
  <si>
    <t>803 S Memorial Dr</t>
  </si>
  <si>
    <t>Bad Mother Smokers LLC</t>
  </si>
  <si>
    <t>510 Dockside Ln NW</t>
  </si>
  <si>
    <t>Surratt Coastal Properties LLC</t>
  </si>
  <si>
    <t>21756 Us Highway 17</t>
  </si>
  <si>
    <t>Coffee and Spirits LLC</t>
  </si>
  <si>
    <t>2409 Crabtree Blvd Suite 101</t>
  </si>
  <si>
    <t>Oriental Orchid Inc.</t>
  </si>
  <si>
    <t>1404 N Sandhills Blvd</t>
  </si>
  <si>
    <t>Aetius Restaurant Holdings</t>
  </si>
  <si>
    <t>205 Regency Executive Park Drive suite 204</t>
  </si>
  <si>
    <t>Pelican's SnoBalls</t>
  </si>
  <si>
    <t>Zins Inc</t>
  </si>
  <si>
    <t>209 W 6th St</t>
  </si>
  <si>
    <t>Rockingham</t>
  </si>
  <si>
    <t>Veltree the vegan experience</t>
  </si>
  <si>
    <t>7945 N Tryon St Suite 110</t>
  </si>
  <si>
    <t>Sonnys Waterfront Restaurant Inc</t>
  </si>
  <si>
    <t>57947 Hwy 12</t>
  </si>
  <si>
    <t>LPTATLLC</t>
  </si>
  <si>
    <t>6401 Triangle Plantation Dr Ste 111</t>
  </si>
  <si>
    <t>Stroke LLC</t>
  </si>
  <si>
    <t>3133 May St</t>
  </si>
  <si>
    <t>TM UMAMI LLC</t>
  </si>
  <si>
    <t>6031 YADKIN RD SUITE B</t>
  </si>
  <si>
    <t>New Station LLC</t>
  </si>
  <si>
    <t>511 E Chatham St</t>
  </si>
  <si>
    <t>bu-ku cary LLC</t>
  </si>
  <si>
    <t>2800 Renaissance Park Pl</t>
  </si>
  <si>
    <t>Little City Tavern LLC</t>
  </si>
  <si>
    <t>126 S Salisbury St</t>
  </si>
  <si>
    <t>TERRY RUMFELT</t>
  </si>
  <si>
    <t>947 Fisher Ferry St</t>
  </si>
  <si>
    <t>OPEN RICE CHARLOTTE INC</t>
  </si>
  <si>
    <t>9882 Rea Rd STE F</t>
  </si>
  <si>
    <t>OLLA INC</t>
  </si>
  <si>
    <t>2435 Battleground Ave</t>
  </si>
  <si>
    <t>SUMMERFIELD SUBWAY INC</t>
  </si>
  <si>
    <t>Pearl enterprises trading inc</t>
  </si>
  <si>
    <t>4535 Carteret Rd</t>
  </si>
  <si>
    <t>Rice King</t>
  </si>
  <si>
    <t>Ku-ru Sushi &amp; Grill LLC</t>
  </si>
  <si>
    <t>1322 Us Highway 70 SE</t>
  </si>
  <si>
    <t>McNeill Pointe Coffee</t>
  </si>
  <si>
    <t>2310 Bale St</t>
  </si>
  <si>
    <t>Samantha Pham</t>
  </si>
  <si>
    <t>2215 Ayrsley Town Blvd Suite D</t>
  </si>
  <si>
    <t>Grandma's Diner LLC</t>
  </si>
  <si>
    <t>11216 Capital Blvd Suite 106</t>
  </si>
  <si>
    <t>Carolina Cafe of NC LLC</t>
  </si>
  <si>
    <t>584 E Main St</t>
  </si>
  <si>
    <t>Spindale</t>
  </si>
  <si>
    <t>ERC ENTERPRISES LLC</t>
  </si>
  <si>
    <t>111 S Howe St</t>
  </si>
  <si>
    <t>RUBUD LLC</t>
  </si>
  <si>
    <t>115 Black Mountain Ave</t>
  </si>
  <si>
    <t>2Beaches</t>
  </si>
  <si>
    <t>1411 Aversboro Rd Ste 105</t>
  </si>
  <si>
    <t>MCZ Inc</t>
  </si>
  <si>
    <t>Robbinsville</t>
  </si>
  <si>
    <t>Harnett Crorssroads LLC</t>
  </si>
  <si>
    <t>65 E Cornelius Harnett Blvd.</t>
  </si>
  <si>
    <t>Lillington</t>
  </si>
  <si>
    <t>The Sandwich Man LLC</t>
  </si>
  <si>
    <t>925 Edgewater Dr</t>
  </si>
  <si>
    <t>Beatior INC</t>
  </si>
  <si>
    <t>Sicilybeby Plus LLC</t>
  </si>
  <si>
    <t>5400 S Miami Blvd Suite 104</t>
  </si>
  <si>
    <t>Creedmoor Cafe LLC</t>
  </si>
  <si>
    <t>8315 Creedmoor Rd</t>
  </si>
  <si>
    <t>88 Group Inc</t>
  </si>
  <si>
    <t>1716 Kenilworth Ave</t>
  </si>
  <si>
    <t>Montero's Inc.</t>
  </si>
  <si>
    <t>414 McArthur Dr</t>
  </si>
  <si>
    <t>James Williams</t>
  </si>
  <si>
    <t>5208 Hwy 70 W Ste E</t>
  </si>
  <si>
    <t>Chaney's Catering LLC</t>
  </si>
  <si>
    <t>664 Heartwood Dr</t>
  </si>
  <si>
    <t>Winnabow</t>
  </si>
  <si>
    <t>RPO Concepts LLC</t>
  </si>
  <si>
    <t>424 E 36th St STE 2</t>
  </si>
  <si>
    <t>Boro Beverage Company LLC</t>
  </si>
  <si>
    <t>400 W Rosemary St Ste suite 1005</t>
  </si>
  <si>
    <t>KAVVA LLC</t>
  </si>
  <si>
    <t>1000 Hendersonville Rd</t>
  </si>
  <si>
    <t>KR HOSPITALITY LLC</t>
  </si>
  <si>
    <t>1529 N Main St</t>
  </si>
  <si>
    <t>122 S Main St</t>
  </si>
  <si>
    <t>112 W Main St</t>
  </si>
  <si>
    <t>Bath</t>
  </si>
  <si>
    <t>Bella.Pizzeria.Inc.</t>
  </si>
  <si>
    <t>3925 Sedgebrook St Ste 107</t>
  </si>
  <si>
    <t>TIAN FU YIN SHI INC</t>
  </si>
  <si>
    <t>877 E Gannon Ave Ste 405-403</t>
  </si>
  <si>
    <t>MONTERREY MEXICAN RESTAURANTS OF GREENSBORO INC</t>
  </si>
  <si>
    <t>3724-L Battleground Ave</t>
  </si>
  <si>
    <t>Pizza Pit LLC</t>
  </si>
  <si>
    <t>5335 Raynor Rd</t>
  </si>
  <si>
    <t>Wallace</t>
  </si>
  <si>
    <t>La-tea-da's Inc</t>
  </si>
  <si>
    <t>3401 Commonwealth Ave</t>
  </si>
  <si>
    <t>EDIBLE ART CAKE SHOP INC.</t>
  </si>
  <si>
    <t>2908 SELWYN AVENUE</t>
  </si>
  <si>
    <t>EL CHAPIN LLC</t>
  </si>
  <si>
    <t>4600 Durham Chapel Hill Blvd Ste 38</t>
  </si>
  <si>
    <t>B &amp; B Catering Inc</t>
  </si>
  <si>
    <t>697 Bethel Baptist Rd</t>
  </si>
  <si>
    <t>Rambling Beer and Wine LLC</t>
  </si>
  <si>
    <t>1139 Falls Rd Ste 127</t>
  </si>
  <si>
    <t>Wal Fisher LLC</t>
  </si>
  <si>
    <t>1727 S. Madison Street</t>
  </si>
  <si>
    <t>BEAFORDINC</t>
  </si>
  <si>
    <t>2127 A Beatties Ford Road</t>
  </si>
  <si>
    <t>K &amp; K Bohacks LLC</t>
  </si>
  <si>
    <t>1200 N Virginia Dare Trl</t>
  </si>
  <si>
    <t>Kill Devil Hills</t>
  </si>
  <si>
    <t>HIBACHI JR EXPRESS CORP</t>
  </si>
  <si>
    <t>10102 S MAIN ST STE C</t>
  </si>
  <si>
    <t>Marco Rodriguez</t>
  </si>
  <si>
    <t>309 Burley Dr Unit 1</t>
  </si>
  <si>
    <t>Hubert</t>
  </si>
  <si>
    <t>Sujin Sushi LLC.</t>
  </si>
  <si>
    <t>230 Bluefield Rd</t>
  </si>
  <si>
    <t>Flying Saucers LLC</t>
  </si>
  <si>
    <t>1200 W Chapel Hill St</t>
  </si>
  <si>
    <t>NITECLUBS INC</t>
  </si>
  <si>
    <t>4801 Leigh Dr</t>
  </si>
  <si>
    <t>TAP HOUSE AT CARTERET BREWINGLLC</t>
  </si>
  <si>
    <t>709 Arendell St</t>
  </si>
  <si>
    <t>Jonesville</t>
  </si>
  <si>
    <t>Other &amp;&amp; Licensed Alcohol Producer &amp;&amp; Brewery and/or microbrewery ** &amp;&amp; Brewpub, Tasting Room, Taproom **</t>
  </si>
  <si>
    <t>Art in a Pickle LLC</t>
  </si>
  <si>
    <t>100 East Main Street Suite C</t>
  </si>
  <si>
    <t>AOS 2019!</t>
  </si>
  <si>
    <t>202 Kilmorack Dr</t>
  </si>
  <si>
    <t>Robert ODear</t>
  </si>
  <si>
    <t>2429 Hwy 221N business</t>
  </si>
  <si>
    <t>Highland Foods Inc</t>
  </si>
  <si>
    <t>310 Main Street</t>
  </si>
  <si>
    <t>HF MAIN SAIL LLC</t>
  </si>
  <si>
    <t>8 E Second St</t>
  </si>
  <si>
    <t>NO. 1 EASTERN CHINA INC.</t>
  </si>
  <si>
    <t>9585 Chapel Hill Rd</t>
  </si>
  <si>
    <t>Quinton Turman</t>
  </si>
  <si>
    <t>116 Main St E</t>
  </si>
  <si>
    <t>LOS COMPADRES MEXICAN GRILL INC</t>
  </si>
  <si>
    <t>1841 E Broad St</t>
  </si>
  <si>
    <t>Babaji Inc</t>
  </si>
  <si>
    <t>501 Indian Branch Dr</t>
  </si>
  <si>
    <t>Element 31 Lounge</t>
  </si>
  <si>
    <t>7631 Sharon Lakes Rd E</t>
  </si>
  <si>
    <t>Stones Group LLC</t>
  </si>
  <si>
    <t>2100 Woodward Ave</t>
  </si>
  <si>
    <t>Other &amp;&amp; Bakery ** &amp;&amp; Snack and Nonalcoholic Beverage Bar &amp;&amp; Caterer &amp;&amp; Food Stand, Food Truck, Food Cart</t>
  </si>
  <si>
    <t>Vale</t>
  </si>
  <si>
    <t>PACIFICO INC</t>
  </si>
  <si>
    <t>429 RODNEY ORR BYPASS</t>
  </si>
  <si>
    <t>HOKKAIDO EXPRESS INC</t>
  </si>
  <si>
    <t>3010 TRAEMOOR VILLAGE DR UNIT 190</t>
  </si>
  <si>
    <t>P &amp; J's Diner LLC</t>
  </si>
  <si>
    <t>2125 N Fayetteville St</t>
  </si>
  <si>
    <t>UNC MINT INC</t>
  </si>
  <si>
    <t>504 W Franklin St</t>
  </si>
  <si>
    <t>GDND LLC</t>
  </si>
  <si>
    <t>300 W Gate City Blvd</t>
  </si>
  <si>
    <t>MOREHEAD DONUT LLC</t>
  </si>
  <si>
    <t>113 E MAIN STREET</t>
  </si>
  <si>
    <t>Cuzzo's Cuisine LLC</t>
  </si>
  <si>
    <t>3418 Tuckaseegee Rd</t>
  </si>
  <si>
    <t>AXAR LLC</t>
  </si>
  <si>
    <t>1480 Concord Pkwy N</t>
  </si>
  <si>
    <t>Nelson's Dessert LLC</t>
  </si>
  <si>
    <t>5415 Eneida Sue Dr</t>
  </si>
  <si>
    <t>Tokyo Cafe Inc</t>
  </si>
  <si>
    <t>714 Greenville Blvd SE Ste F5</t>
  </si>
  <si>
    <t>MONTERREY MEXICAN RESTAURANT OF WINDSOR SQUARE INC.</t>
  </si>
  <si>
    <t>9623 E INDEPENDENCE BLVD SUITE S</t>
  </si>
  <si>
    <t>HELLO RAINBOW KING INC</t>
  </si>
  <si>
    <t>201 Alston Blvd Ste F</t>
  </si>
  <si>
    <t>PITA GRILL LLC</t>
  </si>
  <si>
    <t>1129 WEAVER DAIRY RD STE U</t>
  </si>
  <si>
    <t>Subway of Wake Forest Inc</t>
  </si>
  <si>
    <t>12233 Capital Blvd</t>
  </si>
  <si>
    <t>PACIFICO OF SYLVA INC</t>
  </si>
  <si>
    <t>410 E Main St</t>
  </si>
  <si>
    <t>GCDC LLC</t>
  </si>
  <si>
    <t>889 N Liberty St</t>
  </si>
  <si>
    <t>ZHOU &amp; CHEN INC</t>
  </si>
  <si>
    <t>1677 OWEN DR 102-103</t>
  </si>
  <si>
    <t>Rodeo Restaurant Group Corporation</t>
  </si>
  <si>
    <t>26 E Walnut St</t>
  </si>
  <si>
    <t>lone wolf consulting LLC</t>
  </si>
  <si>
    <t>22 north lumina ave</t>
  </si>
  <si>
    <t>Limones LLC</t>
  </si>
  <si>
    <t>13 Eagle St</t>
  </si>
  <si>
    <t>Queen City Wings Llc</t>
  </si>
  <si>
    <t>607 Baldwin Ave</t>
  </si>
  <si>
    <t>Kristi Griffin</t>
  </si>
  <si>
    <t>20 Browndale Rd</t>
  </si>
  <si>
    <t>Football Weather! LLC</t>
  </si>
  <si>
    <t>110 E Parrish St</t>
  </si>
  <si>
    <t>Anthony Siler Jr</t>
  </si>
  <si>
    <t>935 Meadow Oak Dr Apt</t>
  </si>
  <si>
    <t>Webo Food Truck and Catering</t>
  </si>
  <si>
    <t>1409 S 4th St</t>
  </si>
  <si>
    <t>BCPI Enterprises LLC</t>
  </si>
  <si>
    <t>1310 N Main St</t>
  </si>
  <si>
    <t>Subway of Youngsville Inc</t>
  </si>
  <si>
    <t>1332 Reservoir View Ln</t>
  </si>
  <si>
    <t>Ilar Davidson</t>
  </si>
  <si>
    <t>160 South Sterling St Ste 110</t>
  </si>
  <si>
    <t>Carolina Vibe LLC</t>
  </si>
  <si>
    <t>1 Knollwood Pl</t>
  </si>
  <si>
    <t>LeanBack Soul Food LLC</t>
  </si>
  <si>
    <t>1922 S Martin Luther King Jr Dr</t>
  </si>
  <si>
    <t>ROUSES RESTAURANT LLC</t>
  </si>
  <si>
    <t>34 NORTH PERRY DRIVE</t>
  </si>
  <si>
    <t>A &amp; H Foods Inc</t>
  </si>
  <si>
    <t>8140 Providence Rd Ste 100</t>
  </si>
  <si>
    <t>Yifan LLC</t>
  </si>
  <si>
    <t>407 Meadowmont Village Cir</t>
  </si>
  <si>
    <t>Kona Ice of the Crystal Coast LLC</t>
  </si>
  <si>
    <t>5043 Mattie St Suite A</t>
  </si>
  <si>
    <t>Kreeative Kook Llc</t>
  </si>
  <si>
    <t>1310 5th Ave Suite 120</t>
  </si>
  <si>
    <t>Boondocks Brewing LLC</t>
  </si>
  <si>
    <t>108 S Jefferson Ave Box 1619</t>
  </si>
  <si>
    <t>FeltonFit Meal Prep</t>
  </si>
  <si>
    <t>7706 Weathered Oak Way</t>
  </si>
  <si>
    <t>Gusto Napoletano LLC</t>
  </si>
  <si>
    <t>2711 Raeford Rd. Suite 112</t>
  </si>
  <si>
    <t>Creek Central LLC</t>
  </si>
  <si>
    <t>51 Marshbanks St</t>
  </si>
  <si>
    <t>On The Rail LLC</t>
  </si>
  <si>
    <t>Horton Hotel LLC</t>
  </si>
  <si>
    <t>611 W King St</t>
  </si>
  <si>
    <t>TRH INC</t>
  </si>
  <si>
    <t>3040 Healy Dr</t>
  </si>
  <si>
    <t>Pamela Rutzen</t>
  </si>
  <si>
    <t>2966 Siler Rd</t>
  </si>
  <si>
    <t>Snow Camp</t>
  </si>
  <si>
    <t>EBI Grill LLC</t>
  </si>
  <si>
    <t>214 S Lafayette St Ste A</t>
  </si>
  <si>
    <t>DUK CHUN</t>
  </si>
  <si>
    <t>1103 Montpelier Dr</t>
  </si>
  <si>
    <t>Bakers Kitchen LLC</t>
  </si>
  <si>
    <t>227 Middle Street</t>
  </si>
  <si>
    <t>Randy Hall</t>
  </si>
  <si>
    <t>25 S 3rd St</t>
  </si>
  <si>
    <t>OLR PUB C0</t>
  </si>
  <si>
    <t>270 depot st</t>
  </si>
  <si>
    <t>Honest Abes LLC</t>
  </si>
  <si>
    <t>5433 Wade Park Blvd 100</t>
  </si>
  <si>
    <t>The Breakfast Company LLC</t>
  </si>
  <si>
    <t>933 Louise Ave STE 474</t>
  </si>
  <si>
    <t>Bellamay LLC</t>
  </si>
  <si>
    <t>147 E Main St Suite 200</t>
  </si>
  <si>
    <t>Parco Inc</t>
  </si>
  <si>
    <t>5126 Park Rd</t>
  </si>
  <si>
    <t>OBX NEW CHINA INC</t>
  </si>
  <si>
    <t>5000 S Croatan Hwy</t>
  </si>
  <si>
    <t>Nags Head</t>
  </si>
  <si>
    <t>Danford Restaurant Group Inc.</t>
  </si>
  <si>
    <t>True Flavors Catering Company</t>
  </si>
  <si>
    <t>5410 Nc Highway 55 suite AJ</t>
  </si>
  <si>
    <t>V's Kitchen LLC</t>
  </si>
  <si>
    <t>2945 S Miami Blvd Ste 127</t>
  </si>
  <si>
    <t>Green Bean on Elm LLC</t>
  </si>
  <si>
    <t>341 S Elm St</t>
  </si>
  <si>
    <t>The Point Hideout LLC</t>
  </si>
  <si>
    <t>1626 Glenwood Ave</t>
  </si>
  <si>
    <t>mellin &amp; Mellin inc</t>
  </si>
  <si>
    <t>2 south main st</t>
  </si>
  <si>
    <t>Mars Hill</t>
  </si>
  <si>
    <t>PHASUK-SILA-BECK INC</t>
  </si>
  <si>
    <t>111 Central Park Ave STE L</t>
  </si>
  <si>
    <t>TOP CHINA INC</t>
  </si>
  <si>
    <t>1205 University Dr</t>
  </si>
  <si>
    <t>Blue Boy Ventures LLC</t>
  </si>
  <si>
    <t>6297 Towncenter Dr</t>
  </si>
  <si>
    <t>Clemmons</t>
  </si>
  <si>
    <t>QUEEN STREET DELI AND BAKERY INC</t>
  </si>
  <si>
    <t>115 S Queen St</t>
  </si>
  <si>
    <t>francas inc</t>
  </si>
  <si>
    <t>1116 Broad St Ste 102</t>
  </si>
  <si>
    <t>Sixty-Seven Pizza Co. Inc. at Jonesville</t>
  </si>
  <si>
    <t>1744 Nc Highway 67</t>
  </si>
  <si>
    <t>Art's Place Presents The Phoenix LLC</t>
  </si>
  <si>
    <t>4624 Virginia Dare Trl N</t>
  </si>
  <si>
    <t>WINGZ -ND- THINGZ LLC</t>
  </si>
  <si>
    <t>251 Wood Green Dr</t>
  </si>
  <si>
    <t>Mountain Bread Company Inc.</t>
  </si>
  <si>
    <t>484 Hendersonville Rd</t>
  </si>
  <si>
    <t>Regina Taylor</t>
  </si>
  <si>
    <t>931 Old Forester Ln</t>
  </si>
  <si>
    <t>Valiant LLC</t>
  </si>
  <si>
    <t>115 New Market Ctr</t>
  </si>
  <si>
    <t>The SweetEasy LLC</t>
  </si>
  <si>
    <t>112 N Poindexter St</t>
  </si>
  <si>
    <t>820 LLC</t>
  </si>
  <si>
    <t>820 Hamilton St suite A3</t>
  </si>
  <si>
    <t>Flock Bistro LLC</t>
  </si>
  <si>
    <t>129 Market Place Ave Ste A</t>
  </si>
  <si>
    <t>Voyager Systems Inc</t>
  </si>
  <si>
    <t>8551 Brier Creek Pkwy</t>
  </si>
  <si>
    <t>Startown Lounge Inc</t>
  </si>
  <si>
    <t>16 2nd St NW</t>
  </si>
  <si>
    <t>BGR ENTERPRISES INC</t>
  </si>
  <si>
    <t>2609 S New Hope Rd Ste 1</t>
  </si>
  <si>
    <t>Subway of Charlotte Inc</t>
  </si>
  <si>
    <t>815 Patton Ave</t>
  </si>
  <si>
    <t>Rachel Rakes</t>
  </si>
  <si>
    <t>8460 NC Hwy 87 Suite C</t>
  </si>
  <si>
    <t>Celine Meador</t>
  </si>
  <si>
    <t>408 S Fifth St</t>
  </si>
  <si>
    <t>Mebane</t>
  </si>
  <si>
    <t>Tricolor Ice LLC</t>
  </si>
  <si>
    <t>409 Blackwell St</t>
  </si>
  <si>
    <t>Extraordinary Catering</t>
  </si>
  <si>
    <t>846 Union St S</t>
  </si>
  <si>
    <t>Mambo Grill &amp; Tapas LLC</t>
  </si>
  <si>
    <t>122 E Fisher St</t>
  </si>
  <si>
    <t>Amy Webster</t>
  </si>
  <si>
    <t>104 Lake Park Blvd N</t>
  </si>
  <si>
    <t>Morgan Duffy</t>
  </si>
  <si>
    <t>102 Sunset Blvd N</t>
  </si>
  <si>
    <t>JJ Tea House Inc.</t>
  </si>
  <si>
    <t>601 Main St Ste D</t>
  </si>
  <si>
    <t>Nana's Family Restaurant</t>
  </si>
  <si>
    <t>260 Standard St</t>
  </si>
  <si>
    <t>Elkin</t>
  </si>
  <si>
    <t>BLEU CUISINE INC</t>
  </si>
  <si>
    <t>3425 Frontis St</t>
  </si>
  <si>
    <t>Eric Murray</t>
  </si>
  <si>
    <t>6308 Wake Forest Rd</t>
  </si>
  <si>
    <t>H2H Ventures LLC</t>
  </si>
  <si>
    <t>1222 Carey Ct</t>
  </si>
  <si>
    <t>Antron Jordan</t>
  </si>
  <si>
    <t>10652 Euclid Ave NW</t>
  </si>
  <si>
    <t>Cake Affect</t>
  </si>
  <si>
    <t>4305 k Old Monroe Road</t>
  </si>
  <si>
    <t>Indian Trail</t>
  </si>
  <si>
    <t>Ladybird LLC</t>
  </si>
  <si>
    <t>324 Blackwell St Bay 4</t>
  </si>
  <si>
    <t>Zac Mac Enterprises Inc.</t>
  </si>
  <si>
    <t>2107 Airlie Brook DrC</t>
  </si>
  <si>
    <t>Goat Enterprises Inc</t>
  </si>
  <si>
    <t>5111 Western Blvd</t>
  </si>
  <si>
    <t>Castaneda Corral LLC</t>
  </si>
  <si>
    <t>5006 NC Apex Hwy 55</t>
  </si>
  <si>
    <t>The Grey Eagle Taqueria LLC</t>
  </si>
  <si>
    <t>185 Clingman Ave</t>
  </si>
  <si>
    <t>330 Hillsborough Corporation</t>
  </si>
  <si>
    <t>330 Hillsborough St</t>
  </si>
  <si>
    <t>Obleo Inc.</t>
  </si>
  <si>
    <t>119 Grace St</t>
  </si>
  <si>
    <t>HUA ZHIN &amp; COMPANY INC</t>
  </si>
  <si>
    <t>10720 S Tryon St Ste A</t>
  </si>
  <si>
    <t>KM SHINKO INC</t>
  </si>
  <si>
    <t>1231 Eastchester Dr Ste 111</t>
  </si>
  <si>
    <t>Delicias Argueta LLC</t>
  </si>
  <si>
    <t>2022 NC 39 HWY N</t>
  </si>
  <si>
    <t>Louisburg</t>
  </si>
  <si>
    <t>Sweet Potatoes Inc</t>
  </si>
  <si>
    <t>607 N Trade St</t>
  </si>
  <si>
    <t>Fresh Investors LLC</t>
  </si>
  <si>
    <t>2820 Selwyn Ave #640</t>
  </si>
  <si>
    <t>Five Dimes Inc</t>
  </si>
  <si>
    <t>371 Merrimon Ave</t>
  </si>
  <si>
    <t>210 Main St</t>
  </si>
  <si>
    <t>Tin Roof Pizza LLC</t>
  </si>
  <si>
    <t>7825 Greenville Hwy</t>
  </si>
  <si>
    <t>C &amp; C Endeavors LLC</t>
  </si>
  <si>
    <t>105 W Nc Highway 54 Ste 263</t>
  </si>
  <si>
    <t>Aisha White</t>
  </si>
  <si>
    <t>10123 Chapel Hill Rd</t>
  </si>
  <si>
    <t>Rosa Ramen Inc</t>
  </si>
  <si>
    <t>9626 Monroe Rd</t>
  </si>
  <si>
    <t>Denise O'Dwyer</t>
  </si>
  <si>
    <t>837 Bass Pro Lane</t>
  </si>
  <si>
    <t>P.L.T. Enterprises Inc.</t>
  </si>
  <si>
    <t>10719 Kettering Dr</t>
  </si>
  <si>
    <t>Primo Partners LLC</t>
  </si>
  <si>
    <t>40110 Moring</t>
  </si>
  <si>
    <t>The Naked Empanada LLC</t>
  </si>
  <si>
    <t>5705 Keowee Way</t>
  </si>
  <si>
    <t>University Club of Durham LLC</t>
  </si>
  <si>
    <t>3100 Tower Blvd Ste 1700</t>
  </si>
  <si>
    <t>Mortimers Venture LLC</t>
  </si>
  <si>
    <t>210 E Trade St Ste C148</t>
  </si>
  <si>
    <t>Coxs Ice Cream LLC</t>
  </si>
  <si>
    <t>2116 S Lakeview Dr</t>
  </si>
  <si>
    <t>Bun Intended LLC</t>
  </si>
  <si>
    <t>5 Griffing Blvd</t>
  </si>
  <si>
    <t>East Hargett Entertainment LLC</t>
  </si>
  <si>
    <t>108 1/2 E E Hargett St</t>
  </si>
  <si>
    <t>North Banks Restaurant Inc</t>
  </si>
  <si>
    <t>794 G Sunset blvd</t>
  </si>
  <si>
    <t>Corolla</t>
  </si>
  <si>
    <t>VBGB Uptown LLC</t>
  </si>
  <si>
    <t>The Food Lady Inc.</t>
  </si>
  <si>
    <t>2188 Indian Springs Rd</t>
  </si>
  <si>
    <t>VAP Charlotte LLC</t>
  </si>
  <si>
    <t>201 S Tryon St ste 101</t>
  </si>
  <si>
    <t>Serving Joy LLC DBA Liazzos Catering</t>
  </si>
  <si>
    <t>1816 N Center St</t>
  </si>
  <si>
    <t>Salsarita's Fresh Cantina</t>
  </si>
  <si>
    <t>Fu Kang Corporation</t>
  </si>
  <si>
    <t>3429 Toringdon Way Ste 100</t>
  </si>
  <si>
    <t>Broadsides &amp; Brews LLC</t>
  </si>
  <si>
    <t>1153 Woodland Grove Way</t>
  </si>
  <si>
    <t>Brewmasters Private Events LLC</t>
  </si>
  <si>
    <t>2117 Forest Hills Rd W</t>
  </si>
  <si>
    <t>The Fit Kitchen of North Carolina LLC</t>
  </si>
  <si>
    <t>1794 Main St W</t>
  </si>
  <si>
    <t>Locust</t>
  </si>
  <si>
    <t>Zilco Inc.</t>
  </si>
  <si>
    <t>124 Middle Ln</t>
  </si>
  <si>
    <t>Southern Comfort Diner LLC</t>
  </si>
  <si>
    <t>5625 Creedmoor Rd</t>
  </si>
  <si>
    <t>Perkins Management Services Company</t>
  </si>
  <si>
    <t>301 McCullough Dr Suite 520</t>
  </si>
  <si>
    <t>MULAN RESTAURANT MANAGEMENT INC</t>
  </si>
  <si>
    <t>3001 Hillsborough St Ste 120</t>
  </si>
  <si>
    <t>LIN'S DIM SUM INC</t>
  </si>
  <si>
    <t>5410 Nc Highway 55 Ste Y</t>
  </si>
  <si>
    <t>Wang Xing</t>
  </si>
  <si>
    <t>274 Eastchester Dr Ste 128</t>
  </si>
  <si>
    <t>LA BOTANA MEXICAN RESTAURANT INC</t>
  </si>
  <si>
    <t>1547 Hanes Mall Blvd</t>
  </si>
  <si>
    <t>207 W State St</t>
  </si>
  <si>
    <t>GRATEFUL FOOD GROUP LLC</t>
  </si>
  <si>
    <t>1807 N Main St</t>
  </si>
  <si>
    <t>The Mother Earth Group INC</t>
  </si>
  <si>
    <t>500 N Tryon St</t>
  </si>
  <si>
    <t>PB&amp;J's Catering Inc.</t>
  </si>
  <si>
    <t>96 Church St NE</t>
  </si>
  <si>
    <t>Kanki House of Steaks Durham LLC</t>
  </si>
  <si>
    <t>3504 Mt Moriah Road</t>
  </si>
  <si>
    <t>Great Zhai Men LLC</t>
  </si>
  <si>
    <t>1353 Kildaire Farm Rd</t>
  </si>
  <si>
    <t>Umami Raleigh Japanese Steakhouse Sushi Bar Inc</t>
  </si>
  <si>
    <t>8411 Brier Creek Pkwy #105</t>
  </si>
  <si>
    <t>Nine Mile Inc</t>
  </si>
  <si>
    <t>233 Montford Ave</t>
  </si>
  <si>
    <t>Licensed Alcohol Producer &amp;&amp; Winery ** &amp;&amp; Brewery and/or microbrewery ** &amp;&amp; Brewpub, Tasting Room, Taproom **</t>
  </si>
  <si>
    <t>Rosanna Jarvis</t>
  </si>
  <si>
    <t>4335 Pine Hall Road</t>
  </si>
  <si>
    <t>Walnut Cove</t>
  </si>
  <si>
    <t>Iron Chef LLC</t>
  </si>
  <si>
    <t>2108 Cedar Fork Dr</t>
  </si>
  <si>
    <t>Howard's Pub Inc</t>
  </si>
  <si>
    <t>1175 Irvin Garrish Hwy</t>
  </si>
  <si>
    <t>Primo Partners III LLC</t>
  </si>
  <si>
    <t>Charlotte Plaza Restaurant LLC</t>
  </si>
  <si>
    <t>201 S College St</t>
  </si>
  <si>
    <t>anchored sweet treats and savory eats</t>
  </si>
  <si>
    <t>139 Moore Ave</t>
  </si>
  <si>
    <t>UR SERVED CLT LLC</t>
  </si>
  <si>
    <t>10415 Tisbury Rd Apt 11007</t>
  </si>
  <si>
    <t>Crave Dessert Bar LLC</t>
  </si>
  <si>
    <t>500 W 5th St Suite 120</t>
  </si>
  <si>
    <t>See Joy Enterprises of North Carolina LLC</t>
  </si>
  <si>
    <t>2221 Roslyn Ave</t>
  </si>
  <si>
    <t>Starshine Enterprises Inc.</t>
  </si>
  <si>
    <t>111 Broadway St</t>
  </si>
  <si>
    <t>Brain Vick</t>
  </si>
  <si>
    <t>1129 Jeffreys Rd</t>
  </si>
  <si>
    <t>Old World Baking Company LLC</t>
  </si>
  <si>
    <t>149 Main St W</t>
  </si>
  <si>
    <t>Valdese</t>
  </si>
  <si>
    <t>A &amp; B Catering Inc</t>
  </si>
  <si>
    <t>700 Old Mill Rd</t>
  </si>
  <si>
    <t>WMK Enterprises Inc.</t>
  </si>
  <si>
    <t>100 Bexley Ct</t>
  </si>
  <si>
    <t>Repicci's</t>
  </si>
  <si>
    <t>Howard Alston</t>
  </si>
  <si>
    <t>2767 US 64 Business W</t>
  </si>
  <si>
    <t>Mama's Pizza LLC</t>
  </si>
  <si>
    <t>1340 Benvenue Rd</t>
  </si>
  <si>
    <t>Camino Bakery Inc</t>
  </si>
  <si>
    <t>310 B W. Fourth St.</t>
  </si>
  <si>
    <t>Winston-Salem</t>
  </si>
  <si>
    <t>SOUTHERN TREATS INC</t>
  </si>
  <si>
    <t>104 S MAIN STREET</t>
  </si>
  <si>
    <t>Afterburner Cigar Lounge L.L.C.</t>
  </si>
  <si>
    <t>506 W Front St</t>
  </si>
  <si>
    <t>Fairwood Lanes 2 LLC</t>
  </si>
  <si>
    <t>201 Old Farm Rd S</t>
  </si>
  <si>
    <t>Bender Restaurant Management LLC</t>
  </si>
  <si>
    <t>104 Main St NW</t>
  </si>
  <si>
    <t>Grandma Hoyt Enterprises LLC</t>
  </si>
  <si>
    <t>421 E Virginia Ave</t>
  </si>
  <si>
    <t>Barbecue &amp; Jazz Inc.</t>
  </si>
  <si>
    <t>207 E Thomas St</t>
  </si>
  <si>
    <t>Nikoloff Inc</t>
  </si>
  <si>
    <t>2734 NC 55 Ste B</t>
  </si>
  <si>
    <t>358 Main St</t>
  </si>
  <si>
    <t>DEVAS FOOD LLC</t>
  </si>
  <si>
    <t>3320 Silas Creek Pkwy</t>
  </si>
  <si>
    <t>Subway of Madison County Inc.</t>
  </si>
  <si>
    <t>SLV FOOD CORP</t>
  </si>
  <si>
    <t>Kwality Ice Cream &amp; Bakers 3606 Davis Drive Unit#110</t>
  </si>
  <si>
    <t>subway of smithfield llc</t>
  </si>
  <si>
    <t>306 S Church St</t>
  </si>
  <si>
    <t>Kenly</t>
  </si>
  <si>
    <t>Erwin</t>
  </si>
  <si>
    <t>Jo Heaven Inc</t>
  </si>
  <si>
    <t>606 Glenwood Ave</t>
  </si>
  <si>
    <t>Waffle Tastries LLC</t>
  </si>
  <si>
    <t>1109 Wind Carved Ln</t>
  </si>
  <si>
    <t>The Everyday Gourmet LLC</t>
  </si>
  <si>
    <t>18 Brook St Ste 101</t>
  </si>
  <si>
    <t>Jahan Inc of Chapel Hill Inc</t>
  </si>
  <si>
    <t>1129 Weaver Dairy Road</t>
  </si>
  <si>
    <t>511 Cotanche St Entertainment LLC</t>
  </si>
  <si>
    <t>511 Cotanche St</t>
  </si>
  <si>
    <t>Persuasian Inc.</t>
  </si>
  <si>
    <t>2214 Park Rd</t>
  </si>
  <si>
    <t>Azalea BVC LLC</t>
  </si>
  <si>
    <t>40 E Main St</t>
  </si>
  <si>
    <t>Saluda</t>
  </si>
  <si>
    <t>KHAN HOTELS &amp; HOSPITALITY LLC</t>
  </si>
  <si>
    <t>415 S Swing Rd</t>
  </si>
  <si>
    <t>Wyndham GardenÂ®</t>
  </si>
  <si>
    <t>The Sweet Monkey Cafe L.L.C.</t>
  </si>
  <si>
    <t>133 S. Main St. #105</t>
  </si>
  <si>
    <t>SURF CITY CHINESE SUSHI BAR INC</t>
  </si>
  <si>
    <t>124 N New River Dr</t>
  </si>
  <si>
    <t>Theresa Ferguson</t>
  </si>
  <si>
    <t>441 High Point St</t>
  </si>
  <si>
    <t>Randleman</t>
  </si>
  <si>
    <t>Mediterranean Deli Inc</t>
  </si>
  <si>
    <t>410 W Franklin St</t>
  </si>
  <si>
    <t>The German Corner</t>
  </si>
  <si>
    <t>630 Greenville Hwy</t>
  </si>
  <si>
    <t>R2K Restaurant Group Stoney Creek No3 Inc</t>
  </si>
  <si>
    <t>6307 Burlington Rd Suite K</t>
  </si>
  <si>
    <t>Triad Seafood Distribution LLC</t>
  </si>
  <si>
    <t>4459 Indiana Ave</t>
  </si>
  <si>
    <t>FORTUNE COOKIES INC</t>
  </si>
  <si>
    <t>805 W Gate City Blvd</t>
  </si>
  <si>
    <t>Blue Ridge Scoops LLC</t>
  </si>
  <si>
    <t>2441 Sedley Rd</t>
  </si>
  <si>
    <t>Pina Hospitality Group LLC</t>
  </si>
  <si>
    <t>770 Liberty View Ct</t>
  </si>
  <si>
    <t>Southern Hospitality Catering Inc</t>
  </si>
  <si>
    <t>113 N Church St Apt C</t>
  </si>
  <si>
    <t>SAPS Troutman Restaurant Inc.</t>
  </si>
  <si>
    <t>121 Julian Pl</t>
  </si>
  <si>
    <t>Troutman</t>
  </si>
  <si>
    <t>James Carter</t>
  </si>
  <si>
    <t>7201 Airlie Place</t>
  </si>
  <si>
    <t>Dining Innovations LLC</t>
  </si>
  <si>
    <t>46 Haywood Street Suite 334</t>
  </si>
  <si>
    <t>Personal Touch Catering NC LLC</t>
  </si>
  <si>
    <t>3010 Lark Dr</t>
  </si>
  <si>
    <t>FSMP LLC</t>
  </si>
  <si>
    <t>555 Fayetteville St Ste 115</t>
  </si>
  <si>
    <t>Toreros V Mexican Restaurant</t>
  </si>
  <si>
    <t>1207 Kildaire Farm Rd</t>
  </si>
  <si>
    <t>Biagio's Italian Coffee &amp; Espresso Bar LLC</t>
  </si>
  <si>
    <t>622 Court St</t>
  </si>
  <si>
    <t>The Flour Box LLC</t>
  </si>
  <si>
    <t>511 S Main St Apt</t>
  </si>
  <si>
    <t>Hector's Restaurants Inc.</t>
  </si>
  <si>
    <t>6 Patton Ave</t>
  </si>
  <si>
    <t>BOBBY OUTLAW</t>
  </si>
  <si>
    <t>6617 Falls Of Neuse Rd Ste 105</t>
  </si>
  <si>
    <t>Blend of Soul LLC</t>
  </si>
  <si>
    <t>425 Seastone St</t>
  </si>
  <si>
    <t>Kona Ice of Marlboro County LLC</t>
  </si>
  <si>
    <t>8001 Scotch Meadows Dr</t>
  </si>
  <si>
    <t>Laurinburg</t>
  </si>
  <si>
    <t>Pham Inc</t>
  </si>
  <si>
    <t>8156 S Tryon St # G</t>
  </si>
  <si>
    <t>Subway of Waynesville INC</t>
  </si>
  <si>
    <t>HWANG &amp; CHO LLC</t>
  </si>
  <si>
    <t>1036 CROSSROADS DR</t>
  </si>
  <si>
    <t>Raleigh Rockin Rolls Inc</t>
  </si>
  <si>
    <t>9650 Strickland Rd Ste 101</t>
  </si>
  <si>
    <t>Niyo Japanese Express Inc.</t>
  </si>
  <si>
    <t>3509 David Cox Rd Suite H</t>
  </si>
  <si>
    <t>BigFamily Pizza Inc</t>
  </si>
  <si>
    <t>6210 Rogers Rd</t>
  </si>
  <si>
    <t>Rolesville</t>
  </si>
  <si>
    <t>The Mini Dingo LLC</t>
  </si>
  <si>
    <t>111 E Front St</t>
  </si>
  <si>
    <t>Yummy Tummy Group LLC</t>
  </si>
  <si>
    <t>1826 Nantuckett Ln Apt 201</t>
  </si>
  <si>
    <t>Lake Gaston Brewing Company LLC</t>
  </si>
  <si>
    <t>124 Hay St</t>
  </si>
  <si>
    <t>Subway of Arden Inc</t>
  </si>
  <si>
    <t>Bowbarr Inc</t>
  </si>
  <si>
    <t>705 W Rosemary St</t>
  </si>
  <si>
    <t>S &amp; L FOOD GROUP INC</t>
  </si>
  <si>
    <t>5352 Yadkin Rd</t>
  </si>
  <si>
    <t>Community Discovery Corp</t>
  </si>
  <si>
    <t>1860 Lindbergh St</t>
  </si>
  <si>
    <t>Southern Roots Restaurant Inc</t>
  </si>
  <si>
    <t>119 E Main St</t>
  </si>
  <si>
    <t>Sheila's Carolina Kitchen LLC</t>
  </si>
  <si>
    <t>25099 NC Hwy 12</t>
  </si>
  <si>
    <t>Waves</t>
  </si>
  <si>
    <t>Luo Hospitality International Inc</t>
  </si>
  <si>
    <t>7010 Smith Corners Blvd Ste F</t>
  </si>
  <si>
    <t>3LT LLC</t>
  </si>
  <si>
    <t>3317 Stone Castle Ct</t>
  </si>
  <si>
    <t>KZ Hospitality LLC</t>
  </si>
  <si>
    <t>6205 Ramada Dr</t>
  </si>
  <si>
    <t>Inn ** &amp;&amp; Bar, Saloon, Lounge, Tavern &amp;&amp; Caterer</t>
  </si>
  <si>
    <t>College Grill and Catering LLC</t>
  </si>
  <si>
    <t>5337 Us Highway 264 W Building 5</t>
  </si>
  <si>
    <t>R &amp; C BOTHAM LLC</t>
  </si>
  <si>
    <t>1722 NC HWY 9</t>
  </si>
  <si>
    <t>SAKURA ICHIBAN LLC</t>
  </si>
  <si>
    <t>3015 W Gate City Blvd</t>
  </si>
  <si>
    <t>Brier Creek Beer Garden Inc</t>
  </si>
  <si>
    <t>8521 Brier Creek Pkwy</t>
  </si>
  <si>
    <t>Subway of Regent Park Inc</t>
  </si>
  <si>
    <t>Micromanagers LLC</t>
  </si>
  <si>
    <t>100 E Franklin St Suite F</t>
  </si>
  <si>
    <t>Subway of Clyde</t>
  </si>
  <si>
    <t>Moone Enterprise Inc.</t>
  </si>
  <si>
    <t>7112 Holmfield Rd</t>
  </si>
  <si>
    <t>900 W Main St</t>
  </si>
  <si>
    <t>Papis Puerto Rican Cuisine</t>
  </si>
  <si>
    <t>440 E McCullogh St Suite 123</t>
  </si>
  <si>
    <t>On the Block Foods &amp; Catering</t>
  </si>
  <si>
    <t>4906 El Mundo St</t>
  </si>
  <si>
    <t>El Gato Pelon Inc</t>
  </si>
  <si>
    <t>6101 Glenwood Ave</t>
  </si>
  <si>
    <t>Ginza restaurant inc</t>
  </si>
  <si>
    <t>37 Biltmore Ave</t>
  </si>
  <si>
    <t>RED LOTUS INC</t>
  </si>
  <si>
    <t>239 S Elliott Rd</t>
  </si>
  <si>
    <t>Dajio Inc</t>
  </si>
  <si>
    <t>305 Irvin Garrish Hwy</t>
  </si>
  <si>
    <t>Sage and Swift Gourmet Catering Inc</t>
  </si>
  <si>
    <t>2505 Whilden Dr</t>
  </si>
  <si>
    <t>QUAD Properties INC</t>
  </si>
  <si>
    <t>5074 Independence Ln</t>
  </si>
  <si>
    <t>MR Entertainment LLC</t>
  </si>
  <si>
    <t>22 N Market St</t>
  </si>
  <si>
    <t>Arrowhead 1 LLC</t>
  </si>
  <si>
    <t>2625 Hendersonville Rd</t>
  </si>
  <si>
    <t>Suman Foods LLC</t>
  </si>
  <si>
    <t>15425 Prescott Hill Ave</t>
  </si>
  <si>
    <t>HAPPY CHINA OF LIU INC</t>
  </si>
  <si>
    <t>123 Pointe South Dr</t>
  </si>
  <si>
    <t>Bazzco inc</t>
  </si>
  <si>
    <t>214 N College St</t>
  </si>
  <si>
    <t>Copper Door Cafes LLC</t>
  </si>
  <si>
    <t>950 Hwy 64 Business</t>
  </si>
  <si>
    <t>Hayesville</t>
  </si>
  <si>
    <t>Texas Pit BBQ Inc</t>
  </si>
  <si>
    <t>546 W Church St</t>
  </si>
  <si>
    <t>AIJA Inc</t>
  </si>
  <si>
    <t>412 W Davie St</t>
  </si>
  <si>
    <t>Umami Asian Bistro and Sushi LLC</t>
  </si>
  <si>
    <t>2420 Hillsborough St</t>
  </si>
  <si>
    <t>Chez Day LLC</t>
  </si>
  <si>
    <t>301 Glenwood Ave Ste 100</t>
  </si>
  <si>
    <t>LIGHTHOUSE CAFE, INC.</t>
  </si>
  <si>
    <t>132 E Granville St</t>
  </si>
  <si>
    <t>PM KQ LLC</t>
  </si>
  <si>
    <t>8320 Pineville Matthews Rd Ste 606</t>
  </si>
  <si>
    <t>Sanmay-VP LLC</t>
  </si>
  <si>
    <t>520 University Center Blvd</t>
  </si>
  <si>
    <t>Warrenton Restaurant Ventures LLC</t>
  </si>
  <si>
    <t>111 N Bragg St</t>
  </si>
  <si>
    <t>Thai Harmony LLC</t>
  </si>
  <si>
    <t>102 W 3rd St Suite 110</t>
  </si>
  <si>
    <t>K Restaurant Group</t>
  </si>
  <si>
    <t>4209 Lassiter Mill Rd Ste 136</t>
  </si>
  <si>
    <t>Rasoi Ventures LLC</t>
  </si>
  <si>
    <t>122 W King St</t>
  </si>
  <si>
    <t>J Lights LLC</t>
  </si>
  <si>
    <t>800 Taylor St Suite 9-152</t>
  </si>
  <si>
    <t>Hot Diggity Dog</t>
  </si>
  <si>
    <t>13300 York Center Dr ste 121</t>
  </si>
  <si>
    <t>Elodie Farms II LLC</t>
  </si>
  <si>
    <t>9522 Hampton Rd</t>
  </si>
  <si>
    <t>Rougemont</t>
  </si>
  <si>
    <t>JH Sushi Express Inc</t>
  </si>
  <si>
    <t>1523 Elizabeth Ave Ste 130</t>
  </si>
  <si>
    <t>A. Kelly's LLC</t>
  </si>
  <si>
    <t>142 Burrell St</t>
  </si>
  <si>
    <t>2 Guys Pizza &amp; Ribs Inc.</t>
  </si>
  <si>
    <t>1307 7th Ave E</t>
  </si>
  <si>
    <t>ROOSTER'S CAFE</t>
  </si>
  <si>
    <t>3291 Cumberland Rd</t>
  </si>
  <si>
    <t>POPPYS GREENVILLE LLC</t>
  </si>
  <si>
    <t>4125 Old Tar Rd Ste J</t>
  </si>
  <si>
    <t>Winterville</t>
  </si>
  <si>
    <t>Family Catering Service</t>
  </si>
  <si>
    <t>15250 Hus McGinnis Rd</t>
  </si>
  <si>
    <t>RFNT INC</t>
  </si>
  <si>
    <t>3500 Westgate Dr Ste 206</t>
  </si>
  <si>
    <t>Chai Pani LLC</t>
  </si>
  <si>
    <t>22 Battery Park Ave</t>
  </si>
  <si>
    <t>The Coffee Scene Inc.</t>
  </si>
  <si>
    <t>3818 Morganton Rd</t>
  </si>
  <si>
    <t>The Durham Wood Fired Pizza Co. LLC</t>
  </si>
  <si>
    <t>415 E Chapel Hill St</t>
  </si>
  <si>
    <t>Lubrano's Italian Restaurant &amp; Pizzeria LLC</t>
  </si>
  <si>
    <t>2531 Eastchester Dr Ste 111</t>
  </si>
  <si>
    <t>Country Grill Inc</t>
  </si>
  <si>
    <t>2033 N Church St</t>
  </si>
  <si>
    <t>HOUSE OF DRAGON INC</t>
  </si>
  <si>
    <t>355 EAST WOODLAWN ROAD</t>
  </si>
  <si>
    <t>TCB 54 Hundred Bar and Grill LLC</t>
  </si>
  <si>
    <t>5400 Nevins Road</t>
  </si>
  <si>
    <t>CHINA KING HW INC</t>
  </si>
  <si>
    <t>175 FREEDOM WAY #2</t>
  </si>
  <si>
    <t>Catering Works Inc.</t>
  </si>
  <si>
    <t>2319 Laurelbrook St</t>
  </si>
  <si>
    <t>ROOKIES WAKE FORESTLLC</t>
  </si>
  <si>
    <t>11200 Capital Blvd</t>
  </si>
  <si>
    <t>China Buffet II Inc</t>
  </si>
  <si>
    <t>110 Shallotte Crossing Pkwy Ste 7</t>
  </si>
  <si>
    <t>Shallotte</t>
  </si>
  <si>
    <t>Joseph Stolz</t>
  </si>
  <si>
    <t>1131 N Atlantic Ave</t>
  </si>
  <si>
    <t>Theme Services Inc.</t>
  </si>
  <si>
    <t>4500 Old Wake</t>
  </si>
  <si>
    <t>Grandpa Charlies Country Cooking</t>
  </si>
  <si>
    <t>Andrews</t>
  </si>
  <si>
    <t>Showmars Seventh Street LLC</t>
  </si>
  <si>
    <t>2004 E 7th St</t>
  </si>
  <si>
    <t>Kim's Barbecue House Inc</t>
  </si>
  <si>
    <t>900 W Broad St</t>
  </si>
  <si>
    <t>Dunn</t>
  </si>
  <si>
    <t>Adelio llc</t>
  </si>
  <si>
    <t>111 W 3rd St</t>
  </si>
  <si>
    <t>Thai Spoon 2 Inc.</t>
  </si>
  <si>
    <t>2780 Durham Rd</t>
  </si>
  <si>
    <t>Roxboro</t>
  </si>
  <si>
    <t>Henry James Bar Be Que Inc</t>
  </si>
  <si>
    <t>3915 Sedgebrook St</t>
  </si>
  <si>
    <t>Miro Miro Inc</t>
  </si>
  <si>
    <t>12239 N Community House Rd</t>
  </si>
  <si>
    <t>Simple Cafe</t>
  </si>
  <si>
    <t>643 A Haywood Rd</t>
  </si>
  <si>
    <t>Sneads Ferry Foods Inc</t>
  </si>
  <si>
    <t>110 Robert Sneads Pkwy</t>
  </si>
  <si>
    <t>Sneads Ferry</t>
  </si>
  <si>
    <t>JUMBO CHINA ZHENG'S INC</t>
  </si>
  <si>
    <t>1518 Broad St</t>
  </si>
  <si>
    <t>Buxton Hall Barbecue LLC</t>
  </si>
  <si>
    <t>32 Banks Ave Suite 103</t>
  </si>
  <si>
    <t>arias-baldovinos/garcia-camacho#1</t>
  </si>
  <si>
    <t>112 N John St</t>
  </si>
  <si>
    <t>Ding Feng Inc</t>
  </si>
  <si>
    <t>8418 Park Rd Ste C</t>
  </si>
  <si>
    <t>Showmars Restaurants South Park LLC</t>
  </si>
  <si>
    <t>4400 Sharon Rd Suite G-29</t>
  </si>
  <si>
    <t>MistylouinvestmentsLLC</t>
  </si>
  <si>
    <t>2010 Wilmington Hwy</t>
  </si>
  <si>
    <t>Sun's Kitchen LLC</t>
  </si>
  <si>
    <t>2200 Thrift Rd. Suite 2</t>
  </si>
  <si>
    <t>Ming Jiang USA Inc</t>
  </si>
  <si>
    <t>3374 Robinhood Rd</t>
  </si>
  <si>
    <t>O'Callahans Inc</t>
  </si>
  <si>
    <t>107 Glen Eagles Way Suite B</t>
  </si>
  <si>
    <t>Advance</t>
  </si>
  <si>
    <t>Golden Dragon Inc.</t>
  </si>
  <si>
    <t>609 North Highway Street</t>
  </si>
  <si>
    <t>108 N Main St</t>
  </si>
  <si>
    <t>Aspic Inc</t>
  </si>
  <si>
    <t>1519 Brookside Dr</t>
  </si>
  <si>
    <t>Korean Restaurant Inc</t>
  </si>
  <si>
    <t>7323 E Independence Blvd</t>
  </si>
  <si>
    <t>Smiles Express LLC</t>
  </si>
  <si>
    <t>552 Charlotte St</t>
  </si>
  <si>
    <t>Hamlet</t>
  </si>
  <si>
    <t>K &amp; Q INVESTMENT INC</t>
  </si>
  <si>
    <t>1100 N Wesleyan Blvd CM-1</t>
  </si>
  <si>
    <t>LIN'S CHINA WOK INC</t>
  </si>
  <si>
    <t>1300 Westwood Ln Ste B</t>
  </si>
  <si>
    <t>Subway #36165 Inc.</t>
  </si>
  <si>
    <t>102 Tyndall Dr</t>
  </si>
  <si>
    <t>Wilmington Street Partners LLC</t>
  </si>
  <si>
    <t>211 S Wilmington St</t>
  </si>
  <si>
    <t>GONE LLC</t>
  </si>
  <si>
    <t>463 Central Dr</t>
  </si>
  <si>
    <t>Snow Hill</t>
  </si>
  <si>
    <t>Maurice Chambers</t>
  </si>
  <si>
    <t>3414 Nevin Brook Rd</t>
  </si>
  <si>
    <t>SUMO JR LLC</t>
  </si>
  <si>
    <t>108 N John St</t>
  </si>
  <si>
    <t>J&amp;S New York Pizza III Inc.</t>
  </si>
  <si>
    <t>2025 Renaissance Park Pl</t>
  </si>
  <si>
    <t>K-RAC WINSTON LLC</t>
  </si>
  <si>
    <t>113 N Church St</t>
  </si>
  <si>
    <t>Beefeaters of Southern Pines LLC</t>
  </si>
  <si>
    <t>672 SW Broad St</t>
  </si>
  <si>
    <t>BrickTree Brewing Co.</t>
  </si>
  <si>
    <t>414 E Water St</t>
  </si>
  <si>
    <t>Arya Group LLC</t>
  </si>
  <si>
    <t>2937 Historic Cir</t>
  </si>
  <si>
    <t>SJTKJInc.</t>
  </si>
  <si>
    <t>3810 Oleander Dr.</t>
  </si>
  <si>
    <t>Brenda Bishop</t>
  </si>
  <si>
    <t>403  Haywood Rd</t>
  </si>
  <si>
    <t>Dillsboro</t>
  </si>
  <si>
    <t>BT Food Enterprises</t>
  </si>
  <si>
    <t>8702 Hwy 220 South</t>
  </si>
  <si>
    <t>Seagrove</t>
  </si>
  <si>
    <t>bernardin cuisine  inc</t>
  </si>
  <si>
    <t>435 S Tryon St</t>
  </si>
  <si>
    <t>Waters Edge High Rock Restaurant LLC</t>
  </si>
  <si>
    <t>257 Boat Club Ln</t>
  </si>
  <si>
    <t>Asiana Grand Buffet LLC</t>
  </si>
  <si>
    <t>1968 Hendersonville Rd</t>
  </si>
  <si>
    <t>AROMA GROUP CORPORATION INC</t>
  </si>
  <si>
    <t>722 US HWY 74 BUSINESS EAST STE K</t>
  </si>
  <si>
    <t>HuntLaura LLC</t>
  </si>
  <si>
    <t>486 W Main St</t>
  </si>
  <si>
    <t>Penn Station East Coast Subs</t>
  </si>
  <si>
    <t>Khalid Corp</t>
  </si>
  <si>
    <t>FAN 777</t>
  </si>
  <si>
    <t>2637 S Nc 127 Hwy</t>
  </si>
  <si>
    <t>RRDM INVESTMENTS INC.</t>
  </si>
  <si>
    <t>6010 Falls Of Neuse Rd</t>
  </si>
  <si>
    <t>FernCrest Enterprises LLC</t>
  </si>
  <si>
    <t>1060 Main St</t>
  </si>
  <si>
    <t>Liley LLC</t>
  </si>
  <si>
    <t>410 Market St Suite 350</t>
  </si>
  <si>
    <t>Botiwalla Charlotte LLC</t>
  </si>
  <si>
    <t>1115 N Brevard St Suite 203</t>
  </si>
  <si>
    <t>Michael Hill</t>
  </si>
  <si>
    <t>6347 E Nc 150 Hwy</t>
  </si>
  <si>
    <t>Sherrills Ford</t>
  </si>
  <si>
    <t>Mesha Inc</t>
  </si>
  <si>
    <t>57331 hwy 12</t>
  </si>
  <si>
    <t>4 Carat Enterprises LLC</t>
  </si>
  <si>
    <t>1901 Commonwealth Ave</t>
  </si>
  <si>
    <t>Lachine's Cafe &amp; Catering Inc.</t>
  </si>
  <si>
    <t>1064 Old Wharf Rd.</t>
  </si>
  <si>
    <t>Wanchese</t>
  </si>
  <si>
    <t>Seven Mile Post Pub Inc.</t>
  </si>
  <si>
    <t>7219 Market St</t>
  </si>
  <si>
    <t>Harbor Management Company Inc.</t>
  </si>
  <si>
    <t>6634 Old Statesville Rd</t>
  </si>
  <si>
    <t>Larine's Kitchen and Catering</t>
  </si>
  <si>
    <t>209 Melanie Ct</t>
  </si>
  <si>
    <t>jins buffet lincolnton inc</t>
  </si>
  <si>
    <t>912 E Main St</t>
  </si>
  <si>
    <t>GenX Enterprise LLC</t>
  </si>
  <si>
    <t>1108 Parkside Main St</t>
  </si>
  <si>
    <t>Graham-Lott Inc</t>
  </si>
  <si>
    <t>6306 Pigeon Rd</t>
  </si>
  <si>
    <t>Venusian LLC</t>
  </si>
  <si>
    <t>1427 Military Cutoff Rd Unit 106</t>
  </si>
  <si>
    <t>Hearst Tower Restaurant LLC</t>
  </si>
  <si>
    <t>214 North Tryon Box 31</t>
  </si>
  <si>
    <t>Perkins Restaurant Development Company</t>
  </si>
  <si>
    <t>5775 Yadkin Rd</t>
  </si>
  <si>
    <t>Zhu Liu</t>
  </si>
  <si>
    <t>1122 W Broad St</t>
  </si>
  <si>
    <t>Nauti Dog Brewing Company LLC</t>
  </si>
  <si>
    <t>ALL SOLUTIONS HOLDINGS LLC</t>
  </si>
  <si>
    <t>1900 Hillsborough St</t>
  </si>
  <si>
    <t>Franklinton</t>
  </si>
  <si>
    <t>Bandit Holdings Inc.</t>
  </si>
  <si>
    <t>401 Ashville Ave Suite 109</t>
  </si>
  <si>
    <t>Other &amp;&amp; Licensed Alcohol Producer &amp;&amp; Brewpub, Tasting Room, Taproom ** &amp;&amp; Bar, Saloon, Lounge, Tavern &amp;&amp; Restaurant</t>
  </si>
  <si>
    <t>Hook &amp; Reel Rivergate INC</t>
  </si>
  <si>
    <t>14142 Rivergate Pkwy Ste 100</t>
  </si>
  <si>
    <t>Capital Corral Inc</t>
  </si>
  <si>
    <t>3424 Capital Blvd</t>
  </si>
  <si>
    <t>Edisons lounge LLC</t>
  </si>
  <si>
    <t>531 Richlands Hwy</t>
  </si>
  <si>
    <t>HARD TIMES CAFE INC.</t>
  </si>
  <si>
    <t>2718 Monroe Rd</t>
  </si>
  <si>
    <t>Subway of Sweeten Creek Inc</t>
  </si>
  <si>
    <t>GHCM INC 3</t>
  </si>
  <si>
    <t>238 S Lafayette St</t>
  </si>
  <si>
    <t>Jimmy the Greek's Inc</t>
  </si>
  <si>
    <t>2806 University Pkwy</t>
  </si>
  <si>
    <t>BUA THAI INC</t>
  </si>
  <si>
    <t>5850 Fayetteville Rd Ste 101</t>
  </si>
  <si>
    <t>Oak Ridge</t>
  </si>
  <si>
    <t>Franks Italian Water Ice</t>
  </si>
  <si>
    <t>729 N Davidson St #A</t>
  </si>
  <si>
    <t>NORTAD INC</t>
  </si>
  <si>
    <t>KSH FOOD GROUP LLC</t>
  </si>
  <si>
    <t>126 E State Ave</t>
  </si>
  <si>
    <t>Charlotte Prime LLC</t>
  </si>
  <si>
    <t>11301 Carmel Commons Blvd Suite 106</t>
  </si>
  <si>
    <t>Burger 21</t>
  </si>
  <si>
    <t>Flat Rock</t>
  </si>
  <si>
    <t>Old skool management inc</t>
  </si>
  <si>
    <t>415 Hwy 13 S Ste A</t>
  </si>
  <si>
    <t>Hwy 55 Burgers Shakes &amp; Fries</t>
  </si>
  <si>
    <t>Event Extravanganza LLC.</t>
  </si>
  <si>
    <t>2012 N Road St B</t>
  </si>
  <si>
    <t>CHEN'S CHINA GARDEN LLC</t>
  </si>
  <si>
    <t>1805E WEEKSVILLE ROAD</t>
  </si>
  <si>
    <t>JOHNSON FOOD GROUP INC</t>
  </si>
  <si>
    <t>4600 DURHAM-CHAPEL HILL BLVD STE 2</t>
  </si>
  <si>
    <t>MR TOKYO JAPANESE RESTAURANT LLC</t>
  </si>
  <si>
    <t>8334 Pineville Matthews Rd Ste 109</t>
  </si>
  <si>
    <t>Chen's Eatery Inc.</t>
  </si>
  <si>
    <t>2900 E Franklin Blvd</t>
  </si>
  <si>
    <t>Two Rockets LLC</t>
  </si>
  <si>
    <t>3557 N Roxboro St</t>
  </si>
  <si>
    <t>DC Pelican</t>
  </si>
  <si>
    <t>205 Budleigh St</t>
  </si>
  <si>
    <t>Sweeter Than Honey Concessions Llc</t>
  </si>
  <si>
    <t>1616 Forest Stream Ct</t>
  </si>
  <si>
    <t>KB OF CHARLOTTE INC</t>
  </si>
  <si>
    <t>8170 SOUTH TRYON STREET STE A</t>
  </si>
  <si>
    <t>Dressler's Four LLC</t>
  </si>
  <si>
    <t>4905 Ashley Park Ln  Suite D</t>
  </si>
  <si>
    <t>JASMINE CHARLOTTE INC</t>
  </si>
  <si>
    <t>2305 Westinghouse Blvd</t>
  </si>
  <si>
    <t>GIMI LLC</t>
  </si>
  <si>
    <t>710 W Trade St Ste F</t>
  </si>
  <si>
    <t>papa abdou dior fall</t>
  </si>
  <si>
    <t>2417 Gazebo Dr unit b</t>
  </si>
  <si>
    <t>Waterbean Coffee CLT</t>
  </si>
  <si>
    <t>300 S Tryon St Ste 150</t>
  </si>
  <si>
    <t>Ballance Management LLC</t>
  </si>
  <si>
    <t>616 N Person St</t>
  </si>
  <si>
    <t>Jimmy Pearls LLC</t>
  </si>
  <si>
    <t>5427 N Sharon Amity Rd</t>
  </si>
  <si>
    <t>Seafood Express of Angier Inc</t>
  </si>
  <si>
    <t>3106 Peninsula Dr</t>
  </si>
  <si>
    <t>RED GINGER CHARLOTTE INC</t>
  </si>
  <si>
    <t>401 SOUTH TRYON STREET STE 130</t>
  </si>
  <si>
    <t>Taste of Heaven Restaurant Group LLC</t>
  </si>
  <si>
    <t>3401 Braewick Pl</t>
  </si>
  <si>
    <t>TDW Enterprises LLC</t>
  </si>
  <si>
    <t>2013 Murchison Rd</t>
  </si>
  <si>
    <t>Just Give Marshawn the Ball LLC</t>
  </si>
  <si>
    <t>202 N Corcoran St Ste 100</t>
  </si>
  <si>
    <t>So Good Pupusas LLC</t>
  </si>
  <si>
    <t>1114 N Driver St</t>
  </si>
  <si>
    <t>Jo Jones</t>
  </si>
  <si>
    <t>407 Blake St</t>
  </si>
  <si>
    <t>Biscoe</t>
  </si>
  <si>
    <t>Baozi LLC</t>
  </si>
  <si>
    <t>2161 S Wilmington St</t>
  </si>
  <si>
    <t>Basil Charlotte Inc</t>
  </si>
  <si>
    <t>210 N Church Street Suite A</t>
  </si>
  <si>
    <t>Bailey</t>
  </si>
  <si>
    <t>Baggerz Saloon LLC</t>
  </si>
  <si>
    <t>4212 Ebert Rd</t>
  </si>
  <si>
    <t>401 N West St Entertainment LLC</t>
  </si>
  <si>
    <t>401 N West St Suite 131</t>
  </si>
  <si>
    <t>JINSHAN INC</t>
  </si>
  <si>
    <t>3700 S Memorial Dr Ste A1</t>
  </si>
  <si>
    <t>Tapped Inc.</t>
  </si>
  <si>
    <t>650 East Firetower Rd</t>
  </si>
  <si>
    <t>The Carving Board Inc</t>
  </si>
  <si>
    <t>318 S Stratford Rd</t>
  </si>
  <si>
    <t>Kings Grant Traders</t>
  </si>
  <si>
    <t>10099 Weddington Road Ext Ste 138</t>
  </si>
  <si>
    <t>MBM Legacy Inc</t>
  </si>
  <si>
    <t>4760 Lake Valley Dr</t>
  </si>
  <si>
    <t>Embassy Suites by Hilton</t>
  </si>
  <si>
    <t>Other &amp;&amp; Inn ** &amp;&amp; Snack and Nonalcoholic Beverage Bar &amp;&amp; Bar, Saloon, Lounge, Tavern &amp;&amp; Caterer &amp;&amp; Restaurant</t>
  </si>
  <si>
    <t>Cake Bar at Creekside LLC</t>
  </si>
  <si>
    <t>269 Wingina Place</t>
  </si>
  <si>
    <t>Angle Management LLC</t>
  </si>
  <si>
    <t>1101 W Chapel Hill St</t>
  </si>
  <si>
    <t>Fundrazor Inc.</t>
  </si>
  <si>
    <t>1602 S College Rd</t>
  </si>
  <si>
    <t>RONG XING LLC</t>
  </si>
  <si>
    <t>7211 E Independence Blvd Ste 10</t>
  </si>
  <si>
    <t>Healy Hospitality Inc</t>
  </si>
  <si>
    <t>320 E Chapel Hill St</t>
  </si>
  <si>
    <t>HERO's II INC</t>
  </si>
  <si>
    <t>20465 Chartwell Center Dr</t>
  </si>
  <si>
    <t>CHINA BUFFET DONG AND WU INC.</t>
  </si>
  <si>
    <t>1432 N Bridge St</t>
  </si>
  <si>
    <t>Sueno Inc</t>
  </si>
  <si>
    <t>21 N Market St</t>
  </si>
  <si>
    <t>The Wine Cellar and Tasting Room LLC</t>
  </si>
  <si>
    <t>241-A N.E.  Broad St</t>
  </si>
  <si>
    <t>Leap Foods Raleigh Inc.</t>
  </si>
  <si>
    <t>6320 Capital Blvd. Unit 101</t>
  </si>
  <si>
    <t>Liliana's Colombian Restaurant &amp; Bakery Inc.</t>
  </si>
  <si>
    <t>4075 Gum Branch Rd Suite 5</t>
  </si>
  <si>
    <t>Amelie's Holdings LLC</t>
  </si>
  <si>
    <t>3224 Benard Ave Ste F</t>
  </si>
  <si>
    <t>Jessica Garvey</t>
  </si>
  <si>
    <t>9452 Kimmel Ln</t>
  </si>
  <si>
    <t>Healthy QSR LLC</t>
  </si>
  <si>
    <t>A1 Oriental Gourmet Inc.</t>
  </si>
  <si>
    <t>2233 Avent Ferry Rd Ste 103</t>
  </si>
  <si>
    <t>Mccallon Health Store LLC</t>
  </si>
  <si>
    <t>1427 Military Cutoff Rd Ste 103</t>
  </si>
  <si>
    <t>Valley River Brewery Llc</t>
  </si>
  <si>
    <t>71 Tennessee St</t>
  </si>
  <si>
    <t>Flying Bull Beer Company Inc.</t>
  </si>
  <si>
    <t>752 9th St</t>
  </si>
  <si>
    <t>Hope Valley Diner &amp; Catering Inc.</t>
  </si>
  <si>
    <t>3710 Shannon Road</t>
  </si>
  <si>
    <t>Something Classic Catering &amp; Cafes Inc.</t>
  </si>
  <si>
    <t>Bestfood Inc</t>
  </si>
  <si>
    <t>313 Ambermore Pl</t>
  </si>
  <si>
    <t>THAI STAR INC</t>
  </si>
  <si>
    <t>5410 Nc Highway 55 Ste F</t>
  </si>
  <si>
    <t>Amerifoods Enterprise Inc.</t>
  </si>
  <si>
    <t>300 Black Belt World Dr</t>
  </si>
  <si>
    <t>J Danielle LLC</t>
  </si>
  <si>
    <t>408 W 4th St</t>
  </si>
  <si>
    <t>Basil Stonecrest Inc</t>
  </si>
  <si>
    <t>7800 Rea Rd Suite A</t>
  </si>
  <si>
    <t>poke 360 concord mills inc</t>
  </si>
  <si>
    <t>8111 CONCORD MILLS BLVD STE 240</t>
  </si>
  <si>
    <t>Durham Shanghai Corporation</t>
  </si>
  <si>
    <t>3433 Hillsborough Rd</t>
  </si>
  <si>
    <t>Marlon Nesbeth</t>
  </si>
  <si>
    <t>C/o City Kitch 9545 Pinnacle Dr</t>
  </si>
  <si>
    <t>Rocketship Restaurants Inc</t>
  </si>
  <si>
    <t>2812 Erwin Rd Suite 101</t>
  </si>
  <si>
    <t>Southwest GoldInc</t>
  </si>
  <si>
    <t>4909 Western Blvd Ste 100</t>
  </si>
  <si>
    <t>TakeHome LLC</t>
  </si>
  <si>
    <t>11709 Fruehauf Dr Ste. 223</t>
  </si>
  <si>
    <t>MR TOKYO MATTHEW LLC</t>
  </si>
  <si>
    <t>10412 E Independence Blvd</t>
  </si>
  <si>
    <t>New Crazy Crab Fourth Inc</t>
  </si>
  <si>
    <t>516 Tyvola Rd</t>
  </si>
  <si>
    <t>The Strudel Shop</t>
  </si>
  <si>
    <t>510 E 15th St Ste A</t>
  </si>
  <si>
    <t>Sakura Express Spindale Inc</t>
  </si>
  <si>
    <t>267 W Main St</t>
  </si>
  <si>
    <t>Amelia Restaurants Group</t>
  </si>
  <si>
    <t>530 Eastway Dr</t>
  </si>
  <si>
    <t>The Cheese Curd Shack LLC</t>
  </si>
  <si>
    <t>587 Carsons Creek Trail</t>
  </si>
  <si>
    <t>NOTELKNURC LLC</t>
  </si>
  <si>
    <t>320 W Franklin St</t>
  </si>
  <si>
    <t>Bensboyz Food Group LLC</t>
  </si>
  <si>
    <t>14010 Salem Ridge Rd</t>
  </si>
  <si>
    <t>fFRANK &amp; LARRY'S INC</t>
  </si>
  <si>
    <t>5624 Randleman Rd</t>
  </si>
  <si>
    <t>Good Arz 2llc</t>
  </si>
  <si>
    <t>901 S Kings Dr Ste 140A</t>
  </si>
  <si>
    <t>Soif de Vin LLC</t>
  </si>
  <si>
    <t>5226 S College Rd Ste 9B</t>
  </si>
  <si>
    <t>Bobo T Inc</t>
  </si>
  <si>
    <t>200 Castlewood Dr Apt 1137</t>
  </si>
  <si>
    <t>Tax Tiger</t>
  </si>
  <si>
    <t>LUCKY FOOD INC</t>
  </si>
  <si>
    <t>3928 Sedgebrook St</t>
  </si>
  <si>
    <t>Brown's Place LLC</t>
  </si>
  <si>
    <t>1503 W A St</t>
  </si>
  <si>
    <t>Marybell LLC</t>
  </si>
  <si>
    <t>140 E New Hampshire Ave</t>
  </si>
  <si>
    <t>CAJUN SEAFOOD JACKSONVILLE LLC</t>
  </si>
  <si>
    <t>2109 NORTH MARINE BLVD</t>
  </si>
  <si>
    <t>ZHOU'S PARTNERS INC</t>
  </si>
  <si>
    <t>3437 S Memorial Dr</t>
  </si>
  <si>
    <t>S &amp; S of Waverly Enterprises LLC</t>
  </si>
  <si>
    <t>302 Colonades Way Ste 202</t>
  </si>
  <si>
    <t>K-RAC 2010 LLC</t>
  </si>
  <si>
    <t>Total Chaos Inc</t>
  </si>
  <si>
    <t>711 North Main Street</t>
  </si>
  <si>
    <t>Jamaica Coast Catering Inc.</t>
  </si>
  <si>
    <t>2205 K Oak Ridge Rd. #147</t>
  </si>
  <si>
    <t>Divide Vineyards LLC</t>
  </si>
  <si>
    <t>364 Beast Trl</t>
  </si>
  <si>
    <t>Andyâ€™s Sprinkler, Drainage, and Lighting</t>
  </si>
  <si>
    <t>Cassandra Alderman</t>
  </si>
  <si>
    <t>3450 Triangle Dr Apt 621</t>
  </si>
  <si>
    <t>Parkway Inn Inc</t>
  </si>
  <si>
    <t>408.6 Blue Ridge Parkway</t>
  </si>
  <si>
    <t>CASA GRANDE 3 INC</t>
  </si>
  <si>
    <t>905 Klumac Rd</t>
  </si>
  <si>
    <t>Sweet Destinations LLC</t>
  </si>
  <si>
    <t>2495 N Nc 16 Business Hwy</t>
  </si>
  <si>
    <t>Looking Glass Creamery LLC</t>
  </si>
  <si>
    <t>115 Harmon Dairy Ln</t>
  </si>
  <si>
    <t>TRIANGLE GRILL COMPANY LLC</t>
  </si>
  <si>
    <t>5021 Wake Forest Rd SUITE 1</t>
  </si>
  <si>
    <t>EL PARRAL 4 INC</t>
  </si>
  <si>
    <t>1406 S Scales St</t>
  </si>
  <si>
    <t>PINOY PROUD LLC</t>
  </si>
  <si>
    <t>105 W Nc Highway 54 Ste 225</t>
  </si>
  <si>
    <t>Sweets and Spirits</t>
  </si>
  <si>
    <t>234 E. Main St</t>
  </si>
  <si>
    <t>L &amp; C KITCHEN INC</t>
  </si>
  <si>
    <t>3532 OLEANDER DR</t>
  </si>
  <si>
    <t>Guanajuato Inc.</t>
  </si>
  <si>
    <t>11552 Us 15 501 N Ste 205</t>
  </si>
  <si>
    <t>Charlotte Food LLC</t>
  </si>
  <si>
    <t>9211 N Tryon St Ste 13</t>
  </si>
  <si>
    <t>Family Subway Inc</t>
  </si>
  <si>
    <t>3030 N Main St</t>
  </si>
  <si>
    <t>CAE Wellness LLC</t>
  </si>
  <si>
    <t>9660 Falls of Neuse Rd Ste 142</t>
  </si>
  <si>
    <t>Kwench Juice Cafe</t>
  </si>
  <si>
    <t>Clean Plate Inc</t>
  </si>
  <si>
    <t>1040 Tryon Village Dr Ste 604</t>
  </si>
  <si>
    <t>Barnes and Williams Inc</t>
  </si>
  <si>
    <t>10707 Park Rd Suite F</t>
  </si>
  <si>
    <t>Dinners on the Porch LLC</t>
  </si>
  <si>
    <t>840 Mill Works Street Suite 130</t>
  </si>
  <si>
    <t>The Morning Jump LLC</t>
  </si>
  <si>
    <t>106 S Bragg Blvd</t>
  </si>
  <si>
    <t>SAKURA OF CORNELIUS INC</t>
  </si>
  <si>
    <t>19905 W Catawba Ave Ste 109</t>
  </si>
  <si>
    <t>CHEN'S WILMINGTON INC</t>
  </si>
  <si>
    <t>356 S COLLEGE RD UNIT #39 B</t>
  </si>
  <si>
    <t>LIN'S FAMILY LLC.</t>
  </si>
  <si>
    <t>5304 Sunset Rd Ste D</t>
  </si>
  <si>
    <t>Catering Delites Inc.</t>
  </si>
  <si>
    <t>242 N Cherry St</t>
  </si>
  <si>
    <t>Alan Mendez</t>
  </si>
  <si>
    <t>7609 Jenny Ann Dr</t>
  </si>
  <si>
    <t>Sabor Latin Street Grill</t>
  </si>
  <si>
    <t>CHINA 888 restaurant INC</t>
  </si>
  <si>
    <t>2310 Maple Ave</t>
  </si>
  <si>
    <t>CHEN'S KITCHEN INC</t>
  </si>
  <si>
    <t>106 Five Points Rd</t>
  </si>
  <si>
    <t>Sadies Fresh Cut Fries LLC</t>
  </si>
  <si>
    <t>4136 Banks Stone Dr</t>
  </si>
  <si>
    <t>Laurel Springs</t>
  </si>
  <si>
    <t>GREAT WALL CHINA INC</t>
  </si>
  <si>
    <t>607 Peters Creek Pkwy</t>
  </si>
  <si>
    <t>EL GAVILAN BAR &amp; GRILL COMPANY</t>
  </si>
  <si>
    <t>1403 Tarboro St SW</t>
  </si>
  <si>
    <t>GRITS CLT LLC</t>
  </si>
  <si>
    <t>3147 Dawnshire Ave</t>
  </si>
  <si>
    <t>Kreeative Kook 18 LLC</t>
  </si>
  <si>
    <t>4500 Fayetteville Rd</t>
  </si>
  <si>
    <t>Stamey's Cafe Inc</t>
  </si>
  <si>
    <t>44 Cedar Estates Rd.</t>
  </si>
  <si>
    <t>The Artisan's Palate LLC</t>
  </si>
  <si>
    <t>1218-A E 36th Street</t>
  </si>
  <si>
    <t>Leroy Bradford</t>
  </si>
  <si>
    <t>4201 Snap Turtle Dr</t>
  </si>
  <si>
    <t>Lisa Thomas</t>
  </si>
  <si>
    <t>722 N Madison Blvd</t>
  </si>
  <si>
    <t>Cajun Girl Enterprises LLC</t>
  </si>
  <si>
    <t>111 Knollway Ct</t>
  </si>
  <si>
    <t>YOHO INC</t>
  </si>
  <si>
    <t>8204 Tryon Woods Dr Ste 106</t>
  </si>
  <si>
    <t>Felix Empanadas LLC</t>
  </si>
  <si>
    <t>1115 N Brevard St</t>
  </si>
  <si>
    <t>Toreros Forestville LLC</t>
  </si>
  <si>
    <t>3002 Leland Dr</t>
  </si>
  <si>
    <t>Dehlow Bakery LLC</t>
  </si>
  <si>
    <t>840 Merrimon Ave</t>
  </si>
  <si>
    <t>Buxton Sportsbar LLC</t>
  </si>
  <si>
    <t>47170 NC 12</t>
  </si>
  <si>
    <t>Buxton</t>
  </si>
  <si>
    <t>Alimentaire Wholesome Breads</t>
  </si>
  <si>
    <t>600 Trade St</t>
  </si>
  <si>
    <t>Tarboro</t>
  </si>
  <si>
    <t>Burrito Loco LLC</t>
  </si>
  <si>
    <t>391 E Plaza Dr</t>
  </si>
  <si>
    <t>Fish Hook Grill LLC</t>
  </si>
  <si>
    <t>980 Island Road</t>
  </si>
  <si>
    <t>Harkers Island</t>
  </si>
  <si>
    <t>Luciano N.C. Inc.</t>
  </si>
  <si>
    <t>4325 Glenwood Ave Suite 2036</t>
  </si>
  <si>
    <t>Luciano Ristorante Italiano</t>
  </si>
  <si>
    <t>Savory Moments LLC</t>
  </si>
  <si>
    <t>12125 Statesville Road</t>
  </si>
  <si>
    <t>Green Ribbon LLC</t>
  </si>
  <si>
    <t>3117 Guess Rd B</t>
  </si>
  <si>
    <t>NAWAL &amp; MICHELLE INC</t>
  </si>
  <si>
    <t>1822 MARTIN LUTHER KING JR BLVD</t>
  </si>
  <si>
    <t>RACK'EM PUB &amp; BILLIARDS INC</t>
  </si>
  <si>
    <t>1898 Windsor Square Dr</t>
  </si>
  <si>
    <t>Dogleg Pizza Company LLC</t>
  </si>
  <si>
    <t>71 Marshbanks St</t>
  </si>
  <si>
    <t>Melanie Graham</t>
  </si>
  <si>
    <t>400 N Morgan St</t>
  </si>
  <si>
    <t>KEFALONIA INC</t>
  </si>
  <si>
    <t>3030 Healy Dr</t>
  </si>
  <si>
    <t>Funnel Queens LLC</t>
  </si>
  <si>
    <t>3153 Landing Falls Ln</t>
  </si>
  <si>
    <t>Compass Rose Brewery LLC</t>
  </si>
  <si>
    <t>3201 Northside Dr Suite 101</t>
  </si>
  <si>
    <t>HX PINNACLE INC</t>
  </si>
  <si>
    <t>748 E Chatham St Ste E</t>
  </si>
  <si>
    <t>Subway at Prentiss Bridge Inc</t>
  </si>
  <si>
    <t>3852 Georgia Rd</t>
  </si>
  <si>
    <t>LYNETTES BAKERY AND CAFE LLC</t>
  </si>
  <si>
    <t>3060 Nc 5 Hwy</t>
  </si>
  <si>
    <t>STAR JJ INC.</t>
  </si>
  <si>
    <t>2420 Westinghouse Blvd</t>
  </si>
  <si>
    <t>JJRB LLC</t>
  </si>
  <si>
    <t>3122 Fincher Farm Rd Ste 600</t>
  </si>
  <si>
    <t>Mama Birds Cookies N Cream</t>
  </si>
  <si>
    <t>304 N Main St</t>
  </si>
  <si>
    <t>Bryan Wheelock</t>
  </si>
  <si>
    <t>3728 Battleground Ave Ste F</t>
  </si>
  <si>
    <t>Cugino Forno ws LLC</t>
  </si>
  <si>
    <t>486 N Patterson Ave suite 115</t>
  </si>
  <si>
    <t>Ladles Soups OBX LLC</t>
  </si>
  <si>
    <t>1901 N Croatan Hwy</t>
  </si>
  <si>
    <t>BEACH SHACK BOTTLES AND TAPS INC</t>
  </si>
  <si>
    <t>6300 Creedmoor Rd Ste 130</t>
  </si>
  <si>
    <t>Chef Henry Restaurant &amp; Catering Inc</t>
  </si>
  <si>
    <t>1050 Devore Ln</t>
  </si>
  <si>
    <t>La Farm Bakery Sales Inc.</t>
  </si>
  <si>
    <t>4248 NW Cary Pkwy</t>
  </si>
  <si>
    <t>ASIAN HARBOR INC.</t>
  </si>
  <si>
    <t>1294 S Fifth St</t>
  </si>
  <si>
    <t>TAIAN INC</t>
  </si>
  <si>
    <t>2841 W Highway 74</t>
  </si>
  <si>
    <t>Depot Southern Bistro LLC</t>
  </si>
  <si>
    <t>117 Depot St</t>
  </si>
  <si>
    <t>Gold Hill</t>
  </si>
  <si>
    <t>Taqueria Guadalajara II Inc</t>
  </si>
  <si>
    <t>980 Peter Creek Parkway</t>
  </si>
  <si>
    <t>Public School Inc.</t>
  </si>
  <si>
    <t>32 Banks Ave Ste 101</t>
  </si>
  <si>
    <t>HONG KONG 168 INC</t>
  </si>
  <si>
    <t>2928 N. ELM STREET</t>
  </si>
  <si>
    <t>Mary Privette</t>
  </si>
  <si>
    <t>85 Callie Way</t>
  </si>
  <si>
    <t>K4 Development</t>
  </si>
  <si>
    <t>119 Gables Way</t>
  </si>
  <si>
    <t>Susan Cairns</t>
  </si>
  <si>
    <t>105 Sarabande Dr</t>
  </si>
  <si>
    <t>Wallih LLC</t>
  </si>
  <si>
    <t>12 Sourwood Ln</t>
  </si>
  <si>
    <t>Orrmans Cheese Shop LLC</t>
  </si>
  <si>
    <t>SOO ENTERPRISE KO INC</t>
  </si>
  <si>
    <t>2815 Brentwood Rd</t>
  </si>
  <si>
    <t>Nidal Bouresslan</t>
  </si>
  <si>
    <t>100 Whitestone Dr</t>
  </si>
  <si>
    <t>Infinitive Foods Inc.</t>
  </si>
  <si>
    <t>10101 Beach Dr SW</t>
  </si>
  <si>
    <t>Calabash</t>
  </si>
  <si>
    <t>LONG BEACH HIBACHI GRILL INC</t>
  </si>
  <si>
    <t>4956 Long Beach Rd SE Ste 5</t>
  </si>
  <si>
    <t>The Green Monkey LLC</t>
  </si>
  <si>
    <t>1217 Hillsborough St</t>
  </si>
  <si>
    <t>CDF Foods Inc.</t>
  </si>
  <si>
    <t>6490 Tryon Rd</t>
  </si>
  <si>
    <t>Beans Gone Wild LLC</t>
  </si>
  <si>
    <t>2070 Club Pond Rd</t>
  </si>
  <si>
    <t>Dynasty Chapter LLC</t>
  </si>
  <si>
    <t>2201 S. Wilmington st</t>
  </si>
  <si>
    <t>Spice Jar LLC</t>
  </si>
  <si>
    <t>1000 Lower Shiloh Way Ste 106</t>
  </si>
  <si>
    <t>WANG AND XIAO INC</t>
  </si>
  <si>
    <t>2103 Pyramid Village Blvd STE 103</t>
  </si>
  <si>
    <t>Dalaya LLC</t>
  </si>
  <si>
    <t>1084 W Main St</t>
  </si>
  <si>
    <t>Xuan Le</t>
  </si>
  <si>
    <t>4520 N TRYON ST STE.17</t>
  </si>
  <si>
    <t>Bonnie and Clydes Appalachian cuisine LLC</t>
  </si>
  <si>
    <t>5145 us hwy 25 70</t>
  </si>
  <si>
    <t>Sabor 4 Noda LLC</t>
  </si>
  <si>
    <t>300 N COLLEGE ST SUITE 101</t>
  </si>
  <si>
    <t>Granny Bs LLC</t>
  </si>
  <si>
    <t>322 W. Main</t>
  </si>
  <si>
    <t>Tayste Catering LLC</t>
  </si>
  <si>
    <t>338 S Sharon Amity Rd #514</t>
  </si>
  <si>
    <t>Friscos Inc</t>
  </si>
  <si>
    <t>3833 North Croatan Highway</t>
  </si>
  <si>
    <t>THE BOIL NC INC</t>
  </si>
  <si>
    <t>7401 E Independence Blvd</t>
  </si>
  <si>
    <t>AARON &amp; IVY ENTERPRISE INC</t>
  </si>
  <si>
    <t>938 BRIGHTON RD</t>
  </si>
  <si>
    <t>The Tavern at Jack's Neck LLC</t>
  </si>
  <si>
    <t>238 Pamlico St</t>
  </si>
  <si>
    <t>Belhaven</t>
  </si>
  <si>
    <t>Tropical Delights LLC</t>
  </si>
  <si>
    <t>3600 Abercromby Dr</t>
  </si>
  <si>
    <t>The Lamb Shoppes Inc.</t>
  </si>
  <si>
    <t>124 W Water St</t>
  </si>
  <si>
    <t>Chug and Grub Inc</t>
  </si>
  <si>
    <t>13500 Nc Highway 50 Ste 107</t>
  </si>
  <si>
    <t>Holly Ridge</t>
  </si>
  <si>
    <t>Other &amp;&amp; Licensed Alcohol Producer &amp;&amp; Brewery and/or microbrewery ** &amp;&amp; Brewpub, Tasting Room, Taproom ** &amp;&amp; Bar, Saloon, Lounge, Tavern &amp;&amp; Restaurant</t>
  </si>
  <si>
    <t>FUJI FOOD ENTERPRISE INC</t>
  </si>
  <si>
    <t>4001 WIDEWATER PARKWAY STE E</t>
  </si>
  <si>
    <t>SAMARA BROTHERS INC.</t>
  </si>
  <si>
    <t>3416 Poole Rd</t>
  </si>
  <si>
    <t>Alex Sharp</t>
  </si>
  <si>
    <t>223 Broad Street Milton NC</t>
  </si>
  <si>
    <t>NC Treat LLC</t>
  </si>
  <si>
    <t>100 W Union St</t>
  </si>
  <si>
    <t>RICE BOX INC</t>
  </si>
  <si>
    <t>7558 HIGHWAY 73 STE 106</t>
  </si>
  <si>
    <t>Ellis Events Staffing LLC</t>
  </si>
  <si>
    <t>3717 Barwell Road</t>
  </si>
  <si>
    <t>Crossroads Foods Corporation</t>
  </si>
  <si>
    <t>319 Crossroads Blvd</t>
  </si>
  <si>
    <t>Mulligan Mack's After 5 LLC</t>
  </si>
  <si>
    <t>33 W Henderson St</t>
  </si>
  <si>
    <t>MONTERREY MEXICAN RESTAURANT OF CHARLOTTE INC.</t>
  </si>
  <si>
    <t>10707-A PARK RD</t>
  </si>
  <si>
    <t>Pierro's Italian Bistro Inc</t>
  </si>
  <si>
    <t>217 Hay St</t>
  </si>
  <si>
    <t>7th Restaurant and Lounge</t>
  </si>
  <si>
    <t>321 N Caldwell St Ste B</t>
  </si>
  <si>
    <t>Cookie Jar Inc</t>
  </si>
  <si>
    <t>153 Charlie Cooper Rd</t>
  </si>
  <si>
    <t>JP HOUSE GASTONIA INC</t>
  </si>
  <si>
    <t>3758 E Franklin Blvd SPACE 150</t>
  </si>
  <si>
    <t>Nuts About Carolina Inc</t>
  </si>
  <si>
    <t>6700 Joliette Ln</t>
  </si>
  <si>
    <t>98 Asian Bistro</t>
  </si>
  <si>
    <t>1800 N Main Street 106</t>
  </si>
  <si>
    <t>Duck Toco LLC</t>
  </si>
  <si>
    <t>4214 Lester Hill Ct</t>
  </si>
  <si>
    <t>CHINA KING RESTAURANT</t>
  </si>
  <si>
    <t>442 Albemarle Rd</t>
  </si>
  <si>
    <t>Caprice and Delice LLC</t>
  </si>
  <si>
    <t>240 Pine Needles Ln</t>
  </si>
  <si>
    <t>JNP FOODNARA LLC</t>
  </si>
  <si>
    <t>5318 W Market St Ste C</t>
  </si>
  <si>
    <t>Johnsons Drive In</t>
  </si>
  <si>
    <t>1520 E 11th St</t>
  </si>
  <si>
    <t>Turgua Brewing Company LLC</t>
  </si>
  <si>
    <t>27 Firefly Hollow Dr</t>
  </si>
  <si>
    <t>Thyme for Linda Catering Services LLC</t>
  </si>
  <si>
    <t>210 N Main St Ste 154</t>
  </si>
  <si>
    <t>rosemary's babe llc</t>
  </si>
  <si>
    <t>403 W Rosemary St</t>
  </si>
  <si>
    <t>URBAN ANGEETHI</t>
  </si>
  <si>
    <t>William Hall</t>
  </si>
  <si>
    <t>816 S 13th St</t>
  </si>
  <si>
    <t>seo ahn llc</t>
  </si>
  <si>
    <t>861 Bass Pro Ln</t>
  </si>
  <si>
    <t>The Bakery at Mount Pleasant Inc</t>
  </si>
  <si>
    <t>5660 HWY 200</t>
  </si>
  <si>
    <t>Tavern 74 LLC</t>
  </si>
  <si>
    <t>2116 W Roosevelt Blvd</t>
  </si>
  <si>
    <t>Stafford Concessions LLC</t>
  </si>
  <si>
    <t>1013 S Main St</t>
  </si>
  <si>
    <t>Landis</t>
  </si>
  <si>
    <t>SHANGHAI KINGDOM INC</t>
  </si>
  <si>
    <t>1642 E Broad St</t>
  </si>
  <si>
    <t>D &amp; J Restaurant Company</t>
  </si>
  <si>
    <t>986 High House Rd</t>
  </si>
  <si>
    <t>Nine Mile South</t>
  </si>
  <si>
    <t>33 Town Square Blvd Ste 150</t>
  </si>
  <si>
    <t>JEROME'S STEAK AND SEAFOOD INC</t>
  </si>
  <si>
    <t>4909 MAIN ST</t>
  </si>
  <si>
    <t>BPR LLC</t>
  </si>
  <si>
    <t>7712 Sossamon Ln NW Ste 140</t>
  </si>
  <si>
    <t>Burley Foods, LLC</t>
  </si>
  <si>
    <t>8208 Sturminster Dr</t>
  </si>
  <si>
    <t>Dough Boy LLC</t>
  </si>
  <si>
    <t>9600 Brier Creek Pkwy</t>
  </si>
  <si>
    <t>LIN'S FOOD GROUP INC</t>
  </si>
  <si>
    <t>112 E OLD US HWY 74 &amp;76</t>
  </si>
  <si>
    <t>Tarboro Brewing Company</t>
  </si>
  <si>
    <t>526 N Main St</t>
  </si>
  <si>
    <t>Fresh &amp; Fast Foods LLC</t>
  </si>
  <si>
    <t>347 Ringwood Rd</t>
  </si>
  <si>
    <t>Dubya 1 Inc</t>
  </si>
  <si>
    <t>1377 Kildaire Farm Rd</t>
  </si>
  <si>
    <t>DJK Inc</t>
  </si>
  <si>
    <t>608 N Elm St</t>
  </si>
  <si>
    <t>Tamika Chunn</t>
  </si>
  <si>
    <t>802 S Salisbury Ave</t>
  </si>
  <si>
    <t>NORI JAPAN INC</t>
  </si>
  <si>
    <t>4400 Sharon Rd Ste 122</t>
  </si>
  <si>
    <t>Hertford Bay Taphouse Inc</t>
  </si>
  <si>
    <t>107 W Grubb St</t>
  </si>
  <si>
    <t>Assorted Table LLC</t>
  </si>
  <si>
    <t>225 E 6th St Ste B</t>
  </si>
  <si>
    <t>Family Diner</t>
  </si>
  <si>
    <t>1213 Goshen St</t>
  </si>
  <si>
    <t>Lakeside Food and Entertainment LLC</t>
  </si>
  <si>
    <t>286 Badin Shores Circle</t>
  </si>
  <si>
    <t>Super Wing Station</t>
  </si>
  <si>
    <t>150 Francam Dr Ste 104</t>
  </si>
  <si>
    <t>Crafty Burgr n tap - Denver</t>
  </si>
  <si>
    <t>547 Brentwood Rd</t>
  </si>
  <si>
    <t>Kathleen Watson</t>
  </si>
  <si>
    <t>300 Country Club Drive</t>
  </si>
  <si>
    <t>Fenix Duck Huntersville LLC</t>
  </si>
  <si>
    <t>CHINA BUFFET AND HIBACHI NC CORP.</t>
  </si>
  <si>
    <t>3059 N Main St Ste 21</t>
  </si>
  <si>
    <t>Catering Thyme LLC</t>
  </si>
  <si>
    <t>4604 Bentley Dr.</t>
  </si>
  <si>
    <t>RMPIER INC.</t>
  </si>
  <si>
    <t>796 N Main St</t>
  </si>
  <si>
    <t>Bonner Enterprises Inc</t>
  </si>
  <si>
    <t>4711 Hope Valley Rd. Suite 6C</t>
  </si>
  <si>
    <t>RLTipper LLC</t>
  </si>
  <si>
    <t>21 N Front St Unit F</t>
  </si>
  <si>
    <t>Sandwich Artists' INC</t>
  </si>
  <si>
    <t>CHEF MICHAELS CATERING INC</t>
  </si>
  <si>
    <t>31 MEADOWS BLAKE HOUSE LANE</t>
  </si>
  <si>
    <t>Fletcher</t>
  </si>
  <si>
    <t>JIN'S BUFFET DENVER LLC</t>
  </si>
  <si>
    <t>7260 highway 72 ste 112</t>
  </si>
  <si>
    <t>Rebecca Ingram and Mary Ingram</t>
  </si>
  <si>
    <t>731 Washington St</t>
  </si>
  <si>
    <t>Local Provisions LLC</t>
  </si>
  <si>
    <t>3206 Us Highway 70 W</t>
  </si>
  <si>
    <t>B&amp;G Enterprises of Hickory LLC</t>
  </si>
  <si>
    <t>206 Union Sq NW</t>
  </si>
  <si>
    <t>Other &amp;&amp; Food Stand, Food Truck, Food Cart &amp;&amp; Caterer</t>
  </si>
  <si>
    <t>Paradiso Roma Ristorante</t>
  </si>
  <si>
    <t>35 Camden Cswy</t>
  </si>
  <si>
    <t>NNENNE IRONA</t>
  </si>
  <si>
    <t>1413 HARDIMONT ROAD 5</t>
  </si>
  <si>
    <t>Ahmed Amer</t>
  </si>
  <si>
    <t>7702 Emerald Dr</t>
  </si>
  <si>
    <t>Emerald Isle</t>
  </si>
  <si>
    <t>MR NI INC</t>
  </si>
  <si>
    <t>3626 Rogers Rd</t>
  </si>
  <si>
    <t>MHC Infusion Inc.</t>
  </si>
  <si>
    <t>1012 Arendell St</t>
  </si>
  <si>
    <t>R.A.A.C. ENTERPRISE LLC</t>
  </si>
  <si>
    <t>640 McNair Rd</t>
  </si>
  <si>
    <t>Irv's Signature Catering LLC</t>
  </si>
  <si>
    <t>720 Brewster LnIrv</t>
  </si>
  <si>
    <t>Sarku Japan</t>
  </si>
  <si>
    <t>Enat Ethiopian Restaurant LLC</t>
  </si>
  <si>
    <t>4450 The Plaza Ste D</t>
  </si>
  <si>
    <t>Tina's Breakfast and More LLC</t>
  </si>
  <si>
    <t>1680 NC Highway 5 #3</t>
  </si>
  <si>
    <t>William Mellon LLC</t>
  </si>
  <si>
    <t>123 Princess St</t>
  </si>
  <si>
    <t>Bada Bean Coffee &amp; Things Inc.</t>
  </si>
  <si>
    <t>938 Gateway Commons Cir</t>
  </si>
  <si>
    <t>Pu's USA Inc</t>
  </si>
  <si>
    <t>3020 Driwood Ct Ste B</t>
  </si>
  <si>
    <t>W and W of Kill Devil Hills Inc</t>
  </si>
  <si>
    <t>2106 N Virginia Dare Trl</t>
  </si>
  <si>
    <t>Berry Scrumptious Inc</t>
  </si>
  <si>
    <t>3450 NC Hwy 49</t>
  </si>
  <si>
    <t>3 Lads LLC</t>
  </si>
  <si>
    <t>300 S Brevard St Ste B100</t>
  </si>
  <si>
    <t>VICKIE ALLEN</t>
  </si>
  <si>
    <t>2368 Hwy 64 W</t>
  </si>
  <si>
    <t>Ballas LLC</t>
  </si>
  <si>
    <t>2504 Somerset Center Dr</t>
  </si>
  <si>
    <t>Wind-Lee Restaurants Inc.</t>
  </si>
  <si>
    <t>809 N Broad St</t>
  </si>
  <si>
    <t>Edenton</t>
  </si>
  <si>
    <t>Azalea Mexican Restaurant INC</t>
  </si>
  <si>
    <t>544 CC Camp Rd Ste 700</t>
  </si>
  <si>
    <t>Fuji Express Inc</t>
  </si>
  <si>
    <t>505 RETAIL WAY SUITE 102</t>
  </si>
  <si>
    <t>Rise &amp; Shine Cafe LLC</t>
  </si>
  <si>
    <t>640 Merrimon Ave</t>
  </si>
  <si>
    <t>NEW CHINA HOUSE NC INC</t>
  </si>
  <si>
    <t>126 N BRADY ST</t>
  </si>
  <si>
    <t>Capital City Center Inc</t>
  </si>
  <si>
    <t>112 Fayetteville St</t>
  </si>
  <si>
    <t>Inspired D'Lites</t>
  </si>
  <si>
    <t>167 Sojourner Ln</t>
  </si>
  <si>
    <t>Marcel Boudreau Sanders</t>
  </si>
  <si>
    <t>5631 S Nc 41 Hwy</t>
  </si>
  <si>
    <t>Chez Genese LLC</t>
  </si>
  <si>
    <t>616 S Elm St</t>
  </si>
  <si>
    <t>Juicevibes Cary LLC</t>
  </si>
  <si>
    <t>1369 Kildaire Farm Rd</t>
  </si>
  <si>
    <t>Carmels of Asheville Inc.</t>
  </si>
  <si>
    <t>1 Page Ave Ste 129</t>
  </si>
  <si>
    <t>Hunter Red Inc.</t>
  </si>
  <si>
    <t>416 W South St</t>
  </si>
  <si>
    <t>M'Coul's Inc</t>
  </si>
  <si>
    <t>110 W McGee St</t>
  </si>
  <si>
    <t>CB LUCKY INC</t>
  </si>
  <si>
    <t>8630 University Executive Park Dr</t>
  </si>
  <si>
    <t>CUPCAKE DREAM LLC</t>
  </si>
  <si>
    <t>2861 WARD BLVD STE C</t>
  </si>
  <si>
    <t>Bulgogi Box Co</t>
  </si>
  <si>
    <t>1750 Camden Rd Ste G</t>
  </si>
  <si>
    <t>The Rensselaer Group LLC</t>
  </si>
  <si>
    <t>316 Rensselaer Ave</t>
  </si>
  <si>
    <t>Greene St Deli</t>
  </si>
  <si>
    <t>300 N Greene St</t>
  </si>
  <si>
    <t>hey hey cupcake llc</t>
  </si>
  <si>
    <t>102 W State Street</t>
  </si>
  <si>
    <t>K-LOLLC</t>
  </si>
  <si>
    <t>1649 Seaside Rd SW</t>
  </si>
  <si>
    <t>Daphne Alexander</t>
  </si>
  <si>
    <t>426 Newbern Station Court</t>
  </si>
  <si>
    <t>The third Path</t>
  </si>
  <si>
    <t>1811 Glenwood Avenue</t>
  </si>
  <si>
    <t>OM SRI SAI LLC</t>
  </si>
  <si>
    <t>3204 Carpenter Creek Pl</t>
  </si>
  <si>
    <t>Sugar Shack Jamaican Restaurant Inc.</t>
  </si>
  <si>
    <t>1609 Hale beach rd sw</t>
  </si>
  <si>
    <t>NCredible Concessions LLC</t>
  </si>
  <si>
    <t>3717 BARWELL RD</t>
  </si>
  <si>
    <t>Funk Fresh Spring Rolls East LLC</t>
  </si>
  <si>
    <t>148 Daneborg Road</t>
  </si>
  <si>
    <t>Triveni Supermarket</t>
  </si>
  <si>
    <t>300 S Polk St</t>
  </si>
  <si>
    <t>GOLDEN WOK LIN CORP</t>
  </si>
  <si>
    <t>95 Weaver Blvd</t>
  </si>
  <si>
    <t>James Hutchins</t>
  </si>
  <si>
    <t>207 Arthur Dr Apt D</t>
  </si>
  <si>
    <t>Crucible Bar LLC</t>
  </si>
  <si>
    <t>140 Roberts St Suite A</t>
  </si>
  <si>
    <t>Spring Rolls llc</t>
  </si>
  <si>
    <t>701 W Main St Ste 120</t>
  </si>
  <si>
    <t>RTP INTERNATIONAL CORPORATION</t>
  </si>
  <si>
    <t>2713 Broadwell Dr</t>
  </si>
  <si>
    <t>GREAT FORTUNE INC</t>
  </si>
  <si>
    <t>9925 E INDEPENDENCE BLVD</t>
  </si>
  <si>
    <t>CHINA BUFFET (USA) INC</t>
  </si>
  <si>
    <t>1683 E Dixon Blvd</t>
  </si>
  <si>
    <t>THE SHAKING CRAB CARY LLC</t>
  </si>
  <si>
    <t>220 Crossroads Blvd 2460</t>
  </si>
  <si>
    <t>Apeman Investments LLC</t>
  </si>
  <si>
    <t>111 Grace St</t>
  </si>
  <si>
    <t>Bent Willow Baking LLC</t>
  </si>
  <si>
    <t>473 E Palmer St</t>
  </si>
  <si>
    <t>Village Deli Inc</t>
  </si>
  <si>
    <t>2500 Wycliff Rd</t>
  </si>
  <si>
    <t>Five Guys Unlimited</t>
  </si>
  <si>
    <t>1513 Concord Ave</t>
  </si>
  <si>
    <t>The Moore Girls LLC</t>
  </si>
  <si>
    <t>1102 S Horner Dr.</t>
  </si>
  <si>
    <t>Rita McBride</t>
  </si>
  <si>
    <t>350 Granite st</t>
  </si>
  <si>
    <t>True Story LLC</t>
  </si>
  <si>
    <t>2507 Becketts Ridge Dr</t>
  </si>
  <si>
    <t>CB GREAT FORTUNE INC</t>
  </si>
  <si>
    <t>4310 Big Tree Way</t>
  </si>
  <si>
    <t>El Patron Subs &amp; Grill</t>
  </si>
  <si>
    <t>2251 Hendersonville Rd</t>
  </si>
  <si>
    <t>HAPPY DELI OF FAYETTEVILLE INC</t>
  </si>
  <si>
    <t>117 Dick St</t>
  </si>
  <si>
    <t>STAR FA INC</t>
  </si>
  <si>
    <t>10940 RAVEN RIDGE RD suite 104</t>
  </si>
  <si>
    <t>Stephanies II LLC</t>
  </si>
  <si>
    <t>2507 Randleman Rd</t>
  </si>
  <si>
    <t>Freshwater LLC</t>
  </si>
  <si>
    <t>516 North Graham Street Suite 3 141466275</t>
  </si>
  <si>
    <t>Stephen Wilson</t>
  </si>
  <si>
    <t>1147-A St Marks Church Road</t>
  </si>
  <si>
    <t>VEGAN TO-GO WORLDWIDE LLC</t>
  </si>
  <si>
    <t>16618 Grassy Creek Dr</t>
  </si>
  <si>
    <t>KINGS AND CROWNS LLC</t>
  </si>
  <si>
    <t>3404 Ramsey St</t>
  </si>
  <si>
    <t>C &amp; T Wok Inc</t>
  </si>
  <si>
    <t>130 Morrisville Square Way</t>
  </si>
  <si>
    <t>Curry Point LLC</t>
  </si>
  <si>
    <t>5400 S Miami Blvd #100</t>
  </si>
  <si>
    <t>Peaberry Press LLC</t>
  </si>
  <si>
    <t>802 Fairview Road Suite 800</t>
  </si>
  <si>
    <t>Kiha of Old Oak Ridge Road LLC</t>
  </si>
  <si>
    <t>6310 Old Oak Ridge Rd Ste D</t>
  </si>
  <si>
    <t>Tiffany's Catering and Events LLC</t>
  </si>
  <si>
    <t>135 W Main St</t>
  </si>
  <si>
    <t>JAA Enterprises inc.</t>
  </si>
  <si>
    <t>833 highway 58</t>
  </si>
  <si>
    <t>Cape Carteret</t>
  </si>
  <si>
    <t>Cotton Leigh LLC</t>
  </si>
  <si>
    <t>628 W Main St</t>
  </si>
  <si>
    <t>BBH SUBS CONCORD LLC</t>
  </si>
  <si>
    <t>Not Just Icing Inc</t>
  </si>
  <si>
    <t>5001 Sinclair Dr</t>
  </si>
  <si>
    <t>Mazzinis Inc.</t>
  </si>
  <si>
    <t>1521 N Bridge St</t>
  </si>
  <si>
    <t>Crazy House Brewing LLC</t>
  </si>
  <si>
    <t>330 S Main St undefined</t>
  </si>
  <si>
    <t>NANTUCKET CAFE INC.</t>
  </si>
  <si>
    <t>1145 Falls River Avenue</t>
  </si>
  <si>
    <t>Hungry Hill Enterprises LLC</t>
  </si>
  <si>
    <t>pholicious at street of southpoint Inc</t>
  </si>
  <si>
    <t>600 AUDUBON LAKE DR 7A21</t>
  </si>
  <si>
    <t>Trade and Lore Asheville</t>
  </si>
  <si>
    <t>37 Wall St</t>
  </si>
  <si>
    <t>Sugar on Front Street LLC</t>
  </si>
  <si>
    <t>206-C North Topsail Drive</t>
  </si>
  <si>
    <t>MEIZHEN LIU</t>
  </si>
  <si>
    <t>249-I THIRD ST</t>
  </si>
  <si>
    <t>Hua Chen</t>
  </si>
  <si>
    <t>952 Merrimon Ave</t>
  </si>
  <si>
    <t>ZEKOS 2 GO LLC</t>
  </si>
  <si>
    <t>12 Wendy Court Suite I</t>
  </si>
  <si>
    <t>Paula Bass</t>
  </si>
  <si>
    <t>2339 US 117 S suite H</t>
  </si>
  <si>
    <t>Kim Cooks LLC</t>
  </si>
  <si>
    <t>5621 Louisburg Rd STE 101</t>
  </si>
  <si>
    <t>so-ca raleigh LLC</t>
  </si>
  <si>
    <t>2130 Clark Ave</t>
  </si>
  <si>
    <t>UMAMI SEAFOOD INC</t>
  </si>
  <si>
    <t>2421 E Ash St</t>
  </si>
  <si>
    <t>Andres' Coffee &amp; Crepes LLC</t>
  </si>
  <si>
    <t>315 Crossroads Blvd</t>
  </si>
  <si>
    <t>Boba Express LLC</t>
  </si>
  <si>
    <t>10039 University City Blvd Suite L</t>
  </si>
  <si>
    <t>Kalethy Living LLC</t>
  </si>
  <si>
    <t>4719 New Centre Dr Suite D</t>
  </si>
  <si>
    <t>BGC Ventures LLC</t>
  </si>
  <si>
    <t>4 Applewood Dr</t>
  </si>
  <si>
    <t>Mister Bartender LLC</t>
  </si>
  <si>
    <t>9429 Night Harbor Dr SE</t>
  </si>
  <si>
    <t>ots albemarle inc</t>
  </si>
  <si>
    <t>Simply Asian Restaurant Inc</t>
  </si>
  <si>
    <t>1337 E Dixie Dr</t>
  </si>
  <si>
    <t>Natelege Bryant</t>
  </si>
  <si>
    <t>1613 Holly Hill Dr.</t>
  </si>
  <si>
    <t>Great Universe Inc</t>
  </si>
  <si>
    <t>7128 Albemarle Rd. Ste. A</t>
  </si>
  <si>
    <t>MARK KEYZER</t>
  </si>
  <si>
    <t>91 Vreugdenhil Rd</t>
  </si>
  <si>
    <t>Kaleidoscope Consortium llc</t>
  </si>
  <si>
    <t>1053 E Whitaker Mill Road STE 111</t>
  </si>
  <si>
    <t>Kodatrent LLC</t>
  </si>
  <si>
    <t>1 Page Ave #139</t>
  </si>
  <si>
    <t>The Felix Caf LLC.</t>
  </si>
  <si>
    <t>5226 S College Rd Ste 11</t>
  </si>
  <si>
    <t>Danielle phoenix</t>
  </si>
  <si>
    <t>1125 Homestead Glen Blvd</t>
  </si>
  <si>
    <t>Susan Colomaio</t>
  </si>
  <si>
    <t>110 E Caswell St</t>
  </si>
  <si>
    <t>MR TOKYO MONROE LLC</t>
  </si>
  <si>
    <t>2239 W Roosevelt Blvd</t>
  </si>
  <si>
    <t>Sonya Wylie</t>
  </si>
  <si>
    <t>1813 Lochwood Dr</t>
  </si>
  <si>
    <t>Bar, Saloon, Lounge, Tavern &amp;&amp; Licensed Alcohol Producer &amp;&amp; Restaurant</t>
  </si>
  <si>
    <t>WBG &amp; Associates LLC dba Eat Here and Fly</t>
  </si>
  <si>
    <t>7435 Zephyr Place</t>
  </si>
  <si>
    <t>Wired Cafe Coffee Bar LLC</t>
  </si>
  <si>
    <t>5001 Laurinda Dr</t>
  </si>
  <si>
    <t>Continenza of NC LLC</t>
  </si>
  <si>
    <t>2176 Midland Rd</t>
  </si>
  <si>
    <t>V Judge LLC</t>
  </si>
  <si>
    <t>137 E Davie St</t>
  </si>
  <si>
    <t>Roxbury Nightlife LLC</t>
  </si>
  <si>
    <t>116 W 5th St</t>
  </si>
  <si>
    <t>KT Pub LLC</t>
  </si>
  <si>
    <t>301 S Jarvis St</t>
  </si>
  <si>
    <t>REDEYE DINER LLC</t>
  </si>
  <si>
    <t>210 E Trade St SUITE C149</t>
  </si>
  <si>
    <t>Aviator Brewing Company Inc.</t>
  </si>
  <si>
    <t>600 Broad St</t>
  </si>
  <si>
    <t>Major Arcana Seventeen LLC</t>
  </si>
  <si>
    <t>331 W Main St</t>
  </si>
  <si>
    <t>BP Subs Inc.</t>
  </si>
  <si>
    <t>3421 Murchison Rd Ste A</t>
  </si>
  <si>
    <t>The Green Room Restaurant Inc</t>
  </si>
  <si>
    <t>12 Church St</t>
  </si>
  <si>
    <t>Virgils Jamaica</t>
  </si>
  <si>
    <t>105 Kerigon Lane</t>
  </si>
  <si>
    <t>AFFABEL VENTURES LLC</t>
  </si>
  <si>
    <t>909 Smokey Park Hwy</t>
  </si>
  <si>
    <t>Candler</t>
  </si>
  <si>
    <t>YJW enterprises Inc</t>
  </si>
  <si>
    <t>6910 fayetteville rd ste 242</t>
  </si>
  <si>
    <t>MOO &amp; BREW LLC</t>
  </si>
  <si>
    <t>1300 Central Ave</t>
  </si>
  <si>
    <t>MEDI BITES LLC</t>
  </si>
  <si>
    <t>124 Madison Square Ln</t>
  </si>
  <si>
    <t>Phyllis Graves</t>
  </si>
  <si>
    <t>101 S.Scales St</t>
  </si>
  <si>
    <t>The Open Eye Cafe LLC</t>
  </si>
  <si>
    <t>101 S Greensboro St</t>
  </si>
  <si>
    <t>Peace-A-Pie Makers LLC</t>
  </si>
  <si>
    <t>1185 Lenoir Rhyne Blvd SE</t>
  </si>
  <si>
    <t>JIN ZHENG</t>
  </si>
  <si>
    <t>1321 5th Ave</t>
  </si>
  <si>
    <t>XUERU ZHU</t>
  </si>
  <si>
    <t>1861 AVERSBORO RD</t>
  </si>
  <si>
    <t>Huff MJ LLC</t>
  </si>
  <si>
    <t>5617 Carolina Beach Rd Ste 100</t>
  </si>
  <si>
    <t>Fuzzy Peach</t>
  </si>
  <si>
    <t>The Small B&amp;B Cafe Inc</t>
  </si>
  <si>
    <t>219 East St</t>
  </si>
  <si>
    <t>The Kilted Buffalo</t>
  </si>
  <si>
    <t>8625 Townley Rd</t>
  </si>
  <si>
    <t>meg-art pottery inc</t>
  </si>
  <si>
    <t>15940 northcross drive suite a</t>
  </si>
  <si>
    <t>JBK Ventures LLC</t>
  </si>
  <si>
    <t>161 Southwood Park Rd</t>
  </si>
  <si>
    <t>SomeCorral LLC</t>
  </si>
  <si>
    <t>3551 Grenelle St</t>
  </si>
  <si>
    <t>OPH Factory South LLC</t>
  </si>
  <si>
    <t>915 Charlottetowne Ave</t>
  </si>
  <si>
    <t>S. Dararouksa LLC.</t>
  </si>
  <si>
    <t>301 Glenwood Ave STE.190</t>
  </si>
  <si>
    <t>CITY CENTER SUBWAY INC.</t>
  </si>
  <si>
    <t>150 Fayetteville St SUITE 110</t>
  </si>
  <si>
    <t>Tonyas Cookies Comapny</t>
  </si>
  <si>
    <t>5 E Edenton St</t>
  </si>
  <si>
    <t>Signature Jordan LLC</t>
  </si>
  <si>
    <t>330 Evans St</t>
  </si>
  <si>
    <t>The Gelato Revolution LLC</t>
  </si>
  <si>
    <t>1461 Sand Hill Rd</t>
  </si>
  <si>
    <t>ALJH LLC</t>
  </si>
  <si>
    <t>6091 Capital Blvd</t>
  </si>
  <si>
    <t>Strombolis's Inc</t>
  </si>
  <si>
    <t>5000 Falls Of Neuse Rd Suite 405</t>
  </si>
  <si>
    <t>GOLDSBORO FOOD GROUP INC</t>
  </si>
  <si>
    <t>403 N BERKELEY BLVD</t>
  </si>
  <si>
    <t>Ray Little</t>
  </si>
  <si>
    <t>4207 Groome</t>
  </si>
  <si>
    <t>VAN LOI BBQ INC</t>
  </si>
  <si>
    <t>3829 W Gate City Blvd # D</t>
  </si>
  <si>
    <t>Oriental Express Inc New Corp</t>
  </si>
  <si>
    <t>1840 12th Ave NE</t>
  </si>
  <si>
    <t>NC House Party LLC</t>
  </si>
  <si>
    <t>2901 Spring Garden St</t>
  </si>
  <si>
    <t>Smokey Joe's Cafe Inc</t>
  </si>
  <si>
    <t>510 Briar Creek Rd</t>
  </si>
  <si>
    <t>GUOPU LI</t>
  </si>
  <si>
    <t>4925 W MARKET STSUITE 1139</t>
  </si>
  <si>
    <t>Island Breeze Grill</t>
  </si>
  <si>
    <t>220 N Poindexter St</t>
  </si>
  <si>
    <t>China Garden &amp; Mongolian Grill LLC</t>
  </si>
  <si>
    <t>2900 Arendell St Ste 5</t>
  </si>
  <si>
    <t>Jessica s LLC</t>
  </si>
  <si>
    <t>6856 Harter Court</t>
  </si>
  <si>
    <t>Hawk Sauce Co LLC</t>
  </si>
  <si>
    <t>100 S Queen St</t>
  </si>
  <si>
    <t>Chen Wang Asheville Food Inc</t>
  </si>
  <si>
    <t>3 S Tunnel Rd Ste FC7</t>
  </si>
  <si>
    <t>Miller Enterprise LLC</t>
  </si>
  <si>
    <t>827 Catawba Valley Blvd SE</t>
  </si>
  <si>
    <t>Black Pelican Seafood Company Inc.</t>
  </si>
  <si>
    <t>500 Sand Dune Drive POB 90</t>
  </si>
  <si>
    <t>Carolina Flavors LLC</t>
  </si>
  <si>
    <t>Paddy's Hollow Inc</t>
  </si>
  <si>
    <t>10 Walnut St</t>
  </si>
  <si>
    <t>Coco Bean  LLC</t>
  </si>
  <si>
    <t>1114 Environ Way</t>
  </si>
  <si>
    <t>HOT BOWL INC</t>
  </si>
  <si>
    <t>310 Northeast Blvd</t>
  </si>
  <si>
    <t>Urban NC Bricks LLC</t>
  </si>
  <si>
    <t>210 E. Trade St STE C252</t>
  </si>
  <si>
    <t>Debbie Does Desserts LLC</t>
  </si>
  <si>
    <t>1616 Battleground Ave Ste J</t>
  </si>
  <si>
    <t>KUM SUN BRUTON</t>
  </si>
  <si>
    <t>5048 YADKIN RD SUITE #204</t>
  </si>
  <si>
    <t>SNguyen Enterprise Inc</t>
  </si>
  <si>
    <t>Troutman Food Services Inc.</t>
  </si>
  <si>
    <t>362 Church St N</t>
  </si>
  <si>
    <t>TOKYO LIN'S LLC</t>
  </si>
  <si>
    <t>12105 HWY 226 SOUTH</t>
  </si>
  <si>
    <t>J&amp;K C STORE INC</t>
  </si>
  <si>
    <t>8326-470225 PINEVILLE MATTHEWS RD STE 407</t>
  </si>
  <si>
    <t>LylaSue Inc</t>
  </si>
  <si>
    <t>21 Technology Dr</t>
  </si>
  <si>
    <t>Charlotte Adventures LLC</t>
  </si>
  <si>
    <t>4001 Yancey Rd Ste C100</t>
  </si>
  <si>
    <t>Bakery of Charlotte</t>
  </si>
  <si>
    <t>4732 Sharon Rd Suite M</t>
  </si>
  <si>
    <t>Wake Zone Coffee House Inc</t>
  </si>
  <si>
    <t>1181 Gloriosa Street</t>
  </si>
  <si>
    <t>midway wholesale inc dba midway management inc</t>
  </si>
  <si>
    <t>8031 ardrey kell rd ste#100</t>
  </si>
  <si>
    <t>Calders LLC</t>
  </si>
  <si>
    <t>305 Shelby Drive</t>
  </si>
  <si>
    <t>David &amp; Lance Management Corporation</t>
  </si>
  <si>
    <t>805 W Lebanon St</t>
  </si>
  <si>
    <t>Fuller Family Corporation Inc</t>
  </si>
  <si>
    <t>26 Fry Street</t>
  </si>
  <si>
    <t>Bryson City</t>
  </si>
  <si>
    <t>Big Buck Inc</t>
  </si>
  <si>
    <t>794F Sunset Blvd</t>
  </si>
  <si>
    <t>Sonia McDonald</t>
  </si>
  <si>
    <t>1525 2nd St NE</t>
  </si>
  <si>
    <t>Royal Yogurt Company Inc.</t>
  </si>
  <si>
    <t>5613 Creedmoor Road</t>
  </si>
  <si>
    <t>SANTA FE MEXICAN GRILL 2 LLC</t>
  </si>
  <si>
    <t>3035 W Gate City Blvd</t>
  </si>
  <si>
    <t>ASP CHARLOTTE INC</t>
  </si>
  <si>
    <t>311 East Blvd</t>
  </si>
  <si>
    <t>Carolina Cheese Catering Company Inc.</t>
  </si>
  <si>
    <t>2801 Ward Blvd. Ste 3P1</t>
  </si>
  <si>
    <t>Jakes of Drawbridge LLC</t>
  </si>
  <si>
    <t>3512 Drawbridge Pkwy</t>
  </si>
  <si>
    <t>The Pour Haus LLC</t>
  </si>
  <si>
    <t>103 Market St Suite A</t>
  </si>
  <si>
    <t>Gold Stars Catering Inc</t>
  </si>
  <si>
    <t>110 E Seneca Rd</t>
  </si>
  <si>
    <t>Beach Box Eatery LP</t>
  </si>
  <si>
    <t>1400-B East Fort Macon rd.</t>
  </si>
  <si>
    <t>CAJUN SEAFOODINC</t>
  </si>
  <si>
    <t>1133 GUM BRANCH RD STE 300-400</t>
  </si>
  <si>
    <t>Leon Business Group Inc</t>
  </si>
  <si>
    <t>8700 Pineville Matthews Rd Ste 310</t>
  </si>
  <si>
    <t>kristina derrick</t>
  </si>
  <si>
    <t>30 Woodward Ave</t>
  </si>
  <si>
    <t>TS Cafe NC-22 LLC</t>
  </si>
  <si>
    <t>2028 Kildaire Farm Rd</t>
  </si>
  <si>
    <t>Tarragon LLC</t>
  </si>
  <si>
    <t>Mailing Address: 3871 Sweeten Creek Road</t>
  </si>
  <si>
    <t>KimBees Inc. Southern Gourmet Traditions</t>
  </si>
  <si>
    <t>317 Martin Luther King Jr Dr</t>
  </si>
  <si>
    <t>Heirloom Brew Shop LLC</t>
  </si>
  <si>
    <t>219 S West St</t>
  </si>
  <si>
    <t>WILLOW CREEK INN LTD</t>
  </si>
  <si>
    <t>3083 Wyant Rd</t>
  </si>
  <si>
    <t>Jerome Enterprises LLC</t>
  </si>
  <si>
    <t>206 W Franklin St</t>
  </si>
  <si>
    <t>The Ice Storm</t>
  </si>
  <si>
    <t>116 S Center St</t>
  </si>
  <si>
    <t>Vivian AVL Limited</t>
  </si>
  <si>
    <t>348 Depot St Ste 190</t>
  </si>
  <si>
    <t>Waba Cafe LLC</t>
  </si>
  <si>
    <t>1129 Weaver Dairy Rd. Ste I</t>
  </si>
  <si>
    <t>Margaret Radzwiller</t>
  </si>
  <si>
    <t>1404 Virginia Ave</t>
  </si>
  <si>
    <t>ICHIBAN SUSHI&amp;HIBACHI BUFFET INC</t>
  </si>
  <si>
    <t>3302 Queen City Dr</t>
  </si>
  <si>
    <t>Q &amp; J ENTERPRISE LLC</t>
  </si>
  <si>
    <t>4414-F LAWNDALE DR</t>
  </si>
  <si>
    <t>Smoothies For Life LLC</t>
  </si>
  <si>
    <t>5000 US 70 STE 106</t>
  </si>
  <si>
    <t>23 S Main St</t>
  </si>
  <si>
    <t>Walker &amp; Wooldridge Inc.</t>
  </si>
  <si>
    <t>1514 Purdue Dr</t>
  </si>
  <si>
    <t>Mama Zoe Michaels Inc.</t>
  </si>
  <si>
    <t>2859 Reynolda Rd</t>
  </si>
  <si>
    <t>Rachel Jordan</t>
  </si>
  <si>
    <t>126 N Market St</t>
  </si>
  <si>
    <t>Calvines Coffee Inc</t>
  </si>
  <si>
    <t>2800 Campus Ridge Road Suite 1113 1St Floor</t>
  </si>
  <si>
    <t>Dubya 3 Inc</t>
  </si>
  <si>
    <t>7157 Okelly Chapel Rd</t>
  </si>
  <si>
    <t>The Peaks Blaze LLC</t>
  </si>
  <si>
    <t>15 Peaks Center Ln ST 40</t>
  </si>
  <si>
    <t>Kona Ice Kabana Inc</t>
  </si>
  <si>
    <t>5430 Thom Rd</t>
  </si>
  <si>
    <t>Corfu Inc.</t>
  </si>
  <si>
    <t>258 Broadway St</t>
  </si>
  <si>
    <t>JCW Enterprise INC</t>
  </si>
  <si>
    <t>14815 Ballantyne Village Way Ste 250</t>
  </si>
  <si>
    <t>Jessica &amp; Family Inc.</t>
  </si>
  <si>
    <t>1311 Malcolm Blvd</t>
  </si>
  <si>
    <t>AYKA LLC</t>
  </si>
  <si>
    <t>6616 Hyannis Way</t>
  </si>
  <si>
    <t>B&amp;HJ BROTHERS INC</t>
  </si>
  <si>
    <t>10010 Rose Commons Dr Suite A</t>
  </si>
  <si>
    <t>O.HENRY'S 28801 Inc</t>
  </si>
  <si>
    <t>237 Haywood St</t>
  </si>
  <si>
    <t>PoshNosh Catering Inc.</t>
  </si>
  <si>
    <t>1053 E Whitaker Mill Rd STE 135</t>
  </si>
  <si>
    <t>ZXW INC</t>
  </si>
  <si>
    <t>121 E Chatham St SUITE-A</t>
  </si>
  <si>
    <t>Bali Hai Inc.</t>
  </si>
  <si>
    <t>811 9th Street Suite 170</t>
  </si>
  <si>
    <t>3606 N ELM STREET INC</t>
  </si>
  <si>
    <t>3606 N Elm St SUITE A</t>
  </si>
  <si>
    <t>Militza Del Carmen Garcia Nunez</t>
  </si>
  <si>
    <t>823 Shefford Town Dr</t>
  </si>
  <si>
    <t>Scratch Kitchen and Taproom LLC</t>
  </si>
  <si>
    <t>225 N Salem St</t>
  </si>
  <si>
    <t>Siya Mall Inc</t>
  </si>
  <si>
    <t>6910 Fayetteville Rd Ste 236</t>
  </si>
  <si>
    <t>SK CHO INC</t>
  </si>
  <si>
    <t>8909 Riverview Park Dr</t>
  </si>
  <si>
    <t>The Adams Cake Factory</t>
  </si>
  <si>
    <t>4701 Atlantic Ave Suite 105</t>
  </si>
  <si>
    <t>YHWH YIREH INC</t>
  </si>
  <si>
    <t>230 S Tryon St Unit R2</t>
  </si>
  <si>
    <t>Looky Corp</t>
  </si>
  <si>
    <t>1175 Turlington Ave Unit 101</t>
  </si>
  <si>
    <t>OMSRI CORPORATION</t>
  </si>
  <si>
    <t>8711 Six Forks Rd 101</t>
  </si>
  <si>
    <t>TAAZA FOOD VENTURES INC</t>
  </si>
  <si>
    <t>3252 S Church St</t>
  </si>
  <si>
    <t>Goldsboro Empire Fire LLC</t>
  </si>
  <si>
    <t>1209 N Berkeley Blvd Ste A</t>
  </si>
  <si>
    <t>Waterbean Coffee LLC</t>
  </si>
  <si>
    <t>19420 Jetton Road 105</t>
  </si>
  <si>
    <t>kono health food corporation</t>
  </si>
  <si>
    <t>309 Crossroads Blvd</t>
  </si>
  <si>
    <t>Nazar LLC</t>
  </si>
  <si>
    <t>456 W Franklin St</t>
  </si>
  <si>
    <t>Switzerland Cafe Inc.</t>
  </si>
  <si>
    <t>9440 Hwy 226A</t>
  </si>
  <si>
    <t>Little Switzerland</t>
  </si>
  <si>
    <t>RIO GRANDE - FRIENDLY INC</t>
  </si>
  <si>
    <t>6909 Downwind Rd</t>
  </si>
  <si>
    <t>Ms DiDis Caribbean Kitchen LLC</t>
  </si>
  <si>
    <t>3816 IRONWOOD STREET</t>
  </si>
  <si>
    <t>YAV LLC</t>
  </si>
  <si>
    <t>9009 J M Keynes Dr Suite #4</t>
  </si>
  <si>
    <t>Zweli's INC</t>
  </si>
  <si>
    <t>4600 Durham Chapel Hill Blvd Ste 26</t>
  </si>
  <si>
    <t>Rumi Cafe LLC</t>
  </si>
  <si>
    <t>306 W Franklin Street Suite G</t>
  </si>
  <si>
    <t>Amesbury Lane LLC</t>
  </si>
  <si>
    <t>302 Colonades Way Suite 204</t>
  </si>
  <si>
    <t>300 N Main St</t>
  </si>
  <si>
    <t>BearWaters Brewing Company</t>
  </si>
  <si>
    <t>101 Park St</t>
  </si>
  <si>
    <t>1506 N Main St</t>
  </si>
  <si>
    <t>mr 3s crab pot bar &amp; grill</t>
  </si>
  <si>
    <t>2431 ozark ave</t>
  </si>
  <si>
    <t>Dreamweaver's Brewery LLC</t>
  </si>
  <si>
    <t>115 E North Main St</t>
  </si>
  <si>
    <t>Railroad Cafe of Draper LLC</t>
  </si>
  <si>
    <t>DJN Companies Inc</t>
  </si>
  <si>
    <t>101 Grace Meadows Dr</t>
  </si>
  <si>
    <t>Alessandra MiaFrancesca 2016 LLC</t>
  </si>
  <si>
    <t>941 N Harrison Ave</t>
  </si>
  <si>
    <t>The Argyle Bake Shoppe Inc.</t>
  </si>
  <si>
    <t>4716 N. Croatan Hwy</t>
  </si>
  <si>
    <t>HRC HOSPITALITY GROUP INC</t>
  </si>
  <si>
    <t>6910 Fayetteville Rd</t>
  </si>
  <si>
    <t>TEPPANYAKI BUFFET INC</t>
  </si>
  <si>
    <t>1700 RALEIGH ROAD PKWY W STE 114</t>
  </si>
  <si>
    <t>Cantina23 LLC</t>
  </si>
  <si>
    <t>9808 Gilead Rd #B107</t>
  </si>
  <si>
    <t>GREAT CHINA ENTERPRISE LLC</t>
  </si>
  <si>
    <t>2935 N NC HWY 16</t>
  </si>
  <si>
    <t>Catering by Corey LLC</t>
  </si>
  <si>
    <t>211 Hamburg Mountain Rd</t>
  </si>
  <si>
    <t>Mozelle's Inc.</t>
  </si>
  <si>
    <t>878 W 4th St</t>
  </si>
  <si>
    <t>China One Selma Inc.</t>
  </si>
  <si>
    <t>1108 S Pollock St</t>
  </si>
  <si>
    <t>Wilmington Double Happiness LLC</t>
  </si>
  <si>
    <t>7122 Market St Ste 150 Eastbourne Drive</t>
  </si>
  <si>
    <t>RESSA DUKE</t>
  </si>
  <si>
    <t>335 Main Ave SW</t>
  </si>
  <si>
    <t>Ronnies</t>
  </si>
  <si>
    <t>75 Wilson St.</t>
  </si>
  <si>
    <t>M Hoang Inc</t>
  </si>
  <si>
    <t>5215-B South Blvd</t>
  </si>
  <si>
    <t>WAASCO Management LLC</t>
  </si>
  <si>
    <t>709 Tadlock Dr</t>
  </si>
  <si>
    <t>Lucy's Bakery Inc</t>
  </si>
  <si>
    <t>4522 Potter Rd</t>
  </si>
  <si>
    <t>JBRD Corporation</t>
  </si>
  <si>
    <t>11500 Chestnut Hill Dr</t>
  </si>
  <si>
    <t>IBAME LLC</t>
  </si>
  <si>
    <t>4015 Market St</t>
  </si>
  <si>
    <t>Lowe Valley Venture Inc</t>
  </si>
  <si>
    <t>46 Valley River Ave</t>
  </si>
  <si>
    <t>Southern Style Events and Catering</t>
  </si>
  <si>
    <t>1196 Fairway Dr</t>
  </si>
  <si>
    <t>Piram inc</t>
  </si>
  <si>
    <t>5110 N Roxboro St</t>
  </si>
  <si>
    <t>Sandis Kitchen LLC</t>
  </si>
  <si>
    <t>3754 Brevard Rd Ste 117</t>
  </si>
  <si>
    <t>Horse Shoe</t>
  </si>
  <si>
    <t>TK62 INC</t>
  </si>
  <si>
    <t>290 Pridgen Rd</t>
  </si>
  <si>
    <t>Surf Trails Inc</t>
  </si>
  <si>
    <t>250 Racine Dr Ste 1</t>
  </si>
  <si>
    <t>Sizzlewich</t>
  </si>
  <si>
    <t>3607 Whitehall Park Dr Ste 1200</t>
  </si>
  <si>
    <t>JAPARK</t>
  </si>
  <si>
    <t>2608 Erwin Road 132</t>
  </si>
  <si>
    <t>Gem Lee LLC</t>
  </si>
  <si>
    <t>2101 Peters Creek Pkwy Ste 26</t>
  </si>
  <si>
    <t>PL Development LLC</t>
  </si>
  <si>
    <t>1804 N Berkeley Blvd</t>
  </si>
  <si>
    <t>TLF Biz Works LLC</t>
  </si>
  <si>
    <t>12221 Bridge Creek Way</t>
  </si>
  <si>
    <t>Jay's Chicken Shack LLC</t>
  </si>
  <si>
    <t>646 N0rth Churton St</t>
  </si>
  <si>
    <t>Hyun Hong</t>
  </si>
  <si>
    <t>9630 University City Blvd</t>
  </si>
  <si>
    <t>Kyle Soung</t>
  </si>
  <si>
    <t>6441-B Yadkin Rd</t>
  </si>
  <si>
    <t>Molly's Community Cafe LLC</t>
  </si>
  <si>
    <t>300 Evans St</t>
  </si>
  <si>
    <t>Jukebox Corporation</t>
  </si>
  <si>
    <t>5801 W Hwy 74</t>
  </si>
  <si>
    <t>Bru2u LLC</t>
  </si>
  <si>
    <t>2005 Fairview Rd</t>
  </si>
  <si>
    <t>Fayettenam Ohana LLC</t>
  </si>
  <si>
    <t>4565 Yadkin Rd</t>
  </si>
  <si>
    <t>1026 Ryan Rd</t>
  </si>
  <si>
    <t>WATERLINE BREWING COMPANY LLC</t>
  </si>
  <si>
    <t>721 Surrey St</t>
  </si>
  <si>
    <t>Queen City Endeavors</t>
  </si>
  <si>
    <t>3123 N Davidson St Ste 102</t>
  </si>
  <si>
    <t>Melissae Meadery and Winery LLC</t>
  </si>
  <si>
    <t>175 W Henderson St 272 Plantation Dr.</t>
  </si>
  <si>
    <t>The Wood Box Inc</t>
  </si>
  <si>
    <t>401 N Bridge St</t>
  </si>
  <si>
    <t>Waterbean Coffee</t>
  </si>
  <si>
    <t>9705 Sam Furr Rd Ste A</t>
  </si>
  <si>
    <t>Alex Gromow</t>
  </si>
  <si>
    <t>1600 orchard farm lane</t>
  </si>
  <si>
    <t>Goosy Lucys Inc</t>
  </si>
  <si>
    <t>617 W Main St</t>
  </si>
  <si>
    <t>Chef's Palette Inc.</t>
  </si>
  <si>
    <t>3460 Ten Ten Road Suite #118</t>
  </si>
  <si>
    <t>RHS CORPORATION INC</t>
  </si>
  <si>
    <t>2135 Ayrsley Town Blvd Ste B</t>
  </si>
  <si>
    <t>Mahantswami Inc</t>
  </si>
  <si>
    <t>856 Union St S</t>
  </si>
  <si>
    <t>Julia Robinson</t>
  </si>
  <si>
    <t>430 s church street</t>
  </si>
  <si>
    <t>Lorrmatt LLC</t>
  </si>
  <si>
    <t>1728 Galloway Rd</t>
  </si>
  <si>
    <t>Deccan Spices LLC</t>
  </si>
  <si>
    <t>8121 Kensington Dr Ste F</t>
  </si>
  <si>
    <t>Tanisha Monique Cupcakes LLC</t>
  </si>
  <si>
    <t>1318 North Liberty Street</t>
  </si>
  <si>
    <t>Melanie Brown</t>
  </si>
  <si>
    <t>1881 Lake Pine Dr THE SWEETEST THINGS</t>
  </si>
  <si>
    <t>Oh Miss Inc</t>
  </si>
  <si>
    <t>300 East Blvd</t>
  </si>
  <si>
    <t>Melanies of Boone Inc</t>
  </si>
  <si>
    <t>664 W. King Street</t>
  </si>
  <si>
    <t>Coffee Cone Cafe LLC</t>
  </si>
  <si>
    <t>2042 Killarney Place</t>
  </si>
  <si>
    <t>SiFangCai LLC</t>
  </si>
  <si>
    <t>100 Jerusalem Dr Ste 104</t>
  </si>
  <si>
    <t>JCMK Enterprises LLC</t>
  </si>
  <si>
    <t>118 S Front St</t>
  </si>
  <si>
    <t>Nguyen Enterprises</t>
  </si>
  <si>
    <t>8455 Pit Stop Ct NW Ste 105</t>
  </si>
  <si>
    <t>Poblanos NC Inc</t>
  </si>
  <si>
    <t>808 Friendly Center Rd</t>
  </si>
  <si>
    <t>IFOCUS LLC</t>
  </si>
  <si>
    <t>5478 Robmont Dr</t>
  </si>
  <si>
    <t>Leigh Rock</t>
  </si>
  <si>
    <t>1016 s college rd</t>
  </si>
  <si>
    <t>Tracy Bailey</t>
  </si>
  <si>
    <t>6577 Deans St</t>
  </si>
  <si>
    <t>Leah  Louise</t>
  </si>
  <si>
    <t>301 Camp Rd</t>
  </si>
  <si>
    <t>Little Switzerland Book Exchange d/b/a Battery Park Book Exchange</t>
  </si>
  <si>
    <t>1 Page Avenue SUITE 101</t>
  </si>
  <si>
    <t>Soigne Special Events LLC</t>
  </si>
  <si>
    <t>1512 N. Duke St</t>
  </si>
  <si>
    <t>De La Vid LLC</t>
  </si>
  <si>
    <t>1118 Environ Way</t>
  </si>
  <si>
    <t>Belleau Wood Brewing Company Corp</t>
  </si>
  <si>
    <t>6 W Ivey St</t>
  </si>
  <si>
    <t>JAM Hospitality LLC</t>
  </si>
  <si>
    <t>Vida Tacos LLC</t>
  </si>
  <si>
    <t>1002 Henderson Dr. A</t>
  </si>
  <si>
    <t>Pho Hien Vuong Inc</t>
  </si>
  <si>
    <t>4109 Spring Garden St</t>
  </si>
  <si>
    <t>Natural Taste llc</t>
  </si>
  <si>
    <t>68 Big Cove road</t>
  </si>
  <si>
    <t>Sweet 'Taters LLC</t>
  </si>
  <si>
    <t>102 10th St NW</t>
  </si>
  <si>
    <t>The Urban Turban</t>
  </si>
  <si>
    <t>2105 E Nc Highway 54 Suite AA</t>
  </si>
  <si>
    <t>MAGURO INC</t>
  </si>
  <si>
    <t>190 BRUCEWOOD RD #204</t>
  </si>
  <si>
    <t>jin jin gourmet Inc</t>
  </si>
  <si>
    <t>1048 LILLINGTON HWY</t>
  </si>
  <si>
    <t>Vongnaleth Keomanivong</t>
  </si>
  <si>
    <t>1800 N Main Street 116</t>
  </si>
  <si>
    <t>Gettin Sauced N The City</t>
  </si>
  <si>
    <t>8132 Wheeler Woods Drive</t>
  </si>
  <si>
    <t>Sicilybeby Enterprizes LLC</t>
  </si>
  <si>
    <t>5311 S Miami Blvd Suite A</t>
  </si>
  <si>
    <t>FNA Enterprises Inc</t>
  </si>
  <si>
    <t>522 Kannapolis Pkwy</t>
  </si>
  <si>
    <t>BM Cary LLC</t>
  </si>
  <si>
    <t>2716 Nc 55 Hwy</t>
  </si>
  <si>
    <t>Sai &amp; San LLC</t>
  </si>
  <si>
    <t>6701 Morrison Blvd</t>
  </si>
  <si>
    <t>Black Dog Tavern</t>
  </si>
  <si>
    <t>82 Main St</t>
  </si>
  <si>
    <t>Archies Inc.</t>
  </si>
  <si>
    <t>1811 Lejeune Blvd</t>
  </si>
  <si>
    <t>D.K. Frazier Group LLC</t>
  </si>
  <si>
    <t>16011 Lancaster Hwy Suite C</t>
  </si>
  <si>
    <t>Popcorn Heaven - License Agreement</t>
  </si>
  <si>
    <t>Skyview 22 Catering LLC</t>
  </si>
  <si>
    <t>9307 Turning Wheel Dr</t>
  </si>
  <si>
    <t>Waterbean Coffee Metro</t>
  </si>
  <si>
    <t>1111 Metropolitan Ave Ste 160</t>
  </si>
  <si>
    <t>AJD Restaurant Group</t>
  </si>
  <si>
    <t>1500-A West Morehead St</t>
  </si>
  <si>
    <t>Sparrowhawk Management Inc</t>
  </si>
  <si>
    <t>1215 E Franklin St</t>
  </si>
  <si>
    <t>NEW CHINA GARDEN INC.</t>
  </si>
  <si>
    <t>1033 Randolph St Ste 9</t>
  </si>
  <si>
    <t>Montell Jenkins</t>
  </si>
  <si>
    <t>3202 pierpoint dr apt i</t>
  </si>
  <si>
    <t>Ella Stone</t>
  </si>
  <si>
    <t>1640 Oakhurst Commons Dr Ste 103</t>
  </si>
  <si>
    <t>Primal Brewery LLC</t>
  </si>
  <si>
    <t>16432 Old Statesville Rd</t>
  </si>
  <si>
    <t>Vingit LLC</t>
  </si>
  <si>
    <t>5140 J Old Charlotte Hwy</t>
  </si>
  <si>
    <t>MH Group INC.</t>
  </si>
  <si>
    <t>101 S Tryon St Suite 1</t>
  </si>
  <si>
    <t>Huckleberry's Tryon LLC</t>
  </si>
  <si>
    <t>62 N Trade St</t>
  </si>
  <si>
    <t>Tryon</t>
  </si>
  <si>
    <t>FARM HOUSE OF CHAPEL HILL INC.</t>
  </si>
  <si>
    <t>6004 Millhouse Rd</t>
  </si>
  <si>
    <t>OPH North Carolina Inc.</t>
  </si>
  <si>
    <t>4736 Sharon Rd Unit V</t>
  </si>
  <si>
    <t>Explict Bistro and Lounge</t>
  </si>
  <si>
    <t>1000 NC Music Factory Blvd C10</t>
  </si>
  <si>
    <t>More better ideas</t>
  </si>
  <si>
    <t>309 Washington Ave</t>
  </si>
  <si>
    <t>Barb's North Carolina Kona Ice LLC</t>
  </si>
  <si>
    <t>216 Holly Springs Ct</t>
  </si>
  <si>
    <t>Smokie Grill Cafe</t>
  </si>
  <si>
    <t>5301 Glenwood Avenue</t>
  </si>
  <si>
    <t>Red Chillies LLC</t>
  </si>
  <si>
    <t>5220 New Fashion Way</t>
  </si>
  <si>
    <t>Restaurant 101 Inc.</t>
  </si>
  <si>
    <t>Baba Sikander &amp; co llc</t>
  </si>
  <si>
    <t>3212 Hillsborough St</t>
  </si>
  <si>
    <t>Main Street Coffee &amp; Ice Cream</t>
  </si>
  <si>
    <t>185 N Main St</t>
  </si>
  <si>
    <t>Rutherfordton</t>
  </si>
  <si>
    <t>Wicked Smile Inc</t>
  </si>
  <si>
    <t>301 N West St Suite 101</t>
  </si>
  <si>
    <t>Zada jane's Inc</t>
  </si>
  <si>
    <t>1601 Central Ave</t>
  </si>
  <si>
    <t>John Mason</t>
  </si>
  <si>
    <t>2320 Bale St Suite 100</t>
  </si>
  <si>
    <t>Thomas Sun</t>
  </si>
  <si>
    <t>1361 Kildaire Farm Rd</t>
  </si>
  <si>
    <t>ASP CHARLOTTE II INC</t>
  </si>
  <si>
    <t>14815 Ballantyne Village Way UNIT 170</t>
  </si>
  <si>
    <t>Sazon Mexican Cuisine Inc.</t>
  </si>
  <si>
    <t>2840 Old Cullowhee Rd</t>
  </si>
  <si>
    <t>MM&amp;BD LLC</t>
  </si>
  <si>
    <t>1351C South Park Drive</t>
  </si>
  <si>
    <t>Lantern Inc</t>
  </si>
  <si>
    <t>423 W Franklin St</t>
  </si>
  <si>
    <t>Croissanteria LLC</t>
  </si>
  <si>
    <t>3106 Swing Rd</t>
  </si>
  <si>
    <t>Tap at 1918</t>
  </si>
  <si>
    <t>1135 Falls Road</t>
  </si>
  <si>
    <t>Other &amp;&amp; Licensed Alcohol Producer &amp;&amp; Brewpub, Tasting Room, Taproom ** &amp;&amp; Caterer &amp;&amp; Bar, Saloon, Lounge, Tavern &amp;&amp; Restaurant</t>
  </si>
  <si>
    <t>Cahoons pizza and wings Cahoons pizza and wings</t>
  </si>
  <si>
    <t>303 East Main Street</t>
  </si>
  <si>
    <t>Chick-N-Que</t>
  </si>
  <si>
    <t>2040 Edgemont Rd</t>
  </si>
  <si>
    <t>Anna Giglio</t>
  </si>
  <si>
    <t>149 Sunfish Dr</t>
  </si>
  <si>
    <t>YON NEW</t>
  </si>
  <si>
    <t>213 Mimosa Park Dr</t>
  </si>
  <si>
    <t>Bennett Brands LLC</t>
  </si>
  <si>
    <t>1914 Loganwood Dr</t>
  </si>
  <si>
    <t>Little Doodles Play Cafe LLC</t>
  </si>
  <si>
    <t>6548 Glenwood Avenue</t>
  </si>
  <si>
    <t>Sheryl McDaniel</t>
  </si>
  <si>
    <t>5422 Red Hill Church Rd</t>
  </si>
  <si>
    <t>Coats</t>
  </si>
  <si>
    <t>The Acreage Events LLC</t>
  </si>
  <si>
    <t>460 Biggs Rd</t>
  </si>
  <si>
    <t>R-Hops Inc.</t>
  </si>
  <si>
    <t>1700 City Center Blvd</t>
  </si>
  <si>
    <t>Winston Futures Corporation</t>
  </si>
  <si>
    <t>106 Sea Buoy Court</t>
  </si>
  <si>
    <t>The Palace International Restaurant and Catering</t>
  </si>
  <si>
    <t>1104 Broad Street</t>
  </si>
  <si>
    <t>TKA COFFEE</t>
  </si>
  <si>
    <t>616 N Tryon St.</t>
  </si>
  <si>
    <t>44 Church St</t>
  </si>
  <si>
    <t>SVM MASTERS LLC</t>
  </si>
  <si>
    <t>6461 Old Monroe Rd Suite F</t>
  </si>
  <si>
    <t>1st &amp; Goal</t>
  </si>
  <si>
    <t>7801 University City Blvd</t>
  </si>
  <si>
    <t>Energy Action Purpose LLC</t>
  </si>
  <si>
    <t>440 South Main Street</t>
  </si>
  <si>
    <t>vlh holdings LLC</t>
  </si>
  <si>
    <t>2270 Golden Gate Dr</t>
  </si>
  <si>
    <t>Kurama Sushi and Noodle Express</t>
  </si>
  <si>
    <t>105 N Columbia St</t>
  </si>
  <si>
    <t>Aco-Logistic INC</t>
  </si>
  <si>
    <t>16715 Orchard Stone Run Ste 200</t>
  </si>
  <si>
    <t>First Knight Corporation</t>
  </si>
  <si>
    <t>9630 University City Blvd Unit Q &amp; R</t>
  </si>
  <si>
    <t>KH Nam Enterprise Inc</t>
  </si>
  <si>
    <t>320 S Tryon St #117</t>
  </si>
  <si>
    <t>Juanita Nowell</t>
  </si>
  <si>
    <t>1520 Raleigh Rd</t>
  </si>
  <si>
    <t>CLEAN EATZ GREENVILLE LLC</t>
  </si>
  <si>
    <t>805 Red Banks Rd</t>
  </si>
  <si>
    <t>Barberitos</t>
  </si>
  <si>
    <t>Benichie LLC</t>
  </si>
  <si>
    <t>316 West Geer St.</t>
  </si>
  <si>
    <t>Charlotte Juice Co</t>
  </si>
  <si>
    <t>1115 N Brevard St Suite 9</t>
  </si>
  <si>
    <t>Supreme Food Group LLC</t>
  </si>
  <si>
    <t>2139 Charles St</t>
  </si>
  <si>
    <t>Clayton Bakery</t>
  </si>
  <si>
    <t>8970 US hwy 70 bus.w suite 200</t>
  </si>
  <si>
    <t>Wayside Family Restaurant of Stanfield</t>
  </si>
  <si>
    <t>101 Nc Hwy 200 S</t>
  </si>
  <si>
    <t>Stanfield</t>
  </si>
  <si>
    <t>Maria's Restaurant Inc.</t>
  </si>
  <si>
    <t>6019A Glenwood Ave.</t>
  </si>
  <si>
    <t>Sophisticated Catering Inc.</t>
  </si>
  <si>
    <t>1408 Christian Ave Ste 3</t>
  </si>
  <si>
    <t>JP House LLC</t>
  </si>
  <si>
    <t>3320 Robinwood Rd Suite 150</t>
  </si>
  <si>
    <t>MTK Enterprise Group Inc.</t>
  </si>
  <si>
    <t>1020 S Main St Suite C</t>
  </si>
  <si>
    <t>The Brunch Box LLC</t>
  </si>
  <si>
    <t>2408 Buffaloe Rd</t>
  </si>
  <si>
    <t>casbury inc</t>
  </si>
  <si>
    <t>8040 Providence Rd Ste 200</t>
  </si>
  <si>
    <t>Zukku Sushi Charlotte LLC</t>
  </si>
  <si>
    <t>1115 N Brevard St 18</t>
  </si>
  <si>
    <t>MRS Brews LLC</t>
  </si>
  <si>
    <t>Mean Bean Coffee Company</t>
  </si>
  <si>
    <t>444 Mill Creek Rd Unit E</t>
  </si>
  <si>
    <t>Tart Sweets</t>
  </si>
  <si>
    <t>1834 Woodstone Dr</t>
  </si>
  <si>
    <t>Crumbstruction Food Truck LLc</t>
  </si>
  <si>
    <t>401 Foxbridge Ct</t>
  </si>
  <si>
    <t>Ribeyes Downeast Inc.</t>
  </si>
  <si>
    <t>104 Golfin Dolphin Dr</t>
  </si>
  <si>
    <t>The Asheville Kitchen LLC</t>
  </si>
  <si>
    <t>384 Merrimon Ave</t>
  </si>
  <si>
    <t>Aggies Restaurant Inc</t>
  </si>
  <si>
    <t>7209 E W T Harris Blvd Ste B</t>
  </si>
  <si>
    <t>city of legends sports bar &amp; grill</t>
  </si>
  <si>
    <t>1495 College Ave</t>
  </si>
  <si>
    <t>Geomeld LLC</t>
  </si>
  <si>
    <t>A110 Morganton Heights Blvd</t>
  </si>
  <si>
    <t>CH &amp; CN INC</t>
  </si>
  <si>
    <t>440 S Church St Ste 104</t>
  </si>
  <si>
    <t>JJ &amp; W Restaurant</t>
  </si>
  <si>
    <t>21 Tennessee St</t>
  </si>
  <si>
    <t>S&amp;K Funnel Cakes LLC</t>
  </si>
  <si>
    <t>6104 Robert St</t>
  </si>
  <si>
    <t>YUME BISTRO LLC</t>
  </si>
  <si>
    <t>1508 S Mint St SUITE A</t>
  </si>
  <si>
    <t>Sweet Treats By Ann LLC</t>
  </si>
  <si>
    <t>1014 Grays Land Ct Apt 115</t>
  </si>
  <si>
    <t>Sand Hill Kitchen LLC</t>
  </si>
  <si>
    <t>491 Sardis Rd</t>
  </si>
  <si>
    <t>Pure Soul LLC</t>
  </si>
  <si>
    <t>4125 Durham Chapel Hill Blvd Ste 1</t>
  </si>
  <si>
    <t>THIEN Inc.</t>
  </si>
  <si>
    <t>3710 Shannon Road Suite 116</t>
  </si>
  <si>
    <t>Kim and Bob</t>
  </si>
  <si>
    <t>160 NE Maynard Rd suit 114</t>
  </si>
  <si>
    <t>FGH4 INC</t>
  </si>
  <si>
    <t>4141 Parklake Ave. Ste 135</t>
  </si>
  <si>
    <t>Eat Real Food Inc</t>
  </si>
  <si>
    <t>151 Hillcrest Avenue</t>
  </si>
  <si>
    <t>Dark City Deli LLC</t>
  </si>
  <si>
    <t>122 Cherry St</t>
  </si>
  <si>
    <t>Whiteaker BMT</t>
  </si>
  <si>
    <t>2623 Raeford Rd</t>
  </si>
  <si>
    <t>Not Just Coffee LLC</t>
  </si>
  <si>
    <t>417 E 18th St</t>
  </si>
  <si>
    <t>El Canal Inc.</t>
  </si>
  <si>
    <t>8927 J M Keynes Dr Suite 900</t>
  </si>
  <si>
    <t>MMDC Holdings Inc</t>
  </si>
  <si>
    <t>13200 Strickland Road Suite 104</t>
  </si>
  <si>
    <t>Highlands BBQ LLC</t>
  </si>
  <si>
    <t>595 Franklin Rd</t>
  </si>
  <si>
    <t>Single Track Sisters Inc.</t>
  </si>
  <si>
    <t>3 E Jackson Street</t>
  </si>
  <si>
    <t>Windrush on Everett LLC</t>
  </si>
  <si>
    <t>126 Everett St</t>
  </si>
  <si>
    <t>Southport Kitchen of NC INC</t>
  </si>
  <si>
    <t>1643 N Howe St</t>
  </si>
  <si>
    <t>Sugar Buzz Bakery LLC</t>
  </si>
  <si>
    <t>1231 Kildaire Farm Rd</t>
  </si>
  <si>
    <t>Bali Hai J&amp;K LLC</t>
  </si>
  <si>
    <t>1571 highway 70W</t>
  </si>
  <si>
    <t>The Kitchen on Turner L.L.C.</t>
  </si>
  <si>
    <t>133 A Turner Street</t>
  </si>
  <si>
    <t>Qing Wu</t>
  </si>
  <si>
    <t>3935 Brian Jordan Pl Ste 111</t>
  </si>
  <si>
    <t>Trinity</t>
  </si>
  <si>
    <t>MJ's Steak and Seafood LLC</t>
  </si>
  <si>
    <t>620 Dolley Madison Rd</t>
  </si>
  <si>
    <t>Green Lotus Sports LLC</t>
  </si>
  <si>
    <t>238 Longleaf Dr</t>
  </si>
  <si>
    <t>West End</t>
  </si>
  <si>
    <t>Bad Cat Coffee Company LLC</t>
  </si>
  <si>
    <t>411 W Morgan Street</t>
  </si>
  <si>
    <t>mr 3s crab pot incorporated</t>
  </si>
  <si>
    <t>401 Bradford Dr</t>
  </si>
  <si>
    <t>Mister and That Dang Womans Catering</t>
  </si>
  <si>
    <t>74 Jetherage Dr</t>
  </si>
  <si>
    <t>Willow Spring</t>
  </si>
  <si>
    <t>Edenton Ventures LLC</t>
  </si>
  <si>
    <t>354 Bay Point Dr</t>
  </si>
  <si>
    <t>FRESHVIBES GVL2 LLC</t>
  </si>
  <si>
    <t>1725 Forest Hill Dr</t>
  </si>
  <si>
    <t>MadTaps LLC</t>
  </si>
  <si>
    <t>180 Legion Drive</t>
  </si>
  <si>
    <t>Rapid Response Asset Management Group LLC</t>
  </si>
  <si>
    <t>2653 Hope Mills Road 18</t>
  </si>
  <si>
    <t>LOTUS CUISINE II ENTERPRISE INC.</t>
  </si>
  <si>
    <t>4100 C CARMEL ROAD</t>
  </si>
  <si>
    <t>M&amp;R Brown Properties Inc.</t>
  </si>
  <si>
    <t>6438 Highway 66 South</t>
  </si>
  <si>
    <t>King</t>
  </si>
  <si>
    <t>Carolina Vending of Raleigh LLC</t>
  </si>
  <si>
    <t>AMLA Co LLC</t>
  </si>
  <si>
    <t>1918 N. Main Avenue</t>
  </si>
  <si>
    <t>Shoppinhungry llc</t>
  </si>
  <si>
    <t>4403 Oleander Dr Unit h</t>
  </si>
  <si>
    <t>Brule LLC</t>
  </si>
  <si>
    <t>416 S Main St</t>
  </si>
  <si>
    <t>The Quik Snak LLC</t>
  </si>
  <si>
    <t>131 N. Main Street</t>
  </si>
  <si>
    <t>BIG SOUTH DINING LLC</t>
  </si>
  <si>
    <t>217 S Elm St</t>
  </si>
  <si>
    <t>Hokkaido Inc</t>
  </si>
  <si>
    <t>276 Watauga Village Dr Ste K</t>
  </si>
  <si>
    <t>CYPRESS BEND VINEYARDS INC</t>
  </si>
  <si>
    <t>21904 RIVERTON ROAD</t>
  </si>
  <si>
    <t>MORGAN RIDGE VINEYARDS LLC</t>
  </si>
  <si>
    <t>486 John Morgan Rd</t>
  </si>
  <si>
    <t>Licensed Alcohol Producer &amp;&amp; Winery ** &amp;&amp; Brewery and/or microbrewery ** &amp;&amp; Brewpub, Tasting Room, Taproom ** &amp;&amp; Caterer &amp;&amp; Restaurant</t>
  </si>
  <si>
    <t>Milan Pizza</t>
  </si>
  <si>
    <t>1022 Boston Dr</t>
  </si>
  <si>
    <t>Brews Brothers LLC</t>
  </si>
  <si>
    <t>109A Carbonton Rd</t>
  </si>
  <si>
    <t>Mama Voulas</t>
  </si>
  <si>
    <t>2014 Copper Leaf Parkway</t>
  </si>
  <si>
    <t>James Sourisak</t>
  </si>
  <si>
    <t>500 Americhase Dr Suite C</t>
  </si>
  <si>
    <t>Team Greenup LLC</t>
  </si>
  <si>
    <t>2213 Regent Court</t>
  </si>
  <si>
    <t>Boss Ross Dogs LLC</t>
  </si>
  <si>
    <t>512 Townsend Rd</t>
  </si>
  <si>
    <t>Brandi Fox</t>
  </si>
  <si>
    <t>Fenix Duck Charlotte</t>
  </si>
  <si>
    <t>Sweets and Stems</t>
  </si>
  <si>
    <t>514 E Broad Street</t>
  </si>
  <si>
    <t>Jaime Love</t>
  </si>
  <si>
    <t>2020 Twin Acres Rd</t>
  </si>
  <si>
    <t>XMN LLC</t>
  </si>
  <si>
    <t>5103 W Market St STE D</t>
  </si>
  <si>
    <t>Awaze Ethiopian Eritrean Cuisine</t>
  </si>
  <si>
    <t>904 NE MAYNARD RD</t>
  </si>
  <si>
    <t>Alex Still</t>
  </si>
  <si>
    <t>2542 love joy rd</t>
  </si>
  <si>
    <t>Five Loaves Catering Inc</t>
  </si>
  <si>
    <t>710 Coliseum Dr</t>
  </si>
  <si>
    <t>Cong Li</t>
  </si>
  <si>
    <t>2205 Oak Ridge Rd Ste O</t>
  </si>
  <si>
    <t>NEW NO 1 CHINESE BUFFET INC</t>
  </si>
  <si>
    <t>364 US 70 WEST #B 8</t>
  </si>
  <si>
    <t>Uptown 101 LLC</t>
  </si>
  <si>
    <t>101 College St</t>
  </si>
  <si>
    <t>ALEEM VENTURES INC</t>
  </si>
  <si>
    <t>1216 Bridford Pkwy Unit M</t>
  </si>
  <si>
    <t>Farotage Nation Lounge</t>
  </si>
  <si>
    <t>3601 Capital boulevard 103-105</t>
  </si>
  <si>
    <t>Bean Vegan Cuisine LLC</t>
  </si>
  <si>
    <t>3001 E Independence Blvd</t>
  </si>
  <si>
    <t>Z&amp;B Inc</t>
  </si>
  <si>
    <t>13200 Strickland Rd Ste 110</t>
  </si>
  <si>
    <t>106 N Main St</t>
  </si>
  <si>
    <t>Crooked Tail Cat Cafe Inc</t>
  </si>
  <si>
    <t>604 S. Elm St</t>
  </si>
  <si>
    <t>1550 Buck Jones Rd</t>
  </si>
  <si>
    <t>Shea Spicer</t>
  </si>
  <si>
    <t>170 Cook St</t>
  </si>
  <si>
    <t>Rural Hall</t>
  </si>
  <si>
    <t>Ishi Inc.</t>
  </si>
  <si>
    <t>9205 University City Blvd</t>
  </si>
  <si>
    <t>Mountain Green Enterprises</t>
  </si>
  <si>
    <t>4250 US 64/74A Hwy</t>
  </si>
  <si>
    <t>LORMAC ENTERPRISE INC.</t>
  </si>
  <si>
    <t>6079 Turnpike Rd</t>
  </si>
  <si>
    <t>SKS Fodds LLC</t>
  </si>
  <si>
    <t>3130 Driwood Ct Suite B</t>
  </si>
  <si>
    <t>kakes by kelly llc</t>
  </si>
  <si>
    <t>salem chapel rd</t>
  </si>
  <si>
    <t>Night Kitchen Bakery LLC</t>
  </si>
  <si>
    <t>10 W Franklin Street 140</t>
  </si>
  <si>
    <t>MCE Ventures LLC</t>
  </si>
  <si>
    <t>207 Paragon Pkwy</t>
  </si>
  <si>
    <t>Eat Drink Here LLC</t>
  </si>
  <si>
    <t>COSMIC CANTINA INC</t>
  </si>
  <si>
    <t>714 9th St</t>
  </si>
  <si>
    <t>Bleu Barn Bistro</t>
  </si>
  <si>
    <t>1801 cross beam dr suite k</t>
  </si>
  <si>
    <t>Julius West</t>
  </si>
  <si>
    <t>6104 Bur Trail</t>
  </si>
  <si>
    <t>Mouzone Enterprises</t>
  </si>
  <si>
    <t>421 Fayetteville Street</t>
  </si>
  <si>
    <t>Snowie Ice of North Carol</t>
  </si>
  <si>
    <t>327 Gibbs Road</t>
  </si>
  <si>
    <t>Tamarra Fincher</t>
  </si>
  <si>
    <t>6811 Fernwood Dr Apt E</t>
  </si>
  <si>
    <t>Kym Brown</t>
  </si>
  <si>
    <t>1529 Greenville Highway</t>
  </si>
  <si>
    <t>SAS Food Concepts LLC</t>
  </si>
  <si>
    <t>1566 Benson Rd</t>
  </si>
  <si>
    <t>Wei Wei Inc.</t>
  </si>
  <si>
    <t>210 N Church St Unit 1312</t>
  </si>
  <si>
    <t>1900 Mexican Grill and Tequila Bar LLC</t>
  </si>
  <si>
    <t>1523 Elizabeth Ave Ste 110</t>
  </si>
  <si>
    <t>Beach Bumz Inc</t>
  </si>
  <si>
    <t>515 Arendell St</t>
  </si>
  <si>
    <t>LING LIU ENTERPRISE INC</t>
  </si>
  <si>
    <t>1400 Charles Blvd Ste 120</t>
  </si>
  <si>
    <t>Oshu llc</t>
  </si>
  <si>
    <t>920 S Jefferson Ave</t>
  </si>
  <si>
    <t>Subway of Rolesville Inc</t>
  </si>
  <si>
    <t>SALT &amp; PEPPER OF NC INC</t>
  </si>
  <si>
    <t>3793 Samet Dr 180</t>
  </si>
  <si>
    <t>L&amp;S General Corporation</t>
  </si>
  <si>
    <t>1100 N Wesleyan Blvd Ste 8008</t>
  </si>
  <si>
    <t>ROYAL LOUNGE INC</t>
  </si>
  <si>
    <t>3793 Samet Dr 135</t>
  </si>
  <si>
    <t>Kreative Kravingz</t>
  </si>
  <si>
    <t>1211 DREW ST</t>
  </si>
  <si>
    <t>Charles McGrady</t>
  </si>
  <si>
    <t>308 MARLIN LN</t>
  </si>
  <si>
    <t>Brewmasters Inc.</t>
  </si>
  <si>
    <t>Nived ventures LLC</t>
  </si>
  <si>
    <t>8521 Brier Creek Pkwy Ste 103</t>
  </si>
  <si>
    <t>Zz BBQ LLC</t>
  </si>
  <si>
    <t>3732 MADELINE WAY</t>
  </si>
  <si>
    <t>Balaji Corporation</t>
  </si>
  <si>
    <t>1025 Outlet Center Dr Ste 910</t>
  </si>
  <si>
    <t>JenCar Ventures Inc</t>
  </si>
  <si>
    <t>4009 Bankshire Ln</t>
  </si>
  <si>
    <t>DURHAM CHINA INC</t>
  </si>
  <si>
    <t>1418 AVONDALE DR SUITE 4</t>
  </si>
  <si>
    <t>Cheers Too Management LLC</t>
  </si>
  <si>
    <t>2803 RAEFORD ROAD</t>
  </si>
  <si>
    <t>T&amp;J Fidakia INC.</t>
  </si>
  <si>
    <t>701 W South Main St</t>
  </si>
  <si>
    <t>MAGICAL S LLC</t>
  </si>
  <si>
    <t>342 MERIN HEIGHT RD</t>
  </si>
  <si>
    <t>LeAnna Lee</t>
  </si>
  <si>
    <t>800 Sandy Cross Rd</t>
  </si>
  <si>
    <t>DEBORAH A VANDEN-HEUVEL</t>
  </si>
  <si>
    <t>209 Riverwalk Cir</t>
  </si>
  <si>
    <t>NUMBER ONE FUJI LLC</t>
  </si>
  <si>
    <t>588 CENTRAL ST</t>
  </si>
  <si>
    <t>EJChan inc</t>
  </si>
  <si>
    <t>437 N Main St</t>
  </si>
  <si>
    <t>New Panda LLC</t>
  </si>
  <si>
    <t>GTG TOLANI &amp; HIATT INC</t>
  </si>
  <si>
    <t>3639 Saddle Brook Dr</t>
  </si>
  <si>
    <t>House at Gatewood</t>
  </si>
  <si>
    <t>4017 McKee School Rd</t>
  </si>
  <si>
    <t>Hurdle Mills</t>
  </si>
  <si>
    <t>Third St Donuts Inc</t>
  </si>
  <si>
    <t>101 N 3rd St</t>
  </si>
  <si>
    <t>CASA GRANDE 4 INC</t>
  </si>
  <si>
    <t>2206 Roxie St NE</t>
  </si>
  <si>
    <t>NC Lobster LLC</t>
  </si>
  <si>
    <t>204 Diggory Dr</t>
  </si>
  <si>
    <t>MARIOLINO'S ITALIAN CUISINE INC.</t>
  </si>
  <si>
    <t>495 HWY 64 BUSINESS</t>
  </si>
  <si>
    <t>ZC HAWAIIAN BBQ INC</t>
  </si>
  <si>
    <t>2224 GOLDEN GATE DR</t>
  </si>
  <si>
    <t>Feeney's Frozen Yogurt Inc.</t>
  </si>
  <si>
    <t>2994 Grasmere Dr</t>
  </si>
  <si>
    <t>GERBER BLAZE LLC</t>
  </si>
  <si>
    <t>1840 Hendersonville Rd STE A</t>
  </si>
  <si>
    <t>Nori Asian Fusion and Sushi Bar</t>
  </si>
  <si>
    <t>1412 Barclay Pointe Blvd Ste 1006</t>
  </si>
  <si>
    <t>TDY LLC</t>
  </si>
  <si>
    <t>13200 Falls Of Neuse Rd Ste 117</t>
  </si>
  <si>
    <t>Pamalahall llc</t>
  </si>
  <si>
    <t>204 Us Hwy 17 South</t>
  </si>
  <si>
    <t>CARY FARM SUBWAY INC.</t>
  </si>
  <si>
    <t>2010 Kildaire Farm Rd</t>
  </si>
  <si>
    <t>Tasu Asian Bistro and Sushi INC</t>
  </si>
  <si>
    <t>8919 Brier Creek Pkwy</t>
  </si>
  <si>
    <t>NI ASIAN KITCHEN INC</t>
  </si>
  <si>
    <t>8817 SIX FORKS RD</t>
  </si>
  <si>
    <t>CAJUN RESTAURANT DURHAM LLC</t>
  </si>
  <si>
    <t>2608 Erwin Rd #104</t>
  </si>
  <si>
    <t>Bokaninas LLC</t>
  </si>
  <si>
    <t>105 Greenfield Heights Blvd</t>
  </si>
  <si>
    <t>Marleys LLC</t>
  </si>
  <si>
    <t>6228 Yadkin Rd</t>
  </si>
  <si>
    <t>Felipe Castillo</t>
  </si>
  <si>
    <t>37 Union St S Ste A</t>
  </si>
  <si>
    <t>NEW CHINA CAFE INC</t>
  </si>
  <si>
    <t>2564 Kinmere Dr</t>
  </si>
  <si>
    <t>Hibachi Oak Lake Inc</t>
  </si>
  <si>
    <t>2908 Oak Lake Blvd Ste 108</t>
  </si>
  <si>
    <t>Subway of Five Points Inc</t>
  </si>
  <si>
    <t>Webb-Ferretti Inc.</t>
  </si>
  <si>
    <t>3520 S College Rd Unit A</t>
  </si>
  <si>
    <t>fat gold fish llc</t>
  </si>
  <si>
    <t>905 W Main St suite 20-H</t>
  </si>
  <si>
    <t>Brushy Mountain Smokehouse and Creamery LLC</t>
  </si>
  <si>
    <t>201 Wilkesboro Blvd.</t>
  </si>
  <si>
    <t>North Wilkesboro</t>
  </si>
  <si>
    <t>Frankie Turner</t>
  </si>
  <si>
    <t>118.N Fort Fisher Blvd</t>
  </si>
  <si>
    <t>MONTERREY MEXICAN GRILL 2 LLC</t>
  </si>
  <si>
    <t>1722 Fordham Blvd</t>
  </si>
  <si>
    <t>Iron Gate Winery Inc.</t>
  </si>
  <si>
    <t>2540 Lynch Store Rd</t>
  </si>
  <si>
    <t>The Coffee Lodge of NC</t>
  </si>
  <si>
    <t>1623 Buffalo Shoals Rd</t>
  </si>
  <si>
    <t>Zen Sushi inc</t>
  </si>
  <si>
    <t>640 Merrimon Ave Ste 205</t>
  </si>
  <si>
    <t>keith marley</t>
  </si>
  <si>
    <t>2538 Wonderland Trl</t>
  </si>
  <si>
    <t>SRI LAKSHMI FOODS LLC</t>
  </si>
  <si>
    <t>9539 Pinnacle Dr Ste 100</t>
  </si>
  <si>
    <t>XIU HUA LIN</t>
  </si>
  <si>
    <t>3711 ELMSLEY CT STE104</t>
  </si>
  <si>
    <t>CSX Investment Corp</t>
  </si>
  <si>
    <t>714 Greenville Blvd SE Ste F1</t>
  </si>
  <si>
    <t>Amys Pizza Inc</t>
  </si>
  <si>
    <t>113 Pointe South Dr</t>
  </si>
  <si>
    <t>nrs llc</t>
  </si>
  <si>
    <t>8036 providence rd suit 900</t>
  </si>
  <si>
    <t>All Things Foods L.L.C.</t>
  </si>
  <si>
    <t>9716 Long Hill Dr</t>
  </si>
  <si>
    <t>SHOGUN JR EXPRESS INC</t>
  </si>
  <si>
    <t>700 S REILLY RD STE 108</t>
  </si>
  <si>
    <t>Funtastic Foods LLC</t>
  </si>
  <si>
    <t>412 Pinetree Lane</t>
  </si>
  <si>
    <t>Greene's Cafe of Forest City INC.</t>
  </si>
  <si>
    <t>858 W Main St</t>
  </si>
  <si>
    <t>Sheng Ramen LLC</t>
  </si>
  <si>
    <t>15201 John J Delaney Dr Ste B</t>
  </si>
  <si>
    <t>Copeland Springs Farm LLC</t>
  </si>
  <si>
    <t>193b Lorax Lane</t>
  </si>
  <si>
    <t>L &amp; T DRAGON BUFFET INC</t>
  </si>
  <si>
    <t>1409 W Ehringhaus St</t>
  </si>
  <si>
    <t>PLATES GO LLC</t>
  </si>
  <si>
    <t>6014 Duraleigh Rd</t>
  </si>
  <si>
    <t>Patou LLC</t>
  </si>
  <si>
    <t>605 S Madison St</t>
  </si>
  <si>
    <t>Yong  Wen Zhu</t>
  </si>
  <si>
    <t>3709 Battleground Ave Ste E</t>
  </si>
  <si>
    <t>BCG GROUP INC  HUNAM CHINESE RESTAURANT</t>
  </si>
  <si>
    <t>1127 E 10TH ST</t>
  </si>
  <si>
    <t>Angelena Love</t>
  </si>
  <si>
    <t>101 S Reilly Rd</t>
  </si>
  <si>
    <t>Brouwerij Cursus Keme</t>
  </si>
  <si>
    <t>155 Thompson St</t>
  </si>
  <si>
    <t>A&amp;K Enterprises of North Carolina Inc</t>
  </si>
  <si>
    <t>4623 W Gate City Blvd Ste E</t>
  </si>
  <si>
    <t>Sweet Beans Inc</t>
  </si>
  <si>
    <t>2302 Arendell St Ste G</t>
  </si>
  <si>
    <t>TIRAMISU CAFE INC.</t>
  </si>
  <si>
    <t>6008 Falls Of Neuse Rd</t>
  </si>
  <si>
    <t>CBK OF NC INC</t>
  </si>
  <si>
    <t>2575 Highway 105 S</t>
  </si>
  <si>
    <t>LISA HOMESLEY</t>
  </si>
  <si>
    <t>30 Windy Hill Cir</t>
  </si>
  <si>
    <t>MIN'S ASIAN FUSION ICHIBAN RESTAURANT INC.</t>
  </si>
  <si>
    <t>28 NC HWY 33 WEST</t>
  </si>
  <si>
    <t>Taco Riendo 3 Inc</t>
  </si>
  <si>
    <t>3619 Reynolda Rd</t>
  </si>
  <si>
    <t>KISORO JAPANESE RESTAURANT INC</t>
  </si>
  <si>
    <t>1587 Liberty Dr</t>
  </si>
  <si>
    <t>Asheville Yacht Club</t>
  </si>
  <si>
    <t>87 Patton Ave</t>
  </si>
  <si>
    <t>Frederick Brown</t>
  </si>
  <si>
    <t>24 Us Highway 221</t>
  </si>
  <si>
    <t>HUI SHEN CEN</t>
  </si>
  <si>
    <t>1575 A NEW GARDEN RD</t>
  </si>
  <si>
    <t>30 Love Inc</t>
  </si>
  <si>
    <t>1127 Military Cutoff Rd</t>
  </si>
  <si>
    <t>MONTERREY MEXICAN RESTAURANT 66 INC</t>
  </si>
  <si>
    <t>1001 E WT Harris Blvd SUITE A</t>
  </si>
  <si>
    <t>Peter Ormond Ormond</t>
  </si>
  <si>
    <t>1866 CHRISTIAN LIGHT ROAD</t>
  </si>
  <si>
    <t>Belmont Breakfast Group LLC</t>
  </si>
  <si>
    <t>6425 Wilkinson Blvd Suite A</t>
  </si>
  <si>
    <t>G58 CUISINE INC</t>
  </si>
  <si>
    <t>10958 Chapel Hill Rd</t>
  </si>
  <si>
    <t>DKT Jones LLC</t>
  </si>
  <si>
    <t>2141 Colington Rd</t>
  </si>
  <si>
    <t>BEM Enterprises LLC</t>
  </si>
  <si>
    <t>425 Clark Blvd</t>
  </si>
  <si>
    <t>Restaurant X1 INC</t>
  </si>
  <si>
    <t>408 S Main St</t>
  </si>
  <si>
    <t>Tu International LLC</t>
  </si>
  <si>
    <t>5433 Wade Park Blvd Ste 280</t>
  </si>
  <si>
    <t>Salty Caper  LLC</t>
  </si>
  <si>
    <t>Pulcinella Italian Restaurant LLC</t>
  </si>
  <si>
    <t>4711 Hope Valley Rd Ste 1-E</t>
  </si>
  <si>
    <t>Phil's Deli Inc.</t>
  </si>
  <si>
    <t>4223-6 Providence Road</t>
  </si>
  <si>
    <t>TC LEE GARDEN INC</t>
  </si>
  <si>
    <t>5470 Apex Peakway</t>
  </si>
  <si>
    <t>Zeko's of Whiteville Inc.</t>
  </si>
  <si>
    <t>1334 S Madison St</t>
  </si>
  <si>
    <t>Timothy Francis</t>
  </si>
  <si>
    <t>307 W Granville St</t>
  </si>
  <si>
    <t>Rude Awakening Inc</t>
  </si>
  <si>
    <t>227 Hay St</t>
  </si>
  <si>
    <t>CHEN HOUSE INC</t>
  </si>
  <si>
    <t>2104 Phillips Ave</t>
  </si>
  <si>
    <t>Bones Grill</t>
  </si>
  <si>
    <t>129 W HAMLET ST</t>
  </si>
  <si>
    <t>Ni Brother Inc.</t>
  </si>
  <si>
    <t>4040 Ed Dr. Suite 121</t>
  </si>
  <si>
    <t>DON RAMON'S TACO SHOP LLC</t>
  </si>
  <si>
    <t>300 N REILLY ROAD</t>
  </si>
  <si>
    <t>Lulus Italian Ice LLC</t>
  </si>
  <si>
    <t>14100 Sunnyhill Grove Rd</t>
  </si>
  <si>
    <t>Anjalena LLC</t>
  </si>
  <si>
    <t>500 S College St</t>
  </si>
  <si>
    <t>PriyaDarshan Inc</t>
  </si>
  <si>
    <t>3108 Grace Park Dr</t>
  </si>
  <si>
    <t>Catawba County Food Truck LLC</t>
  </si>
  <si>
    <t>1050 Old Lenoir Rd</t>
  </si>
  <si>
    <t>Corteshia Bailey</t>
  </si>
  <si>
    <t>400 Fairgreen Dr</t>
  </si>
  <si>
    <t>Event Espresso Catering LLC</t>
  </si>
  <si>
    <t>3210 Wendell Blvd.</t>
  </si>
  <si>
    <t>Unforgettable Food Affair</t>
  </si>
  <si>
    <t>5533 Nc Hwy 42 W Suite B26</t>
  </si>
  <si>
    <t>Kendra Vanhook</t>
  </si>
  <si>
    <t>549 ARBOR HILL RD APT 5A</t>
  </si>
  <si>
    <t>321 Uptown Lounge Inc.</t>
  </si>
  <si>
    <t>321 N Caldwell St Ste A</t>
  </si>
  <si>
    <t>Asheville Beverage &amp; Event Supply</t>
  </si>
  <si>
    <t>19 Zillicoa St Ste 100</t>
  </si>
  <si>
    <t>Red Hot Roastery</t>
  </si>
  <si>
    <t>267 Howard st.</t>
  </si>
  <si>
    <t>Blue Pineapple Bakery</t>
  </si>
  <si>
    <t>1506 A Purdue Drive</t>
  </si>
  <si>
    <t>Tex and Shirleys Family Restaurant</t>
  </si>
  <si>
    <t>1720 Battleground Avenue</t>
  </si>
  <si>
    <t>Jive Turkeys LLC</t>
  </si>
  <si>
    <t>2804 Randleman Rd. L</t>
  </si>
  <si>
    <t>Laughing Seed Inc The</t>
  </si>
  <si>
    <t>40 Wall St</t>
  </si>
  <si>
    <t>The Kilted Buffalo LangTree</t>
  </si>
  <si>
    <t>119 Landings Dr Suite 101</t>
  </si>
  <si>
    <t>Cup or cakes by BDB llc</t>
  </si>
  <si>
    <t>75-3 Balsam Rd</t>
  </si>
  <si>
    <t>White Rabbit Pub</t>
  </si>
  <si>
    <t>3030 Fort Bragg Rd</t>
  </si>
  <si>
    <t>FAEVIN ENTERPRISES INC</t>
  </si>
  <si>
    <t>678 W Main St</t>
  </si>
  <si>
    <t>Vegan Flava Inc</t>
  </si>
  <si>
    <t>306 Franklin St Ste G Suite G</t>
  </si>
  <si>
    <t>Cowboy of Winston-Salem Inc</t>
  </si>
  <si>
    <t>115 S Main St</t>
  </si>
  <si>
    <t>Burns &amp; Jennings LLC</t>
  </si>
  <si>
    <t>5000 Memory Rd</t>
  </si>
  <si>
    <t>CHINA WOK 8 INC</t>
  </si>
  <si>
    <t>640 S. VAN BUREN RD. UNIT O</t>
  </si>
  <si>
    <t>North Carolina Spirits LLC</t>
  </si>
  <si>
    <t>504 7th Ave E</t>
  </si>
  <si>
    <t>ARVIAN LLC</t>
  </si>
  <si>
    <t>2305 Barrowcliffe Dr NW</t>
  </si>
  <si>
    <t>Zeno's Italian Restaurant Inc</t>
  </si>
  <si>
    <t>908 Albemarle Rd</t>
  </si>
  <si>
    <t>Dine by Design LLC</t>
  </si>
  <si>
    <t>3801 Willowood Dr</t>
  </si>
  <si>
    <t>Court Street Grille</t>
  </si>
  <si>
    <t>113 West Court Square</t>
  </si>
  <si>
    <t>Neo K&amp;H LLC.</t>
  </si>
  <si>
    <t>8314 Pineville Matthews Rd Suite 901</t>
  </si>
  <si>
    <t>Wine Merchants Warehouse Inc.</t>
  </si>
  <si>
    <t>205 S Stratford Rd Ste N</t>
  </si>
  <si>
    <t>ISLAND CUISINE LLC</t>
  </si>
  <si>
    <t>6246 Towncenter Dr</t>
  </si>
  <si>
    <t>JBAK LLC</t>
  </si>
  <si>
    <t>2347 Nc Highway 751</t>
  </si>
  <si>
    <t>Press and Porter Coffeehouse and Taps LLC</t>
  </si>
  <si>
    <t>8 Union St S</t>
  </si>
  <si>
    <t>New China Buffet at Hendersonville Inc.</t>
  </si>
  <si>
    <t>114 Henderson Crossing Plaza</t>
  </si>
  <si>
    <t>L &amp; M Vending LLC</t>
  </si>
  <si>
    <t>164 Kiskadee Dr</t>
  </si>
  <si>
    <t>NOAH'S GRILL INC.</t>
  </si>
  <si>
    <t>2434 Oak Grove Church Rd</t>
  </si>
  <si>
    <t>King Canary Brewing Company</t>
  </si>
  <si>
    <t>562 Williamson Rd</t>
  </si>
  <si>
    <t>The Cafe On Loach LLC</t>
  </si>
  <si>
    <t>329 Loach St</t>
  </si>
  <si>
    <t>Lindsey Galvez</t>
  </si>
  <si>
    <t>175 Weaverville Rd Suite 1b</t>
  </si>
  <si>
    <t>CHUNG TAI CHAN</t>
  </si>
  <si>
    <t>2302 Nash St N</t>
  </si>
  <si>
    <t>LA POBLANITA BAR AND GRILL INC</t>
  </si>
  <si>
    <t>1925 Westinghouse Blvd</t>
  </si>
  <si>
    <t>Jackson's Cafeteria of Gastonia Inc.</t>
  </si>
  <si>
    <t>1453 E Franklin Blvd</t>
  </si>
  <si>
    <t>TruBlu Ventures Inc</t>
  </si>
  <si>
    <t>1417 N Marine Blvd</t>
  </si>
  <si>
    <t>Blackwater Cider LLC</t>
  </si>
  <si>
    <t>106 Railroad St</t>
  </si>
  <si>
    <t>CB Cross Creek LLC</t>
  </si>
  <si>
    <t>419 Cross Creek Mall FC10</t>
  </si>
  <si>
    <t>STONE BOWL KOREAN RESTAURANT INC</t>
  </si>
  <si>
    <t>1987 Hendersonville Rd Ste A</t>
  </si>
  <si>
    <t>K &amp; D OF CHARLOTTE INC</t>
  </si>
  <si>
    <t>14126 RIVERGATE PARKWAY STE 400</t>
  </si>
  <si>
    <t>Tasty Grill NC Inc</t>
  </si>
  <si>
    <t>1500 E Market St Ste G</t>
  </si>
  <si>
    <t>IOLA LILLIE KIM LEGENDARY SOUL FOOD</t>
  </si>
  <si>
    <t>Comer Khori LLC</t>
  </si>
  <si>
    <t>433 Spring Garden St Suite 107</t>
  </si>
  <si>
    <t>M &amp; S INVESTOR CORPORATION</t>
  </si>
  <si>
    <t>1058 W Club Blvd Ste 434</t>
  </si>
  <si>
    <t>KJL Enterprises LLC</t>
  </si>
  <si>
    <t>1407 E Main St</t>
  </si>
  <si>
    <t>YEUNG BROTHERINC.</t>
  </si>
  <si>
    <t>90 LOWES DR</t>
  </si>
  <si>
    <t>Crabtree Food Corp</t>
  </si>
  <si>
    <t>4325 Glenwood Ave Ste 2043</t>
  </si>
  <si>
    <t>Chef Mario's Inc.</t>
  </si>
  <si>
    <t>2610 Wycliff Road Ste. 23</t>
  </si>
  <si>
    <t>Reihaneh Fazl Inc.</t>
  </si>
  <si>
    <t>3789-102 NC Highway 42 W</t>
  </si>
  <si>
    <t>THAI CHINA BUFFET LLC</t>
  </si>
  <si>
    <t>4900 NC HWY 55 STE 200</t>
  </si>
  <si>
    <t>Galloway and Sons Investment Group INC</t>
  </si>
  <si>
    <t>Craftboro Brewing Depot LLC</t>
  </si>
  <si>
    <t>101 Two Hills Drive Unit 180</t>
  </si>
  <si>
    <t>RALEIGH FOOD GROUP INC</t>
  </si>
  <si>
    <t>7277 HWY 42 W STE 213</t>
  </si>
  <si>
    <t>PORT CITY SUSHI INC</t>
  </si>
  <si>
    <t>16 SOUTH FRONT ST</t>
  </si>
  <si>
    <t>Mon Macaron LLC</t>
  </si>
  <si>
    <t>111 Seaboard Ave Ste 118</t>
  </si>
  <si>
    <t>ASIAN GRILL INTERNATIONAL INC.</t>
  </si>
  <si>
    <t>2635 Hendersonville Rd</t>
  </si>
  <si>
    <t>HE'S GROUP INC</t>
  </si>
  <si>
    <t>1029 E Broad St</t>
  </si>
  <si>
    <t>THOMAS STREET TAVERN INC</t>
  </si>
  <si>
    <t>1218 Thomas Ave</t>
  </si>
  <si>
    <t>Tufano's Wine Bar LLC</t>
  </si>
  <si>
    <t>110 W Walnut St</t>
  </si>
  <si>
    <t>Rivers Capitol</t>
  </si>
  <si>
    <t>1124 North North 4th street</t>
  </si>
  <si>
    <t>WEHRLOOM AVL LLC</t>
  </si>
  <si>
    <t>32 Banks Ave Ste</t>
  </si>
  <si>
    <t>TS Cafe NC-24 LLC</t>
  </si>
  <si>
    <t>228 Crossroads Blvd unit 2430</t>
  </si>
  <si>
    <t>D&amp;F Catering INC</t>
  </si>
  <si>
    <t>3512 Indian Heaps Rd</t>
  </si>
  <si>
    <t>East Bend</t>
  </si>
  <si>
    <t>PARSA INC.</t>
  </si>
  <si>
    <t>13200 Falls Of Neuse Rd Ste 129</t>
  </si>
  <si>
    <t>Fields Corral LLC</t>
  </si>
  <si>
    <t>2618 S Horner Blvd</t>
  </si>
  <si>
    <t>Three Compadres Inc</t>
  </si>
  <si>
    <t>1962 N Roberts Ave</t>
  </si>
  <si>
    <t>Lewis Hill</t>
  </si>
  <si>
    <t>6838 beach drive</t>
  </si>
  <si>
    <t>YUMMY ORIENT INC.</t>
  </si>
  <si>
    <t>1104 N BREAZEALE AVE</t>
  </si>
  <si>
    <t>THREE STAR GRACE LLC</t>
  </si>
  <si>
    <t>1401 SE Maynard Rd Ste J</t>
  </si>
  <si>
    <t>Heidi Billotto</t>
  </si>
  <si>
    <t>3425 Pondview Ln</t>
  </si>
  <si>
    <t>Always Fresh Fruit &amp; Snacks LLC.</t>
  </si>
  <si>
    <t>2624 Leighton Ridge Dr Ste 124</t>
  </si>
  <si>
    <t>Doumas and Sheeprock Ventures</t>
  </si>
  <si>
    <t>905 Burke St</t>
  </si>
  <si>
    <t>The Summit Craft Bottle Shop &amp; Taproom LLC</t>
  </si>
  <si>
    <t>JIN XIU HUANG</t>
  </si>
  <si>
    <t>5167 US HIGHWAY 70 STE 210</t>
  </si>
  <si>
    <t>GenX Endeavors LLC</t>
  </si>
  <si>
    <t>6815 Fayetteville Rd Suite 101</t>
  </si>
  <si>
    <t>AARON WILLIS</t>
  </si>
  <si>
    <t>2325 Red Carpet Dr</t>
  </si>
  <si>
    <t>JIANG'S GROUP 88 INC</t>
  </si>
  <si>
    <t>136 W BROAD ST</t>
  </si>
  <si>
    <t>Adolfo Penaherrera</t>
  </si>
  <si>
    <t>806 W 5th St Apt 307</t>
  </si>
  <si>
    <t>SHAMICA COLWELL</t>
  </si>
  <si>
    <t>530 E 8th St</t>
  </si>
  <si>
    <t>Panida Seepolmuang</t>
  </si>
  <si>
    <t>1206 Raleigh Rd</t>
  </si>
  <si>
    <t>La Caseta 1 CN LLC</t>
  </si>
  <si>
    <t>300 N College St Suite 101</t>
  </si>
  <si>
    <t>Alfredo Matos</t>
  </si>
  <si>
    <t>665 South Main Street Suite 150</t>
  </si>
  <si>
    <t>BWS CITY TAVERN INC</t>
  </si>
  <si>
    <t>113 E FISHER STREET</t>
  </si>
  <si>
    <t>UNIVERSITY BLAZE LLC</t>
  </si>
  <si>
    <t>8948 J M Keynes Dr</t>
  </si>
  <si>
    <t>Meadows-Bodega LLC</t>
  </si>
  <si>
    <t>250 Reade Cir Suite 115</t>
  </si>
  <si>
    <t>LIN CHINESE BUFFET INC</t>
  </si>
  <si>
    <t>3131 Capital Blvd Ste 109</t>
  </si>
  <si>
    <t>Legacy Heritage LLC</t>
  </si>
  <si>
    <t>120 Barnhardt St</t>
  </si>
  <si>
    <t>Capital Beijing Inc</t>
  </si>
  <si>
    <t>1603 South Blvd</t>
  </si>
  <si>
    <t>JJ Family Ventures LLC</t>
  </si>
  <si>
    <t>235 Medical Park Rd Ste 101</t>
  </si>
  <si>
    <t>Panacea Junkiez</t>
  </si>
  <si>
    <t>1320 W Vernon Ave</t>
  </si>
  <si>
    <t>Los raspaditos corp</t>
  </si>
  <si>
    <t>3521 Shamrock Dr</t>
  </si>
  <si>
    <t>East Durham Brewing CompanyLLC</t>
  </si>
  <si>
    <t>1147 Falls Rd 145</t>
  </si>
  <si>
    <t>Brewpub, Tasting Room, Taproom ** &amp;&amp; Brewery and/or microbrewery **</t>
  </si>
  <si>
    <t>Evel Beans Holly Springs LLC</t>
  </si>
  <si>
    <t>242 S Main St Suite 118</t>
  </si>
  <si>
    <t>AWESOME FOODS LLC</t>
  </si>
  <si>
    <t>7021 Murray Grey Ln</t>
  </si>
  <si>
    <t>CR2AV Group Corp</t>
  </si>
  <si>
    <t>118 Timber Creek Path</t>
  </si>
  <si>
    <t>Aladdinâ€™s Eatery</t>
  </si>
  <si>
    <t>SPOA Inc.</t>
  </si>
  <si>
    <t>431 E Innes St</t>
  </si>
  <si>
    <t>Willys Rolls LLC</t>
  </si>
  <si>
    <t>35 Chatham Street West</t>
  </si>
  <si>
    <t>aggie treats II inc</t>
  </si>
  <si>
    <t>1524 E Market St</t>
  </si>
  <si>
    <t>The Cardinal Lounge LLC</t>
  </si>
  <si>
    <t>1832 Gum Branch Rd</t>
  </si>
  <si>
    <t>Bout Thyme Kitchen</t>
  </si>
  <si>
    <t>109 n church st. Suite G</t>
  </si>
  <si>
    <t>Second Helpings NC</t>
  </si>
  <si>
    <t>3906 Woodberry Lake Dr.</t>
  </si>
  <si>
    <t>Michael Jamil</t>
  </si>
  <si>
    <t>900 S Lafayette St</t>
  </si>
  <si>
    <t>Tarheel Dog Inc.</t>
  </si>
  <si>
    <t>9100 Fisher Rd</t>
  </si>
  <si>
    <t>Michelle Creel</t>
  </si>
  <si>
    <t>6711 freedom dr</t>
  </si>
  <si>
    <t>Gene Clark</t>
  </si>
  <si>
    <t>319 Hunslet circle</t>
  </si>
  <si>
    <t>Lichtenberg Inc</t>
  </si>
  <si>
    <t>107 E Murphy St</t>
  </si>
  <si>
    <t>Bigs Bottle &amp; Brew LLC</t>
  </si>
  <si>
    <t>201 S Elliott Rd Unit 500</t>
  </si>
  <si>
    <t>MEBANE WAYBACK BURGERS INC</t>
  </si>
  <si>
    <t>4000 ARROWHEAD BLVD 100</t>
  </si>
  <si>
    <t>ORIENT EXPRESS INC</t>
  </si>
  <si>
    <t>3200 N Graham St</t>
  </si>
  <si>
    <t>VH Food Management Inc</t>
  </si>
  <si>
    <t>2000 E.  Wendover</t>
  </si>
  <si>
    <t>Waits Investment Corporation</t>
  </si>
  <si>
    <t>7228 S Virginia Dare Trl</t>
  </si>
  <si>
    <t>Whitman May Enterprises Inc.</t>
  </si>
  <si>
    <t>6123 The Meadows Ln</t>
  </si>
  <si>
    <t>Tran Group Inc.</t>
  </si>
  <si>
    <t>1737 Wilkesboro Hwy Ste I</t>
  </si>
  <si>
    <t>Kathy Woody</t>
  </si>
  <si>
    <t>103 N Trade St</t>
  </si>
  <si>
    <t>Old Stone Steakhouse LLC</t>
  </si>
  <si>
    <t>C and B Interests Tipsy'z Tacos Urban Cantina LLC</t>
  </si>
  <si>
    <t>1345 N Main St Suite 103/104</t>
  </si>
  <si>
    <t>deborah logelfo</t>
  </si>
  <si>
    <t>S&amp;G LLC</t>
  </si>
  <si>
    <t>235 Branchview Dr SE</t>
  </si>
  <si>
    <t>Quimistan LLC</t>
  </si>
  <si>
    <t>1118 S Main St</t>
  </si>
  <si>
    <t>SIMPLY NC LLC</t>
  </si>
  <si>
    <t>100 EAST MAIN ST.</t>
  </si>
  <si>
    <t>M Squared Management Inc</t>
  </si>
  <si>
    <t>347 Jackson Plz</t>
  </si>
  <si>
    <t>Bali Hai J&amp;J LLC</t>
  </si>
  <si>
    <t>120 Morrisville Square Way</t>
  </si>
  <si>
    <t>Sithara LLC</t>
  </si>
  <si>
    <t>8008 Red Water Rd</t>
  </si>
  <si>
    <t>Michael Link</t>
  </si>
  <si>
    <t>160 Franklin Dr</t>
  </si>
  <si>
    <t>L &amp; L NEW GOLDEN CHINA INC.</t>
  </si>
  <si>
    <t>222-C Central Park Ave</t>
  </si>
  <si>
    <t>GHCM.INC</t>
  </si>
  <si>
    <t>2131 Central Ave</t>
  </si>
  <si>
    <t>Hula Whip LLC</t>
  </si>
  <si>
    <t>827 Spruce St</t>
  </si>
  <si>
    <t>Shoney's of Lake Junaluska</t>
  </si>
  <si>
    <t>3334 Asheville Rd</t>
  </si>
  <si>
    <t>DEL SUR UNIVERSITY CITY LLC</t>
  </si>
  <si>
    <t>8935 Happiness Rd</t>
  </si>
  <si>
    <t>Y &amp; C INC</t>
  </si>
  <si>
    <t>3342 DOCTOR M L KING JR BLVD</t>
  </si>
  <si>
    <t>Kangnam Garden Inc</t>
  </si>
  <si>
    <t>3925 Sedgebrook St #113</t>
  </si>
  <si>
    <t>DEL SUR MATTHEWS LLC</t>
  </si>
  <si>
    <t>3022 Weddington Rd Ste 100</t>
  </si>
  <si>
    <t>GET CRACKIN INC</t>
  </si>
  <si>
    <t>1064 Diamond Dove Ln</t>
  </si>
  <si>
    <t>Peking Chinese Kitchen Inc.</t>
  </si>
  <si>
    <t>224 W. Board Street</t>
  </si>
  <si>
    <t>AJ FAMILY RESTAURANT CORPORATION</t>
  </si>
  <si>
    <t>4829 OLD CHARLOTTE HWY</t>
  </si>
  <si>
    <t>Stardust Cellars LLC</t>
  </si>
  <si>
    <t>1764 Camden Rd</t>
  </si>
  <si>
    <t>CRAZY D's LLC</t>
  </si>
  <si>
    <t>8175 Cliffdale Rd</t>
  </si>
  <si>
    <t>Chef Solutions LLC</t>
  </si>
  <si>
    <t>125 Poplar St</t>
  </si>
  <si>
    <t>China Grove</t>
  </si>
  <si>
    <t>CAJUN RESTAURANT GREENVILLE LLC</t>
  </si>
  <si>
    <t>500 SW Greenville Blvd</t>
  </si>
  <si>
    <t>GREAT WHEEL FORTUNE INC</t>
  </si>
  <si>
    <t>2909 E Millbrook Rd</t>
  </si>
  <si>
    <t>James McLeod</t>
  </si>
  <si>
    <t>21 Willie McLeod Ln</t>
  </si>
  <si>
    <t>The Vision Nutrition</t>
  </si>
  <si>
    <t>2808 Randleman Rd Ste C</t>
  </si>
  <si>
    <t>CB CHARLOTTE INC</t>
  </si>
  <si>
    <t>4336 E Independence Blvd</t>
  </si>
  <si>
    <t>Pratt Family Food Solutions LLC</t>
  </si>
  <si>
    <t>1023 North main Street</t>
  </si>
  <si>
    <t>Cam Sandwiches INC</t>
  </si>
  <si>
    <t>930 Park Center Dr Ste 101</t>
  </si>
  <si>
    <t>Justice Brewing LLC</t>
  </si>
  <si>
    <t>1127 Sweeten Creek Rd</t>
  </si>
  <si>
    <t>Not Just Coffee Packard  LLC</t>
  </si>
  <si>
    <t>Tremont Inc</t>
  </si>
  <si>
    <t>7822 Fairview Rd</t>
  </si>
  <si>
    <t>Sultans deli inc</t>
  </si>
  <si>
    <t>1459 Beaver Creek Commons Dr</t>
  </si>
  <si>
    <t>Safari Lux Lounge LLC</t>
  </si>
  <si>
    <t>5020 E Independence Blvd</t>
  </si>
  <si>
    <t>Y.M.A.P. LLC</t>
  </si>
  <si>
    <t>13 W Walnut St</t>
  </si>
  <si>
    <t>Pinnix Distillery Inc</t>
  </si>
  <si>
    <t>101 Fairview Rd Suite A</t>
  </si>
  <si>
    <t>Mills River Restaurant INC</t>
  </si>
  <si>
    <t>4467 Boylston Hwy</t>
  </si>
  <si>
    <t>Mills River</t>
  </si>
  <si>
    <t>BC GRILLE INC</t>
  </si>
  <si>
    <t>108 E Moore St</t>
  </si>
  <si>
    <t>Spaghetti Bucket LLC</t>
  </si>
  <si>
    <t>175 King St</t>
  </si>
  <si>
    <t>Timothy Fisk</t>
  </si>
  <si>
    <t>7 E Sylva Shopping Center</t>
  </si>
  <si>
    <t>TARPACKERS RESTAURANTS LLC</t>
  </si>
  <si>
    <t>201 W Broad St</t>
  </si>
  <si>
    <t>Weathervane Winery INC</t>
  </si>
  <si>
    <t>1452 Welcome Arcadia Rd</t>
  </si>
  <si>
    <t>Atlantic Trade Group</t>
  </si>
  <si>
    <t>20 E Second St</t>
  </si>
  <si>
    <t>GoodRoad CiderWorks LLC</t>
  </si>
  <si>
    <t>117 Southside Dr</t>
  </si>
  <si>
    <t>Sweet Lews BBQ LLC</t>
  </si>
  <si>
    <t>923 Belmont Ave</t>
  </si>
  <si>
    <t>The Barbour Group LLC</t>
  </si>
  <si>
    <t>3055 Medlin Dr</t>
  </si>
  <si>
    <t>FAT BOYS GRILLE LLC</t>
  </si>
  <si>
    <t>6734 Us Highway 70 E</t>
  </si>
  <si>
    <t>Snap Pea LLC</t>
  </si>
  <si>
    <t>1289 Fordham Blvd Suite 272</t>
  </si>
  <si>
    <t>9 Spices LLC</t>
  </si>
  <si>
    <t>8145 Ardrey Kell Rd Ste 103</t>
  </si>
  <si>
    <t>Yellow Canoe LLC</t>
  </si>
  <si>
    <t>6791 Peele Rd</t>
  </si>
  <si>
    <t>Ironclad Brewery Corporation</t>
  </si>
  <si>
    <t>115 N 2nd Street</t>
  </si>
  <si>
    <t>ELAHI SUBWAY INC</t>
  </si>
  <si>
    <t>1000 N Miami Blvd Ste 101</t>
  </si>
  <si>
    <t>FENWICK'S ON PROVIDENCE</t>
  </si>
  <si>
    <t>511 Providence Rd</t>
  </si>
  <si>
    <t>GP FOODS LLC</t>
  </si>
  <si>
    <t>201 E Franklin Blvd</t>
  </si>
  <si>
    <t>Evel Beans LLC</t>
  </si>
  <si>
    <t>145 E Davie St</t>
  </si>
  <si>
    <t>Smokin Story BBQ LLC</t>
  </si>
  <si>
    <t>5224 Hartfelt Drive</t>
  </si>
  <si>
    <t>Chinese Swaad LLC</t>
  </si>
  <si>
    <t>3532 Davis Dr</t>
  </si>
  <si>
    <t>Greenville Subway LLC</t>
  </si>
  <si>
    <t>110 E 10th St</t>
  </si>
  <si>
    <t>ShrivarInc</t>
  </si>
  <si>
    <t>301 N Tryon St</t>
  </si>
  <si>
    <t>Beck's of Calabash Inc.</t>
  </si>
  <si>
    <t>1014 River Rd</t>
  </si>
  <si>
    <t>Blue Ridge Biscuit Company Inc.</t>
  </si>
  <si>
    <t>601 W State St</t>
  </si>
  <si>
    <t>Broken Ivories LLC</t>
  </si>
  <si>
    <t>204 N Mendenhall St</t>
  </si>
  <si>
    <t>AMRANI LLC</t>
  </si>
  <si>
    <t>74 8th Street SE Ste 108</t>
  </si>
  <si>
    <t>Robert Skeel</t>
  </si>
  <si>
    <t>410 Four Seasons Town Centre Suite 118D</t>
  </si>
  <si>
    <t>Smart Choice Catering LLC</t>
  </si>
  <si>
    <t>3623 E Independence Blvd</t>
  </si>
  <si>
    <t>A S General Store Corp</t>
  </si>
  <si>
    <t>301 S College Street 220</t>
  </si>
  <si>
    <t>Palate LLC</t>
  </si>
  <si>
    <t>1007 N 4th St</t>
  </si>
  <si>
    <t>A &amp; F HAWKINS INC</t>
  </si>
  <si>
    <t>4632 Lake Shore Rd N</t>
  </si>
  <si>
    <t>What A Burger 13 Inc.</t>
  </si>
  <si>
    <t>8330 W Franklin St.</t>
  </si>
  <si>
    <t>Whataburger</t>
  </si>
  <si>
    <t>DML Two Enterprises</t>
  </si>
  <si>
    <t>280 Asheville Hwy Suite 4</t>
  </si>
  <si>
    <t>Justin Riek</t>
  </si>
  <si>
    <t>4035 Lake Boone Trail Ste 115</t>
  </si>
  <si>
    <t>GRANDEUR CUISINE LLC</t>
  </si>
  <si>
    <t>11638 Northwoods Forest Dr</t>
  </si>
  <si>
    <t>Muscle Maker Grill</t>
  </si>
  <si>
    <t>Noni Bacca Winery LLC</t>
  </si>
  <si>
    <t>420 Eastwood Rd. 108</t>
  </si>
  <si>
    <t>Beyond Sky Hospitality</t>
  </si>
  <si>
    <t>1653 New Garden Rd</t>
  </si>
  <si>
    <t>Rising Moon Endeavors</t>
  </si>
  <si>
    <t>27 Tremont St</t>
  </si>
  <si>
    <t>The Kulfi Wala LLC</t>
  </si>
  <si>
    <t>5302 Beckom St</t>
  </si>
  <si>
    <t>Mandolin Raleigh Partners LLC</t>
  </si>
  <si>
    <t>2519 Fairview Rd</t>
  </si>
  <si>
    <t>Samajen LLC</t>
  </si>
  <si>
    <t>627 W King St</t>
  </si>
  <si>
    <t>SHARKS DEN SPORTS BAR AND GRILL</t>
  </si>
  <si>
    <t>8700 EMERALD DR STE 16</t>
  </si>
  <si>
    <t>Chiesa LLC</t>
  </si>
  <si>
    <t>152 Montford Avenue</t>
  </si>
  <si>
    <t>Gabelone LLC</t>
  </si>
  <si>
    <t>305 Misty Waters Ln</t>
  </si>
  <si>
    <t>Carrboro Partners LLC</t>
  </si>
  <si>
    <t>200 N Greensboro St Suite A-18</t>
  </si>
  <si>
    <t>SMITTY'S HOMEMADE ICE CREAM LLC</t>
  </si>
  <si>
    <t>Davidson Bakery Partners LLC</t>
  </si>
  <si>
    <t>208 S. Main Street</t>
  </si>
  <si>
    <t>subway of cullowhee inc.</t>
  </si>
  <si>
    <t>447 E Main St</t>
  </si>
  <si>
    <t>Kula Love LLC</t>
  </si>
  <si>
    <t>135 Emily Lane</t>
  </si>
  <si>
    <t>Brasstown</t>
  </si>
  <si>
    <t>Maxburger Inc.</t>
  </si>
  <si>
    <t>3450 Old Salisbury Rd</t>
  </si>
  <si>
    <t>TWO COUSINS OF GARNER INC</t>
  </si>
  <si>
    <t>7277 Nc Highway 42</t>
  </si>
  <si>
    <t>Double Y Enterprise Inc</t>
  </si>
  <si>
    <t>3611 Spring Forest Rd Suite 100</t>
  </si>
  <si>
    <t>The Unknown Brewing Company LLC</t>
  </si>
  <si>
    <t>1327 S Mint Street</t>
  </si>
  <si>
    <t>McDowell Local LLC</t>
  </si>
  <si>
    <t>23 N Main St</t>
  </si>
  <si>
    <t>Hylton Hospitality LLC</t>
  </si>
  <si>
    <t>18 E Martin St</t>
  </si>
  <si>
    <t>Wilson Subway LLC</t>
  </si>
  <si>
    <t>3401 Raleigh Road Pkwy W Ste 9F</t>
  </si>
  <si>
    <t>Peabody Foods LLC</t>
  </si>
  <si>
    <t>810 W Peabody St</t>
  </si>
  <si>
    <t>JR Food Group Inc</t>
  </si>
  <si>
    <t>4835 W Wendover Ave Ste 125</t>
  </si>
  <si>
    <t>MSWG Chapel Hill LLC</t>
  </si>
  <si>
    <t>5332 McFarland Rd</t>
  </si>
  <si>
    <t>Blue Blaze Brewing</t>
  </si>
  <si>
    <t>528 S Turner Ave.</t>
  </si>
  <si>
    <t>WiFi Wines LLC</t>
  </si>
  <si>
    <t>1605 N. Main St.</t>
  </si>
  <si>
    <t>Falguni Puja Aman LLC</t>
  </si>
  <si>
    <t>6106 Hanes Way</t>
  </si>
  <si>
    <t>SOL Enterprises Inc</t>
  </si>
  <si>
    <t>1525 W WT HARRIS BLVD. 1A</t>
  </si>
  <si>
    <t>Quad Triangle Taproom LLC</t>
  </si>
  <si>
    <t>202 N Corcoran St</t>
  </si>
  <si>
    <t>Ufuk Food at Chapel Hill INC</t>
  </si>
  <si>
    <t>169 E Franklin St</t>
  </si>
  <si>
    <t>The Lobster Trap</t>
  </si>
  <si>
    <t>35 Patton Ave</t>
  </si>
  <si>
    <t>J &amp; T Services L.L.C.</t>
  </si>
  <si>
    <t>320 S Tryon St Ste 114</t>
  </si>
  <si>
    <t>Johnny Burrito LLC</t>
  </si>
  <si>
    <t>301 S Tryon St Ste 55</t>
  </si>
  <si>
    <t>PR Sundries LLC</t>
  </si>
  <si>
    <t>1522 Providence Rd</t>
  </si>
  <si>
    <t>JJ &amp; Company of NC</t>
  </si>
  <si>
    <t>121 Wright Rd</t>
  </si>
  <si>
    <t>Kings Mountain</t>
  </si>
  <si>
    <t>Demake Enterprises LLC</t>
  </si>
  <si>
    <t>9708 Kingsford Dr</t>
  </si>
  <si>
    <t>Millers Creek Sandwich Shop LLC</t>
  </si>
  <si>
    <t>4544 Boone Trl</t>
  </si>
  <si>
    <t>Millers Creek</t>
  </si>
  <si>
    <t>Seaboard Cafe Inc</t>
  </si>
  <si>
    <t>707 A Semart Dr</t>
  </si>
  <si>
    <t>Blue Dream LLC</t>
  </si>
  <si>
    <t>81 Patton Ave.</t>
  </si>
  <si>
    <t>Ambrosia-DAK</t>
  </si>
  <si>
    <t>1045 North Main Street</t>
  </si>
  <si>
    <t>Goodtimes Arcade and Tavern</t>
  </si>
  <si>
    <t>74 Son Lan Pkwy Suite 108</t>
  </si>
  <si>
    <t>Central Coffee Co</t>
  </si>
  <si>
    <t>719 Louise Avenue</t>
  </si>
  <si>
    <t>Michael Goldstein</t>
  </si>
  <si>
    <t>309 Brooklyn street</t>
  </si>
  <si>
    <t>Global Restaurant Bar and Lounge LLC.</t>
  </si>
  <si>
    <t>314 Main Street</t>
  </si>
  <si>
    <t>Medrano 1205</t>
  </si>
  <si>
    <t>117 E Main St Suite B</t>
  </si>
  <si>
    <t>Mister JIms on the border</t>
  </si>
  <si>
    <t>100 caratoke hwy</t>
  </si>
  <si>
    <t>Aboshie LLC</t>
  </si>
  <si>
    <t>3150 Evans St Ste P</t>
  </si>
  <si>
    <t>Midtown Deli &amp; Grill INC.</t>
  </si>
  <si>
    <t>2316 S.17th Street Unit 100</t>
  </si>
  <si>
    <t>Advance Seafood Inc.</t>
  </si>
  <si>
    <t>218 Nc Highway 801 N</t>
  </si>
  <si>
    <t>Food for Thought of Asheville Inc</t>
  </si>
  <si>
    <t>One Town Square Blvd Ste 150</t>
  </si>
  <si>
    <t>Napoli Gourmet Pizza Inc.</t>
  </si>
  <si>
    <t>110 Hunter Hill Pl</t>
  </si>
  <si>
    <t>Silver Moon Productions Inc.</t>
  </si>
  <si>
    <t>632 N Trade St</t>
  </si>
  <si>
    <t>Not Just Coffee Dilworth LLC</t>
  </si>
  <si>
    <t>Brunswick Properties LLC</t>
  </si>
  <si>
    <t>4736 Main St</t>
  </si>
  <si>
    <t>NorEast Treats &amp; Eats LLC</t>
  </si>
  <si>
    <t>3307 Arbor Pointe Dr</t>
  </si>
  <si>
    <t>Kotronaki INC</t>
  </si>
  <si>
    <t>2630 Lewisville Clemmons Rd</t>
  </si>
  <si>
    <t>Fit Kitchen Plaza LLC</t>
  </si>
  <si>
    <t>1311 Pecan Ave</t>
  </si>
  <si>
    <t>HP Investment Group Inc.</t>
  </si>
  <si>
    <t>688 Bluefield Rd Ste A</t>
  </si>
  <si>
    <t>The Hand Turkey LLC</t>
  </si>
  <si>
    <t>961 Burlington Ave Ste A A</t>
  </si>
  <si>
    <t>Scarboro Fair Inc</t>
  </si>
  <si>
    <t>1501 Bethel Rd</t>
  </si>
  <si>
    <t>ISMAIL INC.</t>
  </si>
  <si>
    <t>333 N Raleigh St</t>
  </si>
  <si>
    <t>Nikas Enterprises LLC</t>
  </si>
  <si>
    <t>207 W 3rd St</t>
  </si>
  <si>
    <t>Liturgy Beverage Company LLC</t>
  </si>
  <si>
    <t>819 Midway Ave</t>
  </si>
  <si>
    <t>James Joyce Irish Pub LLC</t>
  </si>
  <si>
    <t>912 W Main St</t>
  </si>
  <si>
    <t>Queen City Grounds</t>
  </si>
  <si>
    <t>644 North Church St.</t>
  </si>
  <si>
    <t>Defined Coffee LLC</t>
  </si>
  <si>
    <t>15214 Colonial Park Dr</t>
  </si>
  <si>
    <t>wnc subs inc.</t>
  </si>
  <si>
    <t>PETRA HOOKAH BAR AND LOUNGE LLC</t>
  </si>
  <si>
    <t>1808 B SPRING GARDEN ST</t>
  </si>
  <si>
    <t>Appalachian Craft Brewery LLC</t>
  </si>
  <si>
    <t>822 Locust St Ste 100</t>
  </si>
  <si>
    <t>Ameer Enterprises Inc.</t>
  </si>
  <si>
    <t>944 W Broad St</t>
  </si>
  <si>
    <t>Chhotes LLC</t>
  </si>
  <si>
    <t>500 E Davie St #123</t>
  </si>
  <si>
    <t>Athena Hospitality BC LLC</t>
  </si>
  <si>
    <t>8521 Brier Creek Pkwy Suite 117</t>
  </si>
  <si>
    <t>SAURAV LLC</t>
  </si>
  <si>
    <t>14318 Rivergate View Dr Ste 100</t>
  </si>
  <si>
    <t>Luna Caffe</t>
  </si>
  <si>
    <t>604 castle st.</t>
  </si>
  <si>
    <t>RK Global LLC</t>
  </si>
  <si>
    <t>1275 NW Maynard Rd</t>
  </si>
  <si>
    <t>Rolands Barbecue LLC</t>
  </si>
  <si>
    <t>1507 Live Oak St</t>
  </si>
  <si>
    <t>High Place Ventures Inc</t>
  </si>
  <si>
    <t>1856 Hendersonville Rd Ste C</t>
  </si>
  <si>
    <t>ILBOSCO LLC</t>
  </si>
  <si>
    <t>127 Depot Street</t>
  </si>
  <si>
    <t>Barneys Cafe LLC</t>
  </si>
  <si>
    <t>Dom Bakeries NC LLC</t>
  </si>
  <si>
    <t>908 W D St</t>
  </si>
  <si>
    <t>Four Point Ventures TRT LLC</t>
  </si>
  <si>
    <t>1007 Charlotte Hwy</t>
  </si>
  <si>
    <t>A &amp; M Foods Inc.</t>
  </si>
  <si>
    <t>162 Holly Hill Ln</t>
  </si>
  <si>
    <t>Bottle Riot LLC</t>
  </si>
  <si>
    <t>37 Paynes Way Ste 009</t>
  </si>
  <si>
    <t>Southwinds of the Caribbean LLC</t>
  </si>
  <si>
    <t>6434 West Sugarcreek Rd Suite F&amp;G</t>
  </si>
  <si>
    <t>Granite Falls Brewing Company</t>
  </si>
  <si>
    <t>47 Duke Street</t>
  </si>
  <si>
    <t>Wilmywoodie Inc.</t>
  </si>
  <si>
    <t>601 Arjean Dr</t>
  </si>
  <si>
    <t>The Corner Bar of Durham LLC</t>
  </si>
  <si>
    <t>Zaika LLC</t>
  </si>
  <si>
    <t>8 Primrose Ln</t>
  </si>
  <si>
    <t>Roy Inc.</t>
  </si>
  <si>
    <t>16646 Hawfield Way Dr suite 101</t>
  </si>
  <si>
    <t>Nachiket LLC</t>
  </si>
  <si>
    <t>4708 Hybrid Ct</t>
  </si>
  <si>
    <t>Hatz LLC</t>
  </si>
  <si>
    <t>1315 N Broome St</t>
  </si>
  <si>
    <t>Ward Restaurants LLC</t>
  </si>
  <si>
    <t>1916 Fair Forest Dr</t>
  </si>
  <si>
    <t>Sup Dogs Chapel Hill LLC</t>
  </si>
  <si>
    <t>107 E Franklin St</t>
  </si>
  <si>
    <t>Carolina Smoothie Ventures of Charlotte LLC</t>
  </si>
  <si>
    <t>5220 New Fashion Way Ste 299</t>
  </si>
  <si>
    <t>McGee St Boiler Room LLC</t>
  </si>
  <si>
    <t>113 W McGee St</t>
  </si>
  <si>
    <t>SCDURHAM LLC</t>
  </si>
  <si>
    <t>2602 HEATHER GLEN RD</t>
  </si>
  <si>
    <t>Boulevard Entertainment inc</t>
  </si>
  <si>
    <t>513 Deacon Blvd</t>
  </si>
  <si>
    <t>Stroud and Miller</t>
  </si>
  <si>
    <t>100 BREWER LANE A A</t>
  </si>
  <si>
    <t>Paw-Paws Place LLC</t>
  </si>
  <si>
    <t>2004 N Fayetteville St</t>
  </si>
  <si>
    <t>Outer Banks Craft Distilling</t>
  </si>
  <si>
    <t>510 Budleigh St Box 531</t>
  </si>
  <si>
    <t>Caspian Inc.</t>
  </si>
  <si>
    <t>9991 Beach Dr SW</t>
  </si>
  <si>
    <t>courtney creations llc</t>
  </si>
  <si>
    <t>11021 PADDERBORN CT</t>
  </si>
  <si>
    <t>Zacharys Enterprises Inc.</t>
  </si>
  <si>
    <t>202 W Broad St</t>
  </si>
  <si>
    <t>Antonios Pizza and Pasta Midtown LLC</t>
  </si>
  <si>
    <t>3501 Oleander Dr Ste 2</t>
  </si>
  <si>
    <t>CJ Durham 1 LLC</t>
  </si>
  <si>
    <t>8202 Renaissance Pkwy Ste 103</t>
  </si>
  <si>
    <t>Pour Taproom Wilmington LLC</t>
  </si>
  <si>
    <t>201 N Front St Suite G101</t>
  </si>
  <si>
    <t>ELAHI SUBWAY II INC.</t>
  </si>
  <si>
    <t>2424 Wake Forest Rd</t>
  </si>
  <si>
    <t>Outside Restaurant Group LLC</t>
  </si>
  <si>
    <t>4151 Park Rd Ste A</t>
  </si>
  <si>
    <t>Woodard Industries LLC</t>
  </si>
  <si>
    <t>122 S. Main Street</t>
  </si>
  <si>
    <t>Broadway</t>
  </si>
  <si>
    <t>ALLGOOD COFFEE INC.</t>
  </si>
  <si>
    <t>10B S Main St</t>
  </si>
  <si>
    <t>Main Street Tavern Huntersville Inc.</t>
  </si>
  <si>
    <t>106 S Main St.</t>
  </si>
  <si>
    <t>Underground Baking Co LLC</t>
  </si>
  <si>
    <t>304 Yon Hill Rd</t>
  </si>
  <si>
    <t>Creative Solution Services LLC</t>
  </si>
  <si>
    <t>757 Haywood Rd</t>
  </si>
  <si>
    <t>Gracie Rae Enterprises LLC</t>
  </si>
  <si>
    <t>121 N Center St Ste 104</t>
  </si>
  <si>
    <t>Subway at Six Forks Inc.</t>
  </si>
  <si>
    <t>5410 Six Forks Rd</t>
  </si>
  <si>
    <t>Rocker Down INC</t>
  </si>
  <si>
    <t>1195 W Chatham St</t>
  </si>
  <si>
    <t>Ganey &amp; Garrison LLC</t>
  </si>
  <si>
    <t>1110 New Pointe Blvd Ste 120</t>
  </si>
  <si>
    <t>Bull City Joe's  LLC</t>
  </si>
  <si>
    <t>Steaming Kings LLC</t>
  </si>
  <si>
    <t>33 E Main St</t>
  </si>
  <si>
    <t>Sully's Steamers</t>
  </si>
  <si>
    <t>Pavao Enterprises L.L.C.</t>
  </si>
  <si>
    <t>105 Cannon Dr</t>
  </si>
  <si>
    <t>Newsome Kite Investments Inc</t>
  </si>
  <si>
    <t>127 Bent St</t>
  </si>
  <si>
    <t>Bermuda Run</t>
  </si>
  <si>
    <t>Axiom Brewing Company LLC</t>
  </si>
  <si>
    <t>1426 E 4th St</t>
  </si>
  <si>
    <t>BUFFALO BROTHERS INC</t>
  </si>
  <si>
    <t>3111 Capital Blvd</t>
  </si>
  <si>
    <t>ishan and om inc</t>
  </si>
  <si>
    <t>5226 Sigmon Rd</t>
  </si>
  <si>
    <t>SouthEnd Brewing Co</t>
  </si>
  <si>
    <t>117 W Lewis St</t>
  </si>
  <si>
    <t>Spindle City Cafe INC</t>
  </si>
  <si>
    <t>207 W Main Ave</t>
  </si>
  <si>
    <t>WCS Foods LLC</t>
  </si>
  <si>
    <t>126 Kilmayne Dr</t>
  </si>
  <si>
    <t>Butreel Inc.</t>
  </si>
  <si>
    <t>901 S Kings Dr Ste 140B</t>
  </si>
  <si>
    <t>Fiducia Inc</t>
  </si>
  <si>
    <t>1508 E Franklin St</t>
  </si>
  <si>
    <t>Rico's Acai LLC</t>
  </si>
  <si>
    <t>428 Julia Ave</t>
  </si>
  <si>
    <t>High Five Coffee</t>
  </si>
  <si>
    <t>190 Broadway St.</t>
  </si>
  <si>
    <t>TMTFROYO LLC</t>
  </si>
  <si>
    <t>1183 University Dr Ste 107</t>
  </si>
  <si>
    <t>Saveedas Restaurant Group LLC</t>
  </si>
  <si>
    <t>5922 Weddington Rd Ste A13</t>
  </si>
  <si>
    <t>D'ABBUSCO BROTHERS INC</t>
  </si>
  <si>
    <t>3120 Gammon Ln</t>
  </si>
  <si>
    <t>Pack'd Poke</t>
  </si>
  <si>
    <t>8114 Dreamy Way</t>
  </si>
  <si>
    <t>Pollo Pizza Pasta</t>
  </si>
  <si>
    <t>602-100 Hickory Ridge Rd</t>
  </si>
  <si>
    <t>Red and Black LLC</t>
  </si>
  <si>
    <t>110 S Churton St</t>
  </si>
  <si>
    <t>The Breakfastime Inc.</t>
  </si>
  <si>
    <t>Highlands Dive LLC</t>
  </si>
  <si>
    <t>476 Carolina Way</t>
  </si>
  <si>
    <t>The Q Shack Corporation</t>
  </si>
  <si>
    <t>2510 University Dr</t>
  </si>
  <si>
    <t>Gia Group LLC</t>
  </si>
  <si>
    <t>1941 New Garden Rd Suite 208</t>
  </si>
  <si>
    <t>Zillicoah Group Inc</t>
  </si>
  <si>
    <t>870 Riverside Drive</t>
  </si>
  <si>
    <t>Woodfin</t>
  </si>
  <si>
    <t>Wine and Dining Inc</t>
  </si>
  <si>
    <t>115 E. St. James St.</t>
  </si>
  <si>
    <t>Ultimate Ice Cream Company LLC</t>
  </si>
  <si>
    <t>171 New Haw Creek Rd</t>
  </si>
  <si>
    <t>Fenwick Foods Corporation</t>
  </si>
  <si>
    <t>20920 Torrence Chapel Rd</t>
  </si>
  <si>
    <t>Midtown Cafe &amp; Dessertery Inc.</t>
  </si>
  <si>
    <t>151 S Stratford Rd</t>
  </si>
  <si>
    <t>NEE INC</t>
  </si>
  <si>
    <t>1984 Eastwood Rd</t>
  </si>
  <si>
    <t>Giovani Carandola LTD</t>
  </si>
  <si>
    <t>4016 W Wendover Ave</t>
  </si>
  <si>
    <t>Twenty Six Acres Brewing Co. LLC</t>
  </si>
  <si>
    <t>7285 Westwinds Blvd NW</t>
  </si>
  <si>
    <t>Three Seasons Catering</t>
  </si>
  <si>
    <t>2701 Hillsborough Rd</t>
  </si>
  <si>
    <t>Calogidos Incorporated</t>
  </si>
  <si>
    <t>301 W Martin St</t>
  </si>
  <si>
    <t>Hoowel inc.</t>
  </si>
  <si>
    <t>ncpretzel1</t>
  </si>
  <si>
    <t>Third Half Brewing Company</t>
  </si>
  <si>
    <t>400 N Polk St Ste B</t>
  </si>
  <si>
    <t>The Eddy LLC</t>
  </si>
  <si>
    <t>1715 Saxapahaw Bethlehem Church Road</t>
  </si>
  <si>
    <t>The Poe House</t>
  </si>
  <si>
    <t>105 1st Ave W</t>
  </si>
  <si>
    <t>Cadillac's Discotheque Inc</t>
  </si>
  <si>
    <t>1520 Us Highway 70a W</t>
  </si>
  <si>
    <t>TMRBBQ LLC</t>
  </si>
  <si>
    <t>1183 University Dr Ste 101</t>
  </si>
  <si>
    <t>KVEC LLC</t>
  </si>
  <si>
    <t>9609 N Tryon St Suite A</t>
  </si>
  <si>
    <t>The String Bean Corp.</t>
  </si>
  <si>
    <t>APN PIZZA INC.</t>
  </si>
  <si>
    <t>12989 Us 70 Business Hwy W</t>
  </si>
  <si>
    <t>Tropical Island Concessions Inc</t>
  </si>
  <si>
    <t>5413 Round Hill Ln</t>
  </si>
  <si>
    <t>MySausageBuddy LLC</t>
  </si>
  <si>
    <t>15320 Jade Street</t>
  </si>
  <si>
    <t>Nocturnal Brewing Company LLC</t>
  </si>
  <si>
    <t>893 Highway 64 Business</t>
  </si>
  <si>
    <t>Twin Leaf Brewery LLC</t>
  </si>
  <si>
    <t>144 Coxe Ave</t>
  </si>
  <si>
    <t>Greenville Subway Group Inc.</t>
  </si>
  <si>
    <t>3120 E 10th St</t>
  </si>
  <si>
    <t>Habatat Coffee Inc</t>
  </si>
  <si>
    <t>369 Ransom Rd</t>
  </si>
  <si>
    <t>NOPA Inc.</t>
  </si>
  <si>
    <t>708 Evans St</t>
  </si>
  <si>
    <t>Smokey Js BBQ and Ribs</t>
  </si>
  <si>
    <t>1827 shearers rd</t>
  </si>
  <si>
    <t>Farmhouse Cafe LLC</t>
  </si>
  <si>
    <t>320 Vintage Point Ln</t>
  </si>
  <si>
    <t>4 F Holdings Inc.</t>
  </si>
  <si>
    <t>111 Matthews Station St</t>
  </si>
  <si>
    <t>TeamG</t>
  </si>
  <si>
    <t>913 S. Chapman St</t>
  </si>
  <si>
    <t>JALOJE LLC</t>
  </si>
  <si>
    <t>600 Nelly Green Cir</t>
  </si>
  <si>
    <t>The Koster Company Inc.</t>
  </si>
  <si>
    <t>8117 Owenston Ct</t>
  </si>
  <si>
    <t>Magerks Elon Inc.</t>
  </si>
  <si>
    <t>138 W Lebanon Ave.</t>
  </si>
  <si>
    <t>Sodosopa Inc</t>
  </si>
  <si>
    <t>146 S 3rd St</t>
  </si>
  <si>
    <t>Eton Cafe Inc.</t>
  </si>
  <si>
    <t>108 N Gordon Dr</t>
  </si>
  <si>
    <t>Pomodoros Inc.</t>
  </si>
  <si>
    <t>210 Julian Lane</t>
  </si>
  <si>
    <t>Kid Cashew Smokehouse LLC</t>
  </si>
  <si>
    <t>1608 East Blvd</t>
  </si>
  <si>
    <t>Farmville Subway LLC</t>
  </si>
  <si>
    <t>3434 Cooperative Way Ste. B</t>
  </si>
  <si>
    <t>RB3 Ventures LLC</t>
  </si>
  <si>
    <t>13663 Providence Rd #322</t>
  </si>
  <si>
    <t>Robert Martin Inc.</t>
  </si>
  <si>
    <t>2101 S Main St Ste 112</t>
  </si>
  <si>
    <t>Dan'l Boone Inn of Boone Inc.</t>
  </si>
  <si>
    <t>130 Hardin St</t>
  </si>
  <si>
    <t>AAI Restaurant Group LLC</t>
  </si>
  <si>
    <t>3660 E Franklin Blvd</t>
  </si>
  <si>
    <t>Shane's Rib Shack</t>
  </si>
  <si>
    <t>1248 S Main St</t>
  </si>
  <si>
    <t>CJ Durham 2 LLC</t>
  </si>
  <si>
    <t>917 Innovation Dr</t>
  </si>
  <si>
    <t>Lost Worlds Brewing Company LLC</t>
  </si>
  <si>
    <t>19700 One Norman Blvd Ste D</t>
  </si>
  <si>
    <t>Anchor Coffee Co. INC</t>
  </si>
  <si>
    <t>1320 West D St</t>
  </si>
  <si>
    <t>Granieris Inc</t>
  </si>
  <si>
    <t>983 main st</t>
  </si>
  <si>
    <t>5416 mt Holly-Huntersville rd</t>
  </si>
  <si>
    <t>Summit in Duck LLC</t>
  </si>
  <si>
    <t>1314 Duck Rd.</t>
  </si>
  <si>
    <t>Duck</t>
  </si>
  <si>
    <t>Family Dogs LLC</t>
  </si>
  <si>
    <t>306 West Franklin St</t>
  </si>
  <si>
    <t>The Durham Ice Cream Company LLC</t>
  </si>
  <si>
    <t>117 Market St.</t>
  </si>
  <si>
    <t>Goldsboro Subway Inc</t>
  </si>
  <si>
    <t>1330 Cannon Ave Bldg. 3735 AAFES Food Court</t>
  </si>
  <si>
    <t>The Rock Bar &amp; Grill LLC</t>
  </si>
  <si>
    <t>276 Watauga Village Dr Ste G</t>
  </si>
  <si>
    <t>Farwin Foods Inc</t>
  </si>
  <si>
    <t>1802 Martin Luther King Jr Blvd</t>
  </si>
  <si>
    <t>Get Vocal Entertainment LLC</t>
  </si>
  <si>
    <t>1078 Tunnel Road Suites A&amp;B</t>
  </si>
  <si>
    <t>R&amp;J ENTERPRISES OF CLEVELAND COUNTY INC.</t>
  </si>
  <si>
    <t>1025 Kiser St 1932 Topic street</t>
  </si>
  <si>
    <t>JMCH FOODS INC</t>
  </si>
  <si>
    <t>6118 Farrington Rd Suite C</t>
  </si>
  <si>
    <t>The Farmer's Kitchen LLC</t>
  </si>
  <si>
    <t>333 Main Street</t>
  </si>
  <si>
    <t>Bunn</t>
  </si>
  <si>
    <t>JIANG'S GARDEN LLC</t>
  </si>
  <si>
    <t>2403 Battleground Ave Ste 5</t>
  </si>
  <si>
    <t>Tasty Taps LLC</t>
  </si>
  <si>
    <t>734 E Mountain St</t>
  </si>
  <si>
    <t>TMW Retail LLC</t>
  </si>
  <si>
    <t>120 E Chatham St</t>
  </si>
  <si>
    <t>MSWG Cary West LLC</t>
  </si>
  <si>
    <t>5020 Arco St</t>
  </si>
  <si>
    <t>Athena Hospitality CT LLC</t>
  </si>
  <si>
    <t>4325 Glenwood Ave Suite 2050</t>
  </si>
  <si>
    <t>Masiello Enterprises Inc</t>
  </si>
  <si>
    <t>60 S Main St.</t>
  </si>
  <si>
    <t>Rachie B's Inc.</t>
  </si>
  <si>
    <t>2002 New Garden Rd Unit 208</t>
  </si>
  <si>
    <t>Wilkesboro SF LLC</t>
  </si>
  <si>
    <t>1510 Winkler Mill Rd Ext</t>
  </si>
  <si>
    <t>BIG AL'S BBQ &amp; CATERING SERVICES INC.</t>
  </si>
  <si>
    <t>2920 forestville road ste 150</t>
  </si>
  <si>
    <t>580 Craft Beer LLC</t>
  </si>
  <si>
    <t>354 EAST ST</t>
  </si>
  <si>
    <t>Postmaster Cary LLC</t>
  </si>
  <si>
    <t>160 E Cedar St</t>
  </si>
  <si>
    <t>Jibarra Cary Inc.</t>
  </si>
  <si>
    <t>1388 Kildaire Farm Rd</t>
  </si>
  <si>
    <t>Hudson Brothers Deli LLC</t>
  </si>
  <si>
    <t>115 S Lee St</t>
  </si>
  <si>
    <t>MILANO PIZZA INC</t>
  </si>
  <si>
    <t>343 Nc Highway 68 S</t>
  </si>
  <si>
    <t>CDK PIZZA INC.</t>
  </si>
  <si>
    <t>2305 S College Rd</t>
  </si>
  <si>
    <t>Jubala Village Coffee</t>
  </si>
  <si>
    <t>8450 Honeycutt Rd 104</t>
  </si>
  <si>
    <t>Pattan's Downtown Grille LLC</t>
  </si>
  <si>
    <t>228 A East Washington St</t>
  </si>
  <si>
    <t>TuskerNC LLC</t>
  </si>
  <si>
    <t>40 Lakeshore Dr</t>
  </si>
  <si>
    <t>Michelangelo's</t>
  </si>
  <si>
    <t>7280 GB Alford HWY</t>
  </si>
  <si>
    <t>Moonrakers Properties LLC</t>
  </si>
  <si>
    <t>1107 Ann St</t>
  </si>
  <si>
    <t>Brandys INC</t>
  </si>
  <si>
    <t>108 Eric Court B</t>
  </si>
  <si>
    <t>Red Radish Triad Inc</t>
  </si>
  <si>
    <t>428 N Main St Ste F</t>
  </si>
  <si>
    <t>Myra's Inc.</t>
  </si>
  <si>
    <t>212 Main St W</t>
  </si>
  <si>
    <t>Class One Management LLC</t>
  </si>
  <si>
    <t>1450 US Hwy 70 W</t>
  </si>
  <si>
    <t>JCD4 Inc.</t>
  </si>
  <si>
    <t>8903 E OAK ISLAND DR SUITE 1</t>
  </si>
  <si>
    <t>ABCotrone Hospitality LLC</t>
  </si>
  <si>
    <t>411 B Pisgah Church Rd</t>
  </si>
  <si>
    <t>Karmic Eats LLC</t>
  </si>
  <si>
    <t>111 East Main Street</t>
  </si>
  <si>
    <t>Foghorn Leghorn LLC</t>
  </si>
  <si>
    <t>705 S Sharon Amity Rd</t>
  </si>
  <si>
    <t>J's COOP Co.</t>
  </si>
  <si>
    <t>139 W Main St</t>
  </si>
  <si>
    <t>Gilder Food Group LLC</t>
  </si>
  <si>
    <t>1514 Us 70 Hwy W</t>
  </si>
  <si>
    <t>Barrique LLC</t>
  </si>
  <si>
    <t>217 N. John St.</t>
  </si>
  <si>
    <t>Bad Boy Foods LLC</t>
  </si>
  <si>
    <t>313 Pollock St</t>
  </si>
  <si>
    <t>Mt Everest inc</t>
  </si>
  <si>
    <t>5038 Peters Creek Pkwy Unit 160</t>
  </si>
  <si>
    <t>Harp Enterprises LLC</t>
  </si>
  <si>
    <t>1423 S 3rd St</t>
  </si>
  <si>
    <t>MBPJRL Productions LLC</t>
  </si>
  <si>
    <t>11 Buxton Ave</t>
  </si>
  <si>
    <t>Blue Valley Group, LLC</t>
  </si>
  <si>
    <t>1000 Lowe's Blvd</t>
  </si>
  <si>
    <t>Sharir Inc</t>
  </si>
  <si>
    <t>5228 Hollyridge Dr</t>
  </si>
  <si>
    <t>Anh Nguyen</t>
  </si>
  <si>
    <t>12905 Rosedale Hill Ave</t>
  </si>
  <si>
    <t>Holly Springs Restaurant Group LLC</t>
  </si>
  <si>
    <t>124 Bass Lake Rd</t>
  </si>
  <si>
    <t>Randys Enterprises inc</t>
  </si>
  <si>
    <t>5311 S Miami Blvd</t>
  </si>
  <si>
    <t>Fullsteam Brewery LLC</t>
  </si>
  <si>
    <t>726 Rigsbee Ave</t>
  </si>
  <si>
    <t>Leli inc</t>
  </si>
  <si>
    <t>3325 Rogers Rd Ste 109</t>
  </si>
  <si>
    <t>Big Juicy Burgers LLC</t>
  </si>
  <si>
    <t>Kevano Carrboro Holdings</t>
  </si>
  <si>
    <t>11015 Emerald Creek Drive</t>
  </si>
  <si>
    <t>Ayden Subway LLC</t>
  </si>
  <si>
    <t>130 E NC 102 West Suite E</t>
  </si>
  <si>
    <t>Ayden</t>
  </si>
  <si>
    <t>KRE8 XPERIENCE LLC</t>
  </si>
  <si>
    <t>211 Peachtree Dr S</t>
  </si>
  <si>
    <t>42nd Street Tavern INC.</t>
  </si>
  <si>
    <t>1415 42nd St</t>
  </si>
  <si>
    <t>Chelsea Cafe LLC</t>
  </si>
  <si>
    <t>1007 Slater Rd Suite190</t>
  </si>
  <si>
    <t>Windsor Subway Inc</t>
  </si>
  <si>
    <t>113 US Hwy 13 BYPASS SUITE A</t>
  </si>
  <si>
    <t>WoodbrewLLC</t>
  </si>
  <si>
    <t>175 E Franklin St</t>
  </si>
  <si>
    <t>Camel City Craft Chocolate LLC</t>
  </si>
  <si>
    <t>450 N Patterson Ave Suite 110</t>
  </si>
  <si>
    <t>The Oak House at Elon LLC</t>
  </si>
  <si>
    <t>112 N Williamson Ave</t>
  </si>
  <si>
    <t>BBKILDAIRE LLC</t>
  </si>
  <si>
    <t>1289 Kildaire Farm Rd</t>
  </si>
  <si>
    <t>Prohibition: Drinks and Desserts Inc.</t>
  </si>
  <si>
    <t>243 Craven Street</t>
  </si>
  <si>
    <t>King-Whitt's Famous Flavored Ice LLC</t>
  </si>
  <si>
    <t>420 John Carroll Rd</t>
  </si>
  <si>
    <t>Ponysaurus Brewing LLC</t>
  </si>
  <si>
    <t>219 Hood St</t>
  </si>
  <si>
    <t>Yadkin Plaza Family Restaurant</t>
  </si>
  <si>
    <t>940 S State St</t>
  </si>
  <si>
    <t>KMI Investments LLC</t>
  </si>
  <si>
    <t>105 S Norwood St</t>
  </si>
  <si>
    <t>TAYLOE SLADE INCORPORATED</t>
  </si>
  <si>
    <t>101 Black Mountain Ave</t>
  </si>
  <si>
    <t>Paul Morley &amp; Sons LLC</t>
  </si>
  <si>
    <t>14112 Bradford Green Sq</t>
  </si>
  <si>
    <t>Slice Downtown LLC</t>
  </si>
  <si>
    <t>125 Market St</t>
  </si>
  <si>
    <t>LJR Entertainment Inc</t>
  </si>
  <si>
    <t>407 East Main St</t>
  </si>
  <si>
    <t>Tristan LLC</t>
  </si>
  <si>
    <t>6905 Fayetteville Rd</t>
  </si>
  <si>
    <t>BBGARNER LLC</t>
  </si>
  <si>
    <t>7245 White Oak Rd</t>
  </si>
  <si>
    <t>Greek and Mediterranean Cuisine Inc.</t>
  </si>
  <si>
    <t>4243 Lake Ridge Dr</t>
  </si>
  <si>
    <t>GLJE LLC</t>
  </si>
  <si>
    <t>125 Underwood Rd</t>
  </si>
  <si>
    <t>Four Point Ventures INS LLC</t>
  </si>
  <si>
    <t>417 E Plaza Dr</t>
  </si>
  <si>
    <t>A&amp;M of Charlotte</t>
  </si>
  <si>
    <t>6401 Morrison Blvd Suite 6B</t>
  </si>
  <si>
    <t>East Carolina Subway LLC</t>
  </si>
  <si>
    <t>801 B Moye Blvd</t>
  </si>
  <si>
    <t>Stagioni LLC</t>
  </si>
  <si>
    <t>715 Providence Rd</t>
  </si>
  <si>
    <t>Capricci's True Italian</t>
  </si>
  <si>
    <t>109 W South Main</t>
  </si>
  <si>
    <t>Vino Partners LLC</t>
  </si>
  <si>
    <t>1603 Battleground Ave Ste D</t>
  </si>
  <si>
    <t>Sun Valley Cafe Inc</t>
  </si>
  <si>
    <t>6751 Old Monroe Rd Suite 106</t>
  </si>
  <si>
    <t>Raleigh Raw LLC.</t>
  </si>
  <si>
    <t>7 W Hargett St</t>
  </si>
  <si>
    <t>THAC INC</t>
  </si>
  <si>
    <t>77 Ruffin Street</t>
  </si>
  <si>
    <t>A&amp;M Dawat inc</t>
  </si>
  <si>
    <t>7616 Derek Dr</t>
  </si>
  <si>
    <t>Southern Roots Bar &amp; Grille LLC</t>
  </si>
  <si>
    <t>350 E Franklin St</t>
  </si>
  <si>
    <t>BCC Foods LLC</t>
  </si>
  <si>
    <t>394 E Main St</t>
  </si>
  <si>
    <t>The Brew Depot LLC</t>
  </si>
  <si>
    <t>26 Church St</t>
  </si>
  <si>
    <t>Not Just Coffee Jay Street</t>
  </si>
  <si>
    <t>A &amp; G Timms LLC</t>
  </si>
  <si>
    <t>620 Red Banks Rd Unit D</t>
  </si>
  <si>
    <t>Frogs Leap LLC</t>
  </si>
  <si>
    <t>Kabab n More</t>
  </si>
  <si>
    <t>3130 Driwood Ct Ste A</t>
  </si>
  <si>
    <t>Cuzco Latin Fusion LLC</t>
  </si>
  <si>
    <t>4195 Haywood Rd</t>
  </si>
  <si>
    <t>Juggheads LLC</t>
  </si>
  <si>
    <t>4843 Country Club Rd</t>
  </si>
  <si>
    <t>The Doner LLC</t>
  </si>
  <si>
    <t>6 Dale St</t>
  </si>
  <si>
    <t>S&amp;R 700 LLC</t>
  </si>
  <si>
    <t>1564 Market Place Blvd  Sute 700</t>
  </si>
  <si>
    <t>Speakers in the House Inc</t>
  </si>
  <si>
    <t>2917 Battleground Ave Ste D</t>
  </si>
  <si>
    <t>Dream Sports Inc</t>
  </si>
  <si>
    <t>835 N Smithfield Rd</t>
  </si>
  <si>
    <t>Paz Enterprises LLC</t>
  </si>
  <si>
    <t>238 S Nash St</t>
  </si>
  <si>
    <t>Garden Deli Incorporated</t>
  </si>
  <si>
    <t>107 Town Sq</t>
  </si>
  <si>
    <t>Honey and Salt LLC</t>
  </si>
  <si>
    <t>2730 Greenville Highway</t>
  </si>
  <si>
    <t>Thirds Enterprise Inc</t>
  </si>
  <si>
    <t>1058 W Club Blvd #556</t>
  </si>
  <si>
    <t>Breakfastime Enterprise INC</t>
  </si>
  <si>
    <t>1650 Hanes Mall Blvd</t>
  </si>
  <si>
    <t>Kaybear Inc</t>
  </si>
  <si>
    <t>427 S Broad St</t>
  </si>
  <si>
    <t>Miyako Japanese Steakhouse</t>
  </si>
  <si>
    <t>5086 Peters Creek Pkwy</t>
  </si>
  <si>
    <t>Club Vibrations Inc.</t>
  </si>
  <si>
    <t>5237 Albemarle Rd</t>
  </si>
  <si>
    <t>The Mason Jar Lager Co. LLC</t>
  </si>
  <si>
    <t>341 E Broad St</t>
  </si>
  <si>
    <t>Fuquay-Varina</t>
  </si>
  <si>
    <t>Patrose LLC</t>
  </si>
  <si>
    <t>85 Fletcher Commercial Dr</t>
  </si>
  <si>
    <t>LA CARRETA ASHEVILLEINC</t>
  </si>
  <si>
    <t>1435 Merrimon Ave</t>
  </si>
  <si>
    <t>Morteza inc</t>
  </si>
  <si>
    <t>9212 Dansforeshire Way</t>
  </si>
  <si>
    <t>BBD Hospitality LLC</t>
  </si>
  <si>
    <t>3720 North Main St</t>
  </si>
  <si>
    <t>Pennycup Co</t>
  </si>
  <si>
    <t>362 Depot St ste 202</t>
  </si>
  <si>
    <t>ENCB&amp;JLLC</t>
  </si>
  <si>
    <t>8204 Emerald Dr Unit</t>
  </si>
  <si>
    <t>Mr Smoothie</t>
  </si>
  <si>
    <t>Mr Smoothie PK 45</t>
  </si>
  <si>
    <t>BMB Eats II LLC</t>
  </si>
  <si>
    <t>2340 Bale St Ste 100</t>
  </si>
  <si>
    <t>DEES DINER ONE LLC</t>
  </si>
  <si>
    <t>1314 W Grantham St</t>
  </si>
  <si>
    <t>Jefferson Street Deli LLC</t>
  </si>
  <si>
    <t>107 A East Jefferson Street</t>
  </si>
  <si>
    <t>Food Investments LLC</t>
  </si>
  <si>
    <t>Luna Empanada LLC</t>
  </si>
  <si>
    <t>Riccis Pizzeria LLC</t>
  </si>
  <si>
    <t>10110 Green Level Church Rd Ste 108</t>
  </si>
  <si>
    <t>Winery ** &amp;&amp; Brewery and/or microbrewery ** &amp;&amp; Brewpub, Tasting Room, Taproom **</t>
  </si>
  <si>
    <t>C &amp; H European Foods Inc</t>
  </si>
  <si>
    <t>316 Nutt St</t>
  </si>
  <si>
    <t>David Jackson</t>
  </si>
  <si>
    <t>969 n main st</t>
  </si>
  <si>
    <t>Belmont Jailhouse LLC</t>
  </si>
  <si>
    <t>23 S Main St Unit B</t>
  </si>
  <si>
    <t>Oakmont Corp.</t>
  </si>
  <si>
    <t>905 Highway 107 South</t>
  </si>
  <si>
    <t>Pizzeria Faulisi LLC</t>
  </si>
  <si>
    <t>215 E Chatham St Suite 101</t>
  </si>
  <si>
    <t>Fresh Wood Fired Pizza and Pasta Inc</t>
  </si>
  <si>
    <t>100 S Ridgeway Ave</t>
  </si>
  <si>
    <t>Mozzarella Fellas Pizza Co</t>
  </si>
  <si>
    <t>134 N Spruce St</t>
  </si>
  <si>
    <t>Blackbeard Coffee Roasters LLC</t>
  </si>
  <si>
    <t>203 E 5th St</t>
  </si>
  <si>
    <t>Om Neelkanth Inc</t>
  </si>
  <si>
    <t>BBWF LLC</t>
  </si>
  <si>
    <t>11735 Retail Dr</t>
  </si>
  <si>
    <t>Zookeper LLC</t>
  </si>
  <si>
    <t>45 Slab Town rd</t>
  </si>
  <si>
    <t>Club Chubz LLC</t>
  </si>
  <si>
    <t>5990 Beach Dr SW Unit C</t>
  </si>
  <si>
    <t>Lark Restaurants Inc.</t>
  </si>
  <si>
    <t>4625 Hillsborough Rd</t>
  </si>
  <si>
    <t>MAKHANI ENTERPRISES INCORPORATED</t>
  </si>
  <si>
    <t>420 Jonestown Rd Ste N</t>
  </si>
  <si>
    <t>Vinos Finos y Picadas Inc.</t>
  </si>
  <si>
    <t>8450 Honeycutt Rd Suite 110</t>
  </si>
  <si>
    <t>Ruddsak LLC</t>
  </si>
  <si>
    <t>3101 Edwards Mill Rd Ste 101</t>
  </si>
  <si>
    <t>Alex Paul Inc</t>
  </si>
  <si>
    <t>8111 Concord Mills Blvd Ste 424</t>
  </si>
  <si>
    <t>The Grecian Corner Inc</t>
  </si>
  <si>
    <t>101 Eden Ter</t>
  </si>
  <si>
    <t>Moe's Durham LLC</t>
  </si>
  <si>
    <t>6807 Fayetteville Rd Suite 122</t>
  </si>
  <si>
    <t>Triskelion Brewing Company LLC</t>
  </si>
  <si>
    <t>257 Pine Valley Rd</t>
  </si>
  <si>
    <t>East Flat Rock</t>
  </si>
  <si>
    <t>fair witness llc</t>
  </si>
  <si>
    <t>21 E Sprague St</t>
  </si>
  <si>
    <t>Luminous Food Inc</t>
  </si>
  <si>
    <t>1908 Eastwood Rd Suite 111</t>
  </si>
  <si>
    <t>HEX Coffee</t>
  </si>
  <si>
    <t>125 Remount Rd. B</t>
  </si>
  <si>
    <t>DSSOLVR LLC</t>
  </si>
  <si>
    <t>63 N Lexington Ave</t>
  </si>
  <si>
    <t>KMS Enterprises Inc</t>
  </si>
  <si>
    <t>1112 Offshore Dr</t>
  </si>
  <si>
    <t>Backstreets of Mooresville</t>
  </si>
  <si>
    <t>111 Market Place Ave</t>
  </si>
  <si>
    <t>TJP Holdings</t>
  </si>
  <si>
    <t>109 N MAIN ST</t>
  </si>
  <si>
    <t>Two Kahn'd Brothers Inc.</t>
  </si>
  <si>
    <t>912 N. Spence Ave.</t>
  </si>
  <si>
    <t>Alton's Kitchen &amp; Cocktails LLC</t>
  </si>
  <si>
    <t>19918 North Cove Rd</t>
  </si>
  <si>
    <t>M Pourium LLC</t>
  </si>
  <si>
    <t>1902 Tottenham Ct</t>
  </si>
  <si>
    <t>Appalachian Coffee Company LLC</t>
  </si>
  <si>
    <t>1628 5th Ave W</t>
  </si>
  <si>
    <t>The Cary Pub</t>
  </si>
  <si>
    <t>6454 TRYON RD</t>
  </si>
  <si>
    <t>Crafty Beer Guys LLC</t>
  </si>
  <si>
    <t>114 S Old Statesville Rd</t>
  </si>
  <si>
    <t>Hartsoe Investment Company LLC</t>
  </si>
  <si>
    <t>99 Heron Cove Loop</t>
  </si>
  <si>
    <t>Grate Catering Co. LLC</t>
  </si>
  <si>
    <t>1402 S Ridge Ave</t>
  </si>
  <si>
    <t>Sweetheart treats</t>
  </si>
  <si>
    <t>10930 Raven Ridge Rd. Suite 105</t>
  </si>
  <si>
    <t>JAYBIRDS BURGER JOINT LLC</t>
  </si>
  <si>
    <t>7920 Matthews Mint Hill Rd</t>
  </si>
  <si>
    <t>Mint Hill</t>
  </si>
  <si>
    <t>Christopher Walls</t>
  </si>
  <si>
    <t>1316 South Hawthorne Road</t>
  </si>
  <si>
    <t>Flying Tiger At Carthage Inc.</t>
  </si>
  <si>
    <t>1001 Monroe St Ste A</t>
  </si>
  <si>
    <t>Sunrise Trading Enterprise</t>
  </si>
  <si>
    <t>9739 Northlake Centre Pkwy Ste J</t>
  </si>
  <si>
    <t>Lefteris Pizzeria LLC</t>
  </si>
  <si>
    <t>15080 Idlewild Rd Ste C</t>
  </si>
  <si>
    <t>3ZS Corporation</t>
  </si>
  <si>
    <t>1601 E 7th St</t>
  </si>
  <si>
    <t>DDJ of NC LLC</t>
  </si>
  <si>
    <t>39 Miller St</t>
  </si>
  <si>
    <t>COUP2012 LLC</t>
  </si>
  <si>
    <t>540 Cotanche St</t>
  </si>
  <si>
    <t>Shree Verai Corporation</t>
  </si>
  <si>
    <t>350 Four Seasons Town Ctr</t>
  </si>
  <si>
    <t>H&amp;M Catering LLC</t>
  </si>
  <si>
    <t>Vinopolis</t>
  </si>
  <si>
    <t>62 N Lexington Ave</t>
  </si>
  <si>
    <t>Mini Donut Place</t>
  </si>
  <si>
    <t>964 Tsali Blvd</t>
  </si>
  <si>
    <t>Zia-Mex Concepts LLC</t>
  </si>
  <si>
    <t>521 Haywood Rd</t>
  </si>
  <si>
    <t>E Zyglis Enterprises</t>
  </si>
  <si>
    <t>249 W. 4th Street</t>
  </si>
  <si>
    <t>Cin Cin Napoletana LLC</t>
  </si>
  <si>
    <t>707 N Trade St</t>
  </si>
  <si>
    <t>Lebowski's LLC</t>
  </si>
  <si>
    <t>1524 East Blvd</t>
  </si>
  <si>
    <t>The Levee Brewing Company Inc</t>
  </si>
  <si>
    <t>118 Main St W</t>
  </si>
  <si>
    <t>Fat Burgers Sports Bar &amp; GrillLLC</t>
  </si>
  <si>
    <t>1044 Nc Highway 210</t>
  </si>
  <si>
    <t>Sunshine Sammies LLC</t>
  </si>
  <si>
    <t>99 S Lexington Ave</t>
  </si>
  <si>
    <t>Martin Campbell</t>
  </si>
  <si>
    <t>1901 NORTHROP DR</t>
  </si>
  <si>
    <t>Taproom Social CLT LLC</t>
  </si>
  <si>
    <t>430 W 4th St</t>
  </si>
  <si>
    <t>Raleigh Deli Inc.</t>
  </si>
  <si>
    <t>10 Horne St #102</t>
  </si>
  <si>
    <t>UGOTTHE8 Marketing &amp; Entertainment inc</t>
  </si>
  <si>
    <t>5800 Duraleigh Rd Suite 101</t>
  </si>
  <si>
    <t>White Street Brewing Company Inc.</t>
  </si>
  <si>
    <t>218 S White St</t>
  </si>
  <si>
    <t>Krankies Coffee Cafe LLC</t>
  </si>
  <si>
    <t>211 E 3rd St</t>
  </si>
  <si>
    <t>Greensboro Brew Lab LLC</t>
  </si>
  <si>
    <t>348 S Elm St</t>
  </si>
  <si>
    <t>Carolina Smoothie Ventures of Huntersville LLC</t>
  </si>
  <si>
    <t>14210 Market Square Dr F1</t>
  </si>
  <si>
    <t>delshooka inc</t>
  </si>
  <si>
    <t>2471 Mill Race Rd</t>
  </si>
  <si>
    <t>8300 Corporation</t>
  </si>
  <si>
    <t>5 Yarrow Meadow Rd</t>
  </si>
  <si>
    <t>Kindred Restaurant LLC</t>
  </si>
  <si>
    <t>131 North Main Street</t>
  </si>
  <si>
    <t>Bargo LLC</t>
  </si>
  <si>
    <t>401 Haywood Rd</t>
  </si>
  <si>
    <t>Kipseli Inc</t>
  </si>
  <si>
    <t>100 Doublegate Ct</t>
  </si>
  <si>
    <t>Trailhead Restaurant Inc</t>
  </si>
  <si>
    <t>Kelly Management Group Inc.</t>
  </si>
  <si>
    <t>1004 9th Ave</t>
  </si>
  <si>
    <t>Plenty LLC</t>
  </si>
  <si>
    <t>218 S Blount St</t>
  </si>
  <si>
    <t>2 Chefs Rock Inc.</t>
  </si>
  <si>
    <t>18 North Mai Street</t>
  </si>
  <si>
    <t>Perry's Pasta Inc.</t>
  </si>
  <si>
    <t>1430 NC 55 1430 West Williams Street</t>
  </si>
  <si>
    <t>The Q Shack Unlimited Corporation</t>
  </si>
  <si>
    <t>4205 Branchwood Drive</t>
  </si>
  <si>
    <t>Asheville Club 1901 LLC</t>
  </si>
  <si>
    <t>20 Haywood St</t>
  </si>
  <si>
    <t>Noble Cider LLC</t>
  </si>
  <si>
    <t>356 New Leicester Hwy</t>
  </si>
  <si>
    <t>Crank Arm Brewing Company</t>
  </si>
  <si>
    <t>319 W Davie St</t>
  </si>
  <si>
    <t>Kitchen Roselli Inc.</t>
  </si>
  <si>
    <t>105 E Main St</t>
  </si>
  <si>
    <t>EJE Inc.</t>
  </si>
  <si>
    <t>305 State St</t>
  </si>
  <si>
    <t>NC Baby Gators Inc</t>
  </si>
  <si>
    <t>105 Currituck Commerical Dr</t>
  </si>
  <si>
    <t>Moyock</t>
  </si>
  <si>
    <t>Southern Lunch of Lexington Inc.</t>
  </si>
  <si>
    <t>26 S Railroad St</t>
  </si>
  <si>
    <t>Andy and Miles Inc</t>
  </si>
  <si>
    <t>2223 E NC Highway 54 Ste R</t>
  </si>
  <si>
    <t>NCK Inc.</t>
  </si>
  <si>
    <t>2705 N Main St Suite 112</t>
  </si>
  <si>
    <t>ARARAT17 INC</t>
  </si>
  <si>
    <t>1361 Chestnut Ln</t>
  </si>
  <si>
    <t>Backyard Hospitality LLC</t>
  </si>
  <si>
    <t>1467 N. Main St</t>
  </si>
  <si>
    <t>Pranzo Group LLC</t>
  </si>
  <si>
    <t>130 E Davie St</t>
  </si>
  <si>
    <t>GKBL Investments Inc</t>
  </si>
  <si>
    <t>833 Main St</t>
  </si>
  <si>
    <t>Egg Yolk Cafe LLC</t>
  </si>
  <si>
    <t>610 A Red Banks Rd.</t>
  </si>
  <si>
    <t>zambra restaurant llc</t>
  </si>
  <si>
    <t>85 Walnut St Ste 1</t>
  </si>
  <si>
    <t>Carolina Motel Associates Inc.</t>
  </si>
  <si>
    <t>105 Sugarloaf Rd</t>
  </si>
  <si>
    <t>Sonny's Real Pit Bar-B-Que</t>
  </si>
  <si>
    <t>Cary Restaurants Inc</t>
  </si>
  <si>
    <t>10130 Green Level Church Rd Ste 300</t>
  </si>
  <si>
    <t>Small Space Hospitality LLC</t>
  </si>
  <si>
    <t>2713 Ashe St</t>
  </si>
  <si>
    <t>Katie Button Restaurants LLC</t>
  </si>
  <si>
    <t>22 S Pack Sq Ste 700</t>
  </si>
  <si>
    <t>Yesteryears Brewery LLC</t>
  </si>
  <si>
    <t>300 East Main St Unit C</t>
  </si>
  <si>
    <t>TYRELL CORPORATION</t>
  </si>
  <si>
    <t>23A NORTH FRONT ST</t>
  </si>
  <si>
    <t>Augustus Enterprises Inc</t>
  </si>
  <si>
    <t>5279 us hwy 158</t>
  </si>
  <si>
    <t>Bilcat Inc.</t>
  </si>
  <si>
    <t>Blowing Rock</t>
  </si>
  <si>
    <t>Pita 68 Inc</t>
  </si>
  <si>
    <t>3924 Sedgebrook St</t>
  </si>
  <si>
    <t>Chinese Double Happiness Inc</t>
  </si>
  <si>
    <t>4403 Wrightsville Ave</t>
  </si>
  <si>
    <t>Slice 17th Inc</t>
  </si>
  <si>
    <t>3715 Patriot Way Unit 101</t>
  </si>
  <si>
    <t>Freeborne's Eatery &amp; Lodge LLC</t>
  </si>
  <si>
    <t>14300 NC Hwy 18 South</t>
  </si>
  <si>
    <t>Coastal Provisions Inc.</t>
  </si>
  <si>
    <t>1209 Duck Rd</t>
  </si>
  <si>
    <t>Meck City Social Parent LLC</t>
  </si>
  <si>
    <t>4125 Yancey Rd</t>
  </si>
  <si>
    <t>Wilmington Brewers LLC</t>
  </si>
  <si>
    <t>9 N. Front Street</t>
  </si>
  <si>
    <t>Southern Concepts Inc</t>
  </si>
  <si>
    <t>2422 Stantonsburg Rd</t>
  </si>
  <si>
    <t>Dakotas II LLC</t>
  </si>
  <si>
    <t>8140 Providence Rd Ste 300</t>
  </si>
  <si>
    <t>Crawford and Son Restaurant LLC</t>
  </si>
  <si>
    <t>618 N Person St</t>
  </si>
  <si>
    <t>EBC Brewery LLC</t>
  </si>
  <si>
    <t>1249 Wicker Dr</t>
  </si>
  <si>
    <t>Barrows Kitchen llc</t>
  </si>
  <si>
    <t>764 Martin Luther King Jr Blvd</t>
  </si>
  <si>
    <t>Triangle Restaurants Inc</t>
  </si>
  <si>
    <t>1534 S Miami Blvd</t>
  </si>
  <si>
    <t>ACMEC Management LLC</t>
  </si>
  <si>
    <t>Carolina Restaurants Group LLC</t>
  </si>
  <si>
    <t>2120 Avondale Dr</t>
  </si>
  <si>
    <t>JMP Managment Group LLC</t>
  </si>
  <si>
    <t>8500 Pineville Matthews Rd</t>
  </si>
  <si>
    <t>J. Gregg Enterprises Inc.</t>
  </si>
  <si>
    <t>751 N Avalon Rd</t>
  </si>
  <si>
    <t>Corral GulfSouth Inc</t>
  </si>
  <si>
    <t>4010 Dover Rd</t>
  </si>
  <si>
    <t>Mint Hill Catering LLC</t>
  </si>
  <si>
    <t>1544 Matthews Mint Hill Rd Suite G</t>
  </si>
  <si>
    <t>Standard Oyster Bar Inc.</t>
  </si>
  <si>
    <t>2147 N Center St</t>
  </si>
  <si>
    <t>Upward Trend LLC</t>
  </si>
  <si>
    <t>7 Rankin Ave</t>
  </si>
  <si>
    <t>GC of Fayetteville Inc</t>
  </si>
  <si>
    <t>1806 Skibo Rd</t>
  </si>
  <si>
    <t>Vorbeck Hospitality Group LLC</t>
  </si>
  <si>
    <t>9108 Coconut Ln</t>
  </si>
  <si>
    <t>B. Christopher's LLC</t>
  </si>
  <si>
    <t>201 N Elm St suite 105</t>
  </si>
  <si>
    <t>Arana Inc.</t>
  </si>
  <si>
    <t>375 Haywood Rd</t>
  </si>
  <si>
    <t>Pizza 22 LLC</t>
  </si>
  <si>
    <t>5130 N Fayetteville Rd</t>
  </si>
  <si>
    <t>Jersey Carolinas LLC</t>
  </si>
  <si>
    <t>109 Chestnut St</t>
  </si>
  <si>
    <t>Jolie Restaurant LLC</t>
  </si>
  <si>
    <t>620 N Person St</t>
  </si>
  <si>
    <t>red onion cafe inc</t>
  </si>
  <si>
    <t>227 Hardin St</t>
  </si>
  <si>
    <t>Made to Order LLC</t>
  </si>
  <si>
    <t>935 E Mountain St Ste K</t>
  </si>
  <si>
    <t>State Bird Restaurant LLC</t>
  </si>
  <si>
    <t>1711 Highway 105</t>
  </si>
  <si>
    <t>Market Street Corral LLC</t>
  </si>
  <si>
    <t>100 Towne Centre Pl</t>
  </si>
  <si>
    <t>Jocks II Inc.</t>
  </si>
  <si>
    <t>4109 South Stream Blvd</t>
  </si>
  <si>
    <t>Moon Dot Inc.</t>
  </si>
  <si>
    <t>10822 Providence Rd STE 900</t>
  </si>
  <si>
    <t>Old Toll Food Group</t>
  </si>
  <si>
    <t>285 Haywood Rd Suite 20</t>
  </si>
  <si>
    <t>Lenny Boy LLC</t>
  </si>
  <si>
    <t>3000 South Tryon</t>
  </si>
  <si>
    <t>Miller's Waterfront Inc</t>
  </si>
  <si>
    <t>6916 S Croatan Hwy</t>
  </si>
  <si>
    <t>Chance Hospitality Inc</t>
  </si>
  <si>
    <t>5130 New Centre Dr</t>
  </si>
  <si>
    <t>Har-Del Inc.</t>
  </si>
  <si>
    <t>245 Tunnel Rd</t>
  </si>
  <si>
    <t>Apple international Inc.</t>
  </si>
  <si>
    <t>7114 Brighton Park Dr Ste 330</t>
  </si>
  <si>
    <t>Down on Mainstreet LLC</t>
  </si>
  <si>
    <t>BTT ENTERPRISES OF ROXBORO LLC</t>
  </si>
  <si>
    <t>4080 Durham Rd.</t>
  </si>
  <si>
    <t>Jax LLC</t>
  </si>
  <si>
    <t>9541 Julian Clark Ave Ste 210</t>
  </si>
  <si>
    <t>MSWG RTP LLC</t>
  </si>
  <si>
    <t>359 Blackwell St Suite 115</t>
  </si>
  <si>
    <t>Goofy Foot Taproom &amp; Brewery LLC</t>
  </si>
  <si>
    <t>2762 NC 68 Unit 109</t>
  </si>
  <si>
    <t>Whiskey Kitchen LLC</t>
  </si>
  <si>
    <t>201 W Martin St</t>
  </si>
  <si>
    <t>SUN STREET LLC</t>
  </si>
  <si>
    <t>118 W 5th St</t>
  </si>
  <si>
    <t>Innovation Catering INC</t>
  </si>
  <si>
    <t>601 Calvert St</t>
  </si>
  <si>
    <t>Stark Equity Management LLC</t>
  </si>
  <si>
    <t>20 Wall St</t>
  </si>
  <si>
    <t>BBC Investments LLC</t>
  </si>
  <si>
    <t>486 N Patterson Ave Ste 105</t>
  </si>
  <si>
    <t>Pizza Pazzo of Asheville Inc</t>
  </si>
  <si>
    <t>140 Airport Rd Suite G</t>
  </si>
  <si>
    <t>SM2 Inc.</t>
  </si>
  <si>
    <t>5583 Hendersonville Rd</t>
  </si>
  <si>
    <t>The Trawick Company</t>
  </si>
  <si>
    <t>143 Poole Rd Unit A</t>
  </si>
  <si>
    <t>Belville</t>
  </si>
  <si>
    <t>Holden Seafood Inc.</t>
  </si>
  <si>
    <t>112 Ocean Blvd W</t>
  </si>
  <si>
    <t>Holden Beach</t>
  </si>
  <si>
    <t>All Souls Pizza Inc.</t>
  </si>
  <si>
    <t>175 Clingman Ave</t>
  </si>
  <si>
    <t>Bibb-Chatellier Enterprises</t>
  </si>
  <si>
    <t>6886 Main St</t>
  </si>
  <si>
    <t>Lob Steer Inn of Laurinburg Inc.</t>
  </si>
  <si>
    <t>1709 Us Highway 15 401 Bypass</t>
  </si>
  <si>
    <t>LAWRENCE FOOD CO LLC</t>
  </si>
  <si>
    <t>105 Trottington Ct</t>
  </si>
  <si>
    <t>Souhail Enterprises 2 LLC</t>
  </si>
  <si>
    <t>18 Lodge Street</t>
  </si>
  <si>
    <t>Rocky Mount Corral Inc.</t>
  </si>
  <si>
    <t>921 N Wesleyan Blvd</t>
  </si>
  <si>
    <t>Innovation Brewing LLC</t>
  </si>
  <si>
    <t>414 W Main St</t>
  </si>
  <si>
    <t>Twin City Catering LLC</t>
  </si>
  <si>
    <t>382 D Hanover Arms Ct</t>
  </si>
  <si>
    <t>WILLABBEY LLC</t>
  </si>
  <si>
    <t>1231 Eastchester Dr Ste 118</t>
  </si>
  <si>
    <t>EPR II LLC</t>
  </si>
  <si>
    <t>617 S Sharon Amity Rd</t>
  </si>
  <si>
    <t>Ruckus 3 0 Inc</t>
  </si>
  <si>
    <t>1101 Market Center Drive</t>
  </si>
  <si>
    <t>BLAKE'S RESTAURANT INC</t>
  </si>
  <si>
    <t>165 HILLVIEW STREET</t>
  </si>
  <si>
    <t>Bivalve Beverage Company LLC</t>
  </si>
  <si>
    <t>625 Haywood Rd</t>
  </si>
  <si>
    <t>Horse Shoe Enterprises TwoINC</t>
  </si>
  <si>
    <t>134 S Churchill Dr</t>
  </si>
  <si>
    <t>Ruddy Duck Tavern Inc</t>
  </si>
  <si>
    <t>513 Arendell St</t>
  </si>
  <si>
    <t>KCBO LLC</t>
  </si>
  <si>
    <t>125 Jeffress Dr</t>
  </si>
  <si>
    <t>Galactic Pie LLC</t>
  </si>
  <si>
    <t>339 Sardis Rd</t>
  </si>
  <si>
    <t>Nines Management LLC</t>
  </si>
  <si>
    <t>800 Golf Course Dr</t>
  </si>
  <si>
    <t>Acorn to Oak LLC</t>
  </si>
  <si>
    <t>Yolo Entertainment Group</t>
  </si>
  <si>
    <t>480 Hillsboro St Suite 500</t>
  </si>
  <si>
    <t>The Ale House Inc</t>
  </si>
  <si>
    <t>957 Rivers St</t>
  </si>
  <si>
    <t>MAJRBpizza L.L.C.</t>
  </si>
  <si>
    <t>1 Summer Breeze Dr</t>
  </si>
  <si>
    <t>Camel City Events LLC</t>
  </si>
  <si>
    <t>701 N Liberty St</t>
  </si>
  <si>
    <t>Pisgah Marketing Associates Inc</t>
  </si>
  <si>
    <t>69 Hendersonville Hwy Ste 12</t>
  </si>
  <si>
    <t>Pisgah Forest</t>
  </si>
  <si>
    <t>Mojo LLC</t>
  </si>
  <si>
    <t>2207 White Oak Rd</t>
  </si>
  <si>
    <t>Little Jumbo LLC</t>
  </si>
  <si>
    <t>241 Broadway St</t>
  </si>
  <si>
    <t>CCABLLC</t>
  </si>
  <si>
    <t>401 Daniels St</t>
  </si>
  <si>
    <t>Lewisville Public House LLC</t>
  </si>
  <si>
    <t>191 Lowes Foods Dr</t>
  </si>
  <si>
    <t>Pub Ventures Inc</t>
  </si>
  <si>
    <t>42 Biltmore Ave</t>
  </si>
  <si>
    <t>Ultimate Family Dining Inc</t>
  </si>
  <si>
    <t>40 Weeks Dr</t>
  </si>
  <si>
    <t>Two Old Hippies LLC</t>
  </si>
  <si>
    <t>1900 South Croatan Highway</t>
  </si>
  <si>
    <t>Barbary Coast LLC</t>
  </si>
  <si>
    <t>116 S FRONT STREET UNIT B</t>
  </si>
  <si>
    <t>Snaxx Restaurant Group LLC</t>
  </si>
  <si>
    <t>455 Blowing Rock Rd</t>
  </si>
  <si>
    <t>Froggy Ventures Inc</t>
  </si>
  <si>
    <t>114 Palace Green</t>
  </si>
  <si>
    <t>Backstreets Grill Inc</t>
  </si>
  <si>
    <t>246 14th Ave NE</t>
  </si>
  <si>
    <t>Signature Southport Inc</t>
  </si>
  <si>
    <t>130 E Moore St</t>
  </si>
  <si>
    <t>Slice market Inc</t>
  </si>
  <si>
    <t>155 Porters Neck Rd</t>
  </si>
  <si>
    <t>Five County Kona LLC</t>
  </si>
  <si>
    <t>5716 Farragon Hill Ln</t>
  </si>
  <si>
    <t>2520 Tavern Inc</t>
  </si>
  <si>
    <t>2520 Lewisville Clemmons Rd</t>
  </si>
  <si>
    <t>Piedmont Ale House Inc.</t>
  </si>
  <si>
    <t>1149 A St. Marks Church Rd.</t>
  </si>
  <si>
    <t>AG of Durham Inc</t>
  </si>
  <si>
    <t>410 Blackwell St Ste 100</t>
  </si>
  <si>
    <t>A Day in the Life LLC</t>
  </si>
  <si>
    <t>605 Kanuga Rd</t>
  </si>
  <si>
    <t>Moore Or Less Empire LLC</t>
  </si>
  <si>
    <t>Nazden Corporation</t>
  </si>
  <si>
    <t>110 Flowers Crossroads Way Ste 105</t>
  </si>
  <si>
    <t>Arthurs of Charlotte inc</t>
  </si>
  <si>
    <t>4400 Sharon Rd</t>
  </si>
  <si>
    <t>BRICKHOUSE GRILL INC</t>
  </si>
  <si>
    <t>455 Corban Ave SE</t>
  </si>
  <si>
    <t>Inside the Rim Inc.</t>
  </si>
  <si>
    <t>327 Battleground Ave</t>
  </si>
  <si>
    <t>Willden Inc.</t>
  </si>
  <si>
    <t>14825 Ballantyne Village Way Ste 160</t>
  </si>
  <si>
    <t>Janik Pizza Corporation</t>
  </si>
  <si>
    <t>14520 Falls Of Neuse Rd</t>
  </si>
  <si>
    <t>MITB Inc.</t>
  </si>
  <si>
    <t>140 Airport Rd</t>
  </si>
  <si>
    <t>Urban Orchard Cider Co.</t>
  </si>
  <si>
    <t>210 Haywood Rd</t>
  </si>
  <si>
    <t>GMG CONCORD MILLS LLC</t>
  </si>
  <si>
    <t>7731 Gateway Ln NW</t>
  </si>
  <si>
    <t>newfound lodge restaurant inc.</t>
  </si>
  <si>
    <t>1303 Tsali Blvd</t>
  </si>
  <si>
    <t>Restaurant Provence Inc.</t>
  </si>
  <si>
    <t>203 W Weaver St</t>
  </si>
  <si>
    <t>MNOB INC</t>
  </si>
  <si>
    <t>204 W Main St</t>
  </si>
  <si>
    <t>Bohicket LLC</t>
  </si>
  <si>
    <t>8128 Renaissance Pkwy Ste 114</t>
  </si>
  <si>
    <t>Eastcut LLC</t>
  </si>
  <si>
    <t>3211 Old Chapel Hill Rd</t>
  </si>
  <si>
    <t>Outer Banks Brewing LLC</t>
  </si>
  <si>
    <t>600 South Croatan Hwy</t>
  </si>
  <si>
    <t>The Gourmet Chip Company</t>
  </si>
  <si>
    <t>43 1/2 Broadway Street</t>
  </si>
  <si>
    <t>Rose Hill Restaurant Inc.</t>
  </si>
  <si>
    <t>312 N Sycamore St</t>
  </si>
  <si>
    <t>Rose Hill</t>
  </si>
  <si>
    <t>PorterHouse LLC</t>
  </si>
  <si>
    <t>4608 W Market St</t>
  </si>
  <si>
    <t>Prince and Hound LLC</t>
  </si>
  <si>
    <t>70 Soco Rd</t>
  </si>
  <si>
    <t>Maggie Valley</t>
  </si>
  <si>
    <t>Homestead Steakhouse Inc</t>
  </si>
  <si>
    <t>205 Frank Timberlake Rd</t>
  </si>
  <si>
    <t>Timberlake</t>
  </si>
  <si>
    <t>Westco of Carteret CountyInc</t>
  </si>
  <si>
    <t>311 Island Rd</t>
  </si>
  <si>
    <t>Jake's Pub Inc.</t>
  </si>
  <si>
    <t>1712 Spring Garden St</t>
  </si>
  <si>
    <t>Harry's Tavern LLC</t>
  </si>
  <si>
    <t>2127 Ayrsley Town Blvd #103</t>
  </si>
  <si>
    <t>JoymongersLLC</t>
  </si>
  <si>
    <t>576 N Eugene St</t>
  </si>
  <si>
    <t>Hala Inc</t>
  </si>
  <si>
    <t>5563 Western Blvd</t>
  </si>
  <si>
    <t>Taverna 100 LLC</t>
  </si>
  <si>
    <t>100 N Tryon St</t>
  </si>
  <si>
    <t>TRIPLE M PROVISIONS LLC</t>
  </si>
  <si>
    <t>2301 HILLSBOROUGH ROAD</t>
  </si>
  <si>
    <t>Shooters Sports Lounge LLC</t>
  </si>
  <si>
    <t>2149 N Center St</t>
  </si>
  <si>
    <t>Ironsidesllc</t>
  </si>
  <si>
    <t>1007 W Main St</t>
  </si>
  <si>
    <t>Suen and Suen Inc</t>
  </si>
  <si>
    <t>7432 Creedmoor Rd</t>
  </si>
  <si>
    <t>YJBM CORPORATION</t>
  </si>
  <si>
    <t>1305 NW Maynard Rd</t>
  </si>
  <si>
    <t>Wivott Company LLC</t>
  </si>
  <si>
    <t>832 Spring Forest Rd</t>
  </si>
  <si>
    <t>Cape Fear Seafood Company</t>
  </si>
  <si>
    <t>Capra's Inc</t>
  </si>
  <si>
    <t>2640 Willard Dairy Rd Suite 120</t>
  </si>
  <si>
    <t>Ogan  Hospitality LLC</t>
  </si>
  <si>
    <t>5000 Departure Dr</t>
  </si>
  <si>
    <t>Wicked Sinsations LLC</t>
  </si>
  <si>
    <t>Carolina Pubs Inc</t>
  </si>
  <si>
    <t>300 N Main St Suite A</t>
  </si>
  <si>
    <t>Raleigh Pitmaster LLC</t>
  </si>
  <si>
    <t>SHELLFISH TO GO II INC</t>
  </si>
  <si>
    <t>1 OCEAN BLVD UNIT 115</t>
  </si>
  <si>
    <t>Lucas Restaurant Group LLC</t>
  </si>
  <si>
    <t>Cabo Fish Taco</t>
  </si>
  <si>
    <t>D. King Enterprises Inc</t>
  </si>
  <si>
    <t>11961 S 226 Hwy</t>
  </si>
  <si>
    <t>Spruce Pine</t>
  </si>
  <si>
    <t>Weaverville Restaurants LLC</t>
  </si>
  <si>
    <t>114 Kuykendall Rd</t>
  </si>
  <si>
    <t>Alexander</t>
  </si>
  <si>
    <t>Plant 6 Provisions LLC</t>
  </si>
  <si>
    <t>329 McGill Ave NW</t>
  </si>
  <si>
    <t>Cantina 73</t>
  </si>
  <si>
    <t>8830 Franklin St E</t>
  </si>
  <si>
    <t>Hazelnuts Creperie Inc</t>
  </si>
  <si>
    <t>9830 Rea Rd Suite D</t>
  </si>
  <si>
    <t>Tate's American Bar Co.</t>
  </si>
  <si>
    <t>279 W 4th St</t>
  </si>
  <si>
    <t>Darryl's High Point Road Inc.</t>
  </si>
  <si>
    <t>3300 W Gate City Blvd</t>
  </si>
  <si>
    <t>Ghassans Inc</t>
  </si>
  <si>
    <t>1605 Battleground Ave</t>
  </si>
  <si>
    <t>Basil's Fresh Pasta Inc</t>
  </si>
  <si>
    <t>246 Wilson Dr Ste K</t>
  </si>
  <si>
    <t>Sterling Restaurants Inc.</t>
  </si>
  <si>
    <t>11 Ashemont Drive</t>
  </si>
  <si>
    <t>Cup A Joe Ltd.</t>
  </si>
  <si>
    <t>3100 Hillsborough St</t>
  </si>
  <si>
    <t>Ports of Call Inc</t>
  </si>
  <si>
    <t>116 N Howe St</t>
  </si>
  <si>
    <t>Old North State Hospitality Group</t>
  </si>
  <si>
    <t>2718 Graves Dr</t>
  </si>
  <si>
    <t>El Thrifty Charlotte LLC</t>
  </si>
  <si>
    <t>1115 N Brevard St Ste 100</t>
  </si>
  <si>
    <t>Natty Greene's Creekside LLC</t>
  </si>
  <si>
    <t>2003 Yanceyville Street</t>
  </si>
  <si>
    <t>M5 Hospitality Group LLC</t>
  </si>
  <si>
    <t>101 S Tryon St</t>
  </si>
  <si>
    <t>Beech Street Ventures LLC</t>
  </si>
  <si>
    <t>327 W Davie St Suite 100</t>
  </si>
  <si>
    <t>Blue Mind OBX Inc.</t>
  </si>
  <si>
    <t>5204 Lunar Dr</t>
  </si>
  <si>
    <t>WF Wood Fired Inc</t>
  </si>
  <si>
    <t>101b  1st  Ave W</t>
  </si>
  <si>
    <t>Shaws Bar-B-Que INC</t>
  </si>
  <si>
    <t>202 West Blvd</t>
  </si>
  <si>
    <t>GC PARTNERS INC</t>
  </si>
  <si>
    <t>3816 Forrestgate Dr</t>
  </si>
  <si>
    <t>Village Juice Company LLC</t>
  </si>
  <si>
    <t>900 W Northwest Blvd</t>
  </si>
  <si>
    <t>horbacz llc</t>
  </si>
  <si>
    <t>250 Racine Dr Ste 15</t>
  </si>
  <si>
    <t>Happy + Hale Inc.</t>
  </si>
  <si>
    <t>703b 9th St</t>
  </si>
  <si>
    <t>The Eden Food Group LLC</t>
  </si>
  <si>
    <t>200 N Greensboro St Ste 1A Suite 1A</t>
  </si>
  <si>
    <t>Big Benjamin Inc</t>
  </si>
  <si>
    <t>5900 Yadkin Rd</t>
  </si>
  <si>
    <t>Boardwalk Billy's LLC</t>
  </si>
  <si>
    <t>2620 Knollwood Rd</t>
  </si>
  <si>
    <t>Food Enterprises Inc</t>
  </si>
  <si>
    <t>1137 Tsali Blvd</t>
  </si>
  <si>
    <t>Pine Crest Inn Limited Partnership</t>
  </si>
  <si>
    <t>25 Community Rd</t>
  </si>
  <si>
    <t>Recreation Billiards Inc</t>
  </si>
  <si>
    <t>412 W 4th St</t>
  </si>
  <si>
    <t>Nanasteak LLC</t>
  </si>
  <si>
    <t>345 Blackwell St Suite H100</t>
  </si>
  <si>
    <t>MIKO Corporation</t>
  </si>
  <si>
    <t>300 Marine Blvd</t>
  </si>
  <si>
    <t>Heist Brewing Company LLC</t>
  </si>
  <si>
    <t>2909 N Davidson St Ste 200</t>
  </si>
  <si>
    <t>Roots Food Co</t>
  </si>
  <si>
    <t>3410-D St.Vardell Ln</t>
  </si>
  <si>
    <t>Plant Restaurant Inc</t>
  </si>
  <si>
    <t>165 Merrimon Ave</t>
  </si>
  <si>
    <t>5406 Eastwind Rd</t>
  </si>
  <si>
    <t>YAO BUFFET SUSHI GRILL LLC</t>
  </si>
  <si>
    <t>153 Smokey Park Hwy</t>
  </si>
  <si>
    <t>Isa's Bistro LLC</t>
  </si>
  <si>
    <t>46 Haywood St Suite 340</t>
  </si>
  <si>
    <t>Tricor Inc.</t>
  </si>
  <si>
    <t>7422 Carmel Executive Park Dr Ste 201</t>
  </si>
  <si>
    <t>Renzo's LLC</t>
  </si>
  <si>
    <t>502 N Main St</t>
  </si>
  <si>
    <t>Steakers and Shakers LLC</t>
  </si>
  <si>
    <t>2711-C Pinedale Road</t>
  </si>
  <si>
    <t>SAM Restaurants Inc</t>
  </si>
  <si>
    <t>7303 Cessna Dr</t>
  </si>
  <si>
    <t>Amazing Pizza Co LLC</t>
  </si>
  <si>
    <t>594 Tole Allison Rd</t>
  </si>
  <si>
    <t>The Cowfish LLC</t>
  </si>
  <si>
    <t>4310 Sharon Rd Ste X01 Suite X05</t>
  </si>
  <si>
    <t>2 guys catering</t>
  </si>
  <si>
    <t>2130 Lawndale Dr</t>
  </si>
  <si>
    <t>Ms. Allie's Inc.</t>
  </si>
  <si>
    <t>QCarolina Restaurants LLC</t>
  </si>
  <si>
    <t>207 Regency Executive Park Drive Suite 160</t>
  </si>
  <si>
    <t>Lyla Jones Bake Shop LLC</t>
  </si>
  <si>
    <t>4325 Glenwood Ave Ste 2011</t>
  </si>
  <si>
    <t>MORGAN 2 LLC</t>
  </si>
  <si>
    <t>The DH Group LLC</t>
  </si>
  <si>
    <t>2108 S Broad St</t>
  </si>
  <si>
    <t>Corner Bar At Ayrsley LLC</t>
  </si>
  <si>
    <t>2016 Ayrsley Town Blvd Ste 1A</t>
  </si>
  <si>
    <t>Zilla Ventures LLC</t>
  </si>
  <si>
    <t>118 E Charles St</t>
  </si>
  <si>
    <t>DGN RESTAURANT INC</t>
  </si>
  <si>
    <t>1945 High House Rd</t>
  </si>
  <si>
    <t>Bakehouse Brunner Inc</t>
  </si>
  <si>
    <t>120 N Poplar St</t>
  </si>
  <si>
    <t>The Cherry Peel INC</t>
  </si>
  <si>
    <t>112 W King St</t>
  </si>
  <si>
    <t>WNP 113 Inc</t>
  </si>
  <si>
    <t>113 N Churton</t>
  </si>
  <si>
    <t>gofo llc</t>
  </si>
  <si>
    <t>1115 N Brevard St Ste 5</t>
  </si>
  <si>
    <t>Mayscraig LLC</t>
  </si>
  <si>
    <t>310 S West St Ste 110</t>
  </si>
  <si>
    <t>Tin Tean Group LLC</t>
  </si>
  <si>
    <t>208 N Tryon St</t>
  </si>
  <si>
    <t>JB and  Associates Restaurant Group LLC</t>
  </si>
  <si>
    <t>737 9th St Ste 210</t>
  </si>
  <si>
    <t>Foghorn Loghorn II LLC</t>
  </si>
  <si>
    <t>1616 Camden Road Suite 150</t>
  </si>
  <si>
    <t>BBQVILLEINC</t>
  </si>
  <si>
    <t>2470 Gum Branch Road</t>
  </si>
  <si>
    <t>Row Labels</t>
  </si>
  <si>
    <t>Grand Total</t>
  </si>
  <si>
    <t>Sum of GrantAmount</t>
  </si>
  <si>
    <t>North Carolina</t>
  </si>
  <si>
    <t>28401</t>
  </si>
  <si>
    <t>28557</t>
  </si>
  <si>
    <t>27560</t>
  </si>
  <si>
    <t>27516</t>
  </si>
  <si>
    <t>27603</t>
  </si>
  <si>
    <t>27614</t>
  </si>
  <si>
    <t>27892</t>
  </si>
  <si>
    <t>27837</t>
  </si>
  <si>
    <t>28792</t>
  </si>
  <si>
    <t>27707</t>
  </si>
  <si>
    <t>27701</t>
  </si>
  <si>
    <t>28804</t>
  </si>
  <si>
    <t>28117</t>
  </si>
  <si>
    <t>28273</t>
  </si>
  <si>
    <t>27401</t>
  </si>
  <si>
    <t>28203</t>
  </si>
  <si>
    <t>28202</t>
  </si>
  <si>
    <t>28173</t>
  </si>
  <si>
    <t>27587</t>
  </si>
  <si>
    <t>28801</t>
  </si>
  <si>
    <t>28043</t>
  </si>
  <si>
    <t>27617</t>
  </si>
  <si>
    <t>28211</t>
  </si>
  <si>
    <t>28445</t>
  </si>
  <si>
    <t>27870</t>
  </si>
  <si>
    <t>27284</t>
  </si>
  <si>
    <t>28134</t>
  </si>
  <si>
    <t>27616</t>
  </si>
  <si>
    <t>27377</t>
  </si>
  <si>
    <t>28601</t>
  </si>
  <si>
    <t>27708</t>
  </si>
  <si>
    <t>28027</t>
  </si>
  <si>
    <t>28675</t>
  </si>
  <si>
    <t>27909</t>
  </si>
  <si>
    <t>27534</t>
  </si>
  <si>
    <t>27804</t>
  </si>
  <si>
    <t>27536</t>
  </si>
  <si>
    <t>27518</t>
  </si>
  <si>
    <t>27612</t>
  </si>
  <si>
    <t>28217</t>
  </si>
  <si>
    <t>28115</t>
  </si>
  <si>
    <t>28806</t>
  </si>
  <si>
    <t>28472</t>
  </si>
  <si>
    <t>28348</t>
  </si>
  <si>
    <t>27244</t>
  </si>
  <si>
    <t>27510</t>
  </si>
  <si>
    <t>27288</t>
  </si>
  <si>
    <t>27858</t>
  </si>
  <si>
    <t>27278</t>
  </si>
  <si>
    <t>28461</t>
  </si>
  <si>
    <t>28786</t>
  </si>
  <si>
    <t>27403</t>
  </si>
  <si>
    <t>28277</t>
  </si>
  <si>
    <t>27921</t>
  </si>
  <si>
    <t>28712</t>
  </si>
  <si>
    <t>28301</t>
  </si>
  <si>
    <t>28403</t>
  </si>
  <si>
    <t>28103</t>
  </si>
  <si>
    <t>28469</t>
  </si>
  <si>
    <t>28210</t>
  </si>
  <si>
    <t>28036</t>
  </si>
  <si>
    <t>27549</t>
  </si>
  <si>
    <t>27834</t>
  </si>
  <si>
    <t>28078</t>
  </si>
  <si>
    <t>28718</t>
  </si>
  <si>
    <t>27410</t>
  </si>
  <si>
    <t>28805</t>
  </si>
  <si>
    <t>28655</t>
  </si>
  <si>
    <t>28803</t>
  </si>
  <si>
    <t>28607</t>
  </si>
  <si>
    <t>28031</t>
  </si>
  <si>
    <t>27601</t>
  </si>
  <si>
    <t>27703</t>
  </si>
  <si>
    <t>28075</t>
  </si>
  <si>
    <t>27203</t>
  </si>
  <si>
    <t>27358</t>
  </si>
  <si>
    <t>28216</t>
  </si>
  <si>
    <t>28104</t>
  </si>
  <si>
    <t>27104</t>
  </si>
  <si>
    <t>28704</t>
  </si>
  <si>
    <t>27048</t>
  </si>
  <si>
    <t>27615</t>
  </si>
  <si>
    <t>28387</t>
  </si>
  <si>
    <t>Eure</t>
  </si>
  <si>
    <t>27935</t>
  </si>
  <si>
    <t>28546</t>
  </si>
  <si>
    <t>27943</t>
  </si>
  <si>
    <t>27959</t>
  </si>
  <si>
    <t>27265</t>
  </si>
  <si>
    <t>27705</t>
  </si>
  <si>
    <t>28734</t>
  </si>
  <si>
    <t>28278</t>
  </si>
  <si>
    <t>28304</t>
  </si>
  <si>
    <t>27215</t>
  </si>
  <si>
    <t>28314</t>
  </si>
  <si>
    <t>27409</t>
  </si>
  <si>
    <t>28791</t>
  </si>
  <si>
    <t>27262</t>
  </si>
  <si>
    <t>28204</t>
  </si>
  <si>
    <t>27282</t>
  </si>
  <si>
    <t>28209</t>
  </si>
  <si>
    <t>27606</t>
  </si>
  <si>
    <t>28052</t>
  </si>
  <si>
    <t>27713</t>
  </si>
  <si>
    <t>27889</t>
  </si>
  <si>
    <t>28752</t>
  </si>
  <si>
    <t>28722</t>
  </si>
  <si>
    <t>28532</t>
  </si>
  <si>
    <t>27610</t>
  </si>
  <si>
    <t>27013</t>
  </si>
  <si>
    <t>28677</t>
  </si>
  <si>
    <t>28412</t>
  </si>
  <si>
    <t>27608</t>
  </si>
  <si>
    <t>27292</t>
  </si>
  <si>
    <t>27330</t>
  </si>
  <si>
    <t>27405</t>
  </si>
  <si>
    <t>28092</t>
  </si>
  <si>
    <t>28602</t>
  </si>
  <si>
    <t>27522</t>
  </si>
  <si>
    <t>28717</t>
  </si>
  <si>
    <t>27519</t>
  </si>
  <si>
    <t>28144</t>
  </si>
  <si>
    <t>28215</t>
  </si>
  <si>
    <t>27214</t>
  </si>
  <si>
    <t>27357</t>
  </si>
  <si>
    <t>27055</t>
  </si>
  <si>
    <t>27295</t>
  </si>
  <si>
    <t>28327</t>
  </si>
  <si>
    <t>27249</t>
  </si>
  <si>
    <t>27597</t>
  </si>
  <si>
    <t>28468</t>
  </si>
  <si>
    <t>28449</t>
  </si>
  <si>
    <t>27101</t>
  </si>
  <si>
    <t>28645</t>
  </si>
  <si>
    <t>27513</t>
  </si>
  <si>
    <t>27540</t>
  </si>
  <si>
    <t>28405</t>
  </si>
  <si>
    <t>28716</t>
  </si>
  <si>
    <t>28328</t>
  </si>
  <si>
    <t>28721</t>
  </si>
  <si>
    <t>27514</t>
  </si>
  <si>
    <t>28376</t>
  </si>
  <si>
    <t>28016</t>
  </si>
  <si>
    <t>27511</t>
  </si>
  <si>
    <t>27605</t>
  </si>
  <si>
    <t>27604</t>
  </si>
  <si>
    <t>27407</t>
  </si>
  <si>
    <t>28650</t>
  </si>
  <si>
    <t>27408</t>
  </si>
  <si>
    <t>28719</t>
  </si>
  <si>
    <t>28428</t>
  </si>
  <si>
    <t>28906</t>
  </si>
  <si>
    <t>28032</t>
  </si>
  <si>
    <t>27704</t>
  </si>
  <si>
    <t>27105</t>
  </si>
  <si>
    <t>28411</t>
  </si>
  <si>
    <t>27545</t>
  </si>
  <si>
    <t>27263</t>
  </si>
  <si>
    <t>28213</t>
  </si>
  <si>
    <t>28001</t>
  </si>
  <si>
    <t>27893</t>
  </si>
  <si>
    <t>27320</t>
  </si>
  <si>
    <t>27527</t>
  </si>
  <si>
    <t>28711</t>
  </si>
  <si>
    <t>27517</t>
  </si>
  <si>
    <t>27205</t>
  </si>
  <si>
    <t>28516</t>
  </si>
  <si>
    <t>27028</t>
  </si>
  <si>
    <t>28226</t>
  </si>
  <si>
    <t>27406</t>
  </si>
  <si>
    <t>28358</t>
  </si>
  <si>
    <t>28540</t>
  </si>
  <si>
    <t>28208</t>
  </si>
  <si>
    <t>28262</t>
  </si>
  <si>
    <t>28613</t>
  </si>
  <si>
    <t>28205</t>
  </si>
  <si>
    <t>28604</t>
  </si>
  <si>
    <t>28753</t>
  </si>
  <si>
    <t>28025</t>
  </si>
  <si>
    <t>28303</t>
  </si>
  <si>
    <t>27803</t>
  </si>
  <si>
    <t>27344</t>
  </si>
  <si>
    <t>28083</t>
  </si>
  <si>
    <t>27312</t>
  </si>
  <si>
    <t>27520</t>
  </si>
  <si>
    <t>28305</t>
  </si>
  <si>
    <t>North Topsail Beach</t>
  </si>
  <si>
    <t>28460</t>
  </si>
  <si>
    <t>Chadbourn</t>
  </si>
  <si>
    <t>28431</t>
  </si>
  <si>
    <t>28779</t>
  </si>
  <si>
    <t>28374</t>
  </si>
  <si>
    <t>27936</t>
  </si>
  <si>
    <t>27235</t>
  </si>
  <si>
    <t>27983</t>
  </si>
  <si>
    <t>28741</t>
  </si>
  <si>
    <t>28207</t>
  </si>
  <si>
    <t>27949</t>
  </si>
  <si>
    <t>27944</t>
  </si>
  <si>
    <t>28081</t>
  </si>
  <si>
    <t>28501</t>
  </si>
  <si>
    <t>27030</t>
  </si>
  <si>
    <t>27529</t>
  </si>
  <si>
    <t>28787</t>
  </si>
  <si>
    <t>28462</t>
  </si>
  <si>
    <t>28560</t>
  </si>
  <si>
    <t>27501</t>
  </si>
  <si>
    <t>27591</t>
  </si>
  <si>
    <t>27316</t>
  </si>
  <si>
    <t>28470</t>
  </si>
  <si>
    <t>27310</t>
  </si>
  <si>
    <t>27950</t>
  </si>
  <si>
    <t>28135</t>
  </si>
  <si>
    <t>28270</t>
  </si>
  <si>
    <t>27581</t>
  </si>
  <si>
    <t>28697</t>
  </si>
  <si>
    <t>27502</t>
  </si>
  <si>
    <t>27954</t>
  </si>
  <si>
    <t>27960</t>
  </si>
  <si>
    <t>28694</t>
  </si>
  <si>
    <t>28584</t>
  </si>
  <si>
    <t>27910</t>
  </si>
  <si>
    <t>28443</t>
  </si>
  <si>
    <t>28315</t>
  </si>
  <si>
    <t>27360</t>
  </si>
  <si>
    <t>28160</t>
  </si>
  <si>
    <t>27546</t>
  </si>
  <si>
    <t>27613</t>
  </si>
  <si>
    <t>28479</t>
  </si>
  <si>
    <t>28390</t>
  </si>
  <si>
    <t>27948</t>
  </si>
  <si>
    <t>28539</t>
  </si>
  <si>
    <t>28625</t>
  </si>
  <si>
    <t>28206</t>
  </si>
  <si>
    <t>28771</t>
  </si>
  <si>
    <t>28306</t>
  </si>
  <si>
    <t>28214</t>
  </si>
  <si>
    <t>28105</t>
  </si>
  <si>
    <t>28480</t>
  </si>
  <si>
    <t>27107</t>
  </si>
  <si>
    <t>28580</t>
  </si>
  <si>
    <t>27349</t>
  </si>
  <si>
    <t>28150</t>
  </si>
  <si>
    <t>27607</t>
  </si>
  <si>
    <t>28754</t>
  </si>
  <si>
    <t>27012</t>
  </si>
  <si>
    <t>28642</t>
  </si>
  <si>
    <t>28056</t>
  </si>
  <si>
    <t>27302</t>
  </si>
  <si>
    <t>27925</t>
  </si>
  <si>
    <t>28621</t>
  </si>
  <si>
    <t>28079</t>
  </si>
  <si>
    <t>28570</t>
  </si>
  <si>
    <t>27927</t>
  </si>
  <si>
    <t>28365</t>
  </si>
  <si>
    <t>28097</t>
  </si>
  <si>
    <t>27052</t>
  </si>
  <si>
    <t>28244</t>
  </si>
  <si>
    <t>28690</t>
  </si>
  <si>
    <t>28166</t>
  </si>
  <si>
    <t>27801</t>
  </si>
  <si>
    <t>27542</t>
  </si>
  <si>
    <t>28110</t>
  </si>
  <si>
    <t>28773</t>
  </si>
  <si>
    <t>27317</t>
  </si>
  <si>
    <t>28352</t>
  </si>
  <si>
    <t>28269</t>
  </si>
  <si>
    <t>27571</t>
  </si>
  <si>
    <t>27982</t>
  </si>
  <si>
    <t>28037</t>
  </si>
  <si>
    <t>28904</t>
  </si>
  <si>
    <t>27589</t>
  </si>
  <si>
    <t>27609</t>
  </si>
  <si>
    <t>27572</t>
  </si>
  <si>
    <t>28590</t>
  </si>
  <si>
    <t>27217</t>
  </si>
  <si>
    <t>28544</t>
  </si>
  <si>
    <t>28901</t>
  </si>
  <si>
    <t>28334</t>
  </si>
  <si>
    <t>27573</t>
  </si>
  <si>
    <t>27526</t>
  </si>
  <si>
    <t>27530</t>
  </si>
  <si>
    <t>27006</t>
  </si>
  <si>
    <t>27025</t>
  </si>
  <si>
    <t>28227</t>
  </si>
  <si>
    <t>28345</t>
  </si>
  <si>
    <t>28725</t>
  </si>
  <si>
    <t>27341</t>
  </si>
  <si>
    <t>28146</t>
  </si>
  <si>
    <t>28379</t>
  </si>
  <si>
    <t>28673</t>
  </si>
  <si>
    <t>27981</t>
  </si>
  <si>
    <t>27209</t>
  </si>
  <si>
    <t>28147</t>
  </si>
  <si>
    <t>27920</t>
  </si>
  <si>
    <t>27886</t>
  </si>
  <si>
    <t>28531</t>
  </si>
  <si>
    <t>27525</t>
  </si>
  <si>
    <t>27455</t>
  </si>
  <si>
    <t>28467</t>
  </si>
  <si>
    <t>27810</t>
  </si>
  <si>
    <t>27962</t>
  </si>
  <si>
    <t>27305</t>
  </si>
  <si>
    <t>27371</t>
  </si>
  <si>
    <t>28730</t>
  </si>
  <si>
    <t>28339</t>
  </si>
  <si>
    <t>28088</t>
  </si>
  <si>
    <t>Lake Waccamaw</t>
  </si>
  <si>
    <t>28450</t>
  </si>
  <si>
    <t>27823</t>
  </si>
  <si>
    <t>28159</t>
  </si>
  <si>
    <t>27565</t>
  </si>
  <si>
    <t>28127</t>
  </si>
  <si>
    <t>28311</t>
  </si>
  <si>
    <t>28409</t>
  </si>
  <si>
    <t>28732</t>
  </si>
  <si>
    <t>27260</t>
  </si>
  <si>
    <t>28594</t>
  </si>
  <si>
    <t>27932</t>
  </si>
  <si>
    <t>28678</t>
  </si>
  <si>
    <t>28466</t>
  </si>
  <si>
    <t>28152</t>
  </si>
  <si>
    <t>28513</t>
  </si>
  <si>
    <t>28451</t>
  </si>
  <si>
    <t>27860</t>
  </si>
  <si>
    <t>27596</t>
  </si>
  <si>
    <t>28715</t>
  </si>
  <si>
    <t>28777</t>
  </si>
  <si>
    <t>27523</t>
  </si>
  <si>
    <t>28713</t>
  </si>
  <si>
    <t>28512</t>
  </si>
  <si>
    <t>28168</t>
  </si>
  <si>
    <t>Connellys Springs</t>
  </si>
  <si>
    <t>28612</t>
  </si>
  <si>
    <t>28749</t>
  </si>
  <si>
    <t>28054</t>
  </si>
  <si>
    <t>27896</t>
  </si>
  <si>
    <t>28651</t>
  </si>
  <si>
    <t>27576</t>
  </si>
  <si>
    <t>28742</t>
  </si>
  <si>
    <t>27807</t>
  </si>
  <si>
    <t>27539</t>
  </si>
  <si>
    <t>28280</t>
  </si>
  <si>
    <t>28782</t>
  </si>
  <si>
    <t>28139</t>
  </si>
  <si>
    <t>27928</t>
  </si>
  <si>
    <t>27521</t>
  </si>
  <si>
    <t>28630</t>
  </si>
  <si>
    <t>28163</t>
  </si>
  <si>
    <t>27376</t>
  </si>
  <si>
    <t>27592</t>
  </si>
  <si>
    <t>27021</t>
  </si>
  <si>
    <t>28658</t>
  </si>
  <si>
    <t>Wagram</t>
  </si>
  <si>
    <t>28396</t>
  </si>
  <si>
    <t>28071</t>
  </si>
  <si>
    <t>27045</t>
  </si>
  <si>
    <t>27863</t>
  </si>
  <si>
    <t>27577</t>
  </si>
  <si>
    <t>27919</t>
  </si>
  <si>
    <t>28638</t>
  </si>
  <si>
    <t>27370</t>
  </si>
  <si>
    <t>27541</t>
  </si>
  <si>
    <t>28659</t>
  </si>
  <si>
    <t>28120</t>
  </si>
  <si>
    <t>Chocowinity</t>
  </si>
  <si>
    <t>27817</t>
  </si>
  <si>
    <t>28012</t>
  </si>
  <si>
    <t>28337</t>
  </si>
  <si>
    <t>Pinetops</t>
  </si>
  <si>
    <t>27864</t>
  </si>
  <si>
    <t>27018</t>
  </si>
  <si>
    <t>27332</t>
  </si>
  <si>
    <t>28504</t>
  </si>
  <si>
    <t>28124</t>
  </si>
  <si>
    <t>27808</t>
  </si>
  <si>
    <t>28562</t>
  </si>
  <si>
    <t>28023</t>
  </si>
  <si>
    <t>28212</t>
  </si>
  <si>
    <t>28759</t>
  </si>
  <si>
    <t>St. Pauls</t>
  </si>
  <si>
    <t>28384</t>
  </si>
  <si>
    <t>27253</t>
  </si>
  <si>
    <t>28902</t>
  </si>
  <si>
    <t>28282</t>
  </si>
  <si>
    <t>28086</t>
  </si>
  <si>
    <t>27958</t>
  </si>
  <si>
    <t>27712</t>
  </si>
  <si>
    <t>27505</t>
  </si>
  <si>
    <t>27828</t>
  </si>
  <si>
    <t>27508</t>
  </si>
  <si>
    <t>Oak Island</t>
  </si>
  <si>
    <t>28465</t>
  </si>
  <si>
    <t>27239</t>
  </si>
  <si>
    <t>Linville</t>
  </si>
  <si>
    <t>28646</t>
  </si>
  <si>
    <t>28112</t>
  </si>
  <si>
    <t>28714</t>
  </si>
  <si>
    <t>28731</t>
  </si>
  <si>
    <t>28726</t>
  </si>
  <si>
    <t>28739</t>
  </si>
  <si>
    <t>28605</t>
  </si>
  <si>
    <t>28644</t>
  </si>
  <si>
    <t>28360</t>
  </si>
  <si>
    <t>27574</t>
  </si>
  <si>
    <t>Candor</t>
  </si>
  <si>
    <t>27229</t>
  </si>
  <si>
    <t>28768</t>
  </si>
  <si>
    <t>27023</t>
  </si>
  <si>
    <t>28458</t>
  </si>
  <si>
    <t>28751</t>
  </si>
  <si>
    <t>27583</t>
  </si>
  <si>
    <t>Southern Shores</t>
  </si>
  <si>
    <t>28701</t>
  </si>
  <si>
    <t>Count of LoanNumber</t>
  </si>
  <si>
    <t>This program provides emergency assistance for eligible restaurants, bars, and other qualifying businesses impacted by COVID-19.</t>
  </si>
  <si>
    <t>source: https://www.sba.gov/funding-programs/loans/covid-19-relief-options/restaurant-revitalization-fund</t>
  </si>
  <si>
    <t>Outdoor Seating</t>
  </si>
  <si>
    <t>Covered Supplier</t>
  </si>
  <si>
    <t>Debt</t>
  </si>
  <si>
    <t>Food</t>
  </si>
  <si>
    <t>Maintenance Indoor</t>
  </si>
  <si>
    <t>Operations</t>
  </si>
  <si>
    <t>Payroll</t>
  </si>
  <si>
    <t>Rent</t>
  </si>
  <si>
    <t>Supplies</t>
  </si>
  <si>
    <t>Utility</t>
  </si>
  <si>
    <t>Count</t>
  </si>
  <si>
    <t>Women Owned</t>
  </si>
  <si>
    <t>Veteran Owned</t>
  </si>
  <si>
    <t>Socially and economically disadvantaged</t>
  </si>
  <si>
    <t>avg grant amt</t>
  </si>
  <si>
    <t>sum grant amt</t>
  </si>
  <si>
    <t>Priority Group</t>
  </si>
  <si>
    <t>Analysis of Restaurant Revitalization Funds Granted in North Carolina</t>
  </si>
  <si>
    <t>Total Grant Amount (USD) Funded in N.C.</t>
  </si>
  <si>
    <t>Grants Funded in N.C.</t>
  </si>
  <si>
    <t>Grant Purpose</t>
  </si>
  <si>
    <t>Grant Count by State</t>
  </si>
  <si>
    <t>Grant Amt Sum by State</t>
  </si>
  <si>
    <t>BusinessCity2</t>
  </si>
  <si>
    <t>Sum of Count</t>
  </si>
  <si>
    <t>Column chart (right) reflects selections in slicers.</t>
  </si>
  <si>
    <t>A  business owner can  qualify for all three Priority Groups.</t>
  </si>
  <si>
    <t>Top 10 Cities that Funded Business Owners in Priority Groups</t>
  </si>
  <si>
    <t>(For entire population select N on all 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</si>
</sst>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rgb="FF3F3F3F"/>
      <name val="Calibri"/>
      <family val="2"/>
      <scheme val="minor"/>
    </font>
    <font>
      <sz val="9"/>
      <color theme="1"/>
      <name val="Calibri"/>
      <family val="2"/>
      <scheme val="minor"/>
    </font>
    <font>
      <b/>
      <sz val="20"/>
      <color theme="0"/>
      <name val="Calibri"/>
      <family val="2"/>
      <scheme val="minor"/>
    </font>
    <font>
      <sz val="14"/>
      <color theme="1" tint="0.249977111117893"/>
      <name val="Calibri"/>
      <family val="2"/>
      <scheme val="minor"/>
    </font>
    <font>
      <b/>
      <sz val="26"/>
      <color theme="3"/>
      <name val="Calibri Light"/>
      <family val="2"/>
      <scheme val="major"/>
    </font>
    <font>
      <b/>
      <sz val="14"/>
      <color theme="3"/>
      <name val="Calibri"/>
      <family val="2"/>
      <scheme val="minor"/>
    </font>
    <font>
      <i/>
      <sz val="11"/>
      <color theme="3"/>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theme="9"/>
        <bgColor indexed="64"/>
      </patternFill>
    </fill>
    <fill>
      <patternFill patternType="solid">
        <fgColor theme="1" tint="0.249977111117893"/>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theme="7"/>
      </left>
      <right/>
      <top style="medium">
        <color theme="7"/>
      </top>
      <bottom/>
      <diagonal/>
    </border>
    <border>
      <left/>
      <right/>
      <top style="medium">
        <color theme="7"/>
      </top>
      <bottom/>
      <diagonal/>
    </border>
    <border>
      <left/>
      <right style="medium">
        <color theme="7"/>
      </right>
      <top style="medium">
        <color theme="7"/>
      </top>
      <bottom/>
      <diagonal/>
    </border>
    <border>
      <left style="medium">
        <color theme="7"/>
      </left>
      <right/>
      <top/>
      <bottom/>
      <diagonal/>
    </border>
    <border>
      <left/>
      <right style="medium">
        <color theme="7"/>
      </right>
      <top/>
      <bottom/>
      <diagonal/>
    </border>
    <border>
      <left style="medium">
        <color theme="7"/>
      </left>
      <right/>
      <top/>
      <bottom style="medium">
        <color theme="7"/>
      </bottom>
      <diagonal/>
    </border>
    <border>
      <left/>
      <right/>
      <top/>
      <bottom style="medium">
        <color theme="7"/>
      </bottom>
      <diagonal/>
    </border>
    <border>
      <left/>
      <right style="medium">
        <color theme="7"/>
      </right>
      <top/>
      <bottom style="medium">
        <color theme="7"/>
      </bottom>
      <diagonal/>
    </border>
    <border>
      <left style="medium">
        <color theme="7"/>
      </left>
      <right style="medium">
        <color theme="7"/>
      </right>
      <top style="medium">
        <color theme="7"/>
      </top>
      <bottom style="medium">
        <color theme="7"/>
      </bottom>
      <diagonal/>
    </border>
    <border>
      <left style="medium">
        <color theme="7"/>
      </left>
      <right style="medium">
        <color theme="7"/>
      </right>
      <top style="medium">
        <color theme="7"/>
      </top>
      <bottom/>
      <diagonal/>
    </border>
    <border>
      <left style="medium">
        <color theme="7"/>
      </left>
      <right style="medium">
        <color theme="7"/>
      </right>
      <top/>
      <bottom/>
      <diagonal/>
    </border>
    <border>
      <left style="medium">
        <color theme="7"/>
      </left>
      <right style="medium">
        <color theme="7"/>
      </right>
      <top/>
      <bottom style="medium">
        <color theme="7"/>
      </bottom>
      <diagonal/>
    </border>
    <border>
      <left/>
      <right/>
      <top style="thin">
        <color theme="7"/>
      </top>
      <bottom style="thin">
        <color theme="7"/>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7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4" fontId="0" fillId="0" borderId="0" xfId="42" applyFont="1"/>
    <xf numFmtId="44" fontId="0" fillId="0" borderId="0" xfId="0" applyNumberFormat="1"/>
    <xf numFmtId="0" fontId="5" fillId="33" borderId="0" xfId="4" applyFill="1" applyBorder="1" applyAlignment="1">
      <alignment horizontal="right"/>
    </xf>
    <xf numFmtId="0" fontId="5" fillId="33" borderId="0" xfId="4" applyFill="1" applyBorder="1" applyAlignment="1">
      <alignment horizontal="left"/>
    </xf>
    <xf numFmtId="2" fontId="0" fillId="0" borderId="0" xfId="42" applyNumberFormat="1" applyFont="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applyFill="1"/>
    <xf numFmtId="0" fontId="0" fillId="0" borderId="0" xfId="0" applyFill="1" applyAlignment="1"/>
    <xf numFmtId="0" fontId="2" fillId="0" borderId="0" xfId="1" applyFont="1" applyFill="1" applyBorder="1" applyAlignment="1">
      <alignment vertical="center"/>
    </xf>
    <xf numFmtId="0" fontId="4" fillId="0" borderId="0" xfId="3" applyFill="1" applyBorder="1" applyAlignment="1">
      <alignment vertical="center"/>
    </xf>
    <xf numFmtId="0" fontId="15" fillId="0" borderId="0" xfId="16" applyFill="1" applyBorder="1" applyAlignment="1"/>
    <xf numFmtId="0" fontId="0" fillId="35" borderId="11" xfId="0" applyFill="1" applyBorder="1" applyAlignment="1"/>
    <xf numFmtId="0" fontId="0" fillId="35" borderId="12" xfId="0" applyFill="1" applyBorder="1" applyAlignment="1"/>
    <xf numFmtId="0" fontId="0" fillId="35" borderId="13" xfId="0" applyFill="1" applyBorder="1" applyAlignment="1"/>
    <xf numFmtId="0" fontId="0" fillId="33" borderId="0" xfId="0" applyFill="1" applyBorder="1"/>
    <xf numFmtId="0" fontId="22" fillId="33" borderId="0" xfId="0" applyFont="1" applyFill="1" applyBorder="1"/>
    <xf numFmtId="0" fontId="0" fillId="35" borderId="25" xfId="0" applyFill="1" applyBorder="1"/>
    <xf numFmtId="0" fontId="0" fillId="35" borderId="25" xfId="0" applyFill="1" applyBorder="1" applyAlignment="1"/>
    <xf numFmtId="0" fontId="0" fillId="35" borderId="26" xfId="0" applyFill="1" applyBorder="1"/>
    <xf numFmtId="0" fontId="2" fillId="35" borderId="27" xfId="1" applyFont="1" applyFill="1" applyBorder="1" applyAlignment="1">
      <alignment vertical="center"/>
    </xf>
    <xf numFmtId="0" fontId="4" fillId="35" borderId="27" xfId="3" applyFill="1" applyBorder="1" applyAlignment="1">
      <alignment vertical="center"/>
    </xf>
    <xf numFmtId="0" fontId="15" fillId="35" borderId="27" xfId="16" applyFill="1" applyBorder="1" applyAlignment="1"/>
    <xf numFmtId="0" fontId="0" fillId="35" borderId="27" xfId="0" applyFill="1" applyBorder="1"/>
    <xf numFmtId="0" fontId="0" fillId="35" borderId="10" xfId="0" applyFill="1" applyBorder="1"/>
    <xf numFmtId="0" fontId="0" fillId="33" borderId="31" xfId="0" applyFill="1" applyBorder="1"/>
    <xf numFmtId="0" fontId="0" fillId="33" borderId="32" xfId="0" applyFill="1" applyBorder="1"/>
    <xf numFmtId="0" fontId="0" fillId="33" borderId="33" xfId="0" applyFill="1" applyBorder="1"/>
    <xf numFmtId="0" fontId="0" fillId="33" borderId="34" xfId="0" applyFill="1" applyBorder="1"/>
    <xf numFmtId="0" fontId="0" fillId="33" borderId="35" xfId="0" applyFill="1" applyBorder="1"/>
    <xf numFmtId="0" fontId="15" fillId="33" borderId="0" xfId="16" applyFill="1" applyBorder="1"/>
    <xf numFmtId="0" fontId="20" fillId="33" borderId="36" xfId="0" applyFont="1" applyFill="1" applyBorder="1"/>
    <xf numFmtId="0" fontId="20" fillId="33" borderId="36" xfId="0" applyFont="1" applyFill="1" applyBorder="1" applyAlignment="1">
      <alignment horizontal="left"/>
    </xf>
    <xf numFmtId="0" fontId="20" fillId="33" borderId="31" xfId="0" applyFont="1" applyFill="1" applyBorder="1" applyAlignment="1">
      <alignment horizontal="left"/>
    </xf>
    <xf numFmtId="0" fontId="20" fillId="33" borderId="37" xfId="0" applyFont="1" applyFill="1" applyBorder="1" applyAlignment="1">
      <alignment horizontal="left"/>
    </xf>
    <xf numFmtId="0" fontId="20" fillId="33" borderId="38" xfId="0" applyFont="1" applyFill="1" applyBorder="1" applyAlignment="1">
      <alignment horizontal="left"/>
    </xf>
    <xf numFmtId="0" fontId="20" fillId="33" borderId="39" xfId="0" applyFont="1" applyFill="1" applyBorder="1" applyAlignment="1">
      <alignment horizontal="left"/>
    </xf>
    <xf numFmtId="165" fontId="20" fillId="33" borderId="37" xfId="0" applyNumberFormat="1" applyFont="1" applyFill="1" applyBorder="1"/>
    <xf numFmtId="165" fontId="20" fillId="33" borderId="38" xfId="0" applyNumberFormat="1" applyFont="1" applyFill="1" applyBorder="1"/>
    <xf numFmtId="165" fontId="20" fillId="33" borderId="39" xfId="0" applyNumberFormat="1" applyFont="1" applyFill="1" applyBorder="1"/>
    <xf numFmtId="0" fontId="0" fillId="33" borderId="0" xfId="0" applyFill="1"/>
    <xf numFmtId="0" fontId="19" fillId="33" borderId="11" xfId="10" applyFont="1" applyFill="1" applyBorder="1" applyAlignment="1">
      <alignment horizontal="center" vertical="center" wrapText="1"/>
    </xf>
    <xf numFmtId="0" fontId="19" fillId="33" borderId="12" xfId="10" applyFont="1" applyFill="1" applyBorder="1" applyAlignment="1">
      <alignment horizontal="center" vertical="center" wrapText="1"/>
    </xf>
    <xf numFmtId="0" fontId="19" fillId="33" borderId="14" xfId="10" applyFont="1" applyFill="1" applyBorder="1" applyAlignment="1">
      <alignment horizontal="center" vertical="center" wrapText="1"/>
    </xf>
    <xf numFmtId="0" fontId="19" fillId="33" borderId="10" xfId="10" applyFont="1" applyFill="1" applyBorder="1" applyAlignment="1">
      <alignment horizontal="center" vertical="center" wrapText="1"/>
    </xf>
    <xf numFmtId="0" fontId="21" fillId="36" borderId="12" xfId="10" applyFont="1" applyFill="1" applyBorder="1" applyAlignment="1">
      <alignment horizontal="center" vertical="center" wrapText="1"/>
    </xf>
    <xf numFmtId="0" fontId="21" fillId="36" borderId="13" xfId="10" applyFont="1" applyFill="1" applyBorder="1" applyAlignment="1">
      <alignment horizontal="center" vertical="center" wrapText="1"/>
    </xf>
    <xf numFmtId="0" fontId="21" fillId="36" borderId="10" xfId="10" applyFont="1" applyFill="1" applyBorder="1" applyAlignment="1">
      <alignment horizontal="center" vertical="center" wrapText="1"/>
    </xf>
    <xf numFmtId="0" fontId="21" fillId="36" borderId="15" xfId="10" applyFont="1" applyFill="1" applyBorder="1" applyAlignment="1">
      <alignment horizontal="center" vertical="center" wrapText="1"/>
    </xf>
    <xf numFmtId="165" fontId="21" fillId="36" borderId="12" xfId="42" applyNumberFormat="1" applyFont="1" applyFill="1" applyBorder="1" applyAlignment="1">
      <alignment horizontal="center" vertical="center" wrapText="1"/>
    </xf>
    <xf numFmtId="165" fontId="21" fillId="36" borderId="13" xfId="42" applyNumberFormat="1" applyFont="1" applyFill="1" applyBorder="1" applyAlignment="1">
      <alignment horizontal="center" vertical="center" wrapText="1"/>
    </xf>
    <xf numFmtId="165" fontId="21" fillId="36" borderId="10" xfId="42" applyNumberFormat="1" applyFont="1" applyFill="1" applyBorder="1" applyAlignment="1">
      <alignment horizontal="center" vertical="center" wrapText="1"/>
    </xf>
    <xf numFmtId="165" fontId="21" fillId="36" borderId="15" xfId="42" applyNumberFormat="1" applyFont="1" applyFill="1" applyBorder="1" applyAlignment="1">
      <alignment horizontal="center" vertical="center" wrapText="1"/>
    </xf>
    <xf numFmtId="0" fontId="23" fillId="34" borderId="28" xfId="1" applyFont="1" applyFill="1" applyBorder="1" applyAlignment="1">
      <alignment horizontal="center" vertical="center"/>
    </xf>
    <xf numFmtId="0" fontId="23" fillId="34" borderId="29" xfId="1" applyFont="1" applyFill="1" applyBorder="1" applyAlignment="1">
      <alignment horizontal="center" vertical="center"/>
    </xf>
    <xf numFmtId="0" fontId="23" fillId="34" borderId="30" xfId="1" applyFont="1" applyFill="1" applyBorder="1" applyAlignment="1">
      <alignment horizontal="center" vertical="center"/>
    </xf>
    <xf numFmtId="0" fontId="24" fillId="33" borderId="31" xfId="3" applyFont="1" applyFill="1" applyBorder="1" applyAlignment="1">
      <alignment horizontal="center" vertical="center"/>
    </xf>
    <xf numFmtId="0" fontId="24" fillId="33" borderId="0" xfId="3" applyFont="1" applyFill="1" applyBorder="1" applyAlignment="1">
      <alignment horizontal="center" vertical="center"/>
    </xf>
    <xf numFmtId="0" fontId="24" fillId="33" borderId="32" xfId="3" applyFont="1" applyFill="1" applyBorder="1" applyAlignment="1">
      <alignment horizontal="center" vertical="center"/>
    </xf>
    <xf numFmtId="0" fontId="15" fillId="33" borderId="31" xfId="16" applyFill="1" applyBorder="1" applyAlignment="1">
      <alignment horizontal="center"/>
    </xf>
    <xf numFmtId="0" fontId="15" fillId="33" borderId="0" xfId="16" applyFill="1" applyBorder="1" applyAlignment="1">
      <alignment horizontal="center"/>
    </xf>
    <xf numFmtId="0" fontId="15" fillId="33" borderId="32" xfId="16" applyFill="1" applyBorder="1" applyAlignment="1">
      <alignment horizontal="center"/>
    </xf>
    <xf numFmtId="0" fontId="15" fillId="33" borderId="0" xfId="16" applyFill="1" applyBorder="1" applyAlignment="1">
      <alignment horizontal="left" wrapText="1"/>
    </xf>
    <xf numFmtId="0" fontId="15" fillId="33" borderId="0" xfId="16" applyFill="1" applyBorder="1" applyAlignment="1">
      <alignment vertical="center"/>
    </xf>
    <xf numFmtId="0" fontId="25" fillId="0" borderId="40" xfId="4"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6">
    <dxf>
      <numFmt numFmtId="34" formatCode="_(&quot;$&quot;* #,##0.00_);_(&quot;$&quot;* \(#,##0.00\);_(&quot;$&quot;* &quot;-&quot;??_);_(@_)"/>
    </dxf>
    <dxf>
      <font>
        <sz val="9"/>
      </font>
    </dxf>
    <dxf>
      <font>
        <sz val="9"/>
      </font>
    </dxf>
    <dxf>
      <font>
        <sz val="9"/>
      </font>
    </dxf>
    <dxf>
      <font>
        <sz val="9"/>
      </font>
    </dxf>
    <dxf>
      <font>
        <sz val="9"/>
      </font>
    </dxf>
    <dxf>
      <font>
        <sz val="9"/>
      </font>
    </dxf>
    <dxf>
      <font>
        <color theme="1"/>
      </font>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numFmt numFmtId="165" formatCode="_(&quot;$&quot;* #,##0_);_(&quot;$&quot;* \(#,##0\);_(&quot;$&quot;* &quot;-&quot;??_);_(@_)"/>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numFmt numFmtId="165" formatCode="_(&quot;$&quot;* #,##0_);_(&quot;$&quot;* \(#,##0\);_(&quot;$&quot;* &quot;-&quot;??_);_(@_)"/>
    </dxf>
    <dxf>
      <numFmt numFmtId="166" formatCode="_(&quot;$&quot;* #,##0.0_);_(&quot;$&quot;* \(#,##0.0\);_(&quot;$&quot;* &quot;-&quot;??_);_(@_)"/>
    </dxf>
    <dxf>
      <numFmt numFmtId="165" formatCode="_(&quot;$&quot;* #,##0_);_(&quot;$&quot;* \(#,##0\);_(&quot;$&quot;* &quot;-&quot;??_);_(@_)"/>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thin">
          <color theme="7"/>
        </left>
        <right style="thin">
          <color theme="7"/>
        </right>
        <top style="thin">
          <color theme="7"/>
        </top>
        <bottom style="thin">
          <color theme="7"/>
        </bottom>
        <vertical style="thin">
          <color theme="7"/>
        </vertical>
        <horizontal style="thin">
          <color theme="7"/>
        </horizontal>
      </border>
    </dxf>
    <dxf>
      <border>
        <left style="thin">
          <color theme="7"/>
        </left>
        <right style="thin">
          <color theme="7"/>
        </right>
        <top style="thin">
          <color theme="7"/>
        </top>
        <bottom style="thin">
          <color theme="7"/>
        </bottom>
        <vertical style="thin">
          <color theme="7"/>
        </vertical>
        <horizontal style="thin">
          <color theme="7"/>
        </horizontal>
      </border>
    </dxf>
    <dxf>
      <border>
        <left style="thin">
          <color theme="7"/>
        </left>
        <right style="thin">
          <color theme="7"/>
        </right>
        <top style="thin">
          <color theme="7"/>
        </top>
        <bottom style="thin">
          <color theme="7"/>
        </bottom>
        <vertical style="thin">
          <color theme="7"/>
        </vertical>
        <horizontal style="thin">
          <color theme="7"/>
        </horizontal>
      </border>
    </dxf>
    <dxf>
      <border>
        <left style="thin">
          <color theme="7"/>
        </left>
        <right style="thin">
          <color theme="7"/>
        </right>
        <top style="thin">
          <color theme="7"/>
        </top>
        <bottom style="thin">
          <color theme="7"/>
        </bottom>
        <vertical style="thin">
          <color theme="7"/>
        </vertical>
        <horizontal style="thin">
          <color theme="7"/>
        </horizontal>
      </border>
    </dxf>
    <dxf>
      <border>
        <left style="thin">
          <color theme="7"/>
        </left>
        <right style="thin">
          <color theme="7"/>
        </right>
        <top style="thin">
          <color theme="7"/>
        </top>
        <bottom style="thin">
          <color theme="7"/>
        </bottom>
        <vertical style="thin">
          <color theme="7"/>
        </vertical>
        <horizontal style="thin">
          <color theme="7"/>
        </horizontal>
      </border>
    </dxf>
    <dxf>
      <border>
        <left style="thin">
          <color theme="7"/>
        </left>
        <right style="thin">
          <color theme="7"/>
        </right>
        <top style="thin">
          <color theme="7"/>
        </top>
        <bottom style="thin">
          <color theme="7"/>
        </bottom>
        <vertical style="thin">
          <color theme="7"/>
        </vertical>
        <horizontal style="thin">
          <color theme="7"/>
        </horizontal>
      </border>
    </dxf>
    <dxf>
      <border>
        <left style="medium">
          <color theme="7"/>
        </left>
        <right style="medium">
          <color theme="7"/>
        </right>
        <top style="medium">
          <color theme="7"/>
        </top>
        <bottom style="medium">
          <color theme="7"/>
        </bottom>
      </border>
    </dxf>
    <dxf>
      <border>
        <left style="thin">
          <color theme="7"/>
        </left>
        <right style="thin">
          <color theme="7"/>
        </right>
        <top style="thin">
          <color theme="7"/>
        </top>
        <bottom style="thin">
          <color theme="7"/>
        </bottom>
        <vertical style="thin">
          <color theme="7"/>
        </vertical>
        <horizontal style="thin">
          <color theme="7"/>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dxf>
    <dxf>
      <numFmt numFmtId="2" formatCode="0.00"/>
    </dxf>
    <dxf>
      <numFmt numFmtId="19" formatCode="m/d/yyyy"/>
    </dxf>
    <dxf>
      <numFmt numFmtId="19" formatCode="m/d/yyyy"/>
    </dxf>
    <dxf>
      <numFmt numFmtId="34" formatCode="_(&quot;$&quot;* #,##0.00_);_(&quot;$&quot;* \(#,##0.00\);_(&quot;$&quot;* &quot;-&quot;??_);_(@_)"/>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165" formatCode="_(&quot;$&quot;* #,##0_);_(&quot;$&quot;* \(#,##0\);_(&quot;$&quot;* &quot;-&quot;??_);_(@_)"/>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border>
        <left style="medium">
          <color theme="7"/>
        </left>
        <right style="medium">
          <color theme="7"/>
        </right>
        <top style="medium">
          <color theme="7"/>
        </top>
        <bottom style="medium">
          <color theme="7"/>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sz val="9"/>
      </font>
    </dxf>
    <dxf>
      <font>
        <sz val="9"/>
      </font>
    </dxf>
    <dxf>
      <font>
        <sz val="9"/>
      </font>
    </dxf>
    <dxf>
      <font>
        <sz val="9"/>
      </font>
    </dxf>
    <dxf>
      <font>
        <sz val="9"/>
      </font>
    </dxf>
    <dxf>
      <font>
        <sz val="9"/>
      </font>
    </dxf>
    <dxf>
      <numFmt numFmtId="34" formatCode="_(&quot;$&quot;* #,##0.00_);_(&quot;$&quot;* \(#,##0.00\);_(&quot;$&quot;* &quot;-&quot;??_);_(@_)"/>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Grant Purpose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Data!$AE$3:$AE$12</c:f>
              <c:strCache>
                <c:ptCount val="10"/>
                <c:pt idx="0">
                  <c:v>Outdoor Seating</c:v>
                </c:pt>
                <c:pt idx="1">
                  <c:v>Covered Supplier</c:v>
                </c:pt>
                <c:pt idx="2">
                  <c:v>Debt</c:v>
                </c:pt>
                <c:pt idx="3">
                  <c:v>Food</c:v>
                </c:pt>
                <c:pt idx="4">
                  <c:v>Maintenance Indoor</c:v>
                </c:pt>
                <c:pt idx="5">
                  <c:v>Operations</c:v>
                </c:pt>
                <c:pt idx="6">
                  <c:v>Payroll</c:v>
                </c:pt>
                <c:pt idx="7">
                  <c:v>Rent</c:v>
                </c:pt>
                <c:pt idx="8">
                  <c:v>Supplies</c:v>
                </c:pt>
                <c:pt idx="9">
                  <c:v>Utility</c:v>
                </c:pt>
              </c:strCache>
            </c:strRef>
          </c:cat>
          <c:val>
            <c:numRef>
              <c:f>Data!$AF$3:$AF$12</c:f>
              <c:numCache>
                <c:formatCode>General</c:formatCode>
                <c:ptCount val="10"/>
                <c:pt idx="0">
                  <c:v>979</c:v>
                </c:pt>
                <c:pt idx="1">
                  <c:v>1483</c:v>
                </c:pt>
                <c:pt idx="2">
                  <c:v>1134</c:v>
                </c:pt>
                <c:pt idx="3">
                  <c:v>2228</c:v>
                </c:pt>
                <c:pt idx="4">
                  <c:v>2014</c:v>
                </c:pt>
                <c:pt idx="5">
                  <c:v>2302</c:v>
                </c:pt>
                <c:pt idx="6">
                  <c:v>2387</c:v>
                </c:pt>
                <c:pt idx="7">
                  <c:v>2371</c:v>
                </c:pt>
                <c:pt idx="8">
                  <c:v>2131</c:v>
                </c:pt>
                <c:pt idx="9">
                  <c:v>2353</c:v>
                </c:pt>
              </c:numCache>
            </c:numRef>
          </c:val>
          <c:extLst>
            <c:ext xmlns:c16="http://schemas.microsoft.com/office/drawing/2014/chart" uri="{C3380CC4-5D6E-409C-BE32-E72D297353CC}">
              <c16:uniqueId val="{00000000-6444-4D66-AE63-2CEF4F41A08F}"/>
            </c:ext>
          </c:extLst>
        </c:ser>
        <c:dLbls>
          <c:showLegendKey val="0"/>
          <c:showVal val="0"/>
          <c:showCatName val="0"/>
          <c:showSerName val="0"/>
          <c:showPercent val="0"/>
          <c:showBubbleSize val="0"/>
        </c:dLbls>
        <c:gapWidth val="182"/>
        <c:axId val="2047729520"/>
        <c:axId val="2047730352"/>
      </c:barChart>
      <c:catAx>
        <c:axId val="204772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30352"/>
        <c:crosses val="autoZero"/>
        <c:auto val="1"/>
        <c:lblAlgn val="ctr"/>
        <c:lblOffset val="100"/>
        <c:noMultiLvlLbl val="0"/>
      </c:catAx>
      <c:valAx>
        <c:axId val="2047730352"/>
        <c:scaling>
          <c:orientation val="minMax"/>
        </c:scaling>
        <c:delete val="1"/>
        <c:axPos val="b"/>
        <c:numFmt formatCode="General" sourceLinked="1"/>
        <c:majorTickMark val="none"/>
        <c:minorTickMark val="none"/>
        <c:tickLblPos val="nextTo"/>
        <c:crossAx val="20477295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Grants by</a:t>
            </a:r>
            <a:r>
              <a:rPr lang="en-US" baseline="0"/>
              <a:t> </a:t>
            </a:r>
            <a:r>
              <a:rPr lang="en-US"/>
              <a:t>Priority Group</a:t>
            </a:r>
          </a:p>
        </c:rich>
      </c:tx>
      <c:layout>
        <c:manualLayout>
          <c:xMode val="edge"/>
          <c:yMode val="edge"/>
          <c:x val="0.22159250052883245"/>
          <c:y val="0.119752644896433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7148309241381838"/>
          <c:y val="0.32421577533533602"/>
          <c:w val="0.26348671242762267"/>
          <c:h val="0.37697349091279764"/>
        </c:manualLayout>
      </c:layout>
      <c:pieChart>
        <c:varyColors val="1"/>
        <c:ser>
          <c:idx val="0"/>
          <c:order val="0"/>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30E-4BE3-871E-361CCAC9338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30E-4BE3-871E-361CCAC9338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30E-4BE3-871E-361CCAC93386}"/>
              </c:ext>
            </c:extLst>
          </c:dPt>
          <c:dLbls>
            <c:dLbl>
              <c:idx val="0"/>
              <c:layout>
                <c:manualLayout>
                  <c:x val="2.5434820647419074E-2"/>
                  <c:y val="-4.7099008457276173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0E-4BE3-871E-361CCAC93386}"/>
                </c:ext>
              </c:extLst>
            </c:dLbl>
            <c:dLbl>
              <c:idx val="1"/>
              <c:layout>
                <c:manualLayout>
                  <c:x val="-1.8173228346456693E-2"/>
                  <c:y val="8.456911636045495E-3"/>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0E-4BE3-871E-361CCAC93386}"/>
                </c:ext>
              </c:extLst>
            </c:dLbl>
            <c:dLbl>
              <c:idx val="2"/>
              <c:layout>
                <c:manualLayout>
                  <c:x val="-1.9229877515310585E-2"/>
                  <c:y val="-4.5412292213473315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0E-4BE3-871E-361CCAC933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Data!$AE$15:$AE$17</c:f>
              <c:strCache>
                <c:ptCount val="3"/>
                <c:pt idx="0">
                  <c:v>Women Owned</c:v>
                </c:pt>
                <c:pt idx="1">
                  <c:v>Veteran Owned</c:v>
                </c:pt>
                <c:pt idx="2">
                  <c:v>Socially and economically disadvantaged</c:v>
                </c:pt>
              </c:strCache>
            </c:strRef>
          </c:cat>
          <c:val>
            <c:numRef>
              <c:f>Data!$AF$15:$AF$17</c:f>
              <c:numCache>
                <c:formatCode>General</c:formatCode>
                <c:ptCount val="3"/>
                <c:pt idx="0">
                  <c:v>1096</c:v>
                </c:pt>
                <c:pt idx="1">
                  <c:v>224</c:v>
                </c:pt>
                <c:pt idx="2">
                  <c:v>866</c:v>
                </c:pt>
              </c:numCache>
            </c:numRef>
          </c:val>
          <c:extLst>
            <c:ext xmlns:c16="http://schemas.microsoft.com/office/drawing/2014/chart" uri="{C3380CC4-5D6E-409C-BE32-E72D297353CC}">
              <c16:uniqueId val="{00000006-230E-4BE3-871E-361CCAC9338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Amount (USD) Granted to Priority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253235129257296E-2"/>
          <c:y val="0.43777351673053966"/>
          <c:w val="0.93493529741485404"/>
          <c:h val="0.33947348301957853"/>
        </c:manualLayout>
      </c:layout>
      <c:barChart>
        <c:barDir val="col"/>
        <c:grouping val="clustered"/>
        <c:varyColors val="0"/>
        <c:ser>
          <c:idx val="0"/>
          <c:order val="0"/>
          <c:spPr>
            <a:solidFill>
              <a:schemeClr val="accent6"/>
            </a:solidFill>
            <a:ln>
              <a:noFill/>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Data!$AE$15:$AE$17</c:f>
              <c:strCache>
                <c:ptCount val="3"/>
                <c:pt idx="0">
                  <c:v>Women Owned</c:v>
                </c:pt>
                <c:pt idx="1">
                  <c:v>Veteran Owned</c:v>
                </c:pt>
                <c:pt idx="2">
                  <c:v>Socially and economically disadvantaged</c:v>
                </c:pt>
              </c:strCache>
            </c:strRef>
          </c:cat>
          <c:val>
            <c:numRef>
              <c:f>Data!$AG$15:$AG$17</c:f>
              <c:numCache>
                <c:formatCode>_("$"* #,##0.00_);_("$"* \(#,##0.00\);_("$"* "-"??_);_(@_)</c:formatCode>
                <c:ptCount val="3"/>
                <c:pt idx="0">
                  <c:v>207380.23006386854</c:v>
                </c:pt>
                <c:pt idx="1">
                  <c:v>247087.84790178572</c:v>
                </c:pt>
                <c:pt idx="2">
                  <c:v>216725.93773672046</c:v>
                </c:pt>
              </c:numCache>
            </c:numRef>
          </c:val>
          <c:extLst>
            <c:ext xmlns:c16="http://schemas.microsoft.com/office/drawing/2014/chart" uri="{C3380CC4-5D6E-409C-BE32-E72D297353CC}">
              <c16:uniqueId val="{00000000-2620-4ABC-A28C-9B224402A366}"/>
            </c:ext>
          </c:extLst>
        </c:ser>
        <c:dLbls>
          <c:showLegendKey val="0"/>
          <c:showVal val="0"/>
          <c:showCatName val="0"/>
          <c:showSerName val="0"/>
          <c:showPercent val="0"/>
          <c:showBubbleSize val="0"/>
        </c:dLbls>
        <c:gapWidth val="219"/>
        <c:overlap val="-27"/>
        <c:axId val="754170496"/>
        <c:axId val="754180480"/>
      </c:barChart>
      <c:catAx>
        <c:axId val="7541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180480"/>
        <c:crosses val="autoZero"/>
        <c:auto val="1"/>
        <c:lblAlgn val="ctr"/>
        <c:lblOffset val="100"/>
        <c:noMultiLvlLbl val="0"/>
      </c:catAx>
      <c:valAx>
        <c:axId val="754180480"/>
        <c:scaling>
          <c:orientation val="minMax"/>
        </c:scaling>
        <c:delete val="1"/>
        <c:axPos val="l"/>
        <c:numFmt formatCode="_(&quot;$&quot;* #,##0.00_);_(&quot;$&quot;* \(#,##0.00\);_(&quot;$&quot;* &quot;-&quot;??_);_(@_)" sourceLinked="1"/>
        <c:majorTickMark val="none"/>
        <c:minorTickMark val="none"/>
        <c:tickLblPos val="nextTo"/>
        <c:crossAx val="75417049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USD Granted to Priority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4439047815795223E-2"/>
          <c:y val="0.40126929034478803"/>
          <c:w val="0.93112190436840958"/>
          <c:h val="0.39118476660356077"/>
        </c:manualLayout>
      </c:layout>
      <c:barChart>
        <c:barDir val="col"/>
        <c:grouping val="clustered"/>
        <c:varyColors val="0"/>
        <c:ser>
          <c:idx val="0"/>
          <c:order val="0"/>
          <c:spPr>
            <a:solidFill>
              <a:schemeClr val="accent4"/>
            </a:solidFill>
            <a:ln>
              <a:noFill/>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Data!$AE$15:$AE$17</c:f>
              <c:strCache>
                <c:ptCount val="3"/>
                <c:pt idx="0">
                  <c:v>Women Owned</c:v>
                </c:pt>
                <c:pt idx="1">
                  <c:v>Veteran Owned</c:v>
                </c:pt>
                <c:pt idx="2">
                  <c:v>Socially and economically disadvantaged</c:v>
                </c:pt>
              </c:strCache>
            </c:strRef>
          </c:cat>
          <c:val>
            <c:numRef>
              <c:f>Data!$AH$15:$AH$17</c:f>
              <c:numCache>
                <c:formatCode>_("$"* #,##0.00_);_("$"* \(#,##0.00\);_("$"* "-"??_);_(@_)</c:formatCode>
                <c:ptCount val="3"/>
                <c:pt idx="0">
                  <c:v>227288732.14999992</c:v>
                </c:pt>
                <c:pt idx="1">
                  <c:v>55347677.93</c:v>
                </c:pt>
                <c:pt idx="2">
                  <c:v>187684662.07999992</c:v>
                </c:pt>
              </c:numCache>
            </c:numRef>
          </c:val>
          <c:extLst>
            <c:ext xmlns:c16="http://schemas.microsoft.com/office/drawing/2014/chart" uri="{C3380CC4-5D6E-409C-BE32-E72D297353CC}">
              <c16:uniqueId val="{00000000-7993-426C-BDE9-0DEACB87FB44}"/>
            </c:ext>
          </c:extLst>
        </c:ser>
        <c:dLbls>
          <c:dLblPos val="outEnd"/>
          <c:showLegendKey val="0"/>
          <c:showVal val="1"/>
          <c:showCatName val="0"/>
          <c:showSerName val="0"/>
          <c:showPercent val="0"/>
          <c:showBubbleSize val="0"/>
        </c:dLbls>
        <c:gapWidth val="219"/>
        <c:overlap val="-27"/>
        <c:axId val="1258090288"/>
        <c:axId val="1258084048"/>
      </c:barChart>
      <c:catAx>
        <c:axId val="125809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84048"/>
        <c:crosses val="autoZero"/>
        <c:auto val="1"/>
        <c:lblAlgn val="ctr"/>
        <c:lblOffset val="100"/>
        <c:noMultiLvlLbl val="0"/>
      </c:catAx>
      <c:valAx>
        <c:axId val="1258084048"/>
        <c:scaling>
          <c:orientation val="minMax"/>
        </c:scaling>
        <c:delete val="1"/>
        <c:axPos val="l"/>
        <c:numFmt formatCode="_(&quot;$&quot;* #,##0.00_);_(&quot;$&quot;* \(#,##0.00\);_(&quot;$&quot;* &quot;-&quot;??_);_(@_)" sourceLinked="1"/>
        <c:majorTickMark val="none"/>
        <c:minorTickMark val="none"/>
        <c:tickLblPos val="nextTo"/>
        <c:crossAx val="125809028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[NC_rrf_foia_BAN500_Project.xlsx]Dashboard!PivotTable27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Cities</a:t>
            </a:r>
            <a:r>
              <a:rPr lang="en-US" baseline="0"/>
              <a:t> </a:t>
            </a:r>
            <a:r>
              <a:rPr lang="en-US"/>
              <a:t>that Funded Business Owners in</a:t>
            </a:r>
            <a:r>
              <a:rPr lang="en-US" baseline="0"/>
              <a:t> Priority Groups</a:t>
            </a:r>
            <a:endParaRPr lang="en-US"/>
          </a:p>
        </c:rich>
      </c:tx>
      <c:layout>
        <c:manualLayout>
          <c:xMode val="edge"/>
          <c:yMode val="edge"/>
          <c:x val="0.33562814668042085"/>
          <c:y val="0.1090675657989043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69354516025789"/>
          <c:y val="0.1455050876529497"/>
          <c:w val="0.85481486636109738"/>
          <c:h val="0.62196227052763076"/>
        </c:manualLayout>
      </c:layout>
      <c:barChart>
        <c:barDir val="col"/>
        <c:grouping val="clustered"/>
        <c:varyColors val="0"/>
        <c:ser>
          <c:idx val="0"/>
          <c:order val="0"/>
          <c:tx>
            <c:strRef>
              <c:f>Dashboard!$H$35</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Dashboard!$G$36:$G$46</c:f>
              <c:strCache>
                <c:ptCount val="10"/>
                <c:pt idx="0">
                  <c:v>Asheville</c:v>
                </c:pt>
                <c:pt idx="1">
                  <c:v>Chapel Hill</c:v>
                </c:pt>
                <c:pt idx="2">
                  <c:v>Charlotte</c:v>
                </c:pt>
                <c:pt idx="3">
                  <c:v>Durham</c:v>
                </c:pt>
                <c:pt idx="4">
                  <c:v>Fayetteville</c:v>
                </c:pt>
                <c:pt idx="5">
                  <c:v>Greensboro</c:v>
                </c:pt>
                <c:pt idx="6">
                  <c:v>Jacksonville</c:v>
                </c:pt>
                <c:pt idx="7">
                  <c:v>Raleigh</c:v>
                </c:pt>
                <c:pt idx="8">
                  <c:v>West Jefferson</c:v>
                </c:pt>
                <c:pt idx="9">
                  <c:v>Wilmington</c:v>
                </c:pt>
              </c:strCache>
            </c:strRef>
          </c:cat>
          <c:val>
            <c:numRef>
              <c:f>Dashboard!$H$36:$H$46</c:f>
              <c:numCache>
                <c:formatCode>_("$"* #,##0_);_("$"* \(#,##0\);_("$"* "-"??_);_(@_)</c:formatCode>
                <c:ptCount val="10"/>
                <c:pt idx="0">
                  <c:v>1568754.93</c:v>
                </c:pt>
                <c:pt idx="1">
                  <c:v>3055703</c:v>
                </c:pt>
                <c:pt idx="2">
                  <c:v>4361198.87</c:v>
                </c:pt>
                <c:pt idx="3">
                  <c:v>1736731.82</c:v>
                </c:pt>
                <c:pt idx="4">
                  <c:v>688605.61</c:v>
                </c:pt>
                <c:pt idx="5">
                  <c:v>694867</c:v>
                </c:pt>
                <c:pt idx="6">
                  <c:v>5522402.1200000001</c:v>
                </c:pt>
                <c:pt idx="7">
                  <c:v>4715026.53</c:v>
                </c:pt>
                <c:pt idx="8">
                  <c:v>774624</c:v>
                </c:pt>
                <c:pt idx="9">
                  <c:v>1316731.7</c:v>
                </c:pt>
              </c:numCache>
            </c:numRef>
          </c:val>
          <c:extLst>
            <c:ext xmlns:c16="http://schemas.microsoft.com/office/drawing/2014/chart" uri="{C3380CC4-5D6E-409C-BE32-E72D297353CC}">
              <c16:uniqueId val="{00000000-FEF9-4DA8-ACFA-A9BFC260ED8A}"/>
            </c:ext>
          </c:extLst>
        </c:ser>
        <c:dLbls>
          <c:dLblPos val="outEnd"/>
          <c:showLegendKey val="0"/>
          <c:showVal val="1"/>
          <c:showCatName val="0"/>
          <c:showSerName val="0"/>
          <c:showPercent val="0"/>
          <c:showBubbleSize val="0"/>
        </c:dLbls>
        <c:gapWidth val="182"/>
        <c:axId val="2077107408"/>
        <c:axId val="2077087440"/>
      </c:barChart>
      <c:catAx>
        <c:axId val="2077107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087440"/>
        <c:crosses val="autoZero"/>
        <c:auto val="1"/>
        <c:lblAlgn val="ctr"/>
        <c:lblOffset val="100"/>
        <c:noMultiLvlLbl val="0"/>
      </c:catAx>
      <c:valAx>
        <c:axId val="2077087440"/>
        <c:scaling>
          <c:orientation val="minMax"/>
        </c:scaling>
        <c:delete val="1"/>
        <c:axPos val="l"/>
        <c:numFmt formatCode="_(&quot;$&quot;* #,##0_);_(&quot;$&quot;* \(#,##0\);_(&quot;$&quot;* &quot;-&quot;??_);_(@_)" sourceLinked="1"/>
        <c:majorTickMark val="out"/>
        <c:minorTickMark val="none"/>
        <c:tickLblPos val="nextTo"/>
        <c:crossAx val="207710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_xlchart.v5.4</cx:f>
        <cx:nf>_xlchart.v5.3</cx:nf>
      </cx:numDim>
    </cx:data>
  </cx:chartData>
  <cx:chart>
    <cx:title pos="t" align="ctr" overlay="0">
      <cx:tx>
        <cx:txData>
          <cx:v>Areas  Funded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Areas  Funded</a:t>
          </a:r>
        </a:p>
      </cx:txPr>
    </cx:title>
    <cx:plotArea>
      <cx:plotAreaRegion>
        <cx:series layoutId="regionMap" uniqueId="{F469852F-56DD-4700-BED8-F808DFD201FD}" formatIdx="0">
          <cx:tx>
            <cx:txData>
              <cx:v>US Dollars</cx:v>
            </cx:txData>
          </cx:tx>
          <cx:dataId val="0"/>
          <cx:layoutPr>
            <cx:geography cultureLanguage="en-US" cultureRegion="US" attribution="Powered by Bing">
              <cx:geoCache provider="{E9337A44-BEBE-4D9F-B70C-5C5E7DAFC167}">
                <cx:binary>3J1rcxs5kq7/ikKfz7DrXsWJ8UTY6ot3xu722jPr2I9lqVpimGJ5SMpqnV9/nkSxANZFZ9AoTEfA
sRvRu62GBOJlJhKZb775l+vf/ny9ber9xW/3293hz9e/vbi8Ox6//Pm77w7Xd819fVjdb6737aH9
9bi6bu+/a3/9dXPdfHezrx83u9vvkijOvru+q/fH5rfLv/6F33bbtG/a6/q4aXf//dDsn943h4ft
8fD/+dnsjy7qm/vN7vvN4bjfXB/jF5c/t/vj3cVVvW+3m119efGlPRzr7VV707y4TKoiyi4vmt1x
c3z6x9MX/pX58eXFd+O/MNnNxZYNHx/kd6XFKs7TKomitKyyuFyXlxfbdnd7+vGfqnhVZWURJVWW
Jfx3Vdz/4Z/r+34v/+fi56v+X0/2o3ZT39zsm8OBj6n+efoM3brBR+eT86sG/yp5cfnyK0d7cdU+
7I5PlxfX8k856ltO/cXlP3ebY3Nz8eFYH5vD7EltQWjLWb24fFXvds3+4oft58uLzaFVv3H/1B3r
Pz+os/tuiOpf/zL6F5zm6N+cAT8++n/3o+En/be4p3H+7Dn/TtzzVZzkaZTHZV5W/J9D2Mv1KkvK
dRalRVXkSZrp71sPO1txgl2vG2A8D/vbtt03TrCrgzKwv/zU7G+aZhcm6HnlC/RsVcTrPC/ANor4
v9IR6tVqXaVJkqyLOEvke9H/YY16Xrmh3q+zQP19+6k5tDs33OWsDO5vHu5B/tgGCXyZpOv+/Cde
9XdbexFX6zIpS/CN0jgZAl9FqzjK8qjMsiKp1lHBz7vr5QS87MUFeLPOAvjv66+bG0fku8MyyH/P
9gOFPY88OvksitO0KIr1OomrcurlI4w9Tdf5el1E61Q7mh529uIEu15nAfubxsnHl+qcDOKv9m19
81gTH4R3sZdYX29xS029WEXrJE/ioiizKsoKfMggoItWeIAkj7Miq7JUvhJDS2crTpDrdRaQ/9ju
D08S3/7+iK47KgP7x83ugKX/6UO9be5DxL4qU+1tl2Kfr0A0SrMiKrDqfM2XaoB9ssoI9QkAigwf
P4ZeduICvVlnAf3rZnfT7B29fHdWBvwft82Rd9s+SNwxzt72luNepOt1RcCeK3CJ20a4AzmhH+eH
R1D3wMDoK/bihLxeZ4H8q4cdT+pPTs5eNiifqX/HvTzcNV83220TJPJlpANrD8ivyyjDpsuqiNNE
hb9nz/dkVfB4I1+Q9QHAEHi24gS8XvefBl6d1Rnw2+a3WjxIkMDHBS+uDoDlwCdpFFcFAXsWdQ/0
gclHPOCrKi7LbC0/noR2FXtxQl6vs0CenMxu65a4UUdlcJff9Oum2d6EiHtJtOUP93Wax2lVgipx
XjkyeBI32DrBH4/8dRZzzfd/WIf0sZOrl8/QfV8scP9lX+9unRx9d1QG96u7+kuzvXiNrw8SeTJo
PQBLLZ7AviBej5MkIsabS9lV/Ghdnr3xB76+ZC8uFm/WWSD/08Nm+2u7v3EK7dVhGex/2pOyO3xq
922I0FdJ7A36fJVU5GozLL+KCN7H8V204q1Hnv7ZvB17cYFePoO10b9trj9vm92nh/2tC/rdeRn0
sfz9tj0ewwzxsoJCip+bPl2t4yhPEqK4tXqvn9/zZbXKSwJAroI85W0sT76B1VfsxAl6vc7C6l/t
H3aHx831Zyfg1VmdAV9v60/14S5Eoy/zzFvOFn9flZTeJJuzJiU/SuSAfEJxpo//ZjI57MUFefkM
1kb/Izf9Z0qULsB3h2WAf9M+bA7iPoJEvop09nTpTU8ap6hI4GD2p9f6wOSLFVF9UVWlCQQGJl+y
FSfg9Tobk2/qBy76oxPw6qwM8K/qY5DWTi7Nm5enHrsu84oUTZYUUpMdpXCiVUXAnxP8R3nFP/SX
rS/NsRcX0OUzWFv74itezsvgHvYVTwW1v2uXGzywikGvq7xK15XKdZ1lcSjPrdfc87iEPOuugoHF
V+zFCXy9zsLiFzzm1VEZ3F9uP8G12YeavYu17S3HPc6jhNol6Xqh2fBYP/f0Fdm7jPpdllPDW888
5qsydvL0Zp0F7v/gij88bb/Wu03t4u3ljw2svrmBgPVWSj/1JsjKPPwrjyUbMjkk8sq0LGeiPPhX
abYmtRtTnhfGhvY5vd9nL06mr9dZfAWu6mP9+MkNfXVWxvZf80po92FWaSOTTVtu+WsQz3m1Q6kb
s6+gY2RpEndMjHGVDuZO4QK4WWcBuFAx3PJ36owM3C9v8BvXQb7hSbV5e8vlqwoqHYVZUjgS04+i
O95yVYmfzPOY3G5Rmj9ssraOb7nY/i33sf7shrk6KIM5rNUg7buCE+EvooNwlZCROwV004guS5Ii
JY8bqXh+krZhLy5WLp+hW2dh5e/bx9rp5d6dlEEc8oV6uQcJO5Q4ffrL3XpBRLdOE/LzURyXhAnn
AV1ZrnjD5UUMGSsp4hk7Zy8usMtnsIb93ebo+GyXgzKoq/x8sFV4oi0dSy2FvVilkCti6JVZkfOi
HvNqIdlTk4sLctzz9Er24gS7Xmdh7Vf1/U3jZO7dURngu98UYpauIpHuz8UnWRzH3cstV3Sqc1sn
che0k7UkdWaIdrIVF8zNOgvMf6qFHOf0alMnZTDvftOmDhH1kgKKL9SLFVYer+O4SKi2TOsxhVDo
q4oYbkqzkn24QG7WWUD+GsK7cwVWHZQB/eVde/i8CTV694Z5TgUOxgUcK7CdpueEc1FlVZyvyzV9
VNDn+y+bid7dcM/774sF7os4FxyVQZ34fR9s1T32GcxFFVmZTLiTObgSLgwcPCn5dURKBlrGWsjU
OorsUzPsxcXcK73OAvalKXl1Xgb7d5tduMTKkhdVb3pLQzpsnhsQsxa7nvZFYvPrIud/6aRSvRNj
8GUvLuCbdRbgL2LbqMMyyL/e3N5dvGs3u2OQVzz1E4/Q59I3w/tdtUON7F4K7+RhDZ9aZ4m0u3es
v/IZuq+MBfTLCu9yWAZ6mNlh5uG5a/2BThUmovSKM4+LKB6VYgCd4mtCHE+PnFRi9DOid/bsxcXe
Kfed1lmAfqX6GbcQoJ1CenVcBvYPX/Y0tV+8Ie0XoslThfFWfSeqj+mWisuKAC+KJtX3eFWQvaUZ
ulI3/bT6zl6c0NfrLND/SBXm4da1CjOovL9q212QoMNt8XnFQ37A2hMidwjT02Qdxkk/FW2zOaYz
MXnZiwvoZp0F6D/DhHMx9u6gjLG/b68/P3VV1yCNPfHZLcXTHVApqT8X11OTp/s9PTGs+jumd/Xs
xQV3EoP2Sdqlcb06LwN/2FSbtU+qDTyrjEu+Ut0Tk074FJ5VEsN5L6nPdFm9IdWGvTiBr9dZGP0V
PY3tZ7e+aN6kKmDVrXI7JFceD0EaPcTm3vaWv+eI5SmTyON6xtlDtSHmR/oiLmDRT1N39Nu42bxe
ZwH7og5JdVbG4F8ieBJkUE9fP9/fzuaWg04GLUox5BTK6aQfmqBeKPOgnlGRm9c/cDJ2+Qydk7BA
/XW93zWOFTl1VmegwxkMszWS29bjUy4jiseUnyFbFKjgJFGhydUD/y4bcfHvZp0F5K8WkaflpAzm
r5rtXf01TFuH8uLR1osozUtSdnmmSm6jbG1CjTZBw6w8Ia/TRX1Ux15cgJfPYG3ryzy8HNYZ8Nua
hpuweZRZ7s/VE89VPOdI2ipfP4I/XskdACMDkrX0wo+TdnTSOEndmHUWdn9Vb28em+3W5UEnf+gc
/jfNrt3sQwzruB119mz5DQ+i1GZSmt/mmBdCrCsj5I1SJWM3SdzIXlys3qyzgN2dWCcHZSz+5Rdk
J0OUN0Jzxp+dFyW9UUWEkElKmX2ctFmvoELRNAfxjm5ZldQZ3u/sxQlwvc4C8PdkaNvtF7fEjTqs
M9CROgm1GlsiHekPeLqiaICRSntGR4S6C02PjCTo0UFZ00ZzeuH1f1hXZRK3bB2fwfp+d7d0Oagz
0IO19NhjTp46C6oT6ak1QiWwzwBXEqWSrY/LSChWOlXQA04ax83S+3UWlv5yW98Lwd3lRi/Z4Dno
rx72dNLeBqtbWGoElt7qxSqDJktgnRYZybqIYO2ceSG2jt4VDNrupzO3eumUrcHD2Gdo3znLmMmf
OQf+fftbqB6eTJnHWK4QYjkltrRA3CgbGTwpOsqyxHL8za5vZuThZS8uBm/WWRj82+vvW+cQXh2W
8fJv6z0K1iFGdBVtKv3pLzV26XbnRVYW3O5CrlOmcebnyxU9kJK9m0ocyDacENfrLBB3pct3Z2TQ
fvkUbEbWqxAx5kY3Y0asNkOrIiOL4DgsDMQMVW9c/y3rL3UqsS6ISwW3W2eBuHsUJwd1hnigUVyV
lB6tG+MlFUuxtaNMD69yWh3XMlkAyYNn9GvYiwvg8hmsAV9cbJXzMriHXWwthfvkrf7CfZ0TpcGc
iqe6VYk81vMEuVrVLTVNyrEXJ/D1Ogtrf10/PbatG6NKndUZ8HWwquPYqC/U6YaKGCqSwJxO5zRJ
UaDmAU+aAzqVqsX2f7j38ezFBXUa6e0z8R+OFNgPTs82dVQG9L/zZgsxhoPc4tHLQ5dYZ7S4dUrz
il56FsORlYt4z4ls0XzfI3txglyvszD0hVm5gYsXAeJQ32wAr6sfy4N3ZMbRMFhnjJeYeamvVyUu
APXhaI0gvRIxG6dj3eI5PoP99d7ujrftveMMoe64jL2/2hyu2yDJkxTGvDn5fEX3w0lmftIFJ2wa
VOTgSsfaHwxgl5242LtZZ2Hvi4qt6qgM6GELjnslzdLwhMhHFlW9JNF5ak6Qh3rID9E2mNWjdCTN
grx9PL8Q+YmnD7bJvUIEvI+ulrr6bCX8CiFOVuTpJsE82gZcAchYnWmcDG2evTjZvF5nYfM/N48X
r+tdy8A4l9iuOy9j9v0AvgsYO9d3IUZ56I94S8tnK8jwlMN4s60zGtXGPTLliow99z0M1EpkbnSU
cQrsZS9O3wC9zuIb8MvusG0fncBXR2XA/4A6Srjy0whF+7J87noUBte0vVN8LWaHTEQEgSRVGSxX
zgwLZC9OuOt1Frgv9Pnqu6w50yGPF5GXmD/kycsjckFnXDc5bpi9owuWfjkiPcazzJCmZScuuJt1
Fri/XRjcy2EZm78S5sY+SEefGH+79KrPVwhOol7SUarm9OkYFIu1U4Sdb4ZkLy7Akxz4Ha+6pXrz
naJ2b/NhJ22z3NvLLluRjifI538owk96ISm+R6ghQLOVlsk5YRv24gS+Xmdh9QsV5+W0jNG/aaSl
NkijJ63mz9dLJodUfYqohUwYGfp6XnaZzJcQlULuhKl2GS80J2adWWeD+7IhYgMGbdhvetWi7qtM
I8LTGWMh4dJOLV6UrLjgaYF6pmeCXIlbfKfXWSC/RMqq6+bvPf0rJpE3ZAMvrpgJHqLV0+rlzerp
fIdTmacZdAXm/yYjPi312QReJSIo0DOUVm3vbnSxxo03L5+huyUssF8yL1SdlfH17x/2NfOk6jDn
SQGSN7qVvObjhCQtXGoed5PXvIyZKHM6pCN0UObEx9mL0z2v11kgTwLm2OwbJ73K7rAM9C+PXPPH
zXXAyRwCs97+lsf4kqeRoVIMlqAxamT4EuaR4E3wDoptPZ0Wy16c4NfrLOD/WD/tnLi1lTopg71q
k7r4Zbv52oTo8Wky8/im571O3ZRUTY7q9ETWLMXjI1QagXs0O2yCvTgBr9dZAE/uzW2oUHdSBvi+
lT5E1BGa9FihZ4AEedskwS1O1UqFUo32eHcTzMgeyFZcQDfrLED//mF/V9+7pG67kzKod78pSMyh
S/lz8ThwZE7SuCzIrOSqrnXGyshXEC1l1pDK8AyKNfRROqXqzTobvOu9k3OXP3L+fn/Ltd6EOSQS
L+wP7RRdOio0VUV/gepwPa/MkqulLCtcjNM0aH2h9NUZ9uJi4pVeZwH527Z1w1z+yjnmEhje1beh
3ubeoniZG4YF5/2AyBHziqwNraroVPez33U5uEe9dIzi9ToL1D2MEFLhqX7B75uv9T7IjB1NDh6F
LnicQaMHfKpuExYOFo+gHRfAc/Ra2YuLxZt1Fti/cZMx6s7J3OgfmP/NXOEgr3RkCfw5eRkpIjIX
sZrvPUrSyqttDWGNmh3/jQhY9X+4T9ewFyfI9ToLyBdo1g18/Kt6s22CzNAhHKhPfulDPaOxmcws
asPQqiVaG+blsXI6ZPHxqh1+RnVe9uICuVlnAfmH61ayK24senVYxtQ/1rf7+j5IS2c+d29wS2HP
VyWCNQWK80WWSIw+gp1OKWrv1OAoz0PJMHnB3tLZiwvsdGfZqxC7d0qNZgIGOzIq8fhaww7QpqH3
TWa8C33nPH6XoXCAzRwCep9F/0CHkH0kh7yRC+B8deybnq8Yzb3fPzg1TsgfOg/hu5zcu21TH3jA
hWjvpMkwS19FuFiCuJgvQV9WH8HPzc97nmJM3yY7eLHLXpzg1+ss3PziRrmhhFXYnIvcX6MctZhc
xryTokvIYE4ED5CsQ5GefH0CSWKu9s5enMDX6yzAX1iLGTDsegW8IK0eGPxZPXTaiLmPJykL5SBN
io7SO3MjqcrL/DCa6iYa1JTe3Ypwep0F8ItK78OHe7O9h68XJuprj684JMVx90TrSS7j3GeuekiX
6CGIFv00O1vxyHMyd73OAvUl877lqExA/6a9fjgECTrq8DpNujSgl7ZYZkhgyyc12iHoZbFC7IhO
Op73Pf9qcMHLXlxAN+ssQEfU5l8PGySNnCK87rgM8GiTft3cUL8P0eCxUI/VNxGmJGuTlIo0OX7D
I1MoibxIwv+o494NsdeCJc8Em3/9y/Vvf65vkPo+HC5O/3xxKV7GvmtqwWNu0DFFnBBm0gZs/N3r
hOqM/81olRPB8fFjLlFF9oieCfqlYNHqtEH/mGMvLsZO8Gj/mPtfUS57cqm3yp859/BIl+0OwXbJ
IcTmjVZTQJshHVdgyzRCEbaNvDxVOOmdpBL3jP40e3EBXj5Dt87Cyy9UreOwznx82Kp1EF592TzQ
x2RmkK7reLJTJw+fXjI4cUXT/FTNSoRqnaDX6yygX8KxkKMywAfMsSBr6g90qi1YetIxLORleJ62
kQ4pErjo9EO/mAbyWK2TmzfrLCBfNiVw5Oj37SOx4YeH+/tNmBE9dWt/2CM8iupMX2AdYy+cKprg
YwSQOtJV/4f7FL2uof/OqE6vs0B/icF33+a+6h6uwTMqzqOXB1OGeiNbRZV12gzLqDjo9AV90LMW
L1txcfJmnQXmyybFDbz8K5qpZUqgzA8L8RXHOCRv9p6voiSVtjdydjNKlVWKlh2EOrqjRL4UdauR
vctenLDX6yywv9rWbiG9Oihzvb/a1weGxz+GqU/qlTlL6p0LF9Ihwgc8zoc3PKgDOlqV6+6n5nox
Tzkn6ixvLPu3+xK+9ODx/mr/dGh3wbZGQVPxWJHLJSeDTB1TY2b0iNGxo3YmeVzlDaZvePbiZO56
nYW5v29RqXB6wquTMvb+U7u9uXi9CbMvqlwnHll1xPKMYk7XJzc/tPcSNQyp0NEdw4DoJJ54edmL
C+xmnQXs3ztTp+WgDOqvHn4LVG8e9+gtpgNSLDxB1oj+Z2FZDCGHRIuDF/W6U3ZWRxTGxbsFdXyG
7qtiAfkigRN1WAZ2kbnYhjkpjlZUffxLSzI5k9ypuxfMBoJfPm15Z2hUUTIgsOqEEKZXO3txMXX5
DNa4X22br0qgwMnLq9MywH+4a7afgszOc8t6xD2l353eN35pNTtESBxBzCwZfjhDqZS9uOBu1lnY
uztxmnM6Qzxg4jS0iP4JtdzUmfoqA2VQL5vTLhPhefW6W0eKTa8ThH2uhr04Qa7XWUC+oAKnrqw+
UxNqBU5IEf4AR6YQAjwaRrOAr3nMZyUqds+0ucpeHAE/rbMA/Jd9vbt164FTR2XMHCrdlwZhg0AD
eKI5j8jHcYRWDUKkazRq16pSecapSlcxOdsueTdNyctOXHA36yxw/xujO9Uzu33YiQbJtfxz//S+
uWUgzIvLf+42x+bmAgbOsTlcXnxpD8d6e9XeNJT0u5M6A74+3DH0l/9sc2ivut/T/af//HB58d1f
//IdzIDbpn3TXtdHfvvkXxwm/+a/H5BKft8cHrZHxSs4W/3vfgT34H6z+35zOO4318f4xeXPLX16
FzikltlW9eizkCnz+GyjnR2wS+aLwKGWzpdBIabi2ZbBrE5iZkWSiePnXda9d/DsxQV3+QzdusFH
55NfXQ5PI3lx6ezg1UEZ0N/X22Zzexck5h5ps/mKfvaskMHukWhSqcDHWLo0wGHqOl87ydDg451o
s2adBeaLfPyANBu6j4fd3hvd0nAuEzKdeHkq7inV9JGPpw+uQr+OToosZlDcNEkD5cYpnDPrLJC/
arcP958cmyXUYRmLB/ubTy00mxBtXuRGfCHPmx1bJ2o7DRwYIU+bTJUjXEOTBCFAtJ7YvOzFxc+b
dRbIL+6T6KoMOp6/q/fb9nhsggQfGpwv8LOV5NuLdH1iw6tS5ZnDp/01k3o8okWdMmn/h/tEHXtx
Al+vswB/oTalnJax+4+b3a7+1D4GibwacPoMt0FC02FkSiA6/BcXWyLW44OEvSk6B0jOF7CruhEy
o6tezF7Is7CqutmQOlfUI+84DZa2Kvvn3GKzHw6EDbs9ij6l3vqW3vYiQI5IGS0RepzIeWwv4HMl
oEFOn7QMoRknbyr24mT2ep2F2f/Xvrlptlu3LO0QeKWSEi6flqtSUx+WQy/6lFg9gpFoko2fdcru
IVPmkbTRTDmVshUn5PU6C+QXm70cl3H5YZs9dEh/Zp+gOktPZCaj3aDJD5/0gn2CwSN+ogaSmD+s
fb7j3AE+Q/el+UPAH7/xAg71qJz7Ax9VSlrdS3QKVXFuAn5JqAfFvhsrOhPnF041GjTo7Wtziy1f
zutbsXxokb7AR/MEm0a8KJrlXAmrmpnRaUT7pEjXTmRuKvbi5Pb1OgvLf7+5vqOb1VHzZBjmC70S
miXyh2EG+v74tbzvodoR5ZPVWydqYuAo1kPgDpUEtBJmR0nynXHjYuh1FtAvtvthK0XoN75Hp48E
PYadVGpwbMc/N+97ufFxCHDqmTcp5CvtcMyN7+j0e2buHwL+N+T0vc4SFXkrnvkRcgfSFTm58SFt
0DqX8HPFre9vGwO+m9P/XbNEl06d6bQ9vo3MHqpkPQbL33nCqYSAV1SptEaSOxi5/UoY2H1vXam5
fxr8xKmUwwviD4z15by+lXCPmSD+wJfJI4C/hkff6V2Mwee2h5Lb/xf9H9bgV061W/6Yfe128Z0v
5/WtgA+RqsdgqeUzb4pxU3RLxzJVlAL90PJlrmiB0B0M3SqLZ0ZIV+zFKdbX6yzu/MVzRYcB38fN
FprEbaDUa4RrPPp9WitI7lKJZ6TYpLuGl16RMYMEnhZpwK7QO6RtsBcX9OUzWOd4Fk2OV4dl7P59
fX9oHvZhPvN8qpXHsHWg5hlK/cjlI6NAF2WK6FkKCXca6TuqlXPTWOO+2OWPNMuDLuMyEsSXy6eY
xxOPBpsoYfrbnP4VEvZU8MkBzDdSshcXo5exJn8c+HJexu7DfuPjhH2BX0C/jMSlV+ikiN8f3vdI
3vHMIxhANicu5u579uIEvl5ncd+/ZIC4WxutOikD+5vNLmBdHH/jpkQchQGCEDOiCnrOpMUq4ud8
IZgIyJD5mcwOAYBTlGfWWaC+TClDDssA/xp+5sW7dhOo2iFVF18GT9s8Bp3l+n03MniSejKfooKx
RyuWEj4ehHiIprlV7/U6C+gXX/VyXgb9sL09A//8gZ+IyFmfrZdu2VGcR0YX2GHvzAnkkOV1Esgx
6/4I7OW4vhns/WkjUcohW4vSWQ/vBHvSebwCaKtVKqj6S6fTOm7qSIR59iJ4iw1/KJAUuOGXPmP8
mPYqmLgonnaS1SPDZzANqXxG2HSMvd7jaPBLxxi/X/dHWL6c1zdj+ZXXOp4y6clQIlXCI+yHVnma
RDjBvXIs4fXr/gjc5ai+FdzTUjvepblcNY2MdnmdzB16fLJ5GcH/ibEzreGwE6eXnV5nA737BDo5
JwP6u82uuXvYH45hpvJ8pnBTBk7REi9SeOTqRgl8sfgScSkEU2jZmXvQJ30q9hmq+DPixlzz9inc
5df8t1S6M0oWHiwecyfCr9ZqStEUfBRV0oIoQCmrzHA0HQcYJP06G5tfWrTviCjfRtE+zbyRs6Hp
Mcy9VI32CU+80eNOhgonUp6T3swZGQ1SfG7kbL3OAvsrWvCavftsMjkt4/Rft1+ai7c02QfZb00m
xRv2XPWQr6HpFHj2GcIGk0tE3hxR4+fYOqUb+HyGPy6H303b+zYM36PKOS/7TP6Hl52q0KiWtQFP
j3YNyFxc+TJCfqKRxtXtlM016ywsf/mVP0johv2yR6iwf2gtv/LJ0NNSTUeW6N9JGD9+2WstTP1H
+1c9+3AK8fU6C+CXdWINQA+9EyvyWbEnNY+WtXBxIOnNDC0q8pzWXD2+bpjEZydOwOt1FsAvmk6o
jsrc9Fft7jrQgcPoT3vL5Mj0WWhyKVqY3RzSobEztaiCqQszs5tKOG3DYS9OuOt1Nrjv66+Nmwqq
OiqD+mt+Ef9fmFLX6Jd59PEFdRmmxFXo2/IFGMLOmz6XfmtaNOal7UVLzQl2vc4C9gXat3JSBvWr
O7SJLn7at1+bEJM5jIjzWKzNyNXQewXlroSWqXTlTGQHGzOiyb5iDO38JErZiwvwZp0F8P30SJde
6+6wzrFvr0XifiM6XAFKaHEh+zN6bniksRRBAyLuKLATUR2GyqO+8swwSrQXnJg5Zp0F9q/r/a45
Hp2gV2dloH/DOz5cFi50WW/FOuSUkhymZS+cMrZ6xNNovUdbjda7ORau7MXF6s06C+SXySnJYZ1B
X39uLj7W19f1ff0Ypt37VDwnh0MXPd+AiKbbic+vmHBAzaboYwGt4nV61DG72Al9s84C/b+1dzvm
UThFefKHztGXGRmhcu9Rp/Xn7yV9h5+HXw3Xdly4wd8jk4yYYpLwxYCIrS8ag7vbXc9n6LzFfx73
ISsrYNw9Dp2Gi0nLI4L3DJ4+Ee5GCRwiPJjZySl9N+beQ+hwetOZdRa4/9juD08iHfr7JVLl7wzN
vbmnUT/IlD2fxeOjTlFuNA9zWqtjeBH5XOoys9J5sheXW96ss8Dd+VHXnZS54rVufojXOwkXj5Ua
+PZVxjM+zqUAr1zi2ZMON5+SpEcXUTfdD1N37MUFdvkM1m7+Q33/xVURWZ3VOfCQrtswhTKZM+Xv
dkcWVUj3px4bRV4xsDPUhAE3ObRs2DNkXQzlt0/Vsxcn2PU6C2t/XT89tq2bhIo6q3PYn27CTN9A
hvMHOv0VXO0FwqeMJRvLpRHSFQX1+rj/sc4Tm5DOCXQi7NM6K9AXPOHlrM5Ab+tjmPc6lAh/oDO0
IsrXFVJpJxL9eTwH6CKhhWiO+kZIWmfg34Wd4WLoZp0F5guUzwchfMjK57jb/uiX1mAJ4ZlJVOQy
iZQu2jHzhvw8zOoUCu5zoRx7ccJcr7PAfFk7lRzWuaFvf61/CzGUQ8XKG+w5Krfk5Xm+KaaldEUP
LL2Al0GzRVUhilh2hKyhqbMXJ9j1OgvY//G03zsKoXZnNUAd+tamDhF3yZX7Mnf4NhTj6JNZo4jJ
aNkR7sRyhPZII3ELII41I4DLXlxwl8/QrbPA/V27/ezyXO8Oagz6Q5DXOnVPj8ZOhzyD+zK6J0X5
dvpcJzlHax3tVSKbov9uH7+zFSfM9ToLzBcyLkYuPlzGBSOf/dk6I+OLRDpmpUm+S2WdvdsYShjx
WoN2AROnE0sa+Hiiezdb1+sscH/1sKeA4pCbk90N7/Xdjsvi6XDx4cueYlyQVs+LylspLl8hegG/
jgkGFOLVs3x0xRem1WKGVC17cTF7s84G/qZ++JXJTi7fgO6wjLt/V++OzW0b5BVPwsyn2VNcjZn0
FEcoIIy9fbyi9F7BqFbShxNnz05cUBedTesL/qo+1o+fahfQ5e+MzB6yzT5I0NWc2M7lLn3G5VJZ
Rb0+Ic4SsZNRalZap6QKQ2AnLLyzP6zveMcxRvwqa9iX8qjVto29X7Vkf7abMOM7AnBvaZtilYro
IeAzY1gKLqPHHI+9BIkknEFG6X2m/MpeXGxePoM1+FcP+z0zWK6dIvvutAbQt9ttmK+5QozTj9Wj
gJSShiURC2kWfMfkynhFc3SKGO6pM16Hlr3VsxcX4OF12QOPROHn5uDm6zs/1nfNdL/pU7sP8o4v
UaL3Bbx6xsOmgDg77ZsoifzI3Qv084G97MQFdrPOIrL7vt47xfXdMRlT/3G/OVwHCXgV+WPPS58U
klaoWkcoHSq98vNgHq0z2LQVI+iFXTPzgnfkzvMJrB38T7Urq6o7KAP51b6+b/bBVl79Ta/IV2kO
rwq2aQGZYjKcskoZcQChTv1sZmRR6Ti7Qq+zMPNFA4iHoys+PG2/BnmlU7PUN+vSQF5EDeHPyuhB
NX5YiQWYpI3UXaHOMo28G2oxaYiUvTj5dr3OAvSfmDauxAhdbvXutM6tvWlu7hHTCPINR1OLr0td
muDz4ajZgY+PmFWT0EuzjjuD17yePppjLy7QS2OOtZdnorgbdVb+yvnD/WP9212gjGm0CHxhztMM
iZt19Ez5la44EnglI3xnM/M8i5wIVWadhbF/lLnwSmLcydrVYQ2s/fBInjZIY4fY5g94ETzgSi/m
AzoSNuRsI6I+miWkZ6L/w72xsxcnY9frLKBfnrBR11f/fvu+/rq5gZsXKPbenu0k6wjhYVIiRSua
5AQPA0cvihcU3/vB01N5K2IDR+ztn+3oDV+3W6cuCeJ5lX/UuDe7UFO0zIXrDW9pZEcwz1QCLvi1
yBNPS+8E88yaLnAJifTJmjpgb/HsxQl1vc7C4heF83JWxtOHG85HqbciHPf3muudMXPkZqUKOzL1
iCIdyrQZyVs1mxJO4qAGyzfGrQin11mA/oHUrJNGuezuHPK30mJx8XKzfwrRxZek0/rjX2rs8owr
RbUmTlR788jFk6KTRjj4NScNQy2ceDJ22YuLsZt1Fri7p+jkoIyl/31zPD5dvK4fw1Q74J71BTtp
OqSxojSlDMOk8Ui9eAavd9w76ZXT7PnpMBL24gK7xArdOgvYFzQ+y985R/77h12g0VylPe1SU5do
DkRRoWWWaD43cE6mUmX5OnlGp5bSnRPmep0F5svoVXJYZ+Ze73b1l3a7OQTp5TFPf+a+hkyJzAH1
lmq271UudVjxBRJmMwwrYgKnjI1ZZwH99w97pgE7vd3VURngu98UKOge7X2NWCVapVRehUOrnjoD
H1/xH/QtcPr50F/sdBe6WDuQ2xMtFkE+sPWgIff4YKerEYGnfoi4OqIB5PJoK/lWqJGjwqoeRvGI
4DiCbv9gXwT68L2uPEagdu4tlqMzhmdZTPMLLNnZbleZO8VDXhQP5viTKFc6gm4fyy0CfRTKyTUR
KOje8vGALp2uMf2skOUmSRrKb8R41NnVWz42ySHj3d0S8vC3uu/Kf/pCVwkInZgL1tAhMuqM+PIA
nhRMDluWUsWp52WUjiVJC/miGys6BV324mLoZp0F6EvYFV3zbg9695vCbIXCMj2aelzlqM/Rwayk
RpU3NJe6KBMmaB2cDxYdXursxQV2+QzWtv6/9c3njVMSvjsqE7z/AD3n4lWzuwnRxVfkxfuYaqm5
pyt6neiKYZREWTJuYIQ7Lh4TJ0GzTueDOdmLC+5mnYW5v9o/7A6PGze2bHdaBvpf6s8X/3UQ5fog
sWfyoi/sJT8nAmXZdJxQssqgSEtXrBoWOiHW0Fzo5uX1OgvYX2Ofzd5VvkQdlIFdWfyP2/p48T5Q
IVq4oN7MnkpMSjszadlOv0BVpo27V/rDTJGDXnNqh+u/c31ox15czF4+g7W7/6k+ulGlu5M6w/5h
34Ro7GRRPV7wwnuXQUFMlxAxcUliniG+XpVwKxgNXsx2QslWnADX6ywMXiwTco1rgk6d1hnqN02Y
6fhYsmhddLX0eof8zrBAGFOUVOf8PGEdpAtETBC8kJYJnRc82TnaJ065GrPOCvbH2imqk79ynov/
UJOG//QQasHVH0FeCq4ImPTKoyIxOTD2YoWhI0SNrc/CjgN1483qdRawX921jrjL9s5x/wFLD5Qg
T9yt86NLjR2ZknVcyEC4FDVpOl4mqOMDJEdHfS6imjE2dtmLk4/X6yxQf1cf/vXQHuudY+tb18/X
P99/2G7+b/2pEUHLQJXGKSJ78/bZCgodkrJMDyJRq2iSA7OHLh+t+Y7w7aBIN0OjZC8uXwD5DNZR
3attjbm6VOC6ozq74Hvwj+1jkDc9kv8+H3NUXKqoyHJKL8RwI+Nfi9Y4j3yyemgPKwm7YQKHvbhg
L5/BGns198cF+u6kDPQfG/I3P4T5hC/RFvMV39HsDHm25FfGpUrXjlAnfQOzGiVKM1FsiDp7cUJd
r7Nw+R9rlKucLL47qjPY1W8K9Kqvcn9jwDNeazIZloytqJmMherk/Y6oBaqF6NURBs7MD+rHeT/z
znhuOCyfwdrar+r9sdk3TnIm3WEZ5H9uHr+gjBLiK57OBh1peQjxZAZQjnQ8AgcTGRtRtsgjpoXx
lUiIAKeUOvbiYu/yGaxxd2bQdidlQP9hSzogSMgpmfpy8fmKiC5He7bgHU9CbpS4AXJIVdDteMzJ
j6emzl6cINfrLFz8y51rmladlIFc1O4C9e8l1HVfoPOAJxmHug+puhkapUx8Z0QYilXPCBfJXlxA
N+tsQN8y5mV37SZsoA7L4P4DD5UQLZ3711sILwMkErnXE3iUMyrTpGgZHEJ5nlfctMFdduIEuV5n
Afki7Vl1VAbyn/ZNszuEKmDSCRA8Ez1dfKfip9umfdNe10eahA/jf3FBKQoFoJvmxWXKu12aI6DC
0906Q6JkOhxh3FrUwKnITd9ushcX6M06C+iXRXPdtaXTNiha1NsbqcOGWZihHdWfq09i/qcssO2M
CYEEDoOkTblCsQjVIlTGRcBuEtIxU8aNNq3XWYD/msw6QtFOT3d1Vsbsf9j9umm2N0E6e5JmvmCn
5wkivAiOJkTzyVijTqQtUmjydM9k2ZzN821wiuTNOgvY3eXl5aAM5gHLyxNkecvW0PQq0z/5X8aD
dXrSA1MHczJ0KCBg8XM5OtmLk5/X6ywwX9YQxVkZ2H/YMwE0REOXnmR/hi4vdXrgyMkrts3QvyMy
zvOOWJ+uqChjYJD+tvUlWPbiBLpeZwH6qwf62+8/OYXy3WEZ1H+sN/uvm+YxROBlQJtH4Em9RrRJ
0O+WKqbswNpLGfYsI99xCsK804/HnmPDXlyAl8/QrbMA/h3dqo63+oA8/WO9v1ciSCGiXqU+u+Do
RKTRGZ0Bfu2kx10481AuEpTpROyCik3/devNnb24oC6fwRr1K8Y/NHvhQLpg3x3XucE/MTq4CRd+
NcDY11OOoUDozkZFl3kfZesY9E2DDFRbKnWSl5+qmbAXJ/j1Oguj/2V32LaPTtCrozLQnxQygoWe
J7W+b5fm5oVrRXsr7ey0N88IDzPtWcZFFb24BfSMUS0ucYru5DNYW75zRK8OygD/k8wL34fp7GN9
0y6HHAlx3nEMC1EEu7G1r1cUXsnOI2uiCDdjyOmQdEvc6HUW1r7U2ctxGeB/rAN39kWmUVgKP4Qr
pjzDoI7om0GUTr15DadWqnE87anbRDIgFKnKkcVX7MXJ2et1FvC7N83I9s6h/1u7aw7Bunpkuj2+
6Wh2JV8XM9RHaQyP3nQMkxEhcoLATpR6Cvza7U3HZ7B29QuGychJGZP/H1K1zSHIRC2hqs9CLCOj
mCBTkaNhcsDI2iWyJ9wnRw/HSsh32s2YyN6tEMtnsAZ9qbOX4zLIB+/sU58JW9LvdMTS+IpqUVKM
OdUVlBtE5knUQ72ZkTfhq+iUsDXrLJz9YvgHadtvAH5vxVn0iGmIgj7L7M95+FG/YbpEp1aonY6x
fbdnHZHlH2f76ivd1+hCB1/KZX28tTTQo1izLgnzcqY/zwwUwvWjZyjidTCuninWOBGr5TNYw+/8
tFMHZZx+0MWayOfbjtA9jyrEi3i1j4N7ue5LGJYEgCej779sxuQd33a9Usof4e+/rbcdfW49CstN
nr54WNNlyiSxKe0O+LnuoeUl/FeqaD/I5fCwd7zs+3V/APhyWMbsQ/f3lKE8gi/6hSJGKzZOonb0
vqM9nkaL5FlOhuyl89vPZJWfo1frdRbwL2yPl9M6Qz/ozniannzZPSQ8mDhw6umjqzBulQEZ5HRo
rkPxCHmEbmZk/4dPbp8XglP9xqyzgP7Hdn94kqY3kRh+ury4ln/un943t1DNXlwyluLY3Fx8OEoD
/eXFl/ZwrLdXrXDNiFA6HdY+zPu42cmkoj99qLdNkIJX8OW8gQ9Bg25ouBlJrARrlYmcgR/LgApa
KJ+ZFspOnKxer7OA/v3D8a7ZMyXWrXSnDuvM7Nu9dFIF2zxJC0Rvfx4ufLrnyNaTulOPuJHPT6nc
SbLXdNIPb3y24gS+XmcB/tv62nHejDqoM9yZWfR5GyY5h3qXfl4vBR1vD+OGw4nXiJhC0xiCTpSH
6BVz5sqS/2ZarZWtuIBu1lmA/uMJKydvr85qinuoLRa5T/WjHLK1/C8DgLrizICeQ4AfIUlPbzvS
tjPFGzB0SumYdRbYO7/p1UGd4f7wr4f66U//UzMMvg6xagtn0mP1hjJ8jhRCyatetAwnRg/wPPq6
XM+0bCd7cbP6fp0V8k87Jzped1IG+p/a7U24XRZR7vGCT7B4AiDe9Gv+T8VfGwR3ccab75yIP7zh
2YsL7ChbntZZwL5I2XKQzAlZ2RLz9Gnt0G4xdyiWSsxsaO0Mi6WnCkGZ05diOmmIvTjBrtdZwH61
bb42znw8dVrG4j/cNdtPvAo3h1Y9EPdP3dvvnx8upTHpu+vf/nzWmTT5F7Qqjf6T/35o5HF5eNge
x21M/+5HF4MPH7+4/Jkubh6u9Z6RCXIVDR+nJFx8xfO0UMYZAlExXcVywyulKGPutFCCe4q+nSR3
Z8YE0wrpRsfS6wYfnU9+dTk8jeTF5aJ+OnVYBvafNp9owg2Xn0Fd3Rf2GT3RKFZTqhMenorbB7Ed
PVUE+8wDp1EeRQOTOOxz9+zFyeb1OgvskTRgTNCuZRqcS2iPNxuwND7uN7d3x46fg7RtfX0XpAfA
Ufv6FsiMOTQu01INnVJU69G3gCk0cjdUZTU3KFwuDZdvgVln8S34WLvHecP7PuQ4D7a8tySetFGj
cEZzBWSdFCrG8MLH8cvXoo8Gpgrmshcn2PU6C9hfLuqd7/IUfQqXAdSBDisgHvPm8xkeLNOHeK1T
mpGGmyHsxHkZwvVZAkWr//kwvGcvLrDLZ+jWWcB+BZVOBv46OXx1WGf3PXkh8vwXP9bb7SFIXw8v
1pevx+iZNcc4UaTKmSM4qdavV2umB5frioq+yt73f7gv27AXF/R5UNqT7xdFe+qwztEPWT2BY/NG
zgF60b1hbqjU66bX/JqiDfX4ooCfNXvNsxdH6O3JOQuhV48X4+9Dhp5gyxspj2mDFfqDEuQhlYOq
5cjnJ5D2ELKHtEfT3Zy8MXtxgV4+g7XPf10/PbatW7lOnZUxehUshkvBx+q5lbtb10PlBnePyil9
lEwaG1M0iPLoy8mi/Fn9BPbiAr18BmvoF1q9CmG+Davn2HQThAfoMesCXZE4ob9qonOMwxcqZoHJ
i7LGpKNe9uIIvX1j9ULoVXL624Ae49StEEuhR/ey4KbnfSf9VmTthg5fdNG46yHqM5QS+cNpxxV7
cYFePoO11X+4bo/OuVx1WMbjv6kfKNmhaX8baITvsVRPPhezlh7ambteHD75/bxMRCDLMARMfO9W
qecKsQZ+oc0PWm9CV0fzd9MzpgglRKI7pCJJsUz6rtDRyJkIUD7bZMuLz8nm9TqLh/2bZtdu3PK4
/BnxYr2z/3tHyAvT3GNv6RwZYUEuh/bpRDVRTj09bVZImUPRSE50rUE6p8xip3SOWWeB+jKDl8My
uIdt8OTYfXr6nB6rAqmE2Zl0Et/xrSCLpwSTJpe87MXF4M26/zj0cljfDPQMjvT1qsvRyMhg3zIt
mIed6qEdlWyI/pBSyE51Ox1Y9tc8e3GCXq+zgN5dM0kOagR7uPVafK9H2Hmnx5Rj+ceMdAqqOaiq
FBR0lG7eVOOavbjATmeHfe7eFXb5I+eww7hHFj9Y3AnAvaVuMXea67qJs3NV+gQFLVFSkEY8Hvv9
100bez925pmU0jNdNvIJum/Lf9TY5ZjOjX1z34Q7dhR/25/+8jc8kZtoXD+jgrlGBbMjY09rszA6
nK52s84C8veb67v71lUbTQ7KwP66vt82xyCD+cpnnp55FXmOEa8h3sC6kCM642LxhEtJ4pOYOz3f
+++atvQ+3/57Lb1fZwH7Dze3jbMIJoJug+75f9T7YJXNM38NVRkXN/w7MnbQrGeo1iXK5zh4/Hwn
a6+5Pyfg4Wk4cTHMOgvg36k5w04leXVUA2v/cjg29U2IBl8pzsQzBvb7Fe3XeSaqV/NjxQu5+FE9
JXlPEUdxdAavd9mLW0DXr7PAfZmi/bB/FtXkz8yqDnmyeGTEKJde8TDv4F8WUG0q/KIaQ3Tu7xFG
KzIImGtyufLjyQsehSW3a16vs4L/E+PEHg5Ohq8O69zw93s1ejbMND2Thfobdzn0UDAyoUAqybvJ
OANUMiHmEf3RanmaUTmwfOIDJ49v1llA/329d+utUQd1Dju6t/s6SPYVlFd92y4HPQJvEnJMlyRt
Ox5HV6WU7ZBPqgwde4C5bMXJ2+t1FphfbesnJ1NX53SO+VPAKogM0vSYtakQxKMSL6p4s0RbOPgJ
44zSqpsq3/uYPqpnLy6wy2ewfr+/R+S63X5x00pQh2Wg/wel2EDHDOOQvbGuGDqaIJAQ4+chXaru
ifPbXZqmyc9n6GDDyJztmk6dWFfyGaxx/x/nyWTqpAzoWmYlyJieAkpvdcudfErpnRI8s0lmRNBw
8jRMM3wYSVypz+f6+9a/5diLi7nToP07GFeKC+/k59VRGdzft58+UYoNN0/rUfqU5xoNdBTYCyQy
hHczyt+sV4yzAfYi75rlNa1be/qeRfHM8/K5TO3vkj6tD67UekalDLJ2bzfbQBUSKlodPRo82ldo
HQlzVhg1516euTVEfJybhADMoJ6+4diJm7n36yyCOu2c3SxezspYvP5l4do8EwZ8oY+4OW/zs/64
If6if5ihcwz5WnVQThlX7MUFfxq3Tuss8H9HzsVNEUf+zDn4/9h0I1E+N0He8xAmfAEPxxLVWRri
q3hOAU1GmJCuLZhhE53mFQ4fc2zFBXfeEvYyCYsmmHBSxujfbm4eeRi+I38XJPDIFvgCXrJ2JGR7
0fpx6gaPz03Aa7gbPT5VQ0L10KmHyqyzsHjtpN08vpyWAV//smA9Pve9zwBf9C5RMua3ioj50OPL
jU97HYpIZrbR0PLZi5Pl63X/efw79mjPtQwff3SnvcV7vOulVUrGzXch3wj/aAULd02m78S41H+4
j/LZiwv+8hm6dRb4fzi2nxunnH13VMb4P9bb3QPahwgwhOj5SXh7u/Ih26KDRl2+OIVzQ+TLglg/
57bXxIz+yumRZy9OyOt1FsgT6/3rYcPEeTf01XEZ9F83+6OoaIYIPRPkPDp9mQiMzyeoy3nbKy66
oWbQNp8S6EFhU5m+SZQvW3FB3qyzQP6qPtaPn2qnG18d1Rnsm+vP7f4pRNQZLKA97vJc3rpIRe5U
lI4nzDvqsxGDxlE3X5eZCOhofm9v72zFBXX5CNaefhG5Xp3VOey3dxfvWpiXgSLvsWgDC4t5w+jf
oZYwK5RQiW4SP5ptmQZCt6KNXmdh8AuhH9BtXyOLFDD0dEH0l+1yo2cGWhZF1GZQyJg2TzKgsptj
N6eGxj6cLF6vs4DdWe1UHZKx9pAnmNB/5A9vpOwrrm/jxQcZ3HRFgoccH7Nt5geWsRcXzBHVtS/Y
LJC07mIV/ZbDzqXrNkgyBlkXfccuNXORwomZQ8sV2NPmz2GnUVZ0kpBBjfh6dJNNBs942YsL7Gad
han/gnjRrRsHRx2VMfbXG+SPhGv7cHsX4uUO79lbWJeSk4dVz83OaBJJzo/ecdWKzvlKXnJMoZ7j
3bEXF+jlM3TrLKB/tX/YHR6Jw53ieXVaBv0PD1++bIMM56EoU1J7ph76u+m2iEFSl4WIQx80Ad4I
d+HXl2hmQLKXwvz0Fcde3HDv11ngviBnr47KgP663W6fLt5vIOyHaPGMiPQYzjNtHDHzCDnTHF0M
1XNknu8ypgrk6ZlEFOP/cfdly20jW7a/ovDzpQ/moeNWRxQADhotSx7rhUFLNAZiIgYC5Nf3SoAA
CJKqCyfhjgvHOac7quyUkrm4d+7cw1qk47ouFlQvOeyFBnnyGTpbPHVcVxzUMe7PIdqwzEFe84iM
evP1qNaQl3vRkkNEB498PanWYDS+nqw4ecOTvdAg36zrYPN1gp3K1xendQh/FC+vnq1gkFaPkYba
+C4N8QSMyEF7EPDvn3In/h46lGwzTlVfNHurJ3uhwr5e1wH7C/x9cVQN8PrCC6/uls4y9YcJPcKt
vq560JwixFM5vNrQeXMiXkFoTv81fwO6UqrovlnXAXr9MppTHFYD/ix9RYvHEO95hOG93fOweCJD
iqEZNFmSdqwji8ejDvEf8jtFYufE3rETKnuv13UAHQ2TS8pmnPKkGszvUtKMM9QWPODTn7WTsQo0
2CmcWhBitGFHop5oksETYHiWSFTVFcHK0WMvVMDX6zoAf798WbnLgqSM6povzqsBf5YSfoQBN97C
L/eFP5rwUI0H5SSytmjAJT3Vx7kc9GJDyOKNRvsqEffGM/Ottlt8gvJb0wH9S1rwjjJ4afTqLq/Q
fDtMPmtMLfYW4YmEzxq2T3RrCn6rNvBkghIvfR505meRJ1uhtPvudNaQGaXrvSwPqrH4a//VXvhX
n6KF7Q7yokf9vC+LF9+D/gg9tRwo7MF4d9KExbwnY9MAnjRfg1rmxONjL1TI1+s62PylHr84rwb/
+0UCUdNsmE/6Ikfxhn/95TQe3vNQnhWlQnL8eIwSnbeoxmNkuuA7PtN/Wedk3tjOG+4enbfdczmX
vOpI2qtB/WbxshqyYJHMKb0lc1CzgSwB+q9AXQvzP269Rc0GhLesCFkTnt2LW5QYV2k87IXG6sln
6HzTX1aVJ4d1CD7YkJIgG+bDDspS/fl7NNSi944BVQJ0aY7ZTXHRA3Wp5sOr75k6wK+mJX7R5vER
OgOvLy5hSmjPWdwufH8RQvxtkN4eae/ebB7kZwjpZTRW7vWn2iEeUvfoyUP1Hl2XAn+uTou9UNl8
va7DTX8TWIU+PM3DrjysxuZvl/4wS3XwknWYdWnqlsgScjwgqHSI2qiT1jsFgtPgTJJFRAIn8R3Z
CxXq9boOqE+CKN4SmcYg9RNUV1/I/ycSkCYi/r/eIfBPlq9Xz8kiWcKMjyQcyVkdgh75w37NE32B
N5zrL8Z3eM1zcOXgmS2ZMIqDahXrkORpK9mUv7i65cFuToV9va4D9kYaQU2MCnr8mkPon9CSsQSR
XjLENx2Kpr1l8RDdEfGpsuGybK5rZXEIJw6GajBVd/YxT7ZCBXu9rgvs9JQ4rXT9LbI3V8YSA1VX
RWfOELGHcmiPTZckjQMOA3RSi6SH/sjfo78ec/UKyJL2khaVs2kCPKrGS/IZyi9NB/Avkx8uTuvA
45Pq/NU9uTIW9jDje3RIVTBcet8T9QLIkVQEiCcZXDAgEukCTF7AzDFHX2cQK/yxFxrjJ11enfG/
SL2gfd0PWL1A7K8hS4TAMBI5Mso20CFFq1fb6glFDgbpyH/OC5MhdKbK4jXrOlj9BW05eIYeGLxP
lIdfF+5yiM4edfTeqrSEJwX3OxRIFWRrMFpzBLtIVCgxV0P06M9KEWIvNMZOPkNnY9dTcBUmKV3/
ZXlah9gHSTJo2ksUTvvz9ZCcA+clcvdlgN+Gn1RrVfCeooVVAC8aujGrX1z5euyFBn7Sw98Z/uto
+UqtQEvOqgG/fAAOd3ZeEOrb9tJrHp3XIC0HaQaPBP6ZPkz5PZ52UDAAXw4rY/aqrhBX0GMvVNDX
6zo4/IsV58l5NfDfpmDRHLDSvNpbkF888DBtAYiZQmS2bfjkuhfRiolcHtKuZThw9LBXqYJ86B91
D/InGLlYubZP97Qnh9VA/x3RvTncFg08jmrfe6nlI40rYOAJzKfQoyS1mTb2pFIPKUK0cOwJc+pf
XFk+9kJl+fW6Dpb/FGQosFOk88qTaoC/w4TVMFP3mFHpLc4TME8BeSJIjZdv+qOheVKoBSEa9Ijf
etRhL1SY1+s6YH5BpbY4qgb0Zx+U9vHVZBkNc3JeATNxFWpdau6gwuBldF2DEIPDfX8mn8Pheofc
AcSM0K1JWOJbrp7shQr6el0H6P923aVpLXw6wuPitBr0iQTp0r0a8NiFjGi7guFy/IniIIgweVTu
zuTzmPcCkjkSZqyKfr2TUSuyFxr8m3Ud8L+kflOc1QH6y8we7kWPdoneqjfI6YAei+UVVQaV0L5p
9aB6o75nkcjDhJ1axoD1L95f9GQvVMjX6zogr1uLhLZ8U5xVgzzROysGaweZ1YHyd18mD+DRZYmn
OweG23Jq9rB8gwgPclYSA+jfkCLFXqiAr9d1AN5YbGwyKEET5IHxr1W4u1vmyOEPtP0eH6ZukrnU
2WPYBuVaDMujxZqMTxan1Jg8QR4JPYzdQnqakGEex/ZkL5TI79f9fuRbqdxBI6+Ava4/mxdg9Jip
3bOlHEX4GLPiBCCPTr16Aq8d5mEvNMiTz1Cu64D8ne2/BC6VyZdn1Tj7/Y8aqM1jJrW3TB4ZsANL
DuG6r2jsW96eA30GuQjYMpVzmsTFXqiQr9d1QP7+xQhoyc7Lw2qgv19E6OoZ5CXPNOH1pa4e5JfQ
8AM9higxYunKD2EnHbgQsuMUBP+Fxk39oKyiO+yFBnbE9d1d/VPwssLNTBvgFcd1CDxSOcNEHn63
flhfijwSeEjZY6JCAgki4rsix31wyfNkFIfITr+VusdeaJAnn6Gzq58ttlkQvNJEd+VZHcJumvby
6ssCSYLtEM0e5HW9ZfIAPjru4RIburtDs8c9DylaWQC/xhsqB9gLFfj1ug7e/iL+S3JWh+Dbr8tB
Ont8jWufe7nJI65nCYOCIIA647gph3BnINjnQKHAvcGMJtIl8fAZOpv8/aJwz5QmX7QeVNxouOLj
oh1vkOaOZon+wnqFSM1iZBqz9KSp/qhYw73H9wKtekjeEYkjqY4qq2IN9kJl7vW6DuZ+GfBF/ekQ
eAuOfpC4QyCyP9yRkGdQrIGnh3DZmYc8ueC5fYvmGd1x7IUK93pdB9zp52mLkzp08lFsDbctA1X0
HnGH8CQabiAxWdCetS53lGZRwgPrNS7joh+r+rWVtWMnlKj/gpu/kD2hOK1D7Ic7Swvdmd4SOGjJ
ANMhRuswXsUTypS2p8d7DrcA6ciH4MWeWaGVwCF7ocG+WdfB4v92F+Czf6HjwSwO6wD45Y/FQOmR
2P4q82BFw8yUWFdfjzO2LDowK03yMxPU2AkN6OBb7d5/+ZRi2D0i2gNUoV1xWA3sz6HtD7b1FoNu
lcu9PKRXoVUGxgRY+xkdA9KChesf0rGsgr91jgixUpks3cDJft4YnkczX/dXPH3HNTmoBvSnwF0O
tyiL93tvsJOROvRbMJAvwQQVOrHabp7k6dGDAe4sFdiTBszq+1Zd8dgLlcXX6zq4+a+2S6lZUx5V
AzzhxsE05ZUeLZcD1Ssjb643TOwXxynh6xUV01N4x5UilUfY4xUPTRtc/+i+O9tujfZJKuzrdR2w
v5ABs3yh1s85Qo0E4tvNMhriiw657rpCeuJffxl8DNiUHVin2qQgTZAgVYYAT0VD/mmjPdkIDfLN
ug7Ik4o8XWRXHNOB0SPrP2Bvz7I9ZmuhNq6ivwYBXsFtf2TxwB1zVSohREbj6unwPKZyKOO7al0H
3C94xpOTOsTdjwbKdYtm5768vADqGxVBHS55Bt0WxwzX6MEQIVSD3uuSM4lQ57QecsCc6iHXrPvN
mBdPlNrDB4PFHC0y1dFf6tyJBK0kgPEIXEgkWj96xUGPDlcwBMtQMifZvDNDsyLdIBU+Q3kvdMBc
X0TgqVwSBcH0V1kylOKwDk09Wlposr7SbcK3gbJs8UOjrR68LkG48fyOXI//ecn/y1wGd8HLIkHJ
/uRfxCf/5mO6JLQdceomxfvlYPX/64+uWkfA/vXuIYgIJcgiAnmPvzii/UCgWhvepeij3w7DcZAg
Bk3KfiS6lbZjQYGHmF8tB6ZRF6q+dk1MT1WKJ5+hM/paGq2obvfypFrQmwt/oI036JDq8XJXBKRp
ZYG03KEXtWhMa+rweMErPMDmKiKF+g25h53shSqoq9e1vvH4wuvv2kbA/fWO/gVPDqqFejTgvmoQ
UPeIOwbjgCwq8JinQXf9UVDHgj1F4pDM5bjzDAnYCw3u5DN0NvfpAmx1dJ12xVEdIo/b4qqQMBmi
o8cAeG9vOMzS4P7GtAwqsqUqzaGfxy0PN49eLLAelh7hyM+TrdAA36zrYPB6etm0fFF3aKK7Ld5y
Q4QdGe7eYEfPjSSArR6aNcjMnZUwwPQci0l5DvmbM0V47IUGd/IZOhv8Jb21xVk1Fo9Oq+UgMUfN
tDK5y2M6EFyCxR69tQjqT528ANpjvhEmO43psBcqzOt1XWwddRmoi9OFdcVhNaDfp1FoDTKUh3vs
MUULB49OK3RZYUQauLfvdhnMZxwPKRNY+WkcTzZCg3mzrgPmBjXvWTs1+7AA6dUMT7hBWjrCr/4s
HWNwGJFFcraQHDt+u6vI2qOhUlTZgr/8tH8ef0yDOnkcdPbu90EA7gqah3txUo2ZPwdFNde/erR9
woU5wJc7Iq/+sCdUxpCeFMBfRXivjsxdRlMGaBCR0CmJrms/U73csRcq7Ot1HSxejxabJV0oXxxV
Az7hU9GW0TDbaXt9ubPorqoZDk/EiQA7Sq+gR8H0BKqxzdBGAzvdC+5XXu4Xwd56uw8ZdhCJ9xbH
4/mGxjoUqyA7RTrsihaFg4QNRmYYlGdFCJKB4PIEdbIVGmNv1nUw9ksnZshpNQb/jBwAoTYdaDyP
91R/nh4uHkPRUF4v2cnbnh5VGaTlybOeAd0ZSrB1R2dl8tgLDfj4HnW/5cFPBsZxqmu+OKoGeGLy
d4H/OtBpKXQ+9Qe8hNILWmYR3J1/vJM0HUSIyzG50/AOe6ECvl7XweovG5hpmTyQH2huHoWGOr66
9PmOVBzaKJClRRv9ucI7xqR4JOrwH6Yq2bSLsNgLJer7dR1Qv6jNqniZVnm6stRV/jwiLT/EuF4W
G5LBy+Hn0HOBdCvKlmA6O7nplfcymIsJtynIjs+wG5K90MDfrOsA/xT8dsXdTOPwy9NqHP5zsvQG
iTrfX7cNjB49k1COr4Yj23c8GYlWEf3J6Mw4ry2OvVChXq/rgnpqu7S91GDkaQX2Hxar4arKg6Sk
N3cPNlOMlXAyxChE5G3LTNdBZE/4LHEf74epkKyvoosqusNeaJAnn6Fc1wF5LUr9OLPpeIzL02rs
/cPLEgSJ1zH0J4fLaIrbtwLiUo8PGUIk5KvG2tNiPJisQXYFkmske9Bu16SQ9t8AzE7S2X69rsM3
YLZ9pUrikc0dPus+vESLFyT+B+nwYYh9gQ4ODFzfrVa6VkFWIdl6Ea30mIhHof4ktid8OTRm36zr
APqF1zw5rQOzz8ndMUjcIcjeF+4i6vCgsgSFGaRKEMYdp+xBXg2BEgUixOQuOB2bkrEXKtzrdR1w
/7rY+nTWXpxUg/mjvRpuDgdHXadSLvfxcISk9wL88UXYfhTfQZpEINTFmJ8RyunZ1puObIUS9e7T
seNXc/kSQA2eKqgvDusQeX+ZBOEwyzRgkO7L3gWoiiNFA4kSkFwpJywIoC8GyxEUa1B/regxWsgr
2AsN8s26DvZOUm6zhR9g1oUGe/K7Dj09HvPecEkNwSVdx9iXmz3ptkI5BrnbM94e5CcSqMzBklHc
8aedGNgKFfj1ug7gQwrcj7fuZuHbCyr0i/M6tPzYXFhX4MWF6uwQr3tUt3vz+8J7UrRBZz3GKvZq
BEdhHq4FVG6I+vhp2YbshAr/el0H/J+CH0tKMtPypBron5Orx0XqDtLpk/u5L6cPXkPc9eAyRdud
gJ6cQs/h4E2PmQpcCkTDZK9OVP3i5kVHVZsnn6H8vnTA/esitkovTWP15XE10D+6W4/0ZwzT4OXe
mu8wQoVBWYHMSSGbd9qFBeZqFAuQDJPAh3KOsx4KdXQmX63rAP0MD3Aa0DHe25ImeVosB/umw6O6
srrLb3nkZdCUwQvonMej/djcyVseR4eWTPBd4W/Vt0tl7tgLDeZyva4D5tTTFMVBNYb+hA5baNAN
0c5xXvXR94A5XvFovytqMGcGaEQFByfXtHbVd62BnOpmJx/hFzw8nZmX5/SnQN5j6gYhvITJWFYt
iAyPUzcwc9g5CMrPNthCc5jSxvfrfq+N45T+EMDZHm0c49C4xdE89UbwDmtkBMBd0NyclGZQqaM0
8mrdb8WcHNQfgnmfwxOgj2RBeiDxhK32mKEYk5EYnkPtXUZz7dliDARJKe28u7zcBXf5Ufw25Lu8
xywNISDACx2zsMVL/Cg5C8eOxjqU6MgL/kxKHkqDlJDv1/1WM2dwTn+ImffHdEGUB8BlIICDXCpm
I04hJ3lZ0NkgeYuSa133q+M3OqYLXAm/8kKnjd/KtvCqxWrYIXt99JeH7MjCg5pM5dFFAVjPPNNE
ha9yNmfq7CA9o7Tz7lwHF7j2VrV10JizPWKODjpc56CQQ0Nd0bZzlH8l97wCCZKanbxVfoG9UmJe
rfutvp0c1J/i23t8p4HZgkgGoqqG99oxyQEJ4RhQViExC/VFMiNz8jZnKZ9q1brfi/kf81TDcFp1
9Jf7dsy9gHSyJpw9us/V9wjYQVtJHmx71ei2nWMvVL69XtcB8ycI+gZuCGKfX2cxQv8kDuvQ1v1X
dwlG40Em4sAg2hfymIxC8RRDsGiJJsJwRXP5Qa0FnRXooufEcjbmTPSOvVAhX6/rgPxs4do/FzkV
8MVZHQAfoFCPuPBpEUKEcJDoo/+pP/R5AcqwIqEhPmWdR9s0UnIosILcCiMVpySFMrZCBX69rgP4
F87FFad1gP8SsA92Lg5qrr3FduiZR7sUD5NWCvKyo3ws5uLAa4fKO6pxFclV2+djL1Tg1+s6gP99
8QoZMSrDL46qAb78ScNFHs65L6snHdECBiIw63g2Ey8T+jI02+GhB6M/5/OrKkr5hTiJPt4iIMdn
KL8xHZB/QH2dCvfioBrcifvYXt2TkGGQ3h5zbD3ijrgeRWjc90Tz+/gFL78njfJIsVRz0NUvrrI2
2AuVxdfrfi/urS66geMOXoreErToosIkHBok9/ohR54eLzoGw3ICOqrfEJfBXmhwJ5+hs70baQiy
ThqLL4/q0OLj5WAlxPDy7u1VB2EZ1NehG8Nz5wagEd7Bu2NcUnrDzWMrNLCTj9AZ9ulFQ3HkrBrg
v1p2Ei+TYfp5Ue4tg4PhGBV5OcJRSsYe+aJQefCmU9BkxRTTsed65bERKtTrdR2c/COUIeg4KtEv
0k7gBPlQx56h2txjDxWPcA0ykRIJ7E4gh7gIVEUgQ1CKh9VviP3FTnZCg3mzrgPml4oJkcNqbL35
aUPlPMCFW8VXJwH0LytMQD+CpOjPT0XhKYcCLOpxLGqwRGCsjihr/AWqTgsFn6Gzp38KMsytUuTu
yG85hP4Z2aD4RxpthxjPI29eJ8wvhR1MlMi/IxGPxkii/noaz2M2GuVZVOYrUcHWC57shcrs63Ud
zP7i4Zh2MXbowzH93fIiRqPg1CEctM/QEBtpbnkMx6AYC3ECKA9BiA2Dz5W3qYwevbRU6NfrOqD/
GLgrKpvHLzmy+fR1MUSDR8Ny7W4vNXii/84K6IsFwQnHgquqDTkCeoxD8RIqslCLxF88hpzshQby
Zl0HyC8r05DDam755+XCjDBXN0jgxf7GIgA8hGMkrlAERhNGUbdubB0veA4VHFFCyI/LEpfCka3D
S9C11dXrOgB/E1g+LfU82WAbeNcbpLmjM6a36gy4TUAbifT8vmf6+H5XwE9L5EdQuFOLHP0R6mQv
NOberOuA+oXcJuS0DuydKIAHSTJIg8dsem9PeBi8AmJ5OHoUYdB5U+Q5GoNHRA+pATh6GdWbIrg7
hh57oYK+XtcB+ou4647ud/CZR4VkIAZfXwfp7g8Gky6/5+HN0XeF8Rcy8ETYSw5DO9zzez2Cc62V
2AcN8vg93d9yurVIrIVHE9mR39MyeRsyoYMVk8K91Vu6FjaPliqka89KjMDZww/gwYeHPKpzJ294
shMq3Ot1HSz+wiu+la199uzE+mkv3aGae4/JO6h/Yn4d2KMbQzghtYG5QzAaT3wOVZpzGqGYnKSC
vl7XAfrLBOCFVvLu2Q8yyLN54RAdvSIqvUV4oDMCbR3psa0ZDFqOHt1XIKlH2Q4Ednsy03YGB3uh
QZ58hnJdB+SnUHCm4zMqj+ogvCO4z3DNDxJ3QaqfVZde8CSyB9mAiuC+SM4Vj94mvCsqsgI4LdBw
X3bfHId32AsV7vW6DrhfGNmT0zqAnrAbhNBlHCT0KKNWCFwKvURueUzOiER5hIiFtWM7VGpARg59
OfBZoRmjaL9umzz2QgV9va4D9H+DN960Fj4dI3lxWgfQh5AfHeZjnu2Plxr6QRh7xKQrmCpFfi/B
1Jg8qdFgigJyYyA+IXNydfdHla7FXqhwr9d1wP2CGk1bY+g5XPovw5R+B0twjyE96bLD/Btm4Ug+
9qjzBjl6aMeifiNz6LvC4HsdUlagYy9UoNfrOoB+bycv1tJ1aV5z5WEd2nqUviwLiaFhOvpmVPFS
R48ZSR4c9AyjEAazE6pKGDwq8mC7QVaXFOxPDR5fGyrs63UdsL+Olq+00BdjnQfQJ4tkOeDWagyy
9XfHc4jq0VwtlGWaIuHR+Hrkb1DCYaEbSfQ94ezx5607XsZeaKBv1nWA/rLOK3JYh9hjpiJ+Hap6
pCTXt20PVo+BGshzEz6jonX68EGH6I4wVzFcRX9Qh5WVw8dWaJBH7rl7q+Xf7jLHLBUlW2VxWC3o
ESY+BvZA+6vRJ1dZ36XYS+85OHL2UDzsEHyYPa5LDkPSRQ9Oc9PssYf1UmHfrPv9Vl9koqvB+OfU
85bRYFN4CMx6g55/Dzo6UJJzLHrdkYotzunA4yuo3GN4Es/vIhYgvCgtj0/2QmX39boO2F/6oD8C
30ev7YAlCPg+JQgU1F/BMo+aDQjsSKvNoeEj1MM7ngFdJSr3pGx32pdBKUGAz1B+azqgbyw2GH2j
7LotDqtx+p+swFsMN9aDCmAdcl3u9FGEJ+LvfK0Y2cKefY+UPankokxfiAseWz72QmX59boO2P8d
W3SMlcVBNbh/BSfx1c3y58+if3uQLzw44AqBS6FHSkdCCzSHhlqQU57UbcoXHp5+MknznaEnxlao
kK/XdUD+kgdecVQN+J8i5HCHOjKPwbf+YAfTFRGSEkCJIKKduu3tyesOzz803opFJND0+9ZxnkyV
vCekHJ29/X3gJ2aA8IwqhUt+1eH7DtBvB2ntstJbtzX6bVGNUZHIg144xqaOE/fcexZdmVCRhToJ
qHJO6AzRp0PXbV2v62Du9P225KAObX07TAFR0g/Vn6FjdA4z8iy0AgstySNDR1CPSs1b7PNkJzTu
vVnXAW9qvqvimBq8i58zYM0BpFz6Ql14Dx0ZsNfthd+JHR8GdERyRIaecNlne/KIx0OO7lKv13VA
/ZJZ2XLqu3rCf0W/5eJlkO2WIATv8UrHLAyIaGHMGI8Hae0R5oj0EOVjxkYstUbq10N1pWMvVLZe
r+uC+iKiCuLLgzq0dR/1nniYoKNTqi9DJ031AvBGiQ7ikSc9tjB0hkNzHPrxMO90phIvYy9UoNfr
OoAOiccUIgEJTXGObPDwUm8kK4YYyxEBgP6gx8MN/TfI1gH9k1hORl+WAg+Pwp1csWK10nVkL1TQ
1+s6QG/Q23srlvu62CzjISKOiLnHWA5mjJ4bUYXGHhELant4VOLhAf6t4wp7oUGcfIZyXQfEtdSn
VpArD+vAyy8BezRcviORSHeXRnd5ngbCz8hkVQ+34mnbSs6TGUnClbHP0VW/uLrdsRca7JHs7f5g
p4/kS43zOqJborI31A5LuTcPL7zHE12WMQFbzkKeYk50CQidMcOibnOmICNTeXjMTu3XdbB3PXBT
70ca01zu5Be1LneQnwxZLFTtDXo03rAk5YoqK4+s7IkGAeI6CRl5/B1JBOPpSdMV5qmooG/WdYD+
Hj2RdHRH5Ne0gEc/tb3wyOTlEC95OMkekQeRJcweZBhEfOLk6Q4lAhAhoLO2fOSdZmaxF0pH393o
L3D0J7ijnf45jCBDN0Tkoe+Hd3Y/Vzx0YtF7QaQiQW53WoHFWw7TlMjN1hQ41S/eX/FkLzTIN+s6
2PzFVBhlzrm+6YetEwsegwqESwM8EKGA90gBTT3GV8vZuKOUHcK/t7QoACHVM75Z978CffslP3Do
2d5iexg+pLPxsqu05NrvOmL4DK76Wm/opOEOtwGd4Vfr/jfQJ+d18LQbNPqIX3pz+yIITxhOUAE+
cnV8+RI6eNkhV4/yTXXbH2NPdkKDfbOuA/YgLKJtuikOqgU7ftIQb3ocWG/lGUAOPXAebGalblwR
E7UhB+2FAsZ6pPFPmy7IVigx36/73ZjjpP4IzCEI1tf9DiJTUKBgRKLK3h05eQnjlOiyaky9+sVV
Agd7oQK9XtcBdG2JFx1tgQZHdQi6j0a9aJCWDrnu6vAvjepAUM8w6KFHbMeja75khmosHe1VaKhk
0XC9b7ZHobadpMdeqFCv13VAHTXzeJvQMZUXZ9WCnTziR88Yo/AGCn5vbh7gE7ILjEBjAF49SeIA
fBAb4l+rjIoizZkkDvK5lOB39/OXgX/k6AvurCGDz/VWrIG/B4EdQjsQiO9nYQ/fc8TyJQnasiA8
Qxr0TD81y1EVa8CJ3L1YcxH45Kz+LMuvg+se3L6ApitxT41ASAyPwSdcx3j2FfPxJ3OTMvTqKC1/
v+63u32c1Z8Ffp+Wj9ZZDrz00CsoGSyPwIcmCY8xKpRyz1s+Q2n51brfDv4fZvkYaKnirkstn6jK
Eo14nugPgtawOKkm4AMrCnoy2oLi7YAPe6Gy/HpdB/AvSN+3kP9n+SPFV/v/kzjvhejjRNunpWkH
/l/vPvsoJr5ePRcj3e+uWsfC/vXuQW9D3vrzd79MXo7EDSZl6375tr9HOz2IzfHcJ+p0BfPpIeYP
aI1C8L2IAoiHLP5tV+c1iY7Xtz5J+UH//WjsOCgozaOtHrwucXLPxef/z0v+X+YyuAteFglO9L//
79G/iE/+zccUvfpPyzh1k3/7Mywsf7SxSBZjP7GT7cHKf//TN5a+WYIpD/r69a93IlJsPMPjykX7
O5QCIQt6ADPZSvvpRfSjKjDeXL9cxMlf70bErEFhjYotnnh7ouoMc0blH6H5WsIjoBSq8Anaf73j
ReT78TcxcYnAH5wqCBFiwi+EP4LWDco8CAvLyXtEB9WnRmv81gz8+oj2/3zlp14xvRz/9U6Q8bHC
8u+d3TahWA9fFk+ouOGvs/+H5yJkocRtOEttYWq67k/Pz35ykesYLO/NuB2j79BJpmHW31iNwhtR
SaeKl6y0kHFELQ7DzIhH9ovC8fHYTuUvjKjaGre2Pjl+5D5szOTa9wX72mfTCTcX7jZe/k8kirfZ
aKcLq82E36wtbbUKHhSTFbVsm95mHstpKzMMNC9S1uN0tIv1SLE1Kc2fTCu72Vj8R5EXvwsb/iG0
zAfkJlVt5VrGRgiu5cybyLvA0cNUniRW9nmzMRlttMkUzZGsj+acu7bno1k2H221xErWhq9mhreL
7uX1SM+30c4QY+4fMgY3zZntaOYGtm5td+mYDUa6y3O5sbEFPRPUSB+xspbH5ngt7Iz1ZnvHc1vN
N5Xp2sVhrXfTbDfS1/x95rwAc2Nk+gbGqPRRIui8t9VNjpkyc1UDt4rmxPlDKGfPgrWa5DJ3E1u2
ETOmPnciY7de2brI3PGb+XjlcYborq8dfmVsnWA8N0c3VpQ9OZv8wRNCQ1SjqcsGN8om0M3ENmQh
HCfht5G/+8jL0WdeHb0oUSJp1sZOtHn2RQmF+Xjk519XWz+/dew80NL52pCVZDZKHFtjR7Yu+M6T
byuf7bWwnqw2pmGGzLUbbcfWnNXn+ANxtH0WpLkOFrCpyFg6xop0b6erju6k5mweifY4yLdfsnhn
43g4+Jg5nxihwAUTibN/Zn70vN6FP9RQmUZJFGtKZt5bkfOMPrfrucTfbOZfeSXT4M0fvd3DNk4m
eWjPREV6inbcZOM4OoY4x+tYuWGd0bUcqMaIDb+FZuxoW8e5Ff3d4zz3U81ypFnO/5QS14hXqe7v
LE0YyZ8yM34ZiTPOX1juZuq7zL3lyMpYGlnjVZTbmhvJ/0hq9kWS11Npt9O9nP3GcPYHib1WMvea
T3dTduPdqvFIz9TNo5KqE0V5EYOXMDWXq1iYcrtUs1fKZMN7a80xTV1iwqfI+8xksc4q6WS3ym63
JiPpq7XH3iN58s0Uwlm2kyxDHCmfwpSxtI0UGrYYfZzb5mPq8iMtV/IvGTuaWfzu2R+ZnBZK61Bz
wvRzqJhPbgzjUZJ0pmyccapsH/mt+Snmuema9a+3cXbricnMDOKv2/nc1Jxgdzdn57eSZer5Rnxi
HO/jfCV+ZZX5jW/KsZGvrUCTkmUUPMvY1c5ydTfeaBlzvRG4seUGj6uQW2luFqm6H41YPc12174j
aSOGjwzX924Uj5niC31r5vGHQGYnkbKd5Q77OeHWip7M5UhTcnetWerqixPk1+w8/KzOxbGZsl/W
m8TR1k5+Z0bRlHMlQ5k749yKfySbnSGs1c/2LtHnuTiD5psmrcVJuOOvM56bBKI6yXxWs4XM0zMx
0EN+PUVsdrtONh8Y07813dzRzbX5LVd9U4swDqyLO/chFVbaaOvoos08cOLK4KXRPwJn6fZ8Pgsi
Rff8cLaZJ0+J6GuK8Jqu1npujWaC4s4YaT4bycLSCtV73gzjsczGOGdnrAj+A1gSv+aZHWrbjfJg
x+GYtfkvqvclGGUTz5QedrtA286VsclFmrt6FCWb0cI5Z2nOlvs5suFUEtO/QZL4o+18juQk0aCG
JhmqbIV6zKdfpITb6WgIcyYbM7S02F9wqjCx1fu1utLYleIbDs9p4G2YhfmtlX63w0RbZZ7BhRs9
tUaGLK7HkuxqaCsaz9WRpoSf3NjXBDn8uOY9PV5/DTa3a6C0FV5V2b3jnUjzbG6axj+lWJrA8eK3
rzV3o2rztTK2A5zp+pvlZjrHsnrGcYyWCqIm2CZsmdUcdqUxVq7NV482I08YcW04852W+dKz4quT
IFXuxdCTjDBa5M58Ecp2oMnBVE0yS+OdHav5OyHWBA7uM10zG23nWO41yEXZ6zSVr0VxZKi5cMur
wQ1aaVgtFePr+fzR4kxddKNvTDC6Z8LRV5+3NHvETxz5s2s9z3PlVpQyfROunoJEmjK8r60Y1po5
SRbokanstLWQbKaZhbPzd85U9IX5rcV/C3PZ1RNz9CVThJsRbjZ+F8ljxuc24y3uosh/lOSdFnii
zuSwTjijkaVZ0Subf5+LoQYGpZnKZBqfX1usNw6tDxsu1p15opn+bqpsrAl8gwEWxdkWHsjyFsxu
rh3GaK244CUIt5FtWkkZJtT/+N+fAg//LcK45l+2/xFL9lEeCYha/3ASqFVBydko7o0/7BSnETE8
FEMlFRk0VMAUpBr+c/jzjuI0MEy347Qz6/dxmsKjCgM1ZRFiUUdxGv4Iz3Iw21XN1fitB7Ea8nTQ
EIbkKNQrSNNiFauJ+IHo0WSaNF610xYmiKPPxGoYzDuK1dpbB9tGO1YTRZ83UzR8zthARhDhb13J
00eiq4OxZRr729eRqd7IG2Wc5bmWr7l/pJTRN0w2zeTV1ArCyUjc3Uoxq2WRb2D218gCV/PnO8MK
fFz1gmGt4HESRTDU7UgbZd5UkP3PiEOuhfHcsaZZbE9GK/xU8eOKn09WO15T5ymcxHySidaDIG0R
oMiT9faeM7czJhNmrio9srJwF/vRVLXTR9bH7YKXxtyRNdl3ddvbaI63m8Y7UV/PnxyZn0a5c5fL
n2zzi5OmOpikP0n2PwjEjK2y0gKHMTbzuc7ZuB88XvPT/A5jTaamBK6p5f6a0yyTf5z7/CRNwkk4
/8TtdpovqjiipSnGEqKCyJtmwurJctJPwhpngFsSlqyr60TLRrhN0vADt3b1SJVuiKvaqfxMFbdG
slZdWPZoGmxs3DWJqsUmjHa1QrjrXtvy0uLEby45szDVR8TTzz1cGfzYE6KJPPoh5cIPERGkKX8Q
ckdT5ODB80wjNj/asjuOhDtB/WL7LyM5UIyd73wL18lnW1qsRWfmOfDMWaBoNjsR+UTbifEHaeXc
bLj5dB14WrCNjUy0b13uYSNm917y3VkpOuv9dJKfztaZ2vlH1b73cm+62sXweCtNsX3Nz1U9VJ8R
lMyEkDckxfxgidvbUcaO1dh9tIT4Ici+paalbdlnC980355tVG+8ExmdX22ffIQl0OO6320kzWE4
zRzNdckKdM6LtFBMdXY0N6JAmsyDRbwWry3B11h7N3YU8SZJcoP1+U+mIulB/iFIRndymn+YZxaO
PNZ2pnczyoIpu/q05dwJSEdMDXPqt5btTKU8uwm2qqNtxJGDK2x142S8oeS7cSQHk3DFZvpI2X1Y
bVwjkLYTj5Wuc4fXOGmkcdvXGFeHMpd1wQ1nSZ5NhHzpC6NpKPCTiImNVeJqOZMajuNqc9m592Pf
sHayFtqbGUbhp+HK1RVX0IJdbmTrlS4iOnEkfBOExHDSf2Q206INb7iiZ0/jZH0H532j7jYbbbVx
bmG0P+Tc1FPHH5NvayKs9TBc6bu1fz9nw5vRRjXsPML3PL6xRH3uelpmWzobO+PR3NdHnnuTpM4k
UTeIuvxpoqx1aI5oUQQ4Nplmrp8U1TWUwPsq4Ldw6lbzJHbMxGtDshCg4bO9BCo33VniOODD65x3
dGaUG+uVqEnb6I51s4kshXe+L2uiEmqjaCnla93NXM3Ot7rHh9PI2lxvYkuTxPUDO+Kn7s7Ey8Yy
nDiccHAr22yuI/rR462tKaJ1x7G2JiSeseUcBFXRZGOxuumNntci89211jcKE2lW4uEeTza4Wy1D
Dv2Z480nIKHRR9kGfwinw+/Gsu/dIs5PNY8373A73G1s0/AZZsLs7Hs7sz/OEfis/HD8B1+L4ONj
wNOCbi/opeGJ+q/XIiHnO7oWT9c36Qsws2OAEFOChOaRtJs36QvUp6HjgfRJkb3CD22uRegvi2CA
hv8tWlUOr0XkuVQRcwkCR+QfhF9JYZQ3bCuHAf2Yw89Ouq8OcxhisEsE0YnTmSe701HoGvi6x8Kt
B0P9bH8EwYU2V26Z11Ty9TWeoJw58a0HXCyJ8sRt7kz7If0ewICcseffWPZU+cLvbu1gPJI/xpvr
WH7JgxzOXtbMzZ1jj61Q869NU9vZD6sfW9w634Nb8dqEW/5uTZWxNRWvZUM24pl4Hd9KD5KpCaaW
zuLb9Hb+IF/LjpYHd3I+jWM9ZjT8Y/w1crQ0wCMjfFn5+sb0dC+KdWmlyZOYvckSS/N1xkyMW9vG
m2+cZI9Cds+FE7wXPrHWV8E2EMTuppIeY/+4kwxx5t34H9wPzof542ppL6Xv8tP8E/80v2OuzTvm
g+XisWSsAk39/DifISniGLlq8E/mfTJTH6wP1rOD1em9eLu+8Q3ZNQQtGYui9nU7kaeOrXMT1tUW
D/EjZ6SvK0d7CKSZmmvh94Td6ryd6wGjK7ae4Pfk17wRwC1cy68fkYvhnraeJjG6Kt2xj4ypeeHY
dwz1E3/twVet7ueRvn3AZ/B8S0e2x8t/jOYa5t10Jd1qH5BDCO4j6QZY8KqR3ePnmyoyRVNPtwxr
4k3zWX5rji3DHDsTZ2KPd5qtrfVYw4PBkHQ4c10YZ1Of1/g7+1bSMzw5cGyCPtLI/zh9Z/AT78F+
iu6kqeCNtPnO1MOvI81/xev9O7/RmLE4gRMk+DOSJj4n3xhnhvfdbrvR14GorVmNZBU02b7deZD4
fIyTRycxOGsSZTqfaWtZW8115KHMH8yT/TW+R+ilOcoHe7PVNtbtNp0EyA5lub4V71Yv8quCbNN0
g3slcXcaz+Pi/qSMg1sn3WijO3czXs/4R0WPZ1t8xxk9zzTpSXoSv/PkW4VMgeyM8X9FdsKKj+mM
d4xd8oHP9PiH5OEdZcyfgifHNuY/t4t/tuP1Q/Cgftvc2U/eg/spupt/5G5WC98yuBvuBtmh3Q/X
fgrjmRrNkDlCyi2IJuboMVb0/+HuupbkRLbtD11OYBJIXhNfvr15Idqo8SSZJPbr7yrN6Eozc+Kc
mLhv86KW1EUVBeQ2y+zMB2bake4GiOMZcLCMoaAiesJPS2A/V2YwfwEbyrUQP7+ae3Uw7SxCj8sc
pNc7C4cUzYHU6UIOWn/Oh0eTPrsfk8vKuIzRVnth04cTib2wnFJ6r1zmfNL76l2/9Inr5zGKwbjZ
l7bvBFvq7tcHr4zcfX+RGVPjDmCOnPzC+r6ckrpl68aaj6wOPM3nru8I5Ds23fdpdZkd1hdD2LVv
xI3mdC0D9eo9tl2k7c2jlyzN7fRSSuCe8XJWL2vc7nmCIrVh2nO2k2me4Hq+LPfVi/kmL+JWXrJD
fzEf0fWi8uO3JCZLID+n+wzwpxMRXwLqU1H/2X/WOUOfbQI24UzdAwLkAMO+8HAD2CidaDromz8d
lgOg0p1Kt6C/v/7UH7sLIEV+i6M2/HbCYtn87KsZAnHqiS9O1RAAGVgO+IcViROuCGnYUPr1bXvb
EN/lTG8YP2kfVhEIhw2bP78C9UTmdr5wNZrP4dR/vo8n6+C8DQyoR/aIinPYrbHOw0WGy1mKQH8d
fYoY6aAgZAZWfL1vpZ/vHYpqZt/3jITGxJyGjW/lN/UOUHRGTTahww21ll3jTRFQPI6XLNVONFXJ
9/sekGC+bCeysC3VjwZ6Zl+vAaKhA4iaj+q5eBZTsDZxP7JF+c63NnGTDh+dLX5pIwrKEf0CLvHe
QDWDQn7eyZnZgah89+J5BXOXZ6IDkPOX8djQwN1C480Kq6RrmWTz/Zo+4CNZUgY5wrkbjL4Mpqhb
I29kLts+to+oZdR3rFQ3Hsit630N+5VVTD9499QX+/WRX6++x6ySXeOKV+APuUX17WtzAYL62Z7w
4KybX9Mgi7egaSPc6xYF+sbI5uMeuSVbHcbLozip+76IOcLVFZph6M6cS1vty+NCI72K+zIq1D57
WQafc7/S/Oo80rDpmK2YaUaqPns6m+ugm685gwLgHANDhBbw9QUPok9GRKhEUaZq33rq73p0B9jd
hvVfS4GGyGNbtx9rmjpGMDecFW2gwsqO1Bp21AcJyARn9fCsHddIhXM0Bptk/OCRNSimt/V5zaYA
faJJ4+zO7vYeAWBT+KKufLwvvXPO7YoLk4jRtwp/GP1Rptpw6LAqV5nFPUDCDdGaZXmY05RnR95E
HirSJsJr8UkDZ9rRaIEsAU+PPfRuGwJZ9YT76L6txYFH+ZNm8yR/Mj49ZQZO4KQoyf1+L5N+//1v
yVix4sm43W61t1v0gXdX/LgH5sbowbn/WJDDU5msFdYok3ua1nGNnJOiLykJlqdvjZclmd4lTzwa
ZfYF3YbDXJtxcdRxebJ5X3DcTJlKN7BxppnmRGWh4yYDvgvcG2K3AbAfUwG46kCguIlyg074lZ7o
nDWlX15Cft+dzBKPQ8AvRWKEwLJ8K5xOTbLESwxc6jyf1c18t7xm+wHPSNqFTaL8Lqyftxus+Ujt
Jn+LSbDcALzDV0MbFIwv84sbVliSbEEhbrHV9tspIcO5POov2X2X7cnFvdl2TuPjOhfqYMdNnbg3
eBrQBlfCxzMxDM89oEOZqK8MKKP5Ycnv386Y6b5qAyEDewMwB7NoRB10wLxC8Q6M4K0c4wGIW53i
cLw73lPmx6neqbAxYuqmphFcWyyQHPNZL/bcAuwctc3tBuSBm6dmDfBFlR4qXAjlezPTQE4xtIDu
JQu9gKJIm0Kn8pHqDB5pnY+/V+Jac3mX/DyzpDt2hBU1W596Xx/8VoT9UTl+9do/kMFfHL/3zXdg
pvHG/UmwOtD3626UrNouphFuPOIbai8mTs3nWPr0lPn8fZp9EA989lvz1JdxX1xG/ZN0TZjVym/L
zq+X29U6Zjky8TuavLV9MEKivVtOCfD2uRVH7wjMt7+mJwCYig16hMcrNnFLcYf10EN4RnJIlPQh
NGCOdnRYm1YnPqTUAqTiWyvAV1+tzIqLt+qtOA2H5tSdvN2c4om4tbonc2NL89bnHxotGA9ltFdR
lVapuSM7dagu+kG1KBcSh9Foiau9kwGb3YEIu5Yrmn3Y9MhI5WlMQWbweI3X5Z1MvjsdgKWLMdRP
Cteeev71CM1kXed7IIbZeie6aHBjx/D5S9UibheXf27LBsYZnj4Yd64WD3he/xvjbP6pZfs3x/9s
2bDJBoY4YRTEj22VfrZsQPawJQMmgzjObzs2/GzZDAxzgNZUB5r52y7qP5BMzIzyMAcSTiMDDR0k
i3+nZftuhPtDx/anU7ew39SvHRsZZmMbWpMnoCZWnwzNSWhrklX5wcksX2zmfVdWN7TmDxbt93k3
x1yox8l17gabfC4oOWZzuUhHIs71HhaslXHf7RCCKDKWUfdHjDvz+xLtmc5tHpULyATbtl4LlEdU
my/aPCaOUvEg1z3FAltzehHmJlMEsCfJ5f2kgWxSw8VpW5Yp7TS0pa/ldmDKjeWbyyqEgxUIJKm/
ZgFGEi1UY22BagGCGXnQA74vevdu4FNaIyPp/ZeeA3htUBrP2o17xTI2nXl6H5brsO8c+rrkG3PM
4VS0XihQP/f1iyctvzW6O0rLs0ZfG/3iIiTbOWs4iaYFPOtcnkkxmIzSOZVKezI2Oxm7WbBZjT7m
du4bkFaVtR4UMYKyWpkNDsFFmjfU81AZvlLFY78t4QDizmurMC9W5k5LOJZ3ubnTu9GvK+1xEMZl
bdfd3CKvVkmRlcyiD6rBSVhgmZZjOQC/NVof/VLoav1FLAmAg1B4a5iNa+q5CyqZyideec5r64G6
a+R0RjzpqLBr3d23K4J3s9ZBW5asRYvYg3xWOPVhkJEJMpGAAZvJtcoomdyKUCh+rOsFNc4Uk7UM
vQ2x3qxuF2EFXSbStS2R2N15QKO4gccCouWbtAm6rj6sw3LrEUB5qgKz7zpnrzcOTTFZ/sKnszFp
vnSKnVBuqGi354MeDG29AMV61RYX1FqdyA44ubVx1MfzZIRKquMwAIUuLYJwarV9srXOhLpyQOO+
cFSoW+I44q43SAqas2Ai61DiTs5p7D3lr219mdrmsRvq90Yg/xfC/eYS5+B1W2LI2q/1L++aYTfZ
B6shT67Zv/clf8na+qRR5yFvtKRy1tjW0MtweTI7JzVzS4LRnSrWels8TvUYEyubQmzOtIKXKija
Se0BTPmeZAR0GLkVXvlkOeMTmGj0y6aJckqJktWc6kfBJ8dfQVbrV9Ia5LVl34u1uy1BaW8Tcqrw
nGjMR9aA9OYgvz3rox4+qZFF05UYB0Gugyg3QZi7IM5XtC5Ofu5Ap7t4INetj+sxSwqnXxkfancn
5gIgOnBbPLpZY+1EPdwuzsyKOQc826nAlZHm9QMDYNWAOssjOF2EXzvmGxmw9preZV6dDZA0tLEY
nB1ArMP15yruiBgDTvJPF7Te4tp+7xSXheRpJjt/yNvIQYJtVRVUizpLDWhJXaBxgzBkvipEHEhF
GkhGpLsES7sKdCNQkxSQlWgekBTITLZtoGy8Kk8KWz0ISFHoVZNCIU7BI5w26Jzbq2rF6LLjrBun
hlsvVW7ckGnc2ZC5WLJk4zYNvjmaItQdFJB8Xkw2QR7jXnUyFQQz5lU5w8UM5kX3BSQ1I6Q12IPn
0EJqo6lNpHZWJFaWN6e2RIvraNWdVnVvtFGH1Z5DR5XHypxfSIGmQ5fzyEZTAnN69py8RzdfqWSb
zdJ3utrPVyyJvk4yo9mLcojadob2RkZU0xY2bShwlmq/dE+brCPb1ZINpVlp7u2hjprhdjaKEHSy
MD609VmTijncjbR8YUKGkj6Odn2u+9UvHYc59dlZisBrDUBUW+g0c1CWL8vyAL2Ib8iWAetn2vg4
9i9DqT+1OXkfxrkJ3BbJgHcxrBaFP7s90Arv09C3LRaWus3bOdbsbL/MY+ev03QmZXZxhinErkV7
3Jq7blFMep//3EoE87sxGdAiUJzBTIxpcf8ZPIZr4U/g8V+P/70SuToZYGDCsGBioLD4Lm/8vRK5
Olxs+7d9va9TJn9UIdhkArOmMYISY2ave4PjZH5UIfDMwAwDdPvHxOm/U4UYV7ntH6qQP35tw/wT
biyxJnLYMMxk0NtQHzM/B3nRgx5qFvmu2+bINqEiUT2LvIuUu7wudpNU0kR2dBOISvCEQ7YxyCwc
W/lsVolu9Hd5Pj1wcLTZUMVbZh8mmaGtNV90dPor3pqvgBJNLzJE4hKe0L57zPtsgcLOApckg6K1
orJSp4yaD4auRUt57xCRIl8xqXVMAs0xyOj3iwNOzHrzPCxUJD2z1AO996Klzs+8rsPCG2+dvK2B
OMqdIOO+UctrRSHeuOFV/bjkzs5up9sMMglRNQe9ngBRzcFSVolF6mCetfJpsq37bnaf+q7fdQLc
G0REMDW8GBnWWk2nW4Rdd7txp5ssu3FGRGdyb1nPMwRTq6cCkh1NYz633XQwR3IyQFBThOauAVLE
15O33fAJWa21xgjfMLJqxVyFxqzUI+5C7WCYl3ZoAgOVWF9okUHvKo8yMlfRDMKKFc7Ys21FD5jL
266z/LqZv5WlrMNSP3uiA2y8AQgqdq6jRQ1wpjHzblwIpbgm8AnWFUf6IFKLHBCmIKm/iGj3ZOme
N7okYCvB4JFPY6wZTjKuheNjNEu0ZdGmaGwYgMqncIHarSry+39y5PCum3xZWOQ6Opn/RjvhRX+O
HH85/kcPg81kjGsUMKFqQrty3VPiRw+DAeTQWcA5B6cENga6MlI/owcaF7BRGF5hXWdYQ0PxI3rY
//LwegeCDAq6CBtQ/p3oAQ7rL9HjD6d+Han6aw/jGv1iaXO2AS/U96Z4IOux5Sjx+nDNhb8BguQd
rZiS59KcmDfWPsmXU2WOB9l6D7nTEybL5ZkvDjCM3pasAxHNydGsUSfpBOlxBQEM5HgYjkP2PNfW
PfH01JqHoNK+2dajNDa16+r6tI2oLDYvHq+0vj1/bVAzUanFohigFWyD2i4Q3vRgxAqbFPQMLRkU
s8izs5oHXUELKayiiUrrKCeAfQPhkXKKyMvfZuOhpWs86ueyKl/0stLRDE0oBtDR1CTo3S1AwJl9
4cxXFZ97EvLobCDSOxlJ49s43Cmdg21D5l5Qs2VGlAMy6koRboQcKe9T15tizXpfx/bBI+MhW6qb
uTHfGuqilHQGlnEigXcud5Nbhr0oUnvZdkpPas04Wi05YudhwGYcQr01qGcLOo8BWlxx12ogTPre
DIrVCFuDRKvhBrwwgK1V0IY0L9tIa/8qPrQp2hlXlQc0MIHo7rulPBei94vGDXq9fxdl8aI7qEit
yAUlBIk1uiZxMoe7bEMRM2Q7j2iQDsin2hliCPIiq7JDqk3MNV2oIXsA8dvRKp/bjiMOAcBFN0Sq
D+gtvKmJHMC1qy0ubpO1DEkiQlEZbNmh8HKft2JmIPBNVzFRg3RrgI0etlqdcqP8dPOTDa5tWD+6
7UEHikWXZdcb7zpdA+iY4okAQPWguNAhwq2WqB51xnUSFdqEMg2qF9GEmwGouy0hE3jrC4TL9SNr
8SlqRTs944J1uCNtNHoTm/TinNvNm05MNoyAiYydXnmRotBaGkGLKtzZei3MDEg7tOy9yPMHz5Og
L9qjJuXescBsjmVgAngfMhKJbonXkbLOXSHZTYdenQa7vXWLwu8VsGILz26LTAVRwfxezVC+Sjfd
mqYNqokDcBa6z806rWp1lXNHeVMwTTzIbE0aAiyPVIk5iptNp34983Cb1oBr01W6fNp6aEaX8dXQ
SFg55kEDP7RScd9RBVSMypO+GtFQ5HejK/7RkR2kPsbOIKEb1zGD/7kmhIEB8fFXPwXEan8+/kdN
aGGn2KsHzkJo/313wB81IfaNhk0GIBRGVf++x8CPyI7tCbALDQbTopa8OqKRSX5GdqgQoN2DNgAz
LrFbyd+K7O5VR/erJ+JPp278CZ3aqnGVORqRtBUVZL6F50trCaqVfiP2jdHWAKcoc/otqB2UMz3o
RbC/xXI3zFPaWhT8CL2BnD60GzBFnvtMtfokBnvXmkaHX4KbMyRqGbkrXTACeRPMeR+iQsHagnZh
9m4su06p1/rOQAMy0L3TeKwHxNIVNLXpQytdvxiP2mIFpY6Q0KvExrqeqYizAoCSyMNlGJKsy/dy
m8NuyPzF9O0uP2Gfn3O5OUfljqcFTTg1QbcSG9qpxl/JPfQfu6LVoKDWWA9p3gDwBnL+PqgzaG04
xAHeBjbZY0U5xa4SC+NZw6COg0avRDDNYrs27hq3DGQ9PE1iimRrH9CZQvTrnbCmj4sufCKygIMX
KJfRn5yFmXrHMO2OdXUVrFlf+CjQYsucLAD/xnEq5A2lCmrb8VCWTdTn4lIaxoPTvZClSOSkTrjG
cTd+zXYVKM24TLkZZjyPeyTRFs01JHwidjXCCJleLJ4BHLdCW+M3o2iTrOEpL7WbvipSkgOuGlTa
rCqYeBbU3pZ4INI60I41X6OmGA8OAW03esEqwN7P9ckg3h2Hhn6unWRzaOzW2tHdwK4ofW6ZDdVG
nXfIVIAI9CnJTX7bUMAkAhq1anGTheaHYpivZhjA6+ozE/Yp5/1ZL6eolLkv5v04ZV8tyc9oTm4z
qkEAxkPaUGbjMhKzC/GpzFBL6NQI++uaSHviTILqs6xX7uQvGQpzZ5miImujqoVgzM4jusxh4+kH
0T3QK5gDiEwnD87UJmQzE+kQ1rSab8MdM65WG4wQlA19dWo0KmBH6KBbe9HNVFjkfmtlhGIrKTTc
RXCEh1lN77mA3BuQzmKjeob2oQZjOE/NwwZKfYCWQTmwcuRshk6nGyE+t6jvmt+a+cVU8supxdnU
xH0m2qOJm66DmCVr/rIKj3lt6/fC9r3ysyxhPSpr5jVrVJjHvui/UbkgC5RlOG3moSTFI7eBfGxX
zgh4iFZbaVkXtyueAHP6cCm/h/slBJ4TlWigirxky2yjgICPplqzXS+zjGUWBwHd+MSdT4JWe13p
T1IN4SzpM3BHVnndqbctrEEI36cu7MG66EIdc1tCAWlQ/5/bGmDgMMazo6tGHgChcNVh/wehNuyR
yDC/JpB/c/yP1oD+67ovEQwO+vcpmC7Qgx+tAcXeROj0MQAVDMhvO8/+TCBw0pnAIBxIufXv4/B/
JhAQJcZVlIbMc93l8O8kEMu6lv5/SCAQpAHwwClYqPGQzf7YGnT90JGp0sdknSDxgjTtjdfVS+55
hx6R3JQkEHqztwY9zkFe2BssGQXaa89Kx6V/mlDtAYVLehD4une5WqdG2R6GfJ1YiUU8dU1QCPow
tMPJJO6+yuGNccmL58L9NrWxJ4eTsKBt6exYLPmLWsp95joXraRlsBk5D8wlGUb921WFXSuoLVzt
oZhERNukAo1nw9RHSL/X2zbIdSgq2g8JNekC6m+Zq1A6U6CVK0TCti8zDgGLgux4ZY3yBpbz+j2D
fEDyFvCk1yVL+VbJKiTW0cDpO/B92BBdF8RjFFF17d/LbCWsNsePVi6hDfWso9+qHFUgfCFlczvo
hr9kkKpS5Qtpp+jujr0O95yNfKrBT7VCErLWh1rX3jpO63BT6jyhmq9AhGZt4YPnLLvhVfSdz+ni
jwY4WggpmgLi00EVX72ob6cZuq3ZKZPRejGR7rPB8afBuqNijHKvDApvLVg+dgelweAlohkSwjrL
As9QoQBv3i4D69Y5NTY0frK8c/DVUFLd07HY6zUchSI/rgNPC8DySx46RhcYqNznTGdyXZjWbq89
Qbfn2X7ToMBXXVjIPG4r7meeffBqZ28AiA2y9lvVotZYC08HlaE91WS9r9vmy4QYuK/sizE60GpA
Fw0jn3Rxn3BCNaxIoySwrHza/Z3dasHVlQKfDF4xh2tzshQY4OymIvFgwtWHLqjRM78nNKC1sev5
HFhLx7Zme2mgGR7ozdyD5OKT36Man4su6EzqY/g4Evg3ORe3ekM/nJpD80sdNmf5blLyWzsPtyQb
dy2E2c3QvIEJaHxc8hk68cpgDZgO2Gcgg3SSbr3SIk8cAkkX7RJ+PmmwfvEeS0kb3+FxCwiu3grB
sK3djLVkuvEibcFGY474/M0BFzQ5xF+NLDWVccgqBZ0T9AsSBVQejRrf9RaNKpGxWpJYF58rKhli
VSHIMjY27s6tyd7c9kAz4NOB6GaBEme0mgDg8WHWS79H8lLNA2wfu6WBmJGfxusa7ilz6/yI+b3M
02SojL3RnkYDcqRcezMq97Xu850u4bPU56hojr2R5liCWvPltPxkGOWRLuXCbF3QdCbNSyfhiPOM
s1GWn9zbAbJC71iCnQKB40GUBLi9vepVC+9wlZfo64eLqkWHDk/LqzvRwDCmHiujiJoeSlWtfhwk
JGacx3TZjdj/zW/nlzaHTCFrzfYMR+AETg7N603pPfO+d2/LaQhabT+AWalgdCD8yRysq/j/sHjm
JV8XWHPlR3699SuQsBrUolkn0+A9U4i9qJyg3OY3NC++RogZjAISgwyuAskPHbSL/9zUCMEyUo2F
4V4GNksm/w1vt39u5PqbafvfHP9Larwi7QiDBgbGfd+f+2dqhIobORM7g2CjgKvs+v9QM0Bj2M6b
uiYOAJZ/VRr8TI1X3B4tIM74isM5fyc12n9prezvu8Ti/SB+cO0r7v8raHaF5aQo5ZTADQjSVvkF
zKpWS0O9haoptxMOG/pk6sEymgxdCejWy4rm3ajWg5YBaCrvax6PI3w9UGINz6198mo9afKH1Snu
8+qZixzEHeDhzrqorkh58eCO2Ue7ZrE+agl4zCifqsAty9fS28GiellnM5Kk3FuueLCG6kw5ULuu
f8sRWGgGeVdNWaMbyQbi1xU8cm0AcARJaENMeP2l6Ln8ViL86sdHr/vX0uGXR8O2/9R78s3QdIAP
01VR4HOyx6qFqTboUV9WS/sxWDsEThhpIKyp9UBuLWK8+6zRJVolpImu9WitWJ7Iz05V39oqxa/8
3L6DvYeV6qnMuthR8G0BWHLIgoBYphlC9UjOYCEdedLqKik7KIyKOdzEEBVb588DffGK7q3MPFZS
zvpGSwXUfNCZBO2q4r6Dx4oARBvGoF6+2vFLA85vQd/ZKQ5/+33eJXVtxoacYmN2YDgtAlW7vt6g
jxpxMkUJ0WINa5SetsUNYlqYy69KQ0jfTA///Tzl4EHFzpJzMK/mDhVXuI6PsLOc62VO3Jbv1gwg
PbX9ytPSEvppZ/HOxQKH0WtRQrlv9ZEzD3eFurFMVPPryOaChlqjvS9zFpYA7UiG2r93U5IpaK4h
7uiywJgehYRQrtKvFHUkwHQUehUOXReskL3D99fD0g+vfmNvTHO18zTD8+m5X7UDMUHmwPdj3JSN
lw68ubh1nbFWn0Q8q/rWocu7rLSo6kXsDfzNm2kwwXFeqjJuTDAe5bdRi/Qe4oMspRLW2iWp9Ldt
BQdRD5ExlEFJgHG9tSCFKuvE4QsjEH/r7kXM6XWiAhS6dpEqgf7Y1VkLR5ZjfIh2uec6aAwVNapM
QZWnA5w4k1UCM1P+tt4SnQ64kyQunKiXzrM7mv7Sgb4p7pf63lH8XBgjq73ueSYSt80KVtL4AvLk
Xs7vVmGlHZzg2dp4mHRALnMLwZuaE9q60XrNo5iFMoNqSuzZDPpBO1QN/GLZBP+tqSVe7n41FlxY
gk5oQ1UwLMPn4Iz7CqKXhSNceMNNX5fJas33sCdhDkVvQxk+MdsdQrNbq0NXkBMHAuDqa5gLoODQ
2pi+6MCid4JjmK0XVHj2GkjVpQUd5ywOg3HWu8Rx10dRwYtIvgwo9TgQUpPvOvWo8g9LPdImnpw2
LEu0/8QKzYYe1uoqPpExUcpXWg7DNpzSxPSr1bn0jeVTAVXpNr4C5gm5a51l4yY1MASSj5GEuLBB
RTLxIgYXp4QJ0DXN9W//kzcV74lWTwmSbGBkSwBsIkTTCT1Lwcaq9133LnNO09AHs1OjMmlphBEe
+xX45wAfgHio66dqeCqgbt7EIR+a0J5hTIHAntSh7KxQoypYl7yBpABuDFmA2iIBnbx4RY2iFyHo
83BQUE3rPB2c7vA/+tB3mGzRT4m57JpNCyqlgn9w/v4+pOk6xgmWKIy2QP/3H1pbOKPwgl9bWwCM
2GH3D8f/wEaNq9AOJi7ztzx83cHhBzZq/AueftcxMN4EU2ow+/fX/E0sB1AT5jwZvw+L/Jm/MUYG
kj0cihZbd/6/re33UwcvZ+HNIFy8smK/zIsZ3VUUyEB2Uq3lk9s/N4iNZmY+2PBIVO5+2sYVmzuO
Z2sieMwo9LsnHURWnz1QsSFsHJqsOleZdtJy+DvACqUdepcZ3aIN2c/YVHGeA+jX4EpR/VGKo+bB
MjHbAPpI2Azb7WL1EIpoVhPBBPNEM/vZ0pz9yo1vKic31Qh0yN5myKjJsz0LCHeHYBINbJhoz/SQ
z31qlPjAvj7S7puV3WC8xYlDBp9ZT8OGWRHZl8HNCzRBqF+h3ILupsGyg1SGreIbHYZw2fqQWqBb
snplhiEO2TxhUox2aNeUdujioK4eK3UgAwyj3kFHg2rSFfy7DWwKyjbX3hMEoAH5XYMqrV6ck25q
KRJt3CjjRWwWa+c50JGP6DJ+9c2QyvEBjT/b+mua+izxHTbMaZgzxzecOTaq7VhAMMdoBdpFxlj3
yG6I3lb5ak7VQ2Vmad/dtBJWqtUZkqqDfVZfMEOin0cRuR0cWEsH5wat66TPqW9qrWJVAfeZmoKB
VJjyoAe0U2dDGn7huMeNmwBOrzCiMPw6by7w+4JWL2PbyiNjJIE7Wl9eJcNpAYc2FNDvtdbRwaQW
aCRPbb7UQd/AjGZZ0EMAEtB4hhxqdPcmwbGLGVB4xvvaPRKq3dmZZ/gk22JTrNAo/i9357VcuZJk
2S+KNoiAej0KR1IcMkkmX2ApIQJAQKuvn4W8VdO3aqatrd/G5qFolXZTUAAR7tv3Xt6eqqI9SFJi
5bAzCueQWj9blZOtDoi/VOc4XwYoM/q1quzXUf5OxNe2Mj7zgIzDYIRjYT1WecZdpO6j8yNLP6YI
z7gVteNO5MY+mtqzRwS2luWhyWuiQCIszG6b5f17PC1kMMT3Pq4PUdPffAAhQxHtDe8T2OM+p2qI
5ydl/8SDF0oVHfzKfyq5fdo1qkzazWmSU7RWXom1tfPuOVCrbB7gvRjt+Gzlv01TfURl8dud/O3C
RLMd10cVwFEvw76csa5iVKH+C4ZtVN91nx58bfLNHS+oUKfW6Hax9eTF02noP620/llw0BfZ8BSZ
1hFCy67j3h+9n0Ite0Z8m9qQe9x/99n9WnX2be3zqMNP2fIl7XF7tVgOW5xdBGxGbd7qnORMPW6b
5VE63dMQxcO+dL0tSJjbnJW/4joP5yj5Eo0v2sGa6RQHf7zGlfULRfrSImWbutoMRDeqFOZAvbz3
f4rGgMLOD04NM2ODRIVoo5/uwotU+gMxniUnJ8iIvE8kVtfxS0I1NfY/kJPJaC/D2aqHN1OJuzAZ
wFr2w2R1e63zYSsq7kgPW6n5ueTmvuwXxBWPi9o6zY13D/r+NFp2RQSRHH9X1jMvdPSo/fKxi9r9
bKmzaz8Oc7bTuXPJ8mgr7Xxrzb/LQTyUVfEpE/26zH5JzBpGT5N/TgucKXMK6ICpsqtkrq/dZL9w
JM3/P/M6wF0y5WMZFa4tBor/jQxsm7SM/3JX/p9//p+9LuA8Ca9Dsq78H4aOf96VMPUsClUu2f+8
EP8pA7v/QevrIqYiz/7V0P7vXhfrmcQjuTpZTJgZALn/B7yOgKb531Xgv3/l7toL/+2q5KJrERjL
+diLJsm2cCCydlPRimC3mPbDgLkysgndDeiG8ckDrgEz6zr05I8ycWwxenpZBqGmirFF2wfZ5ydf
JtdlSDVdh/VaD8sX2BhzcLITTtvvQ+reRmepN4CzCL8xiWgwJsfperw1HU1Y9So9cTLniMiSG9rt
8jgGFjZaQSP71SmPOvgYewKBJDU6y9mJzDlOERrw/IhnOxE9M0iyv5Yi8GghpP6qjOKkoBbwrpy0
Xz+UY3R1DUyXEyFiGXzvTP3TGPB51OUnovtlSpxya9rxqZ2nY+0QYlGE8YSynG3nq7cg+dIO5zbj
ei1o10qNg0zyb7arPQYd1t7ki3PH5Y3FswmjRZLupSGUgeL7kZu/TDUe8IFjRvDLj0hjxcOYWzdG
wpisyn6BWS7+atf/Abn5R7/+b6Ccf/vl/3PcnH8BPP79VbKoEKnW/utCFeHt/4KaXBWnf/zRf753
LI91rHVxrOt4FgSW/3Rm+etWQpNYicFu2VV/+hsQwP2P1UrAigMG+ORe/s40tOGi2iYRGJDXeFCx
Uv0P3jtIyRTJ//Lm8epa1KcwdJHYmMGs85m/vXmemuqiyVuUDMZAoTtVXxx/FYAyLqzK6p8z24MG
mI3nsjDz0Oh4ZuzKsO+QFKuNKhZ82AWVGTiqeyXqYL+0VnlIF1Fexxm61rhIh+tv48fV8OT28SGO
y+xFC9TjPB2Z1PRV9W43eJOw7qfG8hn1KAawBnENdWV1UUhJ4AZaIISp6T3XwRJgAYqKF08hoMRu
vErX9t23BHlKy8RJrdPg4g5dj2vUjchqrqSzqchW8sv0owvELfFNwWfu5hdZuvlx4b0NB3MeP4ym
2UVtOn1NyY2KunP2VZN3IYNg/T7PFgamxBtOdq7PUxH3X6YZXkEi5urWd0vHiMmnsKs6Z1f5a9kN
DutLiWGhcPIwLxaoHJN+mJdnrn15Gvz6G1cAqDGlQrOe8kOROv41c5ckbBAzxnFf6c58sO30PaiS
ab/y5OqlGK5BcR18NV/ayNpFfLPejA50XEW0NguWV+0WtKzO0OwINP0StLJa888Z7Wo0W9ZEfT6R
rB92ZVIlx3IZ7z2n0t6zXkbPQnuXxaE0zPYgZKtDoa+QIoI345I9G4FTPsX99BGNBRi2CU16LrJx
Ozc9QU6kgXg4tCMYtMBkkDUN5pOchnvZDOZD0WfTxi3yJAz4Eiz3Kvzc2VSq3neanGHXGMVx7nxo
jl4aoK412VvUY+ZIl/JJ+A30wdrUxwqDqXTro8oKefRmF5tdEOW7SNuvrRJRs0fUmPykffStwtp6
TlSdgmoIGOFbU1hZ3XRw+OHgCEhCacwDyQWjOeUTCYU4U1ALijnnFK/7Y6c0k/HKSS7mKH4Tafle
CWM+YlS0nw1xjofIPplWGVydPqhOE3/pNo9SQpWkNM621dNbpHW+QyYSBxFlQdi5frnNhsB+sqvS
px4tWjqo/LOxDXWt1g+YIC6RGiBWlD2zRJXz3BPgDlAwi0gBZgvuS+5ZNz+drJttE4Btc4zHqcxe
VFodUp6ssx/N/m7M5rMvo+wpZabp1r77PCFxbsyk5JdtzTykIOnNp5HvAyONEH2wGDBOm56ymAlm
ITwPto7Bj78AzKRTpo+L6Hednt/K2RK7gW85UeulDjNs2G5BFCKL0IGswkaant3h4PXw+qqs37yO
U9lfpib5bkddfmpq7N+OS8bWz8ANGeSV/FqEi9eQFV7uY9pd6rrynjwDEaww1y9/JjhU2ro5TqIm
LSYxtnTrw0pejFxviQzTmpXaz4PyL+mo3o1ENk+Btl7cWJ3TCNySFftviYj0JR8TkrcLDgs31h+F
NkOvIW9UcgLfeHfenS4GgNGaHr7B5XmZrJnhqcPDnWaXEpvNwRZ2sk9Kne+cPnLDvlMV5KPEYzw1
LEyTyMRHueJFkxwTja5cwt+T9WCnaX3L7CTMmvJTyrreaV9nZwPOxvRFBPm+k2l/0xZTvblp/FPQ
AzAy7O6c+CmAsGB5K6eyesT8vvVMQCHtOA1nY2FmFKB9LqWHWdQpMJnjEnJldKh9ob+mGdFkJsJ9
bVe3uOjKBzeYpnuVEjrLvSq5evPiohom3RaEIVCH0iHWLor+sfMa61kqA6hXVz76I2HmRZFn0UwJ
/dgdHuoAWdavve/jQK5Mg3Kpsrd4jJe1DMH8s9NgRvGtRA4DRpWeBg8qZlt4QCmalBRXkqDaWiI7
ZpX47mR6fMki65Gm4SATu7+tKDu6x0bvuYf01W3s53Lu3zEZes/mL8NL6Ed5+veJAXKyDRxmD74n
NvE09LgDFmsb99Da0kECmGgtzFPetxgh/g1qRvQgG/PcKBvffhWNhNjFWjsW09UthHWYDSCY7pId
Cs+YnpbE15+ZM8pHj9zXbNggGtz+i/b2LWResA2ev7PMbDgYXf87SwNSRAYJCNXq5OqU2OYFsKVj
wcT5UvvqI0/NlzidxMWPYO+qXL02849qiB77xPK/ZEJ8FF4P+sGDOaKI0ymLLJ6V0AxbDt/aovC4
aZearFpSnFdng1rG+XMxys/Z5XcORZEc+qYOTrFTBts4nkEboI0fA5542tigeUbot6X9M9ZJ8FbH
tXNcjPgp9fNqiw0Jgs2srO04p/fJUHVYNvyvzMStSJhZTDbafhUMF1JdyTGtKRcTh05bMUioVDJs
B38BJrOILERSIJ7QZFZI036EU6df+7y3t2VbTOSYdfDo2wPBD887eI3XbZ0BXG9Qg4jUgqCAv7jj
3puK5RSXxrjzE2ky8seJN4pA3pR2yWwZzBlc68to6umcZubTkhbxtpGuc5c8Q/E4HlxtDucOTOu2
Z6QWclNXOysXIHBq67c1z9+KXplvs3kxhjJ4m/PxTmH0bSkTgEdzG+ylar/EQ5CsYfm+vS612FfK
/5bIGZiaGD+q9iyAIpJtq/S2DdDGYEFd/rpIvDk7JcRLt3PmkVOnnj42LXdi33cWNUAHF7qpK9Tl
tngKcC8wsvlm1YbzrMi2nXKjtq+Wsultam7qRNagFNrSPzYdbuTGpIfWabbsA59rvbcatC89N8fc
bvWlsezspAtis72az0aU+0ded+gy4w83v+fREl1qrCFhZzKwa2pl3lXOVLwbgotd63CASHtunbE5
I73HvcRW0j1MbRVfpJmem1nrU6UYhfVaXIYpWg5mgt/caav2uQ2iS8ABdIVW3G8TVSiCwi3YsTI5
u7WBGlQVAAzz/Fe9EI2VAlpRPz7XBU82icrpHhv9S9cK57UxySJ2MEZKk9CJ38UhgL/uWmSfuW2U
J7+bfzaGo/dlEHX7pENeS/3sNi3kg7u2Id/oYB8MZ0P3m8HPo5Cf82ZQcfE5ShfVf526jCh2rrKM
B9YoV1tdNeUxmSf8mn1r7/34qx/EcA9r3bd7mynFaVzI/S5+gMXR7x8Ht6d4zMZrNNfmMcKuQaDJ
kTvp1z4wOyu5uo7+1TdTdNCTeXAThjOtlCUijN882UK8jzppLrJ+6TyhX7LwTxmhDO1uF/OeFaV5
MOqaQJHqy49hBY5wtInlyXTUDy+j7JAWflhZeTdk9nRXxRUC5kK20Qu+ls5dJHJ8pA385sikD4vl
aPh1uzXMrH02geUgYnoXP88PNc3PFYWtk3l5yYf5t+3YybWLYqwJMWNm6aU2rkF8mVlZqEtnVrse
59G+NPGbdk0GXppSa5IjjJGsf6JmLdBzJ/Aw3gSORcY55C2lIOYRkB7s2DzknvtWWDSniGnGsdDO
srU85WymweguCijnYMPRkbmOj7M/g5PoU0yt0asnmvTY1QZiaTY+JtRum7KBmFyRP1s63vmOz8i1
xGvWn63Ibz6ILPE37CpSto+VLPd2PD4HiHsnVZ3NPtNHkhirFWk2zo511muFXWdQOShkll3TYMaK
3GG6gwh/W21Xqneqkz8U3J3Vclc4ko00mW8arNEUT9OTjsttb6dY8idpn8QU7LEHDDtbUIQ3o273
Q6sM3Cvlz7Lkyo2EnV4VKNJNOjPKTzpPAn8Yem47F3otEMyNL2zywYlATyZtuc3WG6VVw3vRZPL0
pxji891UevL3Q1e9tGlfrV2A9bjE1TYi2HL11DhizIGm0VjVizehFqdmmh3qJH9Whcxu/Pdzjoth
h+8oXxWFguTX0uzNERdxKWdsWWtRNnrjdCWwBZHFtepN1WXBBZvuZ6ahEJKuy691n9WnocT15olU
XZ2x3Jf0RPvAm5El3Brbm0WAhsBrtnEHtc9qaG3plDsvje1DWgRNuTe4LffOHO2tranHux3M5kPj
0T2t/zEd/IRPi+RaUc1hGYn9FJB7iAPBu8txnLhGd9JQzUiqorvWFNuHHow5JUadU1UGJ2FT+PYp
NbUAD+CnhT5OBU9lLWQaJqQZvc6/lQG8Mf7mdmcaw95Hptzr/nOwqLAc+gAQjsY+k9NvD4l61wbc
qXmnfqyGxpNkzLfxqopXRSViW0q3BfAF22DE2hYGgd/suO7BnYninAcDQXN42WnbWQ+6YhRBKDmJ
jraweAQSq97lmDLAkcY4q30cX+sxwI9u3+ZvmVsvj+2C0tQtfsOkGhZmEmd0UON4dBtT7iwrfgjG
snw1q/IjaKiA9RAcYwrGnTVx1kfzlFzkNL0UhjuEugP/k0dQ2iTlSjfRsBjkwI9Fn74urSJirBpN
8gVPcB9MAJ9eKheCkFWRQK8UGSoPoATVdNTgFhdDmGfze5DV5kPUYY/P24ip0vpYNhZUrtEezoVS
t2qu3tMEVmzugpn3Szu9VOX8tS0GeF1yBtWmI/fgtyBfxwUIUp2qjx7fKjq4C/ugX9rD4Ls3xxLl
2Rk1L0pEPDp3s/gsJ3UpLbKfZu38NFc31RSVuBdjFzxTSuR/iqORe7VlBD9oYtqYtdaGO/Vnkk1d
8TLPQA7GwfytqV/2Q5Zke5wlP2an4seNEdWppX/taD63SSv54oraP/Zuysxq5FVLCwPdfxbxoak9
Y1ep1VeoBp8UFRHV2fLbbdL4x5bR8JGdGskuZQPGUVUWhZ3p3pSZ6puQ9tn1qFaIXIOMkStNtnV+
pDbzNqPWe2uMLWYGXXN0w8Bs4zBRXPcd5/YhkvU315l/tMupo+88Lu0U3KqBfQi6LINbHYlTNan2
CC/Y3kFFnu6mNUEib+bxMlctbXnHIVwxwyitJbpN0fBJ58pvyIfovPjdu+8N7qmymGQ0+qlMyYiX
SfcYcR+FEilnV1d8XxCtwt7eMYUIrss4MD5weRcdp8sPRqPMnREDTkzb5ZcPlXw31ROjNJymJWGR
a24J89WNXZufyJKHqVdhxqQ35fYo70nUnEBudo95jqNmwPEauj5IOp8BV1M+TNqSV2v0IAuXUVvD
NhG4fjzAAu28tHtWmAAGg0kSFlGWhkKSqVVtwYzSKc0HA/TxOjbtiiR6S8yW/F6lSN4xAjNtqh12
iGChX65LUISpqtQDHUEX9kHOJoE8NvZ+ulS4EXx4AEQst+Z6BU6NZVyjIPviNh00OZN7blbHZcY/
VXTzpYD0vmDue3XBzrY2hsskcG70HWHWlf5TNxl3XEOrnvOmJoouw/XdUx9Hmpqo4FBNzHwXZArM
fLSpzGgAA5YiJEdOv9ftyPnSWMPRo80EDDmexOI/m0VrPmn/c0Ctxk+pnyqzwBbTBXu9FIjXXAcn
8MTbppcXuZTiOOPQhcnkEoSrEKk8KUAwjOlpNm897fAtVeNH3on2jWwGgkH5vRMifZF5+hFloCvi
KPn8c2NhWNlEbentmf2WAKDElwEhZjHd5iVRnC92Y9+UBdwl6bsh5JCzThwrlOzPdtzlb4kNaW/2
dqMd8LU1MzaLGIBlOliPoyHHrW6jOGQlT8mkzsCa4+r2yHjFZNak8GpABAsEDzV3NRFEvtpJ2AZd
M0tWgmzsQjvx6lM6hx7wkX08mjPxOCbPMqacqzMLrcmMf7uLNz/luXs0bLFyNfqbNd9xCFVfM6HB
3mRoR7Za57s52pQk6F5mvzPZGDcHerBTJPVGIvGeMhN8VsDELexaA6TqXhKXOdXTDAoQp3BUh0Uy
ilObLuqSTiQAYxV0h3iqvVupNW48v3/Rwcjn3yj2SRTNEd9iGQ5JECEiZgwA5iS95aNjhVVOAB7H
KSPgScrv4DUY0Z4qZ2w/zDbYSBNVc8NJ/igLUkF5FlHitx44ZBHcDP3Tn7pwmhggN23n7xIj+JoI
vls++syWYi/exNxuT21h3o0FS43d081Q2YxP9acv4XyNNsyhxi7PMor0tSiEc09wsWWt8Z4Mnf0Z
A4CMRH9JbecMXD46uZYXXzI/Z2FNMD66rQRmZjEVznzciinnPLe42AkhEGMK45lZS7KpUm94GM3h
lOVw/pTtq5eyxx62lFAGnIqZUcQzq1ex1h7bu5NipM38IaemTbz9kllY3CXUOM8o31r1PLmALjPH
/UHwisU5wisfpYQ70o/Q1ZX3KMdTjIZ+DbiXLXOMjk47YWByYYkyyMPx7RKaZ2MPXFzfh8Nngc8o
So9/hGH4eYrECKlUTVsRx+KYCmrrsp9h66rI31bDSMqma+ODUw3m5o9igTeEYenoFaFINWxeYlb7
IRbFoW5wMsOzCUKPV33RaOVekTxpMd+1TTeeu/Khn/oBqgCVMvfzwyj9H4OjgxeVmcFLJVEIJrQJ
H7+ZK2aCNyJYJefs0BbuSfQ49IQf1S8JPERBcXcbY/Xe5rS9HJfAXtAZntFHYJFrtR+XqThN1HrI
+vFG69k+lgpzAAOC82xClBI2bpW0LkJ/tL5aqOabrHf3rL1K312vOvqqeaudH8OwjKvCga3PMAg1
4bkwV/nDj6mckyk4eQSdzrqqH1x3pLBty/w5m/SLu3ReSPU1EUOTD5Q6Ma4wlRwDIiKbZNAtPBwB
gkazJCKqLVCGwgqw85tnJwbI2gVY/aMha44EkBvfK6mPuCsyi1lEW7bfhwpc4VjBCx1m82kqbIb0
AiwMlLZkUXGYrp63iNEErlPCiLlfnrvJI1XbWAAWuI/claIce2OYxd6DZ9TteYAz1Bv2hsldx++5
Cxwstgqms7l+MH5O+G0gKM1Hyxuqc5c6LwYSyqGLok9RT2IvNcdkbxJaoxTbug2Kq+A3iTIzziQo
jnMBZqGpQRS2gwHZ3bcPWA/7MybFGi6waKBECX10elaYdFxf2FATDPgg6dMsoPJ3+8c+pqqeEv/g
ZMGMbJTuJ1uP5z6Ox/PUoW7zbUO7bYhtNMkTbcWuqR0RYmB8MOIAtG3mPrS9q1jrVD/LyKLhzdmd
IIoYTPT6earBXfh6HXrsvCMcb/P9DzTWY33LZEyEpXZ3+QBYgpKaw1Uz8jRTR5OvAXn5o+PQPrvt
XJ+zeRnDYlanul7a858PMeW60lhjZ3YBbMZRtfsi3g9VB0J3UO+6yX9WGipk1sbXonVBAqS0jraT
//Z0v+yBMjFAZY6OTgM3KekUHMPZC8ep/jE5XNYMjrRQ16wJvi7RR5JFxdlaPHnUMiJv4WGHWT/E
Cr8IdDBrZ5fgQAyBSxQJrN/J9RH58wHJl+AS85edCObhLB2twqgfrsrKmvM8WeNeJ+P3LgnABlvq
xaMOwjzEFHie17kEaCRG+tu4LEaahoGO0DT5SZfqXoIB3bhp6RD4MzZu755RBzWwRN2cl6K4zv5k
h5S6YKB4eOe9osnaTJYa9+lChSHKgERi/lPLJewq73XJ8l8RZBVDs9CqXhhkcEu6PCunWSTtmQF1
crAS4y0yPOwlkrwGDvRPJ0GkrIIdVWAethPc48k3T3M1bhbWOCPcFOI8G1MPphQMaz3zgyBdadgL
kE3DgOrqyv7sT088uVyB2rn1oi7PrsyKA8Sqix57wHVZtYToEzw8cfyGrdX6AtvchFDpkfBVQLRr
j0RSpaGQVFCOc5vVB+uMZGl1c7FZirPrH65mOhtgwXr11dfsJRBUH47XCtAAzmsiJutgCM8+G+X8
Zo2TuzfSbl0p5UjGGHGoxMiZ3cfyY3athO7xHJuR3NkKlRvFipgHnABBL+P6W5kE0Cnxz+xNZyr2
vY5BYaLTp319HtcPc1s1B1rN+1/PpTV1nKB2sBHS/SLT4dbM3msR/HS6tyZN7mJOos3S19+8wBxR
LoIecKT76BeGA0hS/WYlG8P+bt65ArOtwOu4sSRA2PXzx2lB4kRFHXMdaR+rkkVqgj+cWBApiVCD
/iw7b72M4ZNriiIeStxNaIgHt6dv/0GZwt5OQm0tnDwhr2Mu7yiO27zP67OQwTei0p+kcnl5y8ug
KIDdl6l9WuLpUwbQ0IVX0eCMw4coq/f2h588sHqiZ3PD1Wgz8kj92lRbXxqjfSHXyHoLZJl5uFd+
Dzth2iVcCTjB2K3Q9zvDBDFaAwlRTbKPhP8l4beevQTLn52poxOkEK6iamRPmGAl2UNc1/aJ6Qbp
qsTiW+yWK+O5ZyLUU/EuKGR1HSYlijZD5q3bsWJjzenSDtYmNCJnJqOjJnNrMUkqdo5VgE5tJzzj
Cvt/HKPdJQr1Pb4rq0aNKM1+W7TqQUJMX7jCZ1iByE+ULzFrVLh2YnvE32UPjI6XwFglDePsgY6u
ZgzUbT/9zBwGgOWxSrqd3xCwYmTKV5+ATSRtfGoWeUwaJwhjGiLTxTxuz6Tck1gezfXsyUlRw56Q
576uJlQ0fOOesLcxq0Jc8rjHYeTeruqaNskOfhaJwBkeL9TMhQWCjYTkHX1gK9yMpjIIbqnrfVAQ
x7spqh99DoxzX/kpFbZjHuMmNsLUtNtzHs1fmUzQYmSQ7Z2ZtRdmZGQXZijxvtXsvhqKUZ6Dqi4O
y2xgRZSbiXoSDa8n5mnr8+Ik0bmoKasnT8ZEsqf3wgzYgejPb9X6x6K45cIDsLZpxTMVAvCAPHpc
82J/rrs/H6r1bJcpK0QyB2IlUNzJAlhuReDCG1nV59bOX2rH4Yhl0R6iWmLuBkl6QpPv1KzMY0A3
nFn3062fLRjCaZvEBEztsnjEtVBvi4iiD4DfA9s14iiIz5XsH6tuUaFLem1PDP6bP1b7OGWO1rHV
569bev3M//y/Mf82pJFFgADiwKTFBwNMvTXK4m16tln44/KNraq2PswUvhXlDPKszz6fsg3zuiF0
uO4D8u7cVyOW9/oe6EweaEqXs2P0DAEIyaGcebdgIlY3ZMO75RXf+tglYzePCzYgyt/CsiQdsv09
WKsTYkY2x7NdMlTzZbATlKdnpU3/HHlDeWrGYCst0w57c3xzHO4MjnNg6sB690lABKjJJQHPqsZ9
7PsshssBkOcB6w9VvlIf2Npyzk3rdy2dE0sokKQXO/xzbyNg9XCsv9mGeCWv+JisT4pvR5c4do+1
Ke+EQtLQaz2ylh2GTJczYOsN82Pf5lMYZYfJcBlOVmwisOu3echiHu/mQXXTxUYRIp0It8Ru5N1u
CvJ5VcRR7E5XfpIdRoDxNR5gbzU1cRpqUN9pmn0RuGIr0/K3Y3JA0CvvAsx1W2/J333epLqHvhgN
821kBWH3rozeOi0tzLJyxPnoxsTbpfELSyrVk07bLSddBMQSMW+MopeGFhCCc9s8oog2UUrL0vrH
yILCHeTVdB77KczzmlNwFeZsTxOhfa0zwTLGBGZiYMBbyJExwKrlPsp2ZXIymnF76hsSOq1iUWbn
wdaINdtOC8PgBRZhY9crc6LNjwBxCHVks8S9LA594RgngiwH1pwiFxT+1zT31ckwKWK8+XFgJHJp
Uh81AcdNn4JVjjEBUJjkTf8tysrvRJMoOfx53jpm3+7wb8AfHerP0oUCmrELtHMuRgUmw8i+lyYW
Fj0TdbJBy56AHqyOEbPdlnTW2zKHZDnctTWe6HhMbkmgAcZwkKlt7bkfWQyqJjZNzH/iuvZbMMr5
aPY/DRY8tibWbbvCCwNCtgxM5ynL+OZ1nmpCswBjHdfZq8fA9tjO/VENEdtCnF+RjgSTtvjk0Etu
GzcHja1/N6A6PgJWM1RtcbLaRH0GISut4m1GBXkcWf91WGznV1C17h7jorfBP4h6H13ShGWg7oIj
eUirk92aes8XEB8MF4FMQnhAXCan4nlq2wUerNXJYLGfdN94CLZyQRBK2gpm3moMiLOds07mo6B4
TMc8PlrdnUQUQWXYm7NiG0IqY16qbWnE32wK1nWc8sMNVLAz+MVIWnZJ4xmj/AqiiADAKaNxoUmy
XKMsTgH7+5gQmXAb5jFGaXppmiw+YcGatzgZ2oceL3TsteyJgrQfmD+R7x22dnpExetbt5hwP+JK
hGOKXNe3iO55DhA23ziF68KZi0MOqOzo68rZ0kp/FACwc+Nn1LAkKbYnNm0FAZ4kQ1dh5JRhhDDE
aUWVYkAHXm4+OwyiwCMVu8yXaWooQLyZRUsse5kkri1bYhuzpN7pJip3LDldtp3jdUfL9n4Nt2U/
peh/TRENbGGUILTdjGE5BK69wQDtEGXy02pebc9uTv2IRyGdMrnOr3D+4P4A8eTCRkfk0jY2F1U+
Y67wD57KGwbKWBgK/6ik4DpSe8RHOihnATPI6hur6xk6dvPIvHFk3FXKywSVvrFw6Og0ZDkZmx4M
/eFN7q5wAYhxCno14Flq6oSuwwLWbnNoCMmwqVXF92AkEWKsn5hTBcWmJrBolZE8pm1db9PE+umj
B9fGRTj/i7sza47b6M7wf8l14AIaaDSQSnIx+8LhDHdSNyiSorDvO359HsjWZ0l27HxVuUilykWT
EoecGQHdfc553+cdMojE8X1SlAYWD3j3pUZ918X1otQ4JLPNKSQzyMFghNnBMoqqdpWRhEWVN+fm
JrjiiRwzCCJIQjjEVoIOqKoN6C/ACtM+W4ZTepPSKFiZYfemKnk3NWSF0OZfFUW09862A/7EMBkb
0XdcYiLY61WwcayhOuS1WNujHu+aNnNRyohN5PVMD2WxSCyzhsTIe+cb/a1W+S54IGIaYnlgMIpb
ziu2kaUZW49IVjnoWLqQ1WJ0FOPCr413Rr/m0i6wV9ZRSiMG1rUeQcwZbqlwqoMMJ/IhRbixnOlT
GZIvlntlQ9NreLbzk+/WFfMb6y3pzXLl9Ap8fMh9nubdC+If8jYa5S2ixD0yCNa2SZWuHR6ySZzh
tspg8uThgAxp/ik9GYSbEtF+aaFyavJE0QraR6ZW3NhpdolAPhyY39gIdccvOYGeOzOzT4j5wdC1
jCOoVVemCNh4Y4DVwg/O2O0WntdYuxZ5Xpp0V37mGAvT6spFxtValLAndC1n0MzcYuVP7L80UjCq
pGtf818qcZM10M6KdDtxRcGCnCkywtiEeOaWtWIvkqlOr1f1+mLQ3St0Y+QPFaAl0gmCbmY/Z8lI
WEndInQZ7vyUGAtIn2AiYMlgfpivhhq6UojCGeMJBKJmWut6dN/axhOGoE1qNfRXkIk6Rh5wzz0k
6BA3SDQo07k+EJGZ9Y0ZOMGRMdWpR3i4KBPI/lBLjo7tPQUuFv22UZvIB8thW9UhTmUA+jykh2oj
jGl9k+xkZBQa8c8GE6N0nDnFpEOv0WVdyiI5e2rAAWpw2ThW5SHuA2FTpuEhrfrguirGl+h6aK13
M+F2HYvsoWigYeqd+ym00HsHbrlIA7ITgsmY25DpMZkoLbKu4Z5ADdYtGoq3gw8PoSiPDaP4ULAv
u4zCOM+Hj560Iw4eZKkmPn1OXTaHPpvvxIEzNGsfoUzhfEIv9bZrjoX9gFu32evzyV3Np+uvH379
UlE42aMFmj0s8oM2ljFNDqIOCUYE6jw3Fr5+MP7x2f/0z1K6GIuGwnNyE2ItHRq3Xt5lB6As2I4H
6szRbo2NUzl3OiVhnHsjaqNm61Vxf4iipj98/Sz4x2dfv/yzP/v6Lb8/4s++xYJTBe9DtnipDCKF
w5LgjLoKzoEbkfhrTMMSthbKvJEoTq2mPRNM0ToLqgertz77rV/N9MV+7dmxWlilc8wcHFWFrWcb
Czny0ua7rA6ZaUPSzOxmjkgTdERHQ3Bk7No2dAv7LrriytuyxIrNMHImad1gOPcAw5sgtVaZHAkc
Fg2TStocklHtwmrDo8/fjwG6Y3QsSyDmNNu8T5+M2HBPVvKFNXOO+mKZa+tRru0SSpcFyF0Yr35k
tsC8amL6yNzRjIhV0lQcoUi/1V3jkHvixWHpIOR7lQ3mp0J4l9H31FZRws9DbK3t30RhG0cvbFZG
wxDUVvSFxn7k7TlXbmTSMzQRP3YoigQILDGfKG1Pe2zTL3rtpne9MceRfdBcJbVa9x78ssGQbY4Y
H5riACMX1/uArmaqBEFMzjYuWmvj9VT2/ZB/nsboxNmFbVCvH9FD05eeWApGh4xoxYpJRbQIDAVs
1mhvgf47nXaLishc8aIe+sreUqWHfIde4ZgI32saFHBqwmEzuFC2ROXcZxqRVE3fAzdoQ5zNZnc2
p/TFafu7IeXgoEtonn1K6ih2YJotvn90gtbchtMkD6ZZykPXOvJg5c59ogH9bueKbkhhWdMuGrDR
jc5mqKrrpG21Q+mqliQfwla85nMpuXGbkh+Y16Z2yAnj3o83Ph3YUjXVkUROwax6waLZVuuEjWYV
pkDrR3g+62BIb6axvQtcp2a8LrpV1ZFurBmDOtgpOUDOSIpKTaLqPmLcEoe0U3t3BugmNs+OXnqa
jiCKyD4A3b6HXZIcR4hmTZz2O2uu8bqcUMyia8AxV2gl3Jz3wvBTcbTU9EShuJgal/Qbtw92hVcd
iNBE8z0Yu6+v36jOOE1ooQz6NdNyOpmjTeWdPuG+v8jBvEQ9urfg0QKdf3Sw1yNLoLFMU/q2jTjv
AI18/fqDwO6YNq9J62k5BxCEG3oGsOjsHboNYEcTvVhcRMRcjySlYyrbpoPb78qg63bdKLem1EeG
VoKpen6M5zyq5DrKokOetvxeAuR0ghZ8ZS8hkx9UiY1+4jyMxpXqP3Y3HPJeqoBa0FJwMJ0e5k/B
8S2Jh0UEJkYaT82AmcZ0vde6MIjjtrdNol6mLHkeqg5N45DvVO+9mF5A+J4RtXcdYdf6pAeHNiA7
WDIys0wLyTOZ3nXrPRtlq2+UGdHcD8eXuChGJv70ozrADIT/evzD6oGOsa/80FNFFGgc3bYIGRY6
ZOSoT7Z9bIW3WcBkC3vwI3ZE96QlnNcpH9aKiRSjaSc6p+AldM0LNlpuBaeosd39kIX61k3puvTW
VT642q4NKyaOM0UAowMa7+BstAblzKstkvgqm14z9EVjqW4HWjk+E8cCUcemHoObZK6iegUgVEzo
FhwmD8wdQfkn/b2T0OdI2gjr7Tx1yAv3LcJ9gJqrzdaGk4wHMV9+jaRV79a87cRv12Cg2mMgwFT7
Md0tnRMpdCgVbr2MpA7fZm5VRE8RXtOF20fZCjdFeZhUwy6Wjv7E6odxWBqk54IaZ0xjM3UY8UZi
XllOo+tS0kif5Z9dNuj6l84Nh4PZknH79YNbTHT8BX2DIqxOmdHBz2AS4ZiIgpJynyVTdPAaaCm+
Xtx0htw380Dj64e2QKAidU1HN+g9DriMF/gOCkKpQIeY3fA51cm+c1ykzmU7HTky5fG8g8Rwu4V/
n6UcFHFO9IuOhvWBIGnaTvOHKe9oETZMFts6zA6GCB+ngu9N645dzRbtUWRz0VN9FmGc0VzlMSgA
KKzmNY3kmS+wmyFshNajVQ2LkEtj55YmM8+uOjnom16KgglegdAs84YnCJDjDqwXyUt9/Bm5VLDv
nEI/dzXqdwWGNvFD7RG9Yjp54QWRMWhXzeqpLmJr09d2za4J6zDUQWkVToYH2IPJNWlfRvr1VBLW
0a5DEkAaRtoZMNwPh0BKcB6dv7R6g13FxBLHoFjXEWNBUQjPsVVe0T9PtigyMs5l7Snl2Vdult96
Sr4NYMN8K5hetDw/uqofPlIzPLkXjHnBSwXRazVpMmSCU6BOdqJ6xdTuUQTjMppkv+kiOvgjloEp
YIjqiiJ8Bjb5Yvay+jzWT4p45STTL35j2VRLvVxZmfnFU4hRo9zXFlHlRGuvE9SGGYItwF7aygiA
qZmh9xFPFjrqhgj5ERmgn0/ZaVRIRMFIu3dqloC7eeV8Mvp9U9SXRpe3dhm2K1n58b52HOhw5QM9
KgZXyewWSKcNyrhXGV2sIQzus8qgjR7KVchQnzuDlU2V0atIKv8oPdSUTQPnnVN2sZc+opI4z+9y
NHKFp9foi2twvnZ52yMbtVyze3cap2crcSty74pDxMmW7MFbe2ybK8+Y1uVoZIcoNDy0Agi7xrLw
ccAYmKL4d7QDVex9hx6sGMkhSQilirZ5jBdcwI92KiTfFO8EsPW8UW5rSsLyDAM0VUJECgqLOzxf
1Ll4mj6kvzMmjTgXTrgr5U/t0Q8kjpnWuFQSqfZQMVYkBxfAPTFYeV+CKzWnS2u3wZYsdVrAtNtO
MMlvGuTSyJfr7OSXcAOqiGZqV+l4M5PWeKnFFG7CWIAem8cUXz+k1ISH+KkP4CCARi1OaRXaJGnQ
Xf31Sxr5M6OexFXOKqM19RenCZ6DEY9X6jDhaQtxGwFIWJluh56qDGfIbDnbRIBxxQFR55pUrHdD
vJYDYWKxZzf7RtXPSk3xlS/n9xyCNupxw7oqY+1BtsJd0wfI1nDzQPHOW+T4yDioo0YlvKizUEtL
xsGtx7iJI2uxqIsYkWsyHepAeiBL/I2Z9IcwGOOLc9fbAAcmSTqYk7cIJFxAm1VmrOseOSbmDY7E
wqKXVGCayVmMd1qaEV/oacnyO5/jn2CX5ExV+h7YiGFQ4mfE/QuVCvPgbOX9zjDYBl4SFg3ZBwQw
YeKZanHqGv0Qisa94e3atPSmDrFlZs2Cvs3atshscnQm/1OGKYWjFGL2ZAwTFC3RY1c7HHDTRBzC
ONTw3UuopY5NFkNfmL9ZocwEBEAO4Grlk6hqE7twGDnCoxhI7PsmcWu8H61xNGN0+LkhdBoJ+rSm
nxTsROG9JJnZn2q3JLGtNc8FsUun3z84aVZDxGrvfaNkrmVxTupQwOmjsifma3WxLnTjtlWu9zdv
40z7//ltdDBw824qh0gA8ZPjGeiEwYyh8XcNkIGi842Xtoq6ZWxGzgLTjU2Howufp+diBH05qcRc
0cY3b1E7AstPIPG25DzdMn+tz8qaNmgWMLBYKfYXmt133LiYcVp1r4+1to+Bi6Mv8S9DHNkr3vt6
ndv2e2JU9QFxcHAjZmSdEQSfkoq4dNKy0kegi9nKyi0ap1agCP6pSWQ22r0zjOURSeilEfj0rLrc
N8ydOZ/VxqNjMT//68ttJrX8/D65psMRUNjYZJWa/avfXW6Z2Xp5gC5g1woP9EbarW2v3hZ9zsuN
BLGygyS0sCqbY6cjZQ26TcQ1QBR6GwIGHK+9DHZvwIRCjUm1+2pgi2RT7qQv3XXKvHEJ6jH1zw50
yml8SIfwetDTYeXFaBk1L33Roqi703rwYv3fXAP83j99cfjrHRu5sGH9RDDLRlysWTche7eTZI+8
lPbpps+BkQTFzLP285JbiX8IplfWxixrgqO1UHtzSoO9K+cQXCXFzopkQroow1bmpx18wVZ/qFzZ
r1SV0urmsiKrNke8wsT27JuKaMl/fEbeARFZZnM9tvC7NRE373AccGKN2ZPdeAQXbRH/DAdcucY1
gJhs5fu6evGKdJ9aTOOyQX/Um+glFF34wOmm3SY4YHYWKKzbBCH4Ai0SQsx+tJGoa090few7rBIx
2JfQWpPQMoIYBVpSMjfZjYm9x49vYEs7iuBSOWJalD5hJmx6B6Tl7bIvk+CqcO3gmmKWBcHDS1lF
AymeZfbU1Xb30THs8qzmU96OIxp3pKBC3jYdOoZYAUkzZGPdFfTyt0U6ZAeHghqmPkbStETOp9rO
fi6HHHrLJD9YWnd0P72jbQ8YakMYx03r+PeRZyXr1pCQmXWkYUwBd5guyQnGZBgFG/btajNpWFT6
TT0V9Qu2N4Tj9Z57F/9u75LpDAkI7C3bUV8Vz5mywTUjUkCLZR2iQKa7xqzGrWyQYnaRUCirGnOd
cMwIvNx4+Zs77I8rkVTKkMp0BbxLwkJ+vMMY8ISaiScXohhmSx3psklr86S6p6QTl1B50Cz9yl7T
TBTHxIAgEISxv0NCT8Xv9M26mmeOoS7eUkmf12J2t1U6c3J9lEx6SZ2ZXOwdosYp0M6qelJhFqqp
iW4f6UHWlbM2c5f+vRe8IGxDtEF3dGml00lv+M7EgWiUMqv8m5f9M3ICaaHUcb3ZpvU14/Gnlw0x
T5taoYLdpPJzGI/iLMYQSG6ihde+bI9pJtJd5mf3uXCRyXd6e09FcyYNkQKzqttLTe512ynB9Ef6
J82Du0qzEkrFhGe56FB/+ykBWoSBop0YXg3cfwtTwwHoR9EDN9GcWrrQYwjEthkcRC53tKOJARuI
YqtUKVeJANlTSihrISUv46y/eQt4wX9YfyASWJKgKMeg+wiw8ofFVXV6gSO4DHadKLrzmPjOqa1M
5mXi2VZNczP5dnAo/fBdWWg3rLB46kMPFq4/bGyl05BL3eIlic9NB8p+jFExp8K8T5VPJEsG1ZRN
5CjLqntywxcPmcIF6N9bOej6DkARPjfN0h/NSK1QpHCn1RF+lTE/N6aHfJ8xdpAT9Mfg7TyF1ZPm
N2T7enF0qLWqvXPVwfPAdLR0hFag+opd2+aXpND7M4TK4Wrwx0+OXnfITNNNXYyow6X9WI+RPDeg
k86sl8+JRRKULaCHdE3Y3KIfMq9gDVyLspWUhoRkN712ItuiWE4z+j/sp+JcM6pZNaM4fdWWsGbv
64SSv9MHB3lIOd0W0rh12iI/tmV1a5qNczUgiLpNKQYLd0JxjF5yy6z1qOUFnpOGeEOnJdOmm5xt
O7nHRi8ZFcDOZclzbiSxSlvNbvRlALRr3WsIUrEp+oWFAl0VDvnwNbH1aPHWA9IyMELdZzW6+ho3
dbzAAgaTsk28S5IaZzoOyTbqkmpdOCiJ68yv1iHl+1o30nI1OArxnaHFYKLi7KLDNUJyinwvpC73
Jprd0vBj4qj76Iimu4YsRtNcBo63NkpDgPaDmJc8crji/JfQ0dMCjM/1mzQKOl/TiJRr6l50Zdbb
KUCEgjOSs1+LwbHIICl0EXUDeZVfykRc0G2eDCRb557Iq5WFw9RBmLMoKbsuVdK6a7ItzPUAqJdM
UCNmtE7uaapQW4yhfo/PPL9JgiFc9jaPDDybs/rkPKIUW5iKug+FqX2VtiMDnsLTHv56ZTHmNNqf
zixg0ZVlG45lWDZIuR9vq8DQaAx1StsyTQVdzezonCjPW6LoJpl4sj53FNG3WRF5RFSCHCyUlR36
wPjUZcqHnkDjTovgSuSuO1xqTQT71mVbSwP3XrpOuKtAFmw61Rs707SfmoxY9mJMTzKX9bkZNaR7
ZUeaZ5A0165HMrJ0cgq8y0A642Ue9wH2NPFWGEKtwwzVr8dw3tFFtHU6SGdpQ06E69NOGVSWsAuZ
8cnOET90sm9hiuryJK2UsXluGEyG81fG5nSqnfwErLRA3c/1GEpDEdnelEvTJgUx6CtCwg2s2zBQ
n9JeqEsfh2sTt9ns0wPNfEi1tn5XY70PXdS3hnYR4o32RbfTcqblebSZOERcK0647CR9vwMegv7E
jlY9C/K67/gtvrAlcylipkzbh2gbIbmhBGM0N+7hXsjVVx+8VEfTpq2XeMW0AzREDqfdu4/YaE/x
WEKnsG6yCc0VB2/zEEgXO2Cjyh32+QBngmuuLWzYi6nMzHOccTRHmHSFDnNpaAWHDYxeVYIypsea
dLQzX98gY59FbbMSAnE1ehd5H+G8ofNF3FTnocUko5LwDCcur0P0IBPYirXlY8ZDJRn5UfoO03xc
uJFYGJUnjkLhVfx6xf4vsHneh397zwtGnX7Q/OcpfK/yOv/S/Pv8k3//83//4avtR379mn7UP3/T
D4+BDPTbs1u9Nq8/fLHOWGvHm/ajGm8/aqTg3/g283f+T//yNyzW/Vh8/Me/0ABrXmn9f/74nvEj
Ye64tkHpRYYihaxhmN/d5/Mv++2HzK8Gro+j/zG25w+P/4am1H9hNxUmCB9LgPad+dHf0JT6L6ZN
tiMKFCn4m++xP8CCLHS7OmamuSjUeUK/oyl5og7bNFgwnoly/jnsz88b/88v/acVKtSbZBSmTgLK
4HxqaPYW+KGpeTdmXb9WLQHzMoqIIrDRJtEQ3bhhfl3H5qGxvQfP0OdUmwKZvwVQRjjTUm+nBW6v
2z4pLeAH6BcjlMmMAECoW7gw9fMQq02Jl2Fh4O9noHdBanh0qnpdYaBdAZhYy75/kQObZdq+5mKg
29WOTKrksYyTTUaYgqi9lYreoOhTyTOkJjyYKgJMkarQvDJlRuxux/fYaJaG2a1RaW6MsTgXWvzc
5BzhEpNJXTMGH6OpL8NGEWUgdmCMiYsrD3k3vvlu925wsPP64SUOWSBH8ptL42FCuutQ8CC4XHZZ
eQfXE/DjII+i6z8FThEdzVBcpYJE7FJ7jI1iQ8LYB52kmjkgYFmvV9d1kHNixmwFBf4qiwrSbHIa
Z4nE+kYsdKjdZkDDhnH4UpjpEaVbRHNzLJZuk+MzcWk0Su1R9ekXP8tf6S5vUtdcFmzYnU14A3fU
Jna9A+CI3aY35gF2sOzUMKyNnhqKG6Q/W5VMVsjs9GQ4cpLYMStXKwTtHiDKhe+OR4YdWzc5TRKq
mm4z+szxPybavTmREdRld07srYPxjVl+iPICp7HRNkuidS84QqxhZDLUlA0nke5GEaGxoM23EXie
KuF9EpN5sYP80iuWTtrU+wxnha6T7quG/Kan7E3wdlmuuwGYuorL7LHKCbXD69WLBUV/xpyTLUrb
z2k5qR/ctb58SCpz3SXdHnHKFjEsYXBfWtFVi0jVd93A4afQqmEfRf2135X7oSDTQQJCjO34yi7C
L4MLgypt8e4SPbpxdfetVepVWNouIyd5xQwCF5NdI2BmVNwYyU2eNHgiUg7nrndVNOrKqCwOQYW5
tdF/UU7syQsReCjEQ2gwBUETgexGe4gsc9m5tMocbD8js2cjKb4Ysx4gJ4CKHL4gCTc55H+eTbqt
02odIMIkSAmhkc4p2hyR+gd5cA+gdOU5IbVlfOyZsJQgmyIS28Lk3OJVKkZ/Sztw1U31Y0e3vh4u
vZuuMkdwkeQnO3FOSCB6hFpw3bnRHNlj/ye6PfCyRVcwnrb110bYD/6U1OiDrG0Y5CumB5BHp5hT
NfabMvosnPyx0Whg828ceOrCYOoLUCSEL+WExIhjJR5tSSda9M99jleGLJlNAEMBg/uiN9UpqrMN
Azz2bA8KzYEh76nUnE1cW/eZb25NSuwFnq1dNOnboXoN3GwrEfLED03gbVOTUroHE+pWNMcBRtig
/xJwPc6EDdZa46ZAZOdeUCveGVbGeyryu39tEBnR4Besd4Z+msJukTJ1YgM+aSLc53W4ZUFeYzDD
UfU+FEfapr/2sX7bxC6/Nkh/4t399OX/Ofzdf7cvIrg0XapiMWeDumDh/nJfVKyrP+6rf/L4bzg8
RRqRgVJWAEJQbEq/bYpK/eIa+gzB4zfb/J/98huDUv6iBB5ddl/z1730+02RZyh13QGGx3Fbd/+Z
TVG4fzy2//i6f2rJjqFZNVUwFTs/SMWCrme1TCP3xhcFdXrd15veo65M3X0ik4Ib34uvkDZcpZXz
aDFGrQ0WbqO9oVdy1krUs7ZWxRzwLYipL7ZpA7myQba8tWl5G9bhjk0e622xlGV6nYxn4QrIXB24
H5QadQC14WWemukFTI38S03WGayXEdBTcSoRkeY41YLMehEkZAokYZDxFqrFw64+afEddq9FZvOc
KNi88CNCzNyY6e2k8BkA1ewL0k7bYC25A5AJLj0nuEsVBmSbtPRxXIt5WM2mVV73invCePJYK/vx
daBYGXipBF8u+irBMMGoMEe9UuJijhHfj6pZTwUxL8q81C0CHtkTvycRk2gl2nZ9eJw66Oysv2Sc
OLxK5djnop9YQt1nK5+Swxj4421RRd4GZ/0N7fmLmbfttsp8BNdQ7RXi/CTwz5MTb60Ynztq8nJD
C/BhKCH9RsxZ0+w4eoR9Ytsvu2BZzbkQZbMqMfrRumNPzNrqOQf6b+jirDJsPYl1A86EXHV11KWO
wnVQxynMbqP+zm+aW2KrP7lR8J4Z7goUPNmfFgAGlCQ39YjLlC4xLeaMlyvGId9EtC6jEs69wRod
pbAEjSh+rxyM4prGcHsQ+pyIlC3ivtjKWtEjdbCbDxlN3bCrHiq9/Oiktcsa81mw50YMfSYdSi+x
XFsaYWJhS4k9XrrXHQJcM404c4XUEpO+TByTkWS4sqLx2oiSG5uro+VEV/RLNxA3kGcXOC7Qso8b
27Cx2lAC631/A8DwAJbiXicBO031VUlGrd83d6L0twJXfJ6UxyHsr6Mk3BEPRs4PuVCtNSIangKg
ieM6H7NtqRTDAy6DIX/GSgmd4qJIVAIIvMjxjHAclGyfepMuDatde320gpO8KeS9H447zSDOyBuY
VBDLXQuurjDXVyZNX0VnaYXv71Z1auNpqNJm0+IsjHSseJtIuZh3w4icv0TQdUjMOyHR1/vWVZLo
BDOG6zlPS3Nxcgx3YBQWqfdUd9PWgAeomV90BmVWVDzUbb8pyPVq5bgyx5xAEICrEnEqgZYYlPZR
+KkCqcAUa41j/yIpoemPwJi+lWrYTzQQQ6+94sDHCedrxgSe5ERcFVir2yA/q95lcqPxUtqIXI+Y
eo5USnavpr9G7EOqkmX0yy4WZ7+eaBKKo5Gsw2ba0jWACR8g88yO1iihcdXrpgntjT20nL8LZz44
JGz5ZXVMJ2MzuqW+JmNx/b9VJP7fq+zYgQxTt8Cj6uRtk7n91zsY4VN/2MF+fvy3Hcz5RZhIP9mp
QLfa4rs9jL+RhGYT7G0Q2fN1e/t9D5MGXVadSY8pCRbiUb8Xdoy2KOt0SlEFEEf9M3sYzpw/tJ50
15UKsM78LNXX6e134zL6lZMRp2WF/es+Alvi7vLms9O+T/t4bu4dE9TNmsNA4WqOEstfvRXGpmVL
18kvH7X1tKM5txt2GVKnHCWds6+Lhyjc6ATDZCXKcQTUjvaZPFcUIdt03+4quWke3S0d/cNrsXh9
9Rb+8uFwR+r0Kt3oC7F4ZWyCYeu6fmvNnQ7ji1bVAlksSmQNlYO3xJsTRphpsBzheVpMX0rK0S+I
gZmJR96ybJctcvvwVWrgp7T32DwnmCcrjtucOauj9+67+64mz2fV4hXrHrV4V1Pt4QG4JNa1gDpe
P/krVPSLZon8J8SVuwxO6VP8pF+3gGHTHkfKamjuCyQ/eDDv6S5mm+QJp/yI4Zb/KG4vJir3RQLW
JV2M1/EOcPm+ve72hI7j/7DX5h7tQLEQt9a1uicfoInWg1x6OKUrtuQFtkvf2fDC8yd8mSu5n+Qy
f6LFJi/BqenWRAbsRHhWe3f12Ube+7kFCvopvQ8f1C0vxqtWwD66V9z8TKrHJUP+cOXubcb/Vzas
wO79//O9rjO8YoQlQSkrKf/uXtehqn987TH9GhDGwfPnx/9+r1vCmgfPnIIlUcmMiL4dWJ1fSF0m
KUTQFGeNme/obzc78GaLTiM4CFcKZpUcI7/d7DYNHmI+leEqvmNePb41t36oIPyP/Levvw/AMtx5
PPOjFOPHp86T+H42HoSNERfsGjsnsObDDKlOuLBbeS5N75R3jjy24/QWu+asDKTlWZs5sx2r2VQZ
IZVuiYXCmsQpasV7KeyTocqXRIhtbvhPI3l9YXT2vPRelsj6gWx06E1Jt1iEbrWzSOuzZmW/jfUP
WKtXE3sYacld1BgPrlJ3kQqOsql3EzJyZpvWswr0Lwnwi0Gex/rFobYPCcEYum0WVo8NYXt6IQ5j
7xwZCMCkLWt+XH8u9ADgEnV30V+IQ0PQ2R2IefzcZxqiQ32HnmodTLg381yeq2Z27dj9RkWYnaqL
bE4mdhv1ErjDFQw6Th3hOi6rPZPcbRBm61ZpES2EGHQI6UYhdW1pXyZyI2TncA5Gq5qEixTJRFta
Rx+LoR7jczL7tRBPKkSxq/mYmwxNoAwyyKkiTcMdALjVhn82y8eOAFEcfbbo79xKw7jWgpA5Bh5r
Y1DtCjun+xQuJIqgqusguSI/6rDWSaP7JIL8s8B2UoXNRw3yOglsBIhz0oixV8Q0C4slh/edg2yl
SGtW08bWa3r1y8mD/T7gxJ06KMDTI+MecxHI8QQkKarhbCRhcnIRxnlVhLe+J5UyWEMBXLrM/weY
AbxemjjwxdB+OVVDJjBNJn6w65xnApU1tBtzcBeZNe0Kcq87HJqBXV6PkBklw62AEDLRb0YLbfBN
yiGnAeBjQuVeGICg3F6cdUcusMxQoovjwHVolTZUpmgVRgA9zt6AEkwY2FP1paLDp6MnHqHKFBAH
V6mrPXdB9oJBgIPd1AN3M4oXx9A+u3F6TnPtLY5BGVp+uFR1svr/uyg65DzoYIUEDWjFIvbXJTxC
JJaO7xfFP3n8t0XRJROCkp8zzq/58d8tiu4vcs5UYpZsMDXV3R+qeNrZDkpm1kzJZOmHExCrGOul
SSeeqZ37TyVJzDX690si7QAaT0o4rs1hivfgxyWxtZgSBSOZgPbkkBRM1ccd9fU6YIjx5+uuaf+s
Sfr53ZkbCd8dspQ2Zkh0s3bXQD9p0+667ds1muZFW100gbG8pLxKzG2tD2+Db50rW3+QBseRnri4
7NhPOEmRa5VacGIS+YZqZjVYwzWW0Du911exNK9ccwJKWDpn5OAoLz2nvcpK0soas6aF3vn3hhrB
OeseQqBJgUeGg4r1MkKr0bKWyAw3VDeSPGYI5yqTxbUU/a7hqBJA+IM+cBdU5yLNN4ZH91qJXYnT
yR2IKyJ3I3FZjCZrgd4Y/Aq3u56fHM2/a2t309R75I0UU2SpdX5BN6GD+8t0ztWP3XzbdtUNRJ5y
wcRbc429mTHMCtgb2HVEf3Gp+0SsZkX5ypceLzN4sSNMN+pLFhKo6GwNLDK9uW2cFGFQvDdTnNBi
p2Plo6ZdR/jNba1YD/bnyT7RuZQcas3dhPw4dt9kYq112hCd3AvEP0lsItNnKo9vPXKtBdEhMFWj
Z2+6R3W1HHzwef3Wt8qLQZ83minVQ7GKu+oYNoeKeQeWTFsvyXjEElkuBhdB8CDfgKQSlGNBY8M3
h/kKG9a6inokwcNV1QY0VLa18q+jYeOYwSZXWMEDeWt0xT4OcNABJJGOPJMKCOmsDa/K6r+4O6/m
Nq60W/+iVnUOt91oZIAASAAkb7oohs45968/T3tGnyWNj6t86ylXjWSaFISw9xvWehZuuoQ+2KCr
LXodCCCRjNJHZcBUN8PASSGzBej9QXWiteMOZDuBq5MoHrcki3KUYLmqzdDbdPfHqg1P2SjpXPHx
KhOfdPO9Vk9lnkmQbJreyWB89FJ0HiXh7IPtfAAIc540/eS1/PHwXJA7U74WuQreAOo4HaYnDCc/
CjYBX+vH9UTKwBzfVHlsf2cVAAHOgbkX2VMIOqa/yFjOK4lU0nDNPfloRAsW8Yi4HZbbm1x9K4EE
BDLMyACniNmRllzxNsS+whL/yro4sOVS/pQaCVV9a3yOyIvmuCmA43W6y83w1OMKCBsm47LZbGJl
rVrqcZSZLuSgpxvpAbVLxDXdLASx/YqHd3hgpGjXGIA1KmcQn/25HhQWTOZeUqJ1Xn5q+pyMLSyG
uiJ0rSJOVcexY2hbk1gJEQNsOACzqnXvJnvoM9Wxu0uyvktidPgyoC7Pv8r4Q9usJaBw59UNLBzG
APFLnzRbMlf29QDtWda6iyWDr3m3+pfIfM5qdf64avu61Jc9PkYLQLyG/qYM8y+VHkuk5SgTVvlE
zSzzRHpSSEOUq+AqiqintbNZMg0Xyg7bM2Zy5jWupZ6imqvW/0zrSxiybKn3mn8v6mdTy8F+bJkn
tPAnigy4w7aMHobyoEPL7FF9zemYTbQfqqulXELljXhZmCzvcKvJdS3hPulQEh9bFrdJ7iptag/C
ZzZuvHGts/wZWXUn1qdPmYlK35qVe2SllsnLmB0FortCU1nEMeO0R5laoFHjw9h6thHvWukclEi7
g7cBybBphVD4wkUlFivRwqmtiXbEl7XhOKBRjTVgBuDiRcVbo4t4/Pfe8BZARkmnw1B17mJ1vlD/
/3E1MsnJXGI/3/B/8f0/bnjzG6kz+ryHpoCY25Sf2x6FpDnZUnVCjn9fXssM4qkK+D8W6wzj/6/t
0fiBXMW0SiRQ0W79o1xkWqjf7vjfHrryW9vjxUKMAXvK100BIUQEKCDn8oGt2IPYB/1R0ZTXcOqP
Xiy/xQIIJWmoNzBhN+qc7xB0+yJhb43Q+Sgmx64B3JH3NzU01j6f2VQbHwCerOg215LYLmsPXqUs
bvKyYTfOnrgssTF1rlyitIbgh+5z20cQtnPjUKgpUUswkcgjLVv9pmhAusPx5Kt5aoe5dyyMHG6i
fuSAeB1IJS9rWgnA83rZY8HXFEbCpU7mC2DhEAB+KjqqAfdqbskmGFs9W+covCdMqvtKI38CA09z
1Sft3IT+ESyVsBF05sp52W4kiQ16gZmjSL1XYLpLuT0NRrsSC/LbfUSXC89njtApS8lcTqIFNjTG
YTxFw8nUsk8xN5Eam61LMcdA3TqLYlY4JRoy8vremiH+8Fmd2mhVlh6dAKnAdbGs0j1l+NnT+ysZ
gZeRAzwKitesTB0YX2tWnwdLxaLaNvXeErXvFQmZCHLVD2opopjDwJXgO9hlzLCqBLOskGK9nOa7
xuOvnOr1a1/ilYJcCS/F6pnmtiWdES5UQ+jyBWQYt+uzdYRl2SzRZ0bptah8NKcMaWQ9ZkPRYCQK
x3PhobnzLXyauaRuNL18hP62Fots1WTwfvjgdaTCwMkLFOAOVS3PoPcGcnYnufKUQ4jPmMBww66N
DFRo/sqqYlhkJD8WRbpjNeyW6CbFTnD6vMMS2cGexnkoGvqDFjRukkjYRENxb3QNYWTWZy7nH3E5
4y2yL7OTDFtQcFAp+koKp9FWGioHINdDJalOL3aPxjQbh+nTXCXtAXfL6q5P4fGZZM/I41Wsa99O
ckI2UPGO8XuM/3TRtepzMIxuo+RfOfOAXNRctWqOBCUggeyLD+hqM/SdMsGCypT1iyaavirT2xkW
hokpcjrVu5C/GKGV/KOM1cpn9MoEBxeV/W8+hiWCuhQdOwx8C961f3sMQ2ND4v/rMfw/3//jGNa/
maiHRJOQWgl/r8SB+mP6ZHybU+lp7P7bgvGn/jl9UhVNowuaOyCmTMyM/pw+0ZORd89RzDb1n0aH
6X+xLjVlkQem0WrNmqRfu6AuTPjEZRzDUCUyBEGQdDyBN28XS4dcUFaFX52mHF9s1DXPOfFPcqSd
sn5gFVlGbhR32w6Gr5wgpwW2+4Imn/HomD4SlbRE3LfE8rbocVzZPZyTRa1UCFk6b3IsYkJGDfNa
KcUY/wBNVENDpEkl3EdLP+htuilgrS48KT8QJwHFrQ3XUQIhhmZmExci7QL/tiIdBABqtzC6YRdR
HQkyi708hiZnfgnqR2aI0TKUhADjUn8rp+GM0ie3VbMnVyNKNgosn9Vohi9tXJFEJH5FaZ4uPBXl
B7KjXZ5K59hg9ycsta47JWK60KPWCS2Nwje7JByhTQ/OTcwvSR/zIDrdTVTtNqqEjWVsvTwT23RX
Cu+lbgET080HD6yPj0jJ1uCnkmBr2EWrQ3OVAJsoS60a7vg6cIl5yX3QDpn2KRThq+nh/vdmsE2U
k3XP9YAaNkCS5GhmiLqlkS8CDnlsseURQZQ9lBRfVGiEu9piJnZ22cvH0Uq2pNkve8z3TNuQWJTs
/wAaLdskAaefF59DlEpzKX9WUvIUJNFutfojb3lPpGg6TMyYAhJSuUb2D5N1G2Omr1XCC3pW0loi
2VIn0naF/FCiz6b9POySC8sNCn3L6n3nsXiALLYwJqi2sDN9f9i0UncZx84t0BkDL7Ibeli1rh/z
HijlTHpXdadUT3HNEkT37ADnVNB5C0Fu7LjLnX4kFyKq9l7ZHrNoYKM9Ep2g+9Jbo/QPwFkDmNQs
0S9DxMYvZmkCXLHGxuxp51AXjmaPnl9NXeBELvxJHO8kOwXxahw/1DzemrW+I0huVQnTnkSqpQwm
JQ8lJyKOOIgg0tZB61QWeVatTh4SJUVSr0JyxfJ+WLbiozlIG2G8QhBk2Qns1W9nun1yNIPs2uIR
5Vps2KJPQQU6YVyEiXbxzexgzGA7eXSJhl1HdfdYtCkDWCj0ccyHKDM3Qt7elcl66ER6eDgNtp+8
qHq5m4FbYmYsO9M/VUSoNbr2QUQkFnskwWXxkJeqo0hYssktYDPmRFLl+AUitOFNqy61rJGhJp9N
BnPEYtgK9lZGGAfPRGQrM/boc0gzgwvFzGWlNPOGFTYz0ixBZC5YtaNkh4Voi6rOwjo+dKFxMwu2
M2rcU7h1t6Dx9ln/Oqvs80nCpkEjkEN9iId47swYAXfpCyBzp5dLLCaqNK2lPFcWQRge4MAbK1Uy
gWQb3UuOri3z1dNIMjeAlueuiI4tJK8iJjcoO8pq/N33TFBjGXgdXksCqxYk+6wNs+yW3J/VK5G1
UzBuwwF3qt/nUCQq9a41euDmXYgULIrAUowruZKeMOqj2JCXhtV+ZT5FaYG8pAbFkGbqEw5yhvLE
CXhZtm/bZpVXTFAsxuKQWCridKEwHuRefxsKDKaDxExkKrSP2pJXrawijmo1O+nh00VJh9t2BGxf
qY+er51L6TIUrQt85HGuCOMu3lRVY9jkIUhwvfMrKJXUGUxQ9H4Mm6yutJAqChpZp6XTohXS8hxr
jSvn5jXN2nPWUdOo0Q5v13vALlDOFMJVDLpCQW3+M1/7V0qlTBV+hI4il2qM5Hjz769/rvLfrv+/
+P7/Xv+m+G2++Wm/rNlrK5msqP97/fMli0JCo6mb+6zflk+ywRoZM9csFtbnru+n65+72uD7cHtx
c/+j5FBZmyepv0xaf/2r/7Gc+mkIamq11g1hoa1rBTyQzDICrDm6BuOpxMyCQ9jm40l0e+7o0buu
LROGYaAr1blR8KeTKCGzS5s9zp4ooEHA/jakxOv51hGl3gmbWEl8qKImjh+qT7FxkKvijYhNHUqB
cSVm4NilHIEq61/OHB+qivYdZt6q9zCqdB6MkdDaaIX+vewQhZRYLQRTOmGIdlPawECH/VP6HMr9
2puKCy+EA8Lyeap4S5PWUXp/QMe31ZAdw2xywfKzPYqWFBeuMN0r5kXaiDgrlla4ImzC/k7NoCKZ
VbmXhzeDyWUXNptAqRayoL9kHcyK7KMjvz0DRShhFuwj9U2PMgRWCJI6wyEGpGQzDKMDLGZyrY3y
q2xZfVvPoEO35OLsBVlkHhMupirbp2WqAW3SHvJ4WIM+uAKIBygVfbX8viZ1oS0plDo2gwmQvUR7
0VPxVkbipc59zlSs6jbLsM9IYMteH6L8FsUEv+jFNdDMJenycFfTL1PnagkRpszJMczxEpJda6Md
l/Gg7vKo+8pJzCPPMnzt5e6aIHvKkn5lSA8zGGji5F94ZfCm67inJGx2erApWOFl+N8Q55AGqoGr
l0JmT7x8Xc7wiUUfpPyVL2Zub3rrVE/fe5lMBGLz2EgwTTLiTcaisWCqJaiIF0ZhGTM8R8RJIxk3
X4M+MLalw8J4rs2B0Wl60qvviabPkS63Wiy2QRx+xSziIw2aXnEKqFISyzhJ1bggMYANKuxPRDbh
OL5KgecqwgzThN6beUin4PioYnaUoBFBVVgByoW1q5zaIVtBrntKh3jhFez5GSRoWncSEJT32fOo
7kLmcyPsiyKaODxFnsxcVVdF5u/j0FpruG5jIXM7KVs0gP+GGuhcXc8N/FIjWrKTD4L41E7LJr9r
qJRyj4EG3tqMcX9d1I4KUVjETFgkt6mudzGFgtIsx3o86GbGOjJsnuCh7MZAW3nktZ2U0NfYIqgM
JHj+c9J8B+GsjM1ZTj/oaheB/zgGb2WUbyb6cbX0gOKrwr95nTav7Zl4IanBg86J+7ddHucrXdfP
XR6C1t+//8cxL39DMMSqbFYp/SEp+vOYlznm8YLo6o+N2Y8eT/umoxWCTinR5c1f/POQ177JGFvn
1lDUkSH8MzkRgqn/OeR/feDz13865ENyXb1JSRi20qolXW83ifeEQXoFmf4BMNstRzw/H4Wg+6M/
hrVmbMJMeGYoBFmxi1jCsybT5bVZTjvfNE8txb9fwyHVDUim4hXPsFPj3OjqYUvI6lJj3xvH3qaN
gJuZMfFwoiNPxc5Xw50cD25tMoeKH0um4uTIuHE3bPSpvQsREQ95AUiTFEc77LOXNhKnRaggWEDb
7aTmyLdrW08rV6aWPtRpvUtYogux8ib5yd5SSUkhiugZteOhTVGMij5gQT0aFpA/VgRkL1oxXyFM
PcAMIlypJPGFsytFwA4iJsSOKln9ozSVaHy7dy2iy5ymnS6BiNbYDE6tcmn69BJU4ntagmgFjw1V
Fbc+as+ie48G5avJ5X1V6juL7Ffib3aKaN5KNJTT5LkARpcDYKLao66Ugoe+arFu6gtZiV2kaA9Z
0YWOFdfgcpjsgBHcCkMLDVV9N3x9WwV/BH1dPUv6ihn4eMhEC61aaVngRtxNeqNtp0Bct9UcJKs9
9Er3DDBy4xHcYHa+K+ABYBpMnQuwkNF+YRCmxU5LvY4BkaxAu9VtkY3nYZjWat085cbolFWyaoRi
2ZTWcSiE+wBEiByLxwnOx0S8EIlr360hPc5drejL7N2moylcrDbeSCIE7VUysd6PhEe0EFCY0DpV
g6OUZElrBgeSGCozL9YnlSgPiWFomnutks4Shrmb9kFuh5SsY4q3ZYhGsgjzfaL5Z8NUPyBo2tTC
+0RhBAY1FbHD2geJUdGyaED8UvaMZCk6jT+cQwEGEMAt4i52BVxJ/H0Bw8RcXHuF5xAgtLe05h1+
J1mgarMoIpQnFitRmq21VuQvCpd/5+HdZY9kgIduTH3FE0syHk9ki4944E4Q1HXtJ6sxJrChkE8+
Ypi66vjvn3WPnJPnfDQPclYt2NI18ljaU3fu4tRVMUYEomq3BLKEd7yXj1Oakww1wT+49n678yz5
jOfqYiFDp7kZSxidpfZgIIbt5jWykmyIm3BDP9uMSbqOomk9yhOr03QNOnOrRSU1krfG6bZrWtCB
YOBtC08/WWluGkyO2iWLUK7lBaYRVk81Ri4R+hRtOmo+RLk6PFgCbFfDGLp+pyG2Mw8EFzxjxXwA
2EsVgF5PJINFpSbSafDFGi2x37/L5FYaxsCchgCdIl/T8C+aonSnMHLSUN52EmmUQg8fmWYr89aM
NxaCWuE1PcjUPkpzK6LiJRSeGIIriredGzfPCOHA82fmoL5xKGd99jg/t4SPi33sBKa/pWKzeZM8
qHq6ydT8ZRQOVSKxm21QSmcoWWDC1DKeMMY7E4kvbNDA1i9UFm655b/IGpMfuViX+PeBxYM1hu+W
PkSyvzIb3k6aRfqGZw8Ff5kM68qYZG8JFCB1Oo/ZpfOfW8Na1F680KWS+tJnkyDj9I55KoOIlLrJ
vJSA22xdKVzm6lh746XEQMbQw8EBr/ZCHsp6atj+6xhyWWZcrUD/NLt8H/KKNjJvXFgyF2Pqv/Bl
uVXMYk+smTV0vNGkYWtl/bFMsoOYkHQnCKc8VF4zmv9OsJah6d9GXVoR6rxo/ezmEdzWY2VKc/2Q
U1kJ9ISKki8Nttv+aJBl67uWibFeHqtrIIaLTFcYYNd2G8Z80s3SVtIQsD2+Wv8r6Xvq/XAhi3hy
8majatqHlEdXqcp2odpvNYnaE6RAhVt2EYzEy3i5+28eOSuGPitwELpoBgaYvy9G6B1/LUZYn/3+
/T9GzuY3SYTbgHH9r9TNQLQgI8i6zNpxrjl+lCPqN8SOkmQqBj9X01Sqox89p/oNobQq0pGaqk47
+4/UzfI8Tf+l5/zloTNy/k3d45dSj6iyT9f1LEY2DHTA0NyzQwIonBD19YDb2zR75skU0wPvcVPG
7+ef9eoogXSTw2QZ6iNxAPUh925KTi9BjgwtDGSgyd/LglTZUibiw0FLF8t7bA/sWGg4OFiJSyBi
0nBV7yvHECQ3+l7Tk7OflOs+YlIbTq9WmCwK/LSj6CaTvILZs1YKbWOhfYjl9u4NI6mY6U1vy3US
iMsiF6GDqTtIfm5nsPuODSa02a4xwoPXsl+M6m0liI9tKQGjSocToTMkxhW2AjFo6LoFA/CZ2TfP
gv09lrkl7OkLZmSXgSz49KzcD6TsVpF89q2D3xEwKpb7SeM28JRtnRWLTkKOI1v7UO+/Y8i/Jlgf
rAEEt1QyELOS0nK60ZdcUtrYb7EiLRAbiABcO7aLKfIgn9n0pgLDA7SLCBc1ZiKM9iWDX6vJZNAA
LpfAcWpPpjTnLkx7qw5WHZampqvXqGdfdHVvVsIiKL907FMcWltWAIggoHtY6nasfTeK3r0Ooajs
GD7T57reWuq9BDyttp/A7jeGvMpUGnfdSdOL3HKyDJxTVn9tzcCJS7IIUFkMrGRj9S0VCSedrbUC
YoXkRNm+JhZiZebPGqaXKIdmqZIMyjkfdcANo/pdkJNtqpy1DCwRyzHdY0FAxAqDWgH8OnMPdBDJ
8CTwSuiiS0zVIWFuV0HJj+OLETWrqqETa02GIy07O1hxarUCy+/kfngS9eGMCGSrwKUoczyn8UnL
JfT27UFRCchDYCsR5Sej9sFsjgoTeLriRzfFZztb+Y11y1peQDyxk/kpatNRYgIzjZ8JtFiN9WxN
+qmlxk+9lq//veclagRMF5xN+A51hBJ/37wZovg/zdv/fP+P5m328mPfQAk0r9P+UDX+OaObB4OS
KLJy+4/U+//OS/3bbBwxRYmTdn48TPZ+nJfaNxPFBWIJ8z82kX8gD8fT9Ntp+dtf3PjttMxCKBJF
LEhwGYuVEIxHoYqerFoEVk9GRk30pIWsDy1B8mnp3moQ/HWQayBbhp0m4G6iCrmR9LlFu7khYGaj
krsJnYrM0wb0lmQIdtkC2CUyRe/r45hNjsnaz2pYBEUyCbx+d2VWJ4PSHQ8+oBdbJI93UQgBEdkZ
cWpVs8gSvVu0ebEMR3Ko0W29T6OAYSzrFoDdD5yENysSqVV81OnYJxs+Ek1VDq6sSygf2BNQycTx
uCFKgOF7HTudPx5ifyLY0cDzNmZ7iSFRpmV3nN43dPnrWGRiIoaa28n6sxTqb5NRvGSouZnfn9sm
YdwUaa5Ul5oLOvuhM7Kl2DQQucx9ZaaETQEuavH6o9sjOS2pLhWG/cnoH8c2YT/fUDElORJ2kqXg
7wTBMSC3yc61YcJOItxko96Dkl6JWnSXgJYAweE0Uy9Qks6K2B1rFTuOmSxTwdvgMnrsGroOMj/d
QpAXfksj1yQZR2C4LDFDsIhTl1bJ6U3yRmMUD2TSbGRtbDe5RH4JCxOIE3uFRSiko8b0lpkuOm2N
0kspg6dhwlSpDd4pDfMF2LgNZQFmSBODHVjZGGEI2eaa7NOmQIYXdYDd4WczyIkrqkG0bCNlF8rF
wdAHQlFzN6HGawdM7gGj1xSVH/uRVdmFOAy9hzo0EWu/hQpC9vgw4I/xgRyC9nSiykPjONCDmK5s
poRXeCAhK+QW/CvMjsGnJ0RPNEEc8NY+6M12A4+bvMXgsfPAEXsoZyskMq38WoudWweTS9bpJR6n
cwqzZQKjCuP8E4Jwb6dEszRR/m54wbqVQK/Iz14mMwa2XqVOXehq5Zq8o2YIUjxVq1FlzTF6j31f
fK8bfzPIFndJwbVOkdGJBB/T1JYyLqis2asxfXCgbhuDcmCICnOlQYbTrEm2ZT/fsHaCv9g440Bg
AEkD8gT4KMqW8lBfgGpGNoaNpeFbiGCgjIklPyOuCI1hfVN0puQQu3hMkopKGBODBo/OKFeqXC2M
vEKgx8fM5OLppezGYkkjAUHnR5Z0K56oYa4IlZ1GbHcPjvbfexPM6FLMeUzbcKGjcGOa9XeauT8q
2Z/HeH/x/T8qZ+MbknOV3cp/NOzzHfLfmwBvO8sYTUF1KiO2xuj3c+U8i+hmA5IIKOoXq5D6jd9j
AbeASLG0od7+B3eBxB/022Xw22OfBf8/T/L8ItLGmP+t23qfQlcCDOEfG+GM8BO+h3ZnvkFA3po9
6tAve/UFfBHEzxn8bF4lc0QpvfNKiC1OCpXB2waQdS3kVQej3nAwgQhOMfQNleiUU0lAziFoD5n1
qbTrEJnnVADj2Ji5mzeQ1cW3jx0l1vzrMHwK735MVvKpe8HPB1b6DIbNnj78L+lh6Ex3wmkNaa6b
TlUWLUSt2AwkoQkY0ElnbDrNiZ6KZuvLTxU/QoIqRkoCsv/dSNQpN9Wmn9bNdBTqzeDh29942lN9
VZq11rLPcRPrbaqeh/wJ8UHvOdG4paK3hqfQWorMCcN1yEUZSk9h91DGH9rwFWUWI4AdpN++tMV0
T9Cfh6bMh4ION5k0pGbRj+zGA6fvHiXjXHcvTb4lEAZpf88YcXTabqd7rzHe4ma6RHXjmMoZTZhV
+k6e3NPkIyhRyH/PiG7s1lV7jLuNQuiTJ39U/ULmYmLog+9HWAfq2+h/TtP3MbgG6Uar0ftvOG3s
WaiBdi2CIZ5o72L8Pv+e5zohTQe2gH7KHokznpCEyMSZUjAyH1ODfGWkBzLuM7I11auH3B0JAMk9
htOeu8ap0taOUazHKkE8m4zwgjx8VsR7nd3jctfzrIIrljE9UnTzO0QqBWDNji1DZtPKlFsf/hVC
QAKJLToa7zlKQWM1S1XdCt6KDfem+iBEquQfIlifopfYcobODl4anhtlH5vI+EERyfarj9iIZLvO
XPe6nXxUwYr8hRbyv+gGGoi1nTHtBumuv7W503L+7pm+KseYtPDIbbE/3TOum97p9X2x6wLMDbw2
S8SBoJh7GzXgiPxloX94+j4hoSbb4N/3PtpujVMVH0OlPqjhu8/MchQ+pa+i+xr9LYtNFNBhlzpU
IT6q/N4FdL5sid5UO8xkn57hWuQswq2et6G2wu4pvko1nd/zZXhaZi940tkgBURCwufN97ihIojv
BcE73aHbBcvuO3EUTffl4QXoSJjrxndsoR3QTMuZbtItuky38EUlLR0XyFdza/G7E5oAWf+j/wjf
4wf9zgthrstT+oR+A5utdGDTiAqmgDZxVj6nT3T3s9L7jmBreO/eiTQiuPrZu3bP4zm/kzDSYPFN
98pF5sTARPCSPo/vMwuCpyJxii8jcO7CweoX/lN1JJyHT73L7fo4fCWX/qH/4A+nAryzpope61Pw
hpFvWd3ba/2KRaNmkTXY9YFpuXjSP4AH6k9UTTiBsXOg9A95iZnxnZWvKbHzU/c23aBNYYx9Z4Z2
o2sXYrv66snTqmzm221r9ycemC7ZZC+C0Pky4BmcrHN0K5/DvfSqB7b6IhyA91/Mh/jKirAmDM+W
TxANsSjHu/JA6Xc3ju3SfGhuPKv9vt1Xt/pZe43ucBIeeFz5u1i56gNI/MJRziQSQmgCTkAG7W1A
7f/QkfP5JRyU0Y4ucmcrb+o9Jvfexls9Hawty8071gL5O5AdxziCN0xo13Apw797lVVGjrayix7o
BTkPd+nBPElg+ew+2yOf856Mo0fGXcnVbgdv/bNyVs7JDQXouGnehhuzSHVJVFkf2tWtX4QnJvIa
tABe+HPFupVnLCGBwR3itWzZsrRoFWAHtvkeU/14JOoQEOhY2YKsWh1CHmsATqoPn3xzQtGfYXH3
rQ24T1bs7Dv/AYyhCWfKbYQv8p4y34a77MTX6TvF84dCtNCCnCowR7PH8Hv5Cd/IKN083mUljDHn
4l/1ua5nEEMO1lJ+CtKFiGW7XHSFQwpEwA4HHJ668F7yz24tnqwDeBXzmUQuRhX1kkCdInPHio/O
/Dbx63UGut1w9ApC4AKIEZPv6ay8Njf5ubgwj21xmjMZOnEi9rktAntBDxg6JtUmoXyZTZlVyw5H
nk6W+FoCdCoSvcNYaAmEeoLM628872l+HXWnI//M2gNAGWMnO06vHOnFWRUcgQ9svIPnGGKWV45y
scKRgmqHgO6CCQS2Kh270AGkdtycNMxP7WaU12CvyuKeKUdRXifmLdW3IBA1cZdpJ2XYTt7nQDTk
uK15ZrOLrKyJSvN04iaOVbwyhZ2O6TM9++lZVNe69D20zn2/JBU2eKX96r+3OK18OP4k7G09Fma1
Q0LX1C7MZucd1Ut6z67JWdgbe8Wmjt2kF93tz/4biKkFRlk3e8PIdeTQcelhnsqlt9Ou3PbpI/Nd
l4zS7bjiXfYgbHivvFc3ccmLsqu20dHfk+Ec7GKJd51tvHk7c51/9HtozWf4W8UqO6Pdv6s7vGQX
EXDKYTqECD9aW8ihXnJPOeP31FpqSP6+++FL02/iBXOU4BUXD6AXTqxP62VYlZje2v4zVtmzgyph
CM5ST/YL17PYMTrEfir5C3cInRpWPds3XqQHf9oEeHTSh8nijXAmn6/1HhMD3Z7/JrTGwpJv7VsT
7/vRxYs8Bk6OCp97EK186zB6k7/os/CbzlG0pdOnyDMW/FmBbEdQzuzRkR4RQMiFU5V83pzuvYFK
w4E20c0swkuDrYnPMGPHxOERJMBTHHJfdQNkGGpYuk3iKkB2zb8geo2EI4j+4QV0ZBk6yUv3MW26
p/Y1JhYSY9N3QtNKTgg7fZleg53wNWBsQJVpF2/yu/ysALV0CVEfoAvlnFJZSv43eyiH9R5nBQci
4D8+EHyMqtKpJrR0C1Zq/Tt7lvI5fx4uHG7Cm/goXLkMJptTrrpVbwQcFpfwxXgjKupROkSFMxQO
26idfmL38CR9+Se60+BinPV3TlL8hxcfu9wk07sgcECWFprfW+J/xEOVuXXnZJ9pfJB6238PzXXI
50pMlrix/XrbWg81tzBb2XhjGDtTPgnxJuz4aO27m0VyThNtdJmUh0UskeH77AfrMj6p/laoj/EM
u9dtNQKfgqpYgpaiwlmx2Xa41qtGjhWHbr8UtF1hDZueOzIgVkdxqsHFITWMx1bYj+1Ny5YCr4cH
wc5XXkUGjM0w2A2jaOXkadukf4qru8aLQeqVL18tQl1rEwZFcugBEvXdiTeudxfGLUJXImDGzSCI
i1rEOuHyzIXvkrybPzbdma/hwlbQ/3wv4ne/FJw6PmsabXD3JSrJOnpNPsPmEVZ2tQLjvvKN1OY+
4RNdqhuWv8FKIMleJFNTekuCCHnfF1Il/53I1UF/TP7FfSBzXaaBxFcA3kcqN/N7/64PpFn8dYPy
F9//YyIof9OBiotsQ1Rx1tjxnT8mgnwJhITMSNBUUMubP21QYJyxdjGYJIKPEdnK/zwRZEbIxkVS
VObhc4v4D/pAHgA4jF9WKL89dnX++k+KjkJKc6OMe9a6jNBrVz+SY0fY4aqJbIDYwvuNqTaH6Jt/
rp10G3pup4CuZnstpYuohj4CtrfplnoGgfOQOr4bPOSrfOVvp/uwm3/lbYQL4pSFTwSW2oSuF8pM
v8iqHlFkk/GNYNpY18RD1+qCYrsF2VvYrb7HwaPFsCBRhThUY6aC4e+80Y09201Qv4WxxRcgfirE
9DzVGHo9rE1L1BY0T4Jyk1qnLD/UlOXiRQ4OXr9QkiWHcPUcENVkrHILCRuadFundNFI2oJcuXnm
uAUyGpeODgL8mU81/4I4Uc3ionggkIxZZKdf9PRx0Fh/U2NONUJ5ROk2ctkp2fd0xJ+QvkzMxbO/
iF1xMddt+Xg2mLGNczKSS7OlzJX/BUlwh/pWWSN1wbgsqkcsma+5Q1FEiUcsOpC18RoS8cgJF5wE
fZW0jy2VscMP6kdSqvE4sRBngGcbIdN9OxGPmMICYeudteEOFU4mt8eJj8g2mGE2/FXK5F40Lg4t
mVJfsPX/x915LUduZVn0i6CAN68AEuktPV8QtPDe4+tnoXo0XVXq6Am9SlQoSlVFMokE7r3nnL3X
XpmPvESZM44/r6d0T7FvPIml1z1Ua813Tb+2o12VfITHK8HLnHCC82Czq9qxk9iPzxLJISldTYe3
0bprBjd5w/BBhw94pC1065yko8yLZvv1FehN7bLHDRNlBvsggMotf41fGfbzZ7jeJygtdiSH2P7R
PE47oaCgoUgZtZHWQu0YbeyipubdEmypeI4oXQXMWcYyAMsFt76LbErY+g5ArMNsyWVSdJ6fKMYs
D4tulqxnGzXBNlh9wU93YPp89vYFGYz9wd5HgZF/B9vO6x3NE+x32iJXdRXZ9/eFU32N++i6BKJs
qmNznPeFUySr8K5wttWxeoh2CJlWXyilN8IteSAZRjjdzIt+ib6yNSRVe9wUzj0x8XvhncLXQfvA
b94y53bjrT4Hu8L5ypwPy6FXbY/LB7ylcU8U3gbht/1lnb70rXYTX6L11wX62ja+9C552WcyTBFf
+KgpP0p11T8PO3wNewKRRNug8EWNvyu+Wvf1tbJf39/fz5CcbAkIvc1rsJOVZOcem+8eg50dbZg4
gWLLP8/9Pbcyx2NOMnA6nifneW5Wz8fCbg98HX9X2e+0iLQDaqjxE3ydX6zjYQ1J/9TeA/C0YMHy
I9/P9+kHsV/1S4b37KXfNid4AnZ5X73Brs4iZ3YB2FHaNzfVQbm1nV4TXomxuT/foxW1t0R5ksYY
Yxby0rP21J4Vt//Et8eT3oBZakgI8d1r996j+jypqb7qcnRelXSUaVJxHzfsmSvSnNr6OE53BJ0/
Cx98Z2Hcw6cDNi9xLwzqquOwS3TqJdOXy9JplFQqZR8A/djxXfC+dsL78gFkfOAu2+QbHsVMZ1xh
Yz48lnfdg/RESITku8EuWCojRuY2JeBdSa032ZyTLHGdYd4JXCgqa/MMSBKejEjWE+fNzAl5SpjI
PvYrmLkf5Ju334Squ8JrkHra1To+Dd7lCaAbt2j1wa1Kpdruh97jSzvs25MNq+XKf/kQ7eqMN9p+
4OhtEyJq+7YWeGX7oftv8CJ201HbCE+5N4x2tcNfYzc2nR2nvKgrC4ER7wHz0IAbQnVCR3LHLQ2k
bWUXt9fhkZ6ITedjjZLO7o6LDnufrRon2c/bYB/s44t1C+ebwWcfowfQr+ZWvwin5WZe7vXCwVRi
A3RZVfwqdfNzdm2OJCcclX1OPctF3Eub2Iu96sjddM6Owat/oV3NVvIwb+Yfj12zbtbSj1sXY4h9
5uU7udvY92RyuNmquyouCfcWlF+5L91mnkAJYB6iq7ifX9STfvNXy0fgCS7J1W644gyumraL4u/c
rWZkL1a7k2rXLL5GtGc3cXZYOafKoYkTf8boT5YVNJvBLHrMXLLyUqF1dCAmYTfWd9He1FzxofS4
o4nsUbm/LXt0Zw+s4ZEVkilxie3ildnOMbpa9T7uLgbRsAEMS+z+NLC8gNsIzK7HteCNMS+ztkrw
CX8lD+h72EIFm/Mcqhf2wuhLbHcdoXOhV8pv+khK4LaPoeW+tEmBbIaeisXexVP1HNwT9seQgkbU
hPeqQ2t+MPJ35vUCUXD043T6IPl+fM+uauEkr4bjb4ptckkukrWKx01Z3sz36q4583Vdwt+86j65
BDDJ7Oo+u3Tb/kTxts/c9hWlnL8P99UleZEeoWVsh0P7ZmBXlXekK23Vk0LH0o7eU4HdzQ2/4M8B
MfIDZFSOSLoKgNHFS+TN3bZrTpmCjGBrjQ6Jdc1r9jo+0eoIvnTXWPle5HRetM0Oxtr8CD5zfelq
SN8Pb6adv5lMDO3p2bdINvq2/BWlTP4YXaZDuunO/pMvG2tfFe97bnV/G97pAi1M2xzQl+FRoHl1
M1U31tbTuA7To6Qes4h9xtFfkgd/WzCnIiECsJs7AkFC7qC5M3xqdi6ac9Y1Q46UOOSSl6TzWQjy
Fyc6/bfxURA3puzOrHuP4+NAUgeuJg0RnGMImHKIt/DUziGOkLZScckuxXY6AGHw4J6sho8J1cAq
2qp3+j7elU7G5ab2r1qk+iGl4p3RniPzXmx7t69fR/8W4lHM3quWNUDu4qNsNdJyT7L1oqMHvZHS
XV5Z1rbqDkN5yvw7nyWZ8W7ynsZXnSRr+hwHfS2qbiohHXmQKBgBo+iay9rRvGIoozmdaXdxfpTk
1XSMNtkpvC+gq8SsuNWsrqY4dcd15qPeIB0nANhCwxb3cOq2yS4NjkG704d9RVeuJ0nKJs1BCrc+
a1nj6fpDi1rEn9F2iNca/6gJMYUEJZCejeBO5a40umMNlltDX2bFeJ1W+Zesr2e8hZ34JQs7I2bC
TY1bFJu5uSTl0d90ItITG5XxmhB7NoVbwA5aOgM6j1WxVZzWWdYFaiOCvOVj3q6Dd2SGN6p0/kj1
mq1pbgOyPD/0ZzFENrOhuTQ6xLTSZmQbvtQcX4sH8UU5WW+MBQET8mWbg+qFm3pHgIob3OkIf7fZ
UyUptmF9Si/qrdunx3CHy8u1diVP45aq0ik3evhIgwuHdRbvo7V6H2ernF1B9jSnO8dXBPxZcj8L
G+igwmejbIRtyb26KiR7fMVxvrRHESMykkf5R/+aforkcLmME6QhySYLlmtg7NINeN8Vj11mXtlK
yfw2cKZZsNJs7SImz1hVAfIbdrPx3zqY6C+KeimgqHqJN9yBJ3GfOCrBYf+WOQ0CiaH3es7uxeQw
f4OB/OD3t+U+ZBizr0k4JbeQ72utq63s9rf6Ydg36rmjseq268rjRp1X6ILoTLn94HYHzcncaZOu
+Ya1ivMcbxn6yFszOfkzSDLQ+RuftoXH5PQJFa2su4IXryfASC+9tLe2ArfFq7znLZdW6Sk7lCvl
mNb7ptvw5uyEYy8eFYeGnztsmvLJt/YgIM2TwfJ0F3nq08xuuOJ1uNlz/C5nb8oJdEmb0fGiyl6h
U3zncoUPcvCikgQysh+TueL5aHC8Yn/d08y30WI55KYiL+IjdsQbPpZw3dmfpHo7Id85XDFDKxxm
R2vRVvfLzl24ta04k5tdSI/G4vJhXYut5OD9gKFJr2oVOKfTwaGNbaf2S3V4YRLBgnE6Pex2d9fN
9+Pg7J8ByNq8lzb61OEb9m7vonbeAanc+a+q5vWUQAc2LuujZATGcCD1hpVILqmHTYo2mPQs70YP
tdZZXg9Ox/XudoJXrMjU49CfOgzFjt2eJqNjuOBAVzAHbIWfF5E+JUHIM89+2/gMkZgb2jDutNbF
EFk9WZojwO+k/+EMtn+Lr4vr9lywUsEGLe6c4vyw/JiKk1xYH8cVOd3QOd9q+wFKp1078AzSKyHv
4Q45cZI40x7tU4yExKXrfQw86xLB9MT3Yscr4Dju+Jp9jKd8JbsP0gotPK0pW7wnxaHwdsthqTgz
hmGKnr9PZG4nTnwteRiHTb7mnOAYM0VYdJmlaSFaBRwsjO+h3shzvvUl278PN+WtuGCQdUUgz5s+
K752Ucnuwzkj5o3mzHFjKQGzjKgF02/EQrrBWX2gWXhTtsuH4Vbqmhw6ljoc5Y5xT1e32DPTrNkg
OULVDvaKLnYAiLrVXrjXuMxA7jaGi6aPUf5T+NDsm3dsC2sMZ5vhnVjddYr8m33hCZqWyyt5YNEp
ZlyuduK7mkZqrmdspdi+7pd75drQE2IGu4Lity4P0cnkIrHwq2t5Pa0pJjYVH8aWL75PzvKT/k5H
9khza35Y3hEy787SsT/Vt/L2NhzyW3PPJXY5xrxpj/Ge/gFqbrrC09b0Ko/wB+5jKE+r5eojOWTT
h4YOtzQ6Y1sSn3j0zhOodbuk6/a+HNLgcSR3PB57GAC7cAVOe2OyDJQusXM7/b2hTKZVLdp04isT
z8KPf59ktse70H4IeMDZAHmmCHHzgFp4p4CHS/Vkj5Hem+I79bsirbbJkVrQtRzDIR9+m2zNYIVO
Of+uSSpf9j23qI7sPePoIoFkJM2IWb91G+El8gzZ69gnNyad7iefuECIbxuZxRIlIWxMDjsWg+7+
aLDkcznW6QOC88JkK7YTYs5fsic6mCvhzlybu37L+Bnr+6G6dXSPhVN+sbYDN3ng5Uf2vf330nNP
uXd5gnfaF/P2ZetMV/OR2ItTvGHo7sY2wHQ73ImtLVxy55PMkl11AB1jz87qwN+2ifr6HlLHeq3Z
a3COHbR1+Tg7MMdX88rgmZtXtEgvJyGMHVlrHELGh3O8oonY0IxInGDgfaQHuorqLdMyFpL1cGju
cSKbMBXWrUPwrKvsjCsl1ko66lzrkXWT2/JjdGZClk6wTzyAdyeoKW6wHvkBt+2jwklJdnlIvPIa
eQJhUja3arKd34ieQm1/zXe5eWKvOLdH+qFHkiqO8bHh9tS5f3uv9+SdwdTXibzSeZjclPk1rvft
T42+y7/MrD8TVlFm/KVXhlZEI8UL9TKKvV97ZUUom4k8W/4mugX8UPR+zj++wT/S6gxTG6KkqEOw
xgOHae2na/nXtCTI0781Tf/D5/8pnjH/QJajQ8H+FwJ7IY38KZ4x/zBpmALE+9XmrMHYVQ30MYgu
abYu0sZ/Syjpl9KCJcJC1BdG999qmC5q+l/ugd9e9g8Kyk/90kBOMkErBdbhvrwbRm2l4GsFCGPH
nXw3lskeUeV1bEjNNWNvwnvVphxDYiE6SmV9KlUCVxqjkBlvsytH9FoY7DtSd9QJrFNKfSPrDNPD
xAjdrB++lbkX7LxOr1EhP8ey4hHt/Kyg+DLqYZUqgBWkvjmPqO0ZvjSDo9TD0zgLkTP6R10BTq/y
PbslGEk2rmU4rdssuIRxc/BV/dWowSVJghuPiBLMrVZUwOfndagj+RiTxaiWNqWdUeuKyCVAn6xj
cCUMllJvNsV7lZ6Oka0JZz/ntAmF4G2M34O5fJFEOnXxkWDqdR7i/kMfgZpCRgouvFjY9YiCd3xO
nrOMP5yJtSlou8DEXSY0zLVMBrA+UPIuONXxp9p/VoHlSYg3+56WqtK4ZQM6kJKmBDheDbR8mbtR
9+e9uLbMByx7lVTsy16V3Nlg7DEg43ZGyb+mScYLl6yOVi8op2G+LyeGWzPldZaKr5o1nCKywom+
Cc7hAAK8a1FxJBZZwANnZcu6ANi/DknxLLLwBg0JwG3/2bXqPp5n4lE55kaMvvLR9/okXDfLzoRH
bklt6um2oo+BWoj2sdhriC7LwnzhbYO5UOx7C6llkDt9nGyJqiam1C58eTtNp1qrQVsQBU9XiEqz
ooKLRxiIecyBV9K/m8GKcNZVFFAx+7umjI8L0R0v6MPUZUfyYxl6TqTZTozIq2o3ip4coUgNe/Kc
QqVn0BRumpCIyz64jKV+Vc15LcqW3ROpK1o1uzGQTAYENsHeGL5gHVa6I3fDjeQHT8Rpbo9qyTFb
ze+I0nCTutpCNt6K1Mf1nO3EpHONJiHXQb0XyDpNzKNI6VVr8qmX0rUvzG6PsrHKKMFQEsBe5sBU
PgkYnRVqPhyQ+xBsTzXQakNKGQvNjpBSt0sUmMeZCNEE+1Dn73tDuC9mvHsU6Fabr0Tu5ZpWeWKZ
q4FAkoZwrUlCfAZssx7r3cxelYlEKgxvft15Xek/TwPYMkt3K4GUSamhg6K8z8180vRy06r3A25A
K4tdsxlesyBnmF+KN3J4nTDhnTMWG2AjxhuBnN4eBKLCLSGRc6HlxSXAXV0X+p2flNd0UK6EUdF4
sW59bp7HoCYNsUIHlTwOvn/LA/1hzhYVQwDqDJ6LGEW3LpdIdp6z11rR9sEkJ66Uhsdppsj9R+8/
qgb3gnkdcCsgfv99/zEXBeSv4k3Un79+/p/7j/GHqgNMRpQP2ZhtiN3kz/3H+IONH1OUIRui9vvQ
Ttd1Bn06cA7k5r/uQZqIq9u0DBmXFiCuv7MHST/OGT+jNtiDfnnpv2k3h6SFf+srxaYrES4hf9/h
RRFoCxSdPdW4Q7qoRCihjy/5PKFDP2UEm6Ty05zR40t70KmNWW1wWz6qSRusUgFpn8pBDW7v5L8O
wVc+ogkDHK4O87EJUHR2+IcFyQO04IhKdPYH3w3lz8mY3zMfA043fBlduzOjaW0o/taM0Wli9S17
7L+hfuy7ea8aidcMujuK03NKe0juAcTOCS6blLzentjLDCtvxHBHrdV1JqmuRfKSUUzeAEvX79O3
pjJ7WvPZjcQdaxNM7Qf5ea96lND/CzF6qbl27wfpczzNq67FfV4j1RqH3ZCrlBkxHSBT+VBgSQBR
98xG2xVzeKv6+bkkqHsYCOWMkdrgPXUjHX/YIk0CIaHUpS1UigPJhzTbB7Gt17kkfWIz+xpN6Qvn
pNulX12N8NqXTpHZrYgIBS2cGUczbrZ94u9i5qTYkI/L1lZbpZuXNNnaurQc3NyhZ6hpsSWthh1T
xVzETH4Yy0M9m3eG1F5F8hBPY9+iw1c4RQ/KHXnarL50eQLB2g8R22oBPV/E49B2ZNQPrUmALirF
3CDDD3oxY4DsO0oQM3TmEq1qQukf1jKm13Uui2DzS9gg7dxInwphsXYMws0xQ7DLKc0xQFbrQZb6
bYFjzWlEFqIq+OqpgySfeCUsvlbR0q3yk9ukmKtkGF2tt1bkE4GWDAmvJiY2K95ndFeTNA6O2uQ7
A2003vqOuZPciHs1WcwXc2NuyQzaq6ns1VaHW4QupiCapCw3XbOaZqZJY42IsUxwTvxzlz1Y42Sx
SSwlJqKFH/P8/6ZVUBZ708/L3n/4/D+XPesPERyrKUIEXJQKC0L2z2XPAjBo6viQ+Bs/lsSfNesW
iHeVBC+qosX09O+jt/oHvw/jVQdr9OMP/96yx7H/l6P3j5eu4K/STAs6hvhb+VVrU90LGWkTQo+O
JaftrE37so4ey7bbNUH9rYImdMd+9AIoKQgMEA8l6V7TBIc8NmdIupHqW7kzfU5AtUU6YnSYkRbC
TXT1kYFrfA0hiCbU/OoUvwgSPQeCFEy0Mn5536rDuukIdwTcKkto0YoG1no2OqKvZvt6on9PmyCL
Yn9VFiUAC9Fyk2byCKtGWKEJ1kb2U7cQFpTexu9DFxTSSo7iN1NvTobGsCgPH8XeXMI1/aMCN7kj
FFoPfGaeFP3W+1wbPJIcLlHwojNs+6+h3Rb5izERNnZR5oNsvM+cbsmvMNNLOnyEw67tHkC+rCPt
lmf3JgPQKLoTmWpliwopPkzjtZJOQPg2UkOrl3EhDtgxqDyrWU4iu1QAi07AQw5twKdoN5kU6PJd
6V8BKTKZrx1hOmc9zNPppMFwWOoZ3wfnXNNWTIv9lBWQ8u76kAkWAuJZA11XZXRULlINxNmQM0hP
Qf+RBOKuY5ZDwkWAQrhjgl0MG2MsT1Iyx9sOau4+GHjNOTQaJeZo2o5HYJOfjFuvXVJ5wjBt0xqj
T9M96mJ1VDMZ+xGguz45FpX+bqX5xoJO7gxQ9KCfHzrAfCaTPt3EOTDNzV3WLJ0x6DdJdGkmmHmK
9dRpM/4GPTrmofhal3SYhoheVT2KS6/Uf4/C8AoIl/5cfU9c8+MQKrsoD9f5NL31uPkhsRaOn7O7
zMfCCB5zP3+cjRptrIZgvJHVS6SWO7MUTmmQbEIzf4xNuQFGLjs+/uN/8OGO2AYM7SIHKQRQONv/
uyKL5gKrzq+r3F8+/89Vbukg4FsX9f9tI3As/PcqJ+LblJZTIbIsxGD/XuVQZAFX00XWM0tdQrv+
vcpB38G1w07Et/yXjutvKLL+0mL6cagk2od/8PIvq+nPciwMkdI4VU2/IaeeScEyO/jp3PsfelgL
1+33ZfSXa2P+9i3Cok/1DPbzZrbm4lL1z3VqXI1BXpfNU0YZygMN4jMdXhZ6nGNwuCyKdQ2EJJKj
x6TEizIGhB3wnKU7wh93EdVMgvdNKZBiTR9wxOhuAmcMo7VZJyRBBHROp5VlADkjgFUJ93IUffa6
QpZF9ljkxUszdzVe7+ISB1gtinbdW09TeWHI55ZV5yZy48K3mCtpW/SgLfrUURhvRTwmzfRWSqkO
DRbysNJDIyYy6NNUclKAeB2C1Luh1AA48esXUNkKLoTAVw8zPsKCgVmB2DwDA9n6E+RGC7VXUKl2
0h1NKGJBSP8k/yTM8GHy4zcjHfCqTgbxD+J5zgtzOfaexKZaTjv9XklRp7Bhe1NYci4iMgN2hhcm
kysWAqE3g1NpSDZTOgt2HsrffY/wozV81slw32vKkxR2xGpXtwHvfRC3XjsjhCnpv3Rfw/BWYX4R
ksBdgq2tiqE10DmIjer4XrDhSM1LRaBAjb+hVttV5UuPc5/cOpotefgA95TACsxUFjiyCsi12oLR
BObo9xtzmFwha/dGG+2oxNcl8cVxH24sZnpCHDBovk70kWR5J+mnqbpTgW3PhGWkOoOplLgCce0z
zs87Ehlx2XSS4cYKQn9EQF0nO2GAYKR704XADQppk6TBxupJPCTMoMSzLpkPNJphrJJ1qhIHElsa
4yeUXb2JoFtvL9WkPIYJhLXZui9aFZEilhQUXfQjV740rHsFHUX0nCfFqtP6TyXqvQx7Y2WOztQr
cFgK7Z2Y5PVyeqelseWEjOcBLFsrDEwwsvnO52g94T7T/XMXPipttg1LElWNfBvkD//gY6bKQog+
lf4ufnVy7X9aZf7a3YUgzWHxlwX4r5//vwswtEpye8FRUsMuy+3PklgRkJmokYxoEVT0r8L7T6iI
9gdx36ZmmuQP/KXDK2u6ppH4u1TFi43zbyzAPw7Ivx4zf37p2P+X9fOnDi/MwgLqDjP+Mh3fik5V
gcUzOSICBTXHdG578ITBzDMtahyKwNT0rWd1zLYSbmKKZuzdr226lI0dWorZBHCfz64clVdNUuH2
gH61jTJ+0q3FzkR6aB9YGwJW1x0KeN3w03UqUqMl+t7IPqZAfEo07tomKC5t3O7nztgIZXZNgBjZ
Aj5zdyhllFZV7VUI8xqme2FZPDWMSOMWn31JGJu/VIM1qgqxV4AV1hC365AxaabeQUo8i9gTTZ8M
UgQZ1NarWIJyb6bmqRx4hdjgzxjScaBF5jZePAlaRh2uxJUb5yhcYDi6KpIwNXgyzPjcyvq5yY3V
KEwXeULXRCD6S8XlyYLg2Sobrw9ltI60QcnWTjkdSqcBDbHAcT4mHR5DJXLN/iXMxFuZZyAlo3Un
ypSu5qrTWZeEBg0IgKYow/BvIiSb9F0iEVsgF2dBiw8k+Rwri3ACLb9EUn6ZhA/wiusW4JXemy9+
kCBSJv1XiOEbS5KPVF79kGVtH4vBpk2FJ6uRPYu44EhEBVJmqyxpU4yj9NCbSvShIfVPnY8UNmnc
Au1DESVribgFAQOJJBwS/3FIMWOMT5kg3NG3opMXu1ItuSAud+EwHgzwuobYulq6yFqw77fhPhxy
J2iGdRqEL1Mgfwspyq9GVO/qHM8P3DqpFD4DI/jQREBfFmkA9Ab3BY2fyTBfY4sbIMQtuKBqrODV
bKNDbUhvZSuspoTxXLEHLOwmxfSkTQg7DQmKqlxlnql2G0qmbanmhpNrUJgmoeeQy6JaFcwJAEH0
lbyR0ffGOQ0BhXjlRg/eekvaCbnplbOUcXMHhIJizEmkAThUNRxjOfN6BRBeQ4Y8KtJqyi6TpmMt
jO2yA9qQNhBqLqUlOcksez0J9zzfRPTJ8DenYA+ADOPvcFRk9E9oSqMe/uSi1ra01dzpV71ERNDk
WLPIVbrrZP9cpPl9EYn7qdWwPPhnpTHdKGvAzT/les2RQrwoOhFJYobNaVrrWfyq4fkUFOk7Wx5Z
NTS3alkcAoYyTc7/y4+diMmsbp+h8Z7KrFln+J/lymXfR38RyeB/4LbCmw91E5MlwIq6dkqp2gZW
tG0gs4Zxh/RuThxlaVXXBOl02aTCJs8OEHFk+Dj9kxKQJ5gzMNZ4V3R+LQiVSzIFnD3KREHuvaQo
V2LPU5aJWy3DWSfuWjKCpUAAnNsdFIupgx5xs7Rt+S4oYCFGw/wwuAMbwVjHnSrZtKW+tSpHPtFJ
33NCDaWVXqFhZ0my4JSOmERmfmOuLpOsv5lm6+WlejXN0iOm0e4FyD4zepAsWsutYvfjEmFVrPWa
ETNh4mSvvISNtE4F3NVD78Ibg/rvyskhCjVUU0QWD/lbNz6VmF3qgiF1WZ+VhDY7UjO9fW3N4BaN
9YeoVXsL2Ha7tMJ7h9HQLi+gmpKIbWgrv6wYCGE6LAPqTGjxEdlcEhPqbH6F9k4W4fAyNYVX9wmT
LKis/+SNW8MeQk98sZVIJJX+940bTtfvG/dfPv/PjVv+g0JMBJ2j0YD60cX+s3Iy5T8IFiQYjwAK
utx4Sn6rnFR6KFAL6B/9SrdRyUDG+fJ/pdjf2bglvslvG/cvL936rS1uGm2lqVVobsRcwZ1XGayT
QU2Dk+Ih87GANCEd5jrbA1q4VPUtNOWPolJsUR+xsUkKjddSbbeyLyKwMsFj5cKk2n47wt2LQYOc
SusuwJHezLGrsiGqurwqjBDucu7BpzaKsN/LfeqvK3Vs3owGymliWJtSxVJbPOh6sSf1c5ezcaQF
m6fglaVoSyUb3GjiU5EX/4PGlpJ0qN+QGlftd2ncZFpXhZgCmKT6iVZ5lz8JGYb3MQZy3OTWRgjU
R3W61uQqG0F91QbzGNfpofWDrymTdsPQOxCLCPVZK9GxaEgb7iMSYunQUmDZvobGFV98JqL5lqS9
aDW2qubbxI+gXJVPiVQiPCrbrWjyaEpInoHR1P4jDRRb6S88vpnVkjXP3FQtTuQtnYuyJ5JCNE9F
OJBugAWnlnd+PDhmkG5SLDK1FK0J29mo9SUD6BXKuhMFKvKRJX6wXA1dsAr0bqtTvUDugVXwrSjW
upUI4QNXMo5caqH8kNsUwWbh5C10tShe1YLJ0UcTTnWI6isw76yo2EblTVW0dRvm975lnXtwCGJt
UlshQrIozQjL4KRFpa21kU3S27oMhY/RUo5V2Ty26sOYsOBUGmLxBll8Q/5AFPRvFRl0dhFWG6Ed
KfyUPZlH19iad+yj0LmYRfij/yDh6TUJi1WXSEUfpQr4aosaFunxm5AHozfVZk8FW3jamHs6yT0y
BoDcvw5qdq0w9Iyq+pzl0WNgtPt+4oiVDMz5Ux4xmKLZgcCScyLhQY3HPSzGg1yms10PH8GE+YHw
ty05juiR0YwBS/WDciPXwkYdhLukUA9ig4RGNt973yDKJ0YwJAO5yKT8lMbzjuvCZtZ8VGp5nX2B
3lx8YJxSvCVtxcmombZqYVzE6SualJ0CT4CSbAoi7EUA0FVBanEdUqgqNb5VqZKuU4rfw4p2k+if
9T67aaHwaBEbWQpuxZS40jWwlUgVOp1XI6uSB/N0NbX5bgAR1IB5a0eAEaE39MO+l3EZIc9v2uwY
Y1Sr1WA9W3mLW7KwiIvEG9WYZ7IN3RBlHWB3pxXf/e5OHua1JqPdt8rhmgsIFHMj3IjMZlN2fJlD
fcuxV83eW/l+QOXf5t/S+K6F+q7z2esjIzgHnaAco4Y+ZKaj/fSRPNa4yo0UDPpB7+S1T7hopbXC
MYm19wKjh8Jcq4n0XRZe4rmhHZDYkTgdSoh3iiQIn2kQn+vl2JQjQfPllRorO6s6ZflLH+KfwbqZ
foutbNNidkjC5QhFtGdtnfIZ7C219QRgKxPbbvsP3vCWjhnzWpKHEAD9fwMRg5yk3za8v37+T61C
cSmDYfSQC0o9+kurUJFVjJ0L4FKHqPzzhgfbkI2XZDsSyJf82p+0SDq9RbLJ2ZjVJafhb+x3P6Kb
ft3vfvQKZYl6VbH0fxWyPxWqQu0bcr30CtmQvaGb38e0uYU5pOBUfyrUaD9GwbouY90mE/o7ZK5n
l0sPqqEZNdOUstLR1QO40yIyUQ7gjhAs6Cv6WH0x7htpsFZaOZ3yZDSxAMrnlEHQRgDFxqD4rUuG
h1n+FLC6i8FCZzsmEyKcBOXE4IP1D+v7Rm2cYjaQukjoSWSCRPVDbJFb3z/52kubBjNnRTp0wdKq
M9ViNdK7k5cmnqBo8kqRyYgJje8p7DcqDi4/2yrywzTQgI+ku3jS7XnxUbOGsZqj93FUU3gJsDhX
SvxRAxaIFQ2DwEuCDIOTaT+kG3W81HyOxJS57MHuzijy534tiFg7EXJX+9CikSSO2LykbWYiNAK9
th0l/W0Y0LbOhJ+MzbM+1xT705Y2Bad2/YHsmcrV9fFOz+NjoZk3TYp3atAy44zf9VZ5T03IN1FR
7LOFw5KMXixYV2php+kPdaoeJwGGUgclwO+3/fxoceIYSGLRZxMJ6nSI5uDGxHWEZBI8VFmxng3h
iH5pFU3GrpsG19CxKbR7rGb10ktkcpBN56j08QRorMvlNl6oa8HwUs7h1ehJMRgx3egD2pMySNYM
yUr6hr4n+IQNtDWaAm2St0kinNUgX2fzTB9O+8zD/EsY4FtWqlzuxtwkECoxNgNjMOA9hNdq20CW
HYlJVIu7fSKRJ2Yrz2MUuYX8P9yd15LjVrZtvwgd8OaVcPRMpi++INLCe4+vPwPqU7dLpRunQ68K
VUmlymQmkwT23mutOccEbBdTfiruLBoXI5RQYk27JASnHo2Mj2EIadWp5dWGMggE460fviIQQHQ0
i4BDPTSZGPdldqhFQT3OYofcAUUbuIJpXC22yMNW3+NseGGd+sgw7tuaHS8Y/apRyBphhNOsygKO
SNe5VBy9Nbd59UoS0LNGQAUtkajPtmHPPjTSI0Y+KhUjjVogEJbfjsjjq3kvFR8wHO0Q/VpkHkZe
9ZQU+aLpNxbFycL6LXWxMxnCPgE4oizwUCwuugTemjTurOZ+QrCcWeKORmqGbUmKq4M40zeo53cl
/SbI0l2ybqtaAuJzZnpaRp6EKe/Vhut3LJPYQ/po0pFZkEtN7bbkJZ76keQjRZD5sT4XFbBowTbM
3dZoL2OK5zmKOCqi7P4n7xASa65IPg4tRyDJ/6Ukonz6fYf4y+N/lkQiRn2TYutP03I6nCY0z1Un
JP6b9vnr5kCAJU8CVKPGM/rzHInaCsv/Hy3Mv7k5UHj9dczz67P+oyT7tY2piNqU56SobTnitvlX
pfXXNH8mzzHbze2zmT8M4nf72WYOF1NlnUCpYzxgCiy+I49bttZXkb5L4R4boOKDOo5urEgxQ6KP
IXH10smNzbhgcWEacIx6vxGBr2EbFZf4gIU+rO1T9MhNkd3J2HM2yQ/Vnp+jz/ZNA6+2WbxXLtqH
4Bo9pufuyCexWg9gPTb9Mw9iGKPVpyI5EjVQij/0cHJVPPniVpZ8POxLsMVJWLUjA2SqO0Sjosws
f2+1u8a6SIzcUdATv+5O8rFTWMxyFJGVLzf29Mr5b7Zf+UYE8dA22HUtHTpzy7BEz54V+Z7zuUL7
QXlOcS9I1hNVI+hAcGs/VOElak7c/pXm9tXeELYMjjBbJF/9i/EDYT+/AtADG3xZU+JcR8md8YI/
Wp8cNelu4eZI3wmaGfkFPMCTz9RMBFSE7zCPkBviZtjgGag1OFvV6wjkvYfmBVHUFmGROuW3gjFB
QOne4a/bt27W7BrTnz6KaVtd1W22ry8MqAsffPHiquKOaDdzAkWFUzB8FKuPer7wKzTtQz1vpo9w
2WZHBIt8/YZ6dANW/UHocFWjvHGr12jXOLXbUIlJj9IlD1xo+xcUOdIDm176LV6RFFEDwYFhf7YF
5k69jRiUzUj5SN94i/Vmg6Oofc4eq2GD8IDK5rFA8RVvTv0zsJm7+g1kkx/eN9g0Hutncd6kb9Kr
8hGe8+fwbFym1+Vj+TAegtu8l/3sqD1oD+K1gzJKcuzu0HllZBOjC7LmOzOeKAaFrX7LNTACq3Co
o+a98pcKsFJro/H8Xrl8nzFMqldc8zRrIfbQbdPwqJt+CjgZuwPL+CZ9Xpptn7Kv0ps/ZbvG2HJ5
gytABotXDmCBxivGJfw6vQKTtd7i2pY+ptfJU2jkkexaZB6t++pIohSoAyN+4l4YWrc2nIzIhmab
ZZ5xCd+q3rakzWmin449/MaTNG88WcBAEdET/C3f6GHwalfbFl6afP/h2MbyPPo4r3FAP8IQ+Kqc
/on5GYGCX438MdhN4amuvtcYvuK+bjdlvhWAYoz3TYC7G1hFfIALoHOfNnd96PWNDcdatRNlg7sY
RF+1Gc/TzstQ5AJKSjdg/wp6zRHR5ZvLfBLeuwd9xWRvkNbOJ/mr4ub+am0UudyiMIes8a6/KTTn
8eRd+xt/CaCiJYtyqxSnRtuW0a61q9bvb9pWnHblnpqMT/Jy1GLkN7JRY5pBLv2gfw2Bx9SlUtzs
o+D1ouc5nlNoapY7wbwIjjxv/UF9El40HLfdyyBgVt3IOKmZsKRg1Elpsssr0hQBbslVMPbGu266
5Q1J8/i1pJeEJiWNlZvOJ2u7WUODeOFjtf4Sdfb41PrKobztqof8qjAc3eRX5uKhnV1KzYFowCee
EoeeN38lELlJyemujjEQP7f4mjwsL5zSXhZsZk+JgGf8vBwK7vp69jPLAxgQ3/hsCG/16m8/LO/x
rT5Be2t5/i84xPdGf4bRzSxa4lEjhydgcFAAbh6fWHnZAyNS5QXn/Ak40QUKisCd72XOboVfZA4k
t1t/ijf5TXvXsNndpHdZq1cH/tXyy11eJDbiy/YY32VnywfelT6Gd0jX40fh2h6V/ejgPha91Ts0
uMI1VI4qXkTrmu4g5sn7JH1RtY88crpv5kPW9RhzhyOetFugBemeP5B5SobEJXrTrtN+fIVQfjVO
6dE4Gaf2tYaZt/5ersF22Csn5fRSf+Rwdzdp5zPFJoi7nzwEg8z4VQeT0BFcWOZi0RfFZ+nW7ecL
p9vyMTySETkZtkBScYW9VNzDpAuP6xedL3zhG3f3ab4sV/GyCVZbmRfuKnc6hQoRY5vqGnp0+DdK
uk3kE+045wtbv2ZPV3mroInfaRjcGoxuSAm25qvqgRbDyTu/9AdtR3alj8i7eKUVgGKBiwVsk8uh
rFhNWDhErdXFp4p2d0+EWOEZz/qIQq1wpPAyFIyCDj3zQVFlsfBlTIjDjmmDmdqqn+xQljvUHF62
48zndkd9D5XTG/zSyz2aZO76T3WDzrimvaw+ZMNfkRGrm6txa6dyDZvdD2rFCk7UP7EwyHfaOTzF
J+MsuIJ9/5XyYUJWNi/Hxe6dAGPkm4zhCiW9AzmKb5N7DAcdLBsbElqdZDs+zirGLtbUTc5fp85q
tYwdwbEcNPyuRWD36vYMI39kQrO6CGUvmhHSkU8nHIg4MSpMHntTAvKFirPPTkK2HTtEZ8z+q22R
RCuassWqrCLwbHNksqUb4f5CqCa8UwPYcXCVK0cjXCVyKjZRuTBtpbwLtnyPXDq066vr9lNop/o6
AdyIB6PxEDErz9juWc9/RCzF1l37GstHjQ4KMQ+7+M7am7ywqSe+hBcZKty9qO7EFwkegPpmCPVG
vzB5CT6m56R9FoWdjpkDA8CAOG1PqpWkXGpUBdHkDEJi6+3WJPoSnPem6cgoBs490gdsWqdQ9hM7
UQ8bs2mwtQbnkewbWjugexgjsnps8i/GbkDD0GUACv+R+juZeK3AKc5C987h5y4knogbefEgnSnf
CaYY+cFgsKTXNzH/ET5lh7I5ahq+B3vE3qd5+lvIq/Q2gUTIXclffQ3mBusmz35yZ+apmqtnXi8z
sIOrt589blnrRjZgs52eIPZwJ8EttLsv+QVbqrlpngbdfoAPGrkV8KVr5upedw6ZK9835+LeIqTJ
Nc1tYwIYgwmzgbcgucZZodtsObNmF5JLWToZbCaedm7Ai7PObsIT1yKCEgy2troLjvNdagt2yaWL
1jG08Zb6yhtI363uTWflrd699XfdvemBQXqoIb9tilu+mkRXndCmgGQrezG8QXb6CiqDjYG04Ni4
6U7wfeYP8QO/xbe2n9zsHoAFPAMukly1g+pildwGLwTU64UtiLvykcXxEXqEFeOC8ckbHLCLGoe5
38cgBwrdM5RrGr7LMjiOFQuXrlpoOh/jg9z5KpsYuzdb5B2l3g/dSeHz8rGN1nr4ZM9AurOztm+P
4R3htTt3XWfrIwvp9F2jFRQ3IzNY8Cb+9/gSe99oDF/mbXPCKeuIB5IT84v+Xt0o62eBhuBGll1i
HgJGvyn+0AelxoSrH4bFN9RNtV99uvRfUjIj1U1Rk3ey6yy36/ChQxEWmLbZ+pkFi1cI5jFu34VG
PaSbJ2xP/RmmILoCB7MqpJeQPFpu/9J7Qole3NSXCbJx+k8uLNU1i1VfgxtksvX+mwVS0X6zoKCO
/v3xP1uP1r8MPkRtqcj/zpL4tfVo4UzBR/LvCJ21nP0pktH/hVbSIM2N4AJ5TZn4T+tR/xe5O4hj
4NyhXvyb5aW8Tgn/3Hv881O3+Ml+rS4jctS1SVyxJqP6uZTtBcnFduZmUAI4szPnWcnX5mi/tJE7
yq8SXgAJlE469ZdaZrW2MGXHuY/Y34rCPRoIj/A/MCprg6Yig5iLuFk2eVHdaSvZDX8fWwdhT8GB
gDUnDD8rCfxD87SUA15lBClCoB1VNb4InUGylKCuRa3uSS1qcVF5tUb1udLQMRja2CNAUC6Rnk0E
n/b2PEr7vmV9FqSDRiBtniWdW2nRbuCY1AsmfkhEIQX0TEO1Lav3NUrlRFMplRLwLfVnqA2v+iwO
hBZsm+hRjx4rOlvSUcH7JozXqk08Cwk6Igt+1vRVEVJHjKiwF6gDKEiI4YxOFZzkeMbYkDXjF7TR
82Aorqylp6xniepBBoMD3KvV46KAdb2fysGmB/alKMMnjVAg0mG+XybYY4Ei49sM6o9lYidqobTU
BCzOiWUX8/giFdpzGuDiM00AaSGEtWBcCbfzS1t3Ku8dXxaLCLOwNJw3asaZh+9rl0q/R6br13q9
JbrWFobyQQcZR8gDyb4t/JJUvwVDjWcng1tqxZU/mx2YhqU+FwHMEc1gUlI+xfRbE9pVhZXttDp0
REQI0YqAEJLtUnZHoUh29LqcuC6fO3lAlA/2QTwKk+7EIaVBTYEyxdJmlifBEc2ZrrL5ojdgeK3a
elAJIY8N+KnlfFy66n7qOWqNUmW4UYAmMzeekw7jDbF6WGJEAEmRmHxpZf8cixKJ9hFMYqKS1lyJ
MVOgkbDd65nmT6jw44gDrACiJ5Wtbd4HjwVwHCwDTqZXl8WcMMDUtDD0oT8RNu+GefqUKe0p1xHm
4Dg4afKtiZVdtOhYYYe9aeKlH4OXkktd1NpLHRKemeovqhhsRBL4VCt+bbvm5Z/cshMVXOUofFhb
Jf7wf6oYDEwhv7fs/vL4/6ys66IqM9NRGdFwUfxpZdWsdZQk/5Fb9uvKShAPn097TvljbvPLRAff
i2IxgdEl5Q/F4t8Y6UjG/0f+/evPbf6mzQ4npIbhHC3bPi72ZlMdS2E+qEJ6U0O4Yvn8kAvqQ8yo
kQTrSOXEDa5NAiAp9jtSml2tbJ67BKlQrH5l0XQ/m8uxWBIgWDExjtEnFi0SxH50zPgFkTI9E4Dm
yE9ln8M6KqMnSwFhGOSXRpN8HTKoV07dg2wGez0BEaVnxJBxmkmUk6WhNiB0YbID/alJFKdIwSex
eo7jrmCQ0ccTKzH2YkFwDJHGWHiqy9HVqbBn8uyxqOTlAsaFRtD4pYhHGVxuPz8UzVuWZ/VOL4UH
pameekQRVnvMBt0bpsXNqqlm7i5/jmm1meODQtgEqhRyw0Vsww005OVTQMEbJvTG4nGLAZeTW4Rm
cdHMfVmZ2yIACDmbntYPYOTM5i0ODL+Oq20pm3zryDezbN9l0p6g1GX4MYLARGLWzaZjNSGTCPFW
9+k9pmmEi2it0HmJNRYRge6iotoGXkgxBeorLGtAND8c3fo24yUgf6VEoGcBTJQQR4rwC/OO6JmR
6NG+50BJbcCoWEcKobbVVqCsJZDhkqrDqehlFzPKNoFDEgmSU/MNyELyG6HYY52DLKJucjBjqCVh
FHUbJtZMvvNzTColzFvCc/v7ydD3plUdtFHfNiXEnYKIh2qiQ5VB6+vb5FzQwhNWPlvJ0XUZ9XM0
kOBIE8ySRFewOl80Qfe122RpjqJBpg/vE+UhfGgxBJ3V6GdmMfsoCV/bsq7+yWdC3Pl4h1WZCYBE
ph0Hp//Dn8cp7a/j6N8f/8vKxej4p/F4VVz/r3GFgQO2POYKRC7+gQv+k/zK0lBTs0JZxFCviYu/
rF08BoqHIRnGmjtj/p1xNKHSvx8Jf/vJf5NfKZiDW9bzZUvbfeDGNZYGCAGnoTUrTI9kuxJB/li4
LfLWkbTJt2DXC/QNmtUx0ZQQ8kVuZdkOi9AOaY7qffnWMbhMYJwqdO8bDPzZMF97Vdxqw+L0g7lP
rfFYiQA2luF+buiWFOlZWAImjuNRMRsHhImHJnqXIVKaiI+dM8hEc/EYLXK0YdlbTwogewrIF+E2
ZZidlc02rM0TMTWMO4QTMZIAN0enkQIy1iVvNptzaXYUrWb9GK7ZS7pMUCQ9eTqfJvNDhKEP4SA+
NSTFtwirmj4mlJ6+Rq+2yM3Ma1i1H0PauJZFA7xlituIR3EonkdWlkhJLZa6GefJMG8tpb4Zavqy
GNKlpj82KOvwYDCPVvdclLpFw8wEbZwAJ2UcoRdDeBgqjtOKUaJZ05ADtZCaRzF4pXp5iYfRrob6
YiyA71Opph2ocvhSahPIwKzf5SmEHQmSj5YAh9BOmbVom4oiUA4bxSFp+cBzaTh8aW9xxJA+rVS/
xznRwOaYm5C3JHJNpNyiyvdVJn/swVzl0FRZSfCDkJkw2lqIMJeZaEjiN1NOLx3UnZTDIGo6OKoU
k1Ip9ogC4CbNYeamzBY0ozzmJfEP2fJU6gah9poni4WnzRlzJpkVVC4AmelTDmmwx+qT5eJ1Uhjr
KOphLBdvYrMYVfUzXXePnm0kZTv5Bx+tVJYKidsegBE5UgoLwv+xQPEp1Jd/dnb85fE/p6GoQDmJ
8fV1tKf/VoH+XKHkf/G35v9Lkf1ZsK75huhksNWx/OBn5jz0H27PGpAl4erAZ2auNra/c7JaS9/f
CtY/PW1tFY/+Ipax0kKJk2q2WJ0qoogbN11yV2A8E6jhLm/rbYdKThq4r3U89AGBeS3+4Xr8wB9G
CNGkHGdlPqRtbGO6uExdeYwmgUKqZDRh9LSiVJKc5JGExCz+MJvuyZLK44gZQVBwZ6RrU07KmAL1
rzk5Wn0BjiAQn8QRHfWsCb4+QZauueFa4kgm+IWLlnhKrdHKhFlc6uF9xegu5GTSB5ZDYPJLX3Oe
SsfrRD3Mbe2GGkOqSmJWGziqWDzG4L0nCXmZ1iHWCA+F2r8NzXjMR85ay9S9E07uNhW9KMlANF+6
Dd5igWhAwstfSx18o9G9IEb3K2EV2BGcHrbVa9jOLiCdk7qAmYlmAynbeCgVNKx1vBc6QpQkjh8m
DM38jxXPK2LoKIvgd0nrYZx1SNB24qX9Fhmr2qMOj7m7r1OTeS7Nc71XT1l309vJr4bstBTdowA3
V+39fEjpatePXXKw5kuWh61PZvrRDKDGcJZ7lKLiozZwf8vFF/iAPT+kNw/mR0aVjv7hbKb3TUoF
GxgEyAy80XCVpGx5sOTmZIbtQSYzJoE9HyXF1kj1nRoaztypQFC7Y5dGp5YZh9yDVc8s2EnDDhSB
yEKZ3ZpSIUKSIWGd+YY+7kzUgDIS4HSxRaO65m18Ggg6ymcsNaK5zTrETKLgqSt81TT/0euQqaxg
ABOOCgvSf4utJi7v93XoL4//uQ6J/1rPOhaLChAxCj3Wgp/rkMRJCUmeavBROC1I8H5pnlEMckzS
oHXxGWth+HMtoq+GZM+wRIW861UJ+HfWIqgIf1mL1qcOEQFeAuJB5bcqzxJLBTmXqG/1a5Bw2vhg
eL6iqxXEuoryGcZgGZtNN2gImKb7MUdqrY2kC6SnPB1XIzwWjB8ATAgEEuf37gfXe/WIrcg0bX3f
HFFQlM+WtUFCDrYa2Hl8n93hzNcwvYJbHy4VE8P+NI6cWRyZ4dHJOAip3XE/nqr+ELCulDZz1NSN
+SeHcXwgCeBuTWq/xu6U2gwdSXv6ai6ZpxzAeIwmjXJvlgew+5PyFDX7STpnc4T0OXNEImVj/gve
wJtkmkfALuEnkZnkEFdqvlowPTk1wRzODmPNcIBjAppoQ7tptZ9OkM/s6j1jHBDsUbRpc+hEhLs9
Fm8h87ojtKrdcq+c6dVBLKSsoQs/IDnMHMoq0qf6D+Mqv1bP+SPHg/Eo0GFj+UAx8gEQyyMmDyFA
RMTmBoj2ZrC7zQelnh18mrvhIJT7llnQp3Iv3TOioGy768/tvfxGMF1cH+Q3Ru9Fd2WUfsauIx0L
ulOtM571ZzaLs3bEMXTtHppLeR2fqocSp8pGeVfe/5j5vg+gSj9asiggzKsOxEd7gJG7gmaO0RkZ
seaPHpHTh2Yb7BCZbzWPBQ3cIoYhwPnn/kwj8sCesWX+nMnu8kIj6lBV+JKY814oB7mUArtnfht5
8HuizYYwKntwO7cLXF5Ek0FfycCcualPdqKt7AV/eWvv+ofm6QFaZUP8gIQtz7acpN6gD1eBe/NW
isfqDM/6mhMKjILC3yeMtaF7Dk/F7Fc36SlpbCXzq8UvIYkStwrl5g5EW/EEq+NEce2nHzGcfIbd
d3R4JUIVgClABuOtrIXd3LuGAcxseCmh0Mkp5CxMfxSpRd7fy5fAQ9G6jSQbWb0jiVeCvNihj39E
vi17iYtB3kn3FUlDWJpxNrn6zv/gJd4x8P2DTQqF1lc9bY856pyzLpPiai+5Y0bneTzEu2yxo5XQ
TKfxW6oPnX6YUIRq1p0gIYE9TlA+5nbbRaMfo9sDeaQGl6I49Nb3Art0J/Gtxi0ZJSHt4LK5jQhh
uxG3m7BZgHeYZDgQbFYLWy7qiaBILJl6sFXze0Pbp4lPxgrgO9TlPkeGl+adqfUoQIu3eRDp5+2P
4KiObCtIdFY2qTDbAHHJvT1WbY34CvumaipPMLP3WcfIdcrfBUfNeffy11Uluf7OyswPkT9ZipNp
5V6QHorOUXaNsMugQav+P/pcjIhakkgFV1ZkzX9RCRoiJ8jfzsW/P/7nfsThF+c/1Jp/25NXrsTP
/YgQIFTkPBCAJodd6ZdhDkxLEdQeuFFdMfU/PvRzP8IMLdFvRMq4Anf+nox8PfD/fjK2+IGxYa2e
bGPVq/96Mh5NxLta1uBBbpMvCZ/IoMPlTxV0MaFn1CwSeXdpxJopiU43kfNUKVqRT/D8WtJSqQuU
WBxy0/jZ1GpqteDaNKscQIcEM4oqnHiRsQIHZ2RucyLuY2JsGvHaowOurA9Rr9FNWMe0ImfIZDSM
vNAKBkdbtMcY+Z3EXSYiiEpMyVbYmLo2wPn6oNHAk8dbXJryRgZUlQk9wwLEKhYI/IK1eyS4NTpM
kCn18KpxfJtQ3M4TtSCDeLknoKQD2HsxCpz+obzrsPvrMlMUnla4lMdGDJ6zVUJNw2KKgk2HJZQe
xNIMT7J0yqKWSDfZVpv6KmmEram1pxj1M8HT19nIzibqgWKmY2jdLeJnqp61RnVzqGnYuLdlAoSh
CSZswW6zPPYJceDA6IeQE+RsHntFOWuLReA0tTNTfw1fUzAZj0Ydnnvow4sMJ7fKdvr0NBfWbjJX
UrJKXU4uEFUEyaxoEMPlU1EfS0l6DlhVp0J4LUzhvKrYwYJtoVDsh5D0iEYndh2hY3/fWs+p+Tau
Gy2WOVyemg6JfEx9XbkbO2bXwuhY6kPdP1oddqOIlB9e+OxH2Lb7mpKjDl9q6WuCexF186OVH/po
D2TUz3F5KYZxHsX5bhxEaA4XscGoBZcMJqkrxIQQtTqhZyg+amDUk+YoJLVqQbnr+x+5JPuJcoFB
im8eIhLD97FotzLhvB0900oSP4cs2cYdnP/cOsEduGWkwYsKBtim8JUENAWh6l1VHPOkvILjuMrl
u1Im9L4TJ8embZbMAUt53Jr5U5Qu7waus1z8ojnhDyS9GAFFg6w5EzCLFhmIYJQHGjiY1SS3JKqd
TutRlpCeBbxLVtCS8YA8Zqpw/RFV1BbnOh2upJn7Spk6Rdsz86nhHBmZO1bNJWqsoymCAR97WC9c
quVgGVDRGmRlBqDwcnKLuLH/wYsysxhYX6RhawYtAPm/dFMNkcXtT4vyXx//s5sKB4hmKoxh07TW
qG2W8/9dlA1AaPRFsLnKFov2Hx/6T8PCopvKbF6hn7EOfP5TJGj/oj7gWeIIMtZg77+X0G2sqXN/
Xpf//NzV33BnI6Hw8lKGI4mHG+iQqzi4JIXU8vQvZJHjLfkQT6yZlkeYMia2jwxaS0F0TGKSdeA2
AHL1Xb1XBCcW98wh8i2fvJDfeAhIvM4uhZPVDmLL6WG8zScCrfcGla89+vWe1gMf4NPN9gn9J76e
FJ4CylWQLz6G13o8hkDBPjLAZFpDLPdmfDZejQ/jA+FvE7lE6ciaFxhObjrtfUj6V2w60FqXkLBo
Xy/8enwbljPik2PM4Td/xaaO/YhJMYJHP/qe7tedZht2jrgjPULeWS5jfBtww1O3jZ8mpl/6RvgY
nznI4KAhrrFx4hb/JpFi6jc+WX3Tilv+Vw3OCYhd6h7lGvjl2foET2MfKAtszlG+djEe0mc4ZA/x
8/RhwY3jOO2VV8tbHoN9dseXvXW73rItdD533REb68ns3sa9qnqVNxWIUoknT8418U2WIyIEljdL
72ePUOQ0a9fhxEgeaT1Ca7Dl5RTEu0ogaA7BfVhy6gKPrKLuXG4JPEyJbjIjrBiROyPvWAPoDEst
0eFrPJXjm9q9Z5q+ckOIUzhW5UWFWUdWQXCOwrtAtBUz9NCTcgBFg0qcbvJQ6Scx3QoWntjPNbco
JFuouBTJZOvTSNTbJmp3BiCFCWgoXl+Z2In6UTwmBzHwOJ2XBgf1NNkvn/SctU8R24+4CegU/Yhu
9XJkKJUnPzr9o4uIy3ENaxPMdkQoiuQoWHYQARAVK9rhSyj2NgIKUvmMgjQqZmJP1YmIDQo3Emht
9ICdShmFwBWR+ZB6gOaeyII50dTCBL2Rr+l38tntwntk1MZldIudcCkem112V++T3St+23odVIED
6sjMJRgXLWqDL9oH3OeD+bKb3i/xU9N+c1RoIXS+99FRP1Uf6k29rSoH1tjXSbnvK1uqmmPOg8sP
TX9K9/UpjV/GeTtRmw4OSe/ktWooxGHgEW9j7Ib5TPvfZT7wVa8so1UofZEeL81dvBW4YGB9kDVG
FtZyiWOkHn6yPBRs1o093ve3xUBZze/Ritw+OYQc01G7Lq9l4VqZp383j8Pj9CC8lFfCo+qnECjS
C+7YvHzDBwTQJXlvpnvN2orKnVEy4V0TYziVCOlJqznUwwum8iIlJr6MytlYRRe010iGQwRmY4wz
mD5WziC7BAee5HAH+Q5L6Sp0XpASl/v5ZMgbQKn8El05A2jsNahD6nPAyeFgHkm2D4cd/+6UXY/P
21hTrephO/9Y7gmrx1bPzl5n96J5qirfbznyrPFwZGtBGUQrE3oktQP0iMgTF87iM4VtJN/x70W1
BWT9rFcEKRbShjRwlOXdRbU4FGxExBX8EO50LE2HWC5Ua7Wtfo/P3OeSJ2I21zd0BDJHCw4Jp5I+
X3WUJjFTSDdxCiv42R5DNH+P5rHaBt7ir3phyZd8IqWQvRx5JeI1DlDJvmMsDdBzyDS4la8RAlWK
1N7rOLgkt7J1+9eJcPGHRLJFFLqdZyBCAsdOAWfPHabtjYnI38X512lHnQg2bk4k2bgmOLBl7bci
uqV+RLVkKL6GaHS6X6b3NYapsPnfoP2RkptMGq3u8kJGL4ZLe4TDa38tQkAFGMajc0lWNEuwUcNQ
5VahlzFNbin4vPjipX6FS91/YnsTsXX8yD/qwktwPhD+s1xN+hSfq3hZ2UwWGdAbmrDSMZeAtG7G
2knR/IjO0N86LneOjPkFWmManY3n+YGxlnpQIGhNJ2m6lJIjXYXTqmkU54cYLwHmf9Kt6NFAux3Q
/6BCUo+Tsie9PTyXdxrmfOGS6509vaEhJd3X9LKtfAw860l9UDe8zrzCzLWhJGxMAA4s9jh6sHck
KcbTl/EjPnZ75SR/aqKbvKiPqT1tVs1o7Gb4+mevWbbGlURqp37FLB/ZaMmV4rnWtzmJyr5iPLSp
d0ftTeO4fG0/jIEfQLxoM2oBHqJkjo6Z8yFCZI6S85IQ4YeeM8dWUTvZAbq4rX42WwOheUYwtWAX
XuH1/njq2Tcju/m8tISeWna4be/Hc9lABz0uZ0YKAMhbQoYeKW+AwldgXYDh0GsSt9FhjSiR6YIE
yGYNgpZ1TxMe+EN+Z2F7wsp3Lx6ppfi16J7u9TuFgLXpLf+UrvpDelzF9cK8JaBoVVjf9AsSrZgX
g2aZreAdcot0PwbZRrsmC2ya57C8dG9l5gXE99isojDmysVdY6sJ3xbUb5mLh9OBgm4LIw32gTLa
Yzjor4iZI+sh4C2yFOI/Aro5j/n95BR33IfWaysTL0BPn94Rci8uVReRMW/LQXPHOxKUSIJ/hY3c
FGdTcfvU6/A4Ccdy8ibsq4wXYCLhM1nOqAhRDVrfNamO2nFh4UManTqITQbyR9fLet4l8qX/bNR9
/UMieZOg+sX5gXi260kBkb8TditAWBpC7NRSNiPlSpk4yKspT9SKeO4NuTtcWcIX8BhpdkAAEfjI
+wJTBq0aCzHmMu02GU5FLjfRfwYyCxtR4sri8JGrk+IQSB6zG5qV+D9ISnsvtrGGA8JmCNHAmhK9
JN0zxn2hm4hRpD1DJLGrIwApcp94L+cNptsUrPuuru2JXc8PtyEx8zfrPSEtb9jpBAfBD3MILwDV
dx4eFa/DEmD6RLgxH+5J1k1cJIb0gortumiwcYUHzeea2HFSuiovo8+xL0RHVPjJK9Gje+0lvUrv
BCzSAuKLdJEfaSSuBDsi8JbYq/nhYPORvFk5ln7q8bzNEAl2hbImRsWUiufRNXrayTFvevs2OUAh
ezTNbniPt1zC+7QzwVMx/sdYl3lh+ZWgMCzP2of0KlzC6m55pSZFSP+I4KZG+kdnE2IGAnihh5Jv
mz/IMWVfHy7ItU/9LQbSzyTHnn8MZz7P7E7ybjmbVuZOrJDDa9Y957TTorMgn1b+/g4rhActqDtN
yXV0AnIeg3UxZYVzsIp8dtWmWy0jl3x24mRPv5brlpR2Y+bkx972jE+Ng5G5Y9OMn9CjDtum9gk6
oAXXds5WNL7U9H6o+OahL/gataYdhs5QYjOzA75xc52Dy8LEqJr50o78ZngtyxNBg451r+WbJL7Q
BywNvEd3Mw6ZOzCZh+iZypacv9dlnxIBJ3pQ53YzelgvWGNEFR/YSPBR72CvEBC3D7baSUEaq9mS
4YkPMgsA3GCmYPLRonXPPc+OpUf/w9157TaPplv6Vgb7nAXmMMA+EZNysuWgE8KRmRSzyKufh9VT
U3+7a2qjTxtdaFSw/csSye8Naz3rKK8CT/JRWqylb/MlIOxdW8/jyKfsrCJk9TmPGDhP5+TZOpcX
xsZoj/r85hKRjjM97BlXLGbXBBoAAmMFZxrOfbbOCtZip9t4wQWape6waojZDKPtnRiK8amDBDz4
92rJhDeqvKrxK4mjZXrqtgzg1a+gXuof5SH2Mj8aXtlyWiPFBQls3bG/bcf3YlgJTt+vxgylJYNx
ATzoRWrwu9kq6tq+fBaPpiPYgntfhinFypd1jnf1huk8CXwGPfXithzYLXylXubm3kB+gmCjEdVW
PArisL5AjmbGy0cUncF7zjL8mDpQnN0Zy7E9hoBvSLuDb++m2MNCKU28HGUn6WUiZJJgc9ejTdkd
pYY7hmQ6ZBc9GrNOXERfJR9QlO6bwBne5+ApydXeFGYJ5PaRHNXmyL90OPQLxuGYYad9Ffp4rgJG
4/x2NFzEnnAOaE9gVHAT0GVZs42gtBY914W2YWZPlStcatSrPnoVTAP4b4lRivbKOnycY56A7NHf
YdbQvTnojCCmaN++Fh8xh8uYb26tP37fBjonnKeDfJQCcxGF1sLg/rOmq4zF0TLytRy5OoLqyBLt
jAi3zm1IzRJdYCoM9WrldH9Kj0RGAyhbj1vxpevs1wgjEUqwFz0j5gQvj6PjOKB85CF6X1hfbWLY
eBrCnDCBTXbjXgJAvcHy2H4QHrCcHrhiphrggz2jWd3hM32uIbzNiRrHNl83OBxQKRcQF2qGhzC2
aTjhXNdvMl7bYEMSHQdyk71mxgOLd2W2kK0D4cRf2KM+2T+HS0PiDbmPOBr9wFjfyUpj7JXXh5vu
yIINz8BI9qV4lihBwLOMfjEsg+CoPGDhlF5GvD4gE53WsdqFwSPLpz0OYL5VZ/2r1Z8mjsElKQVy
tNLMhXgJDfJz7JHIaVyz5oKuPLY2QvfAecrTrNb9ltZXo7KvD9rS2uhRtVCmp7xYhwTt8ljjEdCv
b+3pGufLrvVG7fVAJVG8clzoPczVEhiGV1nOXJQZC1V56Q2fTgYIOgQI9lDxtbma8VcAHMkBTpAj
GrKwXTrX+3acC2Ue35yAR5JrDRyoRLk+VU88qcN9n2wxoiWndlc6ZbdU0sWsFSfG3CUyPZjeTE5v
JrG1M34PgubeuPeN5tXYKjwC2fctkbaPt+d7+p7nKZ68zUDlqd9diQt8S1oqQGNl1b9mRIdq5iHg
zRx1hP0kQ3yBJOE0rYLpKDEJVBg5hL5hZ4tn/vxFw9OD/EPCAecgNyRI2MCA3LIUxYRORJHgd6vg
5hjEKS4BBKuMRG5LnkXlg7y8EcSzAHiLtgjPHJtUIvIs3K78NZu2iYSZnEKlhf+SXqej5tSetWRI
eBI8eHzmjoIZBHNgw691UszXlUvkbyPgxF6rc2Y94diklXXjh3lHrF7OQfBbBCEkFXtizCvybxQ3
BYgNmzdTwTarTLC+sksjc4EHK4yIGbl2Ggk3dDLKgdm2XDqqsdBUPjmnjtYGjudDrnCjLkiXUanN
y3XBL8ypL5BSauTb/+DpoPq7JBvUjkgsGyPC33/Vj/v/Dr/Kv4DUIhP/MR381+//c2UDIEFiHYK9
53e3zB/DwRl1B7wBPLikMOr7AQlXLcUCSPg71nYWaP6ysNE0KD2z4GoWF/xbs0E2RD9Hgz9e+A/3
zcgcUhVb9MxmyH0bJ8O1F6HJkWkvr8ItnTxVj62dorfgkL3FtMDJutMv4R2CdYzFoZdFm9bcwtve
aAXxy+H42YMm1SCnVZHO4SWve3NAPVCCqglwMT5VLeWh26ESYr9ycwRNYc1MF6UewCZEdkmd2i2E
S7smv3YVHMPdROkxfZc8S3Hae8Vb8ZzT1yXWti39znpHdazSqd83Yug2ZGcfaQmCdp0ei33Kuc23
9qQcK1BYljXOzM+yX5bdq9ifouxF73YCw4zWqW93J+fpJlPidztQBwtWBhOZbAG5ApRoLQrLCWel
3HOGLAw64XxuiCrrDUmoE0gjgQUfomY4UvotBPuQNN/IeI6qi+5l5BKyghVjYmR2GLWWVYix9DEu
yL9cmhVZLlCKZr/gENlz+lmF95mnHfprdTPthkduXtSGAA+y1gUbIbG9198KhwC3NQg7Dx/8t/JR
TofmaXzjXR3d6m10tW3j82zfZxtZQm5wpu5a3lbmiQBx4AQQASDVnKAE2dnsziP2sHMl3OQLKBiT
I9rmCYOTGFBQ2SDSw2/xionppWJR3LgKJJgjfFKbKNetdqjS586tX3IIDPlZZzJ1NP2eSOSaoZbH
Tykat1UAAn/Uo9cEz0rLeM5wYom8xlWrbMX2XSEDGtRBeUgPhGF6rHQ4HMpNi3gDHQZIn8NAkGz1
1G91Qt3ofuJ940qhk3vZukRjMNuHhRUBl+CriCpFEvci8InPpa4wLW+IIrRz8qb5OTvEWSfBbEIv
d8bdZXIwUDe3xkLaiyvkn2xNvNBTiVUN8T/ZwhwRu8ZUPR2gH6n4owtfsvdWtuZrcagSEcnXPmqO
rKQfkdB81qQv02wPBV5UaiZAcHV1TfOvSAVDyJxNsRY4zK2W2rpkYUUdIaaMlyo7Ukmo82P1EHdH
HAn+tBKZoycvyUvP3K66TvlpIOPmZK6MffA4naP3VrSn/azziB819BbEKK+k3X3f6ExuJd3t0Ymt
Q5fFlB84gjvnkoY+VSK4ovgftW2/OD9KC5LtHvE6cQfC/XXuz9JzeZW/gNQxBbo/Jh3w2cW74Rke
Q3j/tpLXt222jWvPBFi30n3KGUdmcFn5941F28tgDOEbceyE1u8jjzrPAVG1ip+gadxeOqo5y803
8EpeyV6+9W5HKikhxicyOZxPNDz2getvoWzSE+gLt1nIdpF7xgtvvo1pZQM4AX025zjyY2Zlw4LJ
h7lCv+eB8IqXSruStu2KDptxsEmEnZMHdv5ePicXhCcNPTvKBYYHhOOiJ17JZyrMYCFv2bCmAPUW
FslPAZ/eyoAHc8zfu+XYe1RUoH/9gJXoc7URz8Gb7mpH4zV+SHl1O5gqRLhSBhQXdZO+3Pc662E8
G1uiCtaAQZRHA2+7ajnNJo29QliG3kho3vrb+MQi4RgY5XfWa/KFkwTKjA8f5gPtCChuh2HWOvsq
A4d22pN2NZnCk0oY61A6w4YhhbjIlrcYR3N/Ui7tnqhnP1p8lktYgmRnbZlll67qD248EeJlg+tA
EXqKN8ILYSxgpBhdUwr4BjROuiv6HoITGcnnNyf8EAUHE3CX2tNXfU025TE7yy8q7cO4GF5otQlX
Jbt7w9sUMEJ9VTfV4c7FJ6wnzP7/uUUEBhbw9WQKob5Ab/E/6D5ADP7QQ//F9/+xYjR+g/CkaMia
dRGO9i+ODcP4zVIw6KJsVtXfrbq/6hBB6MqsF1l5/jDxsmJEfQiT8P9JFP8NTTQWtR9lxO8vncqJ
ggZjML4V/vsvmmizT4sblpIKS6Pm1mnwLU4wJqFWL80OTRF3c2aebgryIMZzAdmJSsYxpGqvChFC
QaRtkAU7raXhUmN7QYMrqCFWhjkmB/N/y0g8Iypdr75ChvcCieS4Q8/xJCCc1dDcNdtbNGNe01Mp
0o0ptznNU6aGvvcREItKMQ/mzXRrruFElLZCMMM+DQQQU7pKrMgx1AYovVsQgRn1qn8XWcywLsRh
uQhkkipOlWlxcMKdtq5BZEDarhxl6qmgIeVw0lTMfsvhYBoXWTbt4vbUCwQwC3fbDFM7Z2VQRTlL
i2LR3b5bxpCxQbLEnTky1NbseNNj5pWY2KLPAP9I0IXHxFC8pKrdAt5/kp2rWHdIcz2AHMd9+lZN
N3dqjk3dudld8Mx6vHBJIvxEpw1+AMa1p8uNY0jnnrWfRvNcNJ9GlPsF7Jah2qE/B58Uua0Vu5E2
uEm6GpMLoa4LnQeShOKuGOe9RUIOHO7q/C3XmTlrrS9XPTKM3o9MJIVFsTDlYZExRbw34Uo1CG8d
Tq14DlO07zWaBOBzOgbVnHFzl3w1wafVYYjuPxtWK0P7avT2jCoHHJRxhWRW4U1ozoJjbzJ0NRDK
MP3VR9UR9b0Sn0L9MU7E7aSoXjA2tilPi4EFoRYcoCthzl0YZrvo9NGnxsLFm3kCU3J2N3In0a+r
a4PwkV46WuL7hMvH7EMvEwy7tp4LSSVjIAVlCCyx5cDkwd5byDCZPghqu8xxqFioUoP0SUcQc+fo
scRraXHwJcgPZcQkJKzH13rw9KRlCkhbCAvsht+ob3eidIqG7wq8mZng82sSXxZHV7FudhmimDcz
HyisHU8PcfNtEW5iRhzbgyMErFtH9qn51oS7J+T0dgJ4D5MU9MlY9wyRg3zmz/P2muAwOipCgzEt
U3CmPu14FkvkiFyFplas9A78S/8+MK1WGybqreLd2KlMDbMp1u+kc/uEAy765LVidDcyry+49VIN
yhMZB0pHqNjG7EmHZ/kXgmU366ve+ibXSNO4oQUUii83AhbN+nPfX7LYtMd5+AvVt8ZPmcNu6pAZ
VrYVvRhMkHrWsRkO8XmqPgiZa7GyzBCWWlyE2ko3Ku9+G7y4qN2BDBoLaVHHFJ0/ZxL3WnFJI6Y2
fAoCtW+YendQ/FziY8NMhACNkNlsn9x8AiudABtWK50CCEMDSfd6CFWAwcb4NibvpsVIP9l3KBVu
wjkvD1P2NArXqJqcklZoYpqRlHuBfWxroG9WPCNoF4R48OGG2PDZvmpfXHJermRMLJaVjvL0foxm
jBqrAVJr2rFASqVuGpVp3Ch6RS4txfJST3yUubCJuB5jQtET9po5v3KBFIqVAZs06+7Eg4kwmP0X
ZrZB1Bc6qH5lADGlLJqb8RwoOlZ0yjBU0MAhr60IXUT+tgyg1HeFsLT6U86Tc8dSXtBZaeRXE47+
ILNSREB658gnG9c30olxHFCrW3soDdm95d/pXX8cBd228toJE1ZaM2sVWpweL9uSj4JViKoXy17p
liHRIDDTTKZHYRlCgbO49EtHK4mubImtxKJ1e67BclptvuVzihzSHxay9ZRF1knrr3pJqhPNZl7V
T5D3YbS06qdgVcuaQWIjojIflFyH6AzpUuiAq4gKfRBI8AMpJpcB7DciAMiWBbu3u3A2Y6h1k7Wa
bsJBvuunsLuTu1TiZLH2ScczAlmFFT9EMeMaEfWdzuJFS6uHtAqJkBTuD3GqHdVIQF9o0uFZBmNb
9mamsYjMxJ+U8jHGzw9n20sNbqPaepWNaa3zzGiUmpU+zxRRQ+2gVw1rkhpCdB48ivptPTbtQSb1
TmmowmmLdJlGTGLkKrTOaFZ0cGF3hdd+A1DXEAFamWyICscUgnNQZs7AL9uU8kkGkYH4JWptVJa0
F9s2MiFR9ScLwNoYjzGLpvZV5FHUWgFY6+skaDTXZErd0izzR+3G7uImrG6JoqKsKd3G6icazuis
BlwmZdhs+0jFMhnhNla0F4KWiN4IAGCMmzhVluZk7gBqQPcRfAPjHPftHmDEWhrEb7HtLnFWITJ5
1XWgX1ZrWzzsgJIQD3Hb/OdWhJA5sWfoMvIumdS32b7xNw65WZf2Y6z0r9//R0UI1kU0ZhcuZjSF
pDkqsj9FZ3AJRB1JijmnB/+zEtgwTYkAe1X54z/9OVgCVWDB75eoCXkl/9ZgSUJd/KMk/PG7z6ab
X0tCXPYDwTTKuOy9xqX3cC19WU0IKohQJ3V6ZlEifqrxYrDaWMxhIiwdatanC0712+/iH/laNGtH
vUoPpYie68G05TVinHV5zj6iDEQHEXDI1PhbUgfAA/OY9Cz5PF6JMZlWxvIuffbS5wiF9Fqzo0OG
xOgU5YL1Na6CrxQlj0yF4NUe24niTfmyKVRA6xI3sCFQ80q/imRBq93EPIjjCrka+jnzIvo0VldO
G+RIO0G2K9VTr8ym9auEyGAmtXvA6ivW1rjswI86uxGfAGskZf6de0/UFhu2QuO640sYeH1rB5iR
5ei+UEoUtKTXWWrKd2NWZnSi8z3TkUlKsBvIEEpW0CJTKjN5q6LAQQcCw50HUuCquc+XjyhJdqG4
S5/62+MdIKVpp9YDmMlkpR0iJBDfioQP43R/Ia4yzJ1iO30wkCm20CQn1S22ImMldhXCsJleQsHl
KFSBVJcLCyvIaDgEdrKvOZjzEjres6yt5HUEApAhRrNKtE920AVpVd1wqfnDiEFbk9vDl2UWK2IX
+VjeeOM3/05d89AdvxknienzLXLzNwmrTAXAM3pEChbkrpyyjfZzAlvmZQKiNzjdmZc8QkE2PiTG
MYoNIU7qIArYFnYXtppsET7Gb+MjfzMje2DAxVsEFRTlzMzZZCLFLwJcNBeOrGk7yR/CHb5FEeRL
zwc5zSKiBTCraSU37wzk4U+QSKM8KIjCxkP3Xd8fGqhh7FOZ/WULlXPBhjq+56e+TC9NuBN/f6uy
yGn6t3t1CqcDP1sxL0HgdoZjyFvOo3pZPmUoCze55kEAhfrZfINH0PlI+JQtSrYb+D4UhcC/nrhY
2hfIqum0QjMmAdDi5mj9YT0CfDndELNMSDT2nS0d1F36DVm1WnIZIoarkXCRIsQ4wKQ5QVDi1B/p
90Z6UB6EDWxYSXGNrX5RHtmOjecn5OyG7mK4Bserc/VP4GQ5YrXHstkbVeaYuC/NAu+Vx0iOvxHQ
UzxQBeEZo4y/YDvr7U60h6ZfSViw2lkiZEuiN/8LE3XFjVp1HzFDoBJ80Y7DifmD09/Vi+IgdgsJ
tZfJSmGAGBTuGO8CmSHw5GWRiELtu1XpFDjluLYFuBPBIcyPtVbMqpnU9BNNtOUoW4sCNLVxqYcX
VFemvmyNz0x2XsR+204PveXf81NOjboJXs3hxMPDLLHb2MLtQe5PsfCdU+VhKCupXYnOQn4x22Q3
2M7No8JKmN91emdS7oLvoWdhLLqNPvLyHCQfDVVhu0332WO/vW9NtCyxOw/fcKovQneerOU+AVpw
TgwCPjpnD3mNLgfNLKso2TiXgV9YRJDY8CMBGY0IeHLKfDoYT2UEjfrpjSazfNRfCDW6VzZ+OIOr
CV/pIDjMp51wUWKYQzW6QLvmiCiMbIig/ANzM/4nLRMPStRyuq0DtCEaZb3TXJqdMrvBNspGeNeZ
pj9Up3FnPRsbertpmegvCVb5pnkRy9dK0e0cGIc04JUyS1Lg16NU7SNdPeoHogHC+yZHTwq1sA95
tfQrw3feXHWa817YhOuyc5KSy6BxSOFazQ3PHLNbT04eMSQ75v3V6jbSbalYoceID1G7rX+ZTfdd
IdXgGpNbuhJ+SmnjJA5lKpAKVuumQdRx8xSHgS6/9vw/8DH8L2Ge7yQebhCPgyZ/6lyRW5ZZ9vxf
DwOrsJioc57Gfv8CrQR0F3Px+0v81nzTj3IH8mgsB6p0H+kmTJRd+iWkGCxxQNDwsXlr4K9Q6t25
aSdCz4SXsV1riAvGY14+anjRanmtw9pdEGSqPt8uwTnbVc/6GSV/wjsosDO2I4K0UtTGMmwHnvBL
8UPYCbvsCTHeVmJPb/iGr6zZ+a+zfbGHOrtOzjRvwYf6kr3dv9lNs4ROcS7ygH7RX4w1QMBz9Xh/
ax6bR4svH7blY/mYnMl4GaFauF8CXre8OaBfylRfKBg+LhiHayf+8Ek10TZxD3txtG4JW2BKv6MV
XvFIXtKT9MuoXMqEfLYOf6MbWOsW5itfcgmO5aXcQZ7dVL6YeayIgFslyqqYhkXC621KLNJwHP16
2pS75BCe5u+IDuinaom5/wmgjIBY7EwLaZmsq70QgRZ715Le3EseQGBcw5NwDl6DY3pJL+axfjZX
mEl4afVGX2l7fRX7wTZ7hr6xCv1iM+F5WajcrTN/ay+zbgpeNIN+7Ci0T2lPUGEPf0edVWX18lEu
QTpuJNb8zavwTBXfXcu1PG+8jY22bA/NiQ0y+LLOjz7Cm40/o36IPgJrWyLSU8mQpZFf93jwbzOH
OARFqzma7luoR2KKY686EQJRnYThaGzKdS3PP0G+DL7wXB9EKKOu8a4slSXOWQ7BRQeEY5muBQRD
92vBh9LFTIvIFiQEwtMzdaPzi8D06jMJkfZhvIPEtPzKWLbf3DqdYzxlz9wH75BHWhdSK2ZMxe13
wHWkfb5FQAbOVrYWNiZX/vHaQTaxNWkdMGlCygWebHxiway+1z668E0d+/OCGCJthvYjCA/EFgha
Dq5TrkkgrN0Is4kc4NlsUGkIiacmnsTvlB3YRgdth4gvthv1IuUb4etOD1kUJXOvPUwT4J1R/9SX
S41oJT7DySfW/Ka+5+Oq1T/hIhTlfkK+F25rbk+TUc5dspvG7zGmgqREyeRGC30D3WDyIVLmikv2
3y3z+RJL2cQfsuKgZOsRnrAOyHxIRxonDyFM7MYXI/NJroFZ+0SGCG3ZUhjeWZ5QJakmpE9Egcm8
Lodhz/qLmiPo3kYfBjtzC5LrMr+9VOoyunPgLcRycipAvohiXqboIiwJ2FwmF5SFz/L7TeGQ31oa
m4pnYWWtuk1CjHdIa78UcPgoMubiA1t9w4YtZYviZ20ni8yF7gCaTn8j8gnJRHsyr8jbr9olfrkM
B5yzeuOouEJf0a5deMiAkMFBN+vXPlv2J7Fdn6vj7TxjVYvQm+hQkVsHi+4xlY/KE4eOTL3GVx/T
155n1iPyR2o5ajb638W4Mr3xsfrky6zCbfc3OmsMBHZsLY1sCXAlgRvYE1Hm8+9BsSJQtQHcRwZY
Y4MHDHLNvFuIvbZNSYDBzpEd69XowhtEFkLQ4ZPAAGzfk914d5hVqpSuKDF4Etyd5CyxMPmu35Iz
0wmkx9zHJI1sbs/FO8dyxCTY3BYMwQ4d4onN+IzGbhM/COxiZmjrTqgBTy1CYPOF2z/Vb+2b9g3c
+ZN52BuXkvHNzAsR8UyabR7DV+G7WyHAQwFr2WQDi3wGrDdQZO2sJ/FxLT4GGyG2CerqTyW6IHXL
P/HXHFvMrPaFeBrra2aVoQ00FryDGTatT95GlNB8AV/JHGPkMqyc6Zp/pB8akXFUeIv+Gr8wKBh5
ZkzrzA2epS+QDvUV6tjgEgUvEYZigwLzKg6Pyg2s0y16yNb6s/6uP9d+fxFkL1Bx2NDZ/yfjsQhQ
l3FQ6WT50l7/T5IN5BI/eut//f4/JBvSbzIcCX4kwUz/F+3wh8tW+k3hz9TIaZK1OXQDPcWfhq7f
sVmQVumwfxJocNgipYCcxaqG7c2/sWyhj/7ZWf/zK5+hFL921nraqv0tBtZHO0AeAEEI1n2f1ngW
CADmIRc6cbBJ9XWBiLHsP3NuckX8ilZG+Xi77+eme9WOD8mRnAwJfS+j3W2CEWBdPpWCS3enEfvy
lm4au7vg9YE3cJI5Ldtwq1cf5Ac+tmmG4RFjv+A1jVcE72l4qrRigYnkd3oNxoHFwGb2Ew10uuPI
ZuTYLrJQ2jYks4El7RGNFT23UruVIgzqKl1ks9RMO8ExwqIXkpXuVvo3jzTx0Vw2CgPIB26ZrkaS
uRkNfwJqr/sTss+g9DqMZXq4FPojLt2p2WkxLwut56zXNW4fIQSIHAJ3sIyFVTg8q6Yv9hWSi9eW
IXqofE7tW2qdi/CIjDp4wh4CDfG+TEfUYjl3PFlAG/WivkWv2XF4miJ3yjsnT1ed4JrgRJkw4xUZ
pF34Xbn0N4STEhlB1w+VIrLekFoEuqPcYdY+5woA6ZB5qMrM79wUx00vocPD7l8DB4xQ1VzT24d0
O0WseRI1d3p+lrSIqPYz/MELVHZThJpuK3xQPbUYkhA1UMMSm9BgZiaGya7oVRs8axC9RHYz451E
SD9qNn1ore8l6ww/xJF9zC8tB0LOUiucAwViUlvK8JscZRUT8IkyjdCDg7Q00ULWGKcoivk99JuN
9Xhc54uuSqGc+YrkZMFubqefRx9zj4/9lJ+YLmFtWaHDbAMCPX05JfO6rCGUwzsfvRQumBkzHW6g
ScPiegQmydn3JKDr5uN/xCGts6rSWldaltkeG3NiAc9B7L/QLG8gKZ5Ihupq6Qf56/e/U5rn/Nrp
9iTS29XMXVoy/cwWL44IOvwyYNgL9veUVJT00iSEWRRuM9nKC763ZKB+Koic3UXpJULVIWT2aOP6
io7xuVjJvuBVz/Eh9wp31h33tPzU6m7BIqUENRZ+sQJPdmhwAwa2KEQ1rMfBJovZfDoySH8Ht0mZ
bKXaS96ifUQhbYjoGDpY/Rcd+DnlUuWOOz3ETbcQnlmT7kAynLl/smdWSUiWzNVdbH2rPfPTlQmF
TgX9VUEJtA/h13+rD1Q2rFbwc4DIJAtUGA6zxb1qVEIvLpBx72cFvNBeqBF5L8hDRKYh9pnTRMJi
bJNjD7dNpv62cFVk1r4Jx33U9hyRQrrMkti5laghC4KJgxXWwjh7ldiSDF6jvCeVskrb5/rOkk5+
arMH1BSgJGCCBLNBRqrtakB6OSDbXssHrA/6IURh9igxRW8g6jM3s7sVt3iEAT1GTa6sDUb1e4ik
7dusZ9E3t+uN057ABbpb0x0IeRbs+ismr2UxKfgWyeFqHRHFiekpLHygWY2r0FhZxVOBJVPxccrc
uidMUkjcGW0rV9nwWxGN8c4sT8Kb+Bp+RclBuHOZTLaxB37/LH+an2LyWd7OrbkIKB6zW+nI9xNx
i6tHPA3DuB5llLfKxaAhYstzu3OvEONFVlhREeFFBXV7q8fPu76L3So9EtdhrCX9GvITIKUyD7DU
Q10uMSkwjIgekprvcxMVJ2vY29DmWru+IqpvxXBlkaYuQUJ2mhdWgUVCxaHC11nA4I8kxh5eQdzc
vFYrZiG64gmkWTB0Y6bAIABqvMzKhoJzfvu4YTVtJ1M3EedAcb4RexvU/u0MdIVSUXa4+PPH8X73
gpf0k6KS5RWY7Kb2s7V8P6hKs66T7dhki1i5xixD6ey6dZE5SfQlF0s5e1Zve0XEdoeD9IOB5P3D
vE44GkKH5QfnzLbKV7q16YttGr7eBhtYCGpwSXHIX92FidfdVgFSOVM7tGblEHwfxB4iobTEZ+Si
ukXxgmdUsWZHVwFL4RUTaWwprs6/58hgd6NEfsgSYlB3Pbu+ti9WSf9AyLdAOF3HhSTzEzXOil7f
ol5TgufEAL1Q+Ia8VpjzNhbnk/k+5PSdsNKijQ5zhzz72Nx16UH6BGwipZjvpJVk31HC5UxZdhIz
GA6viOST6Ymq05eqRX+xCK15aCQWYb7IcKuJD2L/lCUfSsIzgMbjHkICOGXikbeTpDaOXH1axrcj
T5y1jLaQSHImOsCXCChV0EQm1OUVzlPCsYkb5t+n+xHW9Iq5KJuhspG44VIQFNtGfuX/qwyALNpL
fmiTPkt1tx6Lb0ajDEvL7ly+WR8jFq3Za2MOjiZW9guyPutjqJ6IucfjN3t0xrOxzTfM72r0ZwHK
Bk4jTmwZ1GysfcNGA8TojRX33pVUh4fmID5G2okwUr1lEH3tSPl4C18it/5C3eSnSLZhsktvUNkw
hkDrbIpVzLZyEmhGFqd768xETcqVj3Dri5x5wsj9/hXONCtGP5xrqPhQkzbGJ3Sd+5oBH/46IVkr
1MBScUSLarZ29D1jm0iVTCb7DqrWFrgy9pB28JckFzVYu/MQS6HkiIjRmDNb+lPlcR4R1AcPQqYB
uKeVWw53Fs+HLqYUH7nxDM0ZmdVzR+BVHtI5B+LGw5uaCKUbYcxIwJcDeDx0AzqTN0OXnm7nUXZE
dHWXYXK+c2QNfodHTf3IczdasTiAj3kM03nUdTbVbHDl6D8Y4IaMeVYyi5aJHtpEQfW3azL2XbAS
fmUz/MX3/7Em039TCTCXIUbqGqSFX4A5hv6brmuaPPNqf4W3qb+huhYNS0ORPe/IqK7/WJGpqLAk
GcyaJILSmZFv/0YdL/2k3PKqeQEIYGD2qAAtf5TxbZHGYQ/kfcmcKoGZczsqVHoEPCOynp/7LWJ/
ArfrNRrAX96wIwSHsCz+V9HlxzIu2ua//2uGXfwTEGJ+w0TeFlkB0sPy8IdcqxdbTWBhHi1lbWMZ
S6Pzw1yGsONGxpqoBVOaVcsDc1/znOzx9IIbjC2fW9tAZaqWTqBe//4Vzc3Y376iWWD2i4BMapQx
yeZXZBzabhbUdHfOJ+ADXbzuN9EH/2hIbohflpNSIIqUpMzc6Vj3nTD0EM8eiLu2OqFooSzJS9QK
NskzPI2LE0XDzS+Nf7TK/5D8/8V7iND+r14x0ru5pwNW+mO/mYd9Uo0BTDGtRfi6Ij6s2WTFqp+d
1vk5YdTe77oeryRSIo0APlY1W+uxYpMweh1uHE1kHeDfDZcuLkq36rw+d5l7BNbaYlpxY3jJdnOO
y25cvVvDUqhuq0ne6ONHXnHaRvbffwTS/KH/41pZff73f2nzLchFAaWVvtfiPpw/ol8+Am0Ewp5r
t2g5tYRf726ZZ8LbG1xVPXbMjhIfyjf7JFxw6qrrvbJc//0L0P76GvjzBcxehV9eQBGn1RgOvKNl
vXhCKUtnBRNYXbKqGeA0lwfONRieRJ3no3dDnlctxq+xcPr8UD6xuepLRqRucuS64a0cul3O8DQR
tnXzTkKR9G1grdzb2mXO6gl2uelXLCq5eiK2IbqjEaRoYVcESsfqSXVuxMWRN5e6VuL+/S+q/1yN
/3ynf9x+eU3kSd/wixZ3ZoxOoG8w0VZY8EP7/mkt8E3zTiPbQmH+rj3QSPKiYiXw2sjVZn4KOz2F
koOJFRldXCr0aEPhpljcqAOv6MqL0iNSkgUDFOmpkvBDIPKxC/0cZa/ExaXS5q7sFGld0w3k4wZp
e5HRSVzuuFvfk8mbLDy2ewsJocXizRasvZEzow93bHDkZXvplYfWoj2nOh/Pf//m/H+eTX9eBT+e
BHLTwrAvm2gJAyRfSu/ZA59/zcBggoxhvSXCuk63KTH2Tp+hW15jutAsNz4UxNJdyuZ/uCuU+Y/7
u7vix21umVaTDwJ3BaYEhHuRQZ8EMuFbRQagb5T6xZxW5hfQmzsC6u+s/NTrF2Nc4T1bwKM5onAL
D0m0aodDcY10G/Y9AjqWz7S+1LAelTumyeILDd/fv4+ztuRvX/gMBfrlbgJyoKlxyBOVF34T1nH1
aTVLUV2TnXPD0E9l1SzBUmG+gALS9O7/oey8liPHsiz7L/OOHmhhNtMP7hAu6U6nCvIFRhXQWuPr
ZyGqp5LJZJMzZmlVkZZBOhzi4txz9l4bF6JvXZWG15SuVjoyW0e20Xh7M2fEtYaLjdKVGSWYQ2hu
msZojW3Lqn4txbP0OiuMc9w5WEvWutNfO5nKH/z4JpMd2f/pmnxugH16fqxPPKMk1eO0svhqi+cz
e5ajaxAe8nwt/h4yr65tBALT1cBEu0ansKrPQI7kN2aUEdR4GAiNKyJlYxKBCwd3TMygj4qT/Vv/
04P+w4q2dAs/XgND7qLMVDlQ5WTht6vuEcnxJlKifY/dQzya2VmqN4oBmMkReZzJ6wt2E9mU8yaX
bfaZKuQTAabiHrRAjFIh69ArQ3aEGkEHpYCQs2YZCDX8FhT8LCQZ5gOJvl83raVurVieIkO/vyTl
eZlF0VKvqk2J3bBKGQzzEhWtE7cgFkNzychrGNwLjlxsl+J2cBlRs/7pWFZ+KEBAhH9/d1qflsA6
kFvZLzgznJFRvshHNqkjrR2iNgBrFsfcP1r1Nuw91Jy8KSP6XZAvE5dGpW4eBO1otFeWq+YXLjsG
KvD7lAdD6ybqTsS32bqDuI0YqptPGgOddzZQonLfZ+wH7vj2UHf02pUgUc/DXpV36Ulf3r0rkZlf
vNz9DMRmRrjcSOzBZRTEJT3KNncYA9CoxDMF7ABDDi38Hv8u1Br2lowJllbIemLLbtyor9oduroc
MjZpKPyCwK40j9Cpkg3UmgE7kNlZxjiueZ28HZA25L7LCyAKHPako48cAy0JLzVm8pkdpnaNtzr2
BjJZQcSO3eb75UJZbsV/rHMow0i1XoplebmVPywXuUZ2Qldk3KqjqxdYlg66vAtAiNAZZvCCp9ry
OPmVRut3lWq7YMc16WiYsICBg/pNCoHH5pwZkTk9SLTZkvq6g9wwPjQHlb3Qi4rodPhpJfjyNoLs
jsxuCSQzP60EehdiuexTaujBRpATkKcVuUJ3r0dX42wnFtnGjsIMZdyCKMHJyIiWShL0KRyOPriW
TdrLs3kl0U3J9hSMoGy58joWnjWFDnEEALEMUV6NuOiF9oT89fvTLn192v/6AkuV+eG0N20U1tFy
2pGK0Tce8uWGb2WHMTdQAvKxIIoc8EpEAlHQP3y4/OU6+uHsyZ8+PG6suM358Ip8wxqu41ZpNqjy
U7KCO1cSGRfPT/MzFUBe3VBoKNoK4FFPjCRNccH7/lQYXxbUCmEnFqrHZSP496MRO61gk5SwKcEB
NV7x7A0N989STQtY8/H2PSbIVF7Mx4Ea6STanbJoEO5CaGsgGiBeEoQGos1huffhjdIuvFPiX0Yj
44i4Y0vRiKdQW2f6WgEphGak+QVbKBJdni9SigSdN7W51/dodhUEKsAqp4upbAfA0/ThKHXYjlgO
7ckBDvabMnu87RA22BFhbYmnMi3kL+nGdW4e4HV+f3L+MfP588r76+R8fuU1c25KRczJYWGndQLZ
Szg2+OtupdaZxXPakeDDCWL1yEBLCeigkA08gJV62OLTaCLQYze9ivd0I0OtuWWhtx6RU7MWQr1h
3arppQ5QUT0F1BUicxj2l8TaJFhMaeLDneYNUxF35zB6XXqx+Q/rj/xlTUyKlqap8BL5379f/bnR
fWNoouULrhAhrNqbTL0ReJgf6ooQve0YvXR3PM2Lx7BdGBFme2si7tmWy1jiRupOcfOUl+5MPw6W
bG/cf38FpC9vT00ydIUIHFHXPz2pepbVapDEMKQJUDqFETSAe6AwIGDrHasyUZi0g374zC9Xhw+f
+ekBVeWyAI7LVRevBz9YW6pj0Mw7pkuCc8/a5mIhiXOnBhTU2UX5Q/ny9Y7ww8d/eieEUH6LoeMr
1yQtaK4pbbp8rx2y7pQW2/qFxYlUWxb3xc7su/n7D99+eeD/8UrSsMCzhpOy9qdn8GFtFJrQn7oO
ikwy2MmehT0klLGww9elIRCVbtywjJPXukYSUVWOAe3FoH852T8cx2d85p9n78NxfLo1xS41h94K
w81AlusVOHwNIAmd73Iz9ygfTFeX9tB1R4Z2xr7DGpv8iqO3Pr+M2SVJjt8fjbzIt789LZ9KJ7Ng
ZK1mHM5yJBG9ATshoUh1KPKhBIYDHt2aiPn80k+/GoMimKlpsw+piHkjvtSMQpCDdTzIa8oSC6w7
sHpjS5VeRjfyXgm2JmHjkZ37jrml/iRZ2RTtcinQ0MNotv8+VTSQ7RCI6PtornirtgMZ1g57NAQf
TB8Z5/nQ8RedSQ2y5DiUICI1fM83iX5Fblsk/SpU4Ic7LqA4UvQ8K8z3dOCNbb6bhV+L0W40XSFD
b0wW+pUeXNq4sKc3qb0qDN7wjkLCOLWcNN4U4ml8Y5s/UqNYqEAv0fDAILnN7FG8xZbPxh8BRnnH
JlgJNvpe/sUnht2Z6it/Zq8S5Se5cGvqf5go216xRXGjMtK0XP9xemsnCh6HMXWHMUt3eNZB7dCZ
EdQjLx+J9v0wuYq4gbKPmLFe/Ep2wPirs/VxJ6JZ8p0sKtfzc0LiN6AN1gnp2EbbbICPdcahREjD
NgQpEhzZxkbhudI2UuKhLJKh9ocYmfBW9/tIv5ATp1KqSBuUVQEmlejUwG4cXJxwPH1j+9LQlyle
yctTPa5pFhys+N7s3ukro3OnlQLVdPnn6pf2ij2j21FNsOOg+i7BjNYbs95DOO6FJykDQ/+8kIqG
9qoRDkm+bZrfMcUovXr8y6Kw1+lywUBTfnjHSV++Aj48Z0ux9+F5L+W01mOdV4CFLL/e0pBpivuc
+b+4Lkyn0TdwKeJpRbSmHpKYdw1dOgpsgpy+f8KUr/sz+mKFwAiB6XY50A8HEij1HM8CUlmRamC0
O/bsQPCUgzqif76dEdDJ4lMKzgizDQQBfV1yqzAp1yWXG7kZbgMyyuJk3YBbTI+Wfo2nVFNOEpXI
KK5FvFPqFYVN+IqzKMFBOW97rOO6f1SzZ2OA+jys+wcysUjDUOYlh4HdCXHjen4SjW1ywAjZPgbk
lospkrhdYZ4gECa485zu2q/wWu1gSAbNipdSYPuEDkDIIXV8g9yB8GkjPwvckvgJEE7WdmeivGOm
zWe2ypNlIXc7IioQic1yy5fhME87IrCLFRFck7gW0svQexTE4iMMcDi4OHXX/F3rmfDt/CF+6J14
p9Mqoh0Qe/kdW3Q3RPVgPsYKtlw7QzNH6T3FTNcexxCxlAAcGw0/A66YaPvbqXQZhdMikfwV/QYy
1zCr43UwTnN1zN+wPHT+lUAThu2IkLrl1mJzuGxFfGIt4KTJS8VIwwinQ0aaGYsar03Qby8DfuMF
qAtCqRs2A5PqegJ01NHwNrG7R3SIHRHvFYLw54wNdMMzYwJz4Lx03bEi64Fe3WF2RP2YXxNZyA6b
idFM+4BBesWFbU5ycKVKMhPhp1p6LPJLAJVPwW4Q2sTHrPToOLWuxa4aofzoKPhO1+lvWlmWp9Hd
nFboME3DS4tdQDZjiOqUAPXSY18lUmrcpeW5zG58wV5WcX8/JL/C4jBXC5YiAZeHPpyKwGf/Xi0F
OvJo6mXVW57b3p2mdb0NlJ1EnvlsbVj2RwHjTHAjCFtWBzPeyJCsBk8BiqisZIJCMMUomHJAmxDf
Tg+o2uNUhPU6z05Z7BPJZpfEZgC2l+hM8aNCpFKi4z2gR0gkC6pVNuJPyHO09wluXGb7bKGF42Ad
EbyEtSfnNlR6Jpry43CXODKoYMMhSauVr0lEDwyPIIOVirxxZnAdx4AW2FqSvrw2yqfIN3dV8FjH
CHw5kzPZFiRLxS/dZJvFQ6LR5tgkMYBqaA5Z68B2I+aqaN/v7zXbbHFHD5KbSeDyBUecqoNpuD6Q
XSCLDqBC2DE6SAoct7GwmUOebZsYKlCna7zpXfGg64+VjrVuS7B5mwBwj05S8lL5gWPGt1UlrLvh
gHncAFDlZQLvApv37ffL09fL5IfV6dM+qTOMllwhCy6oSlLAJiu4zxjSw1XEmL5g6lB70b4xPXTO
ZW53+tYajjMpw1c/HMhS/v2jPiPeYvGSIcATP1enZVTU8qwF+KzsuN35OCq74Ojfx+LSozcnEF/N
CzQqjbb24/ef/Q+k+Z+a7MNnfypNxzSTmqkCx0a7gie0rtfjaz2fU9NrMhs6WkL0UHuaZNcMd+HN
+JAdmS6HD1b5uovxPtLwZurfuqrwIiOjW6EOMi/fH+LXneMPh/jpdZaIukByKso0HjEDI5ZlI9ny
xx2MFYBxBhIYNxnu0m6bW9f4ICZho9KNrN1l+kdPEmULDIEnfCxzfaGCKg5NvyOXUrrPKohDmKJe
MWjguiLovIXr9fz94X+94/xw+J/6x2bX5Gqb/OvwhRbBLyuZ48syIILjPF9NV/42Y6YOftMVZa9R
jmj6F1dFx4PTLQgyW39FW4xIGMo4BnmSGvRN1LsMXMr2GcykuSmzy8Tb5hWHC8tW0Hl0zwT1qZe3
S/dMbhn73ACVirOXof/NNvv7b6h+WUj/9Q2lT80jn/jhVtP5hhikhp1Pq34GxDC5VNGkbYPUZLdZ
b4tFCs2uv3nkLTwnGPvWnbLz5w3GaqXeIF45sW7SJ4rzx7YmlXwJTFIjD9mVKmwmYdXGmGkWmwad
9k3RbGT5oM0npBLG7GW4zvJf8V1G9rzwQx3zdXvHWGa8yFhFZut/L2PGMhWrtOQZgUcPTZX3asPX
Kp9z+YUUeaFyqLCREi0ARGxymEFY64n3Ael00mKKhJ+O58v14sPxfFovAlX3+6HleEYyE/ELimd2
DTnvh/m+UPfTO7g+oPaJeDVY2/Ri3KMxQnzNvXVATkexl5Sw+X9aTZfd0j8WsQ8H9WkhyYKhbZKc
g/LfBcFlliH2xnre+o9Sfz8DXbawmzuLZIQW8gLY+2mYsYgbvj2AT7vLBmbjhIokIH6L0ufALk4s
znC4QAcb2bZiYcBjBtrKHQf8FUvTK3xmDGeS3gDjy7zLoB4v4ibipXdZdPr+Gfm6LfPh9HzabGZ5
KkZa969VQF+SDk/RPdP2ftyjEWXEinQQ5C/uFpJp2FkN8g1Ptsjk4bmenXa4M8tbRkXc7MTXLH6M
91r8lx/8vx3Ef73OfjjET+usT2y179ccYpXedPdQd2n1UZMLRCfCFeayKRrKq5KV5c2kZoH2RXhO
v6V4ye9poXQWUHx2ifnjEHjj0uKXfgukLuxCfJEWlQgZcRDrpyM1lTZSZbs/nOIv2xwGyhJNlpaA
5U+nWIjCZpxJSNqo+Ttek1Jj9vtQYLXkk5loOQ0RbRgQ5dwdcGzNMC2l3aRdyvZCcloCZ9xrYO45
EuV/fSMaK54u64elUv/6Jv3rGD+d46YMSSEPOccMyulRNyL7VU+2bAEAffxEIV3rB1mFXbFfKilI
b5ldA/Xi/h03LeR9Zs7saSns8Rop9tie58pDBCmFjAmuGOv7JnmbTrtsSvutLMBNc9RxG5467cz2
WNvJ3S6kSM73Fk/iLB516CYL/IH1Q1yP77QxwYrSoQBfE2Quion+qZBWuemMFI5Fijz9RDNfrW6+
v3Zf12KsrwAeTXQgi3//406RxpCs5aIZkOKztswT+u9RcombWxzAEFlYtkq7LTaUlca8qS9/hK8w
XPOfltYvm5MfjuPTIiJIvYEImJoQR7CIgnDcsrb3+hYMLGlWjEXYFRWE1CUQRtsdJSHNKmPe8nCM
shtZj2zxLCzS35+dPz3bf6ytMAh49QAoAVXw97PTdVb5r6UtYneTrtvWKap9knpVeEt3PlJvGHnR
VDQBZVfs2JaypybgDw1ySvb3mjuFHX/TH5l6VvHBwjNOoAJmAHSp6TWFNYbwhYhrrIQbnpXIfKx1
0HM7uvS+f61XoH6X0nSGLNWtoWREz7S6gCpbKaOe/QCxWxi9QvzhW0vLa+y7b/3peTbUuaoia3lW
qM8tLAUUd0Reg4xiyAprVnlnvKAP/6Kt/rfL4NeTpA8n+9Mj2mmpjwZ4qcY79qaI5J2SWAqk5MTL
8gxFMp1i2xg3fWerysbXr7+/2MpPX/tT06SLdX2wls8fdDuVDxKZKeXJelHDPcxzxO7499CzA5Hv
M5cCncc9GraKBVjdeYTLFV5kgN1ep9xFxlFvr/VsnWyH2aUKjGOP5eX7w/1KfWeJH07X512UOsx9
OXK4suih6xiq3+ZEyhe13TJ4JUGYJWdGYsveRfppxf+y0UXznAx78KrKIkr8uGokWRcTOscdkv0+
VrKnRHekHYRA0fSjn+5hrIj2EHuorOIVRXGvudRnY36h2aXAP8ztQjlQG2FDTJYljtLzh3Pz5RuJ
jEHNIt1bNv7c4R/6X1mQd21YqhTGSG5eUY6Emkzgysp/ZG9CxQiNq5jP1EUjNmVUWhAJVbcIbGn4
6VkSv3zxfDiUTwts2dE+iSUOhTo7d4bZGeEl0mKn322mN6J/VWUEA62VchuEW7ibxsipcZhj0Z2P
FdIxD3H9UMKc92390P/mIFkd6AkFZNdw7uZxTX+VoTXophoSG+0vjW6bhxoPcW6ubfyzmG1msVlR
7sCJ5Zq15o62XRDsmJfliJq1tZF5c0OQyiZhwP+Q3ALhJ8SpE5Y9EH/mUhnbjLVgWIf004YN3PI5
ZZfgGZmzRDadtbtcda0jJCxvoefDs3qkz1lyeaPGm2gDQ8hPicd1OMFcElXyKuNXCqEpc5hI0wJO
QErjbyhglJ2IZfqxSP36PffhMnxayf2xM4NM5zLUv9DX5JEnDnTCkIw5FW4pIgMfw4bUGy/yr3v/
MNH6fNB/msN8vSP9cBCfFlaC6MV4WB5ZvncZ2mbjyqRCYQbQealspdDT/avcfKlIIJn3KLTq5/CX
oG6EihgVACnH+H7wd7TxYFvRNdPRfFfnhWHWr9VySySxCMqJUZeL6qJ9znK3hbt1MIXtLHrJLfO9
MdyJ+0p2isYbj3ni/P7hsft6Wfjrsfu0goNLKoeo4fsxbgsYKvhXE81bUHcxLgCYe0guD2nmmSXD
0De2iyNNcTIgf6inv576fTjNnxbyWM+CVAq40yUKtxve27O8jG94giZaauec8UXg0WM0lKvYa36o
NP+bdfmvk/BpbVRiVY8GmTutr4mzvWdXyFP8lIg77EsKboaSIhIPo7JaRhTfX4A/lfY/3twWMYF/
csTFRRX+cV0ulbhIdJELEP2mA93htkI4EuNRi93GC0FKkKgIPbp0Gzw4BOAZINNWE43YAASD+isq
Hg16Agn5P04Uu1PkopwB1SOTAMRJK2wLsIi+G+S76uX7I9e+amUsKa46mCkVQ+ynsyZArJ4ng2tW
9/vS3CKJwH9UpHB81V3WX3C0MU0R/F2FNY1Ya30rMy8nnE4HFTMdEPUUdNJkeq746GkcAlhIXYID
cI4lNo0Aoh7ARvPiFhs3JcwIuzjMZZ3grWPdvnSoBFE91tT8M1xKLOSd5vXRgRcTLy5h4iNWTOkD
5dlXj0WZLSK3gP2suSgJfjgRXxXCH60En7pWRlkPTaFxIgyUEPpjUO5ZHUztFw1qiX4bglIqSki7
aMZ7rxI3dOWk3iWmxDARkS2swqY6KgBzR/AH2Y5JB6+M8Il5BlOzftjLxxhU1TN2nsZVzP18X6Ka
gw+J2tZyuUV5O8ZX1ntYr5jIN9KdEJ9ZnxH2ff89pa9e0R++p/KpdzWqVmapBd8TeZs+OciGZbt+
M5glNDa+MtK4cxVVB0KB+ck6x9UT5zyevLn/6Xn9atH6eCCfmkxJXfe9mNE/MaptekuLUDBhKa/N
/jgRxOA7KARihETcIDYJEMKbNHp681MnelkZPz+4Hw9iqU0/FCyipWuTspyNxfZIMXcx8u0Apafi
vkYd6eEDWjxaxgsXc2r2fn/P3vX7K/Iny/MfB6Hg1saNvpR22qflu0rDWJiXqok9ci/f9wrELr96
bfBasVHpEmScL8yuSQziPpGrRS3I5jW9RokaSDbjJ9Z5CSC+gbWKR+YJCnR4Eh5UwEeLy+xMtBPW
VYhF4rgz51+Svy/j08xMbbqmDyzqawx+o3rinQw7VcBoa+zRzwMctWCTqW+NttYjL8svImltYU/B
0tpyteHBRVuqY/NAOmGtB6y4oBbCfV7fNpeOFL7wTCUTI7BBWvUWWTedgTEjt9EzKu/My/xmb8Hj
qcl0Rn8HNp1GaLBt73wyBPimwA/ACYLtr489SNbWIwVXjI+jbLcktPhkTjFoJBouvLCURoXLVSvF
g7QZmwceSpweFak21rKFkBE/KldIx1bcWEKxUUQQpfGZHUQ6HnrxUQld5u6wZhZPe/7SV/gWkSLg
5bZz4yUj5lNcMeJqPP+2BrthbLRkR4OPnRnT/KxEcXomBklJQE/dULgtOs2QgZoTt3sWDIZ9OT8z
1sS476thx8f6NaWP5I4NStywdBR6HuxVp2S/hH7Ra80Rh7nleEiU5dz2IE2ghQCyN7fMSpvCFXrX
Cg5McFT2ZdrSDlF7ckBGSJBIK6IzmxF27VqJP8CNpGMmX7NRHjfWC6GczFd8hXQGL0CxAeG99si6
ktf8F0E5GVdN7va/WXsxwuAjwAtD0Ruc0NdOe0Io2ThUa+4xizntQ3iazaeUdxvSuZTjYDT4ILFM
pnawrZihVahNZ710VRSQebMH2slXV/tjFP5OdOjHoluptyynlVe9N8XdrLoCwUgjo7zdQhlSseW6
XDpE5RDMFsvcAf0oqFwaI7QoZGRL5iHAtQ4wIJBdukLMMLFAKdj+XKytzDUHfRvXl7zcA0xVxK3E
TL71usGrF8wPPFV0fmO8npho9iOqN+a2yqWEYFdMqHnR5dJaQrqXIRmrCChFXQGWUgePrMGGmiWS
XmLEjKo9RecUuGdEElvATlAgJK0esUdyAI9mx5Sw5o4wU0fy0+Nc730gx2mar4dxZ8mbULwbfkXG
pifXAIkUnsZyQjB4mPzNpNWkD25QalNEjcqBAFvswplyg6SFqQZAVYxAAviaIzxbk1q+8QAyxYxl
fTbqsKUDkvxWHbFco0ctxL6GMLNF3MrKNuwafW2gZqw3yO0DAINnpUU6N7cb47V+w91BMUx/BJE/
P80ffLCmwyqRieIhPsNpMhwza0g0SKyZ4/R75huI/ZnV83N6sSbkGiXlfINxQSXMgBSA6RgiejZW
RXPKyouyRyDEI5NmW03fp9lqvMrQCuHRj5oHUCfVhv/hwebbtlyIcANHmqGyMDH5jm+mdzk6CmgT
4pt+h1keHaapQA5AaYKZFZsLfXgWlcmDqYD0G5ucPjv0cRAMaIzJfnM7CQ+sq+kjEu4g98z8rCe/
TZYwiYZHTqrxi5W+GP4lBsRvcO2rkPjHVVVS1F9AaHfRPTJXY3ydMEMXxiE3HzXxOeJrtGZnoxCI
ml8D3bQwgahwUPVLqXh+BirVVskmYa+Ol7/Dce0IiCjgxQH2GWfp3lQx2iP2Yfyemshv2DsEWyqd
ftxpZzqcCgSh5EWPbkvEVaqnZtseUPVbLrko+EaFqFT4xWiuCEw+ZqrXYWuPPMpI5DpNvQ9jO4zR
BLi+6OwneTN0uMm2XXKUNax7bqkfiCTni/I7UwIiSVJd/IS2TE6d5KSsTKgvsFnP6C3wFi769CZ0
495Bm80R+MxRm5Mvb6hYzOFgRB6gqbDfqjILyabgjh3FTU8MGdcmB4Lm3RfVjQbSB9ObI51nNqjL
/JzciSXUfLPwgDtM1v57DUaPwRmfyXotuVgtZuUq4XGHdYnwwrJjTL3EAlNxcnrQNqJhKp3EdFsE
9AbKK8LEXA4fgpqGsSPtWMxZJbTlu3UhHV/cX3d5f2u1j7x2tJIb/JcFz8OyR3wDPHiMU3G647bj
z6TCcumUVVdgQF/x6zngkAIYmFX/pk8XPnn5c+cifoqIS0DJ0ju95JoW2XXrVkKy9rjg7jqXA1DO
/HrYUKQ/jT3vCQCXcAkXuwIHaLwFWMr0XUINKLkyVxtfpbEi3IWftOSbRbOoemGww7HFzpNsh+JB
ejQAcONlu6pezM7tVZtfxI/yv7SifKStTvjeoaYHgGdcd/ul/VIQnXxuu97jb3Oi6tGbeWHxawNs
+x7/LN442vPSWiFABnxbaw8VjA27X/7rnoaBxnlRbSV2hDfhTQR1xQUkJw89T/qiIqfgF+DZjnEw
xWtBW3fE0+RbfoKbHXELt35Mjl2/7fItH0K5bBgO8XuRfMd/1R67PQpEVn+aeSRxzDzedsdri4M1
Xf5RhI3AcLVElRzz5arp4JuuhjrIt2O0dCC8hrVObYF5kqkYIS0l5wT7N2pHZ7HqTTuBE58npMXB
YyIv086EdcuxRoxT7JGOJ69Mddsj/Ua7SnZf9EZ90qGIcjJ1i5pI5i/SmAmxfJwS8Oo9t2LyawIn
ILzVNJ8ukv9T4SwuTuJ/FIwq6U+iqi9hEJ9reN8KlKTVJ7abNSHKHsrJJj6mt/D+63kpmIZnpCSM
+bwKbdX2ae49H2WiIZwk4QU8SolFBK45TYpdTQhvT3/wRDGOOYiiPyV+ulmp1q8wskl5UysSU0iu
OYQ4JKknqNM1EzwO/pZTsqcUQ1FZvwmnedseJvZMJpsJwsdnYkq9KHBllqXERNVKCN2mA5ATW0wQ
9qy0yV44VeE1RUYJ4/VRl44pcbuZm23yZjGzXDP4OgjK/dwTesvb5jpOkDMhX282yvTgy60n1Nfm
BK/XJPONclhEYVosQXaHJWY9rvozyi4DpEW6o2FfpTIV0SmjvmJiBubk1QiGx3wEhMSsxZ8Z4zkU
ABZoGqIeOAIy5FO1dFKom3OQMaicyE9/KkvwEU8dtAO5uwzozJSUaNpjoRWgbXOLvKroMii3cxru
U4RGo53Ma818KfFAG7bln3TMkbzQE35BClBjFHYNhXg0k1ePXYa4w157m8itQYEb6jLCt5Mmx8dm
GTzgMqiyp0D2ZAJhparhZeiKu2iIiMEgYlip3SqOb8pI9MoKYe6IxKhzA3U4dPF0qqNnnb+l8gKX
2l9BQVJ9s3g2Apa6GahFkjTbvNnKv3HSYobh92hvDf9XjSb9bCpnfgf0c4bq+HOG6sRIa1eG/WFA
NKQOz5pyX8VQi2k8+slGBrOioOJCe0l615yt1munapywvKGHZv4aAe+damBwr7iyIeM0voeDTGWk
hI6VJnUVORKduOzG0PeSuu8LeyZTXIRKQc7djluumZ9F4arXnK4hLpZpGYsiFPPOlg0Hpx6OhAlF
ZH4SkO3MRxnfZ32P+wr8+aqa9umMrsjFwbZ4sRjML7JZ8yF8ojGFWEPEAQFv0X/tqbbSJ5UiWjsG
rKUrpvoGwgzPf8zNVeyGmMikm/HFcpF4mhlatTVO54i7BcdYiHB2W5DoyOskt7NnDo+xBabJOr4E
kz0DHNo03XaJI8IyFjnlbwlOvQB2mOPy6y3642WA1W0HyTZA+CxsVzue7J0sAckgU/GOGr2W6Vuu
+oEN9Mp87Wvoe4uAV3KwhrNjr9rFYpDlhwmI/bJYg6dFW7KV6x26FExoAbw+n5co/qANXk0ZuzMz
MWmli1eivm0i21R/0/9M3v30CqZMPfxm+ync072vRRrla21YR8mtRYCSeM7wrXLTZeRBsifl5++X
jYPuoVTpdUKWLhK3RyaPx6o8kao10Brh7pccHZ1pvR0GOHzL16cFljISrpfmMPyhmgh59hVvWnjx
ZUiUaKHAmwjL/sPfmUikzatsPi7OWib1MuiTfkidSd7lnOXyhoRLJXw0/Ys22UrmNR3xkWcGRmNx
zmQ70OlD3wNtUcRjNN6wbdBKjFsEiPiX5VxFdzm4m3HOeZfs6uJKBsAJxYftr4BYN3I6F+MuBWUg
n5OtScsLaD66MaJbJl56Fql1pPuS19Wie4+SzRg45ENMN1Z7YBYpngSqXtkzl+m04zdboSC5xW5F
8EQYJh7pthkQeJ9V/UYgIOPFIp1J2tfxbRC/UECriq1xL6Kk2kvskOAaucqd8DuHejjjb79BDbXs
1ac3QIycXu5pRnnsf/EHChm4JxVH92NCRK98IfCb1EheV6r6RL4Utu9YPLLNbax7zFwo8QiYe28p
AIh+Le30fWbAQU5uQjpakP/K0ytalmKzHZot+5YFSwJJDads7lYBGC1n0jd9thdBS+/q+XooNvj/
LU1aNTch9nOy3ygSwbfKG0JcVnPtsa81whfGLotRE/KMyinhFy9UG2S95dI8Y26kRm696wXHiDem
v/Nv6LuzF5Liq1J5qDIvBCamwXDA3UnuJowcOVxlZ7qzNNfme2F8QuGfJdxPNc4GVwVhg/hstqk3
KbjkwgF+PguQQREYux0hZATHoZHPXAZ76Gf4pEjFz0KcJomjgDZrXJtXM8V4wNgZxzkCL5/V3S2v
E+2gLTIuJ9Wow8gYd9gPKQrCf9UuILMhzik9TiAFhLJn7SQo5a2v9lHoYTHMl1ag8ICEZIkrwThC
Fwfpd7IgWFVGZrC+VVYseoXnTHQZzmLfJ5InGniyYUiDLEL0ThgXEb7xJU82TPA1OkTzIUkckbKr
J0k0IATkUCX3/AEqESOtu/BVhi6g8Lc97Y7Khq1/ne6QS2RQvFuqcBh6E8+YDcloglgWQ6FYSe+U
0ZSCCXwvbj04XLk3qY5Snsf2YEoHNUHpdz8LSKRwgK7IXY53wnBkZa2DnbFNKbNIHI1uObWokyCX
hul+sOC0I2d/wpPFq0EDldd5JPAlo9dDLdNUj8zmHsHuHn+FpboMO4v6ltZYijcWzBqSSHGie23Y
XUaQVLyKyQesnyWdTo3NJ/akNSKWCpoEwPpalMAAcelwrDHU+50PT1G9TaDvzteF/4bmRGv3ONxT
eR26lssLJ2/WvGck5VYpyRVGpryKeLh1AtsWyV/Re6AFUp3XMHlRdmZdJ8Edz5axZcJlIWWHjRbb
5Mz58bFfMiVdafbadxx1ICXY6LSQQLFlW6cWhBsaixUpzWRGtyahyeI5f4FSIWAMCTa8mo3cgyQU
YlyeydbYFdVtTAfFOpNaaNDVYCNGMSYcS/IUpi3KXnLmgtwFTTTIl146VhQ3xUgfn1U0ANKkUSmG
KMK6dhPnN4mx2N5XybbllhNJzEL5erCATvAsFMRy1myeJRu+g0hUHuWedGWq93V3kHWdUF2TKmNV
0L2KF2ypHUuLiqHkNapgkYYrSJpsQiKRToRi5OkmrS9Wtvk5GoHMZ7XXjrbMaxs0M1UCGcYDW7Jz
pbzTYSvk3z1pDZYXNUu9QOGQp15wYtaWHsVuH8ywkku+KG8qsydQ6LeGWoAb1+Kh4kvz+SodncPQ
J6AwSOfpYWm5+eDiqM7TA9FiUXCL4iAXl4WoTa47/zU0r7r+IeVbZpXlLu9V41D3ZE0mntTtE3Bo
cvra1XfD+zyci/q5iq6l/GnssWSj4TxoFq3k+Fgx1C0A2FFXt+1GzG906oyt+p7hlmDk7Dsaxt0F
7rhSAGeY2EB2uvCcXgDAC4YKVA7zwkac94180R/G8qXAxzXfCBY5hMFtocTslPT1YBzVyLJZpsjb
iwEeO70GNAJkdvMU0beR9PMM/nEwV1Jw4xcb6zFZAhGxeF3N7O6sjqg+kgkEOh+h9qCoDzUY9vi9
NM6Dinr9tSVQSqQbN2EtN5VNW15qZZ+a51m4t0IyldwYh1mcvibJY70zO0Te9HZR6gJKvk7RYSWy
naXUjnaa7Of82Sy9Py31//k3TUvzB6H0WpRTHQVh++lf//O2yPjnfy0/8++/859//1d+5L9+5ZLU
+7d/cfI2aqfr7r2eLu9Nl7b/l9e0/M3/1//4X6gprCfv//t/lEUDLHhdvL3/HUFlLvgcVRQ1XZEt
U1l0DN8kvRATyJzk/c/R/Qu+88XP/0Wj5dcZzBQU2QRK+++cF1P6D7BRpmmQN0iWH//tbyxa0vg0
k2klOJ8lzOXfECvtPxRRWQ7VwseK4fb/K+dF+ePK/jh6+XTg6idlAGGjndDnNCY1fXaL+Tn0s+sm
/T/cnddy48iWRb8IFUDCv9KA3oiiKPOCkIX3Hl8/C9W3pquq7/REv3ZEGzlKBE3myXP2XntX1p+d
gfkgOFIIlPC/0+dM3SXlW1rAsOcIr/YUg886ZFPFojhr3qJxMlS9xSy0BDqsbBv8nQtBs/kShcKG
dcqCk+2BSeDcAaJ/yr1QIpNy7KXubgHUaxHeJZTfgnd7D6+lZj48olJUqCHCGvOeqi/jmnK8PxWu
vm1zlx3I33UDBj/wBrnCQbZAX5z5lKZNiQqzpTcE8jHOxptAImSp+TaHNdJmYuP12kb2LbpZ4630
DafHNa+q0d413QLCBxVQ9Bb38sl2m33v8vNptFWl6mrE6p7khG1YfBqJvGQXNJvTvXGIFBj0fr+J
3YEaTuKka9gDPZFmLTfsaRK9finbGP3e0/q9iJKDO9IgpnNXqOfBku+aMd95Daj3LAaQiHYqlEjK
7WgcFGl88Bp6zURYLXLSzvWaga6bjwc3Jxkl7k9jR/qBOwVcTRdcSHcNfuIwGLFU2ewrEoiYQzZE
r75P0I7vV5dkSOExRp+6rp4rptx1f1PloxISceEjY4/uS+jrFs9xb31kcbXVrXdbmxh3GI0UurqV
RT83P/GKvxVMYIymIWtXUzZZADBDiVMmhvVVxOo1GfGV5nsFiUwhSryY1XD1c8bykX8/FsGmhz/Y
qZgjhfXYKfdVy/xE0oPiOYOwqDQ0ur1qq3CSGxDeT8lZpPDorbzJxUugnRN8UCx956SndZFF+tZS
k3fPp8tdRV+Fx0Nma8GhaKp1VAmMS/6jnLirflIKGbQYGKC4cbUSoc3ppWVGl29HBQmbCC6xZq8I
QaShVjxr7rBVXSInwuagECMcRgAFx/cIVXfNWVeF/1mW8VFnROESXGg21Zciyr1sw2BoSQe2ec6V
cSa0Y8JBujEZJtg00mg4wlDYdFDzjfS1GiM0uekmVXQYPZR5balshPfgVpxhghw5Nkb+mHcVsi7H
SxRe1Hn42YzVXrg9cCztNReMVUJtroYBytDam+y6Ocytj8GmOJFzYFmudh20hsTmdKcWlX+O6Sww
B0D16ynNLQHe23fRsaraB5OYAy03PyrVF44SMkGZ5Dpj0S+VoLoNpfye9dGzgnUvsYOnoZDxQdRP
hWt+mDK0udT28m1dK5eol+F5esNeLRkWDuOSmwAVssDgDPeV9VXCAwgn/uJ0PWx4HQE2xSQZ9Naj
QYVnTir1bK5qslM3nEI7zrSdIV2CWnoPjOKiNpmChV6517SQjJbYmo/0TXKrWhiCqzBBTIERjqGZ
xqh/meLKl5qa2c7cAwmYyPPddSnsnZaRvOT5DFpIRC5xCmf1c68rmFbj+yFNL13RrMnPOrVaTZ+q
HxjBYCeM4I3VEaYkuh9+ijbMIM4IW3nX09XvA8fIBUokExheg6t36Bdulzoxb8GxU24pzfW81HZJ
B4Q387diIESvocRrLOrmfARF3CvEaaGrhKaRptVBQaRSSWLr9oAzAF02A8hq28AqKu4KhoCKvJWL
nCbxuBWGttH02uk1LHL+ccR/25FHDQgjhwHRN7zx5Vlac9LLDry8Z2Hgz/7NO79mobhRBTRHFQU4
CsW/2/nNSW/1687/l9v/2PnFN0NYoG00gBPiF3ilJb6ZNtxIw9IQsbK//7L3G7JM2C75cLATvsMy
fwAsdWiYMPNNSzc0je+IfwKwxJ3wWwMbDcTPl67/pv1o2YD03J2CO1Cnxl362pnGvlO7c1xjtAj8
+ZDVtGyNWeoHX0ENY6XsXwvfK+flQB4UCOAwLcm7krS7WqUPINvXaJpGCIkY7ZdBz+567BaVWzzJ
fvzopspSTnCVcEjyOxrMbv3VaPJC66tne8AmVAwXSViHABI3+6eURmRqhscy1mgAJeACTOY6hNI9
tFbz0Hrxsxra2wJ4iuzGqwyB+YAi3iyKtykasjC7bVfVx9jS+be8RG6zLVqxjAdytLxuJun91ihY
I2yY8t0yJZyrRIveuo+1j5aTk1+s52TOlIaGDJSg9nrKKaZhh75USNUlRsRRRqxmnYH82FgGmUGs
DnG2qrno6DMXNB9dpGd2SX+HM2RKSEWemJ+KwmwDUFFuFEC6W067iW9OQzewDiTYeDF563n7GTb1
xRythY1LPA3jlSuhRqjVfcta4tfpg956J0ljZI5iHHWHz/pc6+O+9sK1Djyr8FA+683GbJWTGdNV
r3gspfzoDsOhNHB18NiqlmOTe641ZKOlVY4Ww3QsuveKVG5yIjEVWsiJP26CgB3PkrOXGN1Pl5LZ
XLOPzn27P3W2iYifyYBfcIZlJ3MBRtiW9ag3aBgkhNBlvEpNmL5Vfe36cZ2lA7KZbWnSquodWXtI
60tmkrvrI9lEHaEiYYjCxImkmN4dnskw2JRTlm+cMfImVkOUNp2ffGnlLY2VW+Uf9QnghYg307El
14IuG0DpcPzSgvShIA3OoJnk+uK9TJipm+Y26SFtNEmwNJOScBtXxXqJdbjSFy1xzIrinyokTl1v
zLSxIcTLJfwWP5ds3STKYj3qF0Vh7PRe3ge9+mWK90QuPmNbIXG2w7mSE+bF/lh1WCMb9aIhizB0
/CKtHv+hgP93nq50RZ1SzFkIcUkhsvr7NVZMy+Eva+xfb/9jjZW/EZCpcUr63yD0HzmaFt+aaD9k
rtu2wKLPX/0z60MITVaY2hk4tjh8/Xy+4r6yxvI7sb0Q0PlP1lh0r7+vsb/cdU38JoCPtHqoYzeV
AQLOngiBYIRu3pv3dDuVKT0yuHV0QxU4/cyV5lASnsCgLZplumFSJuNEf5fnAMNTXsjUHVBZxEI6
EfOhTL+LUUC1DMWU7qi3EEM9et8GrM1TIq39e3t4FwQoGUF4k5HUZ4uiPdTezq8WXvEx+LTbVccF
7N76yUxeyssCib50bDDt87O29pF8RtYeTeU48x1fmvtiiUILgw59Qdo1dLs/+8fpk/tepqU9I1u2
Ms7wZj3AKnPwvRHTDWL0ynIFDDRcQK+qWGj9GRSiYibIYzLmfEF9JM5sck4UtNyEY+iPfJFrKsnS
IejPpe4kQPwQOWCiHqp8wWDpIB5p8yNS0RhiTwvoTDzSDGdGXNIMIbSCenlmzZVNwhv4Uk0rxpJh
KeDGBM7PAmT5HPE1YvE7kOQMB5hPe29ljYZUYooS04XuX+0YUSaQTQlpg4eGqKE3FYBUEN07/3gV
k4GnKcC52etilp5ZuyQmEO1JfzNuhB1Gawwz79AKvAu0HiIzmxu/xHoJokNXTjK6KvvwwbVN3cX7
QCcAEBTDIiyWwYvPJ060dM8ubDT3LB1rrhL1xQaXyc530eMt5G4SPUUP9sXaSBfpmHzyDAGEwB9m
7Xk22P94omD0eC9FtNwUq6pDg42WlM9iaV6wC5HeMJs+ZBR8yvo7algMfoiRchMy4DBslTeTb3xa
58paxtF8fCTF7aXfZavskHwi/Grf2jdrinC7cv1JRm9wLi8P0zlqyaP7FF2KeM14GcxtemUqa8kb
pLwBqS+XJAaVv4NlE01j8navRA9KeeBLtFFf03M9RAsyuzXCTwg59rV3Oz0x3A6Jkz+7N8j+ElSE
Z3vvvubuWq03zLiNW7R2mD0bN58L2lYX3Z1FaJmub7y/tqOx7I7t2XodN0Sn3DSEK4skmaEQdJBy
tufuEu26y4kX9jwnQ/08bpRgYcqL4ajQ0YbvOyeNFhNYgn4NjFV/797wT/TkWt5G1FF1scYy3n68
qfv6HD9Xx2Ctzeur/1wc0SpJT+2eCturZgdifsQXwTnl3lq5YFegcSPrttgw35vbobl1t5eKCSVI
qBmvpjCfabf+ynT70txVd9JbfZ+fTBBqwUA4pf42ojMIHW+464sl9Uvz0ABBPlQrlZmIzrByFiaL
kcnFl7rCenALNo/yyV1rM9d5N+erBoYciZYeYo1HEvdI2GDICfhaJfalLHaVv5tQ/zQowkVKKGDh
7jmCDRb1ULcfzjaBB5U6c4OFt5LTKyM5RkjhrHBoJMdbDn9LaKWIlzcNTzXPc/+QHTWuR1rl6Zpj
Nx9w8M/RGQ2LiGvNwfpvxmN/Gc7pWkf1sMj0ueuMJscl1CXcABbBjAm1ky/JFuirfTrrnHRWLwdH
vPvHYi/enwnCM/od7sNcXvMBPJb4WN+0KJmn6VLfYhh59igByds4TjPMuRU7/ExyzV+Dc4ke3HqK
zvElP8aXKc8sOVfX5IPBFF43ui3NVq7u5PE+9pzq2qb3jMdp2EDSaTYEiPNj7syiDfVKjz8iuPC1
uio3eW8T6LnML6SjLU2eUaLYWA/mmkN8m3KDSjK+NoRNUhPP583G3lYbk7gzhN9HVODbao+k9lW6
8848cqhA5tMX9G2xKTbNvtpU3ECMDqztszovj9WVuwn7kz+IiHAhL9xZds5OYj8xCziSV2cLoSsJ
ccgv5sBupvlBJjvx1BC2nM4m7HDRkRxnOIzpv8ebSqvs2uyLDTpW7gu5K/FMGaZ/zGFZeSvSdxfm
CmmkwRMQXAHoYBLov5oF46N3dQtUdDU4U87rvP8q9vwc8k1fxg6/0N75JRittGU3ZW/I/f0ksJzB
LQ6mOMz8Jt2B43JPwZXibiXe9TvrfsrVlF46p15Wi2BTLMJo3YR7xK42Vq27ZEPO5sSRc4FSvOvb
52rv8jrgAcbeEPF4imDGZ3G8hsVJSAuhgdFGWg2LYWFu2TCVuf5F26ETi0Y+6tIynpanRf/KzLJ/
1eVTM96b+VffyERVgUMCdItrHhpZA2GGRLxJovXeYRjp+IMfOXxm7x6GDlGJkPeQMiHfzZI7xUAq
TuFPEZsLa5W+oL3O0K8AV6Kr38/px/se2zsvezqDU9KMT4KQOxJOJMjP8LRJ6STrsJb4cq/Ty7qT
xVKOTpW+CbeBXs9ED+hfMBQkLXVF6ApyKnQVGlwza5kPKxwbsbUkd9AfFrTS1vYnJ5Z1vCSL8SXd
Zqf60B7Erv2U1+VhMkpBjDus/bthR0Teo7QITuTkkSbGRmE7fOpI5/QzWAyP0vPw9pV+dkSEwFh9
TldfjLE9Irk3trbggEHxy1c/pXNw73NR0PUwjSPOeBNv+YN49Jf+NrkvV4Y8i1+Se+7HAz5nKHaY
PMByAKejjJ+lLyOEuXpmvIVbvn3PxCO5ZyBCL3JWrmBf/Iv7F7ryvWAFvGrItjmRdv6ufyH/l9r6
99v/qK2VbzI0V5mEDYuxyPcBxZ85evQtNNswNFXmPxMf+qfaGhcF5balaxqFN3foz/6FohGvZ+Lc
xUoMKfSf1NaK9rttxPr10n+fXURhFaR0+hTm94ELEntiUzVftNaR40HeQsqvRtaLFPm7qGUz9j1q
o0qL1rXn4odAauemuTYfJWWZNqoMUbGnFjJJiOtcwrukHM/YcD9I9FHbdKtplK29W+2HselnJgu8
CTTjojf2NomGt3qkfOal6XUYOQMdoTwOMpyHGYICIysd1SdLSyvv0hgheZVvGjPbZ2730DObVsw7
SxtXiN0nvfq8tq07t2HMLlmMVB9dpZ5LE59BaQ6dEV5MO3oM7GbuZ/qunUKywp1m19Ny8ehZUwKn
IGTB0/c1RgFdik8CvTGNFMQXwZn5hxN00Sr2gnVVK9GsDUjZEeOpY4Ra2C9RMCwaxE+FSk6uz9Ia
ob3o+Xlaxa4vU4T1sDq99GazmkaA10z/YKLBTwL5yFkMfhQrj3B6KIZV1J4Jm0W786KkGQZt5d6a
IFsDPokSpm2dEZYNaoeZ3HvjIzAl8ZCsA0fr3Ge1philc5I0YAaCh7Yu0aYhOzJX9pAsB0QFbeCR
K1RuU1KCMoNDAUyzGNN1OOQbc+wWUps7ZUabPqEv/Bqq3iHE9dwg4s3weWCRxK+R668ZNeoIxV90
/6Eh/juP5xqOSSaJpgkGg8gcPGJ/t4SIiRT2y/H8r7f/sYTI3zhcmzLvetW2tO9BPT+WEL6lWxbq
WaFZSGinyeRPS4im6CpxJrzpte9WrT+XEKHQNpWFYarff+c/WUJYj34/nv9y11H88P2fnWdWELlB
7ilrMWeotU43ylNSzEPIRcALtw0CfGLU5nW5oMMm20csmCM4PkZrsyxZcD4nvwuVFOyeNeJmz0G/
VNzc51rb2MWKQxmOSrKR12lxNRnFt5zY+Q8f0gwwivcG5il1E+0v4nN3GWqMcW1bK/6PHsNCfkg7
f5nd+HvcB4iaGkPMZFljQDq1C2OFt4IQRu4YHiSZjqWSzagIP4Ybo8N0iTK0uksu7lZ1gnWwE8v2
ZK5rzoA9tRjCijlSi3ZctPA0uKvShPOw4Uo8u9InBnrDPtKEte64RJsAkWQWMdeENYsC7MB10dDC
FuBQr1HR6Stz5b4ztbLvgmELJC3XV8ln8skf8JZEOoYni/DHP7oE3NvgyPW2C21rrCwolPWj0c1I
lEfzp1C9TpGjwGNtplLZvH7rsr317G5afE7etn3zltmDd8daNk78Iiw08DUjFOLzd9eB1mkedbRR
yaUuboOEFpCa8x6BFZeGFw3xsA3ic+WP4gSS/Kkpzmm2hYCWYphixDhT6527r9cIUSYCGKJyRGM7
gATSskTwcujne+L4jsh+gzOpArj7utdcWkp30VUv5sW5OVVXMQMHt2w25bG/9a8JOctgCjhRSKS5
aw6PzCxe63Nr9kzZsux4fWCXmz0fSXNbgLrjv1NevL5Nj8Vm+qxbKEQJ5rOjAuGzXZLrMDuuwYPM
XrEFzaWt8Z6/uu+okioqdetJuvMvaI+Cs7kVDpKrZINrhG7EU3vjHBR8mKtuQfol5wv4lXg6OeQu
ik22EU/q1niiRDbBMb9mFY75TUf7ySE+Ln2zhSNZe6T4UeUk1p02ktlwIWaiJfbq2C5l53n8Ist5
h51OAARGkcUHLqStRflJuTcxXaIFokYq3GEnji4zbfpLOPPvxDbcgPpxxCpb0nDeIMPct468Hu+8
Pee/1biqnGoBYGybbJINJTX65HcJmL7t8AfpC+G8AkvXHYY37+QZB3S3pNDNGt59uB2yNaYdujme
Ay90F0ZH6ZkPsR1QyyYY5hCXH4ITeMEt53qgdgeEpTWl8kHmBcA1P/v65E8Y3rj7ubUE2Jw+DGu+
iB4vbxa+v5WepTPZ44hopxvYm39vEYoJgk4qmnm6neS1Tfypv9lBcEuwxfy8g/yX2/9nBzHNbwzK
ZFNmYyJk7Xul+Z8dxLS+KQxGgDd93yR+SYHTv1m0fYWssaWh7Jnq0z93EHMKnbZkwzQEt1f/yQ6i
mH8NYfjl0k22sZ93EJG1Su0WkARTr3uTBvKaY+/LszEcmvI6i5AbDrhYJVnCNj/sKztrVlLEvIWQ
uos6dLR8pI0fJySFpDbj6QL17+Be1K50yU60EGfptlNHJe2thNcZRmnGHRkCL40itIOPKqMAcVXQ
oVkOZ1ZaVkQOB4a3RYwwAHKzjZsOObBXyHV3TafNCpqDQXNqGe3nabBVrE+5/0hoLWuVu656toa8
AdgKHB0sf5kprx1tsizNmHlEH1mUza08WYVlefJQiLoaMF/UhvmAh1Rh6jbcOl/7pCuP4FN1B3YO
96DKrNV1XO+7njF9L/UnSUmdMIWjYoQfpoSnO6xXde0mUHujMwPVWdyP2wixqZEjAagBHCcITWwr
/rQt/2oT4D3vTYSFpsaZt8dMy7B91dXeKSj8NysjDqbMn5AldayY5bDNfKZxhprsugSOQTOOyFzc
DNGLu/dt/wCkZlM3GItGdDeZ/jJWqKDTOju6uFzyxH0YJem9tY1jozz6mnmjLnEsrX0tSmI/7Hob
oVTKWOZS9VHVr4H2ohrSspaLat4Z1amTUvrLqb8M88GBy+GIuEFnBJG52tfx4CQkTY06TSJ8L3Hx
1fvJPG4XPmm8uvZcwGLXkJwm8n0H8zGUq0UjwnUtb0Vd4O2NaPxLLxF67C5DjTKMGKotVzgVObJW
q1zrDuOQgDXSMYeeyYr5XDbSF8LBnYmn/t+8XpHwbjP+xuavcUyl7Pu/1yuZcTw/8Ot69Zfb/7le
UZZS0jLuEsLQDWrlH+uV+U1DqwLhg8kTp1+DYvRHxat9A0KnKsT3gFqTCab/c73SvnHyltERUEPL
MmrBf7Re2b9XvPYUbv/TpU9AiJ8qXg5LvRaVXrzG2I/AxS3cV978GXpkSf3k4LWd4meRDEEBs94s
75CMwwMeJ9/FefsqKXvJu0ysLWMTGXe2U4p7WzxGxUm3u32da1ibacuntZNrwVnBD5eUuyiN0cLO
5eFiQC3w4PvK6r56jfN1JpxsWBnWUsaIk+e7JCBKGN06spry3jBv451riKeRHn/v6ij/wkUwtwT4
dvwtJumGnvngIcluw2ZW+f7GtDBl9CwAlmMCvh719qFOIDEJY9jlur6Sy4hWc3PV6ACa+cECNmEA
B8U27vkHLXofkNvX3RfxPZOv3uakvJQb5EJHO7pS71qwCBsydLC3u7ZyiEyIkrXUROgY1VMc2VeN
RhRYOgsQAmoqrT+wFi8q+pDhvnG7F0Djy1ieXWgget22HhNywY2dM2QkH3iYcjVkwT0Tsc5wQmj0
ZXKoimlp0RHIF2ax0PR5YenQyGlDqyPALPAGFpSMIVsp3qEYrUuHGvMgyeSK0KEFr9VlpNrOsJth
E3KljavQUvv+mVrLX16enDHuZckhTYPnkdQF9PCZpOEfa/HGpaZYpFqJlbw1F6Wd3ZUBccIqg3my
qNMRFojZbvtPJUQcEWFHCQFnnHvX/gTLuyDvp4RyVUW4Rq96E+wL1AciwyAa4nnw1WZXNtG16dJt
/JAjzvYlnyqN8yDye7IillLx0Re0VOveSSHke7ieJ5AcnAMAOPbdv3nhEnCy7Ml2ymCbheTvFi4x
vc9/X7j+cvsfC5fxTWHdgmf3R9LuNC7/sXAZBOfCudNVYHIcxyfg3Y+Fy/gmbE1AFlVMw0Tm/JNS
2fjGWmcZJouhrpJSa/yThQsm+W9HdVv55a7/jnsWuRGppp8ka70hhMTK/WOiphjItLt2TJyW+W0K
aCVtsf+gltFFMe8ScxP4V2qpWTV8tO2j176NpHTJA7jw0mT8asJL9pcNb3aBbETLjgmWZRmlYqCc
ZHr3DUdHXcGb4ZJMqA+gcQeXPxUD0wYIXcshWv5xb8OXL13kkE2n74oWX5xVaB9jjWErRxHYxM17
E7frtExe61ZG8tgfetki7Vs7C5vFLamLCyJWzHsD4PoA+bpfLofKwE5L7aBY48qW5IsosKfbwSKw
3YWOpcgrPEfL1KUlMngNtji5aJGNvl556SQoEte0iI6m5Z9MBetQEDmals+LpD5XZvCuZcwuI6Xa
Vnr9IZHIlNn7wageQyLZWzTDIpJ2ZRXtJVj5RRSeuqAzcZRWy9rj0VCT+FM1EtYbGT+sTwHW6Q06
SpY+38N5YhrpvB7w2WbGVxb0z5XVMxGgxaj2htMFxboV8k5iDuTZoEUHFfxNi9I3KK/81pVm+hzX
BpDjxa6PrXVp+cQeyHuT0W+mnSvXP2fSV5dZa10uCVJk8ZWMhVlROat4VcZu2YUozn0yBdsGtJ/h
xOnZRmvaN6kj3FuRWqg0MTkNUKF0FhQ0n3acOypAEQHEJFPU1ybXHT+0qTCfUpN0iyErMU2Wm1JE
eC36edS8hEHF2FPHaTVBQNyYJB/qwahd9xAGar/ZSwrjJDehfUKLIhfY35QRlyONoijFW8YBNAAm
YsjNiizpeRbrhE1EGi639s5W88OYNOuQFBvvI+wASiQpjQ9pfC3CZqvJaf1au4O/iVQNAkSXPMCP
QqvwKLvyk1Gk3drnwNwQchYmWfegD8yyvHw49gPogqRg0J8G+ouJyCJx9XgR58Zn1yPlk9V0F0sl
elnxFGrSuul8UF+EFKBc0yyEKslJRJnTDNrDgH9wyHUSVMDL1YL12ZgONea64mTe6uqD5T+5QDis
znsoeGHiArOinp2+Wutuf66UfWFK+MV5X9RIWfJJfIVYg+BfEFgS6MwohEJTkdphl8cgwLSLxpqR
mf2k5SgPIzTk2tS+lXOgBgWp8jR54esYz1Ztk7BR38tWsQnrm1yUy8xPF7WsnazU6J2MpNmxawmh
wPmpQAtJu+dR6C88bHdjKq6lFgW8zkzKGdx9don8TMj2zXL9/WgQql1bHV4nabpLuVq/Nob9aKZh
fWxz7OKFIMjO78xFRkb3Ank6KQBBep+G9sFXiO4Ne+sxkylh0g54ZFfNg8TeSWjU+156TnA72zTk
a7tdIJ3LV/VI+MdkCdDzxLGMcY9AfKZmxjXjIFX0yF0Mr1gEpkKki7Sr8GywS6rAl6HJLeMQKbE0
8KxkNnDsLHr+926bbEAcG218M4agv/3/DcnUifXwc73/X27/Y9u0vykyCewaXW7cOt+L+h/bpv1N
AO6ntU73Yup+/7RtklJv6PiM6Jl8327Zpn/0J7RvDNsgSiBK/sP880+2TfEXvPp012XwzZqgyY+3
6bf+hNL7dWnL0BjHSbta5EjHk6Nhu1vd3UhQgWSAQcCGq4GWbBlujBAjYYUHtwwtco4ZzKveXh3t
VTZqDLJr9cPWObhXic/imHYtFJ567SKsxAr0IPcFuouMtT0G8SkI/DqNNrvolM+rfNl1vNL03Mmk
/tyrLdE+vA9U3jWzBO9nQnIUljQPanvz6uioFQYXERcmT9OIGWzfF6JfdFCbChp+3aRUizTwvqQl
TqUzdTVNoJlqPVNpLtvky27xI+by1gskMhHPTArXnLJn6pDOEek9VnTOixAFQzPs/SLdZxPMJwkI
yOnRilScNybhPsd/OCyqGz+4jbEtIu8wpvKbLhBCxGqzkLP+rNQwGN1Y7IIGo8ioNMvBTGBg1/wx
syTNN/BUVuMBvbFK3bCWY4PeByGhQXeXNAnrV0qsZQwiTMBaZKMkWdq8pXK7kzuEbRGGkDwlkUlU
7jlJh1fO7pfKt9F3eAKXbdd+6OrwoACXo+44Kz5d82TU154p1qKJdnHRPOqcbpJYmKSRWagMrOYg
YuvJF/Z9GQqcXdi6S5j7rYnkR/ONxyaLMbVywisLtHY+8gyhxRqpjAQUsaaOBfRMQEFeFq6rpHir
ifFJdO2oexlzDCKTX0n9w1yAXWjWqlh+6+IpsmAQvyti58uPo9Eu1JEs6wp+BPZODCNgg/xKQnK8
l8zXsnvujSTFyqQwBWnuY8118pCJyBjh4aKOsALgDFA06P2oPby45mKLDqDndSCtI04vvqfgrHdn
Q/+hjS/RAMKPdJCT6m5zVEKBhtQ7aWZxAUaPsDiOP8q2j46BTwcbgZ+4BPkVb3TsX0J0Hep1yB6p
BqPSwYNjMifMrHssxR2ZFsgFM/2Q2GtrvHTi2nh7Wd2U3p0KF9+q/e2IhkxLl33grWK3ODaxYOKj
8YqqoWpnFpEKrW39AX/+d84dJ9giWgCN5U6fxAt/f5hhKf19Vf7L7f9clXFz2BYxS98X5WnV+8+q
jCyYLopN53c6RJm0rf88zOjfOMCwXE8OS+O79vd/V2X9G5oGOjMaWdjfvRf/ZFXWdPaTX9hBKCRY
j2STIxxbBF2oX7swaTxIcdG1w9qmRnqIYnvtdzJkYgl/PuGPgVj5QIH8wnTSICMns9bXRU1wLwVN
j3s7qVAFMvbTYxO4w/jouhpSo2E7MvIQmThTQwIig7AcplCJNLDjRqdCbRvdm2ukRoi9L9jKdf2I
/ZNuyusQjDsNf0aqjBsJp3Y3zWt4z5PkPZiOD+ZGSR+MxKQ1WZ2y1u3JLIUsTFE3l+nPzlQIeEWj
aIxCqDyqEVRN8IZfzEZXHyJeFioW7OA5yhVnUKWVbLP6krWo2cEpjxlowSLGn8Ziah20sYWaKPUL
pRnXbqU/BdBG1IEHx8I2aspftlfdjR2U0BB1mZTUcGnI6StoXEsR4Jlnj/DERPLOegVsMeUoAym2
1wFliGTJUk4AGIG0UUuP1D2Br3yS4H/nAwltKNjIIkGTpbdHP4qhqOjxlz3WjlSasPYQH+sxgdMg
GEQ3bmVw4lXD/EtTV1XpfbmpDedFbgk+xrXnstHhtPedwIwv8YD4UyUjwy7zmZIKjpTjXVCo6rJ2
cWaojRsA+tMdvcE364HyK6VrmtpLI2ePCBLGj/HM8AlaKNSbVxDux4GDJpeyAARsiRQGqAXfh8xu
F1zqoMYLq99J8MwUmCSunqx9GJ/+m0Jqetrga7etjYnBQw+JGAwZfw7WUVeNfSWDSR8sUexVK8gx
1IsNFat2TXRfuuQDvRrdbV8kjIcZboxcoV1dpsuqJVu2jPduqe7cGs8GqUXX0guPoq5lGDLxvV9E
Gzvvlia9fNm4ZEp8zLDJmV4FS9VyOMyrsG+Ko1KP2GuMU6qknHHLl5r4jZiFnTPjufKDjBMG08fB
XJVMw1sedbxc5yarzpAiCjU6Zkl4UwGejSTDFEWx6rziHm07DDW2xK6ep5M9Bz4AjtNZkmeLKEOB
l5MvMSAMhwBSUY1UauP4HCRFGr8NePIwSO17YFuiuuITTUmuyEp652W+d/t4W2eYeILQe4plMhtL
46hwcjYqXgZstzMFGyZeyHzfQ5QG2DcyDnaBsZhYc+2IbnxnHI1AYqOD9JsxtWmS+NjHJMdno+pC
jDmG8keVJfdVKQ4jKNU6RxaKf9dVBRkt+c4OY0bpBuUVLi1AMxNMRcXtSZof/0+2la0vfR1AiMcp
RRTHscSAJdUHHKEby455Q+WElDLKH6qNkbBlp/X4rso0O4b/4e48liPH0iX9KmOzRxu0WMwGIhAI
SQaDQbEJo0porfH090NV13RV95071ts2ZmdbVSWZIRAH5/zu/rmu+0uxG6VAYpZ4R2XigggJW4Mx
SUuyOhG0Qa32JabGcqHvF/OjQvQWIkKN4L5ZzJLH1MBkCY6pbvC8Stq2qYbXrul2SzSdFJSLnYU8
LzfDZY55r0TjR1SH9xqmRU38Obq3pEfjs95jbpqXIOtpGWQjIgiW13Fs79kASVp5qpkgZ6VxLTv8
5zTGWPfJ7nKVmzSahyLLHkLVcRoAKoGfm0zNbXS6F+EgTmbp5+BGu/uwz1SUbKAqwvQoT4WPI47y
T+sljS16WFGLJQxauMeMz6LpNskiAqkIvWJot00xuCU+EHKsjppf01DzuzykpAO6iNAFrSo+jDp0
Qsva3RvS7IXxUgxFoAF0EAXrqaZWRlRZwwSRj1ZLWcr4lBbLa7HgvpI09e6rSRsxI1nLccHU4o8Q
vcpkT66BSRw6zJ3lvWVGOh4I623HElBy3yqOtiK+2/hS5PNLVyxOpADFgn3YlhXlZWBWAYULc7sV
OopFRy7GyXTCVPIV4aMvNGjbUDrHbqdVsxMx2B0B2XcxOPKEyEWSpy9WnW6SSd+mRf1MG5xcUyeg
IEf1Ba+cqUeAJaeFrdG9unVz+WF1wl5KmYxb4JK7OnMXyTjN0uqBNyanKPGYTty7Z0Lzkyxuiqp+
IRu5l3ImMygHijU3D+NkuP/Bp1eV/CjHR1Pm6IoU/j+r62x6/nmf9K/f//d9Epsh3UIgN1RCVAx4
Lc6hf+yTcH/SIoDwRIcee5X1h/5j6MvaKokGA19NR0P7k1rFFkpVyE2ZmMlwo+r/1tAXCMc/75P+
+tB/Gwr/Sa3qG6mbw6pQtw3SONYemh8nc/LkSt6W2aTaEkHAcJ0CFbQqdCEMSS6bJow5YLWmBl24
Ju6Xw8OfT70h5y9KyeFNzbNu3yxfmvTLbEsaUY3vqdPedPCKhanv+vGiV8DuIrG5lOjIGswDvn+Z
YQXd411iJDdL7QrgwPVBwEuVrFR8zV3U4tiBhS4EsD285LAX5dmdarK0YoJAK8VPzNZhU8K86cf8
NVqzD1EkBap65Nz+mNbLp942T01xP2XSfKsEI1zbcjMUk7rn8LuI1Xu3PIUY9+9guOc83IYZcdNw
JipOWH5X99lNizruJsb81eFoQtzb5HA4C03ggAJdtMk2hjoypVRorZyBJqcq90Egz0x3BfC1asHW
QloXHbynxj3xTaXHbJknwZxlu0StHopp3Hb4Da7WzIaFKmnSIIEBCVYm+pipndcAxkrgd6SULEiE
1RUaPtIM/1o8QvLCaa4sGbTncB3hgVmglsRGEQVDB5Uw4m42qjNEmTuIsshRaqqj8QrUwniaExM/
aPOoWGwPKVJjYljjMfhITd0vsfzMEwjCkmBqOx8kikLu6nwT29yP1yNbk31LkPgWSfqAa7lVCZgs
ne6GckjSqn+bYvrUUzQm8Eq5FLp1l8RbpSnY5FXQD+7SERfwq5mY+0GLri2GCYHNpl3OlGun4CfD
u8TWSYgbCsy4PcpjtY2iEZXUYEYg+1aFMbiEgVuGsMZKxhbdewMHy0rhlo35rZSpg0k7IKqLcppk
c1/JiF6ZEOQswWwjQBVpm+kOrYoyBrZtTlj2WLFaKFEDeaHhDMWpwlI4KMubkvd+sUiBkFDzN470
/FpbY2QgEG/r8A5Pk58446rlYYbZd1p2PM/cm3LJz9iKSMxRhHFTMxjWxprh8E/JfaeCvXGfbj2U
dDguqvzTNwMXWdp6Sn5lZMzBfSNF9UZCc+hOGiVDadOe9OqXWAEza5J2l3c9LujkU+EbcTpkR2M1
syRRGrCz/5LZ5CDSw8DWdqVI4KfSxiAux++W8iC7M5APi/Zspi3NNWSy1MzTFFXmnlU+VAt9nvMs
0aX02zjrsFT3p7vWcscrpmAsFTJLEpXMBiZf4w6K8ePeRUQPQaHF4mvRKAPOxvEoVOs1P5Lv1uOL
ZqFVdiYO5bBm7A5TjA7rftw1QBxa9p7C+kLJuC0bMhx5DY8BJNTQ4wWc5/bbsOptrUZBzE4ggcvZ
jyHhaoi8k2S5olDuhnv7roF9TqwomAuQlBSuVt9y9kqsOljU23BfoJIDscbGrS36bi1nVjnmsCEU
kgiIDA1KmrzD9PQRpubNpMJ+BCiqVcWtHSCeTBmR8GKcz53KuEfLpdeyYIKm9rgNOdJFLd1e1rZg
Ax1hBzVm+Sr0Gj0PnAqbUGGds6rNIIBmS9MPUeQHI7KIU9ockhmTy9hRHpCQjKylsT60cToR8xTO
o9qf87Dxsz4OukZxVPLyEVgekT8ZqdqqDQGNTaynewKFssdwmUrGQWPCJ0jZsRBHL01p8gUDFPIq
S9Z0ynTtEGrdM9gdjoNkg6YUSjDTu/onahl8g8rKQbc1CPMFe9cMivaSV8EgqY9Kw+hSF45UGO/y
UD6KADzGfAqMeZBx7meXAVrMglSyyS0C2hbOJlurG9mdp/wzl2Vf7BZXi57rtHlR5HQzmPm5EvVn
JZTOufhN2kAl0ajdBmM8GQmzU0CuivZh6l/33vgwC+W7hOuTSsA+9DZ8S5bmKc7kUzbJKCtS6tUR
CbPBT4cr5qfGKZMm6BZgCuGI518LYk1wTWjpyD4apPRqI6ZvqnKzmAf2cZ052dQ7SZIT3+tf21Ko
KbVJ3DlvHtU1qa83nD6BtM/9qjLKu0auX3uNXT4QlZwS9VZKOLeru86AwJpHHFGE5bBMxesy5A+R
Fn6MlQIAExohHF0xhVBMur7Jw5dmjfWKGJyVFHiv4YXQAgdgl1bOVaYfunaxZ4ndZkQ9k2GCJTce
eoHekvVgc1SUixTWcLHzDlUzLn9vEPnPnHphO2I/ZaGKM3xiCPU/Tr3wKbIn+osW8a/f/8duTv4b
fAly66vtiO3aHzs5/jVywgoUY8b2uyXpj52c9jf8/qrB/u/3kDxzsj90CCZeAEqsv3uV1vj8H/S1
hzKbw7L4nfUW/pAk/O2f/1fR5w98jrv2//xvCTzJv2zl/vK8V6bZn41HkdSqhVnq1naRvYv5EJ3p
9ZpdGVE3JyjNjIMjpZeoLvnR8lRdq+sasi7tggScV/qwNN3YUx2qtbbDIb7Q7f5oncOPHMw/8heW
RKzESZAFy2bZANvxCbf7HNWCLpA9yVXcwqWbwSPM6pf+tBVOIeWi22kLlOKYbNAKdvEu26xfqceK
4kbkgckGucTA3YGvzqW1gC+q6/Bfr1+GCxJ6D/ne56PKFwdvuyd93vFne29wYb3yyNc8NGN1h3S8
XW2svbE1ttUGdWSTuZKdsHPbmeBC421zzi2vwJzwbO2Hh/7Sn+pL9q1sIKJ+MD4SvlwMgs0hPvGs
T+vv+iMxoeO0UX0WrN20WZ+6tBG+MB+qBM4/sgeWJeQUWFw3YguuuUPtPcWX+JKfQssZDia7X6fx
kV+ojHaY+nFSH57rc+NkXvgqTfbw/tw41U5I3eUIMtDTJvKCzeOy+M2GNM9z83p/X75GPs/2uJPO
03kCkXnqd+ZROxf4u/MP0AW0KASYurF4R37kZ74VFH7o/irtjXAOL8pryAPSd5ijBBu0vPNZ2++m
j9v/kfD6MXvKHyNMQz3DfCQkuz8qe8wfUuPzqwWlMtnSZ7yKGjbRBArrOQLTinKiP4HZkcs11Rxe
cXE5k/tJrMO9P7B039+ml5JHhT3VhE3yZZ1bzzgnAabKHdyF3GlvJskOm7HQb/8785jwnDnr46wC
7bW/hRc2XtYXZe4b2Vnf39aW+AtsjTy78Wp9jQADvPDEvJKe7IrmJL+8CecquPvdtQtoYd7oO+Ec
XalsZVCkfOmP2WF9hXRPC/o9r9CRaCRDHXAH28oPN6aHOcshtMujLoIqwG4SAGwgxN77PfYtO383
Pufn7lzv8i3x9u0n5YVc9cCsf3vkgq3v9F13QPjjQmhPhB8+2g8u7UMTEDnn5M0VNoR+DS5zvTB8
3echBcZZ3okO3/SLP3T/VXA10lGzKXKnCmbvXdbtd2lTBRZv3PsnYjMWwcV9R6XzhLNBFnmz/pfP
1o4c84fcyjm2i011xq1CMJq3OnLyre4MwXpxwoN2uwO9ZKehccG52Vfgn5TScC/TnXyn7NEt6Zwt
+Bm597m4iuy+jx4fNTpbCBET3mGLUF7CPYznAEcOT/tTcFT7MHiTd5I84dd8+DhpTuFl9uUiHpcr
zEt4yTZA9CC84fF9Uq7KFX0OJ9shcTHlcGkVr4Oxq5/XtBqjpNbvL/GerpJ7893kztLfCnJ/8CF8
8cFoH6RLyuhPqnwIZrt1yVg2BgsUHNNdeFvO1lY+jTDn4PKtrGkAFdZBvHzfKvd2q731vRV3zUHd
NQGFAryJihv0vrRH/0RJhCpo4nLgRvuS2eQWt/eN5aVE+Kc94IeVEzHt4dt4micG4lmnj6V6qB7W
SA3ZWRfasbu+C/F2uSoub9a6qE2H5RBu3y379ZV+Bi51oBL+usrpj/lt2qxrGIIBl9q6kh2BQMNP
p0AGd9UGEOSu2sAy3n5y5dihR4bIk2ZXDWIeEhwLiB66Q4W3TQWpL5xbmn99RsPhad5hbARblDAj
5e3/lRw6F6ASb/UVPK5D6qe7uxwk0+eI7BDVbL+twRJLus4q1+/Cz3YHWI83HBzUs+axbNnFi+B8
6W67+aIdmHi48B5R/+2/vb01UAlopP7tK/IEtzhmP2Szn04MgF97hnABrvt4s/5VEe01LAwltJOr
ZDMzeGj4Up1PLufXPY4nO3GoNfCwQ3pMWvl49x5v9ub9k3VlsS9M8RzOGjALB9U3cCUd8XT6BhiD
+DDQywSRf0svjL0+YALivGp8AmzKfza4Qu3H7xtnpt/uL0lMraU7ayAs+Wt4a4CzOOpuXXPE3bDp
WElh/rJSUDTgtTyKweVUYp+v12WzfgzW97n1W3/ZhjD47OklfowfIS5yNb9wLTXWJjlbAModsXbM
Xf8RfQtf4i/eXoJpJL0GDuqkpPyWeyq33ZvKTWPhZtg63BrP9fMEroU2i3O+y731BsnGd7C5T3KZ
vTDjC72LwhScp0hAm/8l7vXKuvi6vmS0N+yHDWR3+/0a8lI029RZX46v+czxzXsxfP2rZYmwT6fd
c+Vkzttb7+LhJwNFSNMBgmOrdusax+xXHMTBtOtf9fPkUEp9KA/SznqUdsnJ8HueyskSMCy8QmeP
FScMXiCYkbM67XaVk6OyuJQcheYum7bkyDWdaYRTP5kvw/sKM3QlYPMt5j4BNxY9kDZZL07t/Cz9
q/M0v3/lUD7NriUH3bb1AW6BWJA8GbTDbvKJ8/vyvvK5uihqUt375mXcLHaQgwI4SzDL35kXneMd
cJbIS4UvIr+LxSaI84eXYs/jpg0T9YEoM9ICv2A1cI1egKrZ3SVksnob7NiZC8yKdv+GwAAlQyu9
Yq+7ghN6mA398ZgRLAOc48Z+6K8PoYZH/FBtiTj/XNb3RNpeX/Qn6XHYLSfhI+2vI+cjkCDcycXn
6RHSw+Vt8cBGfxDwM2lNE14muN6yXXOv2PFi3hTfeGQyon7Jr6Nr+fnVfG2DaCse2quxW3Njgs9i
/dQe0/fsafkMufyT9Q7NRKsiWm1gKoardbrIyskCAsIyV2xnutjs+Mjtd0Al9wU0/F3qGxf9gW/h
cv7RA0J5P4HpdnvSiS8W0E2b56M/DNvuZXhhS8fHePlMnrJzdi6eYG4ztniahpuGf5oWns4ZodeM
fgS+Rj1mvIJavRYQMBjD8VEb3ypsSDDe0z77yY6ExraU/dj9FuL0tt3Tw+capL4ef5txudLHZDl3
fOQf1DrjpcRSOhK7DhY/gtJO8NA6dRjqpPwzkwcnFS85wHKMIFOgVJsK8aV8D6nsYV81Co7GX9VT
RJyeKh/CAjU7cn+aX7R5J6pbmoFr2eEyaCxIH8Iu25r76WjpjkVdXkoj0QY2Qr82+TnZO2N48QVe
Q1CEgZF/DuktbJ+08Eecv+5cpBIHUsrtCRx53ULM9C03IFkHCYTb/JCnF0AgMNKhm5juh7F4w2kM
Qngh5Yb7Jl85FQeYdFx2iLvhGeyTlz0WKC6kGI/FMZrgPhR+dsyO/X4IdxHm/K1KHdlP/wkCgkrm
MhCArz40vA7sRWWY2W5JtdtT8Y6Lfq3jKvFK+gZSbo9ZxV5YRNhpswe426icV6ZMp/HaKRu6S+L7
+9zSrMU9g8pFqpSdEdcNRgudflmqFY/Y/crp6z9ZNADPoHHco6QcI4T2P5srOGZyXvunY+Y/f/8/
jpkYGgzG/gRjOFiKmBf+dNS0cK/htDPhafN3/0M04DyJVGCKf9jh/mR5g2uJEQODmqTrmOn0f49r
+d+Euv/81Emf//WkuRBJr8a2wpdDwwlWNCoT9lV/vZNwtia35DqFfFyAQWAO4laG6Jv1Z2PdJuBU
IHgayj7DaDMxPGrgtpXI5LkpgD4UXu/k6gpJujXZM0/9e8wLgLUGnQaMr8aPxop8bWSnbDzruM+U
FeQiBcOMFlHe66eFkKnUb2ciG3o5+nUTu80Isga+tK2aOKu5Z2E/2+b4zhOCGgYVcKYUsvZNnSfO
EmMzPuj3Zrri4oUVhukbZTuFTZxaxr7rVCfWTt39eRajY7vEm7qLXscuP9QkYCRIZ23K7QsLaQxV
pxElR43UxzZFqOvl5dRPHGRGSIxZuqnnq54/1SVbJ2xQYNUUM6PWDXMt1QW1XF6UpH9MZ5Rjk01D
MTPmkqvhTdB/sp6puGgSYRsZ8jpKYeEEJkAtzoGEFtJpw0fRWY4wcpPIm601h7sqkjEFJ0owoVxX
+vzRmKUXD9FGyO7g79el89GK8+d64Aij1IEOzjGj8QJzvG51QZalOQO88eGOJC/HT+UdA/+M2sJ5
oVtZP5iJM+6cMmc/xk9ZYt3KNnMTA95MmH3m0YusaH6b/DTihxSOrzMNior6IlXfQjO7UTwehvuT
ALXNoNORLgH4zvsC5vOYmYeCrp1evnsFMDtNnfD8hZ9387GavpL5u6bpW1IHRqW7mMajSpGPXD0/
wupyLMX2UpqdHa7A1LW00mwOhqpfha7Dqk41SGE+R4P4iyRjzYuGBQ4meikeJ7I2d1kNCsrdZAnI
SFxmwYw9qFOZ0kuyWTKqRqo26GiuojttbFZ2TCh3jOJiE1tECpOePEHzgGeRNk0O8eLdHZCPHHyV
t0IfcO6UK4jajRpqTExrPsux+qxiAp+M+3UitYqy4gxFu+17xvc0F4zpk6i9xcpZRpHq+rciXYJI
TbHH6W5cg/0QSs9oraccDFs4YAGnQylMCWvLNxV0a6NYp0xtHvIB6Zwo9ri3FvE6shePs19V+DLX
lis07e4/eRlnSKjjkFthF7q4rnX/76Qii7JMPvmvy/i/fP/fl3HD+hs/clVpme39Nhf8v8s4/8lC
9jVACv2+Hv9F+2V6S9ZHWZkhf8UTkwVC+1XWO4O+pq7/raTiv1rkWMT/9My1f6rI1s1Bq0p1oku4
wWqm1Qm4P2aBmUKeD3h3NEOwZFKXsEoqzXXF2zapRdAFvSCfRUIGvVNOsN37U1Uvz7pO5UhEzVrB
kWtgardaK9o2CYxY+ehAs0dluJewrAkFlAez2c8ckBoUDZmQuTeoVJCP5DLUl6qVD4lQO1Z99+XB
CPrweaRMUjKic5IgGrHS3tX3UDQ9xWw2Ykh4rsFI1ym7tBsy709v738zVlUV3om/GglVyzDWl9wA
hkSZxD/FOc2sQMztU3ErNZErG/FerypqkJbHbEoeG+2ScKIx0/zcUHCkDqEnZMm2R4NQ8WpfBG0+
hFn2OkrztdYfiSx89CluIoGl1xJ/yRUaYhcNr0VEBSFs4bKipjgZGCeFatCo4MziHHlyDeaMGrW6
fMiHuTxXd+sXAtBHrlQF2+5lp5WonQI9OPJ4fzS16VldQr8sOn9Ok8OYyFiN+hJtkUlH23ffRiF9
58Wy7xYCh51+S8L7j6yx7yXWALw0frrn45OMQq8aZUyLH/OCGUWlAPM3M/GrQhV3NbvUkh6dWiGX
3SJR6sKG4g9XoKRITOtDJH73d2E7EuuuJGCpMOVxf9GBHlqsOvPJMhNfSbCbi+Z4kc0GyinHxVbC
OrREP+mk7ZVK34OQLTEiP/cqzdJJtZsVMC8qglyYgVCl+I0r62BkRrAMIW663hcFfdPn2KhI1e8a
kcQ9aBSJNb1X5K2ohL65KA9lgnGbSI1i5NRmls7dqL+NmezSfB0akjb61zClG7xJW/EO8qJMAk0f
fovJYs3fr4XFggq9JVoygmDi+FnjS99qAhiNrvnU2PdEd/M6dNRydwJV1gr9d7r8RK6MZ18EA1ja
XjKcJjVc4mO2VC/b/F4etFZ5zYQRJdi4ytgkNUoqG+J4oYZ/DZcGFeaEeCAgb3F1UbCd0xPImUxm
TCem31iBg9gosazTQ6vqIcSmlnqODE7H9FNzFCIduh36/Ky0hJ0Sc6ZZTHjsZvESZfPD3RR9ORtL
DtV3v9GZVWOh38VWstWXkmaRvVbr/P3Gc0sB4jZrhJ1UtZdJYpO0FNDsBvOQVemt6G+RONC6gGex
Ni/zoms2BSkkaEBHIhJWrbSXuwFarLWzRvNrMttdVNBHRzBCyoQPNXyyKiNI+Nh3ORkDCYvjLBSH
FglZDYF7AjgA0cPV2ouxbdQmrsDxMQnjw0QX12IN56KR6IpKGiy99CcBBNuWtEknKrfGsZC31lS8
AZfEmMN+TcSaMtCSaVqdE8UajT4QyUVLA+RLxLgQcyqwuwd9ZvynA3QxEBP6RP8l6eMWJ5ETj/d3
ag62Q60Q630Rkqt6V9hzIIMQRCIdtaPJwTfk8ZBxeFVKBik5PcriS0HNnj5clyb0TLUncd3QEiox
t8rCqziom8ygfwtf24KL17iz52gtMBOxN0VsFZPPjG5bRX8qEywYBqVs8aaFUNpmZtAa6VkYR4TO
+0UuVp2/rV8i4340cKgKlYrCTCOUWXn1AKyViUG/KrP3pT3GoyXT4Cm9qw1TBL0wT8A97AYvWqvS
PclqvWjHmhFwtijs6qcfijzZZoZenmrHsn4cw/esz5zQpKQEivdQUkAOt2nC7mBRWXYv+6OI3fSe
Fyeul8dYuv9K5iQwBWZnOnlkTauudy2cPKgiu5iP1Vzmv/oRmE/WeuAgQ/AShnkqktGO6Hwu0uox
ru6gUSmAaa3TPVNe5UV6mQ11E/ORy6X4/X4fd6FavWmh8FrVoeSDhXwvWyqNyRry9hb2fSifclww
8cAng137WI64Z0iBK2J3NXBWizEOqDJ8pTiDvIXIb/2wXiGK3UYKUUxLvpF0eKlZB5u1szPXnoZc
Rauoyq9epBF0niyag0Pm6+syIyvD9yQSwGYIaMAVpsBV5pOuoaGzdOOI2khaesSr7aVGdUqb8Sea
J+rQDIbJUXQk+rGf29TRpyF5DfN2l8asdXfQpYPET+xBWQzkuTXpJWTuzlHBjuhYXSpCOYO41xfs
Dh0ArKErmd6L2mVilSz4gN6hq1bpuzFV25neQ6dY6oibqjYrsOqNz//craElEUdYS6IkU5bE/19n
FSca9gZ/3hr+N9//x9bQ/JuuwWq3KKYyVkQOx/i/n/CB7hj6Sm3TSIPLK+Dizyd8U8OaSXgCwqOo
rGa+f4jJsGpWjAWbOi7Af09MZou1ptZ+V5l/79v662MnRPHXI76p0jU0FmW/XWUTSgjd9UsKrC2j
UU6E6q09TYfhED0gVx2EJ+2comkYZ0oHdrT1ntJT9lBdp5wyYSf57lCzUJqTb7liArlATOg3QnuG
giZ90CJeXgxOTvwkUkpu6inueLmHm3sWRHWgkRJFhhsvIoyKb0A7Q6BEm247jtRjom5Je+Sm0L4G
jOjf30v7dVULgTB46f7MHN7YSmhiylbaNsw7U/LemKJsBE3GmBHc9TUxatJSm2zqZygPqNXKXtmv
Dlvkl/GEnHPQPyjHAmiNkVe/Dd/Ghg9XX7iC/TkE4b56kDGc28iSkXtkvoftH5N45MK0eDUx9DkS
5X31Q0dnIzr3AdscX8Cnl4MBAEyn4JX5PuezLUBa4aV+vKq1fYaUvo9ejS2jVEe65tshqL6Xg/CK
Sig75akJ6F7KxoNOfu0qBpRTbYqtgRyiuzzDT2Fam0bn/GxA0RuHgMpcUq36LG9Sygmjhyq7KOwq
xH1c0RrebdrGgUAUJmzs7BRotPlDXELGCgBmdit6x7ufXpKH4dAFxYPq6avIj1MAn+ZT9FQemQxv
WWKqeAMQZzvtl720VXjk/Lm9dIi3jBAeGkqXfhXG13oH8GVEf16xeJsjv9cf6Uk0ne6QnhbEZje9
ZNQt5vWD5ub7vRbZN9NyeK72+Cgfx8fZRzs8kPaGTBfCvl/W+aZHNKV0gtqZVUouGL+joOyxHfAn
uMUhPFG5/lw+r/+et/nIHhhIfnHWXlKvfGQcIS4kQqZj4Z6r+u2+47Gh9JG2s5u9gDPrTX6AVKoK
X638JMK9v1rSuyRtQ7N2wumVQQT2x7fI2OjNLhSCDEFppNSXyUyF2Ia05FZbyzE8pjFOs+9Pd90e
HlJsCvxOuYdjOeu7ljvddtVzovNkcx2+SC9F7dWqDa6PMiwzvvXGQcRnqjMWGLoHMJ7UdEm/7meL
tll73ig+VVm++aQ8wjdVlqNJPG+1opeKQ70Uv9RzhQ/hoEKKwcDOdaH8FLce6B6zK+ukJgfdTgq/
gHu8uIuyl37GPWmod6M89sCEc9o4KKTuj1FNY5OjfrOZBnzuFEeG6n5WeXSDDvRdao9IIeqh/045
RCJCwIau0DKYdNkkfObKnh9SxBUHMUR9CI/hM1ZNj12NyJUXfBmP9CS3mVNhRH4lB7m2Tbtv0qna
w3RGqA1ty2FYyKQ6+GzeLMQtHV1UDgymYXbHEccedFdBFwZ1TqRxW21hcTF599VAORWVF02HUcNo
aA+GzZvihT6SnBM+r0Vo2sN8GORAPqtngbrh8Ubtpb4Ye16fsiD3ea+OE8khM28or3bamW7NS627
kvbYvkklCH/Zw0srdVtVPc/DLYzo9pQbz9I9mrHn8knZhrgRf/Ds1u/LfBNQDvmsii5g2XDxq+6p
n5zqKVf2KNFsF/gIKdv2PfVYvFxiVa7qaYfmjWUI1pmKMGK6RXdsRhy2EMJx4ya3Aejepym9Nk8L
Sky9PObGCwEiEurs2sIDsAGfkuh2CGS2saHXpbt43lQ0cYoO0DHGa3p9mJZf4gi2Y9cVwYJNhjzL
uFtfuWFTmJj5QET7LaFL7VHjZeeybjmAucps66ZvVler2BfgvQsvXjhXHhAM2jf9jS2QmJ6AP/Yz
gQtPuImYcmRX1Lyh22BubZf9pOxQiNJvsEN5EB/MKyGd8OcCE1NE8ttQLr+jFdVDqPQYkUFWlDws
B7vmMgaSR8ddkOx52J65TfbSsXs0t7lLq+lOw/ACCTg7g/3IoBDSwu1ZLmV6V+s7hiaCp8FPhiA6
Jr7hUqwKIic+z3tgRsf4SeT/TUa5YHHeG7SVlP2uPWLftW4QJmCpZc/G6NAtZD2ML9Tw+IJb+fEG
qDFFpI2feBQGPGHnwexTbmR31S/Be9t3vhjIbjTk/Wt2miHJr9T6VUinh5E/3vD7KqkDKAIgyejQ
hQuB8A604X0V4CGUuZ3Xu6vmuoC6NO1TZT8nNpJu5cRu4fAZ2rfbesul53zTib2pt5Gf+OtTD91w
M28hTaIyUUDudE7D363wBc9jI29Gtz1UL2Xi1leWFYLjNWNMery/2vQdMJP2Pp/7LwuAAlYubgFe
qGx6ShFaP/akbbZJ3HUlXlXC3OfLWRVSw0NvRSOVfONoHdMD4d7b+EV1yll4Fs/KcTll2HYD1c1f
6y8VY0UYpAf1DApU/pK/uu7CePi4LmzqOT1Qs85mmRmLh02TUfjK+GT6AQrf8CMSMcIO1Caoz2zT
3QwgnG0ANnJHBkrdLJ7gNx/59f61/NIVzlcQ87gMmW3bceQZzabQNiluHxP6koYMHgf9hp21o3kF
ZhDNM5z6LdkTNj4NJ/oAguGGjlF9rEUCZVB8AJfZSTt2Ex/ZTSF5k7mR5E/NhrpzqKgTSyOVCj1v
npZ4y1panr0Kygv/INM8OTCdwNDOzWq4O0x+Wt5ADEz9mwLePZVI6OFyK4F2vCmTf1cCclD4QxUu
PbTxUD/Qe6nQDyEyLdY9ndj1czreQmZ5eB1kyKi0sCcx+bzBHnBu0HGwwvkB7/Ih4rDjmRtzK46v
nOw4ET7ch50adHRD4ACn5FPBMYL7mmtFPdOmomnHHv/EvcAznTzMBV7+tcEmh9gS/0pXxgv93rdW
QTex7198nssEWvUK4B9JiHL3uTan6hRd4iuwneDOCfgr/bZ4MyaHZmZ4HdTJv9PZbiLDv5lf3LSE
Z2bpxLgXJi6MBavH4lH8zM/5SgWFpohkA4Kr2gGxx/E7Ytu3k/p5feZ4xM7ZIx9d5U3Cx8wKCgjR
7zGRJE79Oe6jXbUrqWUADvsNcUZ9ibGuxGvIgvuIsyYK1vJ3W4krUAEUNnMLjvutprAAX+WryTYE
e1tEk8gt7uEZI1MZ9hQ5/LqHrlHv1esoOdD79+M+Zmlgv+Wmm2yX7fD8OcSJUXv1fb6ZnmmW3Fc7
FvJt/YbDb+SFl7rjfQ9ZgR4B7Tl3ZTdKXvNp04iOEALUpmToYXjUPuTDcJqv2n9xd2bLbZvpFn2h
gxTm4RYACc4URU3UDUqyJMzzjKc/C07nOHa6ciq3qUqnHdmSKYr8h/3tvXZ4N3Nn3IO2sahVKcRd
29xyShi0dYs9A4HBo+QIOw1v5sz1L2Xn4RgiO2GcyUITHaldf2GO2T2DNPYpJsWPo3Lq/fvQfBqt
r9ioQWHuAjA9AUYWtr0oviL+Zvtmn5FcfopwgpKSXNenPAOcuJoOFHXQzlGbbreVnmQabalS3TBa
5mwIvRfVkkF7t66CjUApDFsx7ZSqcppjisnd4NgBvaNn4dk/9NBj9pwblgYVpksYpiYnrnnruiZW
yWwd7+R35IRr/mgIdibsrX4rjndK4TEOagCndfQyeWRSkbwM6nPZ99vF/6q5PsJHmR/4tW6sx5tM
rwzd7KUncUaxXC1fL55SOh5wWkXYr5YDyJA7I1aSu3qzrG4By1++xlC+iUSyLlv9qTvl3JjdJKps
V84Y9FsH4aCRkVgcrCcDW6a4kamEGK7qZrIprHKE7bRZxv2tQ13LPVA+Q9ii4xKptQ+sUSsLvqQd
vWP7ocJlP2HAxAEbrufl6BmihBzHO35HVlfdMNnKR4eSoHqc46M9wdLSjjkIh08JxVS8MDm54kd3
g2JHPXn0MN/hkiv2s7jHQ8Hp6xnVa0OsHB+k7SP6u+p9aaySZ4JM1sEaPAGNa6+Lb9FzlhyVbjvz
M5lt5foUxU5E6XDqWKGtHuez6E2X+iObHM1+YoF2M0xiB/UoUjC/6lMnPijnaECy3xTTShHWDceQ
XnZIN68DbDY0i35ZioOxcXTzh+RUY1kEowiyW5zsEACFDV2iPFRuvZK86LD4lZSL5NUr9L2RypR6
lR2WMdwbyAk2OCqSX/hXtsVLw+r8xHZGT2kGc3C+j9jhCq44F+6EwasI+4/FJHEQQsFnuEp6EYNz
GHmdtqaBXSbgtgn2CiZg81FFjhe6S6qcjH16Ps8bGeDRtgIGHt6GN2SY6a24Hx8yotDE2u35YX4I
LFL0qLiRVxGE5hUnn1oKeXdh61ps1Aw6p3uxdoj9LgAyyLSLE44OSJR7E+QFX8bHP+r0r+UrCpCm
2uPkMRl8Tq6FhHREZMGOt8xarv2LeSwGwEkO/rb0gFP4ah7DrXkcJqfyVzj8yMR1TvbURc+NeUKC
bCanwSJoOLD/vprdBPbc9T9L/M6cEsS97JKina++RX+zm0FafY7eg2cz38knrNpbppSOdIfpkneN
OLmEqKP97/9V5RtJ3LOdMvKBi33rV3hF47fsMKyTg+TdPVeopnZB7kZcE5UoY5L1JOEIZDjqNgFl
dvIPnOBDTzwUbMftluYfQqzAKzmzSCeQmJhTEnrP7G8pbxebN66bfCxHKzCwXrAlbMyXWUxcvG0x
CXPYkQ88r6m478e1RaBMgkTtMHPdhfZgX55MJ33BMB81J9A7PNMB5rGNeFLwBtXI7u8sjCXTkfce
LpeXswPthb2a2E/sKbvM3k8Okjr2ThAk9SaqWHCpFN6+LJ52zIY8TamTaN7MWVBaQfFc6m20LUU8
jr8SK89Nj1HBh5azmnwyHXOVg7zfjdy6+wO6wreEriSq6bQXFeC8sqb+S3hZqqx2xSnu8UhzVObf
Fms8SG3MzAR/mjM5H8Lm7kcu7RuJHOY69vh/4aFnS8XBL7tS9VoZhFq6xrbyg5pvcmKQAzNszqOe
uDxmODScKZfXGKbLFxJ7xrcZp8KqI8x4b3zEj8N7/gglvNGO44CLgTSfY+Di3If4uZI1VgvOnaiT
O/mouUwCXPCkOJ7So7YtNv+jJq0cKfnYkZJDQ33hVaA/mFx6sEWz/ER3MGjI9Gn6Rb6LG05rfJPq
Xes7M4+xvZvildaR3HPGwkURwthGM9/MGeqREA43+Bz5+X7xstHrZnJWot2tXIFJV4mNstSzsEef
eA8DO3oU+9XCFbzVwMnx8veUXO3yfj2oJ9/NHtUYod1OHrmRpOrW4FY+wA/m790kn8woML1nHuT9
3x223O2WZUYXbLy2/br2aSx1UoIVPIvjZ5FwEdoBnY5v1rv03pJmk84Mo0rLa+azULu5RMdZQvXO
SaAVGjQfPwTqYic7+VJxul418rVeuZW/KCGgtDiJNuGDcE6jVQJ+qlhVJwaraFSDl6Sr8ir1p9al
ewQ4Hy/bYlNsTMytxIf21Z5JC06ybpN60x5I9iU5x5f40n8Su/veUnRhLXKnzfRukcylbMgAXQhg
6SWTHy3K4+gJFeJV+rgMGpSYC92RYNw030/1VVvOSiedzdzsnGQ6qLHTPDfP1btZXbU7C/0LfADW
z+o1mF2Vu5RDMFeldlkz3BHB4n58yu+teZXcolt5Px3ogLnjQPPBmZtlVAUP+aax5XGKYUWv8bXw
EvbktbFrZDdRybWCYrG7h2A50GqP7PU92QV2fNyMz/Pj/OpDfbLuMyJt+drXb6Xr+y+l4GXhmV9q
l87a58YTq111Bwz6KL2FdNFTAFY7whMghCt2Y9PwMukT63E+OfJyXnUsTKMb/fzv1cvpEbFERYY9
bhgMwExG6X9jpVgA8T/r5f/l83844rTF3GbIf9HLaXoGJPQHHG5JUf1fip7slSbSeyIZFDABfv4p
Rb88VsBACOqqzFz/n2SvZH1Rw/+slv/6yH+hDTVxOEkZbo5NrA7PcZq6tL17VTpe1Kw8SaBPQ4Yr
gp/wMmtcn8airipBUMzFYZiVZyUHiFw0G601sXL5D4mmOSENCFlK3jONV5QTex1uijRm9cukV3F+
DJllCov/Na7G5wHuaKezpGtIlcjZus5VScowlWq08/SYbnvjKkFvEVVzPeWkSEILKHoq4ZQbSvms
LFYnQ+RBMCef8EAV1THDEdXhjKIlGAAiXqnZUp6EWPhWNtmzIeTbMe3cIfI/hr5jmW3uS39+DGK8
Ie2gHifcXxGDLvDLviHVEOf6T7NHHm643yiZuk54x8oUX1jmvKtEw26M2NVH9aWWCKXP8ran48w3
h4OUYgdg+1SPWsk3ySjcaYBI94p0l9FvOgjZW9Apu4E1stMOEt2uzTDaTdFu67hfhRYRgTED2/4i
K++R+hXrmBXzJDIwvXLDhS8fSeuoeWiqEkWALHGfE7lsXmRxWseq5Bbjq0j2tUhq1uAYxYPJriNq
n0Qzd3LFTb7vPzosCR3IG2NOt5U+7xv1MzRXBQC3TP4sy+pT4d6NL+w4KWhENUCjWfuKhMxRhPaQ
ihzllBr9Z+IKVyUJJ6JSewbh00nN2ghqN8yeO8tapTp1Gnp60HrRbWlLKVSoUfLO6NASau68eTBu
1aUHBNo/GDRnqLrJHsH82HBaN8B8N6WsbDO588qQpVCOIupmgnMKHKuegQMq0sGC6jsbsadRydlj
mqda4b4Pp8+Qzmy1r25RjHg6ojqA0SQyvxRsdyWFJDRuF/BLZ0qrddZYk14pi2Zu/Jf8fCg2VHVX
MwAU0uDNWxWwleH1/rSGV7CTaPomV2mPGlNuSBJN1u2aWucDPqfnMuZ8T1t43Lzk9PdmdIgLPfzu
Wthq1ePMtLYK0Np7ToeTsoppkRy18l4L1NNIM3nNlTWqMWhU1ftIc3kghQdTTrxInO5kms07Gs47
ms6VXHnUaT4flgp02OwLLyg86VOYrDXTEo6S2FCYGYNVsfSj2Ra7sjNOCp3qvoZUntRfPIebEiuS
nI37ZuFSdIBeaDl3eySPHrh329BtpEEYEMtzKoOnG4Xwd5/SvzOfuzDpaC6nHQTamy6Cbvu7bQJW
3C/bxF8//8dYFbM0M1N42d9903zpP8aq1m+iIklgtlWgKb/Hd39kdEH2MzVl3KrCFVgCwz/GqiJR
YnYVnQHwP0VsA3D5y0ahyaalWiZMb+B4PJifx6pdPWqBmbPWD8TTOKzHjF0sT6gu3M9lKvWUCNm6
ol/ajXe8f8nyPoySvA5CdL1V/yA/IUPES5cSGSByGsyppsGJPu9Jopm3fh/skPKDC23CjMEYjzHP
nPfpNTeXXFI6MvaCnFTuGlqJXa69BIoUZHCmqM/pNV4XyAOPRHLsylVe50v4xfzpSNvAq3iGZjVU
W+UVVO7U2QXXlg3vTS57W7RY1JpHUlg7DkMtWA32ok220hZEgNtcOCqatnbI4mNk0BoA1/vQf9Ao
vK/P+fkhvQLYwvDKY5k3oieeuFNs8089IudgOv2LYXoD5pmRu5NhLyo2ZMhpU+37F5EjNSmQ1kW9
wFFX0bh8mFec91DsEpcZnxM+YhvEmbFWzs3Of0ujfQAtlDAX6ciXaVWSIGRobdmadBDn0hFNxZl1
jzgkOVjhmWBff1feoHqU+zEjfmZ5bXXrpFWFy4SIoQPRTdIP4Auc7q0ZH5e5ZWC+6LSihBXP6U6O
H/xiF3426RHVlo8V6jmguvZ+wnHZUMxbsMpxb/KGo/RgVoEtic/UL3cke4y1hJAUZm8TIY1iuOd2
lu5n+czIz3oxmq+kOQ/SZor2DMPWVneK24uY7aa34a1liMhQhktQ62EcBJk+fFrv2aV6zI71M0Rx
8W6+58TKjFjaC/or1dODcCiSL5kcZ2uLyeJNRGMk9BM9CifzDgeo6td2Rd0YzG/g20zrmtjLrZvK
Ui6+q8I9EA8z8iYo0EhS0RqRGFQ8X4yx6vxeaySNzS2zS5/pa7YLGWK7lRevk8dop70L1noEXXbN
r1Sg9c+Qbg/qg/lQvo/RmkzBfon3QVuraWjz9C1mPC5iAxwX/Mu7ZGWtyzt6uC/v84Ep/GYZr7kC
j1J/TuNDEyCAuAT18r0C5LB2KWmQLujZEs72Lci6VZQT0mQ/+UZ4OXcrh/hedGk8lTAz201HsDxg
jL6DIkS5ZfyQMiZ4AevSqbtp5XvZU3uA0oKy+qXX3LJtrDPRPlsNn7KDSOmY3GoI/kq85Nf5tX9P
z8Mj5yzKja9J51LhFjDxUx4Z8vJcDUAm9OsySYnP/Ua5Fz9oaj5h+8Jjt9SG0w5eOFL6Ekw7q9kz
lH0UP7ujtCdv7YnXhqROvk+iFgJ4zwsvcM0Hpqy69NyCccL3w83Wus8DdZ19FkyP+pM1HxgKi7z4
Qbz0byWB3Wml+uZmAnpnW28PDzwZM4lDAlm2QZTMSWOu74AEI4yJRU2tJqNV6yrMdyWNFh2lIgpe
O5VbHeC/YydsCJnm55Yy754o7XOIGaxfx9oZuqLWOHMBxMST3iv0t8TzRw/OY9zgyfxS70Q6sdt9
auCtg21ut891/+SD7THXobAXuLb364pUogj3csnpcU7Qul1OgJVuNWHnT6/DkgzbUiwY3qHF6eGl
FtcFjHrFlRvQf0yiicKTTmahuMBOBN+3CvM9K4BAODtNVxITg8QdsRhfG+O+1tdN71kprI4MttPo
9EJpC+VXF+xJWmSoKPCV0ALAJHxwNZVoJoqlNSPRZtwzWCIkoJSOclxujHeWhfAVoBnpe3B2wTdV
ea9xSCCgrnSWEUKT3/SNaI/HFAiPne/0jfZZX0TRLfcpGb2ukRZevkznEK0lzDemXHEiDCWd4gKp
5uS1qqzlp6aQfI1eAUyvfVT2AbGzx66mDa/1lG9qdFiZxVpdY9YgdIKNg6WarWCMNYzdnk+wjIkr
lTUOiUQp2ZXUw1vNPS8WJWNRnLczsQVcBqCftuWXNDlBfAj7RwUVlikKR0o7j7dh7o1MLom/mxh1
gOKwhtvQn/gsBSVCP1tHK8u8fpbd/itv9BBEQ3plmFyI0rfsOZzP+RN5n/cmdkoV6VK2p23qGcSK
nHTTMGK4Rt9M+qqxV+zVO23VfR+xhivc4ekxQ+1IVqT7gnOl73gjhq/NmWAKd4/RtZ7kffdNQs5C
mzqWZDJQQIQPnYiIPuEzaQIshvfNhmzFBfBE9qaDXbaMJz6ICA600LYOfr5beBRgA/ghrZiAf+QH
GWgA07SPxHf45Xj7SJ7p9ELRM2yzYYx3tMK7APEb/TR61lc5Jm/MzxCCLAWV59y0dxZJYX8k68vP
gv8xuF00fxXKhbwJjdWoVjTyQZZy5dPI5sMQT9tNGRNws7wiyfPoDP467BHhWrshzqCrJDOwAMbW
ffLozyzerO/J+0C4lm4xCYCD0U+0Ww7O7L91sCQGBqI6zGZeFcZHG7Xr9oaDoIgdjidPfCMx2aKv
9iQfwj1nXiZp5+ib/y59ynt130D7NJe+bZHkj2lbAxKJ7d/zbimVa7n0pdlcMBjT8DvTO5eQqlrN
tJ21tlq6zTm89K9jsWprZ0ftbYVYhQjlZlf6EejUbBigrvPii9IHrgqKlzOVnpZB0zDt396kW7U3
V/5KunG4Fh5AMSp3MigANmmuNEx8JEe6LaeHBmGWwaGnYC/g/cKApURB/BijfS0w+gjRAB+4xgBJ
4ePRdA/uTNny3d9G+jaWHy4fWBBoqsvrcs4xjq87rGzWvdCtRrxpWBFIubPEoHKO3vCgvGU3Ep5U
Xfq2niGnr6hDAO+TM5my69EOWqdMWEfX/CMMGxKac7mkTeV3fTosRmLGY58ZZgIcT5wrLvG4+BD4
pzwSU6OjSPd3S7Ow8GDchmdiEC0nyTV/dEmk4fPRaRmW1y3+CERhdWvmW7K007DRinVhIO4x8Gyp
qggcTV7z78K6TMOpUXEKfeMexKgbGVElpbGONxXsDBS3ypYeccjb7Aqf0UuxZni5uCyuiMP+arqI
xaknT8o9PJBvOsyYjjTZqoKJdhcepHO302pUBoepQMiF7m0R4hVsRhhyp3g3j6eBaxarwyaYSV6P
tnzf65RChKsKOoA22ooESHX971XYqOiRif4gWyn4ghWJm9HfXJ0M0+R+8bMj9S+f/8fVyaCdiJ5g
iQ6033mUP65Oxm+Ynqk60tH1lN87hn9cnQwdSU6UqWRbyom4cP24OukapH8yrqoG1Fv6R6BK/vTP
Ctv37xxaEkFboN7YZn++OFmpAvI0LYoNVVjppo09lXSLEhFLNrhZFxQETTpWIZQUdA5XUsNDUCdA
6CPUrgrv5xDAU+4yLHF/ekrv/gt3abHq/qT9/fIzWaovfsIuTZNqWYWQI4wrDyNDlzmCwVD6H6YU
ImGbuK0MVruof9KL/Fz46cVoLd5+UGoA90livfdzYR1KRb9Lo4pmh/ZTzurrlBqJg3c4ezMT2eMv
uVmCgUxesqFmqhqsVAXdbMpzTwY63ic6F5tEe63ihIZEEbbQjNkArmAztJAF5OdBSrYz0fiAL6uF
6lXWwPP0pf5O2gBuklGup6zZNKIO7aUcsMUxdgGs5h8KhXxOpzHAV7Kdkcj3PLD1MMwV2gY2P9z7
3MTaelwjw27CtGD2kab8h/haoIipNT5XRVelVTyUd0lFYhSfh4HXZUabKpTuW43XJNSefRVvlVLH
HqAqDGvET2Uk0rYZPHK9zATEp8RCh8kTRi39J+7pfaxPn6PAKjorxXWuoNzM81YVC0+3+n2ekYvo
hZHRejEyC6aEakCA1KXiUor4fJFDD6hXK4tYzKUYlWOlpq9yXT6TLjlTi06YKHpPi2htxjSGNkR2
wA6EETG22jzRzXFUpv5NH2GE81q9ZqHE3SHA+5LogD5H0B4aYTg36IdvGjk7kJ/VdkjUm1kJuyzr
bv/eJQzNg8WL1YSVRlI05f+Nzf+yhP2Xz/8xJCA5iZQjaUt6/nsdzH/Un2VIQBeMBkrWIKaLSPTT
lIAU5ELZ/U/72p+XMEz61MhYpDS/lxL8oymByur800rxy0P/tcm2HId0qmhM2BTgH1SqZBNM7VDR
V3r+MRq6LUG+SK1PIRcRmtvFse1YgcLxnuO0kr+J0khPaflc4wKdw8jVw+IW1ZCH9BYpPpxXWcz6
ML5UtCp1S7NMaQFJybFLFhQ9QQQSUsxFQbMORLRJHd6MqjhmvIngaqQhzu5AOurTQntCT2kMiFwK
hFOcbLKJSdzqvVbkxFOf6NRwxTH1CO/sEyXYUXrg4YrayFy4w56T7ZyuJsEEmdutZnFc6daLLhB5
EuB2iIhSfcVDfm4jEOdAGIMsP8oQ22lHoQ0B+7zEwYNc22y9ymljiz7D+YVyNmC8TzVm2MJhapdW
6mkGaIPRo6/Oup4wi4DG1uhf0MxJQQ+FsBJD3FLDV5XdL+lCvC1+BNEnge4anbqem0mLs1n28etW
3UsbSdeWpi4KXQ9t+JapWH/zj6Sp96KgXqfpXJWEbXTLrsutCjQjaatzJEqvQTa8yCBMp+Ctr4gY
NNHJN82ToFTrDoiNKEzugCQljerz3CkrwbzzsTNV87XG8SKmjaPLMQQeA0uQUp6zPt83sXSf+lTu
xP1dyNELTOiXcItSPPF18dlRjNaGI9ZZ020izr9G8UqizqHs140F6Shk+A7GQVt3kuZKAxRZnXVV
zAVypRiWlkHGzOMJ4teeTly/G9cd846WuQdAT7tmDjKpD6G01oJg0yJE1SWG9TzAyBcxa1aU93F+
0RmptEnk5elAOV63bRm5hKgkaHwjg5ggwK07lm9Za4ApxbdUhduhYsBD+449QQsliC6qGMWzFkGf
Eb1BjWYjlU9xcoeEC7gK8nMOethyhrBwFYbnUX4HodhSk33eXeMEywmDFjXD/oAs12f+fmoZDJcW
isu0FrDHlCDURzHfVFHnhSDgSKTZ04T1+cXHjWaMr4LEcVfUV6KMmVofHCl8iYdzo8tLJaBjNtid
tG+jKm9HLfL+xas1fHJDIqNEqZcEjYTDz98dODk8/nzgpIbl18//48Bp/mZRvyWzssoi5ZbLdPaH
Vs9MltZvjqOMCb6fKn8cOHUy2stXlU1xWeX/vFozeLYs8T+1wP8Ip6nKixL/00j350du/ZL7pmIo
iSii7DeNPmPjDGtImXnPlF/NGsD6m6qCQCg1RyikWFJK4qzwKpnylmr8LFSFlyyl39VXEfjHwSof
tKo7FDMZU5/pW0UO9ZmewozBFwj0uHzUg2GTF+o+DmXca8IsO0uonahe4jRLIcEw9tdkHreFhMcl
zvSTSZ9Aydp3ivJ68ibf6uGNfGZLtYOJSgoIb5Slk5HVJEj7sxY1q7p8U83Qt+eh3sDBD4nzNqjn
Jvit2ZI+Ah28VypclFC9Fwv1FOQqiatRPBvTQLtnjqY3OfpgXcUhJgOSPspIhbQwZdB2R1dVrvr8
1sbNk4D/s/rezhGueqnZpIbR4xEeMXKmOyv6yIBca5V5mFTyMRLolS1sXPEa+hoaHO6oQFCZPwcY
kUQ7TeptVEYlF2thE9R4higXreLntiydIoLs1WRHo5ysXaJjeKv0fPJEDcEyzvMXv5RKNyktWi3F
q5yyvfbDoLlpZmKkGcSvUaCIlDNe2OECHXDHNv67r+KkUkkHca/ZgF5G5FK4qGvcm+wm4g+JVXTw
lekzSIxoM0yUB4dtc4XDIdqJCpmpoAeYgYwBSpnUvbtUSDCGdDEnvM2+/5mN2peQhfeNDHHdekpm
6aAW5taoclYyq/8mI4cX1H6RpurvCeY7BXnpSsYqOoJMk8TBCbqXdGzuaqL4UosuHi9p2QgVmgQx
AbMoRGv09Q0Q5MeZI3TSMIfPJ83zTXKu1pBwxVCPQT4+tNns6nK1bdrqaE0IMPzYrIzMl4ZGo5Ce
EYRNFeuvfU4mXEEYTOEkaqFTsMnHKV1dgUjfBQtuV14Sk/CREX4pDcgayWDHTiRrH0U1AfKB9HDs
KiKmWLnOH5raegxo4WmpVQSzjG2Hh+mm3JQSmDuSLp9iP4S5jpkAmMBOaLSHgvM2+FlK4198g+FX
nOrgs3rysTqmNnTDMnC1xYTQ4/GUBm+EgNi1ykYNBGbCmLdk3daaPe2QSHZB86pnryWNRwJp8qxX
YPiFSJ3TYuB+qKx36kdeQr/a+PV0nPrxKA+0yDfGRs/E/ThH7NAgGwU8S3xnsy/dOHzdze250+AW
VNTaxng0hKF7VDuUYCOE41K5Og2Z40Snjizega0hetEaZ7+oaDto9qLZuwLm9Wz6kAYTpHnA+82i
+VSNJxhieNE0ADNVF6/VGeXI7BMnFyui5HBJcSQCeXgJlGIXB8amK8V5lWuhSZ+lGeyaDBiAoh9D
/arA/Y+AvGoVsQGl2akMq2JTO/YZ+Yk52hQ1AxzaFngEQKzfNYr44F55fpc8+2ln0SrI+cSaH6JW
2gYIRwpsmwQvZtkuZRDmOtLb16YyuW1aA96+IaWrBl+u1L2ECLG6XLuBwuSiEB95/mx10miv4fmv
OOFGAU+FSv6+v9BacxYLXLBMGf2xXM1K4JbmHe3yGzHIEDdXlQAXfbgO3ehO4ZuIhlQjLBbRhoYT
2/DNo+SLW3BB6yZeW8BC60V9bFJPS/GGGt9UEcaThklR4iQT0H4iOSGDt4Gjp6h7aobWbN5N3GBr
IiBRq257/lTBRG+k+aeI6ucyq7cWCU1ZrdaajBujepIm4HC0uhvzZWhGFjlpnbT01IrfdN2AnP9a
M3JoW8iPyIAwDlAjcAg0OtxBKiMXdJ36Kgom+t5rOYHBH5OPsBlvdZnctyMPKAOX3LOMBPO1tJia
UhGccgytfOQ+YOszqiUeOFMcj5nofwnF/Bkwy+saQf5d6fiXWgwk5vwEt6n/5Eigc7b4m2ML3dp/
Obb85fP/uGSKvymGqi3UcChsvFJ+WAyWrheT31NlSkIV+ZdjC4coTeXEI/3nJvl/OpnKOQijAGcr
lRg2Nab/5JKp6Pz9v5xbfnro3x0Ifyp0KSoamDCwzBsYJLnvZGGUuFaDVSWIppvcZsyLw0Miyk/y
LOzboY1WZtFYENgwDpjNZixuUlye+YTenXKsq2K+M2oNYNXwMNCuMgK7COapWqVFeCgRvNP+WoTM
JunCNOgZDlVkZbnHz511F77yvjbO7fDBjWST6CFHoeZmpOmHydVu8MdtXud7s5VWCX7QfiJIOrad
Z8X6bR5wAhjGu24Gl6Rn9/CVeHG2yUe1YJpqdjtL4U0t4aMVjP6WMuYzKAR3A7VZabQbyGJwb1TZ
Z5mYJK+afCcU+minUMCguE0PAey2ZlAwg7O/oxfgC50ZkpYto+N+3PUi/tucjcQMdKYSBpjdWvvs
8npdJMVKacilxsXwWZKXDSJMAHq+kzC6Kj5u9aQs7bqFmBrJy61WPKXLlCNMd3o/bEsTkvkQ7+Ip
cYNQvUvU6NABFM9MuKjt4/RNxOEEmCL4qMpuoyvJQaftw2q1Pa2ELhrhB01NLL3+QyR9paLsjkNN
aldaRYr+0OYNswjmLk39xLGGAr4CpkV/wprgVhkHNdIh9RjufLPxwqZkXxI2be+77JTbsmbW2lG8
Uuj5JZzzF7WD4ub7x0acHGrIyTIX0h2YvfVosuLxky1deYQxnLfaN0XR74fB34tS5JWBtJGZFKhT
UzM2wphS0YUXVpYjxeJBkklMtVByOiW6DxJCUvH7gCdvYESghxGFESqAnVnd0KgANZkyeMN4sRJ/
PTBD04cZ42Bnl11Bp2gPvA+8j/pRRZED/gmZYBtif5lyqgunL/BUbjoHKwtSk0grEB3rSax5ULec
wXzLk7NseLPMVVyiwZoUiaSsCyov8pTsFmE0E0BgJlhOEz3Var8Rkue0JdOkvmZMM0fOp3NirjX0
m1z4zEwCqcy2h3l4SFqoGr52Vv07taF4nEq4wHprZyaAjFnV6StPDLRZPDQc9MFGiVLLxMhoGEZz
aUjlyNX0FO6S7FYppgmDxLksD+9hdi3wCgSyJ7Owq9VDLSo8mcVTXQBl6RKNabyinvtBflRS4sgD
hIRId3zlKWn8/Wia63QObcQiNSCmGzDMprsttzQ7Bj/S+Qc6KbDBg8HB/q7LzB+jQ6O28EJgFNNl
UZUHquXsKOpcQXmEoNeSn9TBEM6ZeuG168nJYM9Na/sIu2r4pnJ/0D4IAtdcs7s6fhDMHH1I2pdK
tI7l7tFMkZirrNO8LBJQmkyiYmHTcVHPtRuO0dv3gji4JTBYqsqVa/NTKj5MgLRF1O6pO9poiY/n
NMYQq61TistFzvW6Wd20GehEX2zCElU7Cnnt0slhQFDuUQ0M861QYVFgj5dm2YsYvk3ysBFyfSPg
qJFSrK3zlt75kIqZ+FaixKUiQ980Ro3rnVgO3Dk9VrAcy1myZ4muufw1Lx/0OfTKoQ6oAn2CE1M7
VjolTiRL8WoaumMSMv/WKh+aDa9+iskjrl+NGdzM8ubnWAT+xQIDcrDKWdKSRRm62v+3U9P68ovA
8NfP/2Onln9DY8Ztx1dXcHr/eaemsGP5PDzl0lIpvrTX/klgAF9K747FpO27nfzHQEsD47d40GV9
wfb9o4GWLP9KWFnU4D995+Yv+D0ZlABoyNraWA013FHsjlq7CqfpgmGXML3ilZb4HgiWa6VnhYxh
0RVeFTRER+XmUkBbCPpDIJebRhC2Pm8fIapoXGxJw1Sqk3GVqxXB7SnFMjXfbTHCRql6qAyCuhME
zwLQx6zeZLGM6SKLMWvMr42oXUyEXRnWM6njHvaQie1YlPDsCKTpKgZb4iIgolh22Sf8VG7s0qHz
Nc4Q033eAyJ77nnhmy0LaYlrKZJt0zf21dh8E0tlG0odCXYMRtw8V1Q008JNfqzXcaEXkJ+KVVLV
0GWiU5oGR9HUj2LTC9A2TexSATlF5ZKVsNu52CEHX+p6+NIXilVcKbcwA2rdaAtnjj3FOrZyeplj
egz6YsUxzgthqpGX0XlHFtGAlZoHimLaWJgrEq+GC67O5K8MPAUlefuJOsxCXaVmacOt2oaEcxSj
2VnlzJQ69TokcC3Dk5Q5okhoXEFUxyGMOMvVAQsOAnrUcv/AqcqbX12FSOyN6VGcyRqSrAPyyCNC
vI8gP3K1B7cHNUFi/k74MgY+hnbh1ONLiqBPmfuqXRT+mNU7mtObiPTfMAKQi//l7ryWG8e2Lfsr
Hf2OCnjTcbsfCMLQU5RImReEXMIR3uPreyDPra6qrL73xHk9kVaZokSHvfdaa84xIcKbIMXv9/cu
ijcmo4IJmOyi8ZjvTAOs70hhwAWweVI/DdF6lxdSb/fQDvFaFo1NyGg0GfbW9IzSaUhoNwXU88qr
0vJUVwFFZNHZuXXU8Y7HhOxV4nudfDPT8e4Rb5CPvkevkOMWTIG+BpK8EqRkHWmXO0jYBjRsgQGr
S2KEFJL4REyrXpvP1T14j6P5MLKLBrqwM+hfZM1misytCYRWLB5axOsAaDcxhN3eAlUGslbizs0g
bIuFZRsl8VYCbhuOxnZGjNEAvY2kGRvhtIFntpdBrww6vRsxRrZJKvJ9VdffgUpN1Vq00+DtJAtb
t8lwX0/GxSrTf+ewJKiWqkKWt0yrVZX+iaIAV8/fxNh/u/3v66/4G8unrNE5Fn8Hmf4+jhN/swgI
B3KtK/hyfq6yf6y/kkEdJFK5cXUoi0L6jwWYOskyLQW/jrrkLP0rlRIjlF8n9+ZfH/tPV8+fSiUj
LPpGiSPJZ65eMYnKvQAcCg5umHxSi2bFoCBnyJYIWIr75mVOpIMZILfBPR/07Y3M+YdBbOmNNRuq
DIuDP39ACndM2BJR8C6c2mjdERvWT1zOsqcf6heEdO/zx/yMghPBImc5zNDRRX/o3mtExnyJhlGG
SqpbOLhSfaRH60wsY4W0E7uY9pGyjkLbT9udLrcgENYt7YUkgqf0mGNPG8NgzcC9iw+C5kDuu0zv
Fn0uuH52r9qB+qSrTwCOGNbUzVNzlO++lLzr3DOs2cr8WAFZil509bW/X4cGGdBl3hf8WtI6cD+v
490IaKs/DR5+js/uLfrURztmzPMN3s4SEMD52KCd5s16NnbDgaREQqGsXcrNTobbHKtVtVoyo6qj
WxyXACnOyrAJlryp+MLqNC3NIQys4QWAJ+28YnUIL8IJuAwEgs/7k1WciLNsbiHpCXD7jqy1k71E
AKVvWMPxq6AXL/fRE/1nMpwgQrq8VP1aw8+LI1YjlfcoU8NNyzLtl5PbN4tXdvYl0AlAh8gnSt9z
dfUYG+AyCpu/xnTrNC82l8E+6LLPMvuYYpfw4+l56TZbTxHKSSAPBRiAC0rlccveQ4uUYdZ2ar38
R7vYezel6p671M0RORFOQyovS+xT6su3n+5dFi2nfO1P05t4wNM1HQdEI9CM7BER5OSXvKnW6hri
DrlLuEzfOnMvNXZVHfhZM3aobOGA/atFf1mjhJTefsah6I9MQvNb8r4QAgziRtwJes0rBwFQNgnJ
SY7xiBs8uNafBkNWxI5Z5BIU4aIwbCK3XFfEGAl2RvDqKgntyBFeo8mTjYeBOKHknF+t8Hv4EOb0
0hGrxQ6JTgS0m4AIdCKuYHZNHTcVWUZPIuJY2SOndKZ4gWauI2ZdunLMpFv6DlOEEYzrgWggytP1
+Fhw10FdDkegZJa0X8jcPZNXMN8mjxad/RIPlbCZ1QQ/+nQi1oKu7lPGEbvRQzYGH1thUow62Z4w
LSnpJsTHSjjM/UrPTModzdgZykNLktKejagg8IdijNDm0Bb0DddgLmIaENWdfqEvMXyEj0r9HtKX
1n1AxwkWPgDpthE7HA3E0hcxpMMK7VY0DKSkX0V7PPW0NosKMhqMMuanKzUgX4RSPNwq4H2QcOJf
FlZoIrXX/DwHUDJX0l7ZD0cwc5zNyJ1fg5F1E5g6d3e4NkcIeKiXKcOl1fgo4kpaGzvN7x/FK0iw
5YL7ENDvf2tw+oS1nK7LU/1Yo/JZD1esfMCmsi322vDuiOm6QzNDGxnyt2f2J4VsWFDz6Gq24lXb
wffDeO3L4BQ8zecr7ogGwzpyx/Z+iD6Lg7Y338HyfaU+nYhwdX9lNZn3lM8X8YaC2vxxz9zh1syO
TvwNL314ZGVT79vhlpyjL/VH9MV7Y9wn6Ow1nkFk9oiAR85i6xoUC1Aa9IW26Ii5AzwQiztINj96
xbDIf5s/kAoIQP5G0F1EnE03GXgsE401Dnis62vUq9i4UBj+qHCGLZ+DFPy+whfBsKaiaN0aLz2p
XBSBL8Otu0EEJs93uFk4QoDPnekdvB8QO1WkKDn3L6Hh7LfKv/iN5PT6C+btE8WgBnKH3pAtPBM7
Z/P8LHFbSKx5KtM7a2NMbvm22FrPEyEC5rmmxW3nLtkArvzNZyNXqB54wtvtwtVZpWQ32dIbJTTX
vbFAd0gGOIvnYJ/k/l090KUYF5Ac7BOWgmeU6nKdOM0LiqQGFHOIlU/3jQMfdq41+eMSnwMoZaU+
jvg6ATvUmCxW7XzYy6cY9gPpoY8c4FZk97QJwbWrsl7JjKLQZUA1Ufj8VR0R65PurQNpow7QIi/d
pJvBJcL+ZjyET6hvubRc5BrZZvm/ZJvttQXHtECaxJO6+uRw644XaKm1jy0AUf/KOBqX1oc190rK
DFw70mfia2u6nTuHr+GVe8XqwZQpC7dd4klvoAviK4ahQvDJZxeJXG12vYmwDCH9hKG9cPGohFtI
YUgIZOLt7HaHSSK/H8yNzPJm7DtkvM/cUM/h6w2krz6DBjDhpbY7sIhck2fam5JLaEDnmtgl4puS
SKs02WmkN+OLYo4af/K/wBUxGRirxZlAJjDt+/YE6LY/8JEMQvGVF0EJ7J/hOwwKw22V7PrdBOBI
XV+4Zxq4MIiSl2AtQBxgRtBg2YqvS6oOh/74u33m6w/vUusQI8vZw+XXG+9i8hmrleJmlxTZ9Uqc
bTdm06S/luNBB+DBIcUBG4zrRwUsyZUSBZ4Eec1lh9c0B/pP5uZn8cbnHPj3zLIBcb7nX9M73we1
DD/vX6hjtnw496txz5cA2VkT4cSZgYth3Fs7RDvHoV3nnHOSYjtKWxn5iDHvubBLwCYTGVjCmv3U
1YC9LLlZ6QfZ0aAomouJjcHvFE+gquBlXcEJcYYPKIZX+o2H8BQ+BpfgaJwTjySFJ/HSbKFEPAg+
4rt9uNNt1ZkOLccadmBKK/KX7m7HMw3iadnypC02qDKyGRZxcLo744O+E6Bxsbkv2yAsv4141r9C
CJUQ1I8AxigJpBUoIEDx3siO2u+KTy39AQYCFfcqesY49bngysB3eMEek13wlH8sb9uFINHuaD71
QBp5vT6WXtjVOqaeCYBwgQgaDjysNXlP3uDGG+sAFX0ZyL0Yb7QooXOSugkJbfnCCxUt9VoSllTJ
5b0S5O+8+ryDZG4fvZqvCBzT7wxgZUw+I6EYbvomPVc2f19tlA8NG8i1Ai2HumfJ1vSqQ/SI288N
NgX7RYabyNdob5kLWonh5wJka0kFq4CdkmXn0uResqsWOtvCnDQ3tW+upzOERKA2953UvKOFzHIG
3yB/XAvt/2rCdEFUR0ICG+6pUd58TsJP2BWfQ3M69ErfBDLPGcVylOP9uRFWrcpc3isGwBW2KGxE
fV/7ncvoTSdQcKU/LeRGw9HXte/VfusvQXvtbkkLFS4Y/hzOe9vScZa1BRPAS7H5mToWnsNzsSk2
cnAq3ytm3uQCugSWAzq7H3OO5qvG4l8y/VKl+6DditF6IeyJrsDo26tvzb6KnGE5yS9pWVegaMKD
NJ8oEicSdVvST2y0a/Zr2Doh41FuqPyAMg7tJP4KXgIOGbfzebStQ/diQaSrOrscgG5On/FGAnP+
iPGlgDBzgGGEetc2DhVsiFXEzP1l/iKL+YlR3QajQm3jTeAsE3C321t4xmJMSuZDuifVahJctaWV
uJFbTwNIBLwIADjzPjG56vkpNa8Ze9Oi+9vQNqTDED4Er4jlGnM93N0CRMb4OMXXe2UTvk0GnmVH
oQta8Z57qbVS8Rl9ZbzPim1b2lT7rbgJ602Zee+P16vpA7Z8yo/qSys8IzekBEn3WIDuGqq4jUJD
AL0c3gJV8/TCr4nGwZJAP9zPCfpRN5L4YqJtphyRGTcYW35P6f7z2WW0rdpdHvl8ltzgaBADQHmo
++f1PdpO5dZkVxbwvzoSm5yHmIJT3qF6VsjvYnlVvWYXaodU30Y0xTDqre1uQ5aW9L7lQdAytukx
SJeJ9j/N6xd8RnnuQDKzaGOTNT+nz5P50dObaPH8oIXDGrr8CKHRLPgdY22SnKqtARhNwguIsDQ8
t6F7rC8oxmE3is+6y0FSJfE8BHT02B5nW7pVZ1pZ7/yjJXtA5ETVbo9YJVLXmgkRk4CcLYjK7Hy3
7PxCk2V7vwA9cdLzsDe2y4/8uPwwtt2+28dnnVHBjfc0zZoS4nfuvSoR+Ecg3cKZppGQOcIDLvLk
uIAwu/3Camw2C9RQd7F52FiA3KsCm3A4kWOGMWchYfLH8MXgAbyfe/cTf9pE9O9caGjQKPe0rpJd
vVXeFWfYIMHwQ6jmNIaC1b22e5xta1wjPgD2mzauGSnw+dlrdf6ZV7aG5cZtqnN7LC/viq274ppf
PUZmO1SQc/jCj2Pxpbtg213CrW/Rrubw2x9NP8eimzvNSd0pMDVdunGndDiXb2p8jUA50Eqzx3GV
rSssJ1TfIZHEmjPqbnTMC0/wiN5w4tf6GPlbvr8LWs3JoAxlj/Kz9WB4wsOySNyPcORf0nP7DmFw
xf0LVrbBxcmsPV4XZ3HPI9slu/G4hK6ZoPdUP3wJ9Q3dO0gxOcrWXe/1HnSdf3yLXXtpzulMJgIW
r0sLE662lXctJo8QeQqPl5IWFppTuTRYSXBT/cKtTubzfZvB+0OHWRmHHlKuHaSnxwEGHDsohfu4
4ic+GiLmcEJ9K+rKbwZX3o3X9jDTppXtlAzFrezXKaqas8KAFt4HO4x0WQZXAiKDDsaEHa3AjGbr
+qH3Rg+r0TrZBcuLi7xMXv/7ThYsSddEGkYYVMQlTeefeGUsjU7TX70yf7v9f3a2DMAykmL8ibX+
/5SL2m/QBZgrMFL42aFiOv9HY8tSGB+YCncKbQBzjD/6WswC+EdRxy3DUOBfUgD8TWXO42Z4oS/I
AoOvpv/ilFGMcZS1Mo/97mj56S14u5/Sb+M5f+VUSNo1W366yTYkN5L8CcAYZOyda7Lax5yI55Xr
6SuuIvt6pa/u8Fb1hc3C72K//Ifv6nP8X/9FYvmvA5DljvJkSJYsaSJ+pl8UlrqYZzKUmti/d54U
YunH21/pnuVrJmX3uukPdbZbYtjYqSvT1UvPQBmHSMn4Bzzjv74nsrl8rz+rPf/6ZlGXKdOfTTxZ
a451KXFJCSbIHGOnsD9L5akUDrWEDcf00QCs5cienhEYw3xBs6VtINMvh+E6I4vivVJBkTQ7CQ+I
HrLoTtCgV3HJzLh+HmUnJRFooDQDGOD0bH+lOrM1X+WuoPh+KkKSzFXwZMr8OQ8ReYw3q4VXx1pt
VYjKvlJWg4QGFE1IajyiIi2b/bmnoCUEr+ntNgW2uSJTOugZElhOdjPGW1deSOmxgtfZ2MYqeicK
14d62lgU0lRe9uxNNDnWoGq7nVy4SzKb9kX/YTGMQ/8leu4nKp/hKkU3LTVm9CYF1AcrUUEluJ0d
ePLHhU5MqbPneMCOWviyp52o5s+x/wFX9Bke0iHkuHxMgNJMRBpTaVACczJornQ0sJkDkOWUCXZA
stZEeHBopMU325i1OdVTqMkAfVjxBZuKmZBvbJT92TC2vbFwwEaDVPCJxukCRsV/mtFP0C6cpXXS
Tj/SK0Q7cnjpJuIV5pi9urgbjzc6gAMP4yVtho+PZvVU2IQjP20y++nNWH18IHylpMntx3jtI9xy
rdXbyR0cBAkrLGU2kxHOD/W6cgb7VLucGEihx8DvfxUOjNYNs93VCQk9CIHdkowOrJ32xNtX5A3+
sPphcDlBFnMoR55NWzlJj3gv1phz14YPDdwpzxja7HRruZk3gC3YmAqjZnt4I1Q4dgTphzlcS9Qb
KTEoD1V3ghQfjd/jYuUms500ow008YO2E7+bN4gC1E6Hhu7PTEEQHgI3wRtqUDB58QKgcGapvXCw
pFFgevSuwMGRTqSBn7ZOITAHp2UkRZJQk38tjuWr8mley4AWZXFhTlZTm32L39m2iL70z5inxQ83
wWPE21PRl/K6IoQ82RC+Tp02Fm9d49bg2zKn/yIz4sM8N5dh8nQSyAHSIZG4SHvaqZBJeBjVVVvE
zKvi0H+pr8WWT1GesVmlfAfJFWDPtUcDkeD9QcXcigfVi3mjDK+RthlxzAIhgkcEcYv+IqxMkA6d
l+GmeKyFNTND9TslHBoyOeziS/c2xbaeOCaz0LfiivKYKiXvvuV+o54tIP2GV7xi+gAfF3AHXrp5
PSVIUnzshM0XqWWmPTym5/7QP2AI6y/GgVP0Zw+X7lZt4Ii/cD7BQ59ide9/cMqD9fqCRAZ3Rn6B
FIAi1PpeiMVvpbHWdR8FCcraAekijOaHgdJ0WiG2NPR1AXuWjhbz4tHR8PEDHQL+Wh6C+lQ2x4kM
inL8VEqPmlh+VA6Dgr53lT4yfcx5CT/EY1g5OqeT6G18zdDqLqGxul8ehNBH6sssFlD1SaaL+Unf
G2j0t/hRPOEEBmO+4vhKNC5+d+jhwgZ4n+hlUJTFZ+1V3Vlbk5MLj4nKWPNHegLf+ql5okJQrhz7
dsHO8uQXTrAcbSWJIrnuUDFtg2xbqcjEbARYpuyh3qEUGk27aj3O9N2rCQ8L7AgfCpKDgll/ognu
CJfxI4SxIrmtvK1vOe/shaqy5mkKNiVNErT6MW/haC+iXF3dn0pC6FAPkY3BIslU24KES03+OiNf
pcJj8WDVmcgWpnc77ASN9/d1senUQP3T9dI+bB3CKUYKYHZF+IJBDfHJDuVV/0PcJKS2Sy98I50q
cDpF81GEApJgE4KI4uSREzU+7SGuFXq34ZW6Dcpp+awijX7LLuCZvz9LrPfVgVZVwvqi7O/1CZqF
zHDJr6M9vbuKSNOz4nfX4Ti9x+JGfrOsDbzcoXTJnmdHqbbLnxeT1VKnFe/SC+76fa/52odMy4To
UvxQzxwv+x/aTffH7073FshQaJusxOxZIjphp6XrKb4k47YbblriVcXm/iJmP1Qq5x/wJ9tX821R
z1MfgGshioEZuH3XHTV3Qh2k7UphAsQG3m/hnpjEnUCy40p2xuGFuDZBpg13k73knDnWB6t7857v
p2200VkiWBSmFWzp1LSZ17ZErwdQ9JFqrfWTcV9rOCixiEO401blj4oSStyrvoq4/REFkAdpJ7IJ
Ck1I81adgJ6ldQAiNseJa9DGmeV3RZN3TUrahkInKjkXkeAVEcsq+OcKh1b/ZO47ejPwk2CLqq9Q
qC12y57I7idWGlKslOFmYOdiOAIQIt/PEw7Zjk0np6NpHPEQ4FTqaJvQp+3Y4NqToZwi7cCMTpLe
w34Tt0TY2rXh5tVjo5/p+8FIQZQwUXaVyVNUP98/ZPOb3m7ab2pr19CPBE5ashSVDmxNJl3gPBRK
OtpSyhrOh0GRE68JvJrA7l/Bf8jDCujKWO81Ovvv7J05Q7N5NdBR4Wo164oueLxqgFwU2bslOkb5
KAiwe6T9PWKmWdLODp51wGh3d6J70jjlz2t1yZeqbNXcUFTEL9R/UBmI+ontUaXj6belm5D2o66N
5CgAGwYXGLY096j5KfJqr3CpsVy6CM79bUGdJ9vWK07tt7qjQPaiG2qQeNPsye2C8Az/XW+P0Rz5
A8l1YBvqgNeT+/UdZi9dsO5id6KDI9OcNUlOVJ/HSCN7A3cjUtbAnioiBQkcdoqaWUBDz1/fDlhh
yvLScNAYYeURPJm18ioj5VZ/U2TsvBRyKOiG4z17loQEuIK74FgyV6EkHlw1cnJA/rQY8PeCyFuJ
wqEf7RHATUhrLN/Uw0OpT2CbUV0kgNvLS2DS937U2C6xDmFuQ5F4qDk96i8scT18nDt5Ml224D/o
7VA9Z9pV0dbUi9166r4J/2QtvN5py5Ho4zZnSlu8Fou1GQjWLgFpPu+HysW+jbw2mrYZx7p0Q+9n
IE7EZNs7VvWWFdv7YSCsQ0sI7xh0t2MNNL+RuthWs5/pUjzI4IolDzedCfM23RARPuhvqYZ2HbEK
0yuXufiQ2NmwFgOn5nGYq0pz4MdU6p6AZVvdI3yE7NrvZ1ZCYozIBym3Y+bXt+RIjzWmw40Rmnjc
wdX244Kid4WzsCOQTya1p38K0es0TBogzoAmap00tyu3NXaT8Wbmud1VW6H+0lJnDJ0iea6UDfDs
MnVJvN2PZ3gbAiA/ADhwJ9pPpq8fkDeifXaLDrWH3TMDoDZwoDEW3ggCyYiWnwP7/yZ6uBSlx4XK
Hlzi2LWS453/N2XqoAAgf7fOkQBjIiztSt0k+fuiHWV294acAQPtHtZY25NdvFVkFv1LkD1wIoYQ
Uwj2JJwKnmFUw9P0KSVHLFs5bosP3ToYgsMNC0Zi2HsjhMTyaiaq41mSDuESTE0y50rv7Xo7RUQi
fc3ELJLJEru0cXoy94pX1DZ16vahNxi7Orha0gpXPZeitsATH9PTSDOFTZoEAjbwfm8am3LedAQc
EEUdrmAyi+E+QYrMEb5Yi6B2RxQ+X/3oNHg2eLh4O3rpIGVb0n4iE6Gv1Z3T7qsvHzpz+pCoZnDB
4t63ywZ6yjPNi3v+btaXuNiF4iarPBRfhXY19HMakSpHtkOdnaV0Fw43PdilAXxxrV6PsGIoNAe2
EQ9ATFquh/Ek9A8dkKb8gUetViMEAoF18BaWdFARghmIJgm9/Df2YWIbUBELatTKHJzRxvy3hoZF
dvNrM+Nvt/+9mWH+hhEfc6cp4VxA8kiZ/rsPk5Q6XPp8O4mWxtK1+KOboS+4EMC7+Ddl1Jsihvrf
2xn6T9KiiWueXoZi/Es+TDQ/f6vM/3TPNQyhf63MQyi3ITV458fZ/SgpwLPDwm/Kux9z+u0wXwad
Yd+Nm1HC1IPswB7nteR26U3w3us5+28QgBZnbx4Je5PuSOQNaSP2VFxajnC3I2gic1SJMLXMIGhM
KtC6q7ibqyyFV1rCixuErSWU0jrTVQSRzNaG8rnrOFJWyVVrBFvEM2G+WlqKEy61Z4XzUV26YkLG
eskpBcNiIYXeRF2+bjrjSRsQnBgWiZbMYPVOIKEulD8yDX6cOho/RJja4RzvhTm+QABGnlDed/de
eDQTc51Zx0VxpBcTAsvKIxI+Z0gKw15ecFAAn5SFwmpKu7rSbqqMEmmanuqSOWzTcK4S7m50f8Jy
RjJB5+Rm6/cTVjitcbOSqQ1dzKS6dar+aEnvRgeYDMGBVVDMiYMHttLN6peaGNGuexpkhbEh4QC0
VJXeRFb3GVfpLibjvDTbjRosEtBO+yiEN6M3170ckUXcvhsqGK9KdjPxDlMtfewLaVPIxhYKAKQN
7IexP9MGyq3+UAIKoB9791XGHfk1bZt9EydeJKO9r0MdTzuYO3FwrPBuIk5g1ClGB7HuXvS7gkt3
0wxLyuarmBunriQUYDLcoBFeg59x9FAEg9m3yvasUBQOsnZQu+IYGaEzzt0t4/PuIVKPjmNqUF+H
jrZ7Jq4jCrK0DzhQj8VnXdDKL6eVXFl7rpITL29maykhcrQvUnrJmTHDSTEwZhLMwDAtvNPW7k4z
7JaQQ1lJnpkxhHgcyd/T36XwkOmzVxvphwx6Nu6kqzh3hwxsc2qwb7CzKEXxKQNQsghmyrvsbAV3
v5sHN1Sqh2j6mHRKknpGZEPypzxeVBMAIuHQo2HVfiQWzGWQoQcDK3nXd0SDEPtaKwuy+qEvcRMr
5OF12lOilPuxIYcAJ9uc32lBlxM5ORbpGAm1RKRkr71M7EJ1Be/8MjYEDAnhSY/u1NxfSiqI2F8X
kDCJIHH60gtM0QMOrdECnaDS6iPpR9+AeCmzeVsMqMv6W5QOSK7UQ5LF0iqRm7VUyvSFtBhl/nzI
VQVbb868mQekDCg0Mt2Rp/QzmKD4yTmnRmbPSGVrBtQSo7soVc9dFVx0DQhDQzGoi2Rzs3wk3XTo
1MEVC8mv5uxkmoovRtgLiN4WuQHSabfvSGWJJR9cLO0Y4eeVYU8LyFGORRLO2y0ICq+1KHTrhLKu
NW+JUb22YjbvghTQn24eFVheUZK63MnXxLokCQKqRfFFTqzacv8SMr6QosZxu27qbG3F4puqMOO3
YiLarMeiGvzOfAg19TpRifRm6afSsdCQTeDxlWtxZ4Ro/5r7WQEkoScJZxd0XkzeOiW55FH5YOI1
mML4KRqEtWXVFw1Oc14F11id99pQ75tG28qk7RaIFDHQ7UoBIpfYz7CpKywxUfwWUu9ZueYLinbG
ynxVJKo3UblJGs+CStTuHSSgMBOck++MXt80okDCsiqd1YozuhgofoZLNh/77SSG/+gc/5s6ETEK
KPS3NdnC2yf+E4CCvOxvf55CAFD49fa/b9zWbzJwBEVTTFPiD4v5xe8bt/Ubow9MD+oC7vqH9eH3
MYQOzAuTk2XCs/2ZFfuXjRsfIuYHSeOUsRAZ/s9//KWJ3vzy8f9YVpkiztvmf/9PRfu1v//LXV/u
35976gYEplSu5wlfcs0g3dO7N03PHUOIPvT6uqz4OBCgXeoAaO/MCdE2KRmEXlJLewn2rhAd4p8F
K8LvDABdiLwohOJXKus+RlPSIxATqrVRoFzrmJgdrRF9V7KXNMAMwkbI6WQK1VuRihuKfN7VNBgt
nU4S5mej7x4byTxL0GqtBM8wuHYlmIHhMh6m+adxVNdrJnBFCq/QYL2VslMhdodeMm/QwlcpipFy
4DAgTKR0zDQRGqx9FYf1e0q6XHBKZfmQK7BKLTzOuMPloXUMpLIKBYeYdkuINuUMXX1p37egtND/
hWhlR7blod61CSLeVvhgI8FvrkgXoZIobDFY0xnVSdDNdEI7aBjVLdflKAOFb4q9tTRJKFo56lEb
DOuJmMUqOLIMm9PTwDfXFTRiGRDBRnSjKfPbJnd1TFa1pq+wjKxNegipKmzvDeeONJAJRUp06VCI
8/OQwN20UGgScZsbqiPAoU1Ha3/X3tsxfY1T7TsoCQquZw4hIXoWIFqgA/K5I36HQWlK9Irl6kK8
lpT6uWiiYndvqqMuokoUU+SRONE+Z5qwYcctDAF/nhpRgrGIqSQ11Q0CjaxkliqUx2zU37tJd1uz
383SQ2h1D1Gi7UzjHJnCVx0TkjfIvkgvI6zEa13G63b+ENCgMW/Cz4ZYJzNOzOMOWOV9MUivWZ1t
LITSQYcPRCmeBmRQkQjTt8075hs5hLMmJxcx/HFX6KOMWN1XUUbzfoRarZGFGhkvo5HsICtIK73p
nuVq+HEf8aWq0pFxiwUL27rEJKFPPfJMtUJvOrbhtzwyXCmpAIcEpZlsbkd5uuiUbUDRjnJIPKaY
bM2g80KENvd5CUwPntUO3SeAnJmesmI220bA9mqR3aIjJSdSs4ehKSjKvlL1nTkzs1FDXHHCFvT5
jwGLZVTIl2i46JVmk+6wupuPcaLACUo9Q8NiXwa7ZCw8QhNbMqyCk9wa3Ma8r1Utzg9NUF8scX4F
iH+pOB2GdJTVeNyMIrrjUIMMQH9DVI+ZR/PJKhO0qQrzmYIA+LqH96CDUDEnugp9Kz8EPX1KQUm3
TaeT3zWiTm3q9lGOi/0otw+tjtbLqs+MYoV1XCEzM7qFq5vTkFIuiTjvooxwJaY+Y5LmfPvEa5Pe
v8vJte3fIkPwRWGwM+shas2VkMTEq+HnH+Xek1FIJTGijv6zxXqUmOV3gZKvXM5/EcGyIU3ASsZv
0gMdXshBqitOBJzFaNwt7U4TAtvUXH/Lw6DiMBWchtadWtwq+tVGo9BtVzkKS9+CYD7E0Ab0TDAZ
ZXUUI/Q52/vwIM7G4T4wgkpLZDb6ZzfX+zGJ3Yy0i6a+b1Ox3xMjvzRme/JJk/ai6uEPZsf4n7Fm
JZ8mHbgpBMaLNkWMGg/SINLEEA8vKVrpt1yEDmHxq0QvX6rpNuuh33eTU8b1/TxowM0LGfemySvY
dalxCfXe3Pw7awVUMJaSqWPDNxXiYv7b8hrfCHP9P+/SFMi/3v73XVonnkZht/1P7txSmP++S+u/
UdZTei+koYVJ9yexgPqbIVFzikTEQ+AB9fnHLq1CGZBl0RIl1fwJ3fxXdmnpVw/ML/dc/qW8zvo4
bRR9jP08e9VwCByHwpUyP7C2WFSlQ4L17+lPT9b5/0PMpHfwt5r+L0+XwgP/88kgF9ohHoch9nvm
fdXHLERbDe1SSb553VRo4Qmwip+puC2BhWlEcyczT/TZRzIFplx0zml0ydKrXNqNvEBlxdkVl4gp
glI6iswsZE8UvKg8TAjUDZCzimOxZE/WcxXjO4YLwxAIlBDs6iWPgD+7BCYT/GyahtjzW0ZcaHTy
I70pJkJZ/lW2rIjPEl+Zr6oFxgYSUTeJzAG3eehgPWO23SKEx/C9Cjn93uu7Y4zA8AwE5A+wS89y
tot/0KzsGXaYXUabfS16kbTO+bgfCEEYj0q1Nunm1gG09xtg3KG2Ndlulc8UgX5LMZ0fUxh1gKfb
KyE6PZrMpCf5rL6oPUrx8iCOORKCjm5iCfNk9FK0qOxXofUMC9ClAuZOVMlLOpOOqUlbAH2irj1E
hM5UnWsMHLC6W5OWJEEobtnFm0xJ9gJlIYFgEYYFe7wkDs+Szl9Cx4Jsz3+UxalS3kC0oxGIxXUa
MRKPx8gz4RPdWxI9ZwRYyHe79CDUJ/Zladiqx2KnPBW+dIa2PRGpnfkCKYBB6RgJJLrkITISR1fQ
cXMUwKmqHK0AUp2Z4cj8kRpPRNes9Zw8I7chjEAJ3qoaPvlawilFep0XsrIjpDsXh4Z0CmMXNBdx
KzEy4QwlbFOkorDvOfHo66T0yZ6Q+0MoQBc2n3KmC0NwWcmjNxLeEMP7eRBmVJbQCGbOoPiKgo0y
+uZFlC70UDmlETA/OqVk5wM9XSfLL3PuA19dBeRSdAPDsRlnPOm1qA8bj2+W4TdnaCW5d5N+0RJR
P+4Uo17394dk+BYzrFmw4IdNxTwmK9aMvU0Cd630IY5vsa2J13ApgxWvAhr7Dt5Om94SdojooELv
UBidRztJeWm/J2FtbLJuR582BbcP5uIBk1t6q9DgcVBmOhJb27hkoOwL+0HfauuEKVCxRXWpJDfm
E/S/UiIP+VA9Mxjo/y9357Ukt5VF2R8aMODNayZMele+XhBl4b3H188CeziS2B3q6FcFJYZEVnrk
veees/fa0xEWOGmx44dIebkjoW8TOe9kyjoBMXHJOSeRW38GOoQ420gd4RHzJ/4bWJBeLjm16sKq
leQNJFS6Cy+gtuAcJMiQIgCKL715N6u4gBi4HHnnwCYI9EcAFQCM12aM88cpurOeYyDW2FYwMOj0
o69VRjSgl9PyRpF4GT46SjiLKm6tMQchtSJb+4fxaTF7vi4eE2HXFfuYez/j653fTZ6IPaqu8OBf
ENRNz/G7FW6BMqh8TJ1sl4+CCagXMMVxjrDDTEdTdKXS68npRNjebZPyaMwqBwgm+ydEAWZ2wXwr
xB+SfspNuxpPIlqCHqwtAnHxLmFatsl0FK1PZoufF2MC45NzDeew2ibWZxS/A4OI9Wsf3vvPgoel
S79j4gmTHS2MNe5S0kLTjkvQia3V+KI+oUlgKlcvh6YVY1LGBJGjbwmR7jw8CBySVMBuE1IJhDnM
+YFrm64YbhjtaLFbMcvzLKfAhPUmEnQ+7+kWZJI9ZodY24mJy3hRgOqvbHLlLSETxLgJsdsF7myX
zGoY4OIbjHa14mSYf0q3w0EFey5i8S3WfOEpbSd0Z9o5x3zy7t8pVIuH9jtWr321zwbMc67UQ4x8
zpSHGHlSSdPlHirG4KaywzyzMQj6ja/jjlMWMt+AAcG8N3tGv+K5xsAWZNsJWUd7BWzZmjcLc0lz
P/rb3KRQY2VnwdIOcXZUluwau5wcvC/dsHhjKNh0yysIXNQ3rehpzHGR1hBzCoAyOsntN3NDs7Fj
AkQJbO9X8oHgzj1Db4xz7yo5kp0LTM/tXghuy9MQ39KLZBxjYrGReOtOVZ1wb6TGUR29gV6R+qyj
C05WVX/XmXxvd0haY8uuibFJ9oyRfKK98fNE50omqcuTa/xEXEdY1YgwG880F3gvEHs4Y7ueslMS
EDC90fIt+EwCTFGLcXYsYG/QRLQcQhyUhzF1QlyZJSkbcNnd6TwwmtuSvgImhHXugIiacExrl/tu
+B7e8m9E7sIrSckKoRnp3XwvV8SqIL7hU5euOqhqaU2GyhNVr/7dctXezeUjbej1wC3dqTgh3klI
MzDtIEG20ZIA0IDmcnLC64hVfl0et4Jq5wRg//HAJ5umcXxQoQLOsjNBNtLTMHHotuFkteS6zREq
cEfASzHSx9oxBedbO0A+HLC8br4YgKtkoMgnLbPzN/9skk7Pai/bQ+AVn+pTr6+F6ETSKcRos/Ys
4Q6Xn/VWSK6qrFSLSa498TER8sycP7ojPIzZGzO8SPeC4SJPe/1+4r7x/j4Pw3YIOUq6tJEzZEes
S8pD3Z90It6MU37fvxCUgBWjR2G+7l40EpVXLC4YJCAeih/5ifyQFHUYp/Rml74r5EXiw0Il1H2w
k3McTS7yoXWZYSIPoW/7oGyZta6c8BQ8lBtG/NiO9jQn9FvqEHvwjncKwKHOZXkJrtjcvOkh84q1
skdusaUzvrIcXJ/hKUO8jfYdNRrUN/Tq3VlDofbSHXAUVPf63rhH2rHv7hlBYDS7+NhLicfp19B3
0zu224eR5ekZyHfRe/MjcEACuwEHMQ1YEwMev8a7ZuufqRHjN/U877JttIWA/sEHlD0PH9AC0m9V
Wol30yXZTtZK25kttqsllCp9ki/6ckGWj/3jfJy2FSLp6T7dhZvsJb21xDToDifdtXWZ9tNm2mNa
ReJdeyEjbeTsGrE5FVzgdUU8+4t5L7905AVsp0O21ARkV6Gi3NBSQUrjk8vMpUMKK99fz0SUwub0
OvZbspfYRJCGMM3EpRL4N+mn4nFaGR0ifkhYjzXb2qNmvtlCdiAR1CzXw3W6DeigPnCgNsW+ND2t
2AZEaCGwJ3WEwhEbU+jK6VogqVVxejDMHf7qzZJlUCCydMNHQ9nScaJBFdpIifyXhOIMr5ioOsux
jQUS16B2UuEubBSPeRVxTU8Eeawjr3lmofhkT5yvgSecxBftpp1+mpAOXcj8HodoTTzUnQZ1c43j
DP96Ne7Fc7pfFrz94sSb1uG3BqhpuUAzQHRUmsGq2voUDOFZ/hTLxSkXfREVctCZ8bBaK6d6T0Nf
HXaKZXMTfOwzD9tuVCBVh+I5BPpLk4cvl3lKDXtw0aeq+wawHfMExuCqg12ohdcY7+oQEzZ7Z3Oy
wFffRMURrVfNcsL6kauMd30gEdG0C7rzEktBuo/Rg8F7TjaFvxNFN7UurXBoRF4HWoHCckMit+no
dNdefEuiD110daKXSZ7wN4V00Ltt3X+Z4UbbJ80j3rmK1E3zO+4QrKwsjfXfcFhTRh/bUhA75A4H
OB21aeXfjdcpdwP/20DtT3Nq6jcUBwN7KVlbYInRtwguErykWTwWTEVkV9xAekyMY4MTiqzPK17X
rXJV75sX3HGA0SxjVZNn9VQdSyBMd31wYI2riBKiyXhfEk/zLbzJn8ySxsypNfQnNm0bOXCMmghP
V59cINx8iggfN4sSSnv2h72AauaD9Gz9Y3zUsXSlbh9vsVvJ1EUQjiXP/FDibXmrIrsjJgdehrKW
si8VEAzZcVxqWDzFD6d8E8ik0lyar6Popd9kpFNufLQ/RbMqMwtmp4RtERd9NtHYONK46j4SKC3W
TbrSqWtoduZeiGh4SVvXjimWyuLqKzcZkRJhJ4Rk8nZpvC6SIrGqeFwv+sf8gNsheQmozIwJd950
bBacJqx+uy52Au8yXP3MoQBCHmkhWOq8WryCX3ta4NnIrGbiYfBkWrbv5vvqechdPlKSKR98N8C7
+FwydFiQJfNTmmw00UvINeq3VoWnBhkgB5mW8GAuw+kS3SONpM2sfmJLk20cLKHiglHRhq0qPwzI
J2lk2aw91CUkRZGqystopRcj+5LZTLhE1grYdZo+9KaWBMmHUd2KwQY3rxk5deKvBO5dBgQRYGat
+4ek91g2eUfle75Rk7GlCGGFMOkQr9XPgv61eK2kQxyuaz6TBqlz4MiMc17ErUX6N6QH5aaKPd5B
GwTfolV6KuZHVL3CO0M1JzjM3njjKhhheosIzR0y/PD3sBzwdCP7yd+k+4oV8zCdgwNX86wzwLXr
1A4OBgQaDMj+BmPymjQ/BE+jQxwYzt6M3Uck3Z2GEyFqwBQSNHEN9rD0gKVQDSElEMdX4GyTgDPk
5bswbi1x107H/9I9UGh9/CbVRwgB+g9NgmWIhvgbNyksLGPQ5jTasMieyO/MK+i0VIoqCx8D1VXT
fwTYG/OLUhyBE2LFj4gOaqmBt0Ll4ItkmY7DwWsp+kU3omANdyRlZ8Zl3vJZx+FukDkgreOv9JjE
u1R+rBidG+PJf0geQ5yC4CZ816dBHqMZWI4H2SPfOxZYRd7inMTS3Y/nhgsfCkPqOxJJjswKHuHN
TZeaE7tMSWPjP+3Ci1TLqyI/6BB9csBINjYwAVhAQzjbxqdJTtbhsB095ZGI2xefK42JLs74yCaA
dNW+6nticq1yKZyYuN5Zm+q99kandoj3Wo/XkExyaacYdh6tgSOk8rZi/If6N6In7dT2ACuQUKrK
h7Pu5tgX+PAzt7kK52EXXxlSBpz9hjWiKWONHOu/fJBLZ+mvlgs+x0VZYqqWrErmb00gXVLpeY5B
tGmSTaTtq3dT8QqsBJ/F0SdIPrkqMwA6EQmWA6KFRoPBM69f//5ZKP+p//XnZ7FcbR9vtygPmGlJ
/6eexdRnIoTgsDmE4ZukPrapaxDWsc6q937YNYh8Q/wVdxTDtGc1DhUJcx0EvPp1+vQjDvzrJnyQ
krtZ3pXjQ+R7EDIT4u7qV6H/L++Ztbwnf/OeWb9d+9WsiWWh8J7BlGrn06gcMoPyiMQlqbxPuf5n
f5dKX7n0iJo/jBfjOHQDS8Zc3BFiuGk4o1dXkZI+f1TfJNMVbirrtA62YwbXhe17qjfEMFs6L2Gn
fEcXCL8cROzC3DCywAaYiK4p24RNQBTnwHibNSzohMw4hB/KaF3WsuXIJm2lNSfCvgR/54Gawn6K
7FrK76L0gMV2pvEVnaMKaMk5DpAZQtHg5EBzwdYopnGIFw/dZCPyAEQcAErJV/1Jag6J+lnP6+zD
elHydXLWkKKfRWP195fE0nb9D28yzVUUV7oMI+6vl0QSq3EDsJ5jskNqAKDjOxBi58mLTuOhvEPM
9mY41g22wIaFsdxTwgEW2BQn3fH519geI4ew71N6F32Fjx+4m9flGR1u82FdKV03gNuO7OhvAKGR
X6cQC9YEkQEN8O3iqXGUbYuJZtoDI1Zvf//KpN8nskuzV1d0yLWSRhCUimjrzxe7HudWmsVquDEU
p9wW0Ler1RnNT7uvaJCINB4dNNaxte80R160rBQkZ0SVP5/GP3N8r1oqmwxkQllhLP7f8IQ/AxL+
PBhgbfv99v9vMLDQgjER8oEQ1MRvIh/GH3gs5vAo/jDx/cQQgi/+Nb7XIBdammQSZSOLiybvj8GA
9oNkBB5uWUuXkBvpfxoMmL+vzz+fuiQp8gJPJIT7t5XRQvsToe6QNmlVn7qh5SwZoFdNQ6/JL3GB
2RrPbAv1nPabXCf0J+SnEBlJTY6uaT3IcDLV8dwajZvEDNkn3MsCUcNknHtiiw40z19ClSaNGBHu
i1Fe7OYex8NlCBQ3apRtEMb7tOjvVaouActTM4NiQGyTRduh38x+FLiFKLzKPRLmjjDMxAdoFNFV
gAQVszrHpXWdR5k8Oc7DcbiN1YOM0VrU7KgcYdzTkhRjwOrSoYxQCDcPgYCQVatdfVTO9dh5EYhb
kVq8ZwnMYm0LVHUdzPm3EkqeLmGqGhR6OAWpgR8R/oZQaBy1kTEUED3cvkzhoS/C52VSHNfFxjQ5
BQuJflPi4NEiA6HXBm8EMNUi5jIk/FvDSWu+EHrsZx+/XDYtQODA0RKyxI12K2ESpMBcgupznTc7
Kp0MY7YsC8j0PxuS/QR8GUo13STNRENIAjC0xpHozqHWLbfB3SzMnra8aZxFZSpnSQuvqsQJOmcQ
AWzHEKZzoiwYFoFeuDGP8G6mmg756PpIDjOzI7yQiWLZygdf7GCjP5sMcwMi69BrCCSDLglrTGp7
bBd18TpkePhwVg2iRyI2A5mHMtRsyPNOYI7rwngrFmplwItp6m+91CmlkMdHHKNNePldU2O1aYF8
cAXmZUBWZ9fZOu52TfAfi1lBW/QRAOopK3UzWLmb+ikJxeJeT4Mt4xVPpJNpmtk3xv92nZcoIlMM
WUnfnorUv45Gp9umgnCytCY3Muenf+4aZ0myqjJnVFBUADQ3mdb9HSwdbdDvw89/u/2v4afxAxS6
qTEBVAhXX4h9v9Y4w/jBH5qSAdFPBPO3BPr9aY1jzTFYb1EeL0Ewf17jSGEH6w4ikMLxf4Sly8ZS
L/21nvrzUwdB+9cNUarVqAsm5p11jxY4GdDrj3dcQZ1bj49cj7YSgMAKjG3BsNJIqlNCFRT32S0b
y/XIMaia88dOn44G2GG8JViZ/JqBT9xHZy1XYTOJ6XtVag++AGikk96LINz4iXorKuupM0/t1Drl
xAogRvoqDaq7SDNoIg2EtaOpVeWMbhJCHD0n/UCNjklugVnI3nV1PouoPrSY4JC6H78HPlX6uTQH
hXpI11NHfnU4EZ4caC9ajR427vKzVHdPljqdG188Kx1a4awX7/x4fERfY/E/w7vYRLh8ldbAepFu
w7p/i9p0S3RNCFoImRWY6dPYQeNuq/ocySMhVQbDy3HRDNbmvIuHgmPVkpAroNyPJfKzmLKCkc+Y
eVCx1QxhpHB0G4FDjC7YIQLDjDa4FQ3ukCn7IecgN3HmTGr1XKHvHcOQA1IIiip9DDJaefA8Yq0h
STZQPQESep2rngnQzTT6xyRk+os8l/Zu6ulZ4JkNTsh4wEFBgELZlS9mD6IrSs5DTwZ0tnQQDHyw
LfMdq31QstgtOO9XkkgWKjG1SvYG5zVnnjM+DdDAEJ6ttbzBf9IPL22UfNSEqiD3Yk1KWFMrzEuG
JrpBb+ySqdoG6niMRFxouMf64Ctq31rcHBrQk4QE1KFnbOyneL17lQ4I4hGUI77fkTrb7eBij2tp
LrHzxFgjSY02/Q9VBRhCsnKazrta/tJ7RDY6Jk5VA1qlMfpIZ0QmcguHX4owjsYa4bjSecZBqI6R
M2hEYvWIuyDCTm+VdhZT2kIGPCFJmc9NSfU6UvzxtYNzQeO0kYetVjCfNdYWQOFOR1BDRHq8WMIP
coqxVkrtujTKTV/JJLYEKWP2OpBojXXbaPEkR33o6HrjVnm+VTX1ZegYJxojkr/EpCroIu2S+H7u
VSEoDSPAhpY350iFCGUUtGIAH5WyG4gwKAO2dyHud12Z7KoRhXNvbBPwwEnebOccYU+kMn4ax13V
IdDJTSs6aQHpxWaQh2e+bsZGygjYln08UqkB/CWsI9R0uFPKyaClDdNxrs5opX3gI7ybXZ96Cd8S
KdW2fD2hJeYboWrRfevTXVuGB0EJ991QcW7ttnLN4SieiLoseqciUW1R/2AnLnz6ZuqUOeJAj2co
PcE37+TkLZ1hNBfz3Zyxh7bC9z9341kO/khjF6OIZCGSZV/5u41HtNgjfiuuf7/9r+Ja+iEaBH9o
8CV+VdC/imvph0RB+2fA9x/7DmAIzeKv2LM0dSn2f3laNLS2PFvKbtNEGYtJ5jcp7N9JY6nlf9t3
/vrKEfr8dd8pW9PspjqXkYww21R2SXAf41WTjFuGF5k6DtyWS1LpS5ds4tgT47W2YOS80HQqtCXa
ZYYdNmMTDz2jLdg59jFZ21D56t6rP0YJe9daeq4PxVt7yG5Q4drGzm7QXWcGOfcQqNJLfT8e5gOj
0yJw5UcNFqsPeUv1RnfaYZs+Dtf5zm9d8TXbF0yLgHd71kE85R+B6kqGp4Ur6U72artzwC2vkEKu
SoQppW2uzTX6iGHFNNGuPCZx+/HCXX3BvDapKzeJw2QmMdZG7E4JzGn3vPDwaccea/0MS8No1rFN
39ZcEWAALTWZyIRaR7SewegpaBnWzEUGmAMWqoqxgZd0yMttSYIX5WduR+lGxB0TWw+q9YRbOS07
MLsOE6AYaCfcMmgd9UMOa1AOmIHqx6g9f9XSQ1YepvSk9W6/EZWnoj0LwUuk8DKiR1PYKNPN9D99
C/f+FuggjmKUCGl3CpN7vd+O/l7uliEzQzNkeLCvY2sd15eElwxOkb4wAlBlXSRuo60nf5Ozqn/O
gNBGb8rucTMEwamPjtHgGcSqG/e1vy6flrPVCmnqA6FieQLuw052wUVvdwF9OgGD6PCoCtsscHQE
SSnz/ktEajqbjfxZ0+buwJ5uiuQAW9g/4zuGgW6IOytzfP02Tmdm5M3X8IyZmgokxC09r+NS3BrS
Xg7PCEFmzNF36mv7MdL4Ek/WvfLSgS2EE3uAnTaKWzRa4nSYRuRUOs1+uOPFhs12RalJD/Wl1I7w
E3UaiHTMSKAo7EL4NKO9zH5CKWCcIu7eLaOPasKzLj2M0l6h3Q+dtVr1DyCQGJe701YqvK45Jsmt
DGj+rXEzEpWEwwtgzUvyDH4hiJWrCTQtf6kExkHsiETQrLr3lGA+rtNlftrMN924oveGKxavuFaN
VfpAygdSZ+bUZxhu6+/KQbDDiRA7j2Sjoh7skqSItQDQIFoPh+SSXWQ3+WTUY/OSclQhK4QxFuNK
fNrNBbUMwmYTbki5UnsoNbSw9AMWKPhQtFZhVwofITbtzo1BldHkJzEZ0TXn5rV4ip4GFY0QO0np
MfiOMHDxvxeioqwD92cduA13LdJXfqlC16Qt9dJZzDT5Ihx4ZP/tn7uFcD6wdEnnEMEv2ZBZaP9u
C1FgK/1lC/kPt/91djF/4KLUZcSgOr2fn7vBL+Gm+cNYbBeMH2i3/OtY86c9ZDlCGYvbgxstbso/
9hBJlA1aPjJ9nQUB9b/sIZL17yLKv7x05TflpuWbiTEVzFpbRYD0VfnPWm/ZfU7nvlOdssshbhCm
xtNhMXisJAQR2kBuHbw+kTMCadXbHlitUFbBNmIMAObfFUbrXo4JW5qtM6la+2ii/DWZi4TdU1ji
HyrDpy6Az1JCTRzEESVmhzcdl4iSle8c86iYY0+WGFX4o/Kp9fM5KeYD2YfMiOYOMVC7mZsBDWJJ
XoHq0du559R2aYbEEbV+o40gDSszuEU+Y70ZLG46qggRGnU1GNgjiD0GnSs0ogP9fK/nJdONAgZF
Ti9zYLYWBSpwlvIid8FVE6Inn6RIeyy7s2U9B2bqknN79mOQi4Z69af0XOkVzg44qGL8FXXxadSZ
M8yDudeYKHYDGhEQqwZamU6WPjWlkFGAsxoEpu0TX+FHKRK1otlKWEnx4ONwNrBZR0PjZVN8a1ie
tDKjMaTt1THcp635XUUBw1TYR5pywjOEHF476lJ40EEFoFlZhH4zp0NclEs2YD73R7mhoT6JOxUf
W6V8h+YLMnpyvabR7WfFTSyF1W08BiObXkkM1jqYgpDhn3VtjQAtkMk8VGjmD8T021YUn8diXE8z
gN0E3mLTSugHmcJmU76zZAGHzGjtRdo9E6gFqfvu6s/Ykt5rI9oVlOWEUGoX2RLuc0G49GLGJNiA
RARUY2yx2jdd6Eb+AKNo8cGI42DHSbqYy9aN9t0wDstHJs0dw/Z+SRGcdFQRc4WiFORlmXOe4hwa
T8rWTGhRz4InmsCHS3U5eXk41NaFmDxZeFhbZMF+YZKaBb0Xx4XC9FUR9n4xb3UJxJBQ7xNJAb4f
7soQ0gCxXFg97X/yMkl/WcYuRruZ+lalsv27ZVIV/63F82+3/7VMGj9YyeiM64YhqwjWWWB/LZPG
DzySPzP4kNVTc7M4/1omVeppkTa2YZmk7fyFhqfiLMd0Ton+Lxva/7RMkiD0W6nNzOPPL938rY2t
N40h6pWYbBBsD6qrAFlgwt2AC9f2qM10ILSSXT8P8UbS8fE8aCPwGflaARsy4LVshf6JNmxF1zLf
M7baatIXKoJChQ2Rf4rRlp+fSHWSo60iceBe+/FdOJ0kBEvL3ca0XtAahasKyRa340HF/BQP+/aD
VkYb3LLaHXZV5qUH9dqikHHhzOG18Y+qF7zViG1dccedIv44TWvGUYjFw/t8q3uM7A/+Nd9W1fqo
PFO57xr84zuitsif6dZgeM7qo+yohVd+QrrBjaY/cupF+yRtNRTfycmXXsm8wrSc685k7lHKd82K
PMDu1NySTf1JrHv/ooPvuYg3aHbBO57ini8ljEzKEqxC2j1FDwlx2ZZyJKrRNfvtWuqu0ZOStQhF
Afc5DYUKOWZTvLAhdqWw5XY5xFagLm6D2BUytj15xqHZmQ/NrvwoYJzTwKpvmMUr0bOR4ffdKvqe
rtB28D9r4uNYkSdLKHmKd85m+I+QHj18IBy6aWOB4/sokbrqG/V1QtkATBQ3q46RhhhxrbjiJOh2
qMfjwFGqjciL5r+4n1r54AFoPxFVSgt6nXy3z5XD6MC4axxkt3fBSfWKx+iNBPFreQhu1SM83V1w
Awtlt4dyW2+px78Vt4YzF99nT9VobEAobQxORY/a6vm5WM386MKCI+TeNk/apXpq9r0P8ZjAiq3q
IVl5fX7GfO0uv5aKlBbdqlvJVwIFds2TeUMOr1y0C9Ui4Yj3M3miwLDuP4V7CVXgV/ogvWhb/dTH
tn8KnUU217zTlCq/ciIZLDffmfBc81OXHo0MzQnAnEjfFblnEgjV+PoW/BR9wwqqjdOpVzpFJo2x
GokbTcHiq0C7OVyL3EmUlyQkGBcwMOJ6uxYvveSE1tYYD512EU7SxgcXvmJUjm4TIrt1y7zE820y
7ZsHn77YAlIHiw58SRw9YOjs5Id+328mtAYviHNge9HJ5B+jc5U9NHfA+KiAW5s/0gASnMqWHss6
euAHk+Osvbbvzfw8xYhtN12wWyBt9vKgcyFA7l2MzQ6iO55JJXxlnnUzf2rw/HWOQRmSG2mppDLQ
wOME9cVPIZ7jFuYFwtXToF1Gmnyx5vV78xKi9CkZ+GdcKrwAxtsEAQKNgh8PMp7DjqUCIFqDfW8r
D7gbDsn+qOZv/L1V3dFaWsXnfg/B3uofFX/Pi1pSbuGxaBhND2mzrt95FyTXvPCSo/kZfyfoe4OZ
0Vpwgq9+A4x+OQZzplqirfx91Z5lxGv6DhdEOnwKpHbou3abXo6NvsKz3uKjs2em+si5oMSMaDaH
t+w20hTIPwNSWZIN/jW3dAePPtUHwH9n3PR7BPjNcYo/9Q61C2EH/NxNeo4PJSL/czrw3at2mBS0
91j3GJCJEiebteJF4Q1uDpLW4E0H8mSdwWFHl8FVrr0KK5AuNzBFFCx4DjfClZ5vhRUAbKEIycYW
5c/pI3yTn6Vv7Rsh1iwtpgo+CxTFeCQWmwR4UpDWaOJH5KU0DQ7S1YKIcCc8IKXt3DHaVkiKt6iI
zROad0TuR3rJHzDic/MOEAU/gNw12DZEmHl+7ZQck1kJareqN5VH/tW6c7lknODY4QloOFziykE3
ZQeA27njQmL8SSCXy+/NB3/TuPLoIjjs70TkFRLph4sMlOuR58cvZae9AuqKv1FjIYVEcMfDI/xK
pR3+Km4scSHYwkMMf+SuPY93XX7j3pl+wYgL+uXuaBkkJt6+FRPDGldUz+ayKlkjlde6qmktONYr
g8XZdxCZgd6bjrnerHl+SIxy3ynnI2FbSbNTBttoVvnEOwFmgNMpVZudvocUknyP268AVoXh9fmJ
atFEg99mPEy4RuCg3iHmQ0a0/CnZEFDH6G1jCXArj4xZm1CVtbpCVEZMGQES1bPMal2gOus+QKPy
gMjLwASE3wZLcFbR48o4FoBYPZe9rQIAzedrVNmZzeDQz+6RNeW8JYwSRqo+VgJyHNf6JvowqkMA
35l5qeXodCTCVXdXX7FCIkhMjDOVsECiKhMD9LiAQG1+MtG3IgYtbWNwDeckzpz5cYKwtS+uRukB
cETlG6tCcfTkJSd2g5STVx4/Slxytgv2lGuZ7/z9dF/YgMOIkaS9kjzDxT5jt+aeH7qFvRx8qBue
iFuvibo0n8qr+VSvq7uMhHebJoYCMSNcbDiT7sk09JPld+YphKwSK7dAnPkJ7COYfTq7ujNKdyo3
QeMNuieuuIuoXUDQ4KDBj1R3aNT5BwZlGyC3QWe2TneAageq5E3CD8Ru+YpwBTUNsKiBplFpF2ed
XJhNvPvnVr+4YnWZU7eMZ5LW7n+rfnXxtybBf7j9H31mZqYy6ZU/D/R/eDtN6YelqJKMiZwK+GfD
+P/XvvoPOGHqz7DLJT+aG/3qEABVktCCYESVFYOeg/G/dAgU43ch02/Pe5m+/lnuU47tNLedYG7m
sb4FcnOJ/Sh/AmHi5r21nyQMe6G46VpKUBYKWFzkIbVc+3PKjq/lOojEuWNEFr1kqeIlVX/MokVF
XaX7sBK2QYMszwAX1vtHc6K6Iu9vbgsv7771kXxEUfpoBYF221PMrE/q+O4KyXYWa6dtj0n9HDQf
ZnVX93TzzLtcRinNQbQunk2cnIKRuhkSMInCLi9gAui2z0PN0GGL4lJoHtCqRzMrnahYuJD+ZxBo
b8GUucnMt78FAGTgpjQdKQ9tRX8RkWnmbIJSZq4G5MAiBo8weDLjkk0YDbKkHpu5cfKIEDZxH+nN
XjDvLaU5J8K+sAYsloKxp91xryqXKNsZaAtIN1ynyPgVnr+lCi52fnjJ86eM0V0NVtIEp/ohapHl
9q6mPkfNWxxezDiwNbm96WBOjeBdS4mBinov67et6jM+excqArd6bHFGTuR8E/Qbs8q3fhHdx12z
qQVIm3JoD418JxXVfQGgtJaGzdIDIQ7SLrC0KyFuexIvujhx0jJgLzdIWtCIhVGCxTpm7IYSgXha
mDvG314TAt+jT1ARy5VY0IurZKtbLDltlp3ajhEyFI0EjF8ZEl4ExhBknBh+ijRT+x6PErLXTgNs
mc3Qbgrbz7FYMoFgRBmMZ384SVG+kYp3MbSeC/hVfSkeNcoXg2RxlbNYiQCf/O63VmPRDO5D07At
DchfcCmralNrM8pF1HF1qW2GvD1XdWtXSLmRGsMNjskA8ske1/SWShJ9pvkIA2o1ZZjhMDQlfuHm
vngKF+ZXgXMpuekWpW3UkIIZuly+CHKuYaRuNV4XioP1EiqdM6Ts4a1m0nveErtg2q2lHQrpRnNj
FYREenf9qhAoBbJppyYJOeuK2wBZ9AtrU1hofwiuDMjrVP3GnbjW2rg8aVXlSIF1LMmci5B8+1l2
TSPVrszpNsX1ppHfi1Z2VWz4aNv3Fs7BshxfOyIuRcvfhhhGFR3WRW/xXd7kUwJIg9bcNLO1qcSl
SsdmMV6Foj1o30zhYZlAC6pS42v28W8EbXBq+/pZz2X2jUJBtYpJGC3pT6CBSJ0ltk9SaLD1Q80O
A4x0L5aFnzp5HzkSpYZ0DsiQ0FvJTTpCuYQhoDYYID5CCxcbrws+BGCdyvQ8BAVsFQqARtQ8a3gd
x41cjUfZ+jCsaWeRwRxZpHXP2ECx2DbEZhgEicRS+9YQMiQZGKDT4CwV9zPTV9AS5vwxxM3RxGEo
Rd+++WZSQBqQqRrSHIKm3slkp0lERXVRZjfTvNbhxRvzcA47f2+QGzTXya0Nc4CTC7bjoskV7Aw4
0eSn5RahCThYcvGumsb13AE0CsJ3eW4R6HfM3sM7o7XoHM0A4MtbF1tO1HaHGM8j/WhOf3Nx8sfK
aVMmw+JIpQf9UouVZ32Ch5S0Gxql2yrRpZVI4zWIYRUz+m0LbFmT9BhGzVVOxWPMsOefuzWjOmKb
ZH822Z3pmf+XETDD4t/79/92+z8aU8YSgUAb3vrFQPqjMUU8g6gteAVFNH+Sk341prQfkm6pEuoj
Qhz+pcr8tTtrP0R06sjVMR+Yiyjyf9mdJYOi4jft0Z+e+jKP/uvuLKlWGCYYtjetTHc3/B51xc7a
wRVkvE0Dhe0wP4yhTKzhF/wIqmGinZL8akGnzkrh/3J3Xs2RW+cW/UMXKoQD4OC1c2Qn5hcUORwi
54xffxckjzVDuezSq6pctmrGLTY7nPOFvddeO82uMaYoYYYcGb3x6BJixn4uw/PRwZPmVuZ4I0ZY
MH0dssckQleMiy2oLZwbevScd8B0alrUJD/Xrblucm/RlrCLGTBk333/NZO/3xPVokjzkU01kH9H
vy9HZia+QQgxsIFohs7YmktSGcgybudBwioxct6dzPwmPfs9Mhd6jsxGx21eJBlC0bSoMIv1hzoh
3Vn6L7bL6RCEWydrIbETkemAIpjphnuo4vDNhF+QmJdG2uuiZxTU63IvmPynlrGuPIbuKkJLEW19
R51LT/XmNQdt0tJ+jc8NhmzLp4XNphfTt1GJ4j/3iodS3oVxu2AbMh9UFfPom+OrWzmiKIokJwKe
D6CGOqRsMdwreEniPgTwrhhELKmLpmUpbAJq18ipVllfZym5Z4zNjLw6AQfK57bDwk9t9IvJNdql
HuRgcudjj9kU1elrbYc728u3fSdnWJVXfmRtEt3D9tMeeo/Np2cdKk2BumyF60QhtqmNuZ7GnHjt
Ir55PUmDXvIqQboAMcDlSWyCzUg+gf8K92FVpRgmVMgT0lw6rMUTvb3mqgI7i1jmMDrw4V9IJ1uO
jXHKIoc9d7jrqABsboyx5m70X/z6w1TsRZQdU8W4cCFwnCdr9C1zvceuOI0h5ZvHQa127j9ZHG6i
F6GdEDbqFf7nfwgnDZUV3S/6lb8+/sfhJX9DFCPgslq6hYpl4s38OLwc8KrM0icS7L+kKP/uLDi8
pEXKDA0J1TWP+7O14K+Il+FaEqZqTbS4v3N4MSH/cnihPv/lV+dY/rm18JTppzdKtWHmqqprLzuX
RI3fXKAk5UaH2dhBnL40DCoCwlA3RnqfWwcb0S7KiZj0vY8EZ8HA/CXXgLUtzIoJ8UycS7nqwnUf
UyuuJyXDSwMeHHNVYy9R2DE5LM11hgxY3NT+AimGf466TRqsyFcUgMptbz2k6+TN95eIpSfIJFbU
YmvhutaBHl4H5IQRpaDKNF4GT/5Iz1+i8WDNv2Ci3z6TK5msaa6TFb11R5JE8WYE38Wedjrtt2Fx
qP1b2G9QVAu88EO4HUNCxA/NXl6LJ4WED3OrvWj49XFvqBDk5tqZJuScvGNnPkTv4b39jQDjEZmD
zgpxX78E+U0Uq+qoU3FecNZTskQMutQphGV4ACNfLXL3FGPol345a9HNDywmFwFhvSQzJsvQu8oA
RxeDr9A918Oulwduiiq+uPGxUfYxGtQThPRBbBHFRLMGOEbv3cz8zR8mPWU+iwtyPS4qHnWGMDaU
r1UvAcNdoGAsgeWEHyqO8XgXA0LHMkb2CVOQz/ZbzDAWOFmYX9poNazVtWxAnk7sPjaZbXMWSfuM
9m9RqeWWWFTmiMyPQEJQp7fIwfUW8G4x6x6yV2aXTGeu0Pc3efYogtdKNAfFF1hZg4uEiUr7VPIX
t0B8i6KW/eyqtU4p4FoTgyI5KjhVmPOZRHd+1pxL1aFcAfzsrvlKh6cRc6fELzWsnJytQRZoqPRn
1sOUV+ufIRscjHs2DDXwmxIIABU06BI0o8hwV1b46Q2bin0RaROkK1rQ9F7PT9bsJZ+91RemW05y
Hk5Kv9GCjWVuDGM157IZ2wV/Ttyk8h0lPXLYfkrd4T+V+olu2IAUZO5jDWfDWbc21XOvHBhnMjmM
Z9/KpRZsGRBixQkQzw8Qsc8G7rNqqavrFueurr74vIXsSw7uwb3nXXBfaDfrWWaCMFSvNjuD8ZvF
wihZiDVyUXZFaJM+gzv/PJn57BleLLAzGqCyg7Zjlsd8Lb8Me+x1uDj8XfPuI/6KD4F6rA19Vh6i
K27WfX5SYRrvzFMDrk28dWSo2juTj1rNi8fSmwxkXqXSfgPJVu2G8uAfyBo5RuOWs+BIpULGdH9m
S2w3O1DDJ5wfmKP9eKJLhF5zyUwAJnlzqSLko9nB5rmzgWazzIg+Weuf5gzJ7uy1IIqHD9LsPvWw
1vM1opFudxXvbnfsoLF8aMU2xGnZb7LuIuxzIjG7ns34uU6ZXhxHAABc5lW/QZiNDk308+KZYXCx
UZD+4uKkG3TC+JhjRiPzeMj0Iz7t2rmU6Qx4HaIoLPp8iolVqF87QtqGC5ZuR6PlZh5ZVauuISbF
I5SAJHPYlK9PzCpn5B3MtXm1ECcFafVCXTDeJhFO2fqvQiCumDXvk9Q1xzre0tZ2x4S1xBMVksds
YjvFdUOGYHx68yQ38cx4sc8KqsCNtdEXFmC/9qgSnPAumVUmH32BIXGp4t2MKfdaCB7VO+D9Qn0H
kkVW6qdGNM7B+ejKm3djFDzw0BZkJDZZrD4HRNRWzFIAN7XU33sXvbrywnWEbPhblj2b8eP4nadA
tnXNIYp8uZ8NMDPg4pHi6W96b84Ynfx2cogFTE8Om3lOyxrvjWjtiRQEya0aj2xA+RTbRJxCmS6a
vYI5WUvPAQSw6SfDF+GdEuZW5OittJSNz5MPQCkCUESKPczPBa5j90N+eGs4Gym5phUzhTnnCKRb
5DDjexyxh5n5+KBtwrJfmDdpF9vtmOm/B93T9H0jvFGXJ8Nn+koyPH8lbg0zgcpgKI3CQmc/y52A
OH7RISqgYmMkPk9ORvARLplKN+fmPiHDmql8QiBldI81m6vmFKUhWZLHpT9uJrkymjb4YNpCzHAN
AadAP40uZOitWR19OGCYv0vlRWyG8EXW+yG5VJS5MQmIaEf0PTJrGzWHXuMteOI9Joeeg5wvXWg+
gTdkfF2Ep0psXZc4S5utmrUbjVst7pSUSJuPKZtB2WTxsQwY2zG/YOUnwTnAhyTYCVrPH53nLwzY
n5mv9n8qC2C+U15Mu30odb+WBenYGyWDw2lStbIJUeBr3zroApXXkeW28PRrEwN1sc5Andw5JFMB
+WaOWJRgIIYQUwL7amSRYCyI/9GJf6l5D45Rs6jDk+fvSCBnFZUSAf+uFgAYyDtnztZb9kGmzPZm
QLo82EJh/s2wb3o9B5ppAKvgG4ATm++gDsQ4VO6is+bwwRznDdwODrEGFd+SDqUzl4FySptDjM+D
c2eOKzMe1h1IHYWrky/fxIqhINn/cxt2SauOWBugOYmKSKz/R8OOKORLzfvXx/+Ypeu/0VerhqTL
/t0S9KeSROq/gUc0KLOd3y3/PytJUGZTJUs+cBMvESHKzzXv1OMLBvEWJTE6k79T8xrGXz7cX576
9Pc/WcUxXIC0awJnQ2HOYKeqgw8wE5irM63u11bds9JWEUJ3zjzu8uvYfzSjf7V1uC8mHoXQKgnN
Vcmk4ZOWsWjqfG7D1P6MuccUdMABX2DfIhUni3bRGD2HZcS+VAuM7aDJQ60x342Z30nHuVnEFQ/U
TWZYLIt4XGtm96Aq9HZYEi2ru8dpszBzqj0UgV2igVOjVa9s+81CD9Eb+Z3F8K4xtUWEHi4111Yw
cQncxdA5D0aZL6oSk7ur7SqV1Vk8kiqPrJacPrVKr73pUxqjdAlwl0PTZIBNEmF2CQXEMpL9XPtN
p/wyWm9ZB/hIYmWTZo96++LaBqKb4luZI9ZTw40R9PdqUN2Mxll5XXJwzJBhKnlmslnYxTGCR5+k
Lmip6q61lklj33xrSyOPoYSih/FG7F+7ZNi0SbRuwMN3Mctna47kb+ka4VNDCRUHxUdcU93mJWJz
/Vg2vFHJUx2e9XHgOsp8bo3ygcnUfeQ9JwhSms7U51kTQT4utIuqJjudfaxX2p8ZDAmjUOfuSMj1
yEUComfScI+kSve5dgrYEIqoAH6GSCBqV1ncL1WZE4xiEYwGnaJnQmqiiW/VqwYyZ5BkYFvtglnj
rBzJ9GXZaXveWgUaWLYVKbrha2tppHmhHorio1XGuNJgsEyeR7aHbF7B9ZCvuXCgODvGoQKXA6mR
hIdjCjpCRTDs6I9I4pEFzjX9fcg1xkFO9mo2dxlKiAz4DoEXCQ8LIpKVe3MJOPrZdtgUm9AFi2w/
1u4pYfk7eM3Ristvvm5jes+XWeu8EQuwrDVxlQxt6hIeCc6EtHIyDk5IbRaXnCX8tT/o8J+V+1x7
yShFwr49p6JfdphnbPWQlsE5AfpHI3aIyo6q1Fg2Tr+Nyc1iSWSRYqplYhm3MGm0Q6aKz75PWfSj
xorfo4YCUin7VZ48lJhHCPcwFio+PE2MCyezKbHhEXfnomiWVB6z0rLIZbMqY6XnxiUIVZIy+VU1
YaylUc8tahjADjsj3XMYbToLcUI1LoK+3prmvZ+Q+Um06rBwqYlWUYSy1cSnXyYIzdOVMYLbpW1I
ccwaOQG9drXG9zR93g+9pi474NKtIDlLxDsZEgQRanJt8Q7VIAw73K2REqwsU+OdyJ5dZ8Lrhfcp
vWiugPGO7cvg0jS1otmGrOSq+IoRLKejDOxFe9EiDXB4uS/IceujY0OkHPMts052Q9KeQ2ogK3sZ
TaDlGanj4j03OKk6Z63oz5HFh3XiDPb9oiKeT7SFzWuI5NKAq2hSyytBsI/M8d7OriHBjyNEjioY
TyEDikUO4mqwPu3O4jNmzIoqZA3G4dL7S7czN4Njbzsdsc4/97p0NC5LTcNhC04CzMl/F17a4H5/
vS7/w+N/jIgA+Tuo0JlwO4b2x6T6x4gI5rDOBAiBuo42nlvzT+Elj+KS1XExcYlP0OE/r0v20ob8
OdX4b1icEMl/mRD98cwFFzARxOzAv06I4sAvwzpNN41tPTR5jrY8O5kNdM7i03fsTduB3RHEqDXq
c6KUbJXZxbrMEPzA+a4rLqI+DoQsMF8ZGVvz2OVz5EXqXdzb0yAh6x5I3xjZAeJPTbtNkMnnospf
+Bw72WUMqpNsXKRRiuVvvUQnClxtd0bP9Cn1Lm3LtCnX6oUsqm1QAnNBJWZCMA/DGGN+fnETHfm8
b2XetrVyrsnaF8FKqFG1DIf2GGX+d3/0Vl4SXjJXwbqL1obVOCOT7K0lzVsd04em1e7qrPjM8vrT
QwY5huPOVtFKZrR6bI0JpxHnYKCc1TVcsmlJyoDsgPe5mqXMR82d+1Gy6GWHbi3s17HgizYFa9Vh
eGpi8pBsHzGh1hw8lcyvDB+POkAecftlrzSbAhqlKeF5jgmZA779TfbXEdp6g3Bs8Djl+28mx4wR
tneKzD76PL9PXWVXl/Eldow7Iyc5KU2dZ2MqI/wAlaxTgkTsVpHPMd2QjWhW/FlIa3NtpylzDWXB
6zeB4XGWHYSL6auvNhLf1hBj0mqwmLr3Dm1xpT41pvEgSaujsttoUxvp1fpsSiHrMbX0DHL+uQeG
FNLAWaJhc1eZ8hqMjP+bUht/yq8Hxn94/I/6WkWSQhy6zXEkfz0wUKuoVN4Orsd/78p+LMQsokQo
81WbfRjUGIOq/MdCjLME9TZRIny//xhS/50TY/Kr/OzFn565TrliWiYTbLz9v5bXVVgPkaEV9kZt
xUJA4SdO4hYqCld42y56RGMuCRWdRaZdmBJV7NOfE289WMlxyJub40WX0PTu0tBc/fSanv94Cj93
tZO7869P7ac3BV3OL5V/IFuCSmJmdeNYY0n0F3GBL8Z5MJ1PMw7Wnt988+wpOdlEdZDfCTNfFJmz
bUa5EAFbmLjcRTaZt6RkRuOE43aWsAIwk5N1HTugPxH3xfoqnuxmhY6M9cnNqY9wQ3vpNhuIjVL0
kYPT15Afs5uzxu7eK0vtbFMGrkRfNycqyjfVM/ItPlJ21g1hRJQyPkpyOz7HpbKV6Q0xq2EYWzsW
74qhsfxBVJmjUBlBfUntLYUG1Jfmzg6qY1q298rgknbJAA4ccRw789Fj1ptSiGp3DZWYXdcbM2GW
lHV7rcnx1mGs1iGHuco1zm8qSeSs7sy+x6AIoY2GQafN1oq9SR5WKPRH/NbMzyST5NfGT+ZwOvYW
436BelIR2qPNKjF4bV382C1PMO0fnA4i2IhjH07BWtO4Kqao17qD1IIqsiiB/Cpi7xU9wZ3xos3N
m0VzM1O00saAEi0VEAOKBVtTgwGH8rxPYZiLfaeRPmyGRH4PTC0kZGeH3PVOLxn5O5S7jN3Dmxmi
elXfhAVVkThlqS3BDTC4HO4kpawaufc1/BXJsd70JRMOfZ421F3hvVPne9l9zyqPA999MyXDM0vs
rJJ/oT58q3nR417n1/ZDKjeWHH3GVC6GaC03um++ue597hbzsYO33bYnp6SlsnE6esn3jE4nrIwP
wmKOsSWfyDJNKqav3Xhqx3KNCGtnutk5Mf1HJ0s3heteQpcBlNOqq4QojbWfoBVk79qxDnRDfFZj
Xfzx5flHwp4wA8IkwbsnQWRpwv7vsw3KKM6Jn/d5/+HxfxZrFvQTobEuxCnze0X2Z7EGIAV7jM4E
wyIxkQP2x9kL7InSjkpt+i8WftRxP85ec6rjiGqyjD9iFv/WbINRyZcT7venjkRSRfbg8GT4ST/P
NqgUAIHQ9W+QUyS7PE/mVSPaQ+Vb8yrnljfJO/bLdxLXzgpNcxaVj67sF2EWnAP/mS8WKrvkIWwk
suvqNc2e7cY+FyXDM/O54+WYtdIvGDEkZMxqCRnf/hQFN2jfe7p6z0Fhw4klyLgTLi7tNHrR0/wz
cSn1UhRmpupuI+qNhDiBITb58DLZzb1rnambOkZbSPZjwuS+Kh4DsKFlom9HH2fIEIDnzYvh3MYR
v0tBHny9royUgbtEWT4SsDJvnbSZez1pgIYCFJ5x8Cwy0OvYJXLGttW2jWXfFJq/Qm+elZDTW/8c
E7mzrB7vDHY+00+3DaTTgQx52SKJNG+Frj6aucVm6yNo3oekWla06kpHo9upx0hjYUogZDom+54W
VRn8Y53inPAYcnpINxR/mBzVs5FJUcrivfKot+qo5iBt79KSVVerbDG2rbuB8UiueHPHCN8tA+hs
7+46JQPpC3C7EYvGreY68jejCZidZv5JC3LQqQ255oJdABKKmVEQJCMq9huF3Sonvx2MgzJka4f1
iyoYpbQK6wfzsShlzqDdhyL/MPweW6glL6Xjt+u4yQlzH53yKVQq7btw0opb2DDGxT+5jBNUSzYy
Xyx3GDn/+1FCM/aXMelfHv+jjNOIhiG7TdL5Sf7pJ8PdJDpGG+DQ1fE9/lXXRK2GBpqzzaa6whD3
q+qYUweXHHJlJl10i3+jjDNMnvmXOu6Xpz6doj8fJaL3kr6sUB0nhlIuzQYqC7jMWPuwQ/wbQI7m
AvZyOU6QfEJHxBbk0iBwLYH1NdG82+pMdcKtolwzAsDM9IBJeIGTGVTptLXTwBgUc7M2N6krj53y
mLMgLNqccQz7xvTdxVSSBeqmh/nT9wRfA28SlCcWucdBpt4kapYM490IB7rP48dOr5bD2KM0kESG
mPgPOnedCHvH9nlZ1sW59YujpJ4oxLn43ZebLBpnmGs2E8feORngrAmGQ3ip46LzGF0Zp9JySSyA
QZu+8FasmqFbNOx0QmXvO0+qfW1og/PSXLpjuRyibDXQqBGwuZF1Mo/i7lwH/tqt02s3lHtW26im
iHaMsosclX3QKddSU1jsOI9emuy7ONlpoN7gSIbjZswgvoV+fi6j6MUmwFrxJOdcBpmonPsFsIlA
hXmXXXWfOmfw94r/rhm0zyQZtCRdGU56X9X1usG8MZpE3JAQ0AT9o9syTNbSozJe06Q9NBMDQx3m
CfqBnNVhzhozqLHoqAU5Hfk2LUkR0t8SVQd0oKFloIo38ehW/inoSV9hOB6wf64BBftkTACfo2hS
lPaGEncbA/xL8VD18iX17IdCqUk5r69eyatWjLSvFRj6zrhzlXRnR92a1ncSBRQjRSz+klx7HRRO
1ZS5akVdGZXyaLF8DFSU3aXPjFRlMdU5p67q3sOoAuPhLR2GFEZQb4IOkDfUw1nuESISXBMOfJ2X
1IvyWVhN6k4+PMdUezSHW+iT7Ge/Ka2NVk+dd1CCC7SiCm49/shD/FHK79bwqFcMsgGASueJc3lh
NuHWYh6gJ+1qBNFt2ffTjKxsOaEJ/1G7D20kY56wYFyQ46SSY2OMnStSKorCbzWGPYOxvON9Fzol
cvVZxcXFk9hrLOw0SuxsDM/fR12y1YsHk8DQdEBonbEhG6Gmmpm9GpyimCm1Nb0+B9UeDwNv+wKm
3rGM8HEVEEP8rWIPgIZdPKFrqW91L9n0IY9XUDorJNeobUB9T1pGjbl06PqF0ll3pDPdgVXaBeY6
TWB/O9qVbUS2HnJxXxrdg2bEJM2km6RBchIpdwLan590HcawTwvHLR9MZC0fqjcemzpc1uax77KL
l78ONpeQBhzfLKclJjbAEPKN+5wDVpGpvy/4GE3iYkWPTigSERkA6HC8YWYh2JbYwWBYBizwmMjb
xPoI5S6v5K2mzHfY+NWGdxfkSFFynlcY9C9u3fLFnRyr7Zb5/rlEh29Ngnx3xIXuotF3JDLCdpXE
R1XdiknGnw5vFjwTYo8ms9ZRNfWjjdo/1U9+9cZV6bargNPFbB7ApqQZko3JKKB9dPgGzN6FmOiv
I/wEKb4CC3/B4GwN4yxL5dbiPRgTOopa2f5zb1Tmieh1cc6Ylk0J/T9IH7RpXwYj/+HxP4pz+zfV
YcQhMR6AFP9CKdQdacBUhQcqJjrin8X5NEnleahC/6Om5+f9KM6ZpII8NLlKf187/k3Sx9QB/HKj
fn3qX25Uv4gDrRJpQSrbCAQB0iU3l06nqZB2qiegNADKjZKEqUF1bvBn9vro3Iwuf1W8bmnn+rY3
MVSTBFAP1i7uimNaEAZax8m7naE50widCXv4y/VQdnM7y2+AWQvu6mQli3anZyHR00R11jrHjm0S
qc23yiBeDB3yXHhs2TU+6aQWYvrVZMZPGW1WkuFRzzI2MkIbN50RBuuEgOpRPKuJPekZ4Jx7eYC9
u3afi9E/uAlykqJ956u6rPXoxchEP3PKZtWVEsGNpTJPoQod1w6CNTvT98LrFgrMxqKwd4J7AfH+
QveVx5aDrZH6OWmREfksPMkk3ZBp/D5io4E7yV4I5sQEbyR43MIC2QieW1rudCa2Ahoqc+uPzFBf
PFN8WjG6k7H3Dp7ePQSyEjNlZGDcV4hlgXAN8TUbLvBH/blRVdshwxtS8giv0Q9Q9AxMePoydlto
Aqpx7NLsBh6R1AoRv/gp4a+ZigBiRG+ibkRtkaRqkLRBUyPTO8X/qJzmcQCK7egBBuvszou4htt8
vBhB9eS2FYKvihRnc4TvNIr4REdxG9TJ0J0eKk+ezDDvYWY5aw8hNuQ9mLDFmxvL73mW7zIDjXFW
GohG2q3iqcM/e+oqAC4jaTU5YrT/peS11C+HC7PLr4//s1xHdIsHAUzQv0KVfyh5Kdept3EfOKrz
Yyjwo/PncNHZ3zgIi+nzKdh/Plwg6hKAMB2ChmX8PVUDh9KXw4XS35pA/CynkHOoU/70z+U6bhZn
yLJEboRNhIeP3rRVA/aqNivzjnS+dHyoPMBkOZ5XpPAIQJMxWjpFfFBDe9Nr7b0dgLGqFZzshGd4
OWGinbbNPJQI49ZISU8xOKqMqIcSj5SBWKUxwvOtYrsymENxdeqtxTTV3bYKMTjpvnLuFZCeMcwg
C5JFSQyGitDKRxglEPiqsSDeJ5yXSr8OLI4mjMm69doZJQk1U/0HXSeSD2nwTGzrPFTjRWWoHzqp
yo+hSPaGSPdNU9oMD0Ety4RYqckkYXizWr2wqrgohTUzRvB27nDKcRjqzq5mpRNJUn8U5nP5G8uS
peztWWwk857ZtNmRapRp88kiHSv6zgD/qOKu7MbnrjxbKYLEoxd+Q0wAR0i/s1JORvsp8quzcMat
xj6daPlFlWsPPpKK2PZWAI02ArCdSxVa1+3Stu5BYFP068xcKaStCNosCAQzfJ4mto6JqBabf6XJ
eds6K7NYxy5rX+a/G9KC5wlShEycHbfc9oEOqwkoNQwosbGYNISi3iI6Y4hq7pQoBErC1KZ4BzeK
Fthii43KA0RCYxyMBnZ2MK7YZOHVMDHeDcOxV+TNN8Qic8nMy7tZmxGtIaOr6eHoQ3eBOwtjlEpV
DD5XAUhHj7CTBA+5AXNSScQJyTZd/haDP4C2umuS4IWdEyu3YWkL701WrLkLB6geb3lHfJtkeY2q
zgxf42jYGUGDOAsXhOmNM2tANEiad5fb7JGodPMRz0hEqJHvsb0bn2MyfILJEKtdcx9mW+PvVMUk
Q7e/6IQDzxN9Mq2nMWYvwlLIebTV8S4pXpr+WSF2q5UIULJrQz8bFghLo+4UlM0mMUsEaMcy4TPk
gvmgwG8ghM6LnNeoK8ke9/xu5dfvIiWTipCF1PxeNW869pB+qOeCPnc5oB0m3ng/dizxoUHdudNi
ENKdjVLckcMuU90HSS6pOoD3sPxTnbVXTXvpleITMBMv9bOvX6LwYBEuE1NjtxAJA0Li6Cshb3Qv
RaPuUvs1sWrUw6bcEzTjpFBI2p7M5nElbIVOBPW26tBqot1QbJANQU5MlNpvjNZ6w225jhPloPB5
dFXjJo12Gdf1na/hSTo2WDJ99b33E76/6s7Qna3TG9tWJ70NOBeh2/FM95HnN8Rf8xQbTV8qXvMx
5gLSrZy5XbYxhH+lLXkQsOJNQrbYJ14KBIwtrXVKi63TaovRJvKBnFVa8BjPXyG7ZS7ONg16Q6Ne
0LA3mo+4096FibOuabvrqbPvafE9rVxijXqc6L8pIwCbUUAQDreCGiCdZgRFtNOcdt8xOmhKjQi6
dleMH+20VmXAkDFoaJXHjLFD7HMGoa6t5Lj29XZjMJ7wDGVuMa3IaDS8m8YIw4JYXLIFYF8178Vd
HaPbgh7JejiWm6LzFyrhQcM0EZHUAJH2UfLBqp1255pmuWxg5WivIjvopXpy5X2IKzkd0GmPr5IM
VvRuR4HSVe3S/aA7j5p13+I2NTvMtchuRxzPOsZn/M86PmjcFiLlNMQdrfTJCrPpW9DbH3G4U0FS
GpwdIvOeMDirOKwb8qc5Nkg+A/5jPcT4sEeUnCoi6yJ7TvhOsVDni35Pj001dvOcdyme+/CYAvMy
+3DL6BFxEvmj9lOFdJm9FphHe5E0nwbxmRMczMYv7vThwUAJL5RxE1vwY/CV6z7+zbzMd7SXu7aJ
gQbrhFD1oB9aD878ZE+PAuQxqf9qV/abV6IDtol9bdzxSWrDN0OnhvOrYGbwK7ppOQuU8MCW6cz6
binz8b3AxjobbfifZeNuEo0YeifcmMZbORm4LeKmapQ01rDLW32ZRB1a9UJcS9uu52bcYjuelOw9
QDeXGvK57fNwAW9sZqcengX10vn+KmY9E5MRVlwy2TypNcOAhNxfjXTbOHz1SYM1kKxbXHygKH1g
4x2r/6E1CIiFzmEoxwjJt5qNfPXqhW18k7xzam/bK42ZbRBGa2jeECT6EA9bME/C4MpZtzRqmEcm
0leFqBy7XvamesyanmQnnQMzmNdia2ToqRhu1DFfiJxnCWidmPlxG7vV2akQExF0rjfFrOiIKudQ
V5nxNEGBk5Y8N4TWVp5tNWbKTpwuXK+7lmp+bfmaq1G278gDdtgN5CJ6GENKdDoLq1r73B+hINJh
RAXQ3pKOny3H4Gj22Sq0fcZEn5YIbykxv/8nEBpZ7mjKjRJnN6Vq1rEZVDO3t//Bo2QywuUE0Gc9
rqGLneap/0URMG3iv26l/vL4H40vHEvVMnUbjqVDcz0x+H9spSbEJWt4Icna0r8iLln6a5IRM0np
fzzqR+Nr/gb0UpBNrv/rX/l3RsngO7/Upl9+9d8jSn5S3Iqo1gMj7ZuNdWl2Ml1ETBzxe9DsIqSP
PqtwQ03IJGaBvYMQIjJXrWX+0RzbbXFFC57Zj3AuFPMC/ME/FQoE7mcb6Tun4ipNtoVzbZgOvakP
9lOBJRxEGF4GOLCPzdWDqPlIukTYInGdQyVoD+460imr+BDPLDBhPk3qzPnmVTMgw6lLtqA+n8hK
xV19P7ypb+TAlvfOc3qvka/rs7Ih37O8JXMAVv64cIvXyT+lTCnR1pkztHyvn+onllLxcPAl1oiM
wIs7lO1jiRfiiklGM4+FEU6+h+QBsz+nCeyDZao/aDG2e7wAS9T0Lujk93ETLsJFcKmO2qYEePE9
ukSX+BRcGNruk3UL4Sk6ym25r/fO0l46xBXlG3cVg6fDptBDv7rLbpMSap0BgkrmYH6DKVcWqEd4
5xC3u+k+LCR+35w14As4RxdB+/8N6wsMJFpdyWLcmasHCfafLK07G2NZdnIm1CQkKqLRNuq7fDce
YZJhWEujfdZ/58EoPJDOTjFI7cpZmBM5ZNbNKmYFvGQZBod4DdoX/0v4vdsIKLldwIJ9Hgl8ebPw
gf83L0/8AAMVMj7QjX5nt5uM5QABgy8SNglpug/8b7PxvzsLNQfYvO5RlMwISA7cBSWj5y6KJ3kn
r1zcMDzAbiv3gztHwVy2yxaxBlYQdy5ATaF7qs+w4yt3rokznoqgwtN3FtYF7VWHzjU4xzaWLTge
KxjAXJzKM13SP3d8J00W3JNflQ04oN7/sRBDpPR1IfbXx/95itFeOzTLOvLJP7bkf55i/DldCg6B
fyF3/71bh7XDvhvpkkk7jd2fY/XHKWb9pgKsZL1O30TECMfi31iIcUZ/OcW+/OrTqu/nDltqgZJY
omfJIgRipnoZlsFbXvm3LMxwiwVwLfrsmBT+c+nVn0qoP9ui2TQivxupEwUB8HnfMyOX8VpE4wrP
/lFY2V0TleuqSk/jqD4EZFi6GgP13ly7Q3cMcdHNB6AWTkTtZrrnEs92pyJxGfu9jaIlEfk+wQbY
FXzHzO6gmsq+HpRl5DA7E3bL+oIKL2wmXfEsaoxl2tGFk/gweAiFMSep1MglJLF5K2VFQHG89LL6
HLh42TXtVE9ZQ0X/GBGvMjNlu1DdYNWk31sGVSrpg2z0Ajy8ItxFirOsUVgmuBhkzhNyy73//9yd
x3bjyBZl/6XnqAUE/KAnJEErUZQ3Eyy5BALeu6/vjazKLqUqn3LVtN56sywRJMxFxL3n7AP+TMus
dY7/wcJLn2a34JIWOqivLqovhpp6QiRgFz3Zer6WxR1EX9cYnmRknmyQgnEF3L0H9Z3d93K4KNvp
QULNFsrRbPJtVGbTVg7XKZSdgZl9m4z7ymE6GIbh3Vj5SMoK5KHdaC8jHQWNjs9IpypFrn7T4Ee0
7fg8mIPrCUTp8zMt9mLAhQMrsslFQNU/hdDC8gohRLLUcSmbr5GBalNNrnprfFCFyl4GTVipfosx
gQxln2yqTjyFtA0Xjqk8dU22l8IC7VUFz/7Q7tRSPoY9JX2KTi1kgka0V72La2301/YU7CwjPigw
wHwM0a1i6+DTsPYa47hrOtfTjV6l8TG1cEraM6NwLhqmGjbWsECWvddGPmhhyMrdSAciOPYBSdAE
CIRZA2Np9OIUUqdhPg8u90M1rkTjQ8VkHRqk8U6topuq164dq3Xw/uLdSMGQomrv50a1lpXc78mA
JSOPt//h0mcwejdnG5IQBjgwOnBfLOBQYH8uff/8+x/NRZ0QJXQGuKL+/3jir9Ln6H9AOkMypM/y
A0SVfOiP5iJBcQYzDdsCk/pJ0omsiHEGik74uzPi5F9myH2WFVE8P/50Z55sfFjAjWpim9x74a6y
uldLwYgUdZc+caK9azOgK6KnqndN6Frg+qu0hAlen0egxaYiPgy6IGa21LZGT2pq2k5vLlZ92l24
lZozVssSd+ewzpzktgDkb5EpN1nPsW5dtaFzV2BlL/Nm6WOsgLJtPSNEwCkJ1Yt8sBA8U0wjkui5
VynRD9GXKcyryXzWjZuRpzX04QKZCRyAwjyMoY8Zx1mquEuJsVvbRXAuHMSZ0H+1ECtOhH8JfWZE
LkPr4A9sO3Y/VvGU5Exe2FH6EbxS3b4qMneVuvkd2qiXkJjREjRIbVtggGCvjfUjqnIrqpdEkR9K
U2BBhzaMxzxR44NlcA5KaOUxSqNmAN9dsIibg3yy4oIuBCZ1904Z5bWmN29FpN+olbsqY3M90g6b
zOnRlcbadUfstarypgzauxnHe5KJT4rhrOIE7jATDYYACVRUnZHLeDaBWk8NujU+qu54RMToMjrP
z7COlll8pqZPUstXI00Bc7xzZ+oMr4osfh0zhbYvmRcSCm1UrbBhZbyeqt5ZtJznynyoayBhLkYl
CAwJyfBTvi5mPlfTHwpBxhIUmxK5KK0X04+XbpUsWzL1YoCyfg3jpGiwEOnbtJR7x5d0X5OFLKdV
7yCiF2JFfufagA5Wd2/+CEAsxqeVniZl17jHkcG2Gb6WPSeyP03utwwJbgfloJYjHTcUal2w6e2n
qEnXijYl1DCJ/GIMmrMkmN3Nenz87xYyUNr8nxmJZTosnn6zE3UIavu8E/3H3/9Yw83DVLCHLmaR
P4Hdf+9ErT9skp4RUrmaiUZ9HoX8Xchm2ToWT4Sbfw1uf6zhjD8sqhhQcpfv+738/Ys1nOAYnyaw
jEjwNVMXNUT5+qcJrKRfRGEnTb7mxu6dd8hI3ljfUJYXuglVr7lylDdp3ATssAzyOoylxIfmD5cT
0Vru3dhe2cZ+wM1fg9OhKeUOEogJ4sFA8z1R/3lP/U8bNmLVX31fk+gKAd+K2dT8ez7UXUexfYw5
kEDHaLhC+nyuJ8nO0UdAGzd2Td82ui6YUkqlPYXlfai7DAKPobyjH790I9WLKH1ZIWjDsCh7kOZr
mLAFTnfNCJIRWopQvjV15ZXto+n0Kytn4wneNytfG+HsYwLiXK3fjOyVcnAjxFEc2oggk+HBRmKJ
yGU15zBo8Tfd6rHc2N/Hx5b2KqeFWr5URbaasqND6K8VlcsMtYfDKlWqDJC6dwM4CwOrFUR3MrOZ
JRUHHx5qzMwieQrpi/ou/W/TXGLNpU2JV7wg/Lq5MXTWZ2O1MRX41s4AhJioXgXcnElHoD8Hbn3Q
HbktAeyarMMIvYyMnKT4ZBti1a90tnqZ+aRml03/HCriMTKRgCH3KID4DkSTxcCRqihbNVO6hgpF
VN5zME+jagyD0XmDYwEd0vWIDEgVYL3lxrJ5Z2EB7cfnXgDJy87I1EuMexu0wKjVu8pv/twu/u/b
4pd3BQYvoELYrIXzaSMS13YqHV8PUXu9GendUKNyRZGuMEEZm21DBGEbXUXA9MLw24c1zK8sFL98
gD4c+tMD5Pha6qcjycPO7F0Uz63M14Po7tLEX7XIt5hzLhz1zIieMnI589s4/5ZV9HV6uTJQsH39
bWiI/fNptqEr4S9ijGrO//7h6RAuDtSo5TxMxUXIlZ2G8yx++foYny0jVDGLuSoRvtjsUIF8OsaY
dGqiuFq4NYxxQ5AudJ2XDqT0qPubYIC2hYjt6yPan/eZnw/56aG3w5EfY3LICdVbMibvies/Jka/
EZMBvhndr2lfRdDLQvNU56e+HHYZrjE7+dYmxzS1b4ooZz6ir9Nsk0dvma+j5AAmqjIfpTfexb3H
cGIzdgiR6QZRl5dp/Vqb922dbiOA0RnhZVqsbIekwOx6wcbc01VPlIeG9pWp7TOEUAwvO9if43So
o3rRletE3k/pS9Q8dhg8KhjuA0ZSzKRqd8PahQaLsk41ViHKofZHTx+W4fzfkgsV1wLzAiLtNE0J
Wpz2UBfD7s99xv98Zj5Px/88pyhq+TWU+Llt8fFWifVMWoE7cBmDboUgtHarhRgUfNaPYbTFmxGr
4ebr6yh+d8xPt04TqmEhHY5pZcc0OQZqTTa6dmWl6Sqdd725IA/CPrjZtPbTU5I9tLChewj3Ddpx
OTGDt54y4zEYX/Ru5sKSieyASEpnmq67SFiMRsJ6dRn5NgS/B5r4E2fxP8/ZLIr6x/NloXr466R9
b+t+fL5kyVzB5AeEyVNjmHvsnqBEuf4KTmOJXhAsrYbrT1Gvs1Jf+9BWeyhN+SyRa8lfaK11mx5M
BgZBna6bWPMy7NWAbzGqXNY9AzX/pqzrBAqWuu5G9SK3acPF1l3alWdfX4x/Sq9QfrmmSYOJdJPv
pMiP1z/vs3EwezqeqPwBc9l7WZZ3Xx9C+9UxEImjQJsbYyQM/nyPFVkUGqnCMSpBFyeY9jWyQmaf
eCiI6iB3u3WGQzXpdBSyLYPORd3BzAniXTa53tff5RdVizRGYmKYB0Cu/nzlmpbQUcONKCEkcNa4
0ZoXSyVkFWvaSUvi31Ss79qSj5Y/ni4abJY+ryeZJMxh5h/PbuYWWhG5MtymI8wJBuwTu7aRMLue
zUJgG+QpzKsKCsIIJSaDzTOUTNpqT4vfy1BBc12u/X74zUn4xfNHMxF5DU0lHDGzkPDjtzIiS++S
qeX2zdV9VEKKc0poEJGXW+G6b/bDTLLGWPL1qZ8/9R/n4sNRP50LxxqzINMb3pAkKPThfWw6u9Sh
RDLoLugofX20ObP5i8PhNf35R05Dm6V5gNoZy6QNPSzUnxXB3lLNb6zQXbWG5on8rrbROvPSQumG
f/jrr/D1ada+Z2R+qBK1ULUmCrtw2xl3KcJ3t4VZlLxVfXtrlSD3x26jd/VvXv2/0FJyy/3/06yp
nzoSqEcmVHUcNcfbl1uHUCd+nXZ/bieHisecEI+8RrqBciakJPHjLea3qfGkM6avM+pXdhb6OJD4
57fJdo9qpGHgjD0BqM43H+0xXNIyXGYB/UPRWnsh37C575JUXpXhEfQ2rki2v8EICVjuK0LgAZAh
63NcshpL6yYPIlxCyW/qGJayf15w1F1slViQ2FS0+XJ8ON29hPk5mjkXvMeFmdwOoFL0RDtWMRv4
XnixGXh98DA4JLF1yaofpt2Aw1HtQXcca73CYS7pQUdenZxK2rys3i4HSnIWM+XJq43B2Bfs603G
DEjPb+xKg6jB59TdRebugROC86r3ink0B4ZuxlbKmLTDlsc+W0ettYhUWIHmoZgQcrDkz8Z61aBF
ScmX0wMbig3eWeY8Ojm+DbOZvoCeEsqFWcgDyvIe+zlRwRe2PngK5KcJMQZKea9ozFWNF5IZ5waK
19uUY8OwCMWpk9pY1Z0OY4rIDd+phyMx14rnxw1JnQgtD0kCciuMAZD19ptrKRcl1nazj+GX69c5
i3g7zQ9Oq2aQZ41r3WdxB3uXDtWUSGqGptC+UHh11+mOSrPRJ3MhqnSViDdlRt2aw3aiEWbatadE
7zBDvASMma80Z5mAQg4MLhqZzHGyeu4IXTw0vrUUFkAV8K1EayInYgWHeOi2zhlRZRmDfrrWtMvz
7qGENduifK2tN5pOiw75XOrcW/mbNV7SXks6GlKEhBp0bGrBYk0iX51AVurOsiq/mUS46VmzVJL7
QHtXCKihL7TNdSA8fbA0+o55P0Kvge0SCPNQQbdwPWQMFzh/0oA8k5Chynjf6GiI1YU36MlN07U7
O3dWgbjRuNKOtndB9lSaWFoJYSFDvdJhG2k1UZkduaVhuIoLCAxdtW2HFwlxaDQQXfnAveWdolsr
YsNPKlGxYNAxGujWeYQfPAUM5rv6xkiDdZsk26i91Nv6CVb4qk2Te433q2pj/IXSPsXuKomKjTk4
D7Jh7iqn8LUoeh10Y4SaEaFdx7VI0sek7BbKEO6t9gZN1sJ2mBpK0r8IlEsq+xyFI50vA+JwT2sK
mL9K5lfiFqxyOhIH4gDnAjFiI2uLRUrIXeyY426M+yhcNhJaukacThtW6iqyxEY6BZprqoliMi7y
Ta8cboIw24uq3k+IyTKMwrQ9NhYz1AK3MtqhSwXTuYssGqwMMJbg3KzLk11dmVp9cHHY5M241A36
bla7qZSXHDZfpSbbss43eWO8ZqW/cesCpH7Dc4aM0I5XtGJJEVzZKlCczNhnQOEF63lboVcXyeti
Chajr4KCf1PGdjXOzxAU1pkVNaLIokXKd3yxmHsHPFpCwdfgyJVeobKaELZl03TS5t0z7ZB+IE+8
cxidmmB94mjrmOlZpBRraQO6Yp2tJsHaKts1fUVn9uB0QPaCwPF0h96cyoRD5g+6aPZdwM1EF1Nt
lY2DhrWhbzqHkTflsZuSQ5rJ/aCgbqMtoUfTbQlexLcIFnJpS8T2KtPc9ZTkRMEZm1Q/p/XntYja
Ojmy6DLJyJS3k6Ieiwke5uQyMA4fGkmhYtOjuwo5PPVD0WVnUW7vSlugDOhAisgHW/i7CFhOHjZe
ouv7xFbZC1kL/KGrMKmewyIC9jPnWVWrJq9WEYD9MSNVawDLmiEUdK07YDz0xwe8lZvM9iX3SnHj
KN3JvU2dCvMRdI6pO+QjQTUOb2pasqbld8hAH6H+e0nyZBcOH1btS5y2oKX0VF8qmMBLkhKENHex
z11X71yZb4kDXbRBuJmYateChY/BVMztH7TRWRCgcDYoqFUJAEkyQi3VYh+H2ZtvnXERj2RazlpJ
1AL2OfKoXRO5DMm03VCo+67OdwMPuo8EmD4fqNBsV7mcPdy9bFqJRoJugk6B283sCB2Rm2kOJVbj
18BBHwe6MEn6wxAnntvlW3V8cJhP5ZG+LSCzNig3oh7Za6gvZaWxHOw22ggqEOtq19wrtVzivl5p
fX+Uqs4stLoeaGKFiXoWa6COSrIhnGlJGSA7GC4sYadRk6DhzDBBJCtwv6p+kcFPsJm4Bb18iDsw
LYr55oBJk36+VHv14HQIZAcCgglzE8GmjtDgWTT2LH+jgGTw+WA708kqPrNSQS7z+Rh0ZyK2PK25
sxRsu1OwCiRnQ42XPDMo057zqCkXDfPhurFWWf9gF+cBcR16vNLr+LYvMEoX526qrkPrPmqCjZRk
UNv70kTC2IDCcp972NyWxbPYimVts38ndrRVgT4KqPHtezxUy7gd17Z9sskv1GLeuW3EkqY6iPI6
AaFVFha5Gf1OmZOG8IIjg8hp2ySSgl9l10lYrYqoXcOWXDfFWY89aiIyqnVfyuk1CS9D11pNoe/l
1cjoBJwj6GOVSCw9XbuxQuYJHk0irGwxrsdebipSO1x0JAI7SRLnOzVsLv0wRigabXRdnofANLt6
4yrEhrfGtVIRb5aXb5WmXk0RyeQtbM7G8IRgONM6YIUmPG/lIXZmqjGcICW/VAtO+njRxSphjtSw
8Tau8+e2pjWojqHHe5vocPfI65yq3Dw4CuMU7crXiq1iVCfT/jbMiiCbyA3klKVD0FmxEWP8XLCF
VtKbCVG6U78Qd6HX17xfHt3hrRSIlfJTh4kzBJEra3vlK+du0J6FPAlhA7gUEoXruyyWmo1PUqqK
7D2u0ZAgHS5TLIT4EUfGRrqXqty3PrIcH0b8dNV08b3d3zYSfWPJo6eN+BMnzHUmkYs1pNqsm1H4
NBtxrZbMlYqSiBDjTgTDddNfBfks5D6A2jT6fWORCCPHnUPvs+7kKaxS9KinXiEhw0fBTo8sraF1
T+LRhtWbShv2dL2KkgwSGq+AEhwItx7qyPaoj9iT5BvQE4W6Wh8LqCwLkTd4eUNUPlXM41W4hJHM
gV0ivMZKpYKnm4g48NUAWkUml9ocj41dFTeNjLZplZTmmohyNI5EgpRdfRzAB0Dvg9Jvn6dD615Q
fFqU2zF4XyqNRLyrgO8LncvZYyvIKAlJg5xSsfBbixY3QeBRHoBGMh3OhSJ8Z9PkU74DtnCwKybi
TOb5wB6yr6LpW7usabwMJxYLXRx4inHMyssZ2C+C+iLUkrO4ge5b7kOshw2JKXMiSewEpCWezBiI
W5GttXSrEkGZk4lYkbU3nJvpIUMLaZgnpXRWAs9Fm9yyjnsUFTWtz4sNv8L2q+Xka0cAjwAHYXkT
HS+q+4oK4wPwqMVtx0QiT25b8ziot3lwLBhAFobt+f5zo3TQ/Z5UzVrrLo9SJFAmBbMmVvUfKpMZ
aKZ6E4vRBHmn1TSgJCsi1NsB2KJyFQ6XCumoubLvNPcsNVCCoseYxmBn5GKvgaOM/fRWjZKz0en3
NpLbDrBLUwVbSSA9EgzNfBzHZs46vsXsiTaeFbJNeF44XZjNuT5dl+5JmXF96XMe0FZLH3I19Azz
JfU3uVZdVvojHmyAtTS34JKzLENa5LW6uLANkqImn5T5PAG6WAfPCotdPSSTyE72gSguo4p/sJke
lkGBbq/1DDKEHuV06/KX2DkWAuR8PPymzT135j7t4QFpkIOr2joT9HlA9nGPlUdTHWWVFWyd9jky
d7lz6xvbr3fNxi9aND8d49MG1uxbHyEPx+gxiVsW7wIt2tcGGVmuDQdbXk+uzZWAflw45HEQapSi
vI8aL9WfU6Y/+kmp7cWYnOHOhy7KZJ4II9DCfanBvMF/39wP5kNhPrn+9UDkYGSeq1LdJDoJWVdh
8aoMd2aYruuo2oQDcy7ebUZ/WRo2gK+dS2t2ulWZe1dGvtYb9CIQP74+A7/oG/x0Aj61RwVMpMpq
nGBLY3ZjiBSNwCnRC/Zr33ITsiic8Qzs+tcH/dXu+eOV/dRbH9KiibSWsw6WZ5HD5u/Fb9ohvzvC
p66T3eDozFi/b0dxE9sonViMff0bftFh+unEfeoAdDkv9UpwBKN6mYPJhHhLAxzQ4lKFc/n1sX7z
a5xP7SUpkkwzfI7l2u9hQ+KBpfymS/ebX/N5mCV7s5KKagfbcMo8M6DuMnWo8mPl3JuW/pt77ju4
+h9PNtOTWQ/tutr32cuH7smUlZXB/CzYznvOXF93gXIeAcZHRaCVmN/ZGAY01osu95rxNsyeJaKQ
uoAm4Rv0B15KqSITI0xOp00vrd90d35Zdz4M5j/dnfZQBPBzONt5ihxZOMu2ATX8u57hL6/ph6N8
ukMrMchwmqsbVCBcEiG794uv7xpN+80v+Xzf9Pj2taI3OUYT20cbhRqRqk0GtdeQNqs0Ta7Suifw
tEEHbfEWT1t/V2CsC2kV5jADdBnt52WlKVPPntiZEm4WgImz23YbTLPXsAAZx0aEqDdoAp7Q6blj
Z8bxsM0wG+uj7TX1RYWy0TfIE7CAkKHSKXfT5K9o4l+A88XIOKzjYlfHcm8WkyfYTgXGnaOftDpd
VM6wG/qKbhVjNONsLr8YZMaQ5ba/n/qM+Ua4NiA0sE4a+42VjN5IoeyBNDiO4iF/YtQREcodnCXi
MR14TznGZuK17ZNzVyZs31caGXl4MbyQiXYe3gsHkSZUeOwetE/Q2ohHE2exWb2EOv4k4lyVcyV4
s3KXTOJwOSqQ8K/bIVggK1x2NC5iV6xz8lM6FPY2es6gyDYGZHm8TJo2ej1pqgKxook40DK3adqe
RmVYBuLk9uZ5LHB40FIbB/32+/3wH4WHgeT5LkaZQQI4JD7c+qvn5vkvUtjxOX3/v/8HjZ3J1Oxn
eNg//v6HOMb+w/0uueFx+eHF+FvgjLJwpv2AllWBM/LM/hDHGEhqNBv9B46M70j+vwXOxh8aiH4D
1pf2lyz6X4hj9F8Mnn/+6p8KQ0DHuavjLNn67JiFUp+GdLqsLRD7I6oK290Uk4n5X5Cyy+7anbZ+
C11cp7tJdEuouMfa34hhOEsmNq/lvHe7j5XiStGnzWTWVylx7SFS5CagEV+Rfetb7HOBjhFrgjms
UGelL4/V3I8HIdodtG48tyLo0jiXIhK6G7jE00zStghOJydZN44S30VpmNva19Z6TpR9mDyo2nCC
Q44dEnmYYj5m7BEZi5j6SyV3clCWBZsOdcDlaZX2MmkNupsEHoXs6aJU8Wj8EAreowL+Jt1wI6Ma
51gMEmTEzzcyy5SpuXN8MixsCAduJ44jowOLQUOlNg8aHpFKAUZD5zNk0uUK0lTyMPqmqPn5aHf4
MpgPoVokCQmQ7qSnK8UhCTSEg0B/WyHgc9TGi9DUjun4UjbOyoXUTIPpKqJ+xR37ObgDQdMvdcjM
PuCGJoZjWGVXor9TurNM29vmaWz3pCQF2qulEcFQdQhh7kf7rYhbtOhcBZM6WFUvvo+xoexZKwoa
8nRw+mzdudFKCf10aY/5QrUK4YUt+d09V7i9a62UNIWwuRtwZ/vl/UjHIbYmL1GbQznU7kJqTFqy
qT2hYD/0eQbjXE+oi/aVBdUI5ndGX1ILiChj0P3ml9at1bMjIzKp0BZqHCVrFazkJtKLuVEAHS7O
iU5WNxY9dFXNN1beH1VDYc9v3UjReEabncRgQls0DnqoOavZx11MxpuKNggX3bYixQif6ZUox3WW
t5vJkR7jMkI1I/KEQOprzpsVEWMROzudJpeW0htT2k3k62C259gLybwQYbYg50UPj8Oksv2EjZGG
17baA2siHWZmu5XNUzKw81bytVuZ+JwbeW3H7ZPLLSXr5hZO8ppZ2dJg2Asm07Pz5uhqvGJirFC+
qqyJC9hliv0GLB0aJFTRwAW2ZADAEjAf8g0zDNy8w7ZvgH+n8rZPnAuhNzeMF5ZtmJ/h1F8kxYOW
DwezuZYKmlUDQ2NNVoZfZl6TFXtLI+y9wg7oo0QdUMxIcuLg0YOJmvfIPBHIyLcW8bupO9yrjljV
QPGtnDxQqD3QfdDw948a8dyNg0kos5977KVMujDf17e5m/AUO3KJInkzzqmovDl5RthJ988TIFgD
fupklE+qvAvq6awi8dbIbiJH3DnZU98q646tehooXj0k10k3WEcz8QpT4OKaLfIJWv4E0Utq08BD
0GKnxZ1qvAxDhE+Bc6LaZ0NPu75gwlBJLNF6eTUYWuS1qBKmxeCy6WxcZGbOHoHsTktOtRmt20i5
ZlRLyGJpXOd+su5pzjpBcnCK5CIysCnpTtlivY50rygm+py5pSRrkQTvQ4hYLkgsenmRmkNZGNxv
iT5pi7TOml3jsE+uobooQr2Z8FKZJIRGstiGLeqxREFbFlqbos+W7ejkS1mOt0JRgwMpuPvAsLYx
emss1dUxspDWhUqw17pD2dCGlEQdS8W479ATwB8lupj8sIqULEO5TPLhwo7BISpvCJogecnu2NJ6
1CZ18999qaOddNBwQelQZ7GYzjbmC+k+bkje+h9f6r/4+x/SffUPdhGAmIVtEICqzvr8H9J99Q9d
42B4M1Ve7jiU/n6pQxYixxyAO0T5v973PxSvGJpU/tERyGhJMAXx+S9e6ligPvUyfv7qzvzLPvYy
Il0iY9TRgEY1/j9akCxCvBz1ZDu+qtqj4bTvjmmuWwGCyMhPbssI0CE0CSBYssoJZsrkKpS3MkCu
0xIrVdtoGfLYK7Jby3yP3ZMPyquS8jGgl9w0CHhclpN+vFEHd1cn4bLwx+uB5iIND7hbuMizm84F
HlitM+VxyG8j98WkZ6HQ7G1AJAfTFgSu5bOqsOMlGa8LpS8ZYwOFHkiiILTOgp8wro1ZoI+czW7d
Y+da3kSysU7PIM2nB/BtCyWjAEZyR0f46GN1buNyK6SzwtfmReT+6RYjE0LVytRrOiIVhquAiYDB
W1CFUOGkj7Qnlp3N/FVxTlVCcEpUZNe2Pl7R/D2bVN+z5OQpGgbNmtDhAsig0E5UWvye8bKrSO8D
EqHCe2uma+Fnq3KyyJTmYyizeU5wSB3Y57UJsd6e2lc30M56dzyS8LKOA8H5VZmlYnxXqAw5Zivz
TCvMzQzdGMsrS2byOs4J3ov8YakiEespLqpvnrVwrAkP2YZBdxtbFXQHyGTi2skI/kr7fJGn2UFo
5rbLNa83k21tD08WIe1V9KCWzRqbSUulzF9G317GsUqaMp87JVCSgxu/oYmpTOdq42zwLCWqiUXe
YmuWIMfFzy80tNPZhlfv1hyyB7OEixpiC9fLRyse0qWeXtn4mxJrOsu6/jIjWCzW8GY6+gNsP9cm
W6UjN9ucFTpsqFrHXOuac2FpxXVCJlannedkG5o+bA5zLB9FR06sHLmS5tKOs73OTys7Oghpm6wt
+LGta1xZU3boh87TAyK+RLjJa8hbRuJp5KmUdn1yArI0IjNTV24IGGakB6GqK6tBwwJp2o6iQxTF
6FeV42AeZaluWy1eiRqEqnxXu/sGQqCSdPv/bml1ySPVQA2zbzGFac0qq69KK+b3n0vrL/7+7/2S
oSH6Vw1KKIV0xib/2C/ZON5hJlN4CYamE8KH/tgvWX+Y2OxBvbF9+8sw9XdpNWZ9moqTkz2eik7t
35TW7zDln5tJH386X+jn0orwrBaZFASlJh1hbyrK0rK+KluDaZg0j5qVblKTNGWVIDWlB/+iJUhv
9fau6Mls9rXq2KlBvB1rAtzpsBN+nvQ7ftmKMsGmn7kkgiaz+tbpgefAWjNG8RoxS6oBm5y5RZBd
FGWZQGFU2wWx7G9kyxCO2WtrSUBQMYdqRtBy/KvS9ruF2aJCDa6k73hlHh8NPWJiqvrMEnVzxwZn
P1TNea5yQOBmcRqQ9imnu8gtb4KcLFEK0X0e2/djwJB1MuoLK86LdUx8DFGrE/3a1AR6mWvuQh/d
k83cylHqRZtCw+8gQg6MGRzBOCRoQagm3gyniPTcKzTomuVbVtD5aEIMnLY2LqOw3RUzeaLKCd0R
nlrYTwmCmEAtPVaFC7ydqAozCcgdCJxhv5npcMxVVlIxNn6L8aqZ41WwlWapOxOqwzRgpop7PHhT
Urxg5XsaPRQyxzigMGUfWJW9CuM5bPWV39u71sguGN2sY7s+RCN9JVHS02mZRh+katxhWSLY56ZB
Rkm7+r1GXNX7A5IfGwHZKL/hL9qRwaRsMGxelc576JfPfXQlQ+U1a4OHvo83YFUJrEuD3SDwu4+Y
7IOyP7DCXVp1eK905jnfG7IRWYrCXg9EiCjxyPcpjgX+NQTrqwh21ZLE700CPSuJAMB18FeC5ciW
sxzAKrV59zbaEoOEDB4Eq/KV4nanSgC4qZwXU3ux/AB5izzXfUHBZDc96OGqM5Vz9hlMEcb60gkJ
+u4ceSuq4r5rmgfG1HeVnaLytEg4G0FUIxkh/fxC0km1Knr2Zn9emO6iUpL3IrXf/KLf+qpKpmkt
ryzEOYXr7iNDQh2tefuyVXXUw+TTK0/6+9oAjBpDwYblOVy0jT8zZ9DpsjZmvfHn+OU/2ZGiWvHQ
o0bjf/R7fhMlwnrzU4X9xd//qLDuHw4uKNams5bwOzL6R4V1VGCaKKVVVqJUUwz2f1dYcPaE+AkC
ToQ550NzvB8VFt8pHnxQm7Nni+Js/psKC9b68+L1558+8/w+Ll7HpHS6KEnGLQmPAI+0M3cEQx3h
bOnomegD3ZAWVM6URSBmKq2eF1qvqMn9fZ04ax8ftxrSB0A6bzbmjWlMa+CXINbQiULcEcRSWojD
9BZlejXuo5ZFUtmjHrpLCZbMav2iMDLUkIAd1fykkyE5FN2O8YJnEOduOPGb1uT3Wtkte79Y5WDe
9VpF1NGtI00ltO26pL4aqQa9bvSyvFgJkOq1RqAwwrO0mDb5qO2s3t1MJIqSTcdIquq3qZr75HBp
x9FwLyw3fMisaG1NxlFzUvoZJVSKjFVUynIJmFHX3jTZE4P1BYavjeHUy7KVxyghc55A7rClvy/G
9ziyLyZbYfD+Gs3y9I6o2FF5CNweZzeRo2i4yin1tFl6BMDWoT5VLcS9rAICR/5eQH9Z1/PNJAQJ
0v2ydoUHXmDlVtRvFvaZnm+VwbmVrcgWou43rTk9awQChq1gfqJdKp1zlncD7x4iVGc6qaWt1Knc
WOG5q+MrLiUxZukqbmmv5/IwVdOVqKFhkhpQ1+2uYto/CBiXTbSrpmEtIhz9LjQpJ1xHU7g2w/Dw
XbQWT9u8gUos+pVqyQvFBNgEATjLtfOaIhe4yqIF5KaozkNCmy6rk7Us/x9359EcuZFu0V8EBTwS
2zIoX0VXdBsEmwbeAwnz699Bj3rU6lHohbZaaDHTzS6SVcj8zL3nsqbrxtbrOmvfkCxgjlShgXXq
7WCZxGSxmSqywEdi1PqNZHw+whuL7S/4VReXz+UYRjiPxZkFEvPI9mQplldUg7pWO+1OiJuyNZEq
BruIbUNTu16vQST2gZaYSpGtiV4GaZL5Kx8hWpEQoZtlmwgNRkbucMuNN4CyiaoaLyz8O6OE9ffu
18+6mr4zluVibd+dIH2CcHgL6Hs/9MpzmE/AIbLz2L6rLJGmTDtiZ16pRv8Vl/q0dpks9brJhWOd
yzxCHxxeTBGiVxrtpZOOZJJXIXAqbSWTcJsn/UsY9toSofeeOv+CPeVdaZ2D46uXFo2jJKxAbbSN
XgkyZ5hSZhC+nMDxglw8NrVR87Ah8HKrU6DCF2RmEuvXylUBgMX6ZVCaYwuijzELgrqw8yqdK9so
9Bslc9cJaECF5ftkT082JJbWcAgn7G7dQGG8Vz3W7bCWAX+uI4xpY9vTkODZEfMnBfh4ozxq7YQL
0t0OhZVcA8g3wBBqxsPJEigfQCD14KjN06irntqjSZyG/pPL+XaiDBmNKCKuxj13FSxZUkSQ4nZ7
zUHPbqChrslIN9wGPwNTMU6NTq3XjfKWAKpPHdq7QX9OA35rfX439cm1HpRrASKx6w6qyaS0UMVu
mIhMDy+ucwgba9nQokxFS/RedKyszmtQk/mN8swQatV1DHr1ZJur9muUQ+iqBk27n3xffx96Nv9p
Y6AeoPG0fePBbJvnvEnEMpEsm0wAl5l1V3fOATjVqUqyHeeIG2nor5FAyea50pE5skGKRwhNxqmV
7VEp861JUdOmsx6kLnF5gRbi42GOzAGU6JyJdGs0030JhMQEZJwrnBZzXAhIvkw59CA7G0RIGbPB
vPRXOIZwWX0EjHE1x9OZQyrACXMVdbS01mQ/yi5YaYQUdZa5yOdgd8TFmfvgV1ihgJc55X0G4M+t
4XdGd4odneY9mxkZ5N2kxK0By/AJojcIKvSbDZCBHCAbcBKgAQb+wyhWlgFgIDDDa78+Zz7Ydhcp
kpseJ4BOqU2GGSzNmiQ2rVLPbvoGohKg/U1lyUXYCaCa+SZPtE2HeLpgrLCo624300PaZjpX7CPq
8ltO46j1zTZ2/T3CKDh7UJwIYVtCfr/LpuBo99nXkERPLCV3oi0yOM1jSclHXmxhkAAwDl8ZJs7K
F3eWNLxYGse2JdkzNsFAZtXRNzNU8HpGD2pRy6sM70loWIoy/Gx6xs6V8pjq9a4Obc+3mGL+m5tS
OBq6IwT+CZzmgs7xb5pSYbj8hZ/nfeS2/fr1P0om8Ru1Dx2vSmv6e130oykVv7EupO3UdVjAjO9+
KpnM38giMhzHAX5uzwDyP0omHO425RXMI5WOkV72n5RM2rx+/EW7NCNEqPlMsG+gh2fd0U8KhwHG
YmD5E0+rBA3ZqzvXBVqfv1tWC11Ge6+zgT2S65LvHtjf3Epja4B4Ng2DMzf/bVOZ+ww4TY9Nhqi0
ZVLJU5EnXkVN1Tv4uCUuW2Ay4DgLAeA24Zm1hwi954xdIABhPJQBVlBXlmtF0FsUEhd1NA/v2VPr
fbams9vparDrJWk4qaW+SMA2g86Z3G+a5Kz0xlXCOGzScYWC866t4fakY3utRmOvV1z3YING2W8A
ZePfyl7NYbh1J7HunObsqDGI/eqgOeW6YTbZu82ld9N7TVICmi1wbhl75NycYlERZW7fuRmC5QlF
ZzuUOFL7RW02cJpQ28mM/1Wo1UXYifBy2U5Po2TrNWpQgeMkujEioumZ0sHhqVZpptUXs5guaero
TOkQ4ZnKC4O5pTGSZQeME/QGjPTJ/LQVuHGTxjaff+E1j8W61rAkaPYHLtULRe6+rE3QArJbq/y8
DAAStg38peCmwCGrOFWGZq7ZmClyCQ01hYMQszPIzxijFvkxCUB60/KvZ9Je2laWLtvJOkVD+uhk
uHYTNTt0yjpv8eKXMvhmtslLEJovtSiOFZy6XoLgIJbaUZJnWJbkgkR5sRxjTlKfPd0UMURUOvO2
LYytne6j5FQM2UGjs1XV6tN2QPe6+Gn/vWcPkgDHgbSIxJTD4Lvt8O/OHrKF/nz2/MXX/372wALS
2Q3gekMNYLn0Gf8diM2YIMthrMWDz0t+zz74MRCjJyNMiDUD7ZzQZxbQf9s18zc8dAbZRgRJzoA1
45+cPeQQ/XL2/Pqt/3L2YLa0JzXola3PVWlnzc7RKwo+yuOx3XWDvXP1wtNDY19J2hzAPXrH7gD2
YAcFwsdcLsia0bXnvk3WLULVsHLqL5ElwU6oRItxgOnnKYFZkyp3U8gOY2qL4KZV/PtIM3aZEewU
m7FVcB9PxbSOciGulEiLVj+EybwXrsixcUd35YKDDKySbWe4ke6H29MPAompU5qZgZ1ASBtEAb3t
QK7WvY29hLiXZHzKA6TYuem17aXX5+3sXpuYHhXmFkQPU6FxocmnEAZ2oZ4n9oXBEG0GBLuDVG9g
9nxDaOslIxA2Uhu0KCLpmxK7vo1zF+51BCgM5KsFzb8ukTXEmrWwfdDS0atg8M5kMchuWvsknHLF
eI50ILHpYw7YUNDyfJl6fyyBahRknjVReyoLsJa+RlXJHuDRSKKNa3QHu2N32LfGdSL2TJAYlin7
kAshiIhNIeI7UUdMSdbOzD5bGyvSkx6ZxUL3C7wNZ6UBci2HowYLOW/qnQ8fOQR/bMZF5lVTI6+h
aYfHGpfwoiFPYjcg1tJa81QDhE8twZqblPkqPQsyEwnR9AaXDrxzYYLOpiaCV7AHm9WNpCJCUkV5
Y+brTtJRJpwqALLrNr2rmNsNmOMFqyXk+CtdZxAWfpWOAJCCJrv/1DIOWnEVWbcsuJ3EuLeDt5L4
yVizd3n36MDGa1PqbdVex1g8jZD1buBsUyU4VLkFyo7szPLU4JtOHFp6ItfAXqwdo3psK6i7vQ3n
jpyNl4JAJuT1nMck3OUegKU7tZhvq4Irgk3KFkoWLMs7UdobPQh2Y1zuscBt89xeCoB+thouAzX2
lEZduxr+VWU4FrySO+nrGhW6NSls9bFcjc6tT6Aqs/AjfBJcZ7lX2/yZiRTefUHY4pDh19Jo1d29
zhAj4zNn01vmFNEKSpJoKI8tjR9Cyy0d6G5UzjrK/KB4CtHoLarc2AQAlIIM1XEw7MsyIdsLLrLZ
e+ocKFc/wznN5K3hEJ9FQ5yXGg7b9tIoOIXGCv9Mt8GbuEmnhjCABhUxGhWDMKRYqUn7cPdl3C/d
aaYaYJnVe88YmFjHw2tgIVaOsz2ZIytDjS+uGp0qQoobdcLeQ6gwFXasNRcFVUEsn8ljWk8EinEb
r+K8wmRPHzYq4SVpy1tX87/ldEAsd880GA8Sv19g9scwyD9TEY6rvBaU7DMiI9g7qXrSs26XqOo9
8s6lkiEVMSpPAkU3yu7FoRixyhz8XpTvrYh+WeE/DfhP7O4NMX7DzuX1doeAKdrHLcEb0CQgM/oP
UA8emN17dgGISyv9HYB9rHDps2+QVNYifIxiWuOKdHqD9RzUb72yjoHyGk/aZ+lGH6RqsQ/5aPzp
RgIkTPBnBC0SjZFWSvT+12TJbZ4195Wtb0un25lYCSo0JAHbfydg4Dt0F7fkdyzxXUblbekwyp2M
Zasmni1Jt2UroKRfqsYYYWD3+DYBXmw+ZC/ww+2qYN92x8KQK0UnIwtAoEqtYWThPhPmyc6NZWXl
m8oiFwyyrNq5K7/gkWC3WZjTJWoSr1M+v3tgLGvjhN0chpQ+SDrnOeos41uICnfd1KRSjaPuZT22
X8wZulvv1HboQLm1BGF7Y3nfAE6vwITXhAYQrLS0Q9UriLdNygRrLdhxN9kzW18CPDuZDJ9TNb42
pf4RJ9wBdP26j4U26RZp2V2qGpOEkz0iFYLconmqfc1CSLWckRNxiExuIH+71MppuiyKalnMNVUA
2bs3NGZ+AaokYjHAcgTGtOxVASh+eIzS4L40OOWJvWh0Betp7pPxOFvxaZpbpFEW/2fMW1E54dZB
AFMn3cXsbnvKSJ2YnlAflr0WzmcCIAKUZ7H56o6gU0JMKIlx42IEHqNq45r1s+po6EoS6YnSP8Rl
jb+Kzg8aqGVqG0Ir1vOERKcZT7VpKYqOUvwakGIGlV++yw5npnhqAlIz4fr6/jVydpHZo3tL4BhF
ixJ7Xa8fwECiNS2jZz4qRlVsLXNno+EZSbhoWHmKgQq/uwnGhGUpQW4mjGXiyiauTxFpSI3Y17A4
4HiIjvyClprS3MZuuae95jggKku1HHZSYhVm07MtnQdN+7BK6xin6iqA0hRM/bLTNHZN7SrB+C2F
dVAMRGCZuDV8PC/c8Nsyk8ROzFllwsNrvkz62nOG7hAlHGhjsfTZGLuNXCY5Wqe25iPU3tju+8Dv
QpAluGBft6qkvrXSiXaBx47tcVRw1bLJdqeJyVVWnxxWQQ4n6KLQCS9qRbKqsgoPl+6JhuSJ3sTB
nT0oeH2GhnkM+Kohvy/gG/fz7s+2ODJJVCL8sOaqgayHYfzkj/5F+OnIPOPTHNwVsUjr2ldYBGnm
IddqzyAtWKusvV04h2bUXxuY/xKHnWWNp7CQewuwaGE2txZ+Wr9HzsZJDCSPh7U/uaz/q2Z4bhWO
xToK1nrYQ+i33dsugA3NrkcP2NPk2TlKwse4GMlh5eEfzf8wY/6Ve5XZREHPjRbXmFN5Z3DF3xTq
YO3Y7/55SPA/X/9jSIC8x3aNGdHwn0D1Pwp1x/7Nmbcm9pz8+Xsi0B+FuqNCMf6rIQE1vGXY7K7B
1xAl/M9EQbON4M97a92meHc5GkgmcI1fDCTVEPCNxUOyjS1oC+58BJCujWfIYjH80y/p5j//6M+Z
6/OC5m9eyvxlRa73pWKpNi+V0eyrLHkdOtqeWvfvX2b+jv/nZYgwBYgGW1A1EWH9PPSofWPqBg3g
QASly8LRCatm4ZLEEt+aZUh0TL1A5/T3r/kXPxrrSTRlfI5wk8yasp9fs6xcdvZ0z9saCR7EDuaE
PuGF3frvXwaa6//+cDP9kMhXujfws/Of/zTRqSyQCSikYpz56BIXpY6/tQkVsiKTDqs65rpXaUfn
vB8Wmh18WWq478xxHajOS1vJ99DIAClMuw5/fNwc8RiO0WywA9akadSWt1jCr6rxzWjkkwRTEQT4
1csPK30Ma8h5TMkbIAItTsVu3ot0HWmhQOA555RpndX8Vz1Y6lFxnGVFZmLAZdY3BFUW5x652DQs
BNcYioFF1b3WHQk5lv8IFms1RbdEFu8nasouwNLnTZlCVxRu8b4zF9JxNIbrkqxQlwRF1wV6Re6G
+mT1Dl5GrJmYt1Ss5K3NAijZ97nlNS2tnbllNEcpCx+Uxo3woqIZNmrwXlfTeszaTVlUe1fCMu1s
oKcbZzhOwSvDlYVl6WhgZyHabRtFq0rXNhVA+AnYXW7K9ZDgLFdLz6zFbQrBwO4Ir4EszwL+4CaS
nZw46LNpErOnfpeanP+19ALJ4hsMR6Q7Z41EIL0uniwRX6LeWY9Bf8rTS9lic0H9ssZjfE4dRGJq
ddVBFWkOOOqqJHlDWYVu66l4jhqKkVn2tsm7aBmgCKZ4myfhEUv2KLL2kCiWk0vhxts1ufh/taUx
XNiK8kbmR0fgDnf0o8odaCfGXVLWSxNncdnX56EIVmPCfN0kAnXKUHV90qUvEyfAz+s8J+17qpLq
lJA7iC68Sk9Rx2Ysse9TZcZkjvZGS22u+7ZZh0P12cf2qkoFGnB3m5YEH7BlTHg4ZABuTVp3oj4H
Ddo1GToe4APqJEZxizGO30eX6qHs14MKJ4UGvJxoqxHh27iIo/6W1DdMts3JKFFyaNTGBAplCJM7
Qo9q+eC4w1pnpN8YLzOyNwyZ3/e3CbuAoAMbnmDIs+RNpqu7gD5aI+1I+s0ld0h+yArIlXxwc4Ur
PL8mdOLrMXqISS/OZggJm+OUMYMdkFLI4rkX91lnrWUl+CCA1Said+NEL7kcNnUaXWthLis1RTX4
ktRA0GLKhgLvw7aZgZtmsqnJgq0BilJOMXlQFwOdGGv19ZCiJYoLL2u/wvSYizd6k6Vl9Eu1/OqH
dEu6FGG8OF9VJhbhvYlFNI6LpwGmUex/xnW27Um98WMFBngG685do5daBVV5jdWbEfbxkKUrKcUW
t+AiFVeZPFrZmxtfGZ7yjLKrtOuVZHlFMoXh3gYooCWMmQbOji7hJBDvoAQWVqpu7aCfnynuGSsv
sAdjcrTbG3O+UKZH0eG2xvafPeUTH5Qwo1W9wUUYDNAsBp9YtnUKINjyz0J8NpwFyh1dITs8SAfq
pplAmZORZt8WtOAmqVD1yMijX7iIiXIdcFN4l2k94Tks1Yc3Q2cOErywhNTwuKJuRTPEjkaflk1m
b221X+Wde5BgPkDMLFt51bAS6xA6E5sIoIStJL8LfKE4sINVj2neIgosMoyNbrz4OBY6pJEj+RaK
Z5M3MWjKvhUs6mizfb4t37dhMgo84bDw7FNFTnxZacuBU8LhzZz0K9CPBtVCr0PJjF+LblxbaB6n
i0TAWunfVHcnW3wGvbIyitQTRbPKy2RRSboeVFQabg/24pkmPCuy1lq1622OSF5NIPYyIBeVQBsa
bCIj76DjZZBdDSTzbvqgOJvQIIcSw4VqpsukydZFfjKJRakMSE4KeOceLD4D8DF8MnxnJYDCUHAu
1OBlMLpNN+Pqsms6Oqek/GpFtRDxg9+/zjDnoLhJuh0q5oU/5qvOuk2IJAvMaaHbESKEKzwwgwZF
b7GxvLnF1WjhbtdXGeorhX6rjRxP4hahZ11bPaTLCYtJcpL9cymVTReoq5rbSK03sY4z/VUjlnmE
JznqyGeN3NN9YBwSCon6NhSC/RgW+IhO+W1Od/LVq0gSPG4bu+ao7j/RF8kwQjTBKpLnVeUfqm3w
YGzucmM15ucOY74N1sBJQStW73Hk2c1HkjqgeB50eZMbn0b+FA3vhfKkgLgBtlT1FuIqgF/2paRd
iBR62/jW1n3CFd8Ss1354TdDv5cpEW0Wbg5+Yu01M3C7CNrKBIrCtZ7A4PmfKq1i3CLswiSp6Uij
K2U/VTpaFG6jgUI/GV+IW7PKV6m/AHxblFm34Gerw2mdKJKsBVigxj36sEXabPTmawxOYf2lz4Ba
st4IoDNpW1NNAUIilmn4WJAeS5t9HCS0HXk7VgMJcMmDz7WYKu1XTpAKZdZt1JZezCdLkYSzGoxD
C2tTQver8y/S6dgk0NHWTH9K7qqOQOviEOTVDu3AE+cY7yVh5y1zM2GGKweuKEkHWpVzu6ih9UCk
IYOUPIpRFQLfWgob9pLf9gUjXL2OvdyI23vdqNg9lLJG4Og6A/oNza1fDTC9VZc9lExFJmY3ht28
W6XyZVUAKJQ8Buk3SFJcQZqx0U+genjUHdjJSqIN/czdkRyqrY0+OLSYMQvNeqmkvFIwkwUzeFGH
DFxz2jdh+tXG0FVIQ1P6MKJQKCawTdSySUfOWmGDf2DQdhbm0C7Zw752mPFJCjyw2d9Wk3M3jC6z
Fd7oRuxDMSO+8GFp+R0RuisU6UwF6q1bfRlJ4NU1JYOmbv3h00jEN4Xxr2NVwOw+p4J3rJQb2Fu7
1GC26OueAxu24BNUdI+yPtlBcCFD86Me2hdfQV+nG+cgdntYz+EmkFWFAt/cG2pI45/SZc+MrqzM
rlovPdPGkVU2W4SJN4Fd3CJBgmam7hvrJalgCmR0+BEDAEuAYWpaaPX+NqizcJUKZaF2xUozonu1
IaxbjBcbfVFuqLsY6XUoBI+R5pVNvWpSZVWKEZxEcMd3sBhSdOMwVmKLMYfq70TNkl3Lyy9a9hfD
9w88Bzd2Nx1QXKKiyh+6UfvsQ0x7fRKNy2hGETgjAi1T0VFh1c9lDRBbWjdZwZySfrwTa2dMrn7G
kz09RUV0kznjqujax9ridhmTG9f6ZmKbqkuXAKDMWoYpuchCqNl+mDLjwbCkvW0iUUGzqOMA0L05
PH0v6/+VjbIA9w4Hdm6ujNlIQyf0N42ygEPy50b5L77+x0ZLwwejmcb3TfrP6yyNfhdYK8v7mfHo
zlkbf3TJEDlYsVmQmUGiz2Fnf6gP2XGx6bLnzv67nPGf6Lv/B2v6y/c9f38/N162MVRpiu9ry+f/
ftS6tav3D1pbeW6AAVLB6EFghKqfAug40cBIWmsxFpB32uvDBf72fQ3SDFBO9MlCi4cZc5tJMWOg
NnT8pxnIadTNx9CLc4uTMArimwhyyiIlGiMcjJXRsaECetYR/cndtCtxEWZU5jw/jOtnOGI0cKvV
j2GbHMghIgdV0RqGjtltF5pPrdK9SAbv6El4ihS50y30i2Oxx0+Drz7rmKcR4TOQZ0Ygt2MlG531
WmSQWMk4rVTalwJgVOGzfgEwSmdBbE+rPGROvmoE4jYXu2o8ktWtwpnmF7VsB5sEHJv5tjzD6eKK
CqKDEtfA9t/9VEcvBjAytUHWVTvfMB6QFIgl2oizkWurgHwL9pdg0R46H124nexzI/mcZ69pbZN4
6ZMAhiJ7IQr9YzCCu1DLFgQNb5Ike3ZcOGhVyyXChB0VNVM4JMesQ8DToRJdk9RL2vG27dtlSpqs
QmC6MSRwPTPmiSDv2EOtSlwhkAi+DW1wLEDfNfy4UQUEcXwK0gbxXMxRMzyYcbcKyVHmWFgHqKrT
9kNtFS/JOftG42yD3w/8dV2dm+GxARDA4OAmcT/yufBu/fIuFSJZ9kH0NurHOlBofcVJAeKRNRa0
/O5BRw3owt1UUMnTl1X3dZ6sM+ptoSTrYsw5zWO6zpCe30/4vFh3kVqf06Z9LCjmiFlZjgK+UoGX
JSO6nEY5ge5iNOVXFId3bW9uM7QJRa3szYi7SQ/Da0i2Ko71vTaYJ0uiXDMJeDHNrd6nVyduVhPo
Q5n3W3sgzaqcnnXcxdkU35lD9VGZ/n1Aa02I+hvxJYumeAdsjQ074i2P3urpuYlgO9vhAeLfTpP5
wYGSH0fpW2HAGWObNsbjnJ6krgrtd1DKv/OMZQyGrsgmW0jM3hUOvL85Y4mp4C/8PIxk7//r1/8Y
RrpIA9AkgGSnWgGWzzH2Q7GE/ttCyz2LFeZT9mfFEhNHlz9Q0Z4zyZwnjj8fs1wGDmDw/2AM9H+i
GkA29ct86/u3ToyFjjBq9mb+MryD/JH7ToUZeHAgpzqGFXBXj+hOlZ7FTzLt/abd86ge8o7ncuh0
ZVHa5t3IWNzpG29kB8ivFKkiiTr+xmYaIVFgN76EOmY1J9sMWQT5RP5VTDzLhGAa3dp2DeY9K8He
pd11DN8lIZQ+VU4m8g3iT2renKY9XIjwo5KEi/n2IzA24sEwhgUnH4JtrCv0EtPSduvFQMAGXpxx
XUbBMcys246lWMG6xdXAVDU2vreE1Tcdj0quGRi8g1v42wEL0JrJjboruhfs3NtCMlsqFc8tGGo1
4smZWoTHxaZt429Q4MqhvfOz1OTQNI99GjxMjr73k/GUDoJRp8U5Fo6eAneNI2mbNacpTx9K+cUP
vzQ5DpMIra0zuVt48UyZ0kMP8CTHJ1TMccJ2unTwLlt5uCzEeA9gYRPOU740WJuwTWo7XSmgqoYK
JbN5nNBu5yC9LLTcNZruEm23Y9rsp6dbN9c8K0d/nw1vfiw32DEpvFGHZ6jEK9TiAw4TE51CjYp8
sHv6VufQzeev4KCWmtavRE+aEZ3dRKNrhwwjIqIadbe4oU4hC5LEiyz81hQKsErauUQ4y1pGGzET
IeaQRjvclAjWarqBRWDV4TJTk1uTywT0c008uOhWIGFeQrvjfq6+qWp9qKtT3yTbqQ93IcKuhrh1
l7xnhfYYf3ZOUkDpZfqz6+DXHOtDQrZG4ArEmam9aXw4zF1/CfKEQ7xkPNMTzI7My+adDnwil0sf
JjqAvcDN71VZ3DcWhtK6a6v/DML/lUeeq2k6iRqmOftM8Lf8f87BeUHz85H3F1//48hzEGkiv3IN
/COzUooa8ceR5yDSdFj4oHea3dUqteqPypK8SAINQEMJ57uZ+09HnsAVS/gkxAWV9KJ/ZsqeN0e/
7Cv+9KN/p5v/NNI33UDqEqzwFjUm5Qo7b6saJ0BrjNTrCB25rni9kp+TKt1EPIgqRjU9P5gQs5dK
EyNFGNYBA3cFPOgIKbcBB8I8XOleyRKbZREL2rfnNhLfSpJVowTMhb8xB2ermw/9ZDKqEp+TAh+7
nZ8c9opOzzbYipWnlmIOXRBygYGNr469Y3LQyETEYZfleMkaDlzUB0BXSP4Y9NWkFDxKmE7ID1In
bTOR+R5kNQmwBag/96KxO1CL9thN8s6dnKMz8nB1qOoRfmP2Nty7IGQoUmXFS5NCXG6D/hrbNnLP
yv40Wv12YoCThyZyp1c5yJ0oMeI0cGdqbZUCUklRkwX6Vz/GjDibK4Em63hSloOB6r7ZOm62Uezq
U6TjN9G2XhCoLEPvy+KbjF0I/VCwG5zwrnUkH5kAG+NQz7ibAmIh3EE38r2KCZ0G8CVOxW2BWaRJ
j0M4bccsRFZvxJ9F223nBMnSKg+WI7zSafearlyU+CVOK0Z33VXv1S9FQTqioHyi961S3rGgZF3h
n0YKMtAMh97w2acE3pTjtcDfzIAKA4LeHiEPFCvIPBtVIoFrSAquYlbiuOx2TJxcIpew2tdDAh5F
sVYifW1cf2VUH5nffxQuAvQQZGxlwnivQU0i8bSGDHSyaAnxTaqnMoSAzqh5MDfC58aqLmZ6NbNw
B8NzUbGpQF1aJqtttXb6iWUh5oFGLZnxpA954R8GC+d4OezrLPN4h5802OZq5+5U2wZcVhRMD/Bo
y/DN7exjZzq3sxKhICBgBoM6re/55fNUilXe2NZKlZpkxKeBnibU6uDXjKLJIXf15ELhuOvYAw0o
z5i3Pw0pKXv+eDdnzziiO0WWepC9/lBLlu3/3kadTaRKwBpqTxcpuf3/bbRZhP16ov7P1/84UTkb
6bYNzlRzFrf+hLlgo83eFWQVL/jDcP3HiUqKOFFz7Od+YK1+9OrzVzEpIPCXBarK2frPisi5SPxl
A/ynH/2XIjLvpK8WlQGEqSpxXRRDeiA792gpSHKaAQ9LBwqicDddP3O//WYLdgeSSnZyWqx3pnEO
RV6COtqHJU6KQFzBZcDS7YbXrA9J/jZK1JxxfUmgTXkhBGq7xppSaZAGomZpYP8reV1pk0buLhND
wzzy7KN2QWAjJFYnBckIvlfmxQprlhwviiMM6kZ9SajUYgw4iVhb2tWVlDfU3JukLXa2+41Bx7ov
7tv4SepveRmzAbtI+e6TeJbmoJhi5nKMffOwXMeqevRDaz31r5Uvb9GxY6LJ5S4q+/A6hra77t2h
Q7g4V0ONesEt1twzrh6PclAO+B7th75z5UM8ma91G8cbJ5bh0RwOef/Yuf3LhOhGTYdDmE5P3fTe
A4VAsMjpL6qHsNAADuvKzTjWHy4RVexvdr6r70OzOaUM+FXo6fmEg0pMqzLCUh1EsMMbSrrpgYd8
b1h09oO6yy2HQtq5dF0AIbb6qkR5zJ1iayAcLmbztqkiINDC6JCDSdLzAHMCNqzeZrsq0Ihqzn0c
4fcZmaxLPHeCiMoi0o4BLijTitaGP2GFV6N9l1r3ea8dJedsZ5FBpCf4KfP0CavmlvH8MVUAaEPg
jiv2coFqLUoWvqjYzmYwze70fe3yepL3zxCLfHaSoobP2hzSBHNqMq4YfsOxp3xUNefFyZpjh05+
apNz1ssH9BnL1vfXViy1Vdull6kPuNcIRo1Vhszk1V3aPLiDR6mTkWzcoR47wV8OKZfDEn5T+vbv
PeWoGG26ZPG9ukO0/vd1owC+8+dT7i++/vdTTmi/cZLRDGvud5TPH50yf0KipUrgyvck8XkU+McZ
h88Zis9M7/u91vzjjEPRZtLRchobBhHk/+SMQ5rzyxn3yzf+XSjyU9WYgcHIJU38tgwd84wYzahd
SrSE/Z2HgRylLOtmM2DdRxLraEcHiVttasPVINK1olaHXjGg5eNUZt5FA7dwLao5NMG2Fp7VzL+h
GnhrLYqw7iGHqznL8MNWXWPnx3nqnmPT2dN9Rwu9JCFWUS85LXdTndvoI8Tg05vlacTVR/nJTigA
cVWsZHDT18DlrA9UHSx3o0U2XGYQPWlS/DM8+7ssD3eVP+7zaVxK65KSAjlYzX0dvKvVh4pfF0iF
F5nXLDm5VncLinzRIBnOTXF1DTYppvSkQYqLmHMX3vzWPWp+SSEFdl8lfkifg9doE91lWbpXX1Nv
+iY7Rm6NfiItWcLIvRs/lnzfxDBnS9kPxOT66iwM7XUW+8n0UfX90h6/xbFyKYRYNeD+WCVxH7CW
TU5R/aDqzQaqP0J7F8YfArygO8Rd+0prrSDxr+F1okBgf2nqK8h2U9jxO/ORWLC4vYgWIQu0C6rZ
q9WTX5EUByxcKIrrOz8eWZnkq8EgU6EsdmXx4khlKwEiunq87nsiK3r0D2GNCcvzmwh2iNvdGBxR
0sGRDEl1ETo2hiAQgRMKInNnUCHlNrKKbgDEN51yu1mDXmHpW76brb0dC2edx9Fdi0gLpyOObBLR
YeCgJZ5DZlSHutVYGsU7tMMVNgtmjvGy9t1TPjigikwcAhPiV+lhO1m0SGhjYtBpEAwNmY1KMCGC
BIE6q++bJ4WPHOBF1P5YkP+Pu/NabiS7ouwPDRTpzTymhwdIEDQvGbTpE+nd189CSxXqLik0oVcF
2VXVxSLhEvfec87ea3tRIpzxc+9ampbpnKWOCQJ4Ct1VRy5Gn3rdDBm+55mIS6Zl2biyxBbw4m3a
ACba3oML74d1RX4nDT7IRcKX+zCQNdQHiUof3hDHj3hR3XbWTukq3a0Y/qXIn4kjwferL4c2Gj+H
cHke4PPfBi2CHamQQx2+DqiYlXHa97fai8U5qOHMFoO5bQz6RotYPN/k+rTqq4cMFaaMspy+/zEl
GidU1Z3ajaKVDw/hiolkPqVsJqRiTSFjeuhbk2m12rsuL+aO3j0P9dbgGG525Q1DDLZ04BhuYxxG
udlqkHJjKVB0RmB4MtL8uydZpFFXWAx4hfNLjJs4QTos5gMCeugoBLSkHeQS+Fn3ieWIRDcrARxH
dxx/dezTGUc2bZpyUTBMKJY2d44K4LiaXlUNJfH4Dy3b/2R3gq4kaCFyiumLkq7+/0l7Zxr1rw3Z
37//11kan+h9hEVTVf/DKMp3/upOGH9D3wehiP6uSWTdvXHxa59R7zsQXRKEoH9gjdiCfu0z6t90
zt7ISTEt3/en/26fUbj9v5yl7w/97gbjoM+ITRR+ExxGqI8qZZUNAZS03fgAIO04PIIxRcIgsPgK
LvQKTjx2zoW8klD7kAa8gnY2SMeocyYKzulSyK+jX7is95vqmG1kGp4OsndtQTSB8TB9mburIPuJ
uQVO8KU+ENNEPY5Obqt+jqpHOuLtsFxYxsytcqFXumthWXjCl/DVBPlW2y03cZ3212X/NLx1VW+H
vLsaL93RYGQOJjh0cq15k6+FDcHr50mxsi/tOOP0MYlyiNblEy4szWl8YZs9Zo+FYWWP1Z7fhMYq
iFqxhhflDDN6r+zHc/gdPRN5Fgh+v0lmq3275T43ARtOfOw38I8aq3a7l9tPdm1d2UITaMNY3ZRo
zdiEvtFfZuvZE7zFxWbu5G7hxe7Pij3SKZ/GAM2Ni6nc7bx0rfiaTzxoJm0wLMAdo+eRrufZk17E
nykHZEKqBzgjG2ps1BGq5NEqzSRL+MzI2DXstHDCR7lw5b24mbfxRhCsOZCyy+1W2gOxXFkNpG7L
rs5ymD0uVe2Y2qH7lCa3Ve+PvJbO6uzdl4oJRuxu2OnAk56JOnFz+wsauaVe4l3208c2xn3O4XxS
oCMcRigqfORnWrRW7pZ8TP4M3cBSr6tNfTFeSKG8tDukUDYmpe6HO0kc+212/jQEOf2r2JiJxu9l
4G/vWuO3MrBCvC8keTIEzScj/FnwRRxQdSBgXfLBKRQx0r6n8R45R4aOz9gQ0WFG2I0dfSQfvRX7
oWu4oZv6IkVaYcMGvyqb3qX9ssEOdn+BppdxdntX/DTKbbVrdqtjdijXKB3W5SWDDWgZP9NuAjQD
qnRAouAihWEkYcy8Paz4lB3i0+IZ5E1b5Zo4M9c460e27v3wku7UR/GocMlJ++VL5+gm368mYYt2
lmttOlVO55lchfIR+aGl+OG+RM5rYQYRFiqka6Z66K0wbpuPmHv2+U46R1fpDBP2GO+WY/SDrq+3
GFwyrB0wXnH9e/hXboLPs0AixPYWFNvZN3fRx3LKnhFYiWGAL0xem/2a8eQr42KCE7HjoKx9N2Rf
jbe82xi4wsOih5ZPh629pM7sx6t1uuHQ+MzOstJQrlla8JPvx4/oEWdYjqwYMvPrzEgUl1/yOAem
s3JohFoGTz8x1jzMJFnzoPMXDHx5AMmk+mrgIda2TP1WgByzprXyo5SH5Ho1t/MBnVHQHBlmXxok
kXbr06rbY81yKK2Cek8bKn1M3tIjQeSP4tZYr+s9DVMDEMMYAPHIq0DGPoPA2OLXS7YhBE0mzZtK
DPuovXqe98XmtiHX8Njv8aoFYlA+Fm/td3ZOzulj/YToiM/bk7SfscSg5as4jr2JQRT/9NlWqt7n
zC0JUS8rS3aym3sUQUsHGA4XK32N2z3UbK4WfasRUXpIAESDJzQRH9s9L77HmGQNNlIadu3DByDD
xEm5PgUvkfc8DXZsYyi8IrPOS/7E21oVnIv0dJ89dXbvjz4LtvSkspZn257XPLdZaKAO78mm0B9R
Oz4KZ+Hcecq+86oXwa+cUNjwXsGlt3rWAExS6dvC07yvJMDZazKaI05Csts/oQZDq0RrMVqtZUW3
dRtLoq+t1X39hj4Y+JAyutUxR6xAO0KxUHUyciI9iLVkt1xmOgWWjKp8p3AZ2rV65m9MzpBuj5xP
ZuruN68Q6RE02ctaD+qNHsgsI4TNPdJAtTnnr9XdtM6C/pAF4YYkw0P8itBvRsoJtxvGLi3iEyOi
4ZI0dv4qvRvX/gErEoOh/py+xC8AkG0um5FoKURmldMcx8xiJK1RHnmjb7wXwcqCpQZk+aAidEZ1
cKkfomDZJcGbyJV46Nb1gV9hsvBbeYq21elNcoe16CBBe9U904M4Olr6lnsuPSnf+paXI8RD9cTj
EDJO4pbylH9yj8JrvQmvylPlDUegRsIrcVpb5J2rA0ZL7HjNlmgcev3lRww56Yv/YUpm84UbA7cH
/dDf2wcsxrCEDh3F120z3TaZTyYlStImeg0vZXJM/MwHxWLqF1l5e/i+HY4A7LpTo5du/ENxwCvA
ZwwAfa24H6gRbOlSTg+1vJfs6lRbz8+nh9O6sG/+JXKRU9q82t5qx+NwUGfa28K6pmwVwIo8oMxu
u623dZCT6GBVOCSJJHC1M1Y2ZTvg/EJcV9jEK4J4mTfqLgmDEeJA742nqEIpNoLiFKZALINq2Mkw
XnmFfAy0oa2sx9dstGkFRxbPUrNdIUFlt+JtsW09eZ/sYB7spKN01B7Fs/kmnpVjskZTQReb9IVd
seZ4fkQvK9w3gTfxWdze7EZZ3/YFqY08uHZfHW/n7qi4HHuKQPue91hCWWNuZ3mbne+LC7d8foiP
q4fuo7BDJ/lOvmHc4SjoPkjxbpiqkFHJE5Tto6fmgzZSYWc+R53K/cfrmvj5s3GpN8ITIGpRcCoP
Po65zdhVlu+EnNG7cJouU0UCpgWs53Zu3+q35nF8mr9zp3rkVBnZLFm5d5vQo7odrMR500Y8zssY
PS7TtSxfRsPtdCwP3jxd4minDzYHNIlTy3eSOajS3/CMLkF6jN6it1ttFYYrCtS6xyEAxRd1ql3r
psUfh202tXaC2U8JY1cVXWPy+/Q6rh4KzJV8F0lz436l+iygyNhHjPHISORtOxD6GmD4iBsk+d/x
3cJyUlYHLQ+GtQAzuD62DRtvfaq+RnpqMRRGtjDhAJrX1nYMge9vXZVoLN7QVshru3oqf8qf6gfM
4SjjyrNVMjgZHn9W7+FnvSa7s61ehdiZqevQ+iYWWhUvf2gv5kZ0VxsoPYndkMe6Xm00D8FOsFzH
3XJt3umfYCRVfyTP5Nhye1nON3O/nIkpjdacldiupS+SlBtcF/azAF5Ixg/JWN9iBTvPuR3rjqjC
ndxhPZf93ptsJPRn4CrWiave+czsT9NGBOrwnnzGHk1f4Qb8kAJW6jcb8hFsHcssIWu5o+0K+E71
4AgZPRbpUDYnU4iQiPMcoJJYBPtzEOzIfzesymK4bCMq5njj3ogQvDCK8yYXBboreeMuf+h5pLAN
cnoy1JD0Sq6y+5QHxIm59w9pp+z095Sug7eSjliWm9Nw6Y1tCGAkLDZchepH7HTPvFs0ZxKY0Vmr
b/0p/Wk/cVu0kfNZn8T5qZdiJk8/s97ZonKmfTCwifaHe2Jv7y0VBxiKUeGw8upt/C3ogXaUOUgi
g8IxE9srtukYzGlAvGe4wIea7U7E+2jp92f2prgnEMM1KjNrZEODAuZkoOGGndle8tf2sOzuQ8l3
iF09BDjdSd7DCArSLmbbGv1uoHfd7kNOn2Nz5PoYrZzDR5B8h8mVa2T5SS7xO7p9kzXidkKdHsMe
nm3jkfCWLayx5awdRW3b79BNBcWRbL98L6fQgy3tID2ku+VFnZ6L6eumk7BFr3i02qYKslclOqSC
m1d+7alPqHnBumnrW2ebiAny4zCtW9LPcdiLYPneBVKBObIP6OymgATc53JTcYZn8ssOa9P3ajbZ
ZwvK1AIk76Puxhdwz5UrbeXQprZ4ktf6JRIh4Vj4wlPRG2DLR1b4vtpKb4w5Rp0IHdrJXvIhPTDS
9MdgdUpoCDyiqFVUt7LseZdEhOgkBfDED7nfsWkjuj7HyhAgBM9mzTVjBhkWwg4iTBOHnjuupgxv
j4iWzGoexl10EZGTW9IK16s/6puC058cXnNCGxdCZp+Sx0pCEUaLHPeGTfFwW2yJqqrbGvPOzD5F
tBmz33Cw5EFU58xrfHZAzoelnxDbzsbyMwb53lyvcAmr/rIK2o/06Ut5OKtQ7XhUqgMla6Pt74gH
rlTPsL9wikifxjHBoYOS7kgjpHM7N1ur5+andyrtJX3XbweaZBr+Mtf4ULb39KmDpvnk19764HbC
QATJiEBpGqtX8kAzaGM6Bt9tq8qeWKqYqiXiaV++rWfqNN6PpfWcrVmh2HK0nqeQqMsnEqlR19SO
dPyMryAfey++SsfG5eTnKA7ENSf3Z+v+IVjaFuscDhXxKa1s/T3exkG/S06jkzaIz52CcrXcg5eM
98ZBP5mvSWyRrrw6UcOSQPLEFNtXPMkByED9yyVFS5g4v3qd0jqCNYuzgDWOVE9WBHTZ2tucrJlz
gczF2cHqNR1awWcUkhFg5mU/jM5ZSSmlue0fTCT8bvLKUIUEyrY+cict+QnZu8dl0X51HOooBbOX
6W18VL+TTx5K9Hnzyk3n10cSjWZ13fjEIwxP1ZtYW4+dz1uhBuNgG2gN37pz9yCjYnLGi7DrDrIb
b/msT5HNMT7gqdjOF8HLAzKVpMMt2+eyY/RfxQdaiukVfNul/Rg/Ok4DHNZAURLy8lJXdmfXHqp5
PsNtPASD9jpCFKDAD7fth6ZivceWAzOpVHAnrYVwiw51RjpLTjdZeG9zkI/2Mm4onoiCqlc2ssnu
W/lA6VXzBo04YNl6vKH1C21++Fae4026qfbCM68MbzKu3Ai5sAP/wZktAmh4jWPrf3mKYxoq5CGE
3Ex/lbsq8T8KHrXf3NeIs3///l/9NfNvJo5cke6Zcich/UnweKfaKnBpGbkhxvhDCvmrvcaAWxDh
KqFBFDUwSzTF/tleQ2qka6ahIS6XmQ/9N2OcO7789/7aX++6/ptz2IRp3eTGLARN9FC1otU4xfam
dR7qO8xxNW4gOkoRF+OEGXR8ZqBoF2PnR4uJzc7qgMK+JYTppPkGlKyACEQen4V2x9fub0uihrni
I7rQXnxpkJJw5dMfUzxz5XX6B9nHZBlxRfraPVfboRUxEKhySE3DXe4xn30e0kP4VOC/mEePHO3y
O2YakgzeVLZOaz5G+SNDJRf3CnAO8lJmMrG/TSQ6M8s0V3rZvp05kznEmq3nDT0/f/ESAtFiFwuX
/plf+mt5yU/lqX5QbE4THDaqk7EJfdGbcg+gBxOTnaibm0K6KOZ4qr3pM8Fj6fV24wHt3jHUuH6Z
QeN1HmeLTZ6+RbrTuvBh8OKpW6etrgY1y2ANrFbvt/fiXf+UX+LLPINGuPe5tPD5LvVUcdodGvmH
pon4QuLMbS3iHN5EmzDasyMpo6MQ3EZ/LWm9Zrf08IjwUpKY6ygI8H2B+Feygw2MnwT18mxZxn7e
sAbRH+te6LV4aJSyHxbO5IellcTfhMXfBTdLsyWcLJNVY/LYlMFlVC8xcd6BQRaDvY3m41U+Sj5D
/i7ckIlkPk4vTW/P2cZsAmVk0YfaFCG654R45leFDpaO3RaVAznfjP2oaGnp45QLxctM92nFcl/t
R1K7Gmf5XD5pmC7hRlFRTtr3zGq02BMQT7pR7c58hPPHoeI1dFQ0XCtcWU73YRakwDOasDm2AhiC
WolMId80g6UZ9lg8qg2I1KB+j4S3iSZgvynRDmHoU2ym/Pcd66pXF431fldDVMEj3G0a6Ycv1AZq
1Qcs+2G5TSWrBqK8FxjlUBOGIHUfja8JsyIovntkE+MO9tLh01Q2lYCLguEJG9RJBQ5mPiv4t9eS
RQW4IbdZsQyOFo/3LafaYFTqP1fvHFw1wTN25XP5jBrUivblNtbOy6Wi0idE7I+mUfo4PHcfDar/
H7N8F9nwJ5/Ry+07ORdnDIfM5wKd0kmvP8S3duVHRLOWHk2LTvWAAqXIWostfZHoDWhRYW4ZNu4W
9rqb+RW2jgyZT+BdqYa7ks0ggVlPcBUNrJBwq8SuvtJXWkCyN/a7WsK3/whcWLlKNGCcvHZEwx8l
tvq90Hx2JvszJyuOWjgdAP3bgumU6onqW6ek58oubJET+bStFhBTbuhPTnXCLxum1+WZB9w+KD8J
rjKKcZpQxVt8MSly+M7orLausEGLfF9vhk+jsZPqWa6DPg5YnEAxNzW+53uVB5wdK+WiXuEadfAF
Vu6ce3P8Pke+APtsWFyxPTXdYdIvhBDFit+eQg7PsSb6Zf4CwJNW2uXj41hbNR0XHnd9mF0Zg+iL
scnbcxNtp86dQ2g/MSnVRNS/a0JAQwcKDw2ZB/yow2P8qW6LDRnQyezoeMQDrb0mKw6xO9Q4o1W5
xboin7lzxeuEiNsLswfxbobj6gwRhNiYiwk1qJBVXxVXsS9l6MXGG/nCdO9o6TG16EEiTNvExyQe
v2j1WphPHNRPQtRC8tYQR17D6EGnO0/SXTGss2lDNBmq8Rry5eCTLRWxcF5Wm54H73fpnqSbB/G9
gChuEdQcfqtO/SzLB6zFGXFTItdQUN2g1YJ33k/f9x4q4+ER8Is/3LyJKd9Rv02eDFJjYuyiFE+G
/pMy1xic6azXCAxtAtghGOORa34okdWCjof2WajuFOIdSe6frziJlwyXG0Qcp+39mIu7286KJTxB
rRzyV1ziaKQtcOOJKFozTCYUn707vQtoW8bYlaJN9g1nE0H28HAjJpNH/157SAIK8RncVh1db6+k
sVQs8UsgxnZ+nQ3ffMt2MdvACdwmb9XCAQ++hvmwo8m7xk48HBSyiKzwVPih03yUz0bkU5Nnq2N5
EH903zhCYZoMV5quDB3IF9uBzXxTp7U52SEKeF/aSTuZyQO23d6Nqjfq1abyG+nYFsdECyLtIIz7
tNslbA/SBbozTFPKwvw95FlrXXETt158yKXaTQ/EjFOZ4sYiwi22VjzxwgNv2seIM/ZEf0vcdMzC
vDtceNxH2Zb2Sa26Yez0l6iyVLqB1GxWNTn87WRQEtxhyhQc2JIG/n6mkseOeeg+Wt98bk73Vq5y
TbYwEDCbnlXxldQxijwaWzaFsITR+pG7Tb8BkW91B3qzJiY7CJ84CLgeUIOW6Dr4h8HU/OC0DWlN
0iRGP8xGGiwYHYiCBnOKWP6zKzfFS7LrfijDy29IT2K1KaZz374oBipeV/Wh4rE2AKQvq/cxQQy8
OFJ/MIenTn2mq/HC/TcYlC1BRXqe37xN35xq9QBMg3S7j6pQ8ZsMe7KYvgSm+jVPt/SZ377nep/X
1Pvr8Bgvb6QMrqAuKC9xvJ+hAC52FFqSRBt7scPveTsGKe7fsGZ6Vb1iTI9ZnZrPSVjRqWoJzduS
mAS4uffSw21+Ho2PW7tuOOB0IWEZ+7IlDKVmN/MFjYK0S+jyGhuzI+jdnVx6d7V/ozvuRS4Viluv
4wfue8HgB780w6qN7pdWsRZemIptVntz/5xegRxYA4V5In3lQJeo4L7GMNDTl4lr/gR5ql8jqbu2
HHd2q3Nymh1z068J1Qwxc3fW4BRXzkW+9EAwX0TUMJq+H+gRUu5wyFlhLPBuOmZBq4qvMLkX0Yvz
YJwfV7qzKkdfWkAqlv5Qf6kUP/JEUSja/WAt1+m9OdCs+yI3NhcwbEGBdBSFZ816xw7R3B7Tgne7
S+OLGs38yb6Sr8ktDzTJjM/mmlw0q3dW+4QMPylcz2vSXO4fjfV/oLSg5A4bIaiUPS3YIuWosZ6q
YFFgFr7kWJCl88BQJbS7+ml+VqhORbthDPgwvEu7aqN8VE/RcKoS1jpGo5KlvilfIazv1TfwtQ6Z
SPT3AOL/SaGBKZJETYEhYLQyTVWlWvhPhRAkoL/K2f7N9/8qhNAFiPxQ7S4NgHT1p0JIV/9mAqcF
KfWrSvqz0IDbIG5WhxBF3XMXNvyzElLvqGrkbvqdMs19/S8MtqLwu6Dt97t+58n+WdDWhENGpmoa
GEa8X7TBnUtps0L5o0riPfPSmaXEmRLIAy0zxuq2SRMVGSSbklb6K/GURokNVB3yEskxq5LhRwzs
Q16rYoLSnB5f2H6jFb1W+RQ0kroWhu/Q7B1NF+Ac4qQkbu4m5WTY0mcvCKMGAmogTscK6t1kc63M
tAqY2Y0Cp3eiA3K4CETqINycANsf0ZO9hgyvshgtJyzsutxJYRI6XUUjiLUaHKzUbMZ+/OMHNM2T
oTHe0o959lKHUCZEUCO14Q+zAkATHe1gbDE2e8pE1gZ00BxZVMv23qZ5QJBp29DuBUhuadoNGWhJ
b7RmUc4l1lJAjljhtP29TVfWo2dg4qhWoZ3jyNdAagIbRPzMRkNaXQHITlM65G0kbsAuSlicq74N
buJnzqltSkkbhdkT6cRYL8+xxkxWEN0/XbP/ZlDPFfsXgckfdnKcNFTiXGFc+n993c1BT5pOXEFK
VA1aLD2Z6zl74+s0KOimgcAsw99V/J/T/42+b//mFiWFfsLvt6lK9AUguxMbxhvir7c5Ew8FL8mg
i9atTPqPYGvGimGUEWpPalyCNko1zAZNv13yZANN2fAWBhAQvlxBVZ+TPLUn7HALh+FagoubVruQ
s0Uhmy/ZVDohZy2DQEB9nO06afwlm3eq8BMlq50pt95oHOYhZXolszKX+75J160RvXUGpYDIeSjF
05Oxkc038zFryaiTcvMcwrkx4MxoWQVxRKREX+XoJ9MriTQPYkd+OYdWMpxsvUntTkKlcVvtRqIs
6kimf5Duw6hfS6CCIvqfZpR/z91MXF0lPmYLOzSv9o2Db4JGQTTKl2VuNqZM1y5R/DRNLygUcvOp
0Y7MGsy85rUagRLXTD/7+lE2i21WoCaoMZVHhhZkAhmlTL7NAjyw/KII6nYqxmMrpo+qXOzhIVJ2
K0VFE7p+jnst6O8y58ik2sedyexRN7vPonrVlk+lWpEJSMWEb+jOTV/cqX6tyBMpauPVWC2Pmhw5
tUGpoWAr7EYP7COyBDx8Q6P7apIGKaEWoZIz5jQJ5F2tbzr19zBobpROjjkzYIID05ugcm5ZyV03
3dWE2GYhGii9sxzZqmdNICkCEd4kVNYA6NhIZE+lLx8tlaMs8qGsWwQDnFqX6EVPKK6UIihimrIh
aii1KE/DOFpRyPDSpFFJlLHJAsVCBdHTcKKmdytJ8cVutdYZn02MbTX1XsRVwdRPd13iRSNwhNcB
oOW+gZ2iKqV9N+QrxG3eKNBn2atkTgm66SpDwarBTDn5CUWwm9ldY3VzbrfqIs0KTfoSEkvNAYwG
09iVr7c6vcYqFlDCJirdWejMaIoQiAySxQgNT8bJVix+UlCe06KTetbBhE9WIxdwLTTfOCjvULe2
OiUzXtwh26RTnu7ljtNtNCrZcWmjHrip8KiG6SasF+UVw2qdwU1ixqkbt08uaGZa2rsMD3aJ0T2G
NIQLpmlLxxjV5MayY5SvvJUpcPQZA3XFgqUZvT1pMzB94ZTmskdOJDpGkelCvSJ3WQjpDMjGh1j1
tZuLKBuiG+/x/90GK0cKeo8ieB1aliq+2D+t0f8myJ4YsN/PFf/y/b/OFcbfZA4IbJP0NtEJytiI
/ilg1AXEjXzxD06l8Cd75d1RrkD1kDELIe8m6OJP5wpR5TQC7YO1+d6a/W/OFbLB7f+21v/lrt/N
Sn8+V0SmVvRglmrSTdtzSThsP+r3uLzsrOoJc0TcOj3suUKYbG0i3OVeZo2U/X0jbQRoYHUjXW7j
uBtL7QEjXfFaITxf5dnuRkwO0YMQ8DC0XmayXzrZdKpGZXlgQqeAHB7ax1FenZaMSWItb8YUDLQ0
xFQK0PBYBb/0Iv6Ea3ROlRpmX4E0up1ZjnNhK9evZkLTRsZ5nVB3V1p5l09Jn5J0T5NMN0Z/ksf2
S7uFNap4SutOf29l4busqiCqVKbkRDXuIUxWHNJBK5qk3Yy3S6fQJVNUptORfgfmjs8RIEQ5vN29
eBPwO9EpRXYMoziEjXwHO0kIANRDXOmqM4+z09SPQgjLbgGRnIiqX1O8qXiohTbeVRFkkXLwOYWS
mjt9z1SiqyX7NgThZ9E+Esw9Bg+UVGAAktr4pCZomjLY8iSQ6aNJCu8tvXRDZII9bgj2YFKWDY/S
6nYAu/sx0HQIIXgKFSeDcnpJs8IbCm0b8u6nQatYRdV5+aiRUtGBmDBPxZw+qTNzsdUiruMmRW+i
ulqfjFT7H61eg76gbqFnJkdHXi9HU5ZgKXVfbycV1XlkzcNzw9qolmxAYwr7PU2lU9o3biHcJSvK
OpeEQ1rKD9VNw2wJcY6nkffhKWNkNg67tA/GUD9lQuvDFMCpuRinqBSfFlVYryqDZn2JHS1N+vMi
nEqtIn3+VtlJwhgp7UHr3YkqJBcEWFVfVCaOBeS3bhXthI6ZokBiev6Kl98pwtppGOtNRuaGrUDN
veR+tqKfKBVkyyUSWnIBwzpVmAHseoUlVmA2qxAJUo1rfJ493clc8Fmv7R4flCqR1gDEMRWxswn6
wygZ8MDMY9+EgRAj6qw6h9GK3xoSyqnWeEgpL7NVU3iGFK1vqRfGFUOMxNEzUiiHhoZ0+d0qyQ2a
SUpUsrpR+8nvdIz+MBVFQ9z3ZrgbhBW0yOrUKYM/qvReEsESaeopUnpoOnWbjpmrtl0gY+9NMPeV
5cpPGVAiIB2ZVoibSX810+KnG81AWq0OQ0u+5RiSnqwXTzMYQCOK/dWMKIzxZiTO/BCXx/9ad7Rf
oBT0TIcss1sd5KGla1RBmKGlxOeYEbe6rLxWzx6nmrwYES0JvBSzf1Nv4W6EkTWuOCMpTHh7yWyt
UT9K2aTRA9sNUbWOwsYFiLYPheQEKdEnswwSnig/xMKMSKusn4U8f8WM/pELq2/SnKGvdH5qkEHc
F0jp5MpZCpqvt0ovbUPuX9Ox2s29uK+F1TEyXusSWCRnR0VKtrlGe5gKQAnbbUfjMSzGBxigqABb
jeNdg66URNEFWQKRm4f4Bu8ziYilNn7kKUbcoG6VqnAMXGu9kD/MSudjZ+JsplaOWqM9UJgam8DO
OQ5Ka522ISTOnUJCmyV1ytcKo0QiQ1NcdJeIOm/IQ7wpPWC+W04Ixrde5y0rGWq6GSmmqZ3NNKJL
Uh7HqPTU5rXjlFjMfeWIQvQs9tE5FMpTHCkvkTA9ZeUNa4NOVJZaVgRfD9s6WQRXjgEtDDrtV7VF
2T0pDf8IlkICFJ1QD82Vlfgz1/uG/+muE0pfTI1PYPupIpPoFKvNudeq/+GzwR9OMhEmzN2DwM7/
n4evBjaAv54N/s33/+NscDfKSbqAJY60q78zuH6dDe5foqOgiPh+/z6V/efslVGsjHvOuE+CzbvX
4lfHgbHsvWYDeKP/nV3z3zQcNPn3KvB+x2keqKSeigZE7/vX/9RxwI4x32bgdMFdIELqnDP/sPdm
iL5ecLzU1+iA8PVaXOVPDpe4+I/tFTm8spGYhjBmSQ7KRts0a2qDjWSnX916cVSPyYF920jfiovZ
0xVcyY4CYtjW2gYCbV/b3U5juilcUdZM/NSX5tKtic905Z1xHR4LtL068SnW7QGv6sb80J+LDUmX
7uIMwL4IsQBN6sWn5BAdWhdYClLuG7Ls++jg5vaINYjHswR7crTN7aBtmAPZkk3azRob0V2w7jXz
s0kgACPUi8GkgkwAzMj8K8RltuZTLDCmJajK6iu7n9cCqjH9ANsf9S8cgPX0wpNxWX1ON+RXNGJz
2zgDcXQRBWIYGHerF0ThKiHCJgR6696/Nq7jW9y48spu36Tv5lg6enCXbJkeHW43CeB+rm8P7WHa
hdzj9ItN85SeYGCE+AjnQzo/ytNzMmRP4ku5q3bCBunQJjybvBwMc3E9f+p4FH30J/vMSzBTwBb0
Is9EQY5Xwa63yiF71tzYLz5WO3ldB3WAksO/YbLQ3Ax/xv3f9EG71VELGS6T6q3GV+5KIYOfAJnQ
Nx0cfE/9s7lO9+leP901NuqJbL99zteQjK8jD0W/cwWc7s0+gZVWz2x32d4+4p20z18kxu/wGHh9
kBTzofgKHSsLedwGvyKTa8Enh8CteUHv/486c2M+amdhw1Vmik7/E703M7aAbeUgYkq75S3LlHXl
1nehEGQiTjBr3UXq20RMBk59IltxNlrFvjVbf05hwTb1XWmIhoj/IjdxU6f1W7/05KD0IFcGRH0G
BX8u0VEnLpRnmuA3H5QnkuzYFh3Y4A5iGIfuufWA1CXQHM1R8ZboT4mtWCgZMZHYCPUQtWb+EMTO
/SPhluRA3/Kqexo/S7QuqEith9NgfRICanUbROBObokbhWabaZXWDsHU82AndujNX7DcbNVVXYXb
oj/lZv5dMzskx//H3Xktx21tXfeFfriQw20D6BzZZLPJGxQjcs54+m9A/nUs21XnlG9dlFQqSS12
APZee605xxwMSki0tJ7ju9wPCxDvyN4R5jkMOjdjsmXIglCeStYhiNKW1smS7hVTWCjRTOhUMNU7
QzvoBEcVW4GMDBUFwPRsfvoHDEWYQNpLZe3w9deoqTUQq8Ex7D763J0CTPzAxHdKtWXRcKVN8xI/
KxsTZfPsVmB2t4Zd8YBn48pE38Tgv54/39qtsYmQ4caNOd+QDE+47bBU/PjibUJnMH9Nu3BbrkJX
WsS8JEAqvP3c+/viPO0bFob5Zp3/nA/KwULA65vV/qKLPnFJWuUsTMBOoq+yjbliOsziM7Jy/P4o
Pkobj9APq0L7pOzaFYcNHj3/PUlYi8Gh+7QU7egxRyJBN1/8RgnQ3vStsvz92aJgX8YuqT8rac1P
nmu6pZpZ1nwAMl+SE67ToqeBCYAgeWme0UJKDs/co8SlEnFSfWndi0cSTmVbjwn4W5SvRFCFeBom
Fsbxu/1u7j4SAoSe6SL8QouhMYgDvnI1L9JduSPjGHi6fKzL/Cm4DruJj3Z+A4pN8Eio8R1RSfAY
naFvE6vn1LzzPLfQuM5vXXqMGjd9Cx71i/8W3uDbPWoOK4LbvGDkEtbyjoT57Mu/hsCRLSQl4blp
HKV+ynRjKaSnKGqwT96IHUID4WhoUOb7vLUj5C2/LxbzPY5FhXu/dOUV0X9LkIPuvLLOH4PMfTS/
kdxrS8WZV7/5LZuceY8YWUGx4C4ndqH5J/ElR3Jr7XmNJxUL8qIbvuUAfwGzSA3CA7l70/JLyDg5
UXU3Re3eoHHuOMPohBvVsluWRLsmsWMm/YoQ3zjEyOThgHaA3/oQAdPsZQTv51NkBlj3dMFbq4uS
TnRLyTdMd5yulgzwi28/X7EzF9oZrSNlaFUbTmd25OgQRehwjYNBq1mXJLJzXvpiWOAVqoklNA8t
pyhwGag/BZQCWOk+83RaxjFROvFOt255K9r4s52K/nIKvDd/iiYe25149+epIDCH7bi0+JDfkD1l
bxy1k7fwUbw3Lt49VLjmKblZh3SvnoYtIsqrep0u00pdGDZ03/Re+ixzgJ6X5Wr+ipZkVq+ja6oC
7EVFzNy25ndnyN35V8rHHx+9/hEicxQjiOeL2w9JwxWDLxfrU3JVntun9DW9aO/ZqbhyEz2nr7P6
v/1KTsp7WzEjRckX7YlD44dUP6TFY32fzKtJfm3wEHpvZdODymVxQpccrKPlEG8rGE2cX3HsBW/T
Vu93GKEn/D0tS0a10VJ/GVhXq/iAlAklh8bCSOvQYAKLcUbEDW63+hOa8Ip5q/iF6b3C+yyW6Eml
L09xkVPzNobhawtKhKOJUJ8VrFRB9x17J916a/UPq1f2dZ4ve0jcGMDAwdXb1hb2wZN5nG1a3rHd
Gc7tRgAOwgwkT26MBt5YVGf11jzOSq27aLcuziGMaACK7dARd82T+C6icrxCjPeO2qbczRowph8Q
S3cRyjLNkxbGVtvO0nQC5bbpJha2nTsr2KsF+IJFgyqSXy0XdRnLqrCc91DDyeyKGCU0qQtzrdmZ
G/ErgTZIj98wobqxUx3EdeykzhMFv8OZ29oAn99oG88lnspudzy/ZehwTF9UfAefW1fYcfTlOkfs
u8oobqQlXKajv6Zw2s+bX/FjtWXVZb0tf6y+rL3LdyxRzoBpr+aeZyhte66xERzo95QFeEI32SE+
RTwhoiAcWHOPTDhsIgRRubs6aWihU7FKe5f2mzv7RsEpWAuC7K0P/4E0vW17HB6bs7IvXhBKu+o2
20SP6Vv4YG4nJ/kMsUvUD82ZDuiSWbGLAnA97cqngYOdJn5pwYrmMq8C1ZW0TI8Vyl/lNu+K75mT
bk+zwuaVGq6n7T6XtgafnbYIkA/wGb+ivoFraNmvh/vdWmuL3f3VWijUaZgvOC++CAtyOFDyxUcW
LJaveXGdd6XZhRJfimt5+eEQjnf+TllC++IdCjbx+GoAEydp4SBJ91jnU8S0Q4teXum0nqoDoUzb
YJdEd7m+CDjj+/pFF7kblLaxMzZhX4Bxfq9GAZ3aeI/ShQrBQaUVUx2IcUINrUeUctI5CNfDQPV5
9YRDr87xFigIMNIJpKU6+gCuYFjHI+64EzwHe0QCftCwvSV78xDfpg8kjW/SB07K9Gacgg52ms02
pFjcMojabVRpGavmm7oKb80d5cS9uDcf7B9yutO6HeIF5Spd+23LV/PRb+ULamptMXyoF3gMyAIt
rjjaj/kR7x09Ln6PPaLBJ8PFexV6F+x74oL7bq/tiWb/1lxXSIXM5WyiJXdi1zwgqlGkdU+VIK0t
/1HstoJ8yF/mvxxWxtvwSkZFsTV35q6/+h/o307ec8jo8IpCm3dm4rTs2yJWrWd1J6/lNXMVOuVf
xWU4MGQ8+ffMnQ79Sd2Pj8qbdlNu01v1YG2DdXqebsWx3tAc2mbH+QsDcjA8ecOOMDBz2KGj4E+6
GkfKpsNCk7LfpsS3nSIsVFQhiIwQFjzmn8otfcF60h171O4eW8v8K2T/R7BsUfVdEnM4i9xZJW41
/7ivHY1MQwIAcH3yH9a8kTa/aR4QMAR0OrmyQ5e/b6gM1swsdbIRkHTufXuqvviH0Q4pBPs1LRm3
eGiO+aeFcOgN1wH0BgOLD6KJ7qbTKOSIoH2abr5zjEf2MeUT/MGj8WjtNQe1+GJeJmQOgPJ23tfJ
j7OJ93KtR+3sPaB2RfvdXq1beQ6o2z6SW3RrthPUKb8BoQffY9EcmqcQE8O4Di7+ydrUO20THIwN
wrO1fwqv6HGFq3T3jzrFA7Ysl8uT8kLbkM540F5yIjyfvWPwVK+hJbs9dM0FOy8g8+zj3zvcMEnD
ApIr6aZIIJYh/XfRBCOQv6rH//74P4YbUHwMorHQgP8asWtY4CFVHSUFM4y/iMfV3xQGGlAjFXKg
wEsySvnZwFDJ7KXbQAeYOYX5T8Xj8wv702jjxwu3QKeBVCMO6sfo45cGRtoB8w9ifZagNvjSq3Sf
h/02a8Rd5Uu+qxXm8DZoAtRUixtHSbcdyPFJ3ZhG826MDAB1LyADIJa2ooyGIhM2hWYezU7HqO5L
iuPryMt07H9a+1xJMiQwfM8GsqkotjDLh2s1rjdZgsRZiT3MDk0NnYF0RiNaFkKlOpLR9OtQLINN
TfaELnOcqxg6NGJLS6HZjnX/qmXRxetECkUFz3OaQP+uy2RvQLpejGOJqLyrd3XGSNQomJ+SYECb
O6oJlkTRmo7VA8oQ5FxF6XRhZp1GCX5DlsQLaDevCmq5CSxBU8pQBBvcVhYd+J6ou7hUVp7YSpDE
Q4YXtM9H6lhSfRdlbu7rRlJtkoe+/LDWbEmYhVlTuy2s9ij5McGCc/qh9BC2OL8nnUbPINkZGDU7
NDiBzoUcBrdKDUxy1EjJqhTBBdvuZLl8iAd4jmPZ9i/NBBmpwTFHqm3VvWt19ilO2vukBGuRj3TZ
yQhxu2IwF3BJPtkEkcaF0vZffJfP40JZmq92jBnoTP77CBNsyl/blH97/M82pTL3Ik3ZRMn0e2fx
PyNMU50xsJphgO1SdCQqzCl/Nio1KIhQY3GCiHwENBN/vc8tMGBgU+B2zSvHPxph6rPq68/3+Z9f
+izC+rVRmZWhakDdCzbMoAAWwnj2XjvRx03xlCWKPa7iaXwuAfd5vQ2F2Kfu9ZzieTx7aA51TjSf
baramsSVH72lmYxH9jUznzI6mCkoJMxx7HwI6+nLPxcAijCXs+NCIrz1mQTRJAe3Qj63ZwufXU/o
zhq5PKc9RQEiuk2QuCJDprBSD3VKVgDBl/lXRKMyQ9NJ2ov+JGFCwwv5gZq+frGGXRQ/JUrjGugr
etwT2BANR1PcT8Oz1mpu0Ul8QYuS0O3BxjkgyCanbNalE6i2VhxrV25bkALpJX0wFqA1yiPG4qeU
8Je18KkHLyJahbxCEkW4GERbg1MHgWXVgXjdrN6kMWjslUBE90tzhl9TF7S4wtXUcODQl713Ja3F
aO4lDQWLXl61ZHnTtWWE8ZO/LOslb0ymPw0AYULQV0QX0SmNNh2KznA56CTZuhpzGo2YtUFzMgGb
iV1zAvicbtEuP2F6nL60J0qcNl0Ox/SKsgv8c6CeB82eKG5je2J6WhvU5OjJcPCFAkgNx+CQ4dlc
dcOyMGZpTUbBfaURw7GElXpXH7PP6lwfu318RLO7jI/V3rs0e0ZjHFvSLbSLAz9XQLxo4RA6vNa3
1on4sBocQZ9Vd30+68K0GZ4ijcVQRO8Se0cLVknTV+dUCd89PX5MCHLqq9IVRjgcK8uwU9WNUcUB
LoR8Di0c00lh66eGQygNPY6D+k4igIGJWX70rgRaC9I2jLn8bNhVwxzFSKLYggd3WH3hroGQeRw/
hbcR2sl78q4qC50fml3UbCu4iBeM1QcRgDYg20Udu1V3FuvXpr4OvHXzH7QyNvY+Pia8c9R/78M7
yzPz8Ti3Ed6EKokGtEHNMx0mZKdkbbSRIzeA3BzVmP/Ve2/tQ/a9QeGN2NAQEKOPGAVJUVK7ZvtB
20Kot9uSlLkaO66vO133rROY7aMKx9kwPJjceLkPHn4FWg/eKVqwBwQpKF51IF1xaWGnBCETP4Vn
M+LQBDMJTPCW0lma3PI+ZN8JxEuJlD9D6RZtTKJGBT2Y4XndXWuP/FfCQmpo7PLFEohdtvusWIfj
c2vhRZ5R8+4o7Ync64DJBSYmf9d4Mz9qg4Gyd0YkTYh0+dJxyHIK79NonJH+zLDyxnddJcrejeiP
xu9R/ZohOTbpEKNAxtky3DMa4dwo9RmzuXhVLnhV+aLo9z4Swqdsy46gp+9kuoRwyDh/8nl8ZN+a
upQ0jra28VrftUN+57HcoJjXWXVuPaTLRfAewgmxjiKxcgD9n6FtbkDHP5Uf59Ip5mbzJjwQppzn
th4hSXQGkrkQS3BKjHaFR+z0MkHowxmKDrnmyLAT6PP6dqERW78LqlVIZ1ZzWB7LyJnaZUbakepY
yhr3Cfnw3ZL/GG4iv4dtAPw6PFQ7dePt5Q2D70dkW2vQGTtf2oE0hdIBbC7jiML0w8/2tXSrm1V4
94sL+vuwWhcZQCYmRjD3cuuty2+y+qAHbtfsu/a7I0MQ5EN2Mry9iBNWYUjZpFz03mR30bNFCGPR
kQg9nicwWiPLKSxrxh94R/C0W7r/HGnJoVWOyuion/rjeJaOSBXzhEjsBU0vDPjUZvWndkNWNT7G
IQ4AWuxrc4fD4oLkLkOaz4lPf4+vgrBmtem+6EYMB+vm3XtEgJziciLlWpGDmuw9ZZlbSKtxOvrJ
U5BZto6Ti3BI+I2tv0dvxZB5g0FcVB8act8S5j4yn6cRBKtG/JCsF9G4jd7HoAb0RMmVuwDJsnM3
slnNsjPSFFZKRFvTHbLrpndjRla5AkHadhrW++TgO3RTnpKv9TeyCKegr0J16cCLceYhTUSjGWfL
bNpIXZadjljmmKAqmm1uCnM2Z7hN+BwL6Q7+1jAcuoMgiHiJMKo9gcP8NxdTZA7jmVVVi6OTJP8P
PZgh/a2Y+tvjfxZT8m8zKM5A86VBWyWC6Y9iSv7NZKzL4QfiPtXRX/RgVFkSFRNHIwqtX6a+c50l
o4YnKllBwmYZ/0QPxkP+VkzpJiWdiU6KOlKV52Lrl0NThmgiH9uA5AghXpeYwca2+bAYIkrdSyXd
xNHf1CEdWgJne2hgolGTW8l4L6Rfa51DopYgBS50otjycrKlgrpDqrOHuhFskxtLHhiiWCSC9FzH
VXww8pLoQeFJkPDDwt+XB+ROwymF/qn13UI1haPM2WQWeLd9Rj+X2yGlj28h00qqCUQdw8ZEXsZS
upe1/qlKQCpFOEeTcGWozZY37uqnOmvdSBe/9vaGXymbrGdFIAr3Lubx1tclF66m443pYwzLrKq+
87Ho4bGwAIG9trsWe0tbriUDb5sut8t2EC7j8FnW+bvSxw8KfZd6ABcqSmstnW0qMgNhWnKlch/N
AH3zACwA4E9ZO2ZAk7TvDj1o+SIb9yO2WNUIsTyZblK+qtZMmG+2qe/vuh4LrZ46STesA/w7oaR/
V8NRZ0eTgGlIRXmdOmrPglLSH1clC4wuA6WqDljJnUZOXHPKXZNMJMKXH9rKghxkLioFYIxSkgGP
vJaA0NSEidKnO9GDNZr0NKmUpSHGG9Nn9yLrxKSXTmcBCTQFZJRvW5FME6m35cByJkYDEwatpK2e
fImqR/+MAsBZevIQpMK6Ver1xHBbS9TH3JKXWa8/W7B2emwIkp9Dx2dM5ltHQ8s2ScYIgoZ8TFJr
p1IvjVMUOVWIeTKJ19a0jIaMZew1NMVjKYmLQm3XSC4d0URFnFEAG5SJhh0zMmno94TSox9MB0ts
iJb/CFmujUqRKFLM59wLt2GPjdij/q6pQif1lAagywBp2dZnsRmZSA2f3UTLGXhh1G2pw+XCsEku
/jD9AzGlblgByygb10+/vDkRVWJL4mo1pHPKUTym1JH9exJFKOYLqoNkzx7lxt5XOU9PM9VRCF4h
KXHZ1IBF8LZ63amtgTmxbZdCi/2b47DFnqUyignGGwpyJ5nEp2mihUHqmRXHChohkrDAwo3+TEvr
SWaYWSifPpH1FsCeAAKD1vmOXNLS7ZqtnuRLQ92Icu5KOsgpAXdcpr1mOR42fTMKEpcv+qBAdQqI
hmZ4bIubIXw0eJ5CI3HbKXdM5TnAYtqmxXPq09TgRYA4Ondm+VxmDa0PaVsHzHOM15L1owmDZeqz
pRgfKMScYNCOPrk4moGBsC5Xg/5RahgmvNZp8hE27B3qelO+ZHXDCJo5jkG+2Gjt5Po9iFS369Rl
PSPVJp/Y5R62BcZ9yRs7bPUtHFfpNSixlVhfsUJa8nRuUUtayAPjmi7keKe/oCbME8n3CtqHIXhs
MG4aVWPXvXYgJcwWimndUxs1arRLDFqp5LH58ZwX6j3oXKeDPrjkj3DJ75QIo3hW76xWfeytvEPO
lRAy0oeLUVKnY4pZxANd107Nqywr7dIECK9qDDzS3AMCo4CLjK6K9JJSTCBJxv0VgRRWUqbVffYS
+l0NJw5LWVXhJc7r5wjeRzdqlPIc99SHOAZQF/bQSHgqU7GLBYRrZrzzSF5LYm8jTd7SV4NlBK25
MZVli/SrisYnMlCcoNaXnSBsc1M/W+W0C1qG/2GzloRnc/gkLZCpd894t7aEh0TjVixF6ao2KQze
6TIk6a3vOfYgk6NTLT+3mN/yPnk3yXde1PAI+irYFGhI2wC6gA6HSO+CJYW65XpTA1NJTO6k797C
oqKs8ULUqeGy8cTYToN+03bpe1IHh0Gq11qr3kOj+RBkaR+QRpAk0gNBr2opQBpS4UZmyr0Rka3E
CpmtmusnGJhyC5KgROZL+lr6A/M++T1PdBvyjlbcJBE/SlfBsT70kQGNBYQPyJ6a8fwkO5GOv5AJ
huWd657zK1RpaA1jHR1KkGd0C0m9DF5J4qU67l1F85aSj1Rmavd0nhYC8t7J1B3MAFxr8oOqsXIp
OEE6wKklBzyzQPWJCsgDwtCjl2VoEpGZMhbSCYVl4E4FJtlsPQjMUFTpqJaiXWQNEkH1WymJGY+T
bVgA2FJIRmjpxdgJA2TC9oYOMF1UPKkGVnO5nBlj51G7dcy0hxiRRVEt40a/xGH56WXQ0pTouS4K
bmDd9q1Nk0ExYHTbpeN6kC4D3tuaROzJOCatca1EoGXlMcm8YwSg3Gdj1CzGqhAOQk91iy4kOzve
G2RXoRG/Rmb7+C+uFzUY+2zvhH8S10sV9t+bb4j3/9J8+/vjf2mxk/hEp9zEl/Bn/4D1m8QWB2bl
D3bLH803BRgzkaDwmP9GaJE0WcF5MH9Pkf79P6kXf3T4/tx8+/NTV1E//lov9vlg9p1mMHHxRxCS
yKCFIhjhjgeirclyRhCadhMLfMJWMIUrPxCvVcd+Tj+RDZ9B3DR7/7VV3chOjoJBTJj/p1p2KXyZ
PCd2Vuz9dKMtLHf0MLjdUrkgn5NzmA5PHVpLiACwRjsCkc7Tk51mNm7gm5u48fZF4b1kxGraZQaN
Sw1ccoBcuRBexYjGd9Ijg421N31sAcd0dhaDaQkgbHUBiMDU2ye6/xGEPWd//2WC6NTqxnaM1Q5n
EEN07naB/1acBGxAnHuH+OCZ1rLkCJ73OpuufvBr4z3X+bOWWHvxEmWT20r+ohnTXdT5302LcqSB
ixnm+6y7hVgQ1XjCN4wxPYr8Y2Xy3zSVgJylXvd57gqV+WL541dN/jGZ2gnDWm5xCVcBHN1sJ1GD
+TXfAA/a4FaafOobeu6axjhPbNtFTE0gCfWmITS6Tb3XipSNPq2shShr8EEq5ANq/Dzk6s0SplUy
QSjokiehAezV6c3DaKWPZZUdLUFfi0wu+yQ41WSJS5SKPedpypJD4CHzR05/7QQJnHDy5QWt6IQd
rgHyszZV1YgIYoStkMUosQdhpbdWZdeqOnFwLgbr3ArdsKxN8yEPwVj30ko3q5WnfU2AFPuhJNSF
47ykV4D4G4OzPeVrJlfGWlMGBBRD8lbX3fNo0bnrso4qrY5Q9RunLh3WvFJ/MWc7R2O1DtVK22hG
eugM9YH4ECpuu+zhfJXEB/DRZv3FlD6GcKOjuRFVggCyrRjES15349PvKolX0AyyUPzyvaAcLDNE
UkKAOKPq6381q0rD48n1ouumimX1f0wbDYO18tekOlP92+N/Hp2l30gbkf9YuDi6/n8rlSn/hjpb
BAbPCVlhVMH044+l0GJtNkVVYTry+6n657wRTLyMAFvUWEbNH4/6B4ppRZqtuL/mKv3lqcuz1eqX
o7MsZuVYGrG1TlMTzfLsSgrAKlfCNz7ts5GHG3USv5B0b+WE6UGQHKnFaNHP4B/cqlWK0E9u7dg3
H01Mz8UAJ1BQSGnCTzDH8hrkOraC5oYNnXI8gpo/w4cNwn/kLZp/HLPQk63pIClYMK3iLAjlOZGB
hoQE1DKZ06MOw61BZkUguj2EIIH8EyPubzy1VYVlvGovgyDtK44GlQA/JIo2soWfoApXkhCvSks9
Z6C1LQTIPsfWyXr2iprE72JVWKh/QJH2WrFRSg2LB71CRd+aHeQpCtbYU+neJm5BavwoEeYkIpQy
/EtdQLLOy6+IPnpUpWTxBSlHPxpQOJ3zOqKsUeO3JugbW2hU4uQIcfE7mptU/0WJolJL95mUbSWy
HGpQ0eTN0UwHgtfcGxKOz3mOZAVnGIZcHN6VO+XiKTAR62roeSrCVog/6YG6hB7UZQkCb4quVkX9
bHoPyhjs+hoQGAfHLEL5MZpnsQnOiRVPt3QoFmVtrsO4v6RdflZzjr9zD8NXljWsvLIkKd1vzrHw
oHjHoVeOoW9sdbxR85GgnceiVWyb6imDKGb1w7WSkpWs6XhMhrXQIZjqb75WI0A0nTA1TwJm1TFv
9z5K5ZzkpqQNjznxLxr0DT1GmjUeW1Uj76+izRuWI2rJuF+pkOkTrp7RyLeqmtKXBOaSiSuG9rcg
7/clTBqFUDvPEC44sPZdgMp/MpxER/WcwWQcokOKctKcNHq2AtYZ5SUYX+Nc3lggHYkCQW4uMS0R
zwQynyXNO5X5cDJidGZVu/GLnMzQbu48kvkqJUe/oZuvxqthQM+f1ad81Lel5q+juF0JueRqRMv4
8mzqt4rd1JhYzroLBi3KWGUdT8pZydJjgia2kZj+NsJtRAQTaZ6dce4XumKhRtj8Uwkhi2w8k3hn
Syndbfhwif7YltbWkDqSIQmdnm8lesuKAGzNRIlIEIsFKjkhcWYwL1NBaBYyagtHuUrQi1duplSF
OFrvRwHP3GA4uT45beSpDkmpFtf4XtcpMczaEaqbRbS1QraN38lLOZ9tZXSjlcy2ZiYVtjKCdYEj
CEi8gDMLwkNE8oCgOw3bTtyPa6NDcGcVn6aSuYkfbYq+JrP81ai+ZCnb07tADjVdQrJk4lpcCuZa
tW4D+9wwAyH9YhFbJvB5YWkAfaKsMSEYiSJB1iqha/V3Rp/ASMZljxNIicZdVQmrnE0vThmwFW8D
xgUu12WCp7hqYLA0t39zXS/SqQXvQb4IsSb/ow9sEFPyl82MG+kvj/9Z16OQQf+iMalnfj7bdf6z
mSGekdk7ZciH/7EF/dzM5thVQ9Y5ZlC+S6r5y1CdzQzxDDW9aVg/nMb/pK5XDL7/nzcznjr7qQYd
gnY0BeCfNzNFKMaxUNJ+Lc1tHt86WyP9Iegpm3SW/RdKYZfNJmyNx26yltTmKcHP42Gs6xfVkn2i
Q+slZrSAkOT47sUy6mn97PeMFNnJhDoEzDtwlQURwj+VHlL/rKXVrZaKUziEtiB0ENC4L1P5m1k4
LSPjO0z9bVlXKyTY302sbEMpXHo5o3W/v6m9d/AMRKYRjFd0bDL8rgRycTfma8sa3rDjvWEoRog9
vJiegQtXdtKoWpkast6oE5yykaHWEi+t8gLCiRIuzyqgeAn6yAlcbZMEiNukgT5kdDRnDrfYnpKW
rSz0EcISCpUGLXgiQEt0ImYnoCp+B9n02SXmVm4BEfgC256nfipFusoC7+QL6UMiaHbK7F9Rpg9f
6R50ulV8FsxPa0bCkZJdja5fTkq/N+FuNSZ9775a+gyCtQQC9KBS2PetAEYldGnmr4QBD9aENqhA
B6SILQszU6OhPZhIILYk5uJttvxTbAzuWDEg1qxqbSBDnIx0BVgcAzNWH0IdyVh6T5NXuUBOAcdB
7Np1lmyMUlyNg/dFItzK8JKVX4q3jgFiWtWI03vAGqKvTAvewY2SJsvUaFeGlR/FCk9EzYYXBzsL
R5cMkLpkhS7STSQabOVIK9rsOSiljTqIT1ZvuQUmXU8HKZXFS5bnVQbfQa0Sl5Btp2p2bdO4RcS8
uU+dSiNBLSidXOQ45MsYRAR1QzPKxeMbzCyY7u6VFoeYs8VllGnI9E3mCRZHgVpoL0b9GcTWKi3x
f4gSDuI7ZDQpCdiiKkfSlU0gV4cclAzW+E1e98+BOR0DOmKNTkJBqx2HgmisZu/zDuJ9iX3NVpQc
6VUU8szFZY3yK28ZIxrVxRqFb9nQPqL4a1KkV7PX6SHq37LS8cx95VQwF2my4liCSGapOcZDvewG
E8hhtDY8updwa+xOkDe6rNp+5T3GqLtF3MASpltCKOvUXOqMe4sMqkVM3vrS0OZxjLEoTaBYdfY6
CSERF0b8Vkrltae70zJNadq3BNBnKpTbQeQkI2fVY9Kjfa4Ky8m1i2LBAiXzwSy6A1qudWYV7jRh
kUChGfdPQgseVAdrqAAIk4LhjFXhy8vFg07wRa1hfGqUbpVFBcdmhg72WCUPaqafNE6MKTz9ThlA
XVfMMcBC1mCsE3oFE0EpsQpvY8g3Rg04v0Orvp0axbBHMBw1mQECIgSfa6ZtXcG8TwoZSJxTh7iD
uU6RzdnVW8lB8xKgT5bLRyWDldO8mETCt8l44dS+LMm8KwbvySzRLP+/JBE7IYzbnvLd2lfa4FqM
vVtZtgdfXfIRgPDa9OMbSw2MNPQVsBmt+nmc8CIp1doMIYgXQ1c5uoE/vSy5wPQAzLaAaCjIj8JI
WDRhET2IUQgLjuqHboE4ddJQRzBk50Srg48zY0c2Qsen0CiPXveRei8GuzE94McaMUZhvBk5ap+S
0A6KK6dONbJUVJc7s+uwCoUnkXG1X2rPaiA+RfDb4uIqIqlnoYZkeI1GWuhZ9GQJJTgoJXr9F+/t
8DjQnkkwv0STIvV/9Ox+zFz/fFD92+N/HlQVjLgzGpmb9MeWzEHw50FV+Q3dK+NVU5eZpwAI+/Wg
Ct9ZQiynGCCTCAn+QzCn8SgozSLVhCXi+v1nM17x74K5Pz11c2aN/XJQjVU1KGI/9TeeGp5iD0JQ
QpwR5OPCkI4ex7gok+RuNY4Qrbwxeh+bT/Ygp8WXb6ngYEtosyKnMe5grQGkWWmnahQhjra7NKJ1
VeDzlCCwAx3I4niXDOZBwJlViLpG82fOoEXLglFMK4uraVRHcyg2LSK5jps3h47flxCBa2EdmcOe
gYmbwNfsK3+jJtOHYWWXfpJcCyQxs8hLVJdLMQrXciAc+7RA/dVdEqCT0kjX2pz6ewv4OUjiXTo0
7Iey6rRqszeNeWKAn0SlUZb03ZM1kfFoeARd6pTEyuRETXBVxdHVJzJ94B56D6J6iQF4NJEATQIm
agWko8iueeCtU0hpwB6YRShfXSyuEilcpTlnUQ092KAiwGgBO5TSuqgV5K84NgivNHi1CWNOhxHf
O7CoeDHpAyI6XDrJeUrQzoWpepksjC3huFGV2h4aTqNo8gzBeKvE6JxzU7ft+DD20UZti6OmR5ij
UV6xCw+6uh7J0wp9UjiZ/VZ6uIIFsAib5TA12zrb5gVFXSiumooUI9DCmtYcVG240N45GyQz96RW
tTAwh9HbpHQPUdvemVnN2euOOdTrrmsOPc47MaCrWZWs5ia+HnQBU2gyTVV2g0FnNhOZxaG5gwMn
+8ImxipSy8WrGBKVx0l0kgNO/sqwRCm8Kc1gqZcENmj0RD2AoCNMJ3VsvmLNBNw9zzvD50QgCm+i
N2y2e5Fcg2mcOGAVGiEJJfayUI0XvZVsEznbJ8A4ehPelFghwLSeG6HZK8UE/ATjSgRaH5WlOl0L
mhBiF7lCims9JmMz/KxL1a2oCyRBWxqDJuHjIFNOI9urHDn3AVKpyK8O/4+781puHMu27Q9ddMCb
V8IQ9JREUeYFISkleO/x9Xegbmd0VfWNc6Jfu7OrsjIlShQJ7L32WnOOGXJ6BK0KFIQ3EZfG1LiB
MB912JsiZDQ9Nz6VCutGJZ0bdfaXmqSrAGqMYoLnzxDkTbqMl4XXYWQ4Q2KA5KpBQCyURaJsVV0k
RUgdGh+7UYv3Wmx6uQW/JV81iXpA9hmxT+oIeJSJEi2bGTYa7zb7pzsNKy4dK3VD0WPl01uu1B7i
4XOCJ3zSWjePx2dLGp4YsdpSTAAh6leaHX5UBGtjR1ihVdvGrB6nqTokGgZ4HZzIVN0nM2c8yNjZ
UL0Ck5o1r5OhhIzTIdwrlU6vGzi1RXsIed0SM6gykhkpE9ZoJPqc/l+MsMRhbF6V+KEdqV7IwrBm
/SS3UHRYTWYLi2JrnrIqOBkoQ6cac/qs+UKL5IvsW1VJvGWafUkS3oUWq3MmwNLMvAHxft/nvlSV
Nt2X7WwpTtxl6maEwiJGZmeXoviWLOQMijoGKjBrl5ygIVVST6kcfbD+OsLwLFL8kXWGGi4yWR/J
3pixuIHsqoiD46JBtmvulqR1pQTr7MCofMFr1od+v3DLKMGnPk5HfRhcVQ+9yhTpOlPz8pM3WvVa
Kh0N5uotHIxdn6ki/XZJgOQVPxUz3GbSHmpTui4TC23QdicRX1eQDZdZlE4Gx3SZDoY1YMNMSqeH
a1cLtE+Qh0ohfsgo3SUaibOG5ndiS9zV2OEZTLd9M+1rYl3C3msMEIoKU/7Vo7jLQMOJhXwMLNQc
Gb20rKMESQ8p3y0L6q2a5Z9xHD0tFsy30XRmlUGzFWyMHs55MfmtSWxkH+wFYLpjd4vicgtexRs4
hinzp8jgIY2aS5xKnrWQ+WT226yIMScSmdgQAazAFC/0fZUaD8qCtULpTg2iDiOOj1OrHqyWFo+4
LPbC6psTpKwWjiafVXqDoZWVKGGh3Jaj01YWBbPl1n3JuFc4FoJE0maMiK4vEDP3j7UCiIk+VBRr
tELw4kKB0xPEHQo4ARExXvjRWQgcpPJkiKa/yPFurIRftUrbcYZ6Y7pR1ez6+oshM6UgPaK8+ZKX
dNjkKyKmf7MUgtO0KXsb+DELiaUnZWicBuXzbJETKGGPo/djVCqc3fk0iMyWgO1nxJ/XiILkNjzH
tNIqIOGS1T63WL2s3nwRoei0KUVaiUiIwOImppKuuv3YSS5ql4M1NMdcz7YToyUUZQfFsEjZlN15
ZQUi/CuE5k3qv5RRpPdLPlZiqPYAq/i/ueCzNIX/MVmk8/K/FnzSimD9a8H3b4//XfCJ1GcMXP8J
gTUNmiW/Cz7xHzoQTRV0jEnx9gf/7XczB8gbYFgRC9QfiLe1BfSvyQTPD84bNDrEhZi3/pNmzh8/
2l+bOTyzf/3osvg3iGiWKcVQCaQ9aYVCWpxCJiaatjgITp0+HMOuu2oYBYIkftINfN/YGxIBLflo
Ml1L8+4arXetFeBukBBXQS/0iqo1HcEywXQEnzm5Ze0qiSoZZ4i1/iwHPTdYkRz0aXpMIswPnGNB
bAnSU2U0tACQ1wUEK2gFI48cAT/zEh1VYbi81f1dGsU9mKV3eQAsVQ6fltCuwwqNGUk91egn4pxU
0pEJrgDFLJUwdKrxjHio3xgB6Y4EvcnZeAkj+akS0dbJUQNeRZTOeaPQbzBWfa+Kl3M2njoUvnFV
vkB7xbiBfAPXvorUbROKBnGxPUQFtDgPc2/4bdLhGyuvadv04G/FFzP/slL9kLO2G2s7RBYJ42Bp
G0PL52zvalYNL7pKXgTD6omzXnUucfEwFDAbF7NzGgD8bdaAdzTK95DmGgNb9P4JoQ2dR5XgVJLq
UL5sIpHgPrkZLxO03Y2EmFGl/GaHNk9BNu2VSPc6y3xq4FupTe0UeY38Tj6EHJKnrIPhVp7IBn9m
VEuUxznKl2PaUMxMUBdUk52mmxHKZ3ZDKSLMSDARbmmSac94LHoysfqQfhrUkDJZQ58GYZt1JK+b
Ay1iouWb0aMjzerMPxIckxwnNE0QbaauS0fJjSdCbRXAV1VKBFQ6KWg6o3NBCuskxL5IPokOTXBM
X7ClgB54FwrFZvRgZ13mIoZF042wlGo5Uo0XKQuv6xbTIkc1yHlri8+y593o8mLy4gqTMDMo7794
hcMBtrKrlXXUyUnyf5Yt49pinfrLCvfvj//driZsWyTcm+RsizXpz7Ll1eupMecVfw9RWcZ+r3A6
CpX1NEvr/A/d8l9WOCiHDF6tf8YO/UeT11Vk8pfJ61+euLTKo/98oI2mUmRk1Yx+jf+k7qjUShwJ
EUKQCQg0EbChglt50kWWrGxvIp1K84RSvXsfx/PSFuZm5jrbWJPgtoJOBstPFfiYA34t5HOkqbaH
Iw0jBD+mzk2bDlhRSLBCN0i/LnGjYd5MQKZaFLhFhpChN7RLjUw3llT6poQP8KBY6h9Dzh1i199G
iXBGVtS4bu/dkjHwke2S84hSoqRO2lurBHtL/1bGj5Sm7BJ0rwzlyBZuW7J+4m2sVve0G14aoziO
y6smPoVZtNc6CYHrXO9rMT9aKF5lNJpGh0un9hDlYQ6/C3XB5IuWah95fGU8oyWpMweCCTk92p3B
s8osQk3Jw0GNqibKluHVVK7sPAIEaYM5cy15M7PTHGBiskTbOSxxexYPy1ztC5QZkgGcWho8Zbyq
Gia5UnHbaNky79gCPBFBm7QY0iO84Dq4401Zw2cYOmDjXwovaK4xHsQcZxi2oI9uPU0jeGCgMaru
D2p1LrrODxL5VcnrH5CIL4GGfKMSvkc5ZREohcdBE97lkaAJTaFATgFAEgslF7XqhNqQ4qyFtThg
UELA1iqIoetRehKn7Bbl6S6XaLErzAbHZna6mkTSxvwQI8Ee6ZbHRbftRxk0gEp6R0z3YnZQtQIc
RkwZj6MbTjwFjh34BT9z6zMo29kOk+W4DAubJtjHKqAt3wrWfUgCH6Ql/i46tXXh9yp8h+Kmw54O
JNWrrJYDgO6YbLRyqpCVN0q2oqFRF3RGqk0/fSnzh5aE+6HCfhcxTJghvSzScYzYfOGNCOO9b5D4
rs/BW9KUcfLqyKJ/osXzPlTDY5z3J7XhRNTO+VbItKPUREjzc4p8PX1dMnqELcgeiaEm6ZKTLjwn
4a2AHmDUy8mMy/MQpKew0smalAmLqrutimJ8nBPwoundAOei0+gtGojFQfOmzu+dlm8j6WmQGUpy
QtWTxQ2yF2H6FmoZJRgaiHY6cCAmf+7JIGmH5nnMmVPWuCi0vPUFklyjmlEJvFS0WSk9pCWaj+kU
nyeEyXp0w8xwiVQJM1DNTqMd26KxWZv2AGIeLdhWbSwfQN6T5UWzIhVsDfx9P01euiyeNA7e2Fbn
sM8PQgoYrSfARXnv6/FrLpXXMgVxL8I5bQRfN16Vnsq/7B0ZRqwm4a42zS1kfD9AAKTWSGU1y/k/
VjJoYW2WJHII7UFvqetz7aoTsj5pj71FOZ4MxwFdRV2U1w4jpKAMeBbQ2c9xf5gYmZcjvkgl39G+
erLysxqbu3YQ7ILAkrQp9yJ8fUWbt/+9mx3OQBVFpCSJvI/kZf/PQiODC+Cvm93/5/H/2uxkGriA
C3DiSOxebFv/LOcN8x+yJSHRwXGjrJIjdqLfmx0xETDfJYOurqz/PQsCZC+aKA2W/n/s0QFd8Lft
7m9P3eL5/Xm7qxa900Yh63z5/Q8mK2CAcPOr9BsSk2gcrZlFTrKyQBxJxpvvYRhbpw53+addbEGx
+3tjbdXuk36qO2vReWKDKbaBcBUlovOyl1wHIPfM565EsMWVc7h6D5mFoH7byttmRQY9rFAfbHez
G3EymIidG+175US7ZjyUPyYUAxbB7W80muFjwgDmFsLO49iAFZITRP2pwsgzCPvFN+co55Z8FTta
9S1/0BGHHRF680cYemsTpWVfdOY7fj1KSQzByeCGvrjYdXVQH2klQK5nLhMXu8ONijTS/Jioupv2
JH4W30v4Uxp7iUhtlEA4OIlHBpEOuvCUohA0xLWedhGZystjS6ut9HFHL6NvzHsTM0KJA4JTQjfu
CBJibKzgvZDmrYiqU3QQcFrzm5EdUo43tJOZa7bfYqR+ItpUfqWA/SnnFzwgynXFy+AoFG5WfGoX
dITFJvsGoqbgUk/c7juKvmrLo1NQ9beoui3GriKfKbLJ7UAaW6jEMCOY9+h/lAgS9U0TsKjZDM34
EJ8wAqWgRQ+Yhww/nYWUtx+itQOSszxLx+COx9ljCXXJ1duoNkJboFQiv7NB4oGGwnlDQ+pgq8bT
jZy13Uc7Rr4XfTs4FyJDwIQBxIMhKIM7q3bdUd0j8IX5sjLeSpd1nACwCb3IZ/AmPFr5pvnEQtx8
Ni/6rjuQpv4ZnsKTdl7wFcsvC0hxMT4Pxbs+LJg64FDlJl6kJ8tIeQFErjMCfgOPlOwB4p8s0iuh
Qolv4fAiFhfEVQpLLQcUsVMPY6U+qG/DNc6J9Kj8GRk9ZiWMZCPho10onJTSD5M9Sb2o7ubBLw9z
YdwtYM7boApwuyLvlzZUP+TolXAr7KD2DUhuRUtMO79fGfEid8CNHUdOG30kk2ynypFcCoUXYLZJ
p22rB5X8J7cCvr+aH4TW5jiyudVEX31LN+mmSjVT/2M0efUzLjQRkd4EZAmeKlA1R892hbZjTK4+
6VD5OpqyhczurpkOon9fGmnYAxMOp4dAe2myC3iPTQsFyYxI8OsOHZQcKsiCPAAikRdvBPtLbeHW
CbDNwMlALeqY2LcppdaofCcfriynF4rNPTmFQYBkNrl1Kr4KAumMhr0QYt4aI90az0txHVMP+PU6
qxyvef+gHysM1HYqPs6tHaX3qPpIlef5wD2CDbv7xn2tf9ZP+N+mdIMICucUmcdN8TV3NmVc3G7i
12HbPzW28o2obRwhbwNIIXzPlkK63ru52i1A0GB/PE3P7RNs8dQpHtgap9Lm5eW+oZXGFp5U/S7m
aknd6B3dWIEH+1sg8sYz5kuWwS8tfaUEgDRo9uwTkS1/pQRIbPMj53R6ujTG9Sf9KfsRntUnJtrb
Zdt6FsODnvUMMeKmtfbLfFJOHcy6gQyuh7l8COXVfLJ+SKWFkdSf0+P6V+U3Fj1vgjJWboUzrhg4
Apm3wh9hC8AT4IUCARbBIiDL+g++aGmvbE5IY+9U5uAlGfZsaKDYUFvsZbNsQNFtmDxzty0O6+aG
BqqT2yufVNp8ap6+Dx+VV6yU9orHNe/mN1MF87u7ICXl641uc4yu432GoAhIkwsdlr1bXeB88WvZ
fGN1AUeabjFl7oaDuRNcwe18wQ12RNnbfJjkSjCjw+b7dnsXeDbANu3E4/bmmeA9ZAVpN59cVYXo
LUSwD2hlRih9zJf2fe8gqNEwZxI8FkGx1MT9Amf9VWMe1ge0mQxYpSYDMfzm4S66DH6HzsK8hXDX
cFhKwbRrQxx14rXi0S0noPQF8aEqYK2MCo8UtO7eVpcSrBrp3W/M4UndkamkC1/Pd7lKJqYDnqr7
HnlK9UGIOhvT4QGEj1PZiQsjHn4e2QR2fyPei0DITfwC3CcBZFN2a5TKpVFmLx8Ftk9SVFUA4Lmt
fkW7EoKp4RA8zaCegO1hPHXRnobUgE2PSMDI71TA5fb8IlzxZRMps8HhJmPHV0HP+jlXMNa/xK0E
AmmdVMKHuVmmbVE8BgU7nD1JBzRCjXVfQLqSoslr3uK5dOgOy+0BTv9qUkW2gmsfuC2ZOaSvGkQR
bOZPIvfACRKInpHBTZU4It98laJv/iiw75nqrqiOxPCEVL7hN+kp6G+jc3IOCCLQjA9V+o4eqxli
Oq6I0u1aYBpIeg46FXEJuoP4lZn1iylcsmS7/oW1Yle/WMRIL2/xi3Zbnv6b61BZhX6Dlo+GBtUo
PZX/IZMMv83fvD+W9G+P/12HGv9QZB1QzgqvYva/qtp/16HGP5DJ80vXLDzff9MRIL5X0RH8U2Pw
F684nRsMO1B5+Karmec/aLvQv/y3OvQvT11adQZ/0hHkQtti9+C2qwZ0K20euINJMHE3n5Wuf5YW
62CV1bavqE4jJnXVxDRPngmp6K41M1r6gyjwOg3qynIulsAvzYXGy1dNBhGmUwYgeSngjbUToPa9
2rzHKOnb4CIvhJAVS3eSkZgRPTDvl1IhZ1M3P2lIU1CNDhY9Z9Byh/QerbhPay6SuJ7sAVCmEWP6
W9p6AqtD2VSHtopcETWZvlL6hHseGiC0TCeQCZZkmMLOzSj8sUi+ahg5gFZDAZxhGrpAQekjZx7u
PhNMd/NpAeMZY5wiIGsz/SlMrVuQiAdThqpJZ6PNzmlFEZGn05cVWQ90JOgzTAgiv8QUWBE5ABz2
nNpoH8UMdX8fuIEWH2eaUkUIEHX2O6aplQrULkpjn5RBcIt+2T2vjfFOnbbjkBFfUH7lERCYIscA
2KaOpFK+CqwgzI+ittuWgfJYpxDICoWeBD+u/FRzlkzUQd7EGkBFlhJ1hBZO6rXQW7tlbq+j9K22
0a9Fo68dMywUQEf0pkbbQic4RKgUXEfWWVc+c2Shm2LA71q0qadQHQ9CxNfuXxCn49Ieh1c5AmYb
5n5pwQDME0+sMcYr+k4pim0242sfBgPBFqlGhLyRuVK9lSEvlEZUioXRIO6jrV4QeBqjQBPTwE3z
mQRrrFGjtg1ngyAyDdVh8bMMwmXUYaRm9yIKd2MUcRTCap006kUXQIaOVHVTjkqBrywHzSEsNH/R
0XYIcOmp05IGY6g+glTpYMsnzLztPJF+mULlTAYJeIWK7aExl31P6MWmLCk6O5kRo27i0md3i8fl
YkX6rTHVY1dM0Sbqst1/7zJpaiJKQ4ILZFPVmW39r8f1f+9N//3xv5dJetOc12Xa2esauSqVf6+S
tKbJX2RNNhVIHpiD/nxaZ/FELs0TIuSHVfbPwzdyFXTyJWXF4tDOsvufrJIy3+Tvzek/P/MVr/jn
VbKwUib9hkx5lRU/Oqtll/SuMhdHEuQ9ZVrwfas556jaoMMLv7sLj7ocougHv50MW7nTEIaQu1xY
J41h16YadXwh5ktgQnLOl+1MQFGFP0Uu8tc5okw32tYN1+wZNWKqD37akkm8NwAujOG+ighiSA0C
XtcTlCqd8hE8qqC/83BXRQTdCsQldACgrYIcu884BYGqFA91hQAmwbcS9YunaZnb5tKDXvWPZQSa
vVe2csmha9R6dxEKT4VwM8vzXmvL9874lTUSaYAIAcT80MTqsyqNThcB9l9IfOWwPpfpy4j2Uw7l
G0lyL6qenZPUfC575VcuYYOX2D7iuacMWyxm55id1Eg41vrwU+V4UUYGjCNS1gCXSE9J1IRu1gxH
6Ik+uxJn4rizK1C+TVaQUx8AMONwI2oXQWNKlafWqTPkS9xwhAcXBKSnUh7Fke6mKmyrQd2Wo/Uo
hvNeTzh8zFZBdo74JWTiieSoJ4nwYKvvj41qFL4qEjXEq14uyWnUBH+OwUvmabMrJ5gVdeiHnbIX
l9LrTHBrQm0sT1FXdbuJeSeNAv1YRJUbxGCn9o0+EQ9tgKUaccTLBtEN/IgNCXB90t7r7ENRnmoS
1FMGZcpsYcYpsmdSpp4wXt4qS7GbuTg11fwlqs1t1Au3s4LDAhjAZCUck8YtRYwf+kddDW4bQLor
Q3WzYJdRxuGAXuYjJsG5WjibyaQUjcckF/Bhis95H+3zFLWUMqJnZ9WjCB/TD6V5LwL5HmCiabXi
XZHXAA/LScIZOWrAlYzZvNc3pSkwKyx2QxEc9Rk8cMihW1oeA+rmXoMLVz/2GpDaoXwdBuDmHbKF
KFSe8lh6kll2HWRgj3MQvy512OOg1w9GbEoYqcgDr7uftkYp0skiJwmRb6wo+Esp62PyfAel8+IE
BYnc1w+m3Bmb/+rFmAg5TQEapMoiC+P/WLOiSmW1/tug8O+P/9dibKzl8J+ngb9XY/MfOEL5jugv
kLf+wYv9V+8UD7uGqvD/QZFWWey/pBAGglmVGSNJeavB5T9ZjSl011ng32aFf37ufzesR8syqOVo
9H4FRSQK/YcazHnsadNVCZ/7Yj9d4xFcGsdBF3bkTverPZ2nABXjRt8s+4IYjnI3uSuHXXKfOfO6
zTYBgLxxWleksd/slIvxFBqOmjC3cJJ4w98u41Mv7Q3KD6Z+5XX6ysf1P4N39aFo3XINiSfbRH6w
0FOkT4Tjbul3oKEwxW257CQIyPFual6rYK+b5xSl7hi4GrN+cTkhYStlQs0D7jM0dseQmO/yIkrb
5DZrXrFjsJFLp0F21B9Nfxz6fVS/hfKJriGeyfnO0nQGBTTAm6Sc/QE7QfdXgzc+4KFzJPGsNbfS
dJK3FsV57vGYIoeOyENY4lPdE3rqROFDRQZf67SzqkM92sFPsNe86lpdKfLoLybQMHPbRJn0a/yg
SOa7BqRwrCjGguidiUgH4YmcbM+4qFtIPvvWnffZUX4g6ULazEzV3uOR5rL2xIu0De8E8N3jH/Hd
8uuf+kd9sJ6US/hBv/akXZJj5wCM3K2fuf4jb6Pd+qt20ch7jTPaeA2O6c/8sP6NuGWRfhB8wW/m
K85zA/d34xLtAIqH6rJ47fcMVzdhvjUUN3eg5W5pSNUXJPtMjw4oR+MfcJDqqXptvnDvQA0mHIAv
Z4EmPMeHEhEyLUR1crFiJEc8wQg+TFskdAb5GS9Lx/pqc95JqtNkndLRCRK/mj1c0hu6l/iEIdsq
8DYkj9J6pW1jvvKni3qimXjU34cvjkCzPe/ZK8Bvl27jkavozPadS9FGdmKLe9yuG9JxOmdNzule
X4lceaWKn3khyh/tacrsrPERAw5f6+uln9aPJkflIj+sFyZJHq9R6/KiYan/4o/hvcO0a8eUA3Ri
vqACo9KI1p98uZjPvIDLRTgsT+I5e6WbkfDRkY4RuukNfIJNQ/BO6cjnca+wb29/9UQXEOI4ChAC
XT6R9dsYtrEI5Yf75cx/S9M1YBggHNg6iMB4ih+Uz3S/BvMsuwmwMQA7kK2y3SgbnBP4cvMDliLr
OMkvptvJTwLxDQ66FkU5lzUZRqXiB3YV+gGgw2vHmGRvMHX11TsYBcS1dAzfEDVGbjXwVTf1WSap
uN8XVwxtojtnfvTWQ1s/qIS92rHyWOlkhsTE1a6y0X0K3mi2fmLzPgaPs3IWxGfIqJU/Qnei8x1t
+KIV0NU1Pl52TInm7BbTbOS8vSEh34iYuzYQtZjcNjrb62sh7qUTKbwM7nHnuHp01e/NtT93v8bH
DD/scggTGyzMJDLGfJUJvQnuy86bc187yt1pUglPAeD1Yfj0/ffGwTjMz4VnHNaoGg06amvnxNRk
XuJIh5V+SmbMIXwHCarc9BqmkIN6fhXQA/jn/4w+C/luzVyumm0coQTeoKRtdMlHIXUUiaRO5PqA
yryiGVxwIod/ugG2Gz0lT1hSaCnRRI7XTnW9j/fTofkc8PqGm8ADlVrMroye+a2F//EwXCIAjbQI
6mfUGdnojVsECzVYUCTERD8D7tigtrhIn+VD/dAA7zBjQO+OTDvvlVVU/Jk/WhCJzG/e0/3U2oAZ
+wns7Mb8EX9kmrCHxavv2S27Flf1HmU4h+wUj3WP2Neba1v+QXyZmvb0KkvkYFVeEv9kfHxT6aBL
Qwqaq4WctbNImdJOJJS06kVioo7RHU8OIxRe+dbwlJ2s7vtH2rnBtg1el11KpJdEEJrCfTq7a/BZ
dwRWYfQjR3b4jMfyrAl7fnIVOOx4j5+ZokwpmhQRQQYIgGMa6sdAs8Fw6oYbaVtBwTa3DYc3pXRU
NF0JBgoYrvxFx9duD5G6iwdGY4wKBgUr347P0xM3VF+W7FUsaDwkJFD0rrpdrA0pH4C9qJ5nKtRt
0jgk3KyhZjRvSBfjjvxS9+m5O1pfBULgV5Pborl2V9VVjvoHSTXke5EMxCpLhtp2XcaR+8vdqgnZ
JiHx7ejD0MWR6EIzf2PhLjRt7h35p78LX2ycbCyF8UjW2dbcS+xd2mveeglWzY+yPPDpxU7fMio5
qqzkLD5opvH0Y5hIjoJvntQH4wn5wSW/VwzZSUuavFf1wTyN++S47hdMS912LwjOdFku4kPzKj/U
P+XP9Jre141DuUQ7MHqAM9c8NEzw9hpUEjoCoSoFeM3UE31Izdtm250EmSi1yMUsQBfWydlMui9e
PnF+b38wUINBhQGoshTc38dH8RssVQFNNbnCDqPbgeMAd8FpLmzxV8DaBbwz8Kt1kXK1P96ciP1u
upHsE+qPo+nP1taaLwTABKkXoKpJ9jpkqcjr4kutvkTtU8Zl0Njmk97To3hkYEnYjkC2N8GwwbUp
zuBwitRffnDHEndjPWSIP8mmgArzy9RIT1pj7a8MzAT91BDzUKeMHfq7XIc2z4EAsJTZ3lh4MYe4
CdsYkkDZ7t8VjpKttUEtZE+knL1xwztraaTtRW90JHtyA0omUkpd0ytcxZU3ayKNeUjx5Gw48ZaO
EnoDceZ75YeB1pDtw1+cEym7ZI9gPS/flTt8srfqDrPUCE9jv21KkGmO/rV+A35ME4TefXZmZ3HH
o8JlttO4cbx2Jx5Vr991Z8ld03LsDwSJa7gMXf+G3/EDbHIHRgHTAH7tCZzYVNv1DS1o3s+HmWEG
Qv/ncHXt2kHn2mfztb6lpi88MF/qEE6aUC/tbHJgqrZH1u3X+Ut6SI9oQoLxqdLQh9lgDBKknvUm
uiyfi1/PXvSRD8DvNiND2/HcPgTKIRwcID9AmXPI+ZW3fCayuxqJ1IuIRsfaJDP3PFcFfie/OCyy
nwWI0BlSncLSU686MfPMskdGl425oWPZvvdb+mYrcVLzYfkTEZCXNgRN7Szusnt+a2/GR/4mbBki
3LrDOPj6rfhhvMU8atidErLIFg9KHqHF/uIXvrFNWAY5OY8O7MJI35NfoD0yiHvOnMlX3yIi5Nb8
HagXJOMx8Km5WWQctE5EuAeB8YNL9FLGu6JgJNosSBX43QlPxZP4TYDep/Kp3syLhBFUCxu0qBtN
Z7hKJDHiYJdZRNnsu+xsjh65ITfpFDI7ZOKHi9fy2p4BKAE3jrxcgWxzKTLeS1At0ESRmTI7rYIu
fwOSCImt30jbtmWf2lYaizMgz40AKJP2pftCZ3JLslKx7dvdFEIOic5kIZiXQeS4D9KcKwvTaaI+
6MtLyggykfyHB95pG+LzxnJCh7XbHjfrv+fNT+ywMFyyd5Gxd+zhgIcUkT1k+/piHmrvWT6Kx/Lq
VmcSVV6TAkQ0SCTeQdS65FkDA2HiCqw6PeY39VUm8x069xOEQpVN/l1s98FngjeeVCyE2CcuD3DJ
x/TYe8t+2ZdHbWs9BJfgwpAMcmn1gcvt1PvZM43V5NvaGbhJ+Q9AhMH5Rxv89qU5koinvWh8gqA+
pYldcVzRgy2nm6L32dEm/LVYppRNcc93Ix7Be3yLb8JDfQyv6a27R4/hNb/F1/Im0mElKLnd6Kvu
+cK/AVigMGFb0725w3OyzwS/G3Yi5Aqkk6qDNs4EjmLXB+IityRZEDRZvgyJk5yIVp5wso2LE+jb
mNqDcRl5gbDu3XAbbqVHNAB0I3QmVuT7cm/D00PQgPTzZzmXqdeRn4gJBqHhl3CCYd6p3iRuo3z3
HG2eF0iS8KtGOuJ2V+7RcTZ+uA2Oyzk7wC84WveudOkXhOPG+Oge1WHfvqE5g75OoUHZVx0aH7w0
y9vaZnEWbnZqSF9lRDuVL3W/G98i/QGgxqovASG/UXvaL06AesMRtqQ6negzf+PaTuF7btJLxXXD
dHA7bFUfQGDKm3dsva/skPPatBda5Ua7+ZoeZmztO8OnB1+oh/pLfgr8Yb889B5Lec4ojxL8swu8
eHZoOxHSVLxSdUcnOLLtlixj9Xl8jOqd+s19zMbeu++YpgmF5N4htI+eCWGW6+B5cbrdfCf5uyGz
dSFEMXXzx+RXRXL5GrhpFgfk1o9TvxWbC/FENm5LG6mh3blED9n48dkNcK6AJgf37VOl+OW1OlNG
7+OrtU2YO77pm+RD2Tem3UJRI5XztbkHzkqfL70C6eW5OxCUIOMS+GXhPQsQv6AukTfZlWj1deit
I4BpnXJ+RhxkAKjhpDtQlLpBxMHEz278iRqqym2jvpnyvl7c5IqgSQEBB/WF1YEfLna36q+RNBiG
0hgkXNpV8ZbFKeXKzdgVMGefMTPEtAAu4zVEsf+dw5CD9c+VcF7OQflOM3LNJ+QGv6aPDIvmNbgW
kVJxfYcd/2g9mm/5c/mM5uPUP6eu+Gz4wgvIoW2+v2Hv8xPnwnfZwOxJLvmJUfhhOFiP5IcCdG8O
YJceq4N5TF4IRNmEW/nX+MZ7Dyk/Qxx51FUbHyiXzfI+bGtPqzmSbrCRstBUDpFWw0JO/KYjES58
jV+7B3wS46/+Kt7yN400J7t5pGauzimHJn0DN0bnsGk60h0DI5un6clH00PXeDD90mvs0uufKPxB
W6wtEd1nMwxtIrjs9LUdaVdgD3ahoYswYTc634w7xU2gyzBr52+Gx+CAPyPnsApQ09ao4dmlqM4v
yohEeIMno3qXLtpO8DWncmQIsEKwq0HwYBPjw8+h4grsj6xy065EGXFannXBFlng7eCFrYmJTN7u
udk867lyQ0Qq4kW8SA8vCvzLTX6EFAhJg8WUKNz98BAcpOcIMNGW8zzJFsVGesbu60CjBj+bcTzc
iLeOUiG0Mz/uTkvnscpIFll6z+01z4/9rzVJi5YA0rPFnlXU4U7MrnRktRvngwZkeZ/FJ+Wugz3Y
Ebile0h43NJJOKgHPacNV6o+uvQghD+ib5EmUFFRmmZDSuXgTlizA1ZHNx89aBLNxPxq83+5O4/m
uK11i/4iqBAPgGnnHEl2kxMUI3LO+PVvwde6lulbfuWpSwOXJXWrSXaf84W918ahSfhgA4Z0Wmwy
dS1X6+ISPzvjmxmfoGIvUn9GeNfJJZ93k13yEyhaFDifZn4Qjykxo6L6KDfFAnOpjgKPO32pzttB
41PvTfsDkm7Xhg48bK1kRnXNrpFCkkJH3rvdo5vcvQ0JXMYyb04BCYJ3qbe4gucthHtkreXzv3ic
CqrHQg+KmUHVMNuxJ/8bCYAJuOfbOPWvj/85TrV/MBEVeCTM38N3fl1umTaeDKJ1/msf+zlOFRCE
BHuv33dbCjPQn+NULBnMUpnDMvbFx/HPJAAK5IFv09Q/vXRdZ3D763KryNpe9ntwmIUaYQTSr3VT
joEv8VJwrEchkWy2rT9KvHNVx98pgbRuZBPmrLgpg3stK9zTHayeIXhKwgS4ubbIkMIM6UsX+mu7
q3BMJNokUwz8qWMVIOZJ/FozkmtwZWeYced9gPSm2WcU2I5OSVgpS/47LWuCevKKhm+0UvqWeejt
9BAJzErAQhZa6WEjdvaW52waFYerpS4sKGCelM7Mxj2p/VtS8OH10XBb1fAgVXjbggqxl3Cdj7Jj
1ev03SPW760qdxdNdh4stzWgkMn801dXcbYZYEndIxZoSB4wSAABGKSlXGUfJn4mwEIfjjY2wpVw
ZlKsojKSom0PDLCMlHUesb/rE/HSldHa1/WrZDaPoW8vU6aSYAfeYLDvUonRtYThRNL9U5VxJTYV
VnVAX1On1E9qFYcsCqP84si4XaJgpSPM0uRwbobxUZKzWVNd4o5vX0Rp0SRcaCRMho61SYecTmYY
IBfAZlhF6rPUOmTBMgvUrYkjG5e2Su1JVhNz07ATG8x+m+DXtQM6duzBqFAmmmyvBgooO6x3js/c
prZsj7wAfSFFJYaaiovPFXCfdWxlQ5VdGkWh19xEdD0Zk4dQFTvPQI/VteJRSbOzGkGyjgPnUDjD
ni0k5hYi472GpAFuHVkoCwEytfEuuhXNXdeZtaI5mfLdjL9YsXE6e/MUF/K0svxFyxxP1PmiaLV5
o3fryqpuptYuks4H4d9uLPxOiEN8ksmABhaI/ip+UkWJLUc9YDzXSoa6viZuWuEftYKZ+kWXkovC
rj+ukZuV6I2LdN9Ii6FAYqalO9On+ySK/F98So4mLVbtUO44ATnR/v6UNGxOrW9Lp++P/+OUlDUw
x2LUF5DboXO+/lw6je40HQsaKDPzd1X+z1MSwb4MSc1EmQ+8Ge3AH6ckMDXbhK/GvkkblVL/CJKs
a9+FUogffn3p1jcJQGoOSSKGjBDLYe0Pa3hPOsGmIMrRDx+794zJOkMo3lLuq8N0uJ4S+wVT6sXd
xHvpEERnMsss1iqnNjg1+lFFXTrMYu1q8hkiPW+HNyYnzeXLfhzboI9oiyQr3vZgwN2JhqSGmhK2
JuHOC2VLfToqQc/x6ui/oo1NqpmD3tSceEx/n6G5pBOXGF3CPzbGLfHYXk/aPT35CvDoVIEWsgie
2n2NvjcgOCp9lFCQW+x0Dv2+XIabfM9LvpAgH1FFBbO8JgV7zlKA/QLmtpwPgc101NxlhCPwUQTm
ax5sDEyoeXbpgwsvjSFBv+g2CMSPGZ/CYl4vhFip6VQOtzDLRpvw3AuOTEOzN+xo9Af2PA4gk6Hm
niS3lqkacd83YqK37eealzBNseKh07pyXtAoiauC1je9i11/HGfylL9o4dFnLapN9JXfwXPO6tk4
vNKm0SWcdXuxsp9KZPqropsPDG7dR406+bV8QAbsT/KHEk0+EqGDTN8W7hQyFEC7YN2aVM1Tdmvb
qTRnAsMPisbC+/x4Yn/FSJk/30yn4PUn4Fn56otDki5tmpZ3VV0rDHam4VulLFyijZs1+jH1ol7s
nbQd9zyMazfWRir2JGYVWDvExPlSEfZL6oTA9xIF1+7JlmfhxPlMr/79cYMOdJjaTy2qesbzbkLr
NdHPjry0pZc2Yz7RQ6y9JeFshT5v6u0LmmeV9ZE3NczpTYtmN0HbE0NgnerHtJzDc9v562LuPSnn
bD62e+7OWflT9eH9hGq4mSCgmMbLzpoqRF4wXzy704QWMJ3Fs2Der5wL9j8ZXSAWZ8LQP0ic2jjy
UXBxU4XP4kXxmF4N5ylhemHPlFO74WOyK/hl8YUjmFiThDkB+7waE54RaS3BYbaojJn3zVZPCnID
i9RJnvqZ5y/hQrRTsc1X2nPU7Ek5OapbbgDGjH1BVHq4DnfqVTm0J6IfMu75GzrnpbMulGdpzzZj
wr09yzb2yn0TA1Qh2sWFehhO1twirMlkAhRNv8YpcT9hIDNFdTb/957zWKaQYykKNmSboCOdY/xv
qmFAl38xZv3l8T/PefMH0TUIFgyd4/RXzIJp/gB6iXpACEMGbjVatn4e82RUmhb6WfSruiJkBcvW
z2JY+4E+wCbClqvjP0/4D5ReXAzfiuFvX7nx/Zh3a7IuKytYtQk1VC1mnVe+NgNzi1bHmsLxjqmx
Vxio+emkYTvmMe/TD92zoo0HcKOfsPbAclEvIN7kkmhBJjndh+MuBIgVwepQ3pkWuhrGZ9P6IF6T
j3aYhMpRbzi+sX4ZIzK6eBLD/Ix6XD97LLcZIDM92vCvq2dZnPPwXuSL7p5HOJkmpphFzOc1sQB7
QqBGli2dVT4bpnOEWQjkj/bMW2ZOCrx/F04+gBowlKWikbKvlFfhLHV7rQcX5ge++VGpS+laUf43
OX6C+m5DU5GYnrbFBpelZnzJ7O4xY2vj8lALp6AdtOyuoqpQk6nCfLB2Fyi0JrJ0CBEh6NK1K8/m
OPAeEaR9ue96vMo9TN9s6kmg7Nm4RBW2YQT+BeF1VRR/CPeclewj+Cs1r1NHA6DmU1KWcCy4ZNgZ
xqeGWEyKZ8aAc9tmugWhUfPaeaLvHCwy+cEkemqRo8p7Vl/bS7/vvJeGOQPmgUWCHLmewYK49K/B
vbmyU1lXV92YGfqKezK7ppAjcMUREd9tyNHYxmgqxnRHFi4anXSDsmLS37mE+MYDnYFgzSErv1fk
zGxY+7b2hCn1nUo6xfl8oJ0gy9LfwQk7dIy/hy/vIL9rHtvePeX1DMAa2kEiNDUJR/a5re/DnB9i
h8PWKua9jwwimlluesG5nCgmJ2uTLpUGNg9TsnfZRXStzmT1iZT4nZd8LKHd1yQ17pmlNLDgpvm7
TCkiLQcCb6zXiNK/JrhRPWbBusWMUWNZVqFyJm6yqLNz3R1yBiyRdPf6+XgVw35uX3yxo0Iv6yVe
VsXYNJMMXdYnkz2wIMgbzg3frGDYu/lejwhzr+E6D3wEQrBnRcnwx0BiVkqYyYxn6moOe3qeZlwF
x49GKRMAkK4xPWulvaxK/eak5rb1Ztg6sg7EMpJd8yLToMCMYDy4Mr+CkhnUJox2YX405GNi3eVy
b9l0jDuJz5F7CsQzYyltnKXNuEsy7ErD9t97mDNcGAW0+BpMsMPYHP7+MBfiu1Lsr4///TC3lB+q
ZiDtMmXox3+Idvl9zdA5laEYoVD701EufuChpZAnQm4s8wkO/u9RLn6MCl9dhpuo/icB4B8c5Yiy
vx3l37/u8aj/xdpgJWmHpKFh9JnOdSiFBFdN2tesggpxxiDAnmwkIWMq7Gd1t8uiN3CGunXrk62b
9xNffW6dm9XPJeRUHD2vdbjRkYtSfHIeS8GJAa0SgKk65dEd5nosL8PuaFCiZcNJTj7yYKO+6Ptg
12/MIwKgOJ+yNQ/VTdOLeWgDOuRpqabTjyo5xq8+72L3waCichgCxwiFggjVQH22/Xl/kbYagIhJ
BzUf41v8lY9Qw70yWvFnGsicfKbKS596aR8+NXcd3ZCzb+5ir12VaxZgHXwYWKy8mN6k3kjgelDK
f9T8LVZBCOSUMzhAwWmLsw636ftwj8Q7u365fOMC43vRvPccQo+4iupJ8T7wb4LaxVDJlTQwZQGV
O3Ee1b3PXpF55F7dY+7Qz/6TTN044Lnf0+njQMbi2rhL0c/5fawHbrkQ7Eye9OwNQQlqtA5e8sMw
zDLl4Tdc8k0ieSt6C6HQhfmk/dTDeaguCp0FOoZmrFebBm6gsZBrcB/HOrmguDUmUriJkIsS6Tqw
TVl6pz5cQ/twlo17qMFHD5uAsrVlrjOtBtyCbMaRIExZ3r1VPukNAKkX/phkO+ZRrWzq+BcNURPb
zfqxvnCHRM4keVCGJ1BhMvzLdewqs+Ru7lIcZViS01t6657lQ3fsgd6hYlOXzgtSgvZLuePtLcqV
Rq/ojd8NqoqMAzM7SvVUsPdq2py41Be8Cgj5St4w7zxOQksYmzOtP9BX2lf/qbrr+2IR3ZWPAvku
CdVsQ9qNlL303gLFCCKZeFI9uzcHxwd6mgmEsvAm9SiPQNcCvN2Zs3xVzw7lWtrIO7GKj9lj8dkT
l2qexMXCUEyjs+ueQT9qayzMe/0N3HJj74K02OldioHVYS+5zrxZYAMvmzKC8wjgiqf+JT5I9+jD
se72cFNYTzzYdwKwQL0h/WMqJniaNW8G4zD+Eh/9M8RpzNfDpDDZ12+RSyOiid5YiFsf5AbR+OrP
4lTd+GFUVEP6TIGPjALg5n62JLjQMNoaexZ/L9YWHnR7bk7NqTHX9mxXJfbmd/OxO9uvw4UtnvpR
sgtkycduYY9/ycE2o2yRNlmnB3ejvUnsKdu9WU0IVbuGn267bm4gU7bBsX4UKGbCqbY1VvFvi53w
0QqW7tl/1E/DZTgYe/Kgv7zXMiWmYmK/uGt3J706O+tD4sqke584O6hQbADpVqkHUnQm9WhIriH0
dy8d5Mu7TH5hBO5wyZ/jtRQKgK8pyX/mKty2Fw4snXfg2VwRZPdGgTLgdV7Wj3w2jDer3yTHUYOw
r+nyN/G5umLmyoHFYWGN5/J8WCDDuxpXRDes+tV5udR4nmABmGVYaat6STqfP08W2kq5Bcfoysyg
JnuanrAjBmoSfoafOKm69ZBtfIkFEp8nxEuG8yDWaJIwCTj1vhkNvP1FbfaeS8nEeHaJMyrQHutP
N7vKziFx9gUCIWlvOiyhZwYmKEoRHQ2t4h2MXWcvGrYa6SdS2cA/EdZX4odX2JEAhmlOQ3VwnU8J
zsC0XdZLZVWzVBH7hqhH3KohCjFjZa60nbsdZqMHfhRQsu6bycvx09JOw8met+GmWBuLYafpY6M9
2ZuT+71Aaso7hbsBMWU5p8hOULkQlnq3jzTJc8RHnDj7YE3wwxMEA8DcSNSBlwAjegDDPmlZgfcR
jba6KqNLSpUS4eAgHI9nGaNMoonKnw495i2DRBQeYWOkcpoM8hDSBn6vYaiosS+Xtz//D3j+pOaZ
uuadLXQNO7BixajyiUC16rMjVD15YvBBDdBOtlnLDwfP93ND5qCBTbu+Yk1PHXR/6VuYM6mdlT3X
QJRPIi4HEjnxfccMloqQAbKOWm3iF8vQgEr+FmbrRhwYDSGGNFR48CUcXwhx+OTmerHqYnbE8r5F
jSSvUuXkDje1vzkoYmOA2hkfyWiKA4VKFWS8lmzK+gHYa/pe3n26l/oh99/F0Ewd292r/rtW8k1P
caxbCx2BiTUzdYIukFOLnPd1vTC8ReqsOsyHOFtSuAJ4EkdGjSgVDLHUgc7Rh43BXnncBZ9Hm+42
HU11Jn536LRMoiyOgYzvplsrsyBHqK29Gi7Ji2iCJ75zEFwDMewDLN9ko2DBUNWlyUBmFsY3USwM
zjUQVNWGsJyRH47UKDh0n524SbQ3TbOTk3t5tNK1FVhTyd45t6Q4teWKoltC/ovGiJ5BS5ZGtk3a
I5os/c2sZ2DvevTUpvtlg1LqLIJkli5Hs9SiuYJ13t6ARVBS37sQ9DACY5TK9CaGe3UZEwV89HKF
m7P7CPHS5xv0BwCGJES6FPQW7zRmhhvP94mTJy2Nn7Bcz4LkDY4zfy+cmQa0TQpyTpfkbjdHauuY
XsVc51QfhrWjHRjSpcWaYZiLUbPIsxrJLtnb3VqO73n/oQ3OtAnRS4o5K2Db3FkMn2rGSu2pZ2qO
j/RmPIMj4sv6F5fd5G6YhFXZMCANFQDk35fd2lgJ/3lW/pfH/5yhsFFkV6n+D1YlJDfMyBiUZVVY
v0Pefg5RjB+KpQGOBImjWIBvmHD/HKIQQI2XxKI5kCEIA5r8JwYNVVD5f/NnqJT9lPCqbY0WZ770
Xytv3yV90leaZqU0+T7tMvpiQwET0Ww7m1VULHF08nb2rZcK8bwNFynK8kVcNVuNXFJHBDsRBLss
TfGMqoe+a+5ZioIH9Xvd7PJQmTtlv5Z079o13tWAMVKGDJ+TQDsPVfGUpGCPVdQzbVrhimhAoBDp
i8KaQyMuxKyM7m3bvkT4VGaloD3Vm1MasSDy+3YOk/nDiHnmFlSLQHDkAMZh5jOzG5b6kpkOiyEq
P+xcnctKPA9Etmh6IuWC6qFoo5VmO8jaPjzyjGUKljKIrxJzXyjA+yI0H5LWvEAI50YFkmA3LoeV
84DHkWhrdd2R/ur4tMeJ/GTJAXOZ9LHSJChgdSrfvfHQXdoyquviMVO+0sGW5yz5MuQ3hrWMK+nL
0KHJGKQGKcRx1V6/DEjd9cdUZvBuLHe3Pp/JIEHzlAn1SR2eCA5cB4yQDL5ZSW8hwuNyzZT3IJGm
Ofd+S/WYouMvmnBuw2XwqOQGJCO5UmylIH/rI2kuYh5spvm9saB+D9qXQY8De+1Md/hQWeU5IVRl
lrdi0Q7plbXna95ua5wGpQH/AzNFH+fzGqzL4PjzoirmhQB8UgWHSMIrwM2k595CKqEQW/FR15iO
tY22LNP8RjDJxK+DfJo18VwIEHeyif4Kio8RldsmyLZ+EO2UFGVO45J0zXJVapDGVrqDPSYRS1nO
Vr6DaS10YLAkAM6dbVAZsNurL0mTr3rezpWipfwIqL3MOAV936MYUXOEZSULxbjYxPGbUgVvmhti
sME6yP42PDO05qg13J0fEnLIER9FoD+gvvt2ubZteSWahCiWfKMlxTUl32Ai2c7UpZcou/F8ji44
mZ8UZ0DBWikvSqFeFKk7WqqxUsrixU2RWTIeMsFNxBuDWFt2qxdDIwVS5z3PW7465pm9qRxcqr2n
WBDt2C2xFidy1pAee0iAtQ2PP+Z6Uy086hY/6wGtc+v3yIVZczdU4nrzqZAcq6Fm9TqS3+keCzDk
rV6e9IzPNla/RI5S8BbsT63gNYZ3FHlMTMVopU8RLb9ixH8s5EMhCIj0RQUa3jTELY6UMxFi86aR
uZfBVNt8hBO7R9CMWl6CFFhHDpVSYW8HKQO/qO7/xdcIXjuVn6yMtw6Ox/+TX2X95sr+0zXy18f/
nN5oPzQAaD9jqH4z8/2+crWYqkMb/h2dxvH+xx0iFFVVZXYC4xze+GUQb/xQue5Gftp/PH7/yHLN
l/j9Dvnz69bGO+aX6Y3Q/Q6QfemtB11/jA175adPQg9lRAjy2umkcSjuV+D0Ajd6aFzFW9oGwqa6
XFaYObpxwjqIeVsT+k6WS1k7MzkgvNBIF5mRLHOfDBkFYn3sbQanXLokFTgqIhVtDK3aZS64m3Xb
WpPG/NDUp8Z/kwq4Pcq7qXypXrQwmnprAI4wBxaMVn1W/OKsNnTD+M+8uj1qIMJd4V2KGIakFEzt
DAVZzIQ5Lq9INVYkNdEidEwipDJaykE1q3tKYYdxiil/mNGFpMUPf1A+2+oVSuGOxPBtZ1XX1Ibo
kiHaUvyZrRHFl5TpPTLSnZw562gggCgtHsM+fmgQswyqQmGPWDcjeqARzEyFsYjs/CMjZ4mV+jUo
iydNL3YV+VWcpCBRNZVT0WBRYSLdlOZasZM4GwP2bx1nhGAFSJlshBo8/UjKphK8w5lgkTzTKsbi
qW0QDqSWKFRz5LTpLLEfqijZ2ViDUpNJeZ7cyL3eywmDlhJvgIklpS2TmarU5GjYRHbLFJWITtqT
EO+DwAXQyOesc1dV0iyU7qPr4s+2ROFWVV9RJd9aEYRTSYX3JdXXPPI9oG7ZwlLDc+BkyyJCAWKo
X36X86LleVaIbU2Hzb22LT1lo5XVyODYmwGZ675x9oDZe8Vo0sNCzVo2xh0EhnrpMOrxnYGos+IY
QqBFWBRogJ7gGPsg813x4ADQ7wDpVxbb6KFfNVB7+oEuEeD+0NqzBI26HwfX1Ejfupgle6XtsaJv
A4D9GuD+GnRW6Wg7b0CNL2AnzU2ciA35R0aE5U9bOvT4VkzEl1SvocaMVot6m2CObwgNUF1auYa1
RGdtGkIFJMIFHEIGNMIGLEIHev41iRACjmzeb4QSjOkEBZwVMp4Q4LLtJL4gHXMMmggFpUe0AWEg
z/D8N6WR3UuZ6ANZexp4OlIfZr5gD540hKczbCI6jq7MXalqtlJDfUamyrzzaAxUeaU5/UUM5lXk
nxVQldYEgZV4pw6evod7L9fLm5qwpfF95jPDtlJtSo9mbabeSSMIysyGeeZ2c414+0hwQeryRrUB
a/qyhhjcJys42CciPQth7gPPPgWK8lIBDMl7eUt29LPozGWuKbtStXayFoQrzy8etKz1502N+cwz
In/WGiSzO/ZW5pVQCLUzKyekrAgJ+rQuemLi42dYgMpj8FDC99667ciVB3U3F6H0lBXBNmrVrdVD
oOOHuUtS+2j13s633M+hcNDJF4syObbaVwfnL0VlUfrdqjLlSUjqWRAowHkFmZU0qZFzLj3C9SKo
oVkEbDe/50F1NAM64xipBPkS+wpAQ6FjpStHzG671pt9VSA5aBHij68Pe1ahtpuagV0WKYtYVqk1
sKgyRVZrb+UUsGxKkjB7bZcZyFPc5LVOJGyycHALcSjAHRpBfbLN/B4pPXV1PS9d+Ugs7aQhrSEp
SF8oxnGTgyqsRULaQlkpU7aQg3tr9MqYlUkNJSEfgRNAGHGljASXIVWWcR08BDJFmWE007ihJw6I
z/UDQlc9Ey+zjvXVNtdlpF4t7cM2+5EZwcQizINDGTa8NiYTgXfnzN8YknXze5DMyUCbm+cd4wNv
Rdgtjp3s0Ub2HVf4jcoP2W2WUZvd5CY5GW2Oeq7eO0qFoOwjTft7XuhwazmiSwtfEtpecQmCcusD
bGy9akz1mgoE+2HpvueetayUCAyQ9Ji34dEKbAsyIbPMPjvWcsFe0EpGlA2bA//oEdYJZBm9y8A9
1Ukp6zPBj7vZ2XG6g2ewq5gDWcTChBG+olAlQANPLxMOaaRKpgbv1U4810jfs0B7K/yOVJP4JLfs
uIw0W8Cvvqa+sbGZOHL00WrjwyrqhIA5/2wI6eaj1ASMMu0rfanp4SX0LHvSkXYbKtoi561huB3Y
m9fcalYDthsRJtNI0Jx15iaoOjAgNh4pKSf2LTae01Z79F1y53ixqpKsArU56UnkLqOs2KWdsvA0
cwuaGWdn1LAMrtOX2kmuZW7uY2VgWF3i5yRrGylT/Kw5ysxM63nQp6/CbpaOKs8CEywbqYHozm5h
Lhaxq69cX94Nhr6ItIGgXjyQNSvyFBtG1OtHq6svTqd8WrL0Ydmjj8zXwVoPz10gr6EHL8rCAc1k
PHR1+0GPcy1j9yanxDcl2TGI+tfObpm2hctxzZKJfNIrCcYZL9jqSY/ayOPSxCDY5dvegoPsfQZ9
+axEJltN65y5oOcq8mqE/lYP8VNNdZ1Uw65r9U01zvwNeU108YtDEEgssDtIAqkOWVJuYC9kLz97
sr9WrPLY9M7Oa9zFwKI1htffeQ6bHG0bNbg/HXbMHeO6Hrsv4OnElBgJ4cDusFWUHjdSVc+cyF2j
53wQNZG9jXiVQszXRUpTLYuZqhpP8qBfevHatzkd7DAh3+mxIo+ydWTsU2Wxsz19melIZbT2o4WE
PpUd7IJZX+NpJ0BX2Gs5Za8bO9m6k6K9Jmlsyg33RQfmz01HmKFfnf1CYdpevTuqefQj/7EoVbRO
tT63cnkV9t0mwBdnK8HaYwmgmVzAAdan1OQMjh1ynVLt2pYKECt9Sdr0gwpv+d9b8NssaoWJiBZq
kUEC3f87N+Iv/Frw/4/H/5wbWT8EISdjKAlvol8XtjCR0Znr1PaAP8ZGg9nQHyU/jBGd/BNi9uDN
mRTif4yNiLMWrGwFeqHfHvUPFrZApL6V/N9euTlGBPxS8julyRY7TspV6nUwuKt5Iti1ZQL0pRZs
sgr3thFcAjOZwz49aX158+W+nSDnZ+pORUN6yFKS/VOdpvtWKudDna/VYRdLMj58lrAqJqxU57Pa
SMFD6qqbyHX3DiZYhlEk0ZJZl+1lKb4aBEtaoOEnUr3kX1uafHj0ptwZmXes+LZNqoo1ZAVz0uif
Aw3kUoeOw6dTISnVQC8s5fNqCB87J5xTrLIolaRDZztcUPFXaz7LhOrF/UzD3ZcmRHJp0UrvR3tb
vdLaaLwOt0SCHVQrnyiM/XUAArUORKFhtCxLeJycHXxAVh/+Q20SI0SFKlpt02n+PITcNKnM5NPX
8qlgs5kJH31KssURLwOtjKQiXiRpwMXtXKoRMCUjSDfjeqYQtNYU5OD15rFTrYeaOhd0EEZvgebF
9TJ8+264VBJlEdbFY5BDsGKB/SErI46EH5gWmO48axnYBPos9Q+ZezZ9/RDaEmUIGjvQgi0TCreM
ZwLsdcy4hsYsCzqCF/BAumqXzTLLems6KssWn1gbw3TATFmLDSk2kIJHh36ZP2a+Vyy8mMB2x9g2
gjxRMxlhuz6GQeb9Ma8b707tX3N4z5xMaW9P/AjzMB5YC8uhQ8PBtmHqw3DKyieKwGmBfSkJ5ZnJ
NrNJAAfy6kzrIMGFylDSlJ1J7nE/tdJ+Ko/VPGMSn/9HjzaDFr4iB2HalR43YEhIDKVSx9HZ+ouk
xvwqoMr6z21yZXGB03/qp/JCDN0kK/CD9dqnavuX0h1YEroE19RsfT0xsVCHDWnBstAoD2mpvuYJ
C5wM22iFi6rNh7VdddOKclUDkSD5DcP6BzduznIBGCOt5o4OcrAr5w4cURevhGpGK5uIN1+p93Ic
PKlpLqNS9opZ06LrFb3y0MQhVY+Bm4OdeiLUaeWa5Gnth9Fh3DQWOJ1hUUvhMQnji5RC+Y6oSn29
OrteftSg18aUay4BFY4EXRrmIe/iaVSM/kp55djXMiOqwGqObiLbE9OTt4a5dSBW+ba+qqkwXbYm
tW4yXFNvLUt1K78Kv1s4knLuujCeqe3w6lPxDkO1tZp0n8dgLYIoOXgdI67YOftQPSxSPMgUmpRZ
uI4I2m14B0QkF/YZEY4GmxlU1IHL77OCDCJ5XXQJUbk6Mq9w8++9dCwdcb0B445gb93Qx93A3wk+
hfKNgPo/Hv9zyqT8kCGmsgn43a7EdfVzyqT8UNiOEKaq21x4XEm/3joWlH7zDybgr7fOiEYld0Yw
7LJG7N8/uHWU0SLw52XFty/9m0wo6v3G9QMJokydYSOmqdG04pwK7C6GSFDNxXBM5KWS2v4sc1lI
1sUyRmXGLGqt6nju3GSestkD7bbhtnyNcvcj7ggFbzzgTlk5D1x9K1feJbKDMUcG1KU+k9SdUT2X
AEENevIKoLVXTZLMe3RaJIqxf26dLztSSB586fRwosBmV+yX1ktOjRMc7AGMSRXa/bw2vZVtlbit
Akyvg4xCJCANMshIjKo4z2kIlPCocAf5qP2akj6d7LzKx04kE4wXz2oMQbWKnJUdSNAh62YHMBEC
pIag1au9zJsGPvdPG65EXWEHs/JLp5I8WhSLWI+vfq3fQilBut8syDsBvgMmkYMB1kDsX1o6M09y
cRXVMnL6YFhKPI5672mQMYlbCbm0bA/zUly8Fn2lWz3HUfDSFYSa5wab2Q7AeK89iI7NrJESemZr
zraLvFkxKGyY2XyashTMjEa71joY/KBb6p1/G5R4p/GkxGJFRBGwoQdVYZPuPM4Ck8LYdFJ4zoo4
RpBEgFqrPplt96irZz082smTTg9jtdIZhduTXXcAalPwqkX9Ubls3F2fqQgmdsv/lFip9grNHUqL
3lbeY4OetCogPSNoxESzNYzgKtzyM5UDdDh0YEq2yr3mbBfVJ9nwj2Qh0gNhllUZhctVdM3RVTnO
sNVz465bZNmDcvRN5y1M1JfAqZu5NoZut2QVEmfOeC93nh1yCvl+aFPhsUbXAC9I8jaFsFDDrWTN
gnf9X3ywYduRx5hoaltWn6P58W8ONnydlLe/VtOj7efb439W0/YPXWF4bpsmKSNjQf3fg40trGFR
xWOLZLD9Xf+IrJ51MPvRcT/7Z0yeDRMMH6r5W8oggsp/cLCRzvX9YPvTS2cl/OdyOqz9qM+jpCel
LVwnZJ1Pa8ds5xlDMwWepDYEKzX3V5kVkzAhg5EPzcc6CK+026uOz4rhtDkZnkBtiF1e2nZ9kEHL
FQqsHt+5KRYcc1f3VlFfA6LM7KkTa3PhSpuuU7AjobXyMoU3vrYQxHqkiNwc7UmhZgfRVI7cD5Wl
Er5wDZSKQMFCCiZF284uvWOpMh7LSLF1eWkVcmYL0HEawMdyT5ZRb7VAfRMIt1RnZyicMILipKlD
8yJbrLiIXyYfVwHKQIe5Jd976SSAJtr66BpvsbwoYDx7EazLlNSm/hQZyEfqD0N15irUvbrIlo0c
k4YNAqGM5hYBTp5bzBsl+rJJ9aOdJXX6JbBPJfQEF+RU6QZrIww3rnCvjVMtMb33SkkhiHNlVEnU
8v9xdx7LkWNbsv0ilEEe4EwjEFoxSAbVBJZU0Frj63uhuqs7M+vZu1bTmtxrlZkkg2QA2Ge7+/KV
YrFXm9RTOAFkZb8T+dDa+u+0uAtDdD3Neg25Dwcc0ONJX/mwq1opnyhNxNQMB0avYdyBxBZjfOlS
iv/mdVPBMkLS2ktqgJ8WlfEKE31S7TLp762K0BG1UUlhrIdEo8wlfqiM7qxn9XMnmnsOc5++ofR3
RQ4iLVD5woGmcDpS/HcfoSPqeJIobJXnVlIYIxpxoUrtn20R8NDC3TT4HCuy9LnV5bsZaRujhRNa
856xsQBFFh0yRQpgEOehmCyeR5i8xqBxbRxuiu2xNDaWNZILNYMgtcTXUNmXOI83HM62tkWGjAJE
+pr5Qr7JOl7msAVkGL+P4exiEg/RfDPEDGhPx8wuLxFZWG0IPhJHe0KUdbs43MuY5JEZLKck7tys
6F7Nttm3NfsUvYdRMZ2atnuqfKSDdKQ3LrFNYAR49+DY1TQDOPpCj2Q/l0hCzpndOlZCARZ8gIaN
tUgyUIjOc0NbMGRa+a++wdJp/2duk0iPcLT/cIPl3/x+g/3bx/91g3X+gAeN9ImHRMw9TQSCfoqE
6mwDyOr/PypZTVtw07WEIYX5Z5D0p32Fxn1XsrOweXia9j+5wcLc/9sN9teXPv/9T/sKvw6dZFTz
Zuvg5MyUnlSDHXNM6uyNErSqO8t3kHzdaNIfkBi4D8XxaeDxPYT9ysm1VU8GMq6ytcVedkzAq8j0
sZJwNhrUj7hLbkVbYEEbN31uPnVj9q046n1IvXc7o3izdp0WI40vobfoi+6TQcR21TEX6zwP7ybS
gWIKDADH8WYiSh1bxqoqwk3dyWuQtHcZxYBlbf2gimo59MllbA064kkIeqJ2kCKhkHj2K56I+KSJ
bDehbmotTK+koMFCcP6FnVRgbDXTSxNgz82b02h1bkiwg3ZXhpGHEioafciQUw+RvcnyGA4XRm9w
H9zMNqNAdiWrqgXL1M+WCvfoJFAOvsn9olUAawm3mZqdyYf0XOtZPuKUx8oKryXvf5htcLYhNDeh
xOLwPZbNujfLszRebOaxQL7pRspeYlyadnzlKoWX17mSM2/qI+9Qrz4ixeTqc2a2p4lgIRhnWMNy
p/g6PfDl0mbJ6kTGvT1yVsYfspQdh8wwVY424Dg92gos2k7/VkRPKKxsOLxFGxb0odBuyrw+fUn5
Q9O42UAetIve7cxoHQbm2jf5sOF+1M6dn9Lk99aHAsM2lno/2acEdw3Ac6xKF1pLK5F1wzWEZznd
esOTY7w1OPx0aaxKQX7BGTHOYuDAoD9EyTIusksAw0a+d/JraCCAOwMWi9ZNAwrFFKgkHLUT76lE
c6IHk8eWWMQm5H5yRjaW8zLTtpWfLK3ymGO4dHCOmu195hMEGsS2ZIPtK0+evjeTTYFxUh+wsvA2
zBR7qRNjLk45D25ABwUwSeXYYdShBQb2FrwhE4Ydjm6/PuC48anMwwbVsxPBxeV3LSVk7ExqdicS
bGLFLkWwUyHvQSYB2Bi7FroSdjHUMYsqwzw3zzk7mcaDSifuEp5fRPVclIplzgbHII4s2Oh4+Kvr
nHGZRY9k4WOz+EnZc3OPX2YD14l4NErOJQB3bTZG1gwTEtE6izzEb1ZKFrulkB1TOS+bGrZOLEbp
4mUPZTnmvmQvlbKfqthT9fO+ir1VMC+wxnmVlWC+nTho6PyuR20bsPHiRIPdm5UMm7Ca+orMs855
8UnHAlIieax5d+bPWzQHckHCWi2c92u13txSL3ofQnSqOJJnbHdH4XV8eoHeaNR2iQqnuKanur6P
/pk95mN95IS/juN+OduRBiCASoL8UavfdlT90JPg1LNNcZXKZo5Cowgpx9FQYNEdFW4EmK3gXeS+
uHG3v2/D8Enj7jaym+LHfNHlPUs9tK5Wu7ZxdiUp85Ya9kOA/26qtdPEwt+vxw2t9bMyTdqgRFhi
IcUebbz35uqJ2GnerJLEdmgxht0EopNaQ2JKjPeBsQlb4yWSAnLOtAKd/qJU7bpQfmSqflDsCJuC
k50r0E4e7W19Ux1jJ94V9V1FCVWVjNVqoDqqbMKNGSW7PDB2k0J2ZBAw3BSf+IXWVg+6Z7wMLaKV
PzxY4hrXwz7s+NKmI/chAMcsbiF5FWkBYQSDscLUl0qe+KbCwVNreSOOvX5MEL2N8ssXUEN44uCX
Dnc6Gk9T3Y9AsaLqHECjr6HSUyZ/snMuBkc3LkpJ1cbk3Ndw7CVHy7aYwaZ0rpqI+YGGJkvDSW3S
1zzoW/p/QWZBMjbU3eg33xbE/AD1PNeIoYuq5DZr5fYiA1WYwdkPY+dm+vFZwt/XfP2xg8c/wOW3
leQSZMp903gIZlAF4PjHFZVp9WfjJG8hDdS9UNaKSDk/NittrgFQGoO2M38fZvU9GuWVMXnl0xuQ
Gdx+Mn6SLY0CEc0CsnzPYdWWjViqBFJ8eglYOG5lQULRmAsKxpg/ymfQpK/sUjoMPLoMIjoNLCj7
wbyDZoEBYg5gky6iFy0tLwN9CIJeBB0btGI/5z0XQ1NjhVZSGhQSKlFoVIgQkhoIdDZNCxaNCzrN
C01pYxMATKnPpQwD7Qw6LQ0WNcK4LRA64+8hCJZtE7kFRZ46IpinBptgJoZ11oNn7fvQGhAStEMA
z1MW7TOy8CLn3lRoDm/7nsz+ZLs59dhd/CV9QRmbv1ZydSeByNX6tCnydFe1IfhEeVfZFuLAhJnB
2jsfg2+cdE99VIZx3c4E/8YgLNoZZfsg1B//5iM6NHlWjtZc4fEfj+hEBjlo/3pE/9vH/zRBwhQh
O27iiobtxG7vrwmSxhHB8V2CUULb+qV9yfzD1FVA9rpF2ed/f9RfE6T5BxH02T7NSf3PPqd/MkHq
8+z76+6R79myNBUZDS6TMJlwf54g86nx+kjm+ZbOH5eaYDcaoIDOje2+7q/L3typc8N6qfwoB2fd
JYB6EQYwnq3shKS2bAF3i+GF481ac2BsoDckDvco48sjLt1l+jVWzMdQfaxFdufX9VH0KXYp6xKH
yUNDnGSQ4gce5od0tE522F57xzrmurzWNk0LFbzptntJZLbpe+wUzpeQ4zoLynWZy83YJhzcA+r5
FJoIw5y1+vAy2EwAOqWPQnlLIy5YoUxnZRp3U5+Qz64KDGl6vjMxeegh+BDHvAUioYgXL2+BEFIq
6naI0ZAmwlXNzeI6E3PQwvgRAmgy/SNFHAvVzL9Ln860abzFOjWNdtnthTZ+WjZQEO6Fjt2deRzv
eqK/EZJzFbzp6qvJkybN9FejHzV8Cps5ndNbzaNX0FVfaIAGayVESh9I2iTeXV2a4yLzWvyE6bWd
B6jecIC0UNOYWoAx+pKBRA5vqIJPYdvcKzS+3FWi+eR9NRtjn60io1ccSWSKlFfFCByy6qHiKh6T
dG6q3cZgR4vd1vrKesx1nZI1O62qHhoRrg2txEhmB1enVQ/9ANs4zOmOsvamRz1mXIysMRPhplb0
pujll9FUw4FBcFnHGvwp9bv3ojtStmvfg3KZMRLAEtCGS6nEeDi6dWfppzRVtswdqCKBAKtuythV
TfNkaF2wNksw8onyaWfxYye1V1F4w7bKgGwqdBuHE8fxrIZL6yjpMUkyKmqMpGNExialZcFV2M2b
OVV7C/GqCWYl0hbLKs03QsVApdpNv2WtSqPeSGlkr/j1YzU6ezsqg2Wvo9n6wTaMYljRNKUrMtuX
GlHa9llkAUYqEDu2rxkQvrCh5ZZzjgAYiATnkA9YQAc/1eFc0Yfg1tnRrej7F0Xk1RK9DNNc1FwV
284PsW1T2AIPoKHYJMiig+6xltHD6akrTF67dWckBlAQpkxmtw4fdhE91xQCCIz7YuKQ4Duv6NnQ
Soa5mtO8OT3NgVk2uuzD3MH2wdSmbqaXmzyHW17Z6peZk3ysR79caYoDMsB5BIywyav6rXR4V0tV
f1YkI9O/+Umg0osMB8qWPBL/E4SPpSvLhl+fBH/7+L+eBBJ3MnYKRrg/jQrsVv/3SSD/EMhMFo1W
KEE64fOfVSjYeKbNyyGwjvngV7szD5bZSSHZ5lr81T9Y1lqzcfq3J8EvL312Wfz8JAgLB7uwdNqt
P7vXDKPYxLJA3RjZL1a0OQ+7gK6TcYxXQ0SSVDf6j7gvj7qvnDEJ0lKpRGtiNwRl+4OZdps56DVV
1c0YiLuqCYhWPySEFhhi3xlznfR7beRPtoyHBy939jWJTsu0KAzR+q9wqKiz8M6TkZ2tun42AvUe
uh9NbizKfKEsGsjNObZISb4tsVihdVZ5yzN7O1KlW1VzhXu+6tPaneoQtB7DVmrAysAThGt0xMtk
0R/Rle+TAeHB/0GxLy8dtdjcS210dZnsO5DREiyoBuXb5zasoXfoIdCp+jrENAxwygqsfdTT1RyC
6KCLMzG31YQ5UscPSGRFpS1CmY+x8/VK/NJUm2czE4vS0ldtG59Mo0rhZr3bytGhxaFnKVkTdTT0
uy7qF+3wHHQc7YjuIpq6Chhjvg0HnN7wXTNAJi04WS08FAjOYkqOgRmzSQBQl8CZNlscLEJ+0W5f
m0DBQ6T9WHuaohS4IXKOZYP1BdFJSXnh+hIiQIG1eoRjDbZIGMOxaHKUxeJmJNauEsMGiXoZRPKU
m91hgjhfdmWFplVdqjj8mvpg29L/wfN/k3rwFMGmhPWwZHHxmOUE1DnAC6Fssj5bWROVGE3pZu1D
b556G1fIxsm/cqimwAEPUvmccID1LDgs84jRrqhaV7XGdTSVJ6PIy22g09ldTF94SaGrNtMpBFKt
2elaQJ0Om0sfUuci4wN+hoeGyr8yRYUCoo4Yf8+Leu2G+LMEr1prb9wD+Z29qTpkFD5zRzZ81Dj1
JAohdYjHCf+K2aKM32xhs6L+UI1wW1Vg5Wv6Fq2r5417faR02ngSOj0zsuKnC/+YSFMRVs8aT8iC
pyrj+TLCZlnbOHhBu5TOnc82RxObwSayS0frkGlLk38lgBro7Uykvq/LT5GMbok13xhKAvZ4i6J1
5NCa1ug7x3NOZTLna/1t7e+1gBgSlTi8FUbnoSJW6bSrOIY2YZosBu46LN3pxE3fgIbQs26o5SUJ
musU0Rc0sWTCchxNeD4H4+oh2Blj8UOW4cnrrrzrV4NUj5bauHHSndM+2TWSnQNuCFw4GUn9awEx
tq5ubfHh+8+WQSkNiWgBftpoawIL95nFEoIk9wS6y/lIE4JJvNd75RuVkYYA1BqepwIui29TwdWt
og4WWUQnfPSsYqNJOUonrOAjrCYc+xaRnT8pIC+V9r3sHLKoLc0qxkrC74mSB4snONE9qPqAj1rU
2XogBRs7yb5Nm/VYZ+9Byr5rJO7VZP4Ho8Mjw40ProIdlOQ0FukwliV857Hll0RIo6jrQzOecgMC
DcvUVaBjqrcoKUO1sfTiU9byUNTOjVDWveiiG9fIJWzkOoRAWvs1DCOy8lYMHFfNKUJJHy1R4XeO
3/PhQSG85FU00adlfJRG+9hGTM1CDvBJ7VNHYb1GSe7U3Bjezj0XCAI3yQsGlJlYbpExR7Lqjf45
KaJ2QaXpaxdCrI4cPMn4I6kUoBqYMdFNC67H7K1WD6qoVrr5wY9uG3ncNyD3mYCVSutDUY2HHAKH
nNRVqoJ+jqT6hV/j1VZq157Sl2yE9WAnVFNEKWgFf2TvIyB2aGCCfHlO57ucFpfDIe104EvDhx2m
Z1VMdzWjKiTsmWo3RM+BWQyY9HN70+vetSF5rk7qJi3qHwP0IhZbxxQHDYTTWEIllu11sm0Wus9K
l7q5JK434X9Ty5D/YUet9w+Fkr4GIfY7T5Scfo1TUquu4ofIWvZJC/CwZZRB8zkRl1Zm/SV6OqRt
deWrVyOQh1pRr5kan82+fI91sFe2IYHjdfS29x10QevJZ9mpNTG+piFw44y7EEGyUM1v9dg8dUGy
c4BJpzLUiG1E27atD6lGa3oUJeYGkMqyCnG35fZVA0FlJa9j+Unc5LUNgjU64qfXxh9Vlq/CFtWT
7pVgzLCvtU4PFynbBw1EA5McUak9D0QR6mh0VvS6g5hjQWz2XyWtoDjUuU6mgxoauHVt83NsNcqn
hkNSAKSgFkPt2acw9yF7Lv1GfJSQoX1Rz3uuXdE9pcF3pLy01CRE5ilVlJcK9BIpIvDZ3aau/AfZ
kcvkNBb6FBuGU0DH2I58H/+FX8N+r6bqudHFCsruKmPYtApnOVq8BzOD9UfsJk1/7n3lhAVnKRrY
udANeK1LvdB2AhKeDPLDQDOuOc1gcjorbPmgZuVeAo0RTvpW2pAh6vQhK5O3f/FwijYv2E8YAvAp
2+f/4MsFPfrbcPr3j/+f4dTR/9AMDZXrJ4vtXxYpHSbS3HDqOLid2DH/32wq8FWZyGKo/LirfjMS
gJTmTwgN/nfr9D+aTdXZAfVL3d6vr1yyf/l5NlX7SR1tj0f7BC0ojcqjMvX0OAzILaHxUkKBaMdy
FcPkNU3YbWX1FHjDucF8pJDaMrtok8YpvhzrMjTFiszrzfbSWzmNa7vJNnrYPha+fVcpH1mXrvOa
SU9QlNzRltIDWFILYi0+tXg9SggmSKvgAIxjycmSu5Kn/EDBxYh/3tGvZR7tasOBx2mvslG6JvpS
rqRLrBAUtQV4ovQ138pC1nioHHwxQ+dvk5xiZkyanh5ssYKQXaaCQXz2IY/ZXCHyo7mdznlXG05G
brDNJNNU9WvLyV3pzNcmMVgkYcmjfez0fZEDCZm2aQcFm8hZbydvmiOYZ8jNJeaCrPHC7tVDybzq
5VgOAl1fTeKp85FBEmWNPW+dzjfl4gcngmVR0kdFgouB98BJEfF7XOcSEEz9nZkRC0cev0G4lD7u
Ktg9ZL8d0zu3Ppo5tTc9zTwOHYLN1jCoISF07RG9HY1oY2jZsbO/yvpNRu0hxcGgMBu2vfnldICs
4mHbgtw3FOHGWNQU5T5G7us8YuEx9tPJZjJ3NmaXLyeaUQyUxJxYiYkc4YnqHFlPnlO7oUdtBGVl
hS/X7RRZrkm2zBwRX8b6KVRreJ7WJp12RkMbQUgbFC1hahEe1IGEBQCiGksJgKjYqQEzKysdYUwh
umU13soohkNHGs3ibRRObFlI1BHTMHX7mZWRWFjo9X5fcGJRl95AyHzwmk/yngtZsUlGD1k62MvN
5FaLHuU1n5N9zJyWs/ZSe6ESYi5LuXI87VTH6QoT407TCwgxwz4feS94RnfJSyJaertjXbkUFcgw
IteEY4gw1H1/6qv0LMD6JDYvxCjeYlrLVA3JBhCw1G5ZpDHFM+80GeRG7Uc/wfxCIsNkeMgmonGY
kkp+aAy6Xnu0xfSZx5a29GO87wEalBOYiEbWQFHO2B+0KMTMQp83SSRV713g2Qt2oqymvVuSh1ej
uWM/vuLANTgHsNfnNBerueha4ptO8cfGg1zg/ttBYmStz9BNvjChvK2NuUbaApMsHV6mGf2IhmCf
E/mUWXlTUGSKgmL1NniZhK5joOY3VDXFayCZu7qSXtuoOoxW/tiw76CkxXKrXN2OzLpGLl8T1BdV
HRDN4/Jma+06NrOvKSjtleztlyH0XkfZ15taNzn5bUUYJqwIs/pRY9vf4xDRl47H8ir+jjkj4/DZ
eTK7nzrqVvAUuqMVqAs5YjYsDYIuciVk+50rc53tbA1KM5JQisDIR+G9Pz536dNEsZ1mJS5ZdWZ6
7B9Iw6hR5NS6/jv3ylfijz5XYJYvTFlxJKjt9hpGxlceYH1M6aUEbYghbBd4yTmT/apJp1VMW4lE
9FJy78jlcdBSubVA+FS5sZk8QrYE05YSz6cHFlmqsSvHdz26LyC2BG3yiK3/PgDpgv9xoykQtuKi
fsloTGKk6vOnyXgphv6cYCXQ7GGZFfeViYbXeFTpqZtyqjbhXNzWW3hU9FVT++uiHJZ0+r44M1gJ
BnUUE6DmICQL47HOhmclGHdDUG4nDy86qWCPktVEdsjRnvboTea64fSe+MauGyuSh3JljeKcJyyt
q3EZZZxbx/xkWQGHr6neNhoJvTTGMusfjP69BUAvUvpPR9jFbX4YdY5AeovVPw5XA3MvK70nkU8b
P/nhVAQc6vGgVN5taMD5dJdJSS/GOJ1VjanRTr848YJbYAXuhJKjlw7ZkggYeCZflo+GYbqJPsJ3
aPZBYmzGPOFNIrheaBnWQK1yMXqGxk69f/fSmMma43oxaR9iGHel1ex7LcL3SwzLLh6jkk3hxMLd
hFzaV6vealwr7q8NgIjWKZ8bT7pKrO1zH0BomN56Wez0km2K1oWYkUCb6v4mGzqmQ6s8lZ23mXrc
/5k+wu9S3aT2zoXdkrgkLxLjmY/wfHUZfQiRvGhM1uVYr8whW1djvh4qB3xS5g9rXAM/nFLbWSL9
0D2yjUNysCPhqm27HnOH0CRtC0ZG67ac9jIzr3piHCLRHdjgb+kVuE8Uazd3Y0nOdTZ2f7xseQGb
6N8848Ey1kDQgwFm//gf3KKOsH6XovAb/fbxf814eN3xHIHM1+HliJ/2jzMsEw2Kv2TP+D+D3F/Z
K/GHgcQLRh+ZiM3kr7BMzeIPmQENC5cUjJ1/sH8057ro32a8n1+5rf2mRBl9UAIG0sV2VPTnUmRP
UQFsEkTbnN9cRBWypZfdBw6p6ejJ8Kid1auNHhxU81NmkAYLf+1U7X2KOK0ZDCZMXlRz0JQLMaYD
NmzF7SIruWsN/drxuOdZ09ozQFZBBmmai5b4wGnPZUqDX2Je/QQg3Vhv26z4qpCfvJI0o2GfIzqQ
2wFKItaixyolKw8yDpaPZsdAfrxNkNnPZA+PeWo91ABvpji+Y3Bc5rW2qxvCm+Oo8FrqkhN+c8g8
dN28d0YcP+B2nOCSOlR+qLnKCudqma/svA7xMNBI2u9Utf5MJ5Xq9Zexf7eFd1FVYPFlxvpCjXGT
k7FCqcqL/rFvDHr7aBE1uqUT5K6CcycGNhSN1bHNkfQnrzmZzQgQX9nr0Ti7JBx6B/211yDYZ5Qs
1Xpw7zQ+AlzYfMl5OOGmu8xiJIb4WxuPQ2a7Tn43Bee80SEeU5TITbqN2AUpxC4nqDgl205CQwSR
+i1ZuU2lZXubT+LlI5DCp3by9pLHd+Ila1XGb02KoyRnD7BiWcVGRnK/VMJ9xlg1EpHts+wu6j6y
GkYeq5ecgqxOM5knAfm1chmBjUT9wamRbOIgQubPKCKExCe1r8Yc9pnuLQJu/VUmz6yPXF2hUjUk
DD9Yaw0VvJiqlUZcrY0otKf4PhwxUkTJ3lGaZ8Ux12GiPujVCGtsOnhR6tZ2uBuLLnFxXaxM4j54
+Hey1kADaK7I8J0J6guA/ZjhMZ+43dfiImzWWYE8B3ECjDs4lJLhpQCrPPbbvCtWmt/c2WaztTtr
NdCqzZ4kyL5aHj66HBgIofx57b5s7Wed7YomZ3/wtNeodSoSsRRTvc5ttiqK+Agc8ykV4qgXPPHx
M4XRuBxa81YyWC9rIn29hC6FDwuHEvyS/muwDbzNxW7iihDw72vvvtUJOGi3kHT+yHbSoipOh3rd
cMpw4MjybYYKWfwwWBaJ6c4EHZtE2FSSlcLXLHLaVHWxn5yajS+GIUfP3YkxPwUubU7BoddalDt/
bQ59vWzTd2C57pjEax1bXNujyIIrHxJr1eXmvle1tTnhYdAZUNpYWXt2dJ/r8T7SjXMPZM5ub61W
0lnebHBplxC2Og4LhYvK+dglWrMYhYMwIB+U7hFLW0/96cpw0g/bzB+j6pQaqUrXBDPAmPeIgmxt
vXAZ0Zg5RhCyAe8WhkrgQst3VUUndImQCs10jDdKxrmTzeDEAzjhSZdh/578ANAJJuAuxNYbw/si
XZ8W7Nijrn7sBV9PpMcRZ2WpYhGJyg2X4mFU6r20aX00G56HxT7VKK+tnia7homxMtNmyZrTHYAs
LOCerSQb917ll9m/ISzhcoNQyNXd8VcsNemyQ4Se9FPt+asWM9NQEoxDLVyIVqzwfqe81SPzwTf8
Qy3lsqUAPioLyHlwUrwP3Zw4ik2umvXuqEDgrfNNgFhv8IbV+hPh1x9j3hx7/WrWBYmik8BT6vmc
nakhbJS9DAFFeOqqtUYukuapz798gOKG9uGP9AKn/gvlUnQuW2RFJ5OBmUzJuqnSXRJNh7juyBaO
9wYRpt6DDZPfeSVvkaBih/jcWJnG9E6Or452Y2dtxjLf92bullH1bIMXa6v+kLNaS3V7UQ3aEf8F
HtHU2/57hwpmCXInmPjJfBByU9nh/H8iKDCe/hbo/tvH/6VqQswmZ8I4oRkG8CUVVfEvfwucbRjc
iKlz/OSntZFJLY4m5ldCs8M8ivxfsM78wyatwidkF/Wn4fqfjBTsm34bKX77vo3f8ifBKNPJd6Jg
25N+vtC+R/z21FAYba5p3MbtuQU9wMqfcXsBxg4FSX4fnvrl9WHPYXnxbazD4qBeRX0OqFlwVmq5
eohOLEB844rpf3oZvWW7LTb6u6ZjZ2OEPcKxZuAoGXknF+gpGOowc60QpOAywqFrtAf+I2uWHLYK
/gXZ8RnQiq13KbptUS2m8BS8TzhKNAwiK8lOiPTpovPmOt1ml/trVV8nnG8X5btdrWprrfBJ6Y+M
F7F99sNv2d5F/VPzDJ9GZtsE9MtHt0frz2mX0akFXJAfKMHA7LDvhXfFId8rcpe8Fo8oHprxlD12
j53hCgshZTU8U5We4O+N3rOaTjKONQ/J4/Sedm5HUJG84k6Jl8zsacVia5Vo+xgu6KbYjeOlpuHH
2aWLE46Qb4LWtKev0u/wktE/61FUuUT1hO/PXeVQ1g+Wso38XWsEG4Dmjr5Vc1zWGxhzuckW5bVD
+g1UN4U6sTiYAuPFVjdugiZYakOBqOpbCHMNlFAjOIx49oqjvXY07CDibQKuTMEAizbuZnc1beIT
vT2ejzOT8lWdykSs0/iHH33zjoXfAvE0anccYXGrAISmFdffWs6rSsqFnT/Fog2exj0JofY7Y8UF
TlVgq3XH4bHy6PkdIBUHAqgkebotxC1DP6AdW24+feTt2ZHX7prd6EtCluXbzNu1J17SdJ97B8WW
ZK7B7KyTHurF0TYWw0c2HMiDl+pO5Gf8u6DEnAo0cHr0x4uZ7E3kaKKHM2wGnlZOsM9Y0UOpLPVt
29ww0mZglGpOdxvHB0eytPFMBS8O33+HkRFpGp7kn4FphMoloMDO30VXhcuFFqDsOoGx8hbOeI7q
ZSDXwfShvCCdZRAdn8L+0lySaJ0nT4SoChwuYH/6BR7yvdFv7eYCWiis7zyS9sGu2ZUrcCIpmphG
QOHcda9WeOYLd/2qC3aoOvnVd/ZFcQu6VWF8eNrNQz7fjvU9BfGpsWmOk9g2nEqNu+BjPEm5Fdop
aZkk563skoZx7PUOTtFh6xf3CMj6zV+xJZtagcD65lXOxubkXSvb/s6q3kexDaZVfSeafWrjK99O
bMwW4RfO6Hg4hckZzT9xFkb1gIXbJ3qubJzmsWnXrLcWeI0Qas8Ab1LxysgyVae6dykNivbdDYBP
1qxrLrTgQCQyhzo9cLlg9JWINOlK37Qt6NsN2y4g9Fxadv/QDOfym2RSPXyEzcFwCE0e7PpFxA99
semzraoQpdxH4REVH5N9p7kD2luxcYZl2l4Sz15mkuCrK7DFBmLTpMjz4s7u/S33nEFZsmvS4434
Qo1MP1LLjbSFGZ8t+Zq1X/qw0f0HkqEahP/q0NlzN3IN5QV0PDXgc4OiOiCnPfsI4VZ7nrIXFs9N
oBArXhukEcRe1W8BCYG8fgZulzMMmBszWOvFSpePtffIhI70yN867Z3zjsNraBl3aatRHpNTviY7
fLKuCsWzbGCvxS26Wa5yQSHSXpxrcrQenLf0yTm1+3rflfdd+GS/1hwzauqS81Ml99Lg7hdCtYJB
XR2CGQp+CQK3kVTVPFXJuxKyaH6qPHRv3moY/PhpBQs1+rK7fUA1Gt/eOsxnAH9tgHp0Q7xbVIjF
5+GzNa4jFYr6C4wYgheVSoc0C/JdiPQMoV1ZCjDa23o8YkuuDYDFxBeXzZf/Ye/ilxxIf4B5JthH
N+2UsvpK3uezXpexPD8nj0OMocs4RsUlq1093TeUziscWLsFLwzeM1FA6FOt/+oD6iD4jChJSwyS
fhofOkCzu9jYj5mbIOrPqhztvmjzKtIeSTUsOexOb1F013LbRYfnizrFRptPDytmuIuNXwyJkiEW
PtCmyi5RflGfsF3bzerdwPUQ7Fj/GKDac8pz1zYmAqzvDNF9fPd+aR74QY6nfsPq8yx23i6/OZQR
Z+5k3jhZJv3ZUVijs1Hll8I9IKDQFpQfd8fEd9w+8FcA/S4j/z9tixgVueOUT9lxsJDc5otcHCJg
dTxHcrJHpFf4bto6Bxomt7jK6ZkzJHIFb1LNSLtlpZZ3qnPsrEtNwsi2Kzfq7nKVgPJrTgXBMDz/
F3fntSO7lWXbX7modwr05gL1Qh/ep3sh0jLogjYYJL/+DqqvUEdSoxv1WpAgQHky8zAiyL33WmvO
MUVDOkXdur/TTWjY9a/XgHajrJG1JtvJ+/hUPVvJOSud3EfflJE7B96fzc2IwIiHCkVn6V4n9x4v
jA86wXWx50SfvSW1L6FeTFwVSH5S8MijMVe1J2GW+ED2LtV1UgI4xIFReZ22AgKegAOJr27ZLCxU
e4TJR88p3iCRlcrIPytzHo6ca2qwS0256ajhKGM22Tzghrc01x7yHmIXAwgkNHnj1hkuiZZWpN3J
5epGRgrAJqKfTOkWVKZRuM3t/pSLjRtZYPAGoqx7Ip4LDB4Q9/LjYBE8oRYEmMfUZlSHYx8+dGlx
0vCH4Od50Xbj8oHac3Nn5r1AmviJ7VMneDlpA4m8JKLMGkclkoBzUe8jBYBaRg6SXV1+Kk7h/HIS
n7X7221R4ZDJtuBdXHwN7kx+JH0kGsYz0Tp0omH7oXifWpyaPEBHYJX2nSQCcMn2Y/zJcPHo2wR3
2PjDlJ2pzX91Bz+H/xt/l/v/miL+n9u92JfJrWv/+Q91Frb9Olz8/ZSIzldHX2MyAUXS9+twEYyI
qBPkeg1vZjDGm6L6Qf3gdOqH1m8Fck+KF8tyFSp5PJ1n8fuK45PkgzTgvmhipCQ+jjvigvo5Grui
PUJliasgWjJ4EfbCYqqZKwFDpBGAqgte41dPnBwu/zgkynGXoE65f0Xt/pcz+3/zquT5bPs/vaq/
WANb3aB+unP2JcCKha0eA86Dhbk+JtCTOc2Oa7q4/ThHEd5o6ru59SQroUam4rCMvv/nizH/agT/
y1v8+8X+4lPEAo7vNuZicOE+HPzT2Gbvm2SpojG+Gm8YBe+Kz9GSNkxMkKIfQ7kBn9owanObeh2p
tEQ2bf1sEez+dl0SiKYRkpeAuYFG4Eynll7UfW1Je4vc6TGoZCIAmjelWuQw4+f0a0rmC/JqsEgc
vMvS57PjcSsgxmS3yFGqPagI5dBE+ysJ3RpNLxfUYb+tLmK7jRj0htQGROSEPpzO4h1HpfFVCtzH
q3haJ6Tcr2ZozUqvlyRwg+j/Ty41kc5C8JAtajzECv+zRoHv4779vnVJNy6+/vkPIpvmEL0///wf
pab2myZRMxqqoUgqzXE633+UmtpvnG4wS4iiapqQp+gd/9HAnqHA/NEvKtlf4WF0xA0K0ZmVoP17
Zlx+6d+euD9d+l9v8tRSr2Zr0j7Urf29o9uB3qtSO253AtJhm5Pz0AjffJGlpGBmDYPF8LTXAgkm
ARzQ2dlKHAtpmAziwOdESTJP+gjoO5nvJDI/toK0Z45f5AtqDsI3AXiNljPWR84V9NOIn85mkfki
Mvcc8e/6iRPi/ZgytDGCdPAFyKzNMsr3t2Evq0sysCOC3mJ/0NZjuoGCmFRBXYRUnROJxbHPjCir
yA9yOXciaZWiAEmtRUEAxql4S64otwCqg6AlDImD/YLNvRUXVIl3sKuw5Yu3Vjm0d1JVFrNMfssc
chA2wL8ygGLGSoouLX3jIsy7jan4XAhGdnjJyHDr3m2vh1y43ISL1W4GwdWhOPDSws4KBXUdgzEX
0eZ5nb6QSOTjRPFkOBUSgzeQuP0B0gEWwEtOu3ud6xxcS5pYYaY7ZRpcjwUP70/6RMIcq0QHlvi9
E50kc2EYDMVLKoeAlRmOMzqPR7+9c/p1hAGspLTSI7+fPvTks8KKx2BZfyzTJwzUSou1gOHvpk32
hrQciP1YmooH/h0NQna+Re7NfLuyk5G2u24jrgfYGKPUlv43rrqFPG+u162dBUMJ+mcBK5LmO9P+
4nGwRsw3YdwHOrzc0PCaUDqqX1nz0r7IErNbsJte8rUXFzUN+mbJLEMcISw7/AlxJ0TxkdClLKPy
nGAKRhZaDKe2xwx9sFSfJIEtFrzbXh73FYN3PX/FVWgMRPQykgta7evRBdIhEY49JAUwsU+GHDYl
41j3cdtZ3VGHO6p83YFRB/dmkaNitTaZycgXh7FCPnh4j4KiDUeKZ1mukRqs2mmvIuGrCo8HA2AE
dzH57caTnq6wj4yKY/Gh9NZ533c/kRBoRyM/EEsem17/UVZvBfPnMx9gTxohlWG9GB6c1U50TXX6
43h9XuPmhluZkC08xP3GSms6HwskeKZMFrjqyDA825OMITPFDu4z+Ig/Mypq5pWDfzvOoI1F/jhA
4V3QY5lOJN96bVic1FC2Jd6V8rPoXPrwVeSQQ2jqaxPOb+9FZ3kfL6JPZH6kLNJdWj5244pA1+Bh
Wy5auKAMdaKKD+mFU0FLm5jBdx/S/7gpW6vbTMxbPM02HZPY1/vCCuCIu+JuODY1+cOfVmMDKjZw
1+KJ0g/mUV615/u6oHXFWV669d5kLMm8bHJMwRipu+R1rHzQHQTM7tKf7gmwJ2LnUV0M6SqFQmqR
cpWxfDx8BEHWguAX+ubXAoTmc0v39vHeCMyVlR/lIGd+fHfIMRsRNGNs3A4kV+XAUL3pJ36QK2yr
ce0Wd5tYAuYU7OT0GSxtY0ZPzeQidpDao1Z+FWdd+xKRc3KT2tfmxO+UJkcSQ3KMDC+He3o3+VT3
ZTZjRZYC71KE1TqH66GxIOCNHqvzhB1BZsSxKHi+6IaYi7gN5RaGgFvhUeMcZSfnuYlDcoYcLWB3
659d8Y1kAxbboau2xMYbt58SpVGYJBdV2FTT4gYkrl92ZSBeQUBvEu3zKp+tbJFWT62yvg5hX66H
hulZt+zx5T7jnCx39VrEaoDd1yZfw9HST5M55ThyChakFfjVFvWGQmpDdYBsl6/b8U1/XIrjzXjv
+Qyeh2d1BtLUYIp51ozD3e+J147hPUKRxbF/deJ6jvWeo/Yir1O9zp0JL8bCutvFk3W6/9AVol9E
TNRouJsH2U1ovh+IasET+lq7K5Ap1/Ymtd4TsvLqIkJcs8g60MKUhV7f0QaCJS9/Xe/BXQ4LiYZE
BPQJXel6irJTZZk3DlAfD7wCYK+KZHEdt30DPZI06gon8bmvDqg/EjxqRZBiK3uEbRlK/auBhlvZ
Z6OtQiAPCvoiqi/k3ZdpbKCiPw5K9KbAqkz72kmJpypFYkGvtDffGpQV8jP4saF9xYsqiDwJ4llO
N4b5YzoyvgTysQrjlSiOWj+0+DUiEFceXyQ80bRIudYZotJGE4GCbUr9QBC5afgFQhQiz9lCRUcE
kfgKGbKlkXMFeOtgapCEhQG1pTha9zAzDsShlvFrbz7l9VuJyq4+lUqoyqEqgg7HRUc04jJPA427
k+/8IHq6SbbajeOkj+wKw0cvrSipH8NaVXaU+AVcQT07l92qylZFFbZ09UR9LgkAhDCUKG2hlsIO
f/TAUQEn/X8wANAC7f/7IEFEjGBwnvulxnDfu/f/f0zcvhff//wH9CrlL9ar/+bn/zg5moSBMpzH
gDufA+HO/uvkCOFFhYKlqgqSC+VXdStjCgKJ0LAyxEABK3GSbct7d/3nPxT1t/86qHKRXPGcY/Rv
KB8U4++l2p9f+V9KtbIuwTSLRRnKNHu0Z0OVXsa8O+dq+2q1ahBTxSEELZxxAE9dUIlkyv0HavyD
XQGo22Q9lbWJWzJdP8b+ZAD8v9EpyvEMRsoSYV8D8YT8sFjY1RP4vVwiuj4rL0VGem3aHETtIUF+
Ul6iUjrcWstXrJbTgzW99wlLfWdZZyNDRdmVr1PGF64x/8lzeWtlbCO4gyHMrDJG6ehBMdhySrHI
XY8LWqqYAtR0FwHjz0ztTe70I35PNmg8X0MlvU+NdMof9MyZ/qrdXo+mhRqTBZ0rCzNLW7SS/ZHg
phNyezYVVUIzcT+gWw2EzEJ8iPWKTM8H5BgxaZ/0Qj00ZGDrLAhQxp6SObTt8dDB6Jd0wgeRWIEH
baqbhbJ+YKWY9IUwWrvi3i0M5RHAz/0exwcbqLCiel7eDMnpHsM39uYWgH42M1c3ccRjqhTXVwEN
ZGywtz3YNjVyL8UbOR8RIiZjeCytEv18jSnDufbdZijNyy25LWJUTk1cwyOcY0rvdOdpehilhno4
Z9mU8hBJJHbjm3HpS/HhKeXA4LbKN211vXrmPac1XO1yLEy7US2I24uEU9IzWJEF+UU2ahe1G04c
MkDaAodYdn/gkY1oR1bmhw7uWhwkTjHcPxV1r5FNqEqIUipSmpem0rliXM+RVBeijofOyTiiRFZu
fNCeMWpmCWhTSZsayguEtnGla0kNHd+aJyXzqMKSYj+TaIkaer/B9komkhgtoYb7aQ0vNZ87WRXX
lFDPq8uxFPYDaYzdROLDPdY/sghPW42LjjdoYj2GX6h+RFbxmuAgW9yv75Me+/KDQFVJrDF/xcgO
ya7INjVpnqzRca8eyJ1gPU0LfE0gyGt+0pl6jEPk770MarccQCQ2urFuzXINBvxV67LX3LTeS5AN
5J+jzZAtiJOVDn7t0WCvGE9wMNeDRmfUqtrVQ8TbAanHbonMGO/Zqi7UnUVuX5EUYSUkfvpIQmA/
a+MWX5qG4uKK/+zGLQn6nomPhX56Ck2EF9U9XUnNp2EckpsWYAR0aw1Qbt+SdZ15dT2FOLCXtzRf
3XvhoxEaBI240SDpArt9ozJ+ikn3yO6qr7aPr+F698teOtciMqdJEDdNoh2Feg6fnesWKPTD3Xrp
p3ZTPJhEkI5R96tcYVgOgbi40uJNwhtmalz949bqk7VhYT4cOr/TkamABigfEwnldTrNrcMm1Vo/
gwOKM4YMqPtA5nivrqz4qYmTcdVKkidPMsVrYeK3MVBnaEsEw046VPtrXj4pGjGBmSQTPEJU5JTp
T1kqzQzcp1srrXoxe5Oz5zvlw1g+RXWyv3EOshCYq0iRZIVgBOagDwQtBg0Z1fRN8aCWJNzec6Q5
PeD/G521DGGvWWZUpcSA3hqnVLOPvmRSq/TTk1RN3cdkJFqQXuHr57Bz6CGJRVjGpUdzWLxP3mzC
TFSwxcxxgYLcHkuZ9GR6za4e6XRiu2X1wH+JfDoTzKOiP/OKQ8Eg2rhMfiZh8IoSIwxqltkh9iKr
9XqSFAd3uALOjTYAsvXRyl97GonKwLztQS1VK3f3P7lvJOuiaM7cNPo3UC/+591fM/+2+//t5//Y
/dEhmKIkYoGXZ0L8L8JHQ/+N/d2wwGQaGFV+Pxj80jcSVb5fsSzMNpwa/rX9a79JYOZgBpvIKRUu
99/Z/uXfe2J/adX+6dq1uUH9S3d0urbJRPhGyvDyq1qrTFA66iv5Ma4w5byK5vUsDTFQDnmrV/Ao
1WQOdx0iP5VvZC931qeKdkErEaWr3k3JdphEFYQ1ZhutR2zbKY5rAz2U1hdXbAaz+zj1JyjgNLTt
6Qd3GH0O4Okh7NyscJQgiT0qkQ06OWfcIxlm9SIMrV5rDk3X1dXe0oRS3fgy3Oi2xk/GW7HuPNO3
9lf7vXp6Vl11XwSDycpLDi1RqOVKwgxsUyqebvZrGlb2uOs8kcxBuAw7sikcOGyevmcOSfzu3H5F
F2knilum5VlwH3YIoMcelmtzB4zfAZEfwqlnOOAk71jaGPduc+eyloJssWVyofjs1YyG7dsm29E6
Fp+rjbC3XGsPPyt3hFBcMmBsPYRdbrszfdXPzo194keI300XbCK1B0XIJd/Ult0l2ndb3GkbUmed
XvbVlO9LHaCNP5oL7BhB1E/hHoSF5jxX3n2NxIS4RBtX8uOzl5bGbApOCVb1E/fdWIou88nVtIR7
yclKX2Vn3n6Fcl91iXDyhQ1O8MZw+QW4KcQXHK9EZI+9U3+BM7Z119oaXhRWVI3drL7wru7VISaq
AUYh24wGT3W8ACXiGV7s7Qa3WcvOtIAjjapqE33dnuVF2tjxJvWhYNqy09rB44W8Vm/a5EtiYhbT
V7162JmL3iK0fqTNWLnmc+7FjuQUi7v73X9I2w7qm9PYr/sy4JSjecaGcYhD/oY9uGgDZs0GLl7C
/VCYuayg2Cmw/LroSMLrgQ3eFgLs1YWL9C91mPjZ+ie9jN5JXpnH0TIRuD9CbZao2IaTBNa2t/et
T2vlB+S0HdtnYk+Atrr9msT29CU/Tc9Xv7OpzIWcv6d1dTqDHvnNtuXE3xUq+3OK1H2V2x6m3+/0
bbtmtoeqBvyXyX8P94C8x94xfG2d+9iwXPMsL3SX7/hslnzECHbdNMQtxKHG1lcWDvCg4T2YlpEf
B7Rx9tGe63QSB3U8eDbe/WZFXezeL/HS8FQXwb9TOFcAt/vk8rnlkXi7vd2WqXddxhWhjUQve7wX
j1XlAIRdk/WwSJ85Th5mFdJ1o26h8V0D/YKN4ulQbeRV9Z0Hw25SbNgjl/bDnIUFPzEPQ+RlJ4VR
JoFhNgwfGUK9zQDVbE4RH8TeWCRYfPbiG1MnwScmyam5bV5p+V6yk9g670ZgnlraWDQyg2lJbIHm
pe7jAjdljxRUOmrB4GnB5zELTO5YKBDEx4EtvHCxATg9n+Dz7RByLONjiHwJWrZDx82PdkrwGduw
UAtHfnoEzLEDBQ1QTMd3qe/7Z+uobKftFMDqoxHJgKaz93RFXc6hNFXuhm0eeXxdzDQ+Idi0yTSw
ajZqqA9hn526DRoOr3/S/VkSiyAr3vGi8ZJeL7dgXjsamrl7eq3CT+F/Af71DiRFs+zhd597qh9d
KKPs+DDXwrdyoK2GO/w2OdW7bn/3z4/A8LlkH6UN7cJNdtEfTkVaTsAdJqNU8G5e4Wb+7REmvsLk
SHX7+Z3z7i/yqXanbbKhM+4+/GJBkHVYX+q723/kZHG7iWd9KOHwzLu5l9AhoYhZDc4FQUFfI7N2
77VnvUIs20moxw50Ymala7JqQ1x7tNJ6r182Pyo60JeGGwESYg5Cw0cQwCv1NMlTF90K0VLnQsxI
GVcDxpz4a80F79IicpO3dtPAORTso8DN2zuOaW8J7HCq7+sh7pxhk666IPFZNqMttKJFHjTBbYM2
58jqSgKHp3gSj4T0cI2DdlBP8qlB6GCjGlgL8Cl3ouoNP3M/VKKjvEdpznuQPnHqPUsOD5F3d+88
LzTb+TdmEazeWQq3U5i70se0ErbNh4Gt5Uiv9LN1Sr7FeMMg8p362VK8INYNb8/w3B2ECG5/VpiI
2/kuZfndz+odPIX27RWWQIu4gGWSvHEnClX7uu0T57a1yPzEg0y3td/2AcHpxSFqnegjWjGnxXjG
JWoBG+Sw5GSpbKw3UlvSd+2Q/1zfU0gAOOe8eC1+oQBnOsj+VR6s1kkOCMfii7zPNJTkNlp/5K6+
PNg3PznEd/RRdrXqbMYCi5aXzsyhI+ieGyzdxzf3ESirkjXu1WT3OE/cS4KTu8PK4NkYHMVjcr7A
jghLxO9YUshFbL8tHiOPwMRxNzklPyMFlSd4VBEHaHle/H2UvzpuMQyH2cVcyHvxa/wyFXxwbrcy
FwbPHbuWqyx1G/f5CpzFza1eiTp3riel8khLXMUoPbQwWaJsu9oAmGpmshgGWOmzFQdyWumI3lW7
+4gW0Suzlrr0iw3yDSCkHwVDl0dYsMIZNq9dBJ3AxPdUB30La9VGPR9M59ydPrINCyWvjw/1PHrj
JbbfwJuqvHmCF/no85U3auFV6lcn4ajuiXOHMWujyXBkB62Gl2JeRZIF6gp9VlZRpLKIzjsl2YQ7
cc9Be7Ajl3rGue7zq2fsqKdGOUi/EFM6SUjK4U6gEene9rfXc8+yE6LMpuNvv3V3h+hmHpws4Nez
Z3ADuqqDOobQXPqx78V7BObUwlHHOouUwgayhITdQ1/q5ofrPHvwgD+mgRygQ3tBnbmmpc1SDWEw
jH3dw4cSsH0DD7y/oy73c86AAXI3LXaji7U2FtQ70Xf2Q2Hc24iDhJ24BIHLqqP93I6Dx57KzaH7
3Lhp2DByoMno1DbeT+eHbGUxFBaclxblygpBYDgkk3DLYW9hB2UD5T5gcsIMC1VTbLPuLBSVZMHl
6PSK07x0n0QwEz7qt6X7hZKtYGrD8QDGan8c3oTKBzrF6WqBEotpoX9dce+SJrSiYVHYJyLmA9kV
V/BIr/ZPYcMKd/JzFKQVn23l3zelwyq65+nhczSDXLapYfOFGIhHfSOcGh8IB8pc/UgCXD2fDOJd
tus2WDouoN2m7/47ceOdtkch4k98Ou5PHQq+vv25n+Tn1ROWkEVzJrAardHVrz64A1k3UpZhnkw+
4DMXsSs3qE8ICQtRDa5A1QS3NbJddUOk55vI8mp3nA24W7aENtrBfBK5bZk+AdqsF6J/e5+WUL/y
p+xsLJXl3Rf3rO2Ztp8+8h1G09rJgk913oM4VjWBaAMXXk5LcYGGUPINiJgszeKmuvlICtNPHLf3
bb+vD9Kq3KiL+ewAnphVziuxsYRo0bJLvMEV4QyO+IlZSVrOq0S5Kb+RN6b+Y1OEurJMOUqfmtM1
9TtUejDp+N2nx2ZYxGG1EJfTqSJag3NwTPQldz2qtiNNAL/cSFtiOdAkR2u2jl15UZ6Lt/tEXqmr
rB4X1ZOfiiOrw/f9m3kTV9N3YDhsXrFaHEU8jFDnn4dV7M050a50FjfxiqXtGG8FI4h/1IPySXYt
cZYB8RquegLn1CoIv2z5pJ6mw/WjD0kPDDEAzKmCnjrCY4Hj4pB57kJ89pBJuyCGaGY9a4dyXZw7
jO1wUz/NT3juZ1pfjuWBs4WVQdjIM6uVJYLy8JILi2X5u9APxyReiOISEVOxlT5416dnXgsQI0aU
I8auzR1nc4nP3C64kJlWxV/PSIYdn78cTN6sp76y21LtOLcNkxSsGT/yegj0DwEisa0jKFuS0k0p
VYVdqJe++tot8Q6NO6wWxjZyiRGZWwFLotb92LO8TzZNF0knT82DkspmPuxcj7Xs9vzBSxKQ97Ep
nL3J+IuvMVRyah+tuHP3py2aVIgnnHyZKy3bT1Q9xfpK4aCwFSQBLnV9iRGZ7xq/GDCv2KYER3iW
mLeydDPHbMLmOWreJtE2X83F/BmO7pWdbEOx6POOeGqQbHGg8djwKdvZOVkX6+jUL4lHSHDi9EyK
vHEP/qCygYt/zNLBsFtkW7Gx66e3bq29dKwztXO8+/k7VhlSewNOVxGsZsfa3J6KBXrmhfzVhKWj
Oyjtnvq1ZH+m7/lWdHUfQTMHPW0huDw/c6nqi7tkLS355yfnf16y8/UoLFGLGe/EUQbR7iLaeI/x
8bhPvJ8UoeH9LAQy61DhY+5aSEtKGFDmECSe2tfEye2Mr12P2WLaWsf+Wd9H51uYrK2NkM2fNUdi
diaqXGFDCaCfxn1D0JZtLrSjtrn9WBflrYHndZ6CnmOGLx27lbqf66IH41fx9OBcPABvEl3sMezY
8SEzPuAZv09dgnzTb9uXaJeXmMVsCDeEWtW4vwhqX3Bvp/2x55gQ4zigIMZZdM4bB5e3SRMJ1cIL
+e/0Z4f5yIj8W7b8Ygcq2fKna6g/16gsbevpvkhYLThNLAiFBIkRjc/aTw1luIwuRnwQ7sdKPUfZ
WjAdK5S302sepMtyl79lJyJNs92cTHZIEbsuFLZIet+cjCnfKifyyhXRQMjHXKJygcwkVI1Arl0A
1M5q2qkBNwHLfbmVf7BejA41O9+dUzzXHkvOdhMfowMsKs27folP+nJwO6alBoWp6LGCceuxmWKL
Rw08fdZe6ZnaMmtPzSY7RU4dMhykFNhGW3JhVXoEg1efKZT4S4AL+NmPZtnWqXsF+3AsnoUzspsH
W2HMEuyiIcb8sYGjjPKmc6YnYowPPLMMVG3mKzZcUheBCFvS6OBO4ifKj8RPTrHL9O/rwYc/v5gl
KMlgeFV4Y2xmgcQhc6+K685B9f8BWPKq2dQFdAtiWg38CdV8sQBQR7fEoiBpFxZH4vjcrpnbnhiH
0gmkln+/hnDynR9ONLxnj5871V2+uC3MoNwm4XBut80C+rFmNy6OVqef1Zj9QfjhDWN7FMPhrd/U
3Oi6TwdjGzm0kVZPlIq0UNkgUy/38uUXuW68vzGnnNxlGQd8UQZMxT2C6Zz0tX3Hw+gYH3easXa8
up3nTVHgDdM9Xoyf+LkXrVAq2OIRz0L8nD1fgyRy2w94Vqnu1Ct0F5ZbYbHJ7APSeEp+jgzO3GIZ
7Uv1Pq7nxbHxFGjbbI3zPdPoWGmUxbTT38zLEONeQeDr5S9U6oX9QX8BL+47ErtoJXVm0Io3X5ju
btdl/9G+LjqauqySnKkBl/xfgjoNPFV/Fdv97ed/aZpaomqRmTZr+eiS/mtkqv82wygR+JFfof8J
CKSBLcYSTmoaPzHPUv8YmCLCo18Kshj6xO9xRP9Ox5Sx7d+Udn+6bnNGWf7SMB2jCWD4wEcPPjk5
N4aKiaeZEvjDIFdIsVLk1lWrBllLIlGOaRWi4/Kn60hCqAvhBcZJ6WYVHiNJrNwBxOB15s2lerox
79eXUlJ5ZqP3SZjEd6XL6m+wlHqoj+n1FhrNJO4gvuif+WSBxbxXiDdUMnY0SXsDkTgce42jaEXR
qI3G08PM1j36JtNMzqKePOUdVDF4PwCAEK71y4dczEFvdv0wAr2b5SPGthnIA56E2ce77CoK/Tl3
IB4WQ2ySsfBQP8tcxMySyTt9YlevsifRvL0CRzmVxNa2SP/b+OoVkfzW1ijNxPZ+dRrtehiYhowN
U7g+Mbdj9snMZGbF14FpTM7Y3H6uU/VexSIhIKxVlYVNIp/9x2Kt7oZePM2W+DrJfHP0H/r0mkLM
cRSQLFVeLBULrsuUu70yLqdMfSXuxx8kYQ0Px4+aazCK6gsgP1o6wu0yTNREfZmhF6TRqVNulC3i
k0FS7SIbt7dKPT3SqnIFQbrujHwEcDaWwEXR3ABcS+wb3REEpbSvy+ZdGid9dP6TByf4KyUYDODA
Cd4w/pfBiar/bXDyt5//Yw0wkTkwA5FYB35/1H9ZA8jxBe0lz4r5v+omlN8sTUdRCxUMoris/2Lv
VH6DISYyVCGvZ15V/i1iBI7Rvy0Df7p06y/LQHxVAQVWVh7qMCjt21r6pLo4W8w/CFmxlU/9QMVd
Mdojg8PB58mm2fX2dW/YRMZDaPBS2RVO+iZ6Y7LdQaPLlsptx7FVnRZFfspu3uCLSyt243fpEz4i
bKxTt87esYi3swKrq+A1LkhNERs/MzBArCnU+frIAINtMRM8RT022qd+o6bFcyrCfyCphek/eAo7
F4/U3fS23JtP6LoXLa676w5W5PTMf/g3Zf+MNpyyOconPV5OArwrIjfWAuEm5RY1JQuFKoBCt7uf
/ocoxZsU5E+9s7779SehJv0SiWj7Mn5Oy4kMlVO0S7eMGzwOmgoatRJaoU33/KO+3HaDuOEIOmrH
gvg0kUBIE/bsi/YsSA4CZBmUTzjypgrxO/VbywtqqrUG9ohNGJcZ3VDV7vNDfIge56tyodVdfkdC
GB9oGUX9pqgv/bhOd63K+Tc73Ckfb7tsWR76mw3BIM13JX2mUXMMlurQCLUw/ay6jQZc9BFguxIi
3CEGbUQPm3u2snxrdT+Mm+7EaIN/0XxC5LhRkHpUchlTd+qUDAzEXC/XpSMxw94gAqSCHCBz7XIC
Irx5Z/BoU22ygO9qSanJAhk4vXLfCnSiqBHx1bXMyMvL2YJRmPpYd+ghxvb38RuO+7xIa7bWO2KL
mteRIYZuFffmZisjNFZIPXqag9N3ln9ND8ybb/j017h8Xh/HObbYzjkQVTQoP0BT2tPZ6m3A21e+
uGdO/gqM8f36pf6I3LLC++O66WSX06wNWi0BfmWPT0g5EorvNP6YXDihcTgSMY2ID7AvlN9ZmEi6
kBQqhSOt1SfZa23Zw5bCOOh+bAd6H6fri7jRQszzm/Gbz6HRFuVbG4NsuwPC2MG4K/Kn6BHidJvf
5Tf5MjsJaZWcOy6x3Vbn9l1f0utC+fNAIfPOtUK6F9lLcE2WaN9sojvHzJfG0LgtaPgx6rZjamva
ZyQtIStJfL460aPLXB6W+n28EEzaFxsVAm/nYjtqbQKs48wFigGTN1wgaaIph70RJYjdmmuEFe60
Kk2P0h4h8WCdB9rast9oQfJdPgiVD66I88I23c8YfH6FGaW49U6MLpLgHn99Y+81pPeeCI40IbYX
Uwf1cJh+MIVAwMRDZNBAI9XIDlLpUJhBTJ0vnQcQgSkNghgy03DdmpgIWQ40ROI2HY0rZ2RUCzLy
Lctp8k9LvmOOgzl7GPJvS12VJeFbJKfcQIwKWcXkUK5aR1zr46eJwLmTeJdWV1SdUW74U4PpSUCu
y1qhHIT6KSMBRedDdotzsh/X47rb9kfrKVoln9K3vpray+2gkXQAe0KDMPHw9Y87bN9dfdI/htpW
Pxgm1PJHuixO+QF19TPXhVfZyUn9CfjcBiZezVGiBOyClGpo2lj59+MYr4hk3qOlZsY3bprdbccK
eeBxS0E4fMRvGOiAicHGtfCrXpd3vLQ8gXjD6AY7o+oO7QovtjgGpulBthsUFwUVbTWRoaFjEKeK
jjYkJvlt3EPJepqGGrzWnBy9NbrelccXfvsdQwOzruKjIO+1SnxCxjpYJpXKOSXLHKw7gK91I7Ay
5LOKO88lEqiEzp3SjyLpLu1L+nbV/sF0SDXf1dbDQESLhXBdfHmNHFyHV4umyHgtvIdMDJJAx7x4
fEvQ5kARHuv8gN9aWOQJDfBqoKYWknZ542JITyf8Iol3g4o9VKgfDOi/DLoyDbmFpHva6Rjk35RG
tIesV5OOtXDf6O2qHiC6VujzaalzxbUu79T+Z2zgK2pEuH0hzx66zueQjtQ73pKTaPn/uWcdU5P5
x5jDVlD7/W9wLDhXf+FY/Dc//8dZBwQ/FG+ZsmbWev5evPxhLrJ+o3KxiPNTLBxGKEh+NReR30Kg
M4YkmdwYE27pv0oegv6gWWiqzh9y5vl3Sh5EJX856/z50g1pdtj9UvKIkTlGVymFE6S9ZlLsFiB2
Rm11N6r3/8fdeS1Jjl1Z9ovAgRZmY/3ggMO1jHAP8QILCa01vr4XksxmZRabHM4jK8ssM6QLiHvu
OXuvPUz5Q9XrruFPcO7hJReB91hU3aUSmHd4T4hLviOV4XNePpNLhTARVJYXle+FhOUbsXnCQmTq
Kd4dODOxRAwYzhFa15B/UJJSyYS6QgwwkHGFhi94c2W6W7F2j6KOdqbAeIINhsAoQdDRlTUbP34y
BXlJHIkBvG6SYTJRaahWsVZjxS1N7SqV7ZmdyEqXRDepmGANFWoS7nAy48MUcyuKQwhC/RFszS6y
OghPaNBb7p/ROi8U7xJwSUF4Khe59hGqKR6fnggbOUNJOWLsThfldIkr79UTGYTmKcQv7TnhJutL
mh2L1mc6BpeCZV/qTkKCQ4qovyGc5TAyIk7s03nqdsK0EWN6XZgYtKlffHeE0RrpmyodypYSiuS1
ZQOxShPbNQkNe6E37VDmTgSvPMaoL1YtkVE9JJq6hZnUaLigpS5/mHwrexDBK9bYHVWNUL4k2EF1
dopgngXU0iXwvU3jJTcfcWPRsiQHXnk1x2qnzRNO+bkHF0oCacB8zusx/EZQmMDG+8z4xj5gpSX5
zD9MYoUr+N0nNHthTvpL6zWOOaQzdHlO7ZLw/LDbxO2fRYsSrWalB6tSAIGiqEchC1aJCW1CnEGe
EtaW7h2cIvmvlblOhRS7JEndRiA/s/ti3iO+1UBVK0IVnRjvl5Em36p/NcQ+X8XURrWJLkEoVnWb
ODFTqjLwVwVtxXFMlhB3F2pCjT3b34XnXu8gqVBMGeaHaAhYQ4yT4W1qEP+LzJeA0Ecrwq2Oflzb
mj6uNBHAgPbSt48TbuI4RQGVdMtap06UzXRtTOoxkuncDcITkZyUmRJsWoJ76Q6A3wBhICYzUU1y
2nA8G+lwr83GVmcktRWeByVb+HgklAj2iQwjYkJvrOjJXq+6ZQOGrplgcY5IToWJE7ZuvVNQe6Y9
KAZlqgfmXeb4ZoXUOoaffNetslVmyisaxpKh0iiYy9D3D3rXHlUPaWghbHQNU01Ed5zpdRLNqPxv
woGOUWW5up87fs9OZaixqKu2p4Job9O1oM92sseQHGJyNyCKBNtSoTay+qvXRq7cJSc0t6uKnBmV
S6kQOhmYi4EWwJ/RLRGLYztQkQJTQjRR+Ax7VN5bNOAkpE/EnEkVYzL1qWObI+KQ0KVh3wz+KiCx
x0mz8LVrZMjujMSiMUa5TkEgK43bavI2kPHeBB5SGbFYS4OxqlWq+aqe5x8FgXW+5Yj5fNqq6d6Q
y12jNbuJ+m0yBqzYHWcWmRFBi5pYZyBkmtlT1ykrNcQfrguIu+rqpLZAnymQYoFUEGh0nSE7ZVPh
I4R/WtHnH0QGvf/BTUITCpOp6yaR34o4R4f9c2Ul3/xrk/Af/PzPRdP8C8hwScGsQR/H+JFb8/dF
U2IpxV5L02+2VrAy/lRWqlguyBinRajNbYL5Sz8XTXLPVPSU4o/Pz26Mf8NX8YNN+Yuu8vdnPht2
/7Bmat2kGdnEsjNO6JaxnPnMpmvrQcN8BXuwKBUHa8BK0mvXB+soI6Vo+kMeSRDg0rWGMzBq1n05
7DVRQaiFZrDtHtowJwyBQTTpUNVza4DrBaDQ9ICQsltTXK3+oATofuHq9apPb15z6lQD38/eTJW3
A/l8kUA+3yUAupCTVlHiA2tLa9eoJFOGcD+G2C1nf1yPzBJdRab1hwqcQ2F8CvlFYNyeG6YjCcES
vOEqRTTe0wzQ716Dhw8zLs8tEG4QMtwySrdWfbFUYR0o6i1JNeCQiiv2Btsq00WFzraLtNHIdMNI
cqcQXkMkPI0FgwWN8bvWwLJKHiIYINiuEZSqIDEkkidKEft9P3ywBJLgKCzqrlpVurpXs35levWy
MV8HtVpp0I9EGcFBCeyArIoBMLKgrevWPOntB6llbqGRuoFUrfSh1ZXi2SB5skCYqkQkWGEGyyNj
37LIjFsx5mHy/KwE1bUs9I04sD1SU+oUhHXMdhOJipz5ntWadqERLtmmbtZIjugxR8Nd1RffGgit
aHjS/a+Rpy81OEYBOlcGEjBkXEoIlalX7QmRVFeuR7yGIY6TMvmYRnk5BB2ePPWpAc4T1egGjd4B
DGzHNFhbq9iqVg/CExWVx9LcYcnlaZX8ijjTlp7HLicKkdcSbGl8hMyrzVTb6QC0SzoaIwn0Yq0u
4wbBOUlDXg8wsFAItblz9aHEKHaDOe8Jgx4UmHGuGTaNRrvMA7h8/GqVh0hFGYZNcY7piraquAr6
0m2SfSIPe4F44pKzdMZjWQwXpQk1L7wHdiwbuZsOmFDOoXgxQCWN5fdUDssKyUNnEo3OfbvUiQpp
VCIfymVUk7ZSnCwBJhqYrojoGIN8wLZC3TAcyvlOT4M6H9AeWZkztrCxDIZsQPblblyNiYkzbxum
TPgrlnf8thavWB5whnTZRzrQWel4RYVJL01bEi1wnYIJeLHcOf2kXXUr2ftN/OhrBsFMMct8QWAd
OSFmBXNo/IoxH5RCuxyGfeg9D6N8q8E8KpmG7iKjvOADfdSpUbprP2Qb4DS2TH5dCBw6Nsmam1CM
lBVphzDbp1IBu66Lh7AflwSK8FP4csJI1JncxxshRb05IiaAqO/1QPj9dp1SaHL1yli8CdlNBOAt
af0Rp9NRI0SP/JsGLWTJhZoP21hU96WE01UdJRBM0WMl07BpMVfrCJ3CLruTf4oly0T/YzSVTeN+
VUXf5F65FReLzkMFQrNuGbZJjYBTRwcpTrScNm2D8Z6wircMdwFRVjTwMyKJGqxiAyq+tpfWxIRQ
gSRyudYCY50qfFqrD5g0vJmbqStmiIW7FZcWQKNwyFYZSJ1KTNFqI/rNmlsV4I4mrTSNPePBL6ni
gjmnJfSVr1g3N63RbzxILxFkWlJK7Gai9EWZlQvgr7OW3EjBmw+7yJPvhaJEJVdr0HfC29ARzRCC
UFhAe4wANmloMaYUnXbof9fivhKMS1pmz2JjekQ/cvxGP+UAJsD7plobCGaBqEanN07SyxggNgbb
InfhLqQnZEzIpibUYyh0PS38zDVGNqQgEEdNT2q6i09Va+fsq0SfAUPPzU40krWZIe5QEvHVzOl0
SRWYEotGj+e3ez+ebp7ZH9qELqNY0z0Nxc0gX0iFWYuC/lyRvJuoVGidOfcONcIchS2jNpiZCo0t
oW6Bm4rH3JQorJGsmDiejSSmeyfK1dbQhIMURQ+qGla2Vgiz9ZXlQMgqoHgmZNM5GiGZjqWOsOA/
uB+A/wKPhiXOdGpLV/8FbESUfpt9zP6N337+b6WNKc6RfBIQeklUGN3pf7eM8iWLFgSTEVUyCWGd
OSQ/SxudrBQLswiYEpmtP5F8/1Pa6H+RaR4wBJVVQ/t3adk4UH/vB/z61I3fZh8mWQHULpK6bkT1
5lsEkZT1UVObXTKKWy1HNOwXL63RUfxyBykLaV1IkBoZ2qxVnGGJGDiDBywi6s9hNpx8EpMMevhe
OthqPuJZUJ0yQFzpN6ArgdzT+B0qLM3kmAv01KptILmWsapglMgDkuzuqon+F+MfW0wwJKQVGrIA
aHGmdDchQH/vkWEdEwnRaoVlK6HldgWRyFm2LhBsqqK/qozcrtSvjMyjUGMPNQYzmrJuynXfBKu4
UeBVjCtV9jeZJDwaSnEEgAxuanry4gmaLoTLeppih67MUVQrRMHtcJQ6YiMYD4ziXZURn8wpMHkH
O9FfDez7E22CGgQqMzJZhJXEVcAQxGB2cylyyW5xRYzvERxhuBWd2D2RbusZwk7qnttYfI2R9ISo
ZnQSR1Svc7PyURLIJWRHa1UElvVH2ZcJqEW758WO2Y5bIVj50qWZwSKWeYnHbmfpAUld1b3zzK2v
VE+VB8OtkLq1ZalONrlz0GFfsPeFqFfAG6Zl0xbfVfacB4gA/fQsiP23KYdbKQ+ccihXllqS70E6
rPqSRluT5nxghE/x3H9uKtoHlb4Dx+NyalxEjI0C77pXfQ2BydTrTc9vQa3tg0Ij1upMPjrAl23v
V05A273Sx4eArMPKf8uywNHbcqWQ5CpBl0QXlIMwTZnvWKkM+5/lB95nm2ymQr4Ojb8pM+wZhXe3
jOIwf3sZ68cs+SKGnQo73zV681oCfx57ZecLltOyzbeibl+UGIXSCu4NwQ3RikHohzbRNAi6DxVv
ZkJRo7CjbKzkllQARYli74N4Scozu9bQIYO2bksnH3nlJilnmmARTyxtQqF8aQXVFkiwqwfEuVOJ
IFRpjhnvfGJkznweWIO4yXgeJi39sYRnFvSbKQhfhiJ8qItoWUbIZUrojSPRitJLCPs7EeWTIFDt
N9M5iqj/yIZcjKh2G918moRqE6CRKoaY3SvQNb8+GuzfFW8iN8Yn1oRDkV0FxuCWkq4qmm3U/g8C
LR36jGuvGw9lgRPCr7dleNEb6yBbwYn9O84SrDz0KAJN29ZjfNIEbat4YHCiHrHP1M7+XEgZkeam
YB0VtTgGWUWMi/UQI6YcYYCDR+235Rzb0oXNwRs0bJAd3QvCJSU2PoVYn6sUEX+D0mrAJmbE27Lz
cZmi+QZkLiElDOBcTPGxVgEaSmvTp9Vu1NmzF2D4jgXoaVo0LPOqRDuVqQJiA+FV1cL2lLV66wpl
JZ0Nsp4f07RArRqeAz1FbCn8KCAMEcdOv+mUHgMJ24u6dDToX2IBMiXFqM3GCaGaUK+rUib8uDdd
XwZtqxb2MADUFiIih1NHCkSHpOuFTP+jj6plHmq7CRiNlDANirjsTOXNaGH5+IjZuXV5QFf7Obis
F1YSsLxMiC5JyWJOKdcYHflG0Ey06sJYfhV2uFS7ElwSCmbYFUUqlWyL7k0v0ZIdVpwUt9KqmVEO
NsuGk+B+qSTzvauit8BqiQkAdt/l617DjmIOlCV4qiQy/8ZX4kJqcY4ueA3zJy0YyeeT1wb09VSd
FoNeveTxdxcNqDCFbQ86W9YBNMGQamQ8zDV5xLG/axnApv1z3h7aERKpnpbHkUBUzRDXOM4BoRHR
muQccb2sN3JDiKQxs4tDSh10g/gMF0gP3ik8XWKqRgmhuI4NyYsz/Na5rUEBjpKMo9v2D1INF7yM
HqndqWoYXqOlVnDiJ4m2E+FVNvCJPIAd0/g+GPDnx+qui+B3BMirBogkD2B5zYCkY08Itf2u1Ohh
0xTYfC2/5hVoKq/FIteyx+kXXmGeTLnfIzt5bio8ePHwNuECHnMDMcx2CN7l7jZYw3Pva4vCFNdZ
Wm/6xr/rBH5OhM4ZasoawcrRkZwUKc++qZOrpSOgH3OnpT6EnHir4g9yEfeGNHK7JDshQlDQM5nJ
BOEQjBoTmnY74hzulGk1DNlAsTZBdR7ybNeX4IMh5M8pzkqN4SuYwTfxStWHWzBzK2sJniJuI49T
ms4hiSnv1tScI41QzIp1TxUnRuf996jBL07CTWgUG4HFStXhJ8mnrmQm31U0qGuQNrnu9NTFTQqx
tAscnxsNne2XzkBGyInpV6zDLcyjgAXINxsmCPHJGOR1VMF4NxOa1zxphrzlfLNS7wocedpskKPb
9FDo9Tppw5cyGi9aWh3+c6tOYIbI3+hq6SrriA7945/T1Oep0K+Iuz/9/M+GmvEXUQY4IqmmZP2t
a/azoWaQ3gKkksgEXRf/WpD+rDohlczeZRYB6lWTZtvfq04Vnc6s4eM/ESMzOL5/p6P2W805v3BA
7wyzUPnxy6im/9hPG2I25WEhR2tZRoop43/Kkr8Ca/5XGKf0ZxYKbw5tQ+py3mJIgL8+hmEmXpuK
aUTnHi8ZGmdRI5DEIK5FkuYm+jIv6fh3czAdnbA/HJnzn0mgyqyH/KVj+Nuh1Ti0f3yFvSwKXqvV
uGiCDO2Qnrc2zALEwF0P1JzJgyDRNNlLsNQUMQVcMggkg0z6syR/xcO8jHGlDdPSqHX0/56KFj9G
xT2JhrVPoVAafYKuRIwwR8YfpXadO1Sml7oRcvLIGygVPigUojHd0HZ18vAU+/eG4F+6FMykJNvC
UzbnkzTsw5tDbx0HUjfmIkbHDfmjL+XjTcyrnVcZDIyvCLbtXKy3Mh0X2m87wLQ/uiyJFZ0sJVr4
bWMXlX+wBuQhpGlk+xJFiC6c6gE/kjUu67haF6yHOUuAn19UcGvDgHx7pINTnfx0m1Ai8IY5FvOP
iXvSVD4UHdjevEGQckz9+sIZBTEDU7b8OijnnkZYUiQfamR91ukythKcIWT9AGrqgvqpBB3cUbvX
MrmkQGyqsHZEvXVia6A5olF8xPtqfA0R6QwCPhpab0kevGaSTvpOtSJc2LUmY9OaEJob3a38fkeE
xFs1PSkFguQWEKqsPozNtBQKhF56/obO3qBtmnq3gucyQc/WmvotDjT6qlGFyKeny2gyrmsIk9UL
w05kwhHJJYJOhstTAJUv5PLRa3I7q+E3+uGmp33UtNq6kTC4GvlBmb7KjNybLmOAM9Tv0UC7oRI/
FBprxKYcKll0/Nhzg7hYKXoLz7s8qkX/VGMJNGEyC1WzSnUkPJwhk6mv9J5Vb1LsZMZxydrJKGrS
pbulSl2ti99m7K8SvPyRUjAQoqedhRRHhmPMgR56vVItg6nLRKfhLVOyF7Z3+7iVhiUsj/A0tt5l
UGWy2KmfkYX7CHUyJ4eYlsCdZmBoD6LsaN0cWwSXUSOKWCc/qag2qjw5SdSuBk5FsEroaelL1VO0
S/NkWU/msTFRGaUlkp/Be9ahdBc1ZUEzOVP6VcWPUZCsARutjAitA7IVskfeS6KLlRz1S5IdTH04
SOFo67L3IBQo5rkHdALcx0J878La5a7iwdxBTV7o957RcOkHH53sPbU8BB2wfSt29zAiLKdSGpo/
frkV2TwBZuG68qTl0JD44pvuJEsbT4dCbVmLlthPsgRXjWcu4jp1IjOiF0iuQeC7c1RKAeEjTb5K
xVhnaHWCYiQtu3Aa76YxUDP0bCMCcDO76pF+vN0XG0WkUJXwnEYNiYifQ6Iv02ifGA+9CL+kv/pl
t1SmWwDo1hiTvcWCHdIVjehSRsa7H5SHXqqXESebptHNH+nQEokX1zkKXCn9F/fDH6KC3xjCqC0Y
8oqKziRH/q3JMIzTONCf5HZYHuYo8tyS1oSxe/T1GIGs++xTTAi4y8lm9/tVmhEcAZXnn9+Upfme
+6cnoUpUxQpPgUHDr/dkUZJTThKeRJ/tCuuVGFOgKncDhrdG7mqZA7/LgzMlI97U4l+8A/9wPfjD
Y88K1D9MkPxak720j2c0RrsaSYSaTNHlWllY3v2fv8yZ8fGnV0llaXE7RA80FxV/fCTJrBmNlrzK
jDTt2NfcjhZsK/6L1/MPlPMsr394mN9kJIFhmKk+hoCMcLn3Wrae6Ip44XMzVWuv+uyGbYlOdKrs
guW9Nl86/6lUNg2B0tZzTKojLD+2ZOFwmcYXmq5/1V3/76v//PB/ehcMi2IGtQ1ctt9IKO0gaRp5
WpBQpG2k7aeBrbPIslAjHWk/B+5IEv3aYrz1IZkUBNwDAv3/OA5/eAa/nfJJ6/e5mHAcQkV0ZMQ1
lPOl3jj//FF+7979qDP+8Ci/VTm1F+lC5gfzYZDg3JduEX3+eIT/88t7Wf8o5j7yYqxCP2h++/C/
HvOU///v/DP/8z3/9euH/MjffuWM2PvlA5IqENGjxa3G6xfKjOZn5Th/5//rF/9W+D6OBdC+Iq+b
NyZAn1+/FsSzVNxC3k2Fir6LIMI/vJl/Jv8ZmvRbQf0Pfv5nQW39hZG3gj1GoqJEJM/N42dBzZeY
NCsWA2dDooPMl34W1ARbq6JO95eeMj9k/OJkMWk2K8yv/8qglv+dghqN2O9n/G/P3fjtgvTMtB7b
BjEKqx7Dv6FF+MeFOcNtOjJMLuwXawgxpGNJDqkC8ko6NTkT3nAR7SG+SUhACPNiGkv4KX74kcnK
ygjZV27ZzYXxgzmu2aHy7QFc3mmDn9vYMPXUX/nW7gNOF7v/vr2Bq28EV14Z0j5eSpg1udUt8pm5
sGC+6tAUxVdrLcWzclTJmGXyR3v3PVuzhi6JM8BMZpy66JUooRUQ1qfcWMBd7i/Yz27mQdwG5Mg6
kot7baPsktOwS7uD+gIpcJf3tijtEbKLLzlLJlg/OBbnmb6CZjWx0YaNM5/eSV1Imnj8EA6vgzX1
zgYtDR5Q6xXr6NnD0Z0fdO9ePCB/dRWHJFcVRE95IrBtKX7y+0PVYUQ880qumL3xuSmOAnUBJc4l
Th2SQxqyHElFtS/t4rNd3OnR3Vq73c4+8N5uXO2hee7ccfssYnvEmXiR6Ngc8KXgFeRAzAJTp0js
Gf5KMR8eBHvabfC4aLDBlih/MRoNEBBX6qlEWo/Aiy7xoK+KlwmWgH16j56Lh/HzIxuds9bvwTra
djUt3qAcf6rAZCeiqaLwUG9yMDzqAiyDt1euCgjmRdxtgmyDmTx5jxF3LRR5I70GxaLqVhk6bQBB
a61ZPLruiSGx/QFZ5fwVfiH8WfBKaMwvO+Ipn2hWwQpykG/LgeqMzd4E1HPqS8i/qM0ZCQ978V58
0oCpxEdRcethSfpJdi9eIOEeEgc8ryPbktsuZ7+i/jqfcntxFVaLXrSt0KELOF7kg/qKGGGDEQoS
AOiZO/nIRNoWduisu69xZ53rp0khscROn6yCvcZqbsAuobcWkpu/z1uW6CQ4wG3hME7xTsIyHG7k
VedapEiLl9k/qq9QksGO+O7v9dEMbVM/ZcYxYFJp0ctamnttmWkLVAYy6m6DWHZ+xbLCMxE5QAhj
Yeddk0NxiLbVajioe7GGQlORq3ILAUIipe4O3XMwusGmtSvXdKFCHeYykJ7MU7E13Xrjn1ExIoN/
CbFM/4jUyRuHzcv4vB1WxSU/BUtsWbvQHdeI0s1ru0OPjFlt6FcNE4E1z+ArQz3/nIQYtmb7e3qc
pZxUy8oD2EaG763K5Xa2zrQ+hYYZ6AVAy0HYCC8jUYe4t9hOYq8a7jg1V8IjoFsf+wkjETSc7Xtw
zo+gx3/wO4CJWEuyrjCilDZaeedK32gZ39i5oCvAMcYYgEJ9A1e4pDuKvnKBoVdkiEQd3S0Ei40A
3UmB3UiDUms7BQ7fZRrOxO4BM0WwFD76e3zNQ5KaFvkRHUVyxrugljYqskcOLVMDdPcECNGBWujs
uqclnfv26O+Gx+wFaSpKuOKFaGwkJPz/DndxplsE/kf3GaCzXiN/xIWBnwIjRhSi419RqPVQiQwX
VwWcXbD4KEJh2Ku6G4hudVYhbXCnGd9QaAbiQ6btiXWAGYmkgP6uete6hat1K9TpgQKOQb/T7eVZ
6KENS3XiWUG57xuX5wazHgUmu2H8snehWwXhEdGcIrI7OFXqDVdJdAJPRQf8QClvvTXb7CmYu4oL
9U0NbZ3Bvr6sPhHzwS6ipYz8n7H9GRAkCiNw2udCcXBCK3uZopCmH48j34vztM+v5XHYD3tuvhBF
2nt45Xq1PuhgXq1T8MhuQgRlWtqEqAaP5qX/TrOVvpKerZNsHZHH8/mRHccJ51P8Zl5ag7wix6rW
0ETF/FwWd2kCl/aKd0r1lkKzQjuKkKeB27JsHCILOHl/WLm5VRqe2zJsX9RbLgda18/5emDQYEf7
QFiUgNoEgCErKB6C/MGRQVpqGib0DTbYy/CY36u9dRpt4dQ54bHD/Z1sQGdXz3MEUuKoO3GLVwuZ
FDSBAOUKrmeGjMkLThMOx2x8wTmAC4WXT7BW6B3JRCivIVBWWHEz4oedGq18+BHNp+bOPpjhvcEk
Eh8LCOThF5aS3gtATMGFUx2ZCVbRnkc92Ck4jeGuaHYmY2wBm+omUCGE3kNaSAs129Cm7aBjaiJB
mmAO4MqkmN1JddIUOwqWZd7cgEsY2sZ6ksCkoqV2U3g2+lfXg4OnSaIzQkLEsCh3wcG8Jl8Cp0gP
28mzuXzOLedRqqyhz9Tz3OCWPEe2qS30wu67DcAUhlHvfbEX2rNSPHmjiE9mEfYvcMfc4jR+y9Pa
y77bO7eOZ8LpJFSXKzKL4ORY4XpUVh1EElxEnOLBPmY/7O9Ssr9xhwu3ULsUtRO12868RoJTNVc8
Es03+a+fjEtkVGEYOarXDunZvPZgqDWOxmHY9ow1n8UHppVMOjCAcmXt9M2wxoHVf8VL4T1DxQR9
9hx8GtbNI4ucXTwYHGsbEOU2rtFS6WxqQV68hVcCixSZS0HmRCGPCuE53h/TFRUOs50Ox0DbTtkd
iob3KL+Eh+4Jqi8g+7VnsTtD9qSHTtxb+4EYYiTPje0byxyKEGeJt7C+UOhlCFXMS6U5hNKpbDNk
Z9Lchig3NpLScu5CjMUNsJJniA5onPoavJjELByJUab/v0Pzjns9eVLPgbquQDcMN+O7Sh9g9fd7
MhrX2VbeSeZe3WHsBzXPwN0XmMwfLWxC9TLXnhJjO9U7ipKea4grnnENyB7gzVyXjOzBosDcunjP
+UtFOdQsNHPfFg5U2xGLfEivkbnKInhTH6In5Ui6hZQ8Tx5ZketoROrjb0si93oIeApNgtix3jn/
8fUBXZq7VLTHFjW/YY2fh2Ufv9DGUj/QVa+LT+sd644vu5KyKSkNgkOfOoYOZWVLnMMxPXI9yMYO
zw6EpsHx4TR/iN8+KWxwouC3tbQpGYE4UbUZPjpS++gXUsJK4Oz3vvmArM+Ev6Lu9PROEUFHB1FB
oy8VVHw4gWhpBbukXRKrzWW8Lo9MRRjQQIGXNtFLafEQGytAF37Nla3A0lh/sDZVBbFvCMlZJuqi
cTRlzj5rONeFSwajBIIhnswepu9CZBJZ2zJjE83+jDgRzg8NfYPw5GWEvW25Zerjq/DQwsiO5jRP
nn20p+UspryMbc/CqSF5kOGjvdcT/GwSwcpPZXjqHF/f1RTcEcmYCOcvUb/jnPZL5oZbLXm1VOLb
jkq+RuaZriR5bUI8bAjlS95GbGJRwwuPnlMBb6a310htFrdZurKGU4C6W6DbZve8BjHgLokoqf+O
hC0NKVMigRiQy6OE/ss/jLQmdPR4VV4tMpAThGZMC5GT07jO3TvZyTOHpRDDQXVOXmTpJKBNQ2IU
vRjisU56W/9GcN0gxZsPKkUUnWABFC6UK+252ISs1MR5ABprT5u8dbyXMPwMkTU0x9HYB507eTtu
IaWxFPKlkS+L4kElvG9wNd0JxiVhwpp3Vis4JUQoTQePporpL5l1l94W3C7idEr+FgEeEYYspPWp
eK+KJUHSOsVfzzXaHQbrRVcd7BfTEtDwHiKXoR2KcT+Ndqxi8Uxc0Br443QCueRVNS3DGoUimWsO
b1LecGAcHCDAI2Bq4NSCtsbL8OyhXwTNaw5KhSzIUzOiUXAysJfTcnS2FrhBVB4h7Mf4YEaLL48T
Mop4i2TmA5r9Tlmi7Qv4XzGgYiQBjlbZXr8S5nkh9wpfWpiNuRcbFMOKK4yPw0C33RaMciERiDVm
OE3RLS7CYG/h2lPKhU2Xkk/QriYSKNZuAn5/MkhSmrdrWq9NsnuQiFL88T/YYPwFBcGOSzqZZI02
8bI4YIeLy6UAh1N2FeaYFJpYzzRLhqFy6J9SHK6tuulDl+w2HnOmcNC1X2hfIWFBu2hHm/Isu8ZK
2fa7dm1tvGt0owBVXuo1ejbq+AMC4TWSzKMg+7ZZxCveSDrAEptY/pUKttgseD8RaJS8lq/h5j11
r/Fz/6mzclcvgkQTf3EjlJ3RhJUsXsY98T9LY4tAgv46d9Ga8SQawtIWKrd3fO9UlpRnQBM75imH
ULmrH4ySZ54Qd2KIMzS8r9E1G24oDo3v6Z6fWcNhoyk3MjZffbalxaZBqX2ogOydLEIryj3vYMim
iNT7hcHbiEjnSd+ZT36wB7jbBsg2jsmWv/N2F0Rf1P7DDaF3gXaDhN4BE43NWy7PwDm2DlvY4YhC
4Q0NCxW+pI1YT7azV/0pAfUJ4YQIxmV+irU3Hlxex9ioFyAHw96tDuweBthHwyNS1DQlcRjPss1D
4bDuknMKVZ68TdyQhJ3V7eIhWer+nqeD5SVtYTRWq+KV10buHm82sw/DXFaH5tZ8zVU693a6+MOi
+ioOOtRrPtCceYfAD3wl0LC0E1lnSKswVGIIQZvDwVtHlxr870LeKZxOrL5f+sAO5Yt3LFpOmpNA
CILJwF9AP3XsIvhHeTZw30qXs3lt7moyYBfdq6FixCEdxm5P3i796C6m258q9kmcjXdSq/b9o7D1
7RF5POjYz34DxFXY6tzx3fSl/ZSZsCwAhXv09l9g55I0ynFC6bIgLDBUlqnEOctG8tnbaW/kwN45
neTURWo9vVmTTdf48c0rT/WnsmTT8Z6+aHdSxR/rc8TJ0dg5PN7ypXS7y3RoLtWl2PKkU4dnzN/F
hUtzuqUO4xdIwVGyEiNXGWzpq0s/CMipbP4oLhlS9YO+K6CQMxMCzMpckKYK2FLRmW7J9Ci8KCF1
E5Q+WV+13NwX3Ih4iOa1WGpYfNpFssuBhUqXPUyPB/qbM5k5uWPotuEXCgdtBSPrx59yT5jTqd4D
VOWUPwoXrEKxhhYcRFPVOcONfxWH0GV4JPIoC/bQ1n5cSQ+kbf3oELEM74iE0ZQrdwfzANicQ+6W
J3VXnrjxzDbh4cZWORUpvZsD51hh5ycOL+FL+TNaQ74m08u41Q/ZFmnCajqodGqcoKI1Q5VlIzOw
OyiiwH9p1OjuW3k+cn1XR5/dkj062XXsFgjhoNSjWboGlMh8YkzB/+oyh84urv2mxzyB1/+zf4xf
+Dc8tzeO2FrdBzsegf3Hwg5Ft/bPgIRD+g17OVjxyVt11desZovU5TI/xCeuXF7KA8OTVy43Qg65
d35FFwI0V9yY+Jr81LP0bAZbeFVGu3bozahPfBLYVMYsbZG8NqCffvwaq6TpfSS+tliRc7kUdxX3
PHB71FSgx/Rzp9smqH2qFf5E994dPzqqTTBstFlY00AnLTCP+y4f/Dd359HcuLlG6b8yNXt4kMNi
NiRBgDmICtQGJUot5Jzx6+dB3+ux23fqTnnrst1ty1JLlMjve8M5z2Gyw+MLDPLEFuH8Zkj4FNPU
tmvFVni8BrFk5meHPBqCGXOlrSRvC+OtQfk92c0L4LvBltfHcUVbv5LgsKIoXz/ru/KpJ/FXXSRb
2aVZY4ChPSvPOW4CoAP0sufEZZsDi3Dc5+f0PLzEZ8sBtOZ9Io9/y0mems9gdd1udL4SeYE1ENYT
W/dVYkPDdo0VO07OPwgsKT6aTXGg7kAe6kS2W7yru5/nHM+Bf/gwW2PorJlMif9/PBYG038JQPw5
EP714/80zGZKLklMpK2fMYd/HmZjmkJgLCNKZnQtM7H+fZitgWsS0YygOzZFpusMz3+3W2m/meiR
IeCz5ZNVWfpb6hBN/3/Osv/vl66Kf9nUJYnYCSGpI279kR71rfwtftPbfzL6bdNV1zreBZpRbS5J
L+YJDWqb5vNsOgyZUOnpENXIsIH9JrzVDO22Cs4Zrtvqqy/o8vW1gArV300MKVbRmSrV43JCArWQ
MybQIGNf1OBgvZmEv4wYAAkZv5HBpJxLerlwxxBR23Y1yPk7kyEiblzqTsRQrK2BEL7DS1SfSqAf
2+5J5Yy9ReEjYKix/ES2uISIyXSBcK1COHjYXErsmaSYnQt5RQIggq7TIU3t4cjMDpZstLyIxZJo
9gB67Y2pmGacqjXMu3a585q1yExlJT+n29rJTvUhf08vIkPM2Aa9O4JbJPT2R7m86aYNhankLPVu
OVldLv9a2MH3rF2EiHJUf5Sfw5VGitvjxCa6OSntbjwoB7AbwOQXtNoeMsZT/GOYlZLUOQ7xgDle
IIjCpQPt0eCciTdowRXmmIQRhktYyQmz1xOCE6SrzK6H14GPDFQWAeN2gOsQH6do3ibcYc7M3MRw
+bl//YAavT+fYarAm6xcHz4pnmcnpz9fiIeMjN8r6fHANK4Q4Q3XPDe76DV6FA+SU2hVTukW6+uq
cNt7AGCSYd6IDWXBNltGhocpq7MZcnv3IF5izaLOKBaJ8dlHG/F7BpDIW/MCOOG5e0wPJhiM+dUv
GMPpm/qkXbRtcWxPusvmHl42Eep0NM/DpXKv6TNoYtKImdDdDETEj/GeweyqQbou+sqpV/45uBIE
YudQo+1pzl0Gw4LcG7BQ8d3w9fHMcQg+H1igkLntkyWA7qHdzNgICILkDKBNT20O/7G2i3QlXKp8
173QtkLN0hc54R+fjcgnCFzkpVR5YP7tVLg2rzNEfnAsg5DAUzg6w+v0mF7LH114z8AmUl5SZZBQ
IO9wg0QDMOKfA0ZkFYC8dWkXMLA0HLpGwesZej7HzZZSol14p3ATb7rUEbNTPx6l9CxZnOtbnIUp
RAzKMSJlDGLwFkVHgLodVrbJRU8dHK3zE+SQufIbF4HNJ56hwpS4dA/4u1ZVyTSbX4CniK/6tNLy
q8X4hvqSchN8uMbE4zVcy/XSoB0V5pb0EWy5OKmfZb7XI0+2E/qWTD+W5jslr1xVdnah0vBrh/+s
zfeeGT4rr2D1xqaGCZFx4vdaclRnTq3j+p9nDkTIb+nNuRPnS6yGRZ85Pkjia73/Rg/iP1Hbpp/i
bU4+XWhfpC3aaHuM87hTXQZD/te4b2kaLMf2z/KpeMGEOLMOC4eMxzURG2txJ7rjDv6H0wJhV87B
Yf5kM9W8X40rikFHfTQvtCnU2EW8kgrwxXcelRI5hCfSA7/GwESEa5+4pK+rILD5Fj20YTlusmzV
3kghrI4zTz7abVV17YmOSU5DueLZ8EMN9jKV4aE/5asOwAAxqxjKCO+5+4xyWhwCwiJo/9GyTNFi
nasAHxQtbP//XZZp6CLX16+yzP/4+N8vXkBo8D/Ip5l9Oz/Xwb8vkYmPg2QmgV/8SUmcN8V/3LtA
01QuWGCJ3K2zbuWPexcdpckfRoqM+nc5aIo636u/qiZ++cqNWVP5J5VKkCtjQMgViSBQA2XLhKzD
7J/8lELLQKgeBETngypBOgS/KY6PQqfVsio6GdMb93rRv6Wp9jnWqAmMGuK9SAiJNapsHRGhpBKd
Rg/CPNJMmGRWepV74RgZuAwlCZ4q8+s269wAL1xQGE6o32VK56JvXWkMCYmK2RB1gekmvWnulBxU
gnIeBzhcgXgPWuOlK7L3nl7AV7p160v2GFZrCZugWdGxA54SuMiF8DnAvxlG3wJTgRCGWVIwZFHw
LCsQdpnRd0J0lTDJRhwHhRashZ4EeVl4bav2UWR33wN4ZR2agoZO95Gte9QEQYOpU2zCfSAZTEW8
dWmxzatYAvufpUp5LqcHHOxL0yqdNtK5nqvvmUwx+qHbhcTHXvTWWOLCtH1B3QSoOepJII2grW19
BvooZFw25qHzhh9WX2sLSRv2VgdEC13gKktQ3efNOucgGEJkiX62NEltiwSZGOLejjA/99K5G6JL
kykfI/RiHOxOHhZfWiczuxg+ZLXYxyYz4AmiVqErqyl+i8cWE0p8aTpFWMqK7I5kaQgTea9pfJCg
LJCZW1XbTl+N3baMOU40L190P72ew81q0ZWa7SHs6tXU6y4aYNtvjY2WOlQHurz1s9zWMJwkqNrK
BrtoB1yXUFpNuOXUa/mUbVKdzoHLSGEs5MWDU1XEvAlQWBqg9022z4TBqcsWJednMgP5LPlFVKGw
iIVwTgx0rlWIqIAITn2MoQuzlYkBHRcc33L9ZKWsabOjKu6FOHtgVUKGywSl+BJDBs+E6Kk6un5M
KgFj9SC0EDow1pX1yNW4i7suuqtl8ZQBqjSCd08Tj7GVbZIWHFqY9x9dB8dO+FKD7qBw+xVi5AzZ
ZxSo5x67hVqSqtJy+E7g/cuHimG5JixRRCMamQ1uApI9xsPUfQ6xbvcQRgNwfF58N6bklIwYl8d9
T8iKbOtpPnvvt2ZEIL0Fpjz6MlpCGNqdmfBJ2etVxCClzP6Kp3T6apjnRkVNxC/kTouFIlaBTmXb
2RJwExpnyWRHX4ff9UBkBOrhIbDEVZwSGkQ286CTbG3GhNZY0OfwanR6TIZFPb40aopBi6FqFot2
LE9kIrmWIlN6+G6Cl6gouZEodgeDe1KCG1wSNoKbKcWebtR3AzNMD/0LP/Nd4zk8RtJCGj9MBbmB
eR5Z5SYhoz+fCOx9WZxSjeKaxZNUiju1nu6iZdz6ItuHPcElln4T8wwQtfWhsRMrmKl+enIICSAF
LYiTKxuuksx6f6JAkw07lORTHXr4LhhSJHy5pbTL2OFlTfc+ROFSxCwW6bc8UMnehoSKIUSFVeqz
vxUMuEJGhP36KxPxaxGM7BO9QFAdSBSEKRZrZDiyyyk4p/0Zz/rxH93JQgwG8Slaqij/7Cn/1581
YP++Pf8dyEony4375wuVTvavH//HhWoA01JFmlZ+0rqGyu6PG9VEkAXLFJ+mimGBdvWPGxWDtPoT
RfqrJAvKKAS0udme29+/FceGv1f+y3X6l69b/4sEMC0LRTErqE4DuvxtVh5E4maQYRDItTWnAWiD
k3YfHGv5zC2kW6HX80iAMDekh2bVakhg8RnisiIq+turycVAakmkI+sB/a006ISXrDn5Q4UnrXKT
jSTv+eOJ0wSx/aScU29n3aZ7cFBqsj7dQVsqoMZTjolF+NDt7t7c2ays0E537UJ6ym3BpTNGasNh
+FTdye5YDhtyuHbIIbT9+D48tZfu3J0R6LopAqzqDEiTpR/Lzk1+ZSFE001D/XIIr0U6r9EFw53Y
a1DoR5sBWpPc+DaygJ5NrPCEPIAN9Pzw5JTIN4QrAtFt00biHVN9J6IwycWDwvIUW9jC0s6mCaDU
bR+9K1Nc41Ukpd1fuKwFncgxNuWOVdzAmAn2NxIYwCk3EjqZNDMkw2vwpCwu3sd4Fa/+K0vq3CV5
bZHvSjffzf+mbbRVaYFu+QpejTZzg9cC9P2++0I+UQyvAvM6zpA4dlnQ8KUaM9yVzBakDDJRUsrc
pQNP6eOtnNqokNJ4hwpClwSn6iyu1b08bXhfI2EnuMwM11PX+iV+UfrdaERLUAMDTCir36UvKVn3
42Kk7go/JOujUKYVmxHEfPa089/9LWDXd7Tj8FChiGpvuuQQs/KWMrwlxPaF8Uh0Mw8hWxjyRyqO
I1ve4or1aGuw0bIS3lR7nzXeirdkqG5OACTZ8N3al+QcfQlvLCXlxbSqj80GFhreVfTDN3/X3Obd
Lps/n7imm2gTAoiQy3OEN5D8y/jKGisFJl9+aPTFn/zoUpTumKGXXISWx5rSO6N6IS7lwdaLNw87
fo+fvWHbvfILf1NpGSTAbzsJ8RA7aIFETrCvwwLs42jaIKmRaXmrlnlJzKad/G8GiOc63ok90njH
AOLVLCoEcSWbxaVENuEhWTfUZ2A/E/umoaUXV52IXWaVG8uSPDjWxfBSN825ORfBrj/64izuYdkJ
6TShaAttkaUd20HQKYA40jWPzdwavqPP2+Ji4zkDVkLiJR4tyufbYTSXb8Zi6rbojwRkTovmhpaH
IQl7KBdT7lJyaRbd4clwFVdyc8fcIKBxhnylb/yDt+/PSupy2ZG3szSIydiPty7ZcPsOjF9pPm0B
WWHilK507q0Vwrb5mWsxQI7XzIEITvAJ/F1PoCrI0iucKMcneBzvxuwmsEuOhNktvJr/vZnFZGaL
SGPBKoa3DMKbGjpzAt0Pto3qxidTBosJz0lZginEXBlm+II9P2pCoi6k43BNdsqhA4n8pBwESvDv
hjJiob0zqwhRKSwAtqpPqrQw3iWKjWWS2sEL/6m2C/lkHLot6VkvIXhhqD3vSOeGyG2CpXQh6ZA9
1HL+v5W9510QXQ5LJ92H8oJsjXQJ3JZp0Zmt7ZI9AYl4KBhfww3P6IrPVb41W/Kp99ORuJSFfhvv
Kps+invgK+gORzBI9PzigqyM1nRMco7B1ghktVEbVMhh2N73SwmV4TJDevKjg5rOK9uuKbX7r3HD
0J1njDNRw/KYRYkoKevZ32OiLD+TYOlY5XoAf3v6mcSFam2lDFT0a5gEC9BAz0TRossoUD8lNt86
g/1Wdp7/OBK3SANCF7caT/Vns52zK7sln5e3SM78F0HzfKvmfyTndVh2W+sQ7/EHvRkH7aKexs/x
M3Pre/mpPjH5evr5jhfJ0UnP44hYIARhHnoaWFDUq3AD5JiASOaJjnEhjNJWtkxr1vWehKU1nrAb
GWr34cPkecsD5QNXVEGL5tgwUWg36VeBS9rflRig8ymyq+EjQl9QT+tEX4PFUtfA9qx0ZREmRuMH
LWHVCE9FCY1+lbChDQ4tC6zMDr/mhiOz54SyveCUNz6GgtivD4n5ZiRbq736X6CHcYjGwsFwdGz/
lxqEnnVE/iLURFst0QLm2Rz1jYP7IKFpyaEfiXg5xmODotd69ZjkTBsfGg+bt5wInwVBN9jTr2zG
5FNFdT0/JSu0aaf2LfumILbeQ+tEpIuxlOtthwqDatQ6juNaXDxdLk9ud4iI2xIXTLuybbk2d92V
qu/eHSuy/s4wMUesWMmiPBOjNS8NCYUbN9qzzCn5pj3nq+ftYLPDJNyMaR9xSuuBQAumNkgyXfGq
bGZVyUPYw94KX0u3Rg59y3eAdvLH7B4DRxncG+GbLRDbo+TQSnYnuPUufZSvWr/w2Y96SGAIwDCX
+Xew9z5SptZUx+Sm8mlQiqqMtbYSgZjJQt2njN3mVBHhyXrjPLfe6pfmjduyfoA5iJ/KHRYZY4Oy
yWAUz2xtjR7tmm86ngYspZ8JEezy9SWgaSRB/hE9T/dscOJHqsw5JhyK1/rRurgNGVs1z/VJJaHu
qyZuEMEeRnD5uRQfEsW9px7Mo8ounFvsEaFCzTbBtYqclLk1gD/QyHzLqyXbIPSXS235wWu/Zfj5
AjBnrx0V0CTCZkLcqZJ+5RY7+dwCMFWu8Z1lMAM0xoQr6cNe7O9HMurmV1VlhxteQhuyaP2ztgXv
uz0SvRjaP64W+bEmoWIsIeErE7ikb7Srd8PNjrBlM72oax6B8tId2zPrYxaV5UZ5TsZNzAntowwG
DbCXr9GhfsTVQj7CJUWN2x41V5D5LjMQXaEDOqjMcb+sLzLQhvYOHqTCII2SldMi3AC0OiPaEi5k
YdqQSFuBugaa9OidICWIl2lyGp75nWXP805gwYgulwa6EY5zwMPxWku+dGElHdjx/4PHeKaqm7jN
+EWGlmPiWP6v7mpDYhr2S9fxnx//767DlH9jEvcnji+F/7+7Dv4XBjfsHjKdjvIvx8cfXYcszn4P
2TIkCeMOXc4fczwJqzJdByzimRr8txi/kqj/dZD387GDGeYvOie4Q78O8pQ5FEMGs+YK8AoDeyIW
qrgf9OybIhVdfbQpGrczNzxD1QMkEubvTbnv5F3RuUJ4BIQJrcbzzhMKKPUIpC566zwXLELYPU/J
e8KrCqdDezCiB1K8ulrn45VZR69s9Zgxy5aSqeY4EyGDwReeOS8KsBaenwb2v8QVio2JHkDFVQrb
gr4B2CujdtbE1UNk1zApV5FBgawjFca7tswrCF+8uN4Siawy8ZiFjmCizW+ooNgZR+o+tyC7H4dh
o/fHnERXxKTt4QX5XE3UGqrA6IeBxrdzamYB0htw7izGcQj15QZQogIImNoyHmUdCunGh6L9PBgc
yVdwpaUBTqvcJAIbo+igyXt/OlUtYpXnSPioRReWSZFfEimfGzYqRzO2SXXtWFIMSwwZvuyUHKip
ThnitMJZQ6gWc6zjI0Xr5MiFkxH1hFmnsjj+7sKwFqNNTIQXyv5gOXRI1J2CusM7tPnOTzZq8TCL
nRdtEvIs0eMZlKseLPp98OzD2S9tPA+ktNDQNaEJ/cWWyzXQ3JXMfgNiTfReKYvYas4BdBB8Qlw7
NGF6x8S/I+sZuiLkwAu0pKlZ1tkWqTrabk+/QYSdMBFpwJee+YEwoSu5emkn6OIQo+Rb1gbNZ9rs
xXFREXEmPcVdDGgSvNxX0ZoLGaYrkknsLTPVHGkdajDSNpDB8e3bTPoG3b5BbWbiqt622ltsLks+
eRoQVsY/8BDBbnQgD/11RfjV6ISshVgpgpPirmWb1O3SZpUjVe0XGtGvyAtjZDcslrrLGK1kAq2t
S9qddBB2CvYnB3z01J/leOWRU0B4TUCeBWOiayav5g5Ad0BqRA9Fu2TiRYEtCx/Kz69SvpGtvZBc
ihkDutD3+r7ZttZ2Iky7YvUYOyCoBDKb9c1cTpNoSClMAb8V3vWTwH2jE19sHYR365Du29WIHE3k
n3YP+ngEzPOmrhf1JvwySPMiDXfJwnJlIdkZrvEzMzDsvYsGrzkz38X4FbH0XOqfArxl1NMLLOT9
Of1skQiu2DSuvBUpXOxcT7nDa6BfmGfr2rj+Qbqm0OQjRliVaC1TZDrCkoaIYGFSjEm9qzfjvrim
BF3agkM/tWrsyp4cHq58KwH+vcpfyUPkVqQq6rEnaTb9w9YiQ9G4JC8JcpV+LW2Tj57F7o0lABl5
hGizYFvp/IXSZWfyu7r6fKV/J3kYRi+lUuSabmZrPzqHMTlB6sqSe9M2iPIlgJsmABGtQxQHsa7i
2ScGmYtxU7nZjmfYq7fukL5TxzDNJ0WtotNZzFpXZJZPSUTFq/JTqFdzhY1NlUpbcobt+Nmv4328
z75jUuGIqLYOOR+QLAnJDCtKAUJPfGL8kh1M1w3aXGqG+aGVBAbyZLmM7Oo0J/gQDu162CpgJqir
mV7wJyUvzTe9Bk1HY6xkeZ8jUPiQnOBluKDivsE35+8RkeRtupSfdA8z9RxRQfHKntpqXlKyeQ1n
+IJTEXxmaN14DjXLk3kfHArIdF1cCATMaNx9GtpbaYL5mjnPwcaUXmET9PKRBTism8FCHDZ99PNn
Q5E7gBlv2QuiKkppd/SXGuFwJEjrWrPsSv/InspgE5025kcEMKpCSxqtWWonoBh244/M34cXiRXq
QM+4z1FaRc2unGyP4x3NuVa7DWtSWoIPeWudfP3NODEKwWJeki9BviR5hMqtRq3Bn4G9wfgsX7TP
Ekrh5/AWvyBexZMRoN84Kbf4lVyG0tFoY79yt0wXRLkdPPFuasu8fo800gvZeSgdW0xgWiMqOB3d
tUrxpSOENDifisqRxbeoRkHPwIIYLaF67VH+jzgKMvOAcD6YyfQVpSsCjDeFn3w9nnXjpVWvAlp5
cXZYVG+68WGm93yvTJvQIj+y47sHvmD037WGhqtYpsl9grWV8I3U6HOlQ24eBumlQoYNFtciTPjQ
IZbyEH2GF7hshrxup5caifHoP3uhbcAh97x5Yn9JjZLkbKaFC/NN+eBcIpdQWpp0+PfoXXfLdcNY
gRMS2eHwLh14oDIufvbih/4xPuKn5tl76OtyM675acQRBwfMhBVulkX+xPL6ib7AK7n/1tmzG2zl
V/VRorvLbEZe++rYEKQn7hUbJR7dJapwIGX1MuapyQbkHYVbtJ2lizLLaRMtYUkI+Rk7JVIIIrcv
/cPqF9EPi1sEAUq6qF8ZP9BkMPzmdj0Uz941RVSAP2HnnwR1fmys8IN3FvcjJEyAx4fMptRG+Ywp
0yKp4kdD2O+4+lcKJxYfEhnTMzGEm/HJ79yUpKOdzqSuP0NFJbbDxV0wezLP45n0yUMZ2Azr2jde
6urKP4ARzwCzvTIU9Gcjas9kjGPV+/rxCmbBQ21dPNScmGUPP4iKVIDferpjDxtfH+5NrBCSstDJ
s5zuEuqGe/IDT5bTOOZrRy68sA5mK1MFVUZ3Qd1368SEtuSE/SrYUDaIF/PZChbxuKzYc4UXc+Bo
AjtM/ll6jKOtrLHlHNZFvJYPDC5NMpWNBZqA8pUmCr20v/j2T1a/JNUApik/Hdr34l3p/NWY34JZ
X0MDd7OURXLgfQ3tjG0PxYS8a5+md3OXbQtSWXgDb64fA8qOgTbTPBp34c4PmNogPPnr2mVIwYst
cq3MGUKmyByYFiKrbtnwUuk30Y6IaTjpwFVoZ3XEgurbsOUlPzNid2qzkhGtMH0leY2OC+ngQ8Jm
s/Pu8Y/mNXuYN53LTcU6gCjXyY7FS7ln8MDkplxx3JYbY1sdvUfaHuT84IdnKVgPIo4xmHbEOUGI
31ae3fr2axYK72LGiLCjhY4x1fD9igaYex3TxWLfDt+NSSg6MsTmKeuuGcKIUb8W/sVMLr120CL7
H72HAcvALgQlgYhPHt3Cf9/D4J//pSOCO/qXj/9jD0PLg5+dTQw910+Nwu97GOzxM78d0BVLmJ+a
hz8aIktVZwgVNE8d6eAvwgbc+ypLHQJaFGlGY/2+MDr/S7DwL0SB/yP/93//j6xNz3mYNfX//p8/
41p+ETawifnzV67+xRyf1VLTBVAy3VwgxXmo3VafFMigQIJykfwfHhYh5qa81RPsjEKOHBgTfDa0
rpz760n8lsvxYbLzHyRlBxUDzONTUcubEc+EplzreNz0mDwVIuTkKVt3PaaQNthpRQQ3XLYLBss5
MoRYZtQ5U26SfYCfGJc/uLuPSkn5M1OQfzkOJrKj/JyCjXwhmEqWyqal4uWEFXicXrLiDUyXO0GS
zuqLwkIXuhXD1qM0UDMxuxWl0jVl6dqPli1Jiduj3raYldTWV0lNkxlwhTkDJLlijIZ8u4Xrqo+a
PSG1QGLU8PLUxHfyTkLvZkWFG4gKyWwcEzhZR/9LBGot9Lo9aAMYKXbg+iaNpFNZUDeTmbCROA31
Ib7G6KNHjxRHj2oryqjxUKH1I1EPhnAJagZB3hDcNC1+tAWqwjwkT6tXD50MO3Go7KjXnWZs0B6G
h1yudupgXUpRZmkQPPO9XPdWuq4TGlEtdXvyOxcGl7Fq/phJQ5E0XKFLrjJLcUQR+0Ibv8o1Iyde
GOtUy1DZV3ghJplOEK4V/Em9jA/81NAfPBkjzUoly7YFpjbM9q1yyERtnRhMGIEyxv0+xiriDxTP
rJUFIKFKTwRtTcXZF/1Bl7iNUmbHuscDKXpcFGF9S6l3Qsn4lFhFDSlrtgjtaY6z2RRYKSRJex0t
5s6GyoHPmekPq5HzfcSfpVvbTMmrbT2My67XryC43TSXjlaUY4yrp+9Qra9ROL8nJaQEUt3MX6a+
fR0N+RwEwUWusN5E8VfRZGsIqas+RsYfy3BB9eBNqSM8Qlq1hp42L+bqe+ONh3hEjzDV5lpPtVvl
cwFViMIrjuq09/dGU5yMskI3kIRnvYlgOyTeOUDy3pUoAxsoqLSfqtmke81jCTZ0iGGsJ5bp+6gF
ttsYNuk0n0KCqYlTvPR6DPmxPNz+wacy4yIwfSAAFZPVs/XfT2WAV3/djv/nx/8+p5J+IyMTCp4q
SRJJUNKf5lTSb0Rt8Hl/V5UxHfv9WAZaoqgG23TdhPEjKr/MqRCMzzkdEAvnfKu/BS0Brf3XBfkv
XzrhVr+OqTLdD80kazS3qJB1WGXqVursjuPZk7bM6ZXkAsiLrAV9m3h5sZKm5ilqzWVnlgePZ6Ec
qiTo4FTqZeQYiYlCLIGB00aT3afoedoeJ18C0mUZAf6rFOFeYOYemmYTRNSlmujhy8dz19SosdpM
p103xfdyIE6y0pZFUC3H9DvWZ3/lR90wqx3DS9IziegPsq+LQHbTVZKRUih4foS2rXQEjVVKPXKi
sfKeBlukiEyHFtxs5i2hyjjeyGZak1ZJZaxiPb8WbTMDyRy/vFdWcWjw/DRRthGmhHxz0VqkUm7j
R2S9RjKDrxVbFGCOFEb3YBzsNvXPSStfwvGUS1TfgvQ0RawEqYuS4hBo3xqu/5jYQk+pz6pYbGIq
O3Ek5yCnqIvG9lpZYr+o4MFIsUXZqMq3SLdsY/A/rCG9x4V/Myh/GwJAllOHe0qME/oXHC9yujXU
ap+34iXpTARA1lviD2v49SPewuBU+uqnLiGDG0VH18dnGDRD2ToRnLJknBylVx1jlt7RxREwsO0j
cWcCTlBq/XNAS1M0t6YXbTOLaiZAXwpTOFPsMekm3WpMGte0aLlUAqcaD/a4Fz5VPutsRVHmqvUR
9N8ZR3YWBPc+th5Z3G41nzALs/3umvYpj61lnlrLsa4vgfpidThYVcUxzGgtCfR54ZPRR68BuZ6D
9eHr0kkq5UstkXokDSdRQHigiiP27imGZtvMbnk5vJYVgriB4EMwagSl3DTfcgSMtjpkOLXa9bmJ
UFHYerJw54Xoyh5f1lZkODWWwbFMHoIVrsVxOKSRsu7bdiVmGI2EDDebAcHDa09MkN0+eqRTqx1T
8JGVWmwqduETU1oLfVQDLrL05YNWAd2CNG4ZhLPlInYAVjiQqMtGIBQ23DRlcgg4sW0vBD2hZiAR
Movls2osfTPcjswe9KDdTLKyGRhjjFVijy3RW7VwKbCsJ752SfXi3Whp863qnGMllNF6J9gL6sAe
PLptoXQSbMgTtKHYhBDclTuYeXfV63cFG1ld/eErvOA8qLSZ9CoHTHOiaVMP0dXzzU3hsQAtS4h+
DxUBaRN3r2Xh3XWPXbzEJgeGgBZbjFL1Tev9mAJxP0Yiu38MDfQ4nSl04XJUVFSABYBE6hTsaI3q
H0XU/BqU7WZyOqHeFkX1Hk61Uw1MdwTVybGNt3FHcuWbCiigz62lZDy3wm4YSGAoMa9HvQxvuz9W
/Yw8UPxlpSrvshrZGXEhHqbkEpCyh7HCEJRLYZQvzRys4ce3Ak4lwd2rWoE1EMYXRaHH1WSmLnAM
tBcwgjsVL4jMyFPlPThwDHGX1M+D3uza8Kb09Ee+uhJ5abUx/koxU9e99mBAM2GNUAokMcFHG4pM
lblq/a1UX4cSiCI1imiNT17o21H4Oqk3UQUMiRS8Aj+fVCwiGV7U6smiBWvAXmNIaTjymAbAZ+Uc
CneVejZEAk7kxJ0yIr8Sbx16DPCmf7Axa17dANBFcgZKUAZy+V/bKJOb8tc26v/x8b+3UQYWKxlk
nQxszEJ2/MeFbZi/yWRko3VTkagZPyOyfr+w1d/4EBNJG44umLpzgfD7YkmFA0yyJLJuzdAl4+8Z
s5T/ULT9+qVD1vv1whYkoipqs2LJU9dMf0mmCxeeEGWX+TWiKMk9BeONF13fmGyF09HYIIV1TSXb
56r+EZIubTWHPGNOEZnV2TcUbakKyS6egDp1VndTsjBZKv0AJ6nW9H1iJdo21HELJRTPK5UriNsC
KUraja9hhSWyrqrvMaPGnVDrGog7Y3TqEXeKpew4Kc+RhHajGmqLurreJTpH5CzoTRQEUM1LW1co
DtA+VViYWsZtvHhtE7O4H3rpsrfmARCSGlBcVQNaW+mQE6EibY1vpQgckbBBqaiPYfXDKl5HD0QQ
4Je8fWeKOPk7WAZadlLr5wATb1DwQhWYi0Sx6gYNCgrsqiJCgRjXppUGVw8Jis68OBsfljUdJ2k8
RbQa2lQB6RV3vkVmdH5Lp+HQJ9q+zyC6DkaHoLcpD1kQkdzgoWzGrBXDQy2FekNWgi0wxAyZTYeB
aPPQjnoJw0wHOKsStrZJZ+5KCXWhBbFS9hWafB6U9e1VlASGzBLLswV5XNWauE5b1VroszNVjtDr
z4p0ODRduVGVh6/QwvITzd+jaYKn1EPIl4azHiRv81it8QjRqoqNyAWtqsdcZmLF+dH5EncKRGLA
5mlY7spm3BPvdGjSnZJi1o6+OqwsuYj0AdSMn7X2WL0VtbZNqelairYQwxz5jytRq69GO7Kxya55
+0q8ixtPBLCT32QmbihY3K4y3dEAd649CD14GGPayKV4LyfNkQ3LkbyORRRpxaF0lvX00poxBALR
SVttNYbdEV421Z3wZRJNnObDSdaDq9CVbJCQseBu681hFwnqq0DMEVdJtoFdmnThVgihPJWm91L2
yLi8ku2X3mwlQfR3Y9A/d6MJNUJNYfzojkbKQdgCwxPkzNXxV5ASS/DHiCxGdaUAz5Kc8FMNQvwI
la8laz9Io7Xen4lmeg8MC0iXXON50FZMFpxao5FX4/SDy44cgp+MCuMtbCKCpMOboPAz/D/cndeS
4ui2dZ9IO+TNLfJ4l6S5UZAGGUAW5J7+H+q965w2J/YffdvR1RVZSZIIIX1mrTnHJAByLnYngkQR
htBTLEq4N7V1OyTT5p7wQ3bM450gjDr1e1Gfs8dlFS0ts6IPhrh1pRsJL0Z1XYyIpIVrsQWt6lSd
FV6JcriVrOkF/L7STzN8x8UDGTidEEWQHC4urquudzuiIXT8eN1maEqonPUL5pFDjeQHVHo1M2gf
aE9IvWDlRYA+4xUik3FftFntwa2HFc1tis+pvCl+103pbtVbj4yCkIyj1U3rledPbEjGLGKtJo/q
kk4o4+qh0B+KS0ovADKxDSu1ysN/8N5zqovJugXTki0oHNH/OpUZv6UF/6Ui+Mfn/5rKiHRECCEC
2/0f19KviqD5LwKOsQ8ZOKFINZ4MTb+mMjzGmq7zDOqTumHpTJ2/pjI8xkwv06TLVDe5lv9WSXCS
f/y1JPg/h44W/I9T2aM16upZiy3xjLl/TZOtlElhX1Cpvz10OolX2ndXLKJFfPU1kmu8vm+OHRRN
kYWfAJevIwyhUNu33sJwYz78/sqiDm20DlYYdyxAvZokC4EVlVUTt1sMMQixRScC6htQNRkGzRc9
X0Ty5i6ngWZgnxTBdcpVkFT3F+PJzvFaj3CEWjdSmH6Sm7FQdcHvchCOE6+xsbOst4ssY/FmPUjV
6wi9ozM/PGBSRTRXenBrVSm6vX6sRjpd/LRIfeteRyQg3Wb5ZCUqks+71B2uGZFOJt7+50g7XInY
A5TZchgsUH8JqvT663YngwcfjHkTFkL3VlaUuKZCfA0YvL2ay+6JNFQgFBLvUcROMX5+6VScDGuv
3yonu3WblDdsRUFVTWYM9HCVl+b01WWz8CpTudpKZdFrH/Zp1K9jDREDIZhFfS4qDbkleXPwCaO7
6Fa15img+qgqwx8Rl225NTjvBe8OeMx9wEhUUypWwZwWxRKsfLHUJ40xDdKEl2UmcWTFmNESAEGM
QprMHPbLovRwe1H4EfTMVQZWwQNjjoWcpHzAkLqNZDU9hf1wQzQyOa9umrVrqWcO1DXlqcBZU0dL
U+LqqHxqVEBFKqENFdFyKo3eqJEq1EpL+P40JAxapc2DYmD83dxZU1BfTamzJtIQ1NYuEc/l/SPB
0oTLCDsL067qPqjTFjixWkmz69siFVfWNbHvqJunPcRD/27bnxK5uH5d1eYtvGvlaojAj+OWzqPe
aa8jYYOyVw0W+0jVFYfr6/OJBkJRFjlkiIGyeHnNV+VTWqrGBP8JW5MVQVyxB1e0ICKAB05kNzcV
+tV1eYXugw5gHLf/4LFTxRyKhxJNF4uE38py/6WbQpYbg+sfxs6/Pv9X3U78FyeV/DcN5RYGT8pi
v+RlPAJ7QRJNQ2fMNqc0t/8dOmWZbgkLfRFBGM///dCJ3kwXGXTZQDDk/62h05j6RH8cOv9w5ITW
/3Ho7O+xIlapJQbG233/ALqYnquLvsqX5k6dZ9vhXH4ziNTb+lgexQupYiviCKNddsy2z/WE7o3m
7VKrHbT8ZmKXMj4DNEQpcP6Z9vZYZsccXgjmBAcOqdPBIZ3lq3ZFzjpIg0uu27HDQ9t40wXwpEh2
g0HWH8VbyNp8wwAxANFcspU2JOLHP1RzMb0k7Mv6m+WrPkugw52BY/Kdx3cO/pEv9OmQgX7teVqa
rqnGx37+rj1C+fxEtL+0FrJLD4dn36tFBNdUWUQhvdrMj95Fj4TK3rTZNhgAKQOs8XNpjzDhTmr2
MUOdsU7fUYXOrfn1+yGsrXmZH6y9ijk/WxvZC/k6/Lnm9GAA4zWneK/P0z1eymWHP7BxPjHMLz6H
tfmDbMtmxAqe62YN1P1tdGgVgIZI8c4HEqDTeYYEGuJy4d+KMHNoYWjO9boFUxwfso1yPSIISnsg
U0up9QofnKKUeiyC4SiAgOrtCHCdN0mdXCOId/FHSgD4k0VdwO8ZA7i1SVCRNH51xs8U5KbmxB88
QUKatHpSA8RCs8LJlznpPJ1nMCnot+cl4FJqf5GTePHH9bruF32QePeJb+U+qEwWXquGHDKpVW6i
r5LN9LtXFNXoH49EOrxmlkcFrLtgJWKsBdNQLhsX3ZkvBEJAMWSlHKSAiJd5FMghlSNnUr83joJu
ytxE+rIuHIEpbT2S3znBCjn8Rrd5l81PFfv9pauOGJOvjNIV1+L8Ho5jUJo2s3tjbcj9vhXrAmwD
PTQRS+KHrn7eSJUC/bsYvoWd+jZx4RIHkhI5s5fh6UMRu9c7SZ6PwA6HWXsqRo/9Epu3rXWB2QCT
aulHwW1B3sBqXE//97sGYE4VavM6WUkXifqx5nI9UV5Ocl8obcwRugnRiRaeeaDUwx57nqE9Quq2
U3Z865ScfOOj86hi7vqL+gbQaNssMVyC396yq9k7Froa+p4zZYvG5ajvkxd937xmq+zF2CIkB5h8
e3m+0jfzby/CVtjmL8OCpfrhehherx4MzM0ELdA3EKrRgRBCBYIJsL3XnqoQvAXC7CQwvXYtz1Cd
snz/aXfP7wwxyHe1FZdszbbNcTzhESba9n1MVj3wPxQAlz5aEybM3yoDwleCxm5hGA7vPx49Ikzk
2C+ROZowrCeS0tAsqUsOFboZhar2zW5IScWdIDiPbF2IoCfwtw0HslxniBHn1blpFlEEtaXIAPO9
yPv74jk3V/E6XrfXDyq5CFMEFDp2A4dBWGKNG/aC95xcZLMMZfz3c7bYZX6zCCL75ls4cJCxmP7o
1ct6eV/H+w/TfywnKxBQ8n22zbaY3x7uADmOCwM7HAVcXQxNRBUT33J00j3I74tY2dH6KtnaOxd1
2ATm3thSK5EWVPGR1OO7pjVhKBS0Z2zAaRy/1g905Z2E2HKthAQS21o3R3U/HgY/vjy+8NNG9x9E
IvivQIRVD1sUnOgTtX/AWZsgpRQlcUm4pOahgXgu8GJLHp89CIrINRyakS46X3syBIo+StYZrzBD
e79rP5qNEIqLSzJPE84zotV5Ek5oYOFg7oSDcChOmOHEeXHKgfhVF9U3uZd88oFQxCOVtFOv4w3i
0Xt/RlxejN3OvJ6tWUTZEQam1Lt76JARPHIJwdEqDtk8x9JXveLoBX3ycT+IQQpAgw9xIYXTsdJ6
sfDNZzz+ibm8Aqs3AzcIGNsxjk9CCbfGV9m+71iZo63/Jy9R2C+pCj08jRIgzub/ur0zIVD8eYny
l+f/WqJMEniFGgTLlF+yjl9rFCTw1Bw1CSqAJU0JY79foyhApQwWI2z+aFhQ3/zf7R07QjQkhi7+
h3LxNxQf5Jz8ZY3yh0NXeKXfoyzUocrYxxlmIBUry1zdWOZDktYiytq5LXBP3Be58SLlm17/SkYz
RMJlthQVYvv+c32Z0nxat2uP6HljeRHvFM3Hozt+tq/1Z5Vqc3WX38fQkE5RAyrImNUkGkLXsY6U
SJxBCNAq3rA+ogpOhdDSdoIcSvsm+RIMz9jjj4pBVXqlcEb5/dA+K3FXqISaE9BqF2Boyp0JOGCp
B9JP/KYHKTGrSRJRnlx2RbNCEElyD/GQERrwXAgizcshGjyWgzCXxW2V7tkStcLrXVkKaO7p9CTC
a6XtAc4R2XpSim308K07vcoF8liLF+akYNCDm5UFQl66knzSTH8wnB7UFtvgHiurr0LeBXvcLdpx
C4u2rolWnbFkgV2VmQHdi6dezyvtlZYvkV4YkBhLRWuhpTjrfaPYjf36XpMlNm4VOLqIzilp0Q8l
tgQQdnp3n6KNSNWSXwXBf2CKEgKVIg4KbrLiWUaw1qDu2xd2NaGHqQBvRkbaECTlHaxWSIAVFgGJ
IRh4/Jbv6VMw06wStzgHxbfbZUxA9r+gR6bPBtAVjfqNj7Y9FtIJvlPxRYKJnWfAJHUWE7JBP3Qe
gzQ4PYimkDyZ1SNCGr6Ng2wlv2Rfj29WX7zoaXVdmzvRh8JDH/CzCO7A5S8auKfam1a90rwzHJDG
UwQmbU1ayXz0iGeTBXqhDvW7Sil4WfVPBnRE2MabrHkVqOkpucyznmtMGJgXI+EoiPIJjbZY72Ou
t9sTF23GDvWjgQeG3p23WV+uS4MEthmLIVf/0i4qwA5bp2eF4Rx0sL6Qv9LQ+KBfjVezWA5edcTh
Zw6LYXltbemSrOn3AYqOHWprEYkX3RIC0YLaYu+XtKbYqr7dxXV/etLpdMp1DfS+to1Tucv0dVoF
j1V7/RauVCg4HBvKn4n09SBjNkaSWvmVusSk1YJVLJwM6wn1FrzBrYY3zXzAlKH/tQS2LR9jP14Z
SgiaAiNWR1Adb0Bnj6AVix4T6IJuYjAC7Ecry5M435v7oZzPi4c+iy1Kvc/PnBJIS2n/242+VFTQ
R/U7TXyp/EIAq5YocGbP1/JFDMQOIhV0x49UJZOSPAT85PjpXkE6S9vCxQw/2ECD3RyjXjbDKwI4
0hVCbasT6slNSVpCLGtU4g23xT92bMFk6k36kmcSFpqZAnTpo1Ps/Mw2f0Sui0ghIWe2sBO4LMHj
alCup7fwXrZkJCEDbWCckjByWw0lt9t7lGLCff6I6SZt4oD1gDx+PofPf/CEBhuCfS97XNMSmUnY
Gf/XPbf0FwXjX57/a0JjZ00dVKEgKf3HgvW7TTdzHJUNiFC/Jfz8cdMtmugNKUkjcuSIfj+hSSR7
WgZSywlMwS7+b0xoaGz+WrD8w7Fbf4IzkaY5iq1M9CytDh/Yq42weKXuWs9Ch71CSzC/hfK8A7+J
NQplfXESDiOOdNUXf3uscXtvmGsbE1YrMHUJzJlBSIQbY0ARlvwTFUhSB3yTFt59Fp8igyqYLe+o
cK4gTlu9p8RUGnkEUt2NnA4FWm+A0lF1lY2ahjxflCCGqq75cWdaFGAKz24WwASWlei8JBJm1FWa
B9Zy3I5bpqbaY79K9DL84C+mvsyHhvewkyVxyuimX7rVsModbcGy+EgZtd00MwVzjnNd6Ha7HcN2
i/Tfvi42isOQSNzzff2h93gR8KP69TuJlRQBoNfQa6CV7nZ7DaAD+wCLXJ+NeSZCQnGekPOW9DqI
AhnDbt1+d3v+1dSsFpx2S5mR0M7I18/dfgLKQ7/ATXZnj8FXkEtBZNALnSoEHJjkqK6MJXQLV0BQ
bfPEy3eFO4alwsa9FT3Lk45Q8l3zLKVoHKdXab/TxT0Yj/pZjz39bHnd3jz135ZnRTN+7NjtFWdY
cyy6XRhersw+H50PP2MMef7ta1grDrpSCeg9P/GsCQC6kWYSne4Bv+AepPPoxKnhecPa8uBlMxAv
SswNgUUuid1/kwayoBLZfm90yzbPFUe8hs/vRqf6/bmn7oihec1Z4FxJXpTaaNUf22J1DYAw8T3O
hOJMZ011E5tk0K20VJYQLE7sgQPzfA9KD1sHH9E9uC6uNhkOYcJ5fu6f+83mudftx/a6EKbjiwOq
kg3Vdn6/fuZslmSNh7y8dJzKHiPP5OHUcvhZjoOPlfP63szwb2FVPEnHz03PuXjnXXG2ePGT5fHZ
UjbhscQ2LA4AjhnPmD666Se79XSIChLIQFv23yVZWL8d6nSwyhL4s9uHnrKMF/FCdPNtta7WxXo4
tdI2J12A0J/Ge1iwG6EJrDCPkWLQm8GVPd83bcHmzEUz1+eS17mDS/isTQmDlYnJbv4d1SfMUeFr
9TxhDNSxol/SfbynKhzJ6FyD6+RSaBWSL8LHAuubSqneTiFcyphRCkxLEc4nZZ++lFwEV1+IFo9m
ob9dqR9kbHzr++GBRgb32zNbk4E9o0BcBAKbZUEJRrbOihKm2bKk5Y5+n7CqCPSpzwpO1TwWUW3i
av1iZKuZlA87N4llccx8c2P+5Uj7MPcAGwSNff8or3a1khbkYz9xa1ADYanF0IHrPyIDFDWoLX6j
EsB8JmRgYGZYBPiCchHypn7B9G7s64VwrpHl7HPJ5Rs33I0zAf7ClLMFBFShNDJ8iW/9JTtDcr/i
r/zqb7NYnVjt+dnNYRvzb14banuyzymuVfBLyu/R1qheH5Ud9n599qA2koYopSt7qe16kAfp8R4K
PgotLELlpkv5WYrxS16DXweesz4pY9AXP8p8etMFPggiIaa/pxN7orLEycQCf8dNrjHw7inwaJeM
bWyOo7THbVYvEkIvmg1NmYJmddW+3ljFlMju2vKxkx7LIiwkGZ7KxOTiVEvnEfi+/CSCITASOFyu
+FWroV4sqZu5yYa1Z/v5+CzROu+1tbb/Ivr9Vcag1u9K7HnyRtplJ6yFmAypDk21ozMfB2fptubd
ZdeQ5d0+W1Oh8mRYETgIH+51GYfsMpbUJ5bidkauhP3gg3pMvNRqmyuh/j1w67//SLBwj7hubp/S
XnO3Jq5HdEBLedjyqndX3Ez1GCgYzlLcWC8NUk6EmFMwVg1KaIULcnK8KWuUF7NHgAUwAHwy5R9w
TRSrPkCGTF0u2+TscmbFxFPNzhOlHATY7aTtMOgBHLUFnJXxPCfbvqdm4xpuTBWtESddBgs6LzU3
o0zJkMnuIB5ScK/vw9PFDycfNbTdDvKryGONJR/G3chHpy2E3lWr8GmtsovSOk3ulUMw7oFzSDsq
uOSrKcCVqKx48WNe1OH1afcJwQbpa36l4FapX4boK7eLheVnXkvHoltY2TyF4uurs2VDHsKMatd9
256V3L3Ha5LXmtbn63InXBpY9ayiKXkowOMRWy9ubrUBbrySQYTWq9uOYJaqci9UQMRPFolEE6+E
bfd6+3m+ImXtdlPVLj7ATQzxdPn1ClPXYkJ1qwEVVb/HPzXhwBvI55o+AfLvs2Qx9bqalXYiLGFi
qms2h7CG9dHu12TWGlz56lLE/Itv4E5I0WoyIQQFOm/A/x4Z7sKl+KZPFUxcVKDhFjcQjFNljhWV
j2F2Q/gxN7RZk2Aazc5NOJlbRS/adwH8iEXkUkgLqgDokubolJsyWzs2AJWcBxJCwDajvhyFsCUo
ifyQ0m/UFdZs1PvrqTbFdtJYMox5V4KIwdIChpJMME+dTLeLAl7GVSc6BEOzD6N6G3n8UFXao7kq
jbOwkEnaQtC4NRzuLypuN5v/KOjFDgW92MOZhsaPG5yMQER7lkP5jSmJnkAX3PCEcYotTvQlPpSr
3B8CMYCKAZn18YI5Tv4MBmD50HBes48pjA3t7Qc5Sy/ZT4ZD4/2ZvEuqQ5kRXpWVn+t4DnDSXDeU
JUnLshPeuu4KXuFagegTlvQVfcRZmDLgboa5Sp2b3CoX1pdrQqoyqdYBoV4nLxVAns/kh/yNQKXO
upgKZvqerOxP69ijKlr++xfrLtwfwNeAlmaD//AkInYuMXt/pgbRz5o5Ap/Zk8KDC18W756w1L6p
GYdS2HqwOCiNr8elsZAORu0CqqJgAXKLRJVlO+kCndF9YMz1IgCdTq85kHGbw+Tng9YcJgtGKMam
KBApf0RH6D2+uRXWwj45IBFeQUV6wU/6CaVqSyorPSOogH5Ou8JttiSbzb5unwaQHwBCwH5a+hID
76Td3/aEe+gji1aWI2D3i/ldBH8IWmOJQXFBh2U9FduBRXJZWxdcFA2Za1irAdWfYwqN7NLwf76P
5/Q9CZ4qY57nliz7jvV6CmR2JczPl9Hl25LsW5dnqD2X8Ts/AQf1GfFzBgV9UI1utbTZOpMxotr3
7eieYYNw06/5GZv/eRGeEL/zuTevyc8dxdMrMPAXviTEecZV5lqOuadMSa2D0u+uV50eusqizIAm
zKln80xHJi1XmWnvEnk/DdSulRE+HhuVFW9jo7nhC34qygPhW0m/HrCfxZmq0PBayKAUtfSE9D0i
Uf57lDzLUbaXtqVlZhAwM+AxfcU3d2NZZ490ll4fqpMZS7bBRngnBhA3xyKaDoxfyc42iefatgRZ
g1llKxq07bx7s+CJnYQENiBfI3npJdbyj8y/xfPrgyoK8mXciUP8Lvt4ShIG97kM8Yyy1Dt3QDBd
ryP/2FYMDKShjYd/7uZ2smKI2CsQWRIm+//DJJraVM79fUP5/3j+fza3hvEvXVFR4kyxuNZvnOBf
m1seMpHFm5KuyZBSfnN7/Oooq2yJCbaldW2KNI0nNeqvaq36L0SoRGgbNJWnArD6tza3U0n4Dx3l
Px268icjyOQFfDYN/o9n2YsMwyrQjZHdg4DRCk9/C2GzfMaf2Zh5ddr6+jgEbdX7+QPNdnuXXe2u
zhWMzDhWr3L3kQjcUiUtFPmpLDXjx2xMR1J/hrLayxa5p7V51CqaJ7V8eCbdPLn1i4H6UCaT2XUF
FHEHstapXl9qoRypVIV9ULAXZJsbi/z4VsmtNy0G81EpSew3CoVGtTCWj5twNtJ+3XMPlr107oHS
yekzEOt8pZL1TTysnCzaQWYu6FX4/vCVcY1H8mNxl1ixXUkViFkTygMMIPVLTilS31jH1CVUOSu8
X58HvFvzti49tBmuxU49GZRwzMSfpm/nekpr3CzD8t6HtfRzg3+Q9X2IuJSC6VtJLMIVwJJyZ+pO
kiB7IjaRzkZsEvfWeDKb+awkJQQVjTIYONIIv8ubtTHC1sMZUN+GryRmaaAKi0YdKMxpL+XDcIYu
djskLdgUxVyCR0BV1Cwug/amDJUnXRkbunOvFV7RGoGaKmwzqyrsldrDGka7CjJuZN3X0g2/Qk8H
X8fcb1lepCT+VX8gck/tu9Es1JvkFI9ow/Bvl3n0UmTIYvPOjzOgYYWXMk/n+bDuVNSRTU4WiqEI
h1xCjT/QFkTPKMDQ1Pt0bl7hWLUDoiReEuBbYQX/3AGHW1ebtCvYw7Dhyur/pz0kTxq53w84/8fz
f1dNY8TQ6Q+Bc52U7H+QsKgqg40ECek/OPNfA472L1mm+TPRXhHY4zL73wGHh2glWVMT698u4r9R
TKNo+Kfx5k9HblAm/H13CHFXLt1yXSSjMGIDv6xoGQobDRZF+yZsylAut4oZ0kZgf26i/g71efL9
PGlv2VGeRx9EBlBgk5GvrKKVcbgNHs2DhGgc+3bVZjLJZZLuV6bsqckNdZnf+ARK3K0BQ8m8oS9U
aiP1n3WZ78zhWG/qzUiG03B5HLDpmP1bLb6i58Nx+yCAkPVq9wLIErClRe5BYxcIOD7S+bOg9w2s
cJYSLtfYMc1T0AziDIIBnaSpV4Ge14S5wxcsBveVsKGKoLENIFY3cvT39KdH/x0BGnPx8cz0d7F8
V9qfO9ISJDYuXADaGylb1jmxIZkWgFCnzxAj9Js95p33HsGpJHVxez92S9LWgAS+/ht4o4OFmEKc
1MbvP5N9hWWIDn1WT1w8ao2h/gZI7bpNV4JN1rSO+mxZHR/n1mXrLaoyI3/wMG2LvXU6G7zRTtaJ
GF4TYg5cKQvJcUtZCR7TxE0aLyNI02Sr2Et+2gTdY54VC93idvcEFrWObnyCeuZLha35F3/xpWEd
+FGhWMf0lLHsNWpovafHdkShQnnCjEl0idkZ7oDqFPCr4MSz7afhNr+Oaw6MCA6OAbwN4XQhv5I/
0c0uTwbbAuTMs6S3GbmbxYC+OfUIcst9ovGycskDCcJyVDibLD4MQXbdJpqDxsK5FiGbCnr0aYnm
SUTJw8rIS/aDAzvP7k+iIy7lZRkAlJv1a+NHWr3U8zNXhRNjFZq/p9uKrOjrETTfjd2XO5rse+xc
ORoZQZGeuX+Mh36ZVBvzMkX9UhY737aA96znsb/vM1vck0wJRjzMQx0+MTHtXNq+9W5k/sUK5YXg
WA7/EmYgJthpIIAiUcOzttB9+O/ff0PZ9FqH7mfvCNIMyWJFL6lyRnMzwLhonbr32LMVwSCdtW3+
hL/qUlHWcGa52gahKozIGlaZ80brKwW9XdmDqwCgoHzlmCfqqtqipyiszlBBaodYOOJd89NztFPe
ivONRhZwT54ifBlv+TGf/p0fubrmvUMr072u1bk6v67leXV6uuiJWlSis+uZ25iE3ZiMbXuqn6u+
7JdOifxh3NInRHQ7fTrdBeUZk2tJ2juhqRHiMzbjSEWwumUECwLJWuLBEuvXK6E5qbhnM8IZelCK
tAjChK5b2WL3Ai8rYt7XOqiqrgAN1eR64vpd9heBmijS2g2N2mythUx+9UIvXAlny7F4hRK8wB75
SSOLdhyx4Jtkrn8ie4hYRVC0DE2fyp0vnkQbNjRWtNWVve4T28fs4X0zfNnyqva0DU05kvZgmfxz
pzwECabOfGAgP5hMVP99ysMyxRT0+ynv/3j+rzW2+a9pha1I/2kE/U61iXeLkBBDljC8ssz+g3cL
wbsIMp/ILVbo/waY/1pjI3jHASYa4AsVGkx/s4GkqdMi+k/pHr977+wF/jjpmZgek8QijaoUPNRz
iKl8clsD+YN12Bu8W9L3BvvE5MU1NcH4VvJH3q/Z5FceNy+FgPpLO4g745CeUskvQJTTtN7ckbHF
bvm0HetAwztjmeeP3OidExFvb2qLsphVl2JE4R6OhI778AHik7nKUPGdkrBCyPecP+DeYezdtdLM
IDbIsQLzhl13U8ZTf0i/+QpFshcrsJhSnmwwh92ph417QK1PL0qtPpt5eonvbotY4jJuKCa55E95
SahsKrd9ezgOiPRNvC6RqFJNXF/XxRlYFeyrM6OMV6wZaRRCbc3pT2rBulbS2QcRzc8lxqsUQFxI
rBXF/RYtnzc8l8kjYPUwnMqjKa0UM+BRns9vWZEixldjO5MYvHrEDxyeLQJiuugXfimrCflifBUM
XOiojuna2ug7cR6vwRBVl4dTXazYuZ7MEnfy0qwpyIxhnYJapVj28Dnj/SQrMFl1KLTxd+Nm2PWb
x7uxvL6i9TOO1pKaWaRT52S4TlRnoMgwzsCq4lxykFaoa+MbVVlPhLHqGN+ghqzcoz8/vqu1fX21
lkr4DaGE3wWesO4olbhPsCHu9ZM5hRSWdqeXr50xU9ihfaPDAkjx2CrdHDnaMNECHb5GxwEqETYP
HvZ7zQr9InpPh4gsWCIUjcoTsbplc1uZs7heWcIWBhT6U2IXCQXp1+oyIjST6MvYKWE8jjsJu/iT
TuXU1IwlH/C9fAE/iGC/RU5h2bf3Zpw0FVhW5cubGbnTBAQUqdVBorodPY8nKHIKDukn2443Tofw
LWwD6+F0FJK/S5BIL+KAgJYL2VGGLYhC60s+492S56dMdbuLRHvnrd3Wh2YIiV0Fvmcx5XCRgnK6
UG8UP4YdfCclA1VlzCig3yE39bP7m7kc/W7bvGsKBU2bAKZ75CYUtyyHLS4amlX/cO4U75L8LD9x
WSxq5bUJGpSzaCtfspm7XrdrTgz+PX1AB1wlL93b2B1vz5WOWIX26yjYKT2vxjcWZLKVXtOSMb7D
GH+tiVz3x5T4GOQc7nOd034NFHJl0oAU+7RwVbiBD48U7Er6UFI21TPlQAxdyER4NN5AvItdHz65
l4h6hLKk0Sfpzy0U/H37cNlxQXITb2tcGBrdxPGIVLkB5lzHWxqh0COdGrX341gf8+1wolrrNkEs
zoQlHQZfA4Lb2cTFOUIw3abR6sYC5LY0V+aKFGiEvSzgvGKRUDDGeD3LVlRqve6T6ZZJTfy8H0hg
PVSHdkVcKlFdZpAthn0hBzJpwtmSdrTPcuNYnQrS9Zq8243aptvp8rG8siikOWHRGL49gye9W0Zg
7KXiSw0fD+pzCAA4jF9Ypeef5Sup0ea3/G4eK+6mYi4qRMjSBslfca41gBEUskeFWSp5JfKsp5um
i8c9LECockeMEy8dZKIFj24P+8/4rvdoaFjhlqhpyrV5LIRZg6jjYUdeD9ryKXhyt6hRDbGKiGb5
CNr9RiAnIZ/JAhBCsqaqvWhfO8snLxqKY0NH/xnQdsppbdWBejSpJGrY9GYRVW5ClmiB60vBonmI
qQW8PeojX1kJgzMprxkCXh8sXgl6WIpUQ1oPUj7r4dVItU9YJGXQ/HBfoqQqP+MCldgW+dKEOEUo
9vS1wSuQnJ1Ul0WK14ZxgGM0vLuF6uBe9B8MLCOtPz823BJ6sQb8LqSnKKZQdGweyl7LALujSo+A
1da+XMS+7mh78R3HZ/k6EvpHyNHaculIIfxSxJfbK/59U192Dyd/FfPl/t772v7Oy1WHa3LzcvQH
eX147sEnUX+AWTAb1cRJjHNNUw6anW2GCThTy1jdnGE8Hq2FSu+YsaOZiRAISBRUZ8Wc+4jFMGxx
nF7dApqjR2/p+pPBJOcGgurXlDbxAQYd0NFRCaLRAgA5rE+rueKobrvtaVVzUgB4E2lBW+QbrIWG
OivhDoPH6CL6GpfR/KMxL5GXfFX2dZX6SYK+SAxVnYS/WdG7ty/ap0diEeOutelj5YFhYkY+Keur
/fXO5w+U/ebpbUigOXu6CGOrrZqnJ72TwQYxz05N7uZAMak1PbxB9Pz8NX/tOvpvVs1YNOvPlKxF
zTUFAK/MfTncu5VFEryX9PvxQ2iRwnEZYVv1ruiPp4CQeqLXsa4VnmypJEyZH/0H/bDW8O6RrSDM
VXKq0y5aJot6Hd5kBYU/i1TudHSWov3Zjsv43EqOJeGSxRg748ZmOb2V6bvDmlKI4Z4RwtCdtIej
QMjOiGSAVNgs2WBbzTziSkAxQvZ7/2Fhar5NAnkujbt/5XGVCNxQ20Glh4Sa5D9P+EZLZccHOBNW
KByFD6IEaKw+fNp5t5P4RUPb7BZyTYlvI1Yw9JSSUjuTJC2pLiND4gMvQ7wbP6fchptTCm60uXI/
UKkbxnW2rk94BriJ6FkOXVBglbhyIP7Q2WBahZ8ZHyRQrordR+Na1zmuNdb7ivI+CgCM3zrgjLg3
7rbqoWy/MpfReWdm0wOQgzIdDGYZ2pcS1JRDBgdj0cB0zG2EiE/m+sEfZzgrZHIyGrg5bkHWmELY
tMM8AdF/9PplIfsdoHkL1paEzpvBvlW/b81b76HejDKQiQ4riIixEPfKE5/GxmpAb3B2PBChEV7D
dDUU/vPh4f9qnwtYuXL9Immhdd1oGjsV51EzF2+7VfZgT4OZ3zaMVVV5YrQUpVA+1Y+gWaNCaXY5
gJzPa494Bz87DQ7PqAgESdjXknQVncoCXLxt6Ru9CzFKJgeCP8PXemAbOKMFLL9VS/3m3cbZEyyO
bfXOqHvapeVGDXvarLWjqi4qyJpeI/P+W67NCuOkPndVChzSbe6PUNd7SsTbuGHg+5Qz5mfcKjs0
DceuIlV5mKm1Oou+80mjyEW++H/cndly29jZta8IKczDf0gSBOdRJCWdoDRinmdc/f/ASadtJ5Wv
+rTLjuO2LIsUQey917vWs6xLu1W1b+muTe/Ya+G+t8JBNVcTcDdjpOO45jrEPQia2nO6rfnMQmtP
kQiGrqxE3Xp4SsV5pSyo0IvFufZW8YZjE6lu3C0ed7CdKy3ZWdeksb1m1Z5BAsy+SZowk/wM53Rl
nqoNzivHuFrH5C59wO4PHjkzUxZtDEaKMwS2qc6L+inPbDIWwAqGJzLd3ZO8a56kN/j+b826WWMx
xBEhbNRleqHJPrXpvghFBuYrRWUSvUq8Fb/H6cyiIYXTxVVlaK+0ksCW7x2hPpnDs/qiYpMNDzAW
mxAIwdIYFt5tqIG7zXu8ReZSopZg2FbcBE6f3+dv9l3SZIUA60L0qWXbfB64y6jV2vD3xMgXMcvf
2N/89iK5KCblgu9oHK1J0dNJnSk7t1zzVmAd9Mc5lmUt3XYy+/B61UH9TnizID+J5Qrtt/MvPp43
gNKqPVgMYXuWiMqOLIc/YD7GS0SfErez6KHGS4Udd7OTyZnwkmvJor9X0klkWwMvGW+GubC+Vc2O
kaFd1OfvBkxuekmkg89XCuO1IQAh4pJMHrm09knDyk70aQr70cZo68h4SNrp8ojUuUK4Y1yqCqat
FhmKoaQY7YZyn0mp7buGrYmrrHV8fDTjnC+uLn1E9hN78uzRsptA5oN9izD3FOGXfTqW2KoYmrWt
LbgX+ITReVjXiG8/2pxAFABkwCcL7wi1T1kIwSLZcm84ME6jdg+lxWXODtsTpOa62gA66tR9z+XB
xNf7Nm8Bx6n5sHH3nQ+NADFm/DCocpnVP3ScJUcOETbhuJL5TgYcEaefyax8jobZXWLAqNgD/mcB
S8kcaET6nMKdoPBvnX+o4qbZdOWFo2YTL9hzpc/A0z98gV1NueTg0szUV/BWZAA/+NQELW3m74Yz
YtWRB98z9zjBE5wOGTQAOY07n8aF4Z5xp0Zmj0QzJw6cvMILiggD9+hafoWvNK3f4vPUWy6vqqu+
VVebDpMXTgsPT/UcMhLmPso3WJ/gxW834I38mbrq99SuzmvnlizV7XyqvcGv9k5d3Z7xBlGX53DD
BlHyNz/K3tuvwSK4htmROrjhHkXHHPofjOW9pzurNFp4+fSroF7zzk6OyTHclE68SZYUpszVrXSb
ij/MlQf1nT6MM/eH4Wp92Ri4ZjdTXNDhyH3buHMfqxZ/X7UGmV7WdYvYP+qJ9X/hCaY55a9qzX/5
/J8GFKB0ANyRap8gBLht/8iviP+AZUqKVsJizKz0VzyBbMr0M1iK8sdn/anWTHQexqUqyosJ4OAv
TUThL/ym1vz62IEz/KrWlEEjBUmRsfk4UgdeIKhzACHBNc+fxfNzYbNy6/pCPAulrV1d66TvweTu
jN29XIqX6D0OSfxBvvjsX3qasD/pZCkuSH/e1OJEsE1ZL8aTsas204mJXPe+X6JAWKvmG/swuyXW
xh4JtVp33IZP4N8iUngfqMNMPcSNcdSO7bN2lc/CCo8E71dpHT0Im87Ui4oJJZusKc27OXnzBU5u
WrYr1HX1TZ+DgHuEdF2zFfG7eRIGTEYa2IazQiH+miu7smjPFs6JnDcFLZQp7jl0iLw6ejyFbWX7
Yg+09allS8qEs53nT5K1ER2qCEpUgoJDu/RMLgWhxQNhwu4WRZvtN2UPXyPVW88Tnoa7PV6Ug/qd
3Xl+mXgsAZSs2QoiD/e4XqzrM8f1ZjZgxmkcOA/DzCDnFjMI4D39Sb9avwtP8ZPvzoYf/5yIprM3
Pvg+qQxUeZ2+K9KkWI4+6mCSmb+lq3zwHd/pWKCIvXGDj95xQVDPo14KVvC3Yqtf+INuW8N+oxPn
hyGE3Ta/QTFmbRg/WcsQ1cN46eKZRr3Wpy/uEpbMkIdzWgTn8SuiBSXlyVLCPIt87S/E4ai7iwSt
BTfnwAksfpK/YYzG+RHnKb+ilGejHavzlgUKT8ciwb78LN6zS/lUHYoLaxCHGTbaWJO/PAo4sPCW
JxzA66kTTkFiN55dh5mCPbL9pHx7Udj6WVpJ2/jIWXk5PuJreCV6u81uhIrPyS1ziDw/kpt7orZh
b56iW7SvHwaGVuPi3bSLemL0tYof7tNMucgn8cRxEaI6aUvvkr3xDRWuIVJ9+7Gtn2vo8WyT+APj
qHzkrO4g5aM7Gllw19NTHxMHmceNQ16Jixd7a84IhQu73Nc7fUMRyWa6esfj9D+qKUiHbuX9uFMx
kDJRuHR3rjBPXyL/oBBSyUjESsbzOKd4j7eJG1+jw8S2F9fZW/jkfiVbhPZMW+l0sn9UtBGXi4z2
rX44oElV2anFNs+TN1byJhY27LtFNjrYQJUnnlaROtTa8ZMYCLNEpZrzm3E7PvhKXNCkToUjExLg
P8p40cZLSvAoXlrB0rN2rrys0nfTMZ1MnwnmuhPX1gdWXsy9xRtR1TcVNzJOZM65I1nVfB2eRrzJ
DHymK9V4Lt4wCAy0Bda+7TrtLrh0tJA8hU/Vm87chMtN/rY+hu8R9hRcTbbYtrvLcSH7iAUYdmUO
8Yga2aIj+fbw9ulDPXk3c03PzCrglSbHtB1Xl2ATX9NremTTta+PyUrAP15NcfY7x2JomKdx167h
gO2O5ed7dQEjoO04gRIAMM/hs3yrr8tgBv0bshD9aunCWCU29u7O6a/Suwbx82aadnPrQPrdOL41
+vQtjCcjP/7SHDtS2uP1j2yyesGSVHzgr4jKZ19k2bM9mfbG+57i7t46DV6yfRwcOyCKxIsPMdHd
m/dVvuvaXGdmp88JGlBAgh21RcHiDOihmoYOhKtk326DvbnOnGBfbi37S127O8OOH5qxDBzDRg9a
tbOvgE02as625z2Q3Io1Ht8cWNaireYUQdFqGN6TW/vgRdYYJjKy0jlYSzZgL/L9AP1wiZPmx6t4
FHmWX9J7LKD2zMOr95p9jdvp//3rlMRPIkchlxad8uqaaIe8PVWDk/Z3zwayyDdi+yPxn1vLBC5A
PVuP2yp/a54tw0BLphyGGl0/XRt9vRGG6srtQlpKS+8yeF86p4W1e+ofyVf/MMR3M9xyIKb8hnE3
wX42nO+UOPLN4Tk605MRKDLB/of7l2ClobAR44qfd6GDyGSQqsBxOQu+1JcS6U1+8fYyZR/ujjLC
rXSRnyYlw/0oJM5NZwBOH7HKfrP6ho02g+CifYUM2Pfh1iS1gmDKdLQlAfEh4gp9zSrHpByneJML
26vn+ateOswwm63+oImLQskPd5u9VJ/ZSXBQ5j4IXJAVw9oPIJnCA7120B1I3+vVxpccr6QAoeGt
TPJyFgp2eMBCs8PpGr3G+UFsnOTJfB7v0YtKF8m8ArfDwRRPNS0VyHps++802G3iekk47+DV5OfJ
wlGH176Rd6CHDVftVH/SY62tdtETbld9MqVHLI53WAM+rIh58CSaNLEV1YpRL3KgsoFiwHhbLdcM
qT3fnsfpd3igCEH5Dj7bt3AFBtxsZ1QgEZ/0OH5ySF/QN80fQ3odt5ZwIA2o6EtOqijwBRMX/dgW
O5BzN6irEs1rHtzsl6Dh5rJMsGnRA4A4pSwy+D6cAJQlR2/Df0QchaJgp6KKse+GnOBk1/qL6ngl
4p75RZ/fEpvC1C6JsIdKJ392L9IFyTxf5dt8S/3k3n1CgRVZBBIyQckMAfYT7XKfP/AHmWvjUG49
1gp9/WUu6u10i6G36nABM7HiLrOV8s3UuJnQZzmZzTm1JicCi5y0uh02J0RHjAW7/DDalLtu0ks+
+RE+UWE+VXoNXMvp3+LLROuIkLSxOZBzvQ8E+Ea71JecEHvusBhibRPWgTyrQZ3zo+PHJ1bJkHR9
MuOnvJ9C9MZsYnSEp4jT5XPnncu1/0lwiIHLDl2Q95/xCYUMzQU4ivYsPYub/iPeJd/egHd9Xw8n
jlMFA3R3Z4Z75TNRSTEihNQHkszSW7cGsLex0HbS6VUFL+vbks2VhFWVv6DuaHKpXzknU9yCyd6b
m9Q4RM81k6IfJ88K4WChcf9nREVwFoJTdRpe6n3ITuyMutXYCK+nutxekhDHPfjZET4G0QlSU+Kk
y6pr7NehHYWL8AE32Cbh273wIRYEOkTx2CHx6qAhmS2xg7FFIqcusTF2sxvlm3gpPt3ysJHuwQte
c2sTs93VZyVlirhnxR11ilZqC3w89igFooN3bm145JmEExmUFMOB8KBai+wxytsGiRf8K+8E1uVX
4x7cx6unrGSwHkIKgsDYuRc6ZXCbamt4ttEj5xGdAE9mqcCd+5ktUgCt0FvW47Mqo0UoPLMKY2tm
lzRf+lAt6B402DkxbnDz1divOFEmC+9ZKXYhAhOBrHlPJaSAx4UgB0a+joPu5O5XbCZfjjkTl/gx
aDLyQMT4KFulnZkxhVmLiLNzxfU/dUeVxc1X3jybppmFthqCFRVUafaBe4jNl5KCYJ4VpAq4eC5x
89D7uXoLT4pHsQ835uTQk38JkFF9de5GK+uZ4DH7YH3DuNPjkRMwJUgnLYIt97XlFEt6VedLBNl5
uFh7sy+LMqjHqeYGQ9c5iQ68PuJnPx9O+hO6xYHXlWWduciDO7bF4OrYb3moj+CVbV5Kem/auKSy
LQafnbxF8BvfeVfyymBVMpdErst31KKOIBCa6uODqDgSM1WtFCfeUp+7z8I0OCeDyzmr1kwDOkMh
F+Vp6waPUcr7ND+Ad1hN4YluzT+4ilc9YQdzhSl0S7p9o27jzRSi0N/br/S1vU0ni6NFAUFnc/R2
QptXxMkWIMeWGRyTEJ9NuKrQyozN1Lr1g8Fy537+1n9H64wyGWtPiOio0S8gvFIJqjiUi4r5Xhr3
+au6VbcagW+EkW8tX8orrsCFwBtRl9+18jZoa1W2xy8lm5qfFRXISnjX0KQ9con4ioiDlPCAklOH
KLsb2bZzfHj2L4SONuU9OLXdG6w36CjIkCY5aN4aip0AzPCWBlULk+a+xnPkENCGoU9/NJkgsmWe
e3OH61Ateot57UWRjnG/B5L9NHLrQODuI8dXtn7b2Bq+MvUh4p+FI8Z6iORhz8GAsSiSi+5v2dF8
J8a9yo50nV5V8GP7/tbuQVdvzEdxHPn9dfp+EhbB8cok/7nDjcLy21ebjoCNfwt3mrcYpe8UGTz9
pFy0u8bdo5ZJig0Ur61VaTOUy+obx4B69tf89asGl/gS6yuxWIYS303CaVRVrBnEgkQgU6pc3Rvp
cXypwYK3Jp06t8wCVWCLr42BS8C8tRj+S3xJ6ckNl4liV2QJmw1Kkg14kuAaezZh7dpkRtC9qnJG
PwHTHQ6O8kb5iPV5euPclSyDIxUUjBu7VbrnDxBhQ3pKq9WUYllQlyMfmJtjFfobCzTYYags0CgK
kPGwwG38oUV99P+PYpbFW/32L+/M4S35opbF0OTf8tj/5fP/JdBMvGNr0mAsDSXkh8P8D4GGD1El
I+KKoYwGaOWk3fzpIDXwzGBN17WJuPazZV37B3Q0A5M7DxjB5y92bOqTW+Y3N83PTx295xcLqaTn
otUKarniQQCrytVXSYYsKhk51Ry68QhNk6suAthfEywqgnYrhNCzi8xU5k3OlZOM4rOrR29+51Lo
+KXi9wxbd63olMyp25QyGrE4SRIMsPLsVa99yRaryh2tH1DbjblG95lYj7i3/cVQHTVsNcVYPuo6
mocp4dPknnHOEXDEC0QwTOHDyx0dB7ef1PN6wCqD5J1OvOIA+n5hHAr3GcL3vAn2DeaVTj5L5muQ
YYGtTCQS0La0oMjfZYOEJCJbmx75Ub9mYK5oay+UmCfJK9flbZG3w1NNnYPcD7YhEKbKBvGrIGiu
Rc0qzY1tglndwnpaIGbVpYk/O7wNcfaqKONDGugodDnb5VjHWwmG/CDH1BVkBETJFZpN4PmLVAx2
kYETtQz2XR/YBcYcqWyATqUSmVN/ZLfty/agGR/uwP29xYAqKaOAD4Lu6sTn+WXm9MYO2R7W0TLV
o3veaRzTg1S0hZbieICSQSc7gvGkVjc/LGY9tg+dXXoW4Q4wv9PxFqr5TcCbzjkJFUYIr0mybOVw
YcRLWPR0nFmVz1FwQl1aVSxdPT1/44mga+s9llqt3KjEaq0h/MYff/GNVFxkPhq7wESfvUzakuLr
1O1YNbOGO2UtBFfoH3bRM+6PEeGgSg+ugNrA9VZ8iuFTrxQzcXxkRWvO/8aa8QRlhHSuK5IlT6rx
/74lKTochZ8dfiBmf//8PzVj7jp8VME7OGHWuSX8qRnjcjcJw1DGi7tdwVf45y2JK2CSmYnfmDo1
LD+b2qkRtvgsyl/+MiJCEX83+P360KnN+vWWpJZVLTapO64GkpiVQc1TpdpB77/idbfmvpCeGtNi
ADsG97psthVB5cwVnw2mqrUWOLksTDz15yE07bGKnMYLNyobmCarbF0MVrWannIZkcyrXpSEylrc
F3VlgyRdBKG2GcR3okc2t8WNi6ulUyjIq5XdEG+5V8/VmPenP3hH2WW+mioLUzR6bmTh0sc0pFXe
ptFYZCt6uIaAqRWl3bk/Lou8sQvXhwCbjo4JOHo0X9MasbaWiAqK177LV1b/yJTCkd18E+rHpAAZ
H/lOwmzSLZ2Gitu8SR2jKj+EpFj03ovad/ZYuiu1QCpvwDLU7DEkXPc3P35RiUwX8Ucevbb1lhrx
lSzR+F1A08M3g2VilHAAU5E0q43vLC0VJ7XqDczfe9MIeCvUwaV92JjrRoxPSSRclw40YVhldQzJ
u5DOemSJ+SxS+FdnocymUN6b1Mpqrv7uq+i/ql4sY9VcVoP6HsB9GnRfZ7TZrBRklbYpHZqruCeB
+U78TS7Jz0ZUz/VxakJh141tXn/vZZCZhEkbTE4l6CSaeKuSjnSjfBgo15auzjQ9fS8Bdc+83lha
RbguCojjuBFaHGEujrgq7m0zeRGpeE865v9V7YyZ5FioTpaL70lKNqMqO5kF6i2wha546EZFNNdA
Cmvfex9RoOHA37oXT6/QoWsBllwOuUDz1/GYr32xsDWhYxw83R6xwycpzKG8NGyZvmpTxtVS5WtP
8raKGXCcrgkXRmNNDDLSV4r2EMpT3AHzJQfVo4kXpbjphOmi4zBUZueS6A/4f+xuU5jYAg0hnlKJ
/LcO2lfA4qpmcbeykMFLkFKjfmvNYqY21kLwpoYR/1sO3q3Yf9WQ+hJ04yoIYFHAqyMupRmBDeG/
Nqz3AsupZ5jLEQM/9Wyg6itrTZhtroyEwn0c2oFCm2RflAnU5ZXcU+amDFtVMJksA/wX+2Tj5dVh
EEGUmC+hptslx3aza+6iHD2KPt2bJYyPkQKSSLn1vbb04QvLlX7OGrN36tA4qSnQjriO7mmBFzPG
/dMfdCs7K3l472+SD7iYifPg8UR6YdlHQrQUVJLVOqiQVlvE9PMYhbfoM0SRKO3fyn7AshqX70mF
HVgKXacDi1/hrBKYpwcY/FWsJRKNCVmvQ0DbxoX7IVR4Uk0kUr3G1Y+4NCq5QguNRrfSqF7Yl3em
zIob5aZN8sLMVDvOiMyab6ZyT3B8NUJkaxrqicnJaQJ1wRz5G69hUzBLxPPN21+R/s/qennCDv2y
hv3n5/+5hhmWOFU0yv8GCP+5hrGA6GyPVUX+Z1fIT2sYYCFD50MUlf1zeftz7inL/ClDWoWiETbq
f2XuSWPkb9tqNvs/PXXOB7+uYaNYDb0oCkBQLubmtXhzN2BTANRgcZ3IvQW42w6h3+FkiJLBGXIO
JRM/Arwxu93Rbn8PLujTC6IOkI/83fRe36s0IDv9KX/G447Nd3KdT9n2zraOmbyhlEDwbJ2Z2pkh
DD2QfIAsyw7s25yd5Dywfwgxt+a13A4vxgH1I4DjRV08dlak7Z6d/RxJPnkv+y0Yn2FT3BjrjLvy
KT55qwkBA8rUqe5ET+KJdRy95RASUB49h39GBQjKcZZ6+GjFf8I+pjKZvzWqnx2zRBzf/bbKtla5
7qJVxFgHVGG5kCh4KHfLHIttzEgtn2y5oJcZ70yTuGnIQ/n8iru+3fO9KNcIdkt30+8A17QIRTzP
3ZSHmQZGPLxFjAkPNpANu9fOnH4rPQ+Us49wczCjXtO1/8TgyTq65+xunqO3eN0bK8yAsQGqpukS
0lFYenwQTqCMB2hSBl4cGpzy3befLwO0hTUlzjeqHfF1VHj2WJpiEjcZo7NglZ0LmNC3wLy25lE8
u1Ot2K0KHqaLxtxu20p2xmJNvNRLP31MVoR/ZTsuNg0LGZH6HIfaMYkQv52MLBy1X5RBzRhdpFe2
Qs1CaJlHYKpkrAKxBrp5FTGWZIq6CK+MmZlELZONPx/24pdCSZdiF+ceAYrPxwazqo8eXnz+9Ue+
1FbingDqUqclfNY51tJ803Yg0jXGZQP2aTrJds0FGyhwohgL9qoBcRQf608+mL/ghdNBOuUv/Bcf
zUCuv7D6kgja6XMYBKdgC7ER7pC3fUcbruK1SGx5F75Ii1DnG7fMT2VgT78s9s0h2kg7iu0wpfqg
avPZ9AJrk6a8H2lxUc/4Wg0MP7hUToQQ2R+odgQcgQcM0SqMltZWfwtP5tekjahb4FLjE0zotUWD
M007yRM+mW4HGr7m+DEfHBxFzQY0bLxLdxOG2T/pG7AQywLDbC0uaLMxtozpdpPhG8z3PXuzjul6
zxtzcicvnvWz+zrNas1XYB36olSXJpivASDJJ3yXksLhnXCrN9pePKar4RhvW8Zpu1l3Slf1BpqK
QBjxUr4kNuFgj6rTnWY3FLlr/DAc4Z6u2m/8X3jhjFfmNjimI/8V16d/h0uj7eWr9KouKHNzsqf4
0H8TtnI5NpEAcfglV0UM05Q/3HttW1lkG+YCeOhlVcG7p95ecuQn42bcYoCU3Sx9YCCc7gL6C8sb
G4T+cSF3Cb7mWqISbY3VkuhAsUn4ES7gZjH3dtcJ4AuZQCYTazyMF3NNQbe6SG467ziO6Sivk/br
TjSeYz9v59beP3inF2k+0ZUbDyzFzNgc9O6ex1z9K4O7HRsWG8UeHpmGhFq9uEvhjh19qSHJzcQr
czuYlrnNsVkK1lhRTx0AnhLvr8EbSOM9cvXWfnRVZzzljgANkuIJLE5nvjUWwhegF/cUl7BFd4r4
osqfSnpQh5Jk5KL5UKOlR/2ONYMoHM/5UsKXtxuO5DQ7tmiz5iXejocmXQ6n4TRepEMEyr0ZbSA8
FsEAi0j95Iz33/lFQQrR5nQlDp/pyoNtJb1aN5ff8Uz247lZ8gU0Yx5X1IPPtNd2A45lXbzU83CL
gfAWfeBdhvsTzcZ9+Vq+ggShIJYAJs71B1kiLCmPFv2B+8RiWPFK+5u2gT85q8jiTnFcZhRzaYO+
TMxS2NjOg5fFnOVfRbaOonlwld1FJMzlYBlGiwgYKdEMZOxiRt+r/xq+stnmJ1Yw38YZVt/SflZT
4zhLz/JK3bJtxuoF6tieCD/gOc6NhIhbvODWnNRnjSGhSIfkggEImmtL6dI8Lb4oXaLZUsbfMY2r
Gm9LKS8MExeivr7kZ13UC9+aKyxmgXFhrtJspGbXvjE14R+o1ScGVfkBMokeMHXpdoywRHnW7QRz
Xr95n3QNuXQpurMDhRTGMxAsAF5Ztda0JcNED341tgXLAeblX/ol8al8rxRnoF79rpoQ1ZxTYJNM
Jh9YfuALoM2I7HAfiks97aYRjuMdt+0oH8GhG7o5ewNwpV4bAgbXGprBAMdTuUvJBeqJfigFFmfG
VItQo6cH0zeZxtmw5ZcJQs4w5V0g8dg82Fm/tNmuegdLYjJDwKC+xxUpSjaV8/AemL9UD5dec4IJ
a8YX1qzYTZNQotMiByGamcJjR5QVBGj8FX9lmlNJABQIYVlw+77Tdbxm4cWCThCDPDXe72U6Naor
ZH9xsQMp82G9ENJsvwtq50PHEr6sF1DwPDWPCVKBQXHRjNO/73sEMdmIk8XF6tscoaOtdZhJDQAa
yzsX6xqY3tzf/313uDBOaLnTdSDRAIGBAfxPlQaBhI6Jn3e4/+Xz/xCOjX8gMyOOELkEbvAjbPmv
He7EOpHgUsOmRiAyDfSTP0Qa9R+aqeEwVEl86vA/kXb+2ODSrmcZ0kRl+asZTJSe3yRjnrRkGaqo
ihJdHb/pM2bjaWozpNGq1SXupu7DL7ccIZeejJud+2Zb7376Np3+qUb/Unxu/O4i/P379NuXTAU5
K30xiVaeFG6SGrJ+JUr1QrcQOo1CjB2BJllCw2qLY6Mjt9CGybYLICDE46oaLGmeBeTcFfCRVU21
6LNU5S9d3xGOZ7/c1AwwsSaU9ZvqWusMyCeJqqXCDIUmSqlDzxmJV+eDUm+K0SrfzJC9SogJSKOw
2xsAtvN1RY60U0E3LULczSaCR5a9KIU3DxnuJD3zShG3jxh4t6Ct9i65yKply69tRA3Q7lsBHA6P
gDBsugHJoXsRMnohkImrnjMlWRiV/cIPXZiDumvaqXSpM6DcLozJFBtuqO4TRrtx52HNyjYp5YWN
hudKkJ6jOMFULdmu3jqN1hYo0snCGr/K8FXQiffURMkMNd3QXPwpdt4iwRpfuKjDVeGUPt3hWPT8
ZipH9QR3k7dJxaRX4+5dYoNE1RhMJvOf0gBrhc2hjIGqY7ETEW1y/WH2IhyXc520r+kwWk6gGEsF
Ig7iTf4umcXF4h7cE3/QZcAC7pOoHFz8Km3zRqYgS44KR/Wg56Z0C5mjB+6tY2pmsT5LsWm7voeO
oFmcyMnoS8pBF59LTd4MzLdz/VoZbAXM+Nzq8gpgjpgTizPOQa2efH3YxNaLZW7SQbUbkyWaTJsI
PTLSQegJyXAqMlfPmVo02rJVWo4BbVUI8VJtxYAZt16MpB9Cd83twWn9/tyG4Wedg502gYt2Yo1v
kfBIrhysAV+Mbp64TvA/JrMIrmaR0uRERV8Zu19e6snzmkxHVQevQeUjW8j+QdMz5v9i/KoVxAz8
qrMjds3RwFTSzM1ik8o1UPMMEw32x1RMQIqxiqB1PPMg3hI53qhFwkYQL2nqNRxWYD2wHoSY2DXS
fnnafeV0URbtVjarZecR+czBB8j4ETMYdLncHhSyKoHOZru+x0p4HpHzkWKFdFtbQ/0YLOirvQrO
M4CaoybptjDxKTUWJ8HezloVUC6ds+TD9hlGw9SjKqXWKao+KKQLzIBUidWyNLuj8Qo+kq5qr5Cc
uDMFYsY0vygkC7zskDC6W1B8NddVOreEYper8tIfgR9MWwzyngFLVGqMx6pKFnQH70rvvYogc9c4
FbJ2p7M69nF/dyUQH3U7l13YiKK8QHHzFZFilWD2912+zKl6iVT+1GMn6Qw+f7ov/+fcE9X/t+Xr
v3z+HwKNxPJFqwLCuqSY6DQ/GdP5EIABlo5/Q7f+vX6BEVDoihInOrZJ4wMP6I/1iw/JPFr0JB6v
SnftXxFo5P/UZ3555tN45WdyTikaQ+AKrs6up7TltKZLhwZYu0seQU2oGHF1ZmSMw/CTNAdd2mqS
7UV2u9LblbjQ2kve1rPIojZd2g9Jarfsy3yKCdTH3/liUimenOQzukkVXqf/fTGBXft1L8QL8vvn
/3ExUcVBqTwjqf/EMMk0iaEsQgkTGVr91tJhKDrpB4ORFle48svEStMZ43OdcdlP3WR/5WKCjfHb
jui3hz5tu36+mgyjaRVdlt1VAEnNpp73qLWkh70Ir4kGB6evO4roKEBshqfATD/6PFll2LD9pqbt
C7NQbi6HHAdepCmOaQkzlWBzoSdraxhY1fFiyhIRdjiFtf6jXnHMunXuiesYImLlAUHtpJ3gQrzp
JWjcIWMEKdbWFdMuydcxXwFGorYeMQsBchS8RUeuIvP6dTvtlUpaxCxD2ZSUd2jFWW9F3g2Y93Rv
7mpkX8eHiVNUhmMmx4c81x5lxFQ7GoBrdAqLPHw5mMj1rmDKPo4axbswkJTUoQd2X7Z4rPPiy42/
UwlTrGlH2Xepj0TkAHNidKvR0DJSYEZyzMOB5eyl9jqmJ9+eP20CuHk3FlikE/2zlKulK3a+86Z2
QqVa63CMtQJ9o3nRcF7Jo7tk2jwbk9eexg6xj528k5c0TrMdGeBGVB965xFJN/I3Xa6/yJa39bOr
5rvedT17kAa48fiOotRa8e/MdcHnBDTVF2I3GgxqTnQn8IM3VQFw3b1YUjwvdK2au+qHLmN5tqRV
1HSLWggXTTaQV+7mquotWuyNoux4Hgj13ICUo0zTFOisuaNiLtZHf2rRXVAZrEMSxWEr5MOSfsNW
lW+x+iwoZBMTZWbk/aJRexZIyBMCKe/BWzRttXIjbTkYxbpi0inog53hpyffqRBlVdxMmgtDQ8qc
IEIDAoxVeVaofTRPqXRsLG9dtv0G/h3yYRysrRTrg6SdO4wFHgfHbMAQm3zXAvMMndFPE75ywFlU
nrYUA4Jp0XsDf1kB5zXQt6uJwrioq9qap2o+7LrC3KVFeeza+INZzJ3//tIkBYS3/zzK7WrIm+fG
qz462CRJBIDMSF5yvtIwghHL4rMXundLZq6UNVN3KJvNZB1J1qySAYLq+qzKydgOAWSQuFz3oDrG
rjg2mkUqu8S7iIHQw12pK04omYvGks9RLaMPabR6dSHcsyjaaq1ny5D+Ws+1JbO9CprMwdffBQXg
MJOghEtr9qB5O6W4BGW8Md1kzQWEfyrDvKAl7pcglOcqKAjtCHexMm2vpDrPQqXt8Cj2RYg7xVoU
WFoUbbATM1x1hLRdA+ghqKay4U01NCdJYP1Q07tUZ5tAw47qQ3YmFtvEMGkHiAiY+oUIaFjCNouB
aK7rdlFjap9EPNH4zLXgPArZrsM33ic0WPstLv2OlJUPHaNUTWRTw2ema2wUz0RGDtaJnM1Vw9Vn
chH2qJb9XG51QoGZneT+UwSMQ8Nch6jeRMRFL2FLk7cnLyxWObNPDvGAlebvvNBZqsXh15KmwzZr
0v9e6OTJc/XzoZ/Z0O+f/8dCJ/5DB5b059meJeunsZaoKvRwmKyt/3Rt/HHq1/6hUDdFdaekoUP8
tmsCjEjBFS4SmrMM9jl/ATiIxPCf+6afHzvukV9Xuv/P3ZktN46lSfqJkIN9MRvrCxIA952iKN3A
FFII+77j6edDdGVVZnZZ9dRtZcYiKSSKkkicc/x3/7wVY1/RzEBa0wtrklY3Dy2jgIFzZ126/niq
pe1EzM3LzpqS2vqEKEj7OCbK4RMDlHaqnjXmB3BM45pjHGnZgsaBRSDZ4Cg66jh8R6z2isw5ZQGN
YSe0zkzsgR7I1oyG2osuqDPRx6hsC+XvSJ0HgTeiWyCcnpQnBZzkmbllVBV4TPoXSruceAq7ArGT
ivCR8uQoEmeLm/adfIwc5p61fY5m0l8SopF6wVIkC2gxkuqdRLap+jUx7Y+OueISSmqbpN5d3XLD
/IIcIhNam5bRnWKkau8J5/kohveVxpx8wb0RPrM7sT53ZjMRYGJaRXdScoY/d7a4LySxhBMJLW8r
4ZkL7RH/O+3pa+ZbnH3eCK1Bv6B2cWGAT1QIJhLX3phgZ5oI06f0lTybTxgUk7ki8jh8mofpU740
n8pdueMJD+hdXvSjDcrhoh5Ax9y6t53gSm+onjW+rFV8k2R3vBbv6BtSfI6aLUZqChpByE2blLan
cpl5B7BX3HoN0gn5dHSHZwCb9pE+wjn5YHNB9vVdtNGxoRYYwV0PjMKWm5Aq8jI2L1hUkz0JL5Fj
wtF3msM9y8QlEgaLqtlnm1/X4rVEnoHMlHjwFQhw8XrYdxQTllTxPUdpq6DsTkSCtsa4QgGHmOiE
do2pmm/Mgjvlf3gH/ZLgd5MfgrHR0xVbHe5aQy6NgdgymR8ti5rIN9j0aDM8pc8BR3zijtN6eopk
/GM8s5N3kJ4W5ojKlUbXAMZALAb//D0UHKUmUpYAyWVTEgAAguZ4r81lCFeBCzutE7yrvGAMSINp
g3EO0BJXT7j7WN3JRhOeJ+DNffqcPhXKHr+5L4TTu2dJ2pDP+E7Oj290wKCJFZxbhAGRrggHXlAg
JN9pKzf/JsHO20ssxDRaIxotKtUxbshFrEX0XXrbiDkRE909/iaDNGoZLMkOghGSLzndIeZKXoXT
hmdSA4mw+QAvr9vKiQodzEQ03/ACt7nTWp4KCwEA2UPWKLdYj1uGUTeSow1URDqdFuZ7ZXef6bjo
PivGqhAN51gvEfqcde4mrmz1XVzx6hyBJyyvHrwXRha6HYXvCRTFC2O4ccPaHX8XDKt4g5cCbAdW
tc65QoBOMo4h0GJrGwJHUZ8KPurZD82Yhpy//Jh3Z3MO6RIa5mer7LDYumGwkfmrfwnGb6DJKwOL
jmG5+UCZz4OdMOAh72JR7Mpmr/xpvXT1DivMUnnG/s+EUW4HIFSJ7hpbNouN5EDyHyf5Lb1otK8Q
m2dI8I5YQgrjpTnjes++JopNvxWUHQazjGinZpPB1zcCJxU0V2If8SF+Mfpr8LQEPBcJs4jgFKJN
sYt+kBkQKKeBeYOmRBbAWA3bbAdSRNp/FgpBvfo9agt7WnnyMikhomyqnVAtp9yWPJJmzWsy0ksu
I/kxiBtWag8H9TynGKI53AdPSSm+tHUBvOFno3NZ67hWafEPCcZ5WjmS9RZBuRd/4Lq0LX8R/xTh
HIA5MhZJRcpp01+7H0KrbrJiGxIG7Oa7nryawacS02frsH8tX3pYG1wPdvpdb2nWJikCUaLdhMC9
cPcLW4ZAwOlJ5FTEYD6qD4ni0wdQT1nBt2oHHxWXyJGJ+030OTu7Ez7e76jk3z4m+DtQLUaSwXb4
5QV23mxAWdTiK/u4JF134ZMEF/5e23SZLXkLs1tUoLNkG/OB3duEeGx+XG57UvfiHe5yef5AlI2/
5iYO/xySIwNPoywJo8lb9dk5EtyK8Ms6TFsGLoEtMSWF1mrYDU9pJu1UrZjVpt63QH6aq9XbJg23
k0viyLqEPL39zfTt8ShnKVwkR+ZMDgMnvhfkPPj/GzdSeVeJILFkTA7zK//NacddyQ493gzDR8/y
1D5JbT2gqK6ByroBXwpe/7PxGCH3LpK18VG+dWi9Tk+GdMe8kLepexrVzuMmWb8UV90VtuOetJSw
ogvwi+/3A/dfDY9zMGwYsewzCQ8ZKzRmihcX6QYobLnHUKDBg61J+W2krf5JD8iKLxgN0C0e1mV8
ZuZS952mp4XKFozlpC0m4iMVVyxmrPxFvx7l9BZX/hNtjA1xDyiDq/CsP5nwlpTuCav4XBzLO9D8
iAMOwXvOapw1mAD2jeOH9lGvN2Ftf9SbkWbd7Drupw95X54VJ9i1Z1BoG3Pdn0y32OZutaWEhqgG
1An9Vd11L63JRJRhwAn3V0nO4cRJVFwkl3lYqa5nBIZ0ICG5lffdMSDlJtrFlSV5S5VCRPxHXmz7
fX0v7+lZWU6PaoHY+VEFF8kZk5eytuGlMM6UwYRxVV2HbwTtrulXdTT4FhF7nBwjWRjf5R0tU/lm
+8AIMrg66jPfvAkX2EreKTiWe+p47vKnefLv+kJb8Qg3T9JWW0lbYjMN4DNU8GpRPabv+D59Fx8J
s3IagJqH/Kz3zSPf6HOnT3KEhYtSOoChWvreIqcExwQeE4IhVp/xPViDUr7zOUPZhiXMAXFw2Eo4
Ue0GRG228tM7zX+Hd/XTu+V7bvQJTEp4t/htGpuq1W02Nra60GmooVMSbJjZ0pQA6Xj+4ev00i4N
1YVJ5dVb4FN+4hrF/C69teDdoQgs0b0p4ySwesSzO0krDtMMTek+dpyK3RjNnB/Tozh6C87e4jkk
mRXf/fgFXQLVOT5X2YwCS7xbedJpR/IYcHJvXO+ztlYQpbQtI12Z8LNJZrw4A5WjYJmesMv8F2tl
84zCJW1MiriI33swiZ0rURqWuNKPEneUh0uJ8mxbAxUsIX0vsJ/Mm85Vc8D71JGnr1/ZIADz4m0a
iZxiaURr6iOYljYEz0rtPerv4bhXaZie5r3oknYYUpRLoqo0CTPlPQWXESuqs55ZyS+8gWE+n4q2
9/BWHKJ38Qf1IiCFlvHp+3YDxnsDmtiTNppnq/IuejeZv+/y2wuB6cWaL8MVAbwM2KwWHaXxsWCr
1OJEDu/Nr/wWu3Cs1vwrPaIC27jCDs1t97NhYnvoC7t7Md5g5KqvU/XSHGLj4I8Bpo0dz5XuZfg5
/cRe4P2oLsrP9tafmOUX1X7gCVMjw6+EaRWyKdmZu/GmWQ5GXid+dhffWpCMCvbWur/YBhHrpbAb
L3S9XKRTsK+e+gEQFzEk5QtYkroz/nsI+H/+O2Xztylg/et08pkXY0UCovnLq/91z1N+/d/5Y/7+
Pv/151f5kL/d5Cxg/+kVJ2uoP720P6vx+rNuk+b3o9D8nv+///i3k9x9LIgCFXndfMDQ+/r5P054
HLU0TUIgh5Y79xH/i35HgxHy//rx/zghcvDkxsV/BnxR4M6jRcp0XWDr/8NcWP+No6Mum4idv2qJ
uUO/6+o6RHpGxtgi/6aF/jsnRNWcpc4/5ok43P7xS1f4TH+UQkVhGLJOTFGSgK6IpnQpkgSrVnQy
0fE6VclXUWQdhYTmqCI7GL3HLkrfNcHohC0VFfqj9OVDBwIzL33VsWqUTHY7EmhywytwNIS7WEvW
XoO7K684LAgSNJCnUZxMs4WhLmKouIkJHYpoZq221XvPDpByao4tuUHJHizbBp6kBWtPlal1GMWl
zgGQozWlbjQozoTshB539uts3Grt1UzJiKKjtaAmichrXGBZxiuit0Oyi6IXpWPVabBqU69a1ZdO
JJ5nxG4tZbcypQ4spICRZwUdH5tCb4ia+lTxhCgpVdZguDGGTZypXCpELosY8NlLU9Ac61uz+hjl
4Fy0Jq2Vn03X75Tc2yZg7jrzLYNcKou20WDcIdReUGQkZDLnH/0zHxQnyvO9xJiTACdh+ZxSyEwW
XlruqUonVakoH0FWrAQ6/FTDt7XA3MtdjIzYYL/P23fdx1IfmRGe0VD5MUTV1evVnzVM2L7Md42W
uVECRpmm+0jCEeKDsMpSqulEfyuU4y1KxV0uNqdKU920RkG1Wv00kGjOlJepf5U0ZacwuZxEynpb
GU48+/yOLDdjzb3ffcj0qNUTcLswcutQccdIczKte2hJdSmD+CWoyofQK89JSEAUYzrMfJIY1qUc
q7tZSIc0UpYxZMB2ZMFKimYvZeN1VGC74BjIIlBemrbsNLJQeo7bRxquYScfAku7B9QDKGw2C8l8
lEn+mmOY8ivf9kiL1B0oFLNex1rAqIcDyNjjumq1ZRoVbhRKzIm8vVySvK9B76f9ePNHemBabdXJ
w9kKEff9OLF9tV2J4DSjtjm2nWVL2GMzJpgtLF1r8ugpzBe5XHNe1X5KIkdlb65MUEHhpauhC491
ON2ShC4FDwSbAQBMP2sDprqGx/ZkRY6SVW5oyVtdiZ6zyC9KANWEVL2NWXNL9fg6FGDaZPUYKxLY
YrbCjCCaxDuU3cXTEG6saSmY5yG4K6zv0hxq8aqDXHM4gWvXW50de+8aZG0TM3LQ4bLMGpeH3y6T
WXUS8y3lBJuwb9TLSyL2a5VKRjXNPzrTcyvO4YHPcpdpV8mv3SIB/0DkbkRgaDBsdaX5FZcyveDV
2wQOJqPnpTXEHX6Wfe7lbNHCmeOqcupX8xUJtlefSV0HXGVSVCpUhXzLQ30X+0DcshiZdqAnj8si
FiaQspHABAWvWCirB6UTgCCQZ9bI/os8DlO/o4OcmYuXn/La5LZwyvqRb0stoSK4QkXVEPoo7CTv
tzl5XjER3NaHAKw0gFalhV7AysefIKjHXo5/jpzxBghH/aCCWfC3ZRm/JSpyvD/oiRPIyiXRKnVp
hdoTWe+qh2srpJV7uiRSfZENgN8tNq4RaMMcAeks2qWqkh5tddMijuWcpBqDdBNmuEkpj4L82Wgs
+Q2dfwCj5w5bjX2TH2B03IdTupWJTVgtO9l4lC9GqBwsLAx1C9AkZFfqG9AEsJJ3XBuKRjmGdKiS
GGH8ooVfzZRQfmDcA0V6FJLP46bC65jKy8H86AmeBKa+a/VxJbfFpgvabS2aN1OT4AcPtl5lx8jK
jkkcHPQ62kl4Rqsg3edKt2mFaasX1WmIQ2eYZPBM7yqXoxbhH5ksfQ+QqvWo5iojOv3EM2MEQSLV
00eFubkoKqfLmSf5urLsePooPKzM1H+T6JQdUqL5BmMFZcIMLuCP14hp8cAYCmtZkX3Cv4TExQZQ
S3ZjK7iGqNeUifbGJi5n6GqcKRRXCuuqhYUpdNsOZnfI6cLqknUdtfZE3bxc4XeQPSfljKtA0RA9
zHVj3PDkxFVdwu3VwWvi9tUbHJQD46e+xQGCcMXuqvDNB8+TZQBuwW85GkrVtxm+qFRGCBJ1pKRZ
DZak1umNOQLlkz9NzxFmcAFjuGXFO8OqnxhqliOjqVSmDa+N3NFs+oXY5zDCcvHcxlytSb6tS7G+
aeZ4/LVD+U/djGnssMTZR0ctmYSH4V9sxkx2Q/9jM/bXj//HZozSKBmTHtY6HtQaavkf5HqiKRbZ
apMkGpuyf5j06ADS8EQA7Pu7s+/3zZj2m2TKsmnhJ8QjMd/g73vUP22QiaX/E9scKL9/shv7433X
/+KbkzI9iDV9FMmafcvCTYKH9wXKP/kq8UeNuyR1Parf6QrQXdRp3obxdj+SvCBpsaWIpEfgDA4a
PZP4umhFOHf1pqPW01twXaR9YNHsxW9Ucwml1an2cxXAoCyRPD3c1tW6dAATOAMNJxOdRMYpfli3
9jvZWKfy4V1SzBV3UDEjGYFFtkFlQmO3bgj1sCYFh3UYr+83ZtbG5Pm24F9D+j0h7C29i77KNp2N
TP89F6HwVuRXQoHlwzqN37xntmmduQx1JagzKo1fAznxTXysyDjo2/TYP6pNekW2Q3YO1xgLd33G
WHwTr+uFRubEcPtjIlL7LNnBsr1acPbW9ZXoTgcvrj0Wp/w6Z1REQie4je1mk4PffnBrds6ttuCH
9ubW5BPN9cnNPrnHnIyXxAkW/jW6W5/zG5r9zC/Tt/CwScuRavG2rlkuLc1B5vwaOOW+eZz41+oS
g9hdOAkIeS5EqLvmFgSJjsEbn/Erplt85nPHkOWxRJ3JMnpbQo0k9DLozNNNfAwpI9FbrF5kZcv9
hI0MU+JbfKRX0fHXBfme4h5f6w881J/h1fpsHw1b5todbA+9+6wbtipvIXKwd95HbD3NlHFLcOad
QmOXmGtsc7wwIdbNb2gfsxHAX/Gn9Sl8pkcgbI/s/l6LJyht4gmrTbf2NkbHQNhRKXpcpls2vqpy
K0JX4WFWo2HyBraTKjsY5QZUvMBruUrQpwZ2xlT+TMpaparuFT9OOVGmKpDHLKHV3nAH7jrkaeO9
Gg4jUxv+ySkLWiG1V7gFOuB/DZwLxFUq2YgM7QaalQIXtwapgvYX0IURKnB2XpYDRPJyw4CLSGbH
3pEwkF1uaSB36sspsZnXrt8Tu11lbrtCJ04vNfTCBSIoFQ7s3ewApPQP7Uc9zLVa/a+aq+S04dMa
hJ0ojqUI7x6+xxxL1FtauE16aCHEMlg5RCflRw0JwLOzaY9YMfdlLchlcIvGj+JE5LZ/EQdSQgIb
5a1ROgGwAfr0nA6y9wF979Ld4O/u5BfFTmyDRuQzuu5pzp6Yj/6ao4+d4QIr+wYo73Cvr6jWtpLy
yIYcANXkgz4xH1vI5M4ZHl4qr/qjpp+HF6Nuix3FTNZWQvyBYhVQmMnPlQj9OgTLbJQ/cqF1GzqG
QLzFy3EjY8ot16Q4VOXTIJgWMsJAIkp3dCUuYunRBy9tSGBkGk56d5NvBe3cl4JAFaywuT2ZLl6E
9I5oVu7Id+UgrejNCwvXX4B6A/42gCbUpX024bagqEqAkyB3iZMRf6FbkOKNNR1Wz1mFm1U5sALW
xVjJAwP/BezrctgVj36XreapUuSg+iyKozLLSq7o1hRcG1s6sSl+5iADr4eUgi2smOaBnEKCdAHy
LsFnUnQx/5kd4zOjxOSlTsi2HsGZFYTl6NoCdoaO7FsrLdrUqJD5rij5fgAs/0KNLgObhyFyrWeu
ynaFSktLGK9CW6+LLfZ/8cl7teEivKP0uZ3T2wO45uKYXYUt/Pbiha5FDqD5TqDVYQVss99RwYBe
hrfWsLvv/FU/Dm/lrnkfXtR1bBPQQy310BSN7XxrE8Lv8G3SrbTgUDD1Nh1kwZHPsgTVYEurgiFT
DNxoPLOPjxehtiYgkpcwqxcMUggc2xAr6K2Vu5+i8qa9CSaNDI41P284J/zU3ii+YEircuBiMlWe
zSscGt1YkO7HMo5Fh+nJkt9kHLCizj6Qekn8QBTZzcwhhGAb0eKz1Gt2ZhwU5lhM91KtdbtlMMln
yB0hfTWGp57ZNfUm3yPK2Kk8GeM9zy5hD5yDDT9lGKKB7ZeJ4AwKguOmkCkrKLgT9ZVExDKGjiFC
1iHusIDRr1xSWuoJWZW/EHrtE2LYpXmktLyV1K5jP2o5yTH7FWf4vrWKjtEjeSQfcJeO4z7Y/WKb
QQAgD4M9Gn2elU7lRcoCALc1RwpJdg0cIsc7JgfOdOtk9Z0tffub0Eh4CmExF4e5MivYirvokp5+
MYxuxHdsfgTm6/TSvPfId95OJfUDEDKiOOsqOTNv+QgN6lwyCFXwujCXG5FYyXMX1xjrULwS50dz
QGVEyuAeesIcq+FV/lSZrhqO4LLL1+bLzapyifKDIikdlSZd8t8L8wUKSrRvUNhP3kvFFFp/zz3H
5PHBVIUF+md5SN+hEeSl22kvHnjH9FwDS6VgCBeSPEAIU88VpTXH+KXbIfuY+III3xQb+nDeaYNz
QpTIlgvNcmRSZOEh01x69FYl6bNegmKq55Bl1g0JUOCZoUNhTezULMf4ywcYegDOIXhZ/HgdA8jm
plwGrnHsIGW9SUiuPwNIss1paI6AY8bmxOgM3mPkJidpp7D+UwNzC2/ZT3hJp+xgUWpH/v9knXnI
elfzKjCtJOAfQX5cTOBdCBJlsNyw1PiL8jV40eai5BJtpzvk5qUSofONtArxDIDk2eDCsrG1Ia6U
VPXpS0rUZMZ6HA09W6INPow3CW0ytKechEt8x0rn0CO0Je6515/68636IJTKg06vuPwkR45UU7IA
Y8H8HTNfCKolp22i8TeGemMg7bPY2hYjjsCRfyF+44/8wXZIeSZ3UKwQBEvoWjz9WGCg4JKr1eTO
jcfPSHJxBh7CGgXCHzhejdesX5vo5ORg1bZfipyf/7NPFeC1NZ14u0kGnUPDvzhVcEhACP2LCQjb
6Z8+/m+nCsPCBI0HSLRkzhV/ajk2xd/QdjViPL/SPdKfmd7/yu2KdWhmgEvIHRxG/p1TBa3K/1Pi
/eNdN/6Sba8M0YNM0k5ra/KHQzwEPeXBimO8+mK99yL/XibeUUiRUVHZYNLXICol/TZxeS+MfO0P
qZNSnpOPkpuF8VnIhxcjG9choO/S6Ne+LFwGBAZfIGjdHbUspOeD5Foeb0oGMkOk78EhsTETlio7
PdJGXewhu7U/lX5iJiUOG6XpHQS7/VRSQmEJ0dZqk+ji+Vr4EckyWNs0EBZTYr23crwOq3ZTSxbr
lkC/T+uODXuRvHFNuoTDWlsWWGGDU8JV04+9jaTWFr7UnV9RQqwHj05NX9KpuBb4Ukf5mRrQVX1D
3QpiNKtQx0IjWgq1Tx7Lm2x09Cv0W8+ybBHJGoXyo/CKhzcwNLf0gIJzPZCWk9KA1hyjVVMs2PK+
xIO+zjvvqAOkGGMAem2oH9TQwiZBNr1niWaxtljgvFHZRcOHqk8rsmVLeWaHt2x7JmbAgI3TDKDi
VNKChdbY0iwdiMs8HV+1miNRQsQz5uyWj/qqr8O1lo37HCiLKxmxbdX4XTFYw5cRnSzo+4Xqq5KT
+x0SUu5TG5LjDYmy6Zm04033atv3pa1JUVNF8lgSONRxOUf62YiZ8SrPcaPS3OaK7sQaOwqh2XRz
DcLc5W7FdIrc66RaFly9sqS3c1yu8LKceBKdvGrcpP4hMnyFZZv5AkKc5yi98FopBdARLmBiutUU
yC9kozQ2g2mtgaVGGQmfqONLPTCd0iRP3HrOGOKNEhRb1CjByE0Qjv1ZHCgsiHxVXUR1z2VOPuc9
F0+DZts0hTo7xnTKmM+sE9xQUFZyWtFF9dpM/bZpqQfUu2sb+FdV3A/ju0XkKLK6AxIeQdt5RzEs
RMV6JqnF4uTvZD95meZuaa9gPBKx/lm6nWmbqWBCMMm3PtBfxqx0ZD9qV3FNNNVXqKEK9aTfWBW6
elFMmDahZUbjyjQ4qakDpyoBhEm47eN4LSbmj9jgs0VkCRfAoJb8hBkW9B8+sn/peavWfBkozJPy
RwxAJfO1Q8ozViypudCCVRXdgjH4EXiohckE6DnpYaBEtl9LwVHwhWNeJFibNDTErL2MGRs3nqxo
n+5QpwspR0YUgc6K0BnzlC8TLtsMcYmNfatvGkpFKzV/y0fs1d5H1XhcT2K3tzS7idkMmIbsVK2/
zftw1ev9pwW2txI5vWkkvdOYB+dVDqlB03oirbEM5J7xbtx6lyLv152RfyYKPLWxqm3Myiugkmu+
5099mky6vXD0KLWMeYFxemWx84liH+ubJzyrbDDRDepxr4XYmoqEgFktpFehQPIMcR2VZb8txuAz
mToeH/pHP8gXLY+dvkdBCQN61kOv29RZ+uob89kkLLZlbsxbTouNQPqpsKfSa+OqcBKdUlpYOyRT
DHjhrUXG+M9dUGGkzNwWU5SJShj8968X1JnQ8qcF9Z98/O8LqvkbA04VrMs8k50tu3+X6eZKU51Y
k84IlKqMX6DFf7hqeYjJVHVzZYN59uf4CCupRI23irlXpxf831lQJYIqf1lR/3zfaTf989C0CSoj
0ZuyZZYurkrnMddZ7HZfIMUv/SXYB3thXTyNwWWXbQ00IB786odGO/EnLWQx8xYiAeo1hbXyGW28
dzldId6rF+M0K200hYqbAehJeDQWT7onNQGH2fUXt8SSbO2TSUyk7CG1yBCzBdQYf6vNJaor9ArI
zoPNKtFGGwwCAEEQSBbqEsqG/5hfgflNUfLcTUyv0IK+NlDRtFTzP7WHay7py2hFwpzqjHE97jwV
s2Fw6XfWxrING6EP2l9lc0A2PpWnfz0ghyF6MQ1bS8Ja4UJje8t6rbyp1xlXmv8gUmO3a9/99u3Z
QgEKgcKa5fe371oUUNM5Fa3M5eU74d36tedwM5xiztrGW8aLr90zXdAM8X44vUMlWaDYrGBObPMt
Z1kbu+LyveSLm+sf4Fwupl9gnhM9Y2j3uBO5+D6EdY+blJJHax+DRrfWczXWT1a2otyPeMLuGnBb
2kjKtbYxmfRuxbnpMXhnNwSwubE9euBEiM3+j+nM1fxrnT0F19rrDq8ypdsrm3o3s9Ow8L+Y/gJk
AGEDYVP+AHmpvEB/brh/zbeWfmQj/R9sr5bzR6vH6a1rZpQrhcvX4l5tFBdbNFyqK1pvm4LUDWwV
6YwB/D7rVibtEXcffDgGX/RKc1tRH8GcdS58DWqsi5QGfTCUmHtIOd+P3yi0PU4XYP3zvGkZlkuM
s0Vli1vas4wf+opz/IlaER5t2T596KtijwSsYhQ6etSfZavOJqLLci4uKSF9hsfJzcBMfIhLczXD
8T6aXZZtatfHCQXCnIwCZWjGrs5uKSu5p7716TbJ1IWqXjoa7vSH4R8N48vYaW7yVl7BjjeJxnaH
c+Za/CClWuAOfFD1YajMnPlC7HBc+9QplbYS7OjKNJiKp9tMf7B8+4D2X+TgQjY0H1+SkADJGbt2
zchoiVgLXo9lilOy3YML48xJHVgu58SFDjGNWE56VElHq7NFVXOr2YbApnEx6+aYBKjXQuBa0bXQ
reWc4oBGcmIQgY/wMBXOAveleWZk+oK+cQoK9MDpdcJNIDslaA8BACrNJwvA0zsqCNac7F6bH8Ix
XfnlouJ4Sb8bPQNeg2fRMXiMGpepXDU/lNxW2Btfi3oZ/gxBDwEQxH0HOdtufnggCB3NW3aIr8zU
OkemeLJZ8G+zjTSb32JdNcjPZ+Po3dWzfLYwf16LNbbrV3oYyVnxa7icrZeG1BdppXim3sR7JDiS
y/xpHIxDnyxb2FUQYIKH8Z5Xa+vdJJ+NgxD6Nw0B84uGQcfjgnVbWw1L3Iiv+b54dA6eNk60/Ut0
JBLeVZ+KfClKx22op5SuUn80sksyPbRi3dzm3e/i1aE6h+YtR8UwqzWP4Xr2980WvgtQHMpNlmTp
V/Ip3ZsCKsaW+Z7XLjAG5PsRec88gcIoHtgjg6N1wSh3Ew5smHlbvDUSG6+bRsmmD2eRDeWi+TaB
eR+Gb/9OesAdXfaz/J6de9Yqw/OY15fRll0ERP73l2BMSupnSQSAckFr44H9nZhwl87ES+MLOG2E
oJxgdM/4cvqhmk49bsN3iWZBWCAGEk0JfJxzhY64a7miFu+tAd1G1Zb9p4G+GqZUfnq7Utmz+zsy
qXY4DeG7Q5d8tt0iPQ8fS48c06645DdUrW41aoiLa0gviJZHEOM0iUDwoKcnBMqztagtTODxs2ML
cXtzcV5g9JS2/jJtb3Q+UOKrMvhdwu4d+KLBU8aMqHu7lhfJVd0DQMgO1c/8Jr0QVfzCO9CUS9hL
fLEr9cwMHkYt49JiifkGVWS61k9C7ohOaGMSDN0F0/gYrceRT4TC7NiVd8N7+cYW7dgNdpRDziYG
/suZ1r1kcA7oYt6RkoRI+Yu/QgoMMC7wQQBrkFW2Gf5fJNAFYxGYVhS7ETIxsIpSUSTSXUZlmfrK
EUHN7e4ghXN1QESphbkENQRvobBsKgHCiKqThgZAMVri+THu8SuGce8j+5Tfq8/qk2n1PLB+p0oO
ay1dnBef5ONHzwitXQJw2Gp8LfV+xAfcgYOp9LMS8Y64jfSBhsuTSUpsxG0H7AkgvOzGZ2vV2wYH
uDsX7hCdFnnuoyOuUj2Ca3qPz+lZRFustsUWUPwFt5DUH0hyUO/GtwREmYNmh7ab2tUFkyldjuxi
sdbOFtt6U2+8Z/iVpy7tC41To2YPXNbQfvXF9KG7H6arr/W1+douBva98VJKH3GzFugamQfdAWV9
Kj8iaDIw5gGzLlEda2PlG6v6B6JXvzDOLWnRhb4/i7fpSoPiOwXSHfT35u5L9SrLKh6CDjAHqcYT
zwBj2lLnAD61WZXNMlHcWNzrwhJ7Ykgv+KJYhg2nE07aOHZuHoo1iVFI9a224TBVrWKmLiPWhRck
4RxJmPMeUuAJ4FEG/7yktis52NmKvAvHVeNcv7IQ4+HhfrOS8tO0g5WwZ5wksGbvJmWhO8qXSdWD
k+/yNZRkKg5d7U6DXyS/Kv3KDO7UWNlyxR9+s5jXea9aKud5o2NsRIS93UUjLVni77FZu31smTdM
RKE9C9kvI2j+14FL++U/d5tPBx78YFJsBhRh7Ir/yzQeUeHP2/x/8vH/2OabMpZLUYSojno2f+Tv
xBzzNwb0IuxHsIwzNIezw+/bfPU31TTIkHMIkDBrznvz36fx6m+8TdSArUsE9siK/zvbfPlXCvxP
1sj5S0e4M2DtKsAu/zKM78Osz8RCpB5DK1DMhs04MCTqezcK5MA1B/2QqXQgVENM+VILeqCdSBeM
Krv93g0zDGDmqWUAqIAy64uG8lPZ7bwIs5b4XcXSrgV0KDfAGz25/NkW6Xue0KRQjBA/vKxYD56+
9UrPUYVxNxXKRTCCi6E2KGrUCxR9cxNUK3H6TvpOCg1dXY0xFtbsBfLKeCMj+mxDpkBeMrwZwkcX
E/lI4+2UYKRJZf1nkBqY1GrCHUnwZcVoJoX/oQqDW8aU+wnFJlNOMhfiwoxXtaVmkFSHU6opLPDy
qfd45g5ysQlTDv0WWxLLvOVMj2Sem1ExJ7gF/San5kpkgLsQG7gN7bBPhvKuwPsq69JOFPNVsGg7
YGSpmrorEnJJRjpEKYk3dX3hR1xbuewmrfziqcJ6CC5FlG470sLJ+GJNNI9ObpvUqwLfvXfIGFsJ
IrYmpseFYdp+S4WZdbaqL8VLINX1h5Yrodjri8JnhNhE9AWbTiBAPiutXZXDVZvzVyhNdfv/uDuv
JkcRNdv+Im7gzasEEsjbVEovRFoQCO/59XdRM3NP95mJuXFeT1R1dlW6UkqYz+y99rEeLW8YkSKw
RBcxFyaaIwYosdVgKSGLVFkz+3xDrtLpNdQirnmUdaxNxBr7AY+sfWa2mNfnjtmU9ZRXfdFvROQV
evDVpi83R4/W8PUJ+M5Osnt+pCTkWye6HWgnFLCMfc5BgYuPh/qUMAmN1i6ugY/62bU2lY0oRwuf
QEO/MPHayPNn/loE2qZ5YqaHjF3nVHraMoYgLfLCBYSshx1+F+7WJS4rfOpZiPKbQYkobMNWW0Ri
PbeGlRWJ56TbJcUthzsM/GUCvsP/aW1VoIeMdxWiuZE8qyBRbD8kd5dNXpQ0PI6In5vx0LNbpgh0
tUJdJlxdn2g4/JhYJyKnSyVDhbr+o9Vijqj0IFFbTAlQooVRXwVdVm+BG/0bi9AZKigGuRM6l0wu
iv8/grwu/ZPu6X/4+n9cadl7qBJXcJzFoDX+PlCBEyMitJrIMn8ToUNwUckqFckXhdchTmOY/7rS
av+HsQzhoJqomn+06//KlRYG8P8wUPnLzy6p/4R3SZg9Rq82Z1bgUlIUO/MXV+Cr9iTLi8QbJWGK
SCPl70Jiy8KuvDSBROgmYlBOp9oLiPp80jU7BFzR/6FZEYOj9W6VdjJy+OF7VTajgJRmUQ63Pvyo
cAHDqwew6Iixi1/Ywv+hM07hHYxXLH+V1SfwoXhW1aUprcoKmozb1wCugq3VraVogwMWnx6UsUT0
gnD70hiTrvPKs/BnobLsCxYEpxYrJRdk0RpspdwGksc4k5HyEf7oC8GYj9QJ8ZS+CWYnSJzqoabF
g+S5EzVqtwU7uzhbaEA24EziLPtMbyLUtBnRlPcOhhnbze8fTu60nqnEN/Mv4gqM5rwlJnD6zSa+
njpPg86aEhC1Io2wXgXzwnjIt6RXGHzPhhwvj1N7dMOev4wOyS5B6PRn2Qg9OMfWay7JPkc1hUcN
KDH5UJSZ8CzPmTrrP+l/CSqEz95/stWlH3afs09h9lnNLsjFWA0zhVgwm2KdHNqmbc1RHzjxXMAD
GTgZn/FiloMed646cA7d3gP0PdcW2QnxlPjm//q/gVtQvhaMadXZYmxnxNH7xLKRC84PHvLAktnz
itPS2tFB01qXqOYjOx9tNtb88PG1vk0BirwO/ndw5R++qMrspDPFfu54DkkUl9gnX7RTesuiKUcS
SIW2k4gDRW9wXJbSR9PNyMdaK9qqpXK8mN+spRneKAQ2uuxWTtGev8rpHL2CQAXOv6Mqu6Gb8RCV
+jCSesu0aHoDL64nTZq2nDDLCPi5bU3zu2t6007BtnSDLYJhwKMnH5l847xu+TrY8kif2gFVsUuC
5zr4yT/NdE7Hy8bcwEk842/GiTddhCjW6yGbKG55407kqff604zAZy7T8G5QCXPDiQ7Pn/j63OoH
SLLfPPqU8cPpdYs+X7fu3kQzuifoc+vuILx1B+mRYtNsZgGH+sDoYm7SoJzbVfVlxEwVVNt3xx3g
kHW6Ru7DLTxdl4Tv8khEJHkORl5S9g7Dt1kBywUSD8cVjTfPLxKQz+ae4FFGvkfuAgNIZdvdMxY/
h+4+3E1eD93jPIizeygzgPdidQNO2EtKza2q1FGDt+Guf2snjuz283mMVw3JnjldKrOkj/5cnvXQ
DfQdSNnLsK1O3Ud8kn9BDpbh6bWnKmMVpoQzIVxK4jm9d9Yc4/5kxHYG+Zy0nngnhVOdLWvp2mXX
uHV46XXvSS6UEUIrXfDEa6dwUp5PZ5gJKkedfvd06mT09m8RYyIqwJvKQNhGrdDWM605wNzlD9Hr
qEc73560dEsOVJmplcpNdlZ+lp/+93+8HMpOtavG0xIXLZXYONW9a9wnA7ySzf+FRYjto+Rp+oQY
3f1rMaWShvMpGpeh5Sr+aW/+QfDno9vfppnULIEUe+7dcNHeBMf3EPTdTWmh+igbvqeJItGrCEt2
gUsOLr1mNyUkUq909xG4ItoZxnK74WACv/EK5Ddv42Pw+l1J3sNPWc4xkaz9KePvyzSnyEmfwzzS
iyl9T76UqNHSObBdqLtwoxXSdeC6OeJ3+gfIGwFT5RBf6ri9ZyaJMuzXZvW6qvfdBFNVzhK1l8pc
1rrn4oyLGhc4nmZUK8zqmGBQzzLT4u2RCnzJkElDZ6F7cjAPvxC1GJ/ND5sm3Ias5gysqeHq6RA9
Smwcv4ec54+qnRa5G8AQLDGyFOyj8lVoLRjxhfbrltUsEmkf5W/xwC9+ArLUbRZkCjcMhPr9TMAW
+BV4lNs5s4G60LfApcNIQpKzyMnwswMi9xYU9j1NP2OAfht8+WSc6kuLxWW3j5uzKH2JyaU3OJAU
R69vYPWwvHSCPfbes5zeM0UrL+sHgOycrMTnSmxQtM9Lzkvd2LrphPrlV/YuNQ+BhN3V2CPIscPn
2cxtmS6byyyztbnMpKGR57Ag+5dDaGB7NPqZbhGiNBMvyZfxMz7ao/RC1jYz193eUhYwFNojcjh0
/L3DX1In4JXXAeXMWCd2Z74+a9ckXLzgAcCUZAfx0H4KCbXVXLq2j4gB0teoLJqQfAbi72oeUrdo
znxi8BWi4AKV7enO852PskI25kFgT4YdrhmQ1uHyAh2aN7Q7s+as/fC/cdudwfua5qoTN+WL/Te4
Jpt/MIWhz9rPcviWzZl/nsds9V6kroV4+ni7rI+w43kA9C58yfRc8BceGN+lgl4Pr30xbhml6G6O
HHk/Pd5y9eLFs9q5/+H/ZOEiWScLhupTuCqNxazfh1fxpoRulTvxHmYwMXnsL20WH+RELokFnmcu
iIpzxnNnx9nuoc6pZexuWe/rs+GmyCIZucymuyLB3VzVbXMbek+k1/27YJO8yeZAGFjFzjsSCwEN
G9DvkBfxd4CWM9NBHNdgi43sWjk3rn4aTgDv3RGZHqaW++s9/CFwNlwXFzw7+e650B8yG9HFcOS7
k6ui8a0mWotOXCNnwWflSjW7/Vv3JjuYhEYcdvK68uGFz1OGWMW+3qYcQuKB1Ewfw/YcVjJpgKaL
LewgQM0wVh/5rCxwWYv4hxYKziGTy6I8W0ggO1njo4DawCCNrffojmqaAo5r7zTS4aKGJirBrfQI
r1w6uJ3pm4LVMOeNpDjmC306M7mEk/Yml++5dBwZpz5ZugjkfUFi1+c0ibO4TTaJtegZw8o49eS1
zmhWZ0QrEpn8KIeVYjrDJ34bJnA4ohjqpvNJbsLuKWbci+WdcBl630lUUpByg5CTK+vErpHB1JCb
oBz1VXTIp6hrli4rUB0rfakvta/sjZ2wtDcZcDMoLWcCLmXY8SgyX3OhQJexYjFjsulL3pIPCNB7
orj/KOrNo8k3CHYsAnkGh3De+iszWfpb+Rh5tY0RC5ZMN+fxb9QtCaOlyHYrc6ZNClnf8O7Z4qGy
PKtM/kcSyI9ityukU6W586xwyudp1L9MuAD7FpoGQRP2uJDegx2QMAfO9ssDD4IiREGQa6H1sJnF
Ut+CaUVR+hWMbvsFQN6WjyD01Xyu7JU9n421kbfmZCNmRNqAdmGL9f4mndGL8Dun9bxRcbjH+Eag
xEE5WBd9px1Yl5mnnr0FSZIdjDgb6Z2k2rxH9edN+8Nb1qYclZ98rNFXFrulWUiK009WzY8yqxLe
X30OxVI1jtOLKjlWbSMZMU9cESnBUOEs/V312dxeW+RJi4m+zWtNif8UEJLYMRlt1L2355l5H4pB
1L+cVIdpgzfkTrhNLlGw4pxoblJ2bVxNY00ZsBj6dx4CAgX940SGnoUmjU7wfxHPYcn5p10/Xpt/
/vr/bE1RyJkyoCuR0aKoTZys/zcEnD5kMICTFPri/5wP/tcQEEuOKKt8uqJbfwDZf21N4ZGafEwj
h+0Ph/tfsORg//mnVf/fH7qq/1NnqoSD3NSqLLr0E5tiF+k/6OSEd2bpZLVc9tUJVT7hengNMlo0
6Tyinp+J2/bMnnqN/MSBgHArtgQVsy7Eiho4HgNF45hszTuEl6cIbdcLSQ/WH/FD++y2F/XHYMsk
zgsCPirsC92WS4r7OifcV6t1cOr1LxGSkdMJjjyHf9i8DW8sj1Va2ikwcVb7EObd+vCodjTFQTXr
w+m8j2zrYjqKl61Zt1QUhNGZSR/hUlXkcpoL3D2fvNPT1NNUuORwrL1RXxb6rkL+5aLLXYOeDvhR
2WK9vhNICevxUp9F7g9sGG+Cvpr5B7Pes+N8XpEkz4d97pVe9NonHy2bKqtwntrOqGcv9Lgsj0BL
dfQ0vk2yMJ2aBu7+OPorWcMTjoElXgFu6qRlt/1MbWst740tPkmPOtl+kq7te70rCiddOcc/vrEh
wJ56+8c8TCHvL/YFbzAsJrYLFGlWfgA8PHaH3rgS+C7jqllwh9jgXLGbRekYc21pbH3Xd7Mv4U3f
fAkf0i51oxu5HczOPqMbxfBwF+/L/GZ+W47lqPfgB9Cj3M1Lad5CK8dlyFWMMjObl5g3SLQjvLiY
UX9i9Oi4e5mzjnyKB26UtbjtTt3Jf8M++VGdml17kT+KU0hDirT38voGvvhBUf5r/rLSb5vVk3lI
8W2ytiYE2vKoRlFphd+YupJdjDnKXyqLp9tiheJlcouVuA3fGWLS4uwrXrn2wK3QA620Dg9YoU71
2vd8j6cv3AfHgOI0o/n+Kmhfjt0221IzYI11ghWQKTBe6AiO2qp+w8uQMM6UlbnEHYw7IYKDxDYw
WLzIMpY36U44+nvElPFG/TK/Xqf01O4CqN8fz3u6y3j2wdBshq/hHVb2iiDpt7BdsMA+Fe09BaSS
sMi9sLu0I2OZo47GS+PG8WdGn/RcGigPGB7I4JjgHC4iG57duXhQ/Vu78hYzXYhX+Vm5PdG6TBoA
RgMLRqS2MCe+ffYQZvtpDpEtW9827/HSOvVutABfxOlJPQejqYKIvhi+ss24Ci6xx+44uBhH42ju
jaN1DHfktXjFklEGt5EVqZ7rYEV78iiON+jfM3b75J8YNAXWXKelnx4rwpyl6cVXXVqYXrvWSYEW
iWul4p6inaa740xxNVf4lAQW+vOAYI5o+l4NOA4oM4/sy1/0p6Ij6WVVl6BJyTVnUjz3NxX36xuV
4mAzx0CJz+hDio9dtpDBI0hr0zMP1ql2TY/l651TQdhVzBi+B/t5UNidsgQ0g+VQeSXz3R04nPat
SOZ16jwP6S7dPQ89iCV5AeZ+Ad0GV+5KwXFCXCGXjCVn2VKYezUvw2nZzn7iOQf7rHQBkC7HE1LX
YFu7hUnjjcNtyjlGCloekT1Ccjr4X6xUG2rui1N+sO5mixyRSbh44Vuh8+PXBITqncIrPHlhvmNt
aD9YSkuiK5gAZwEfIKPlhPKIPKWiGyeZ5qG4dOxKh025E+2OdO5oPX+BZGImte6X5apcEYg+g3qf
fPkQWWQW9w8YXJv4PbO7fbcnTvwts8uVILnknpzFi7RtyH5ciJcea4JdkyD//hrs1RW2ylXaWsQD
8BWmy8icjolx3gBhlYqDcHY8izvUtPSVbiPRVdrFvd9133yUccWCT2U7v+p39bw5rFbNoTlMX/Ji
JxnNeT+PdXqkJAMsp0c4PU1EjVC3T4+RZ9MxPiaKVBLNnkwTSCtYSR63m726DTfaVIAF5G8hGaDA
ngg15RY8Io33zeCpdYS1ec3SQ79lUVtexc/0x8RyBJSMspmLG4IGBGD+z+udP0iH8FrdiGjwcKMD
H/up1uG1HM8ksgAEkIB8HKJtsSZMpVh0+6RdK9bsBVvxWL4L7Ci+NVu6Fzd2quxzMcbQmqCtyph6
CN89qLd3DXvnQYscISexyDHs+Jkv8UpBEXpnBcunyypg2GUnsRMmSRvw6Uz4VpmgyucG2Qt4jnSj
XYq1ueODKKuxt67aY58txU1LPCSbDRiCXFcxzuDzptzFzE6RrLJwSB28XvJnIl/D7l5a86R24JK8
8oUYH7XuTp+HLUxYigtsl17GYUh/peE0UfFbzKgAESZxkCLvoq3Q20XaOWo1lzE4ETwBVy6bwx8D
S0KM8X0gII6JG2UsJhgeJ2KwU7/rd9Kdy2INcHYmnnjT3o+wH9kEoeqNwAVxO+KUd54Z1AtygmYD
TYmtfCseWgk4muuWwBnbJ5vHwG5JHaJ9883Uk4RoTjrgu1E8ooNhz+Ei2j1d2WGrbldzAtY4GUvo
i3wZV8hi9rmfZrn/MZFNjSV6Kw1wRQ2Qz33VV2M8tnflYm2QnojzlldlZvCME/CF53KmKP/upbA+
ecg1NPmW8r/LXkkMpaD9m49kKoX//vX/KIUNymuwPyJrbOVPOM1f3OnshFhGS4hNYcZSgP+1FFYR
xFIo/w+lMF+lSGzYWddMnNl/oRSWWEf9T7XwPx67QZX/V1ZQK7VRp4ql6Bqc7mbjiK2+fElkWoiq
E6G2z1JgQUyuGV3T5nJZQLQ6DOjjII/MULLyO3uT3kcaT/M4fuXWPvhIN8o+/p2U29YWIGX8q5yV
vb4VXMEVHw36opu8k3doOg7BZ8R9OVlLByQ9BtYUR85+u2Xi/Kl6MJt6nIUEwIpoShymd8XAbZ0R
NEMOO4ttcmqlcjnyVmb7yN12kp+vas6beM+7pOQ4aDeZjDWJhUKqeiU4oxGrrDCq2GQhkQnUqSLC
8ERePBlK9bO4/0+GGffykrHno5DNpQQ1taaywLuQJ0fKwRj/X+hmSAZRB54LVORi+N2jM4eWE33J
wUqcTOquGrgDKrMJkJJWMAbFhTTxTtgB4Z21cHGhkreGU4izK/pj8aribSyxCwdm3v65G7K5ImN5
HuLxBZr4ixf+VL5JWEou4jsqNJkuwGAtgnEU5gRWXVM9N4j7bvico2TbU80CnubsZnI5pQLSY/Q2
lvCWJPcvLJUfxUe8mwzl4lxaIJ59iy7+ceQFEdwQD5xsOJTyqQQ1k3wwTA/zcmTaNRXHFnotNjXp
bAyga0MYYISam8cOp8Wf3ZR+f17LGwP1fPLkscgQWExPlY3CyB2HnTqzTsLJZC58CPfCKVv6XrYN
99k2+4nO1EgL7o8uHJn9c2ExBWDHUu9HFUfs7kWKom9/E3s8k+7cPPRdsMjnYNlALpl2jm2DUhcO
SOum8lK0uQQ7XODZ6dna9DxypOvCqn1rsTAe8mW5hNfi5Ca6MKWf1mllRqjnlimaTYz9zFpW2CAM
rJEquqLo6sMDRmuELqmfyfLMEN3ARu5FFFdsN0QIFQvIcK9Hvk1/Xr+9iFhpxiFXvGsP4SqftW2e
LFm0AFg+4+hj3RJsCptBcxEvNMd6LUsSLam3lk/DIaCmgj8CAgD033PeT8E4c/6KOZD5TLxEIqDm
J3hQ8zE9FCgqI05HYVGdWu+R3tO7tugvCpUzGIZ7t9M27aE/Nw/xat1o/bCW2NTWLv3hPj5K6+dK
Wo/rYktPu+fXtFughZhP1WHvlqhehZ3gNCDwruY99+2xWgunWr5SPrIqaVmBcBslSo8dhGCQID9L
fnIebPsNPxRxYmisw122UTABDW+/5TJ9+GgOtqwZNsKmcqfxDuuuDg0545z0yi0XJYqOCZm9FKcg
pwkIY4p0Lj940AHx8sJD55RQN8+6i7rgdRpmV+UN9E+l/+xkDSl0f4leSyQK4VpDVfecB3dthTb0
IPyiwdsJECm1t+YiSFtqzgRK6ltIH/wNQMxGJBq66XBtT69TdAq+k4twTD8ARZrEpELUWIGWpIV7
8igm+eWFCCnzs3xT382vPx/dBl67Ymxs9z+vBzYZW/u0xJlWfE7VEoQkGblKhJ28c0TDE4ZhYa4T
+4pNtVnWsZuZHpD3BMu4AnPZP6RYpqcRNod827rI2FS6bJbaOiefRgvplLyc8vvztReWFpRpNpFO
eGVwZmCpPdjIjbobotORB3JuT4PnS+hRDRTl2XfxXa5YS7j4mHN9h+Ws7D0VsZw0s5iAGG75W9IV
FrZpEC07F7NjopxYW3GA5mvVsxz/wnYy2kkEsmcz61fcUAmJtRuC+2ctiwWZ8Taiw0tyoSlg+qE5
z9oxZ3X5FRy6iqznWXwWXarbbb6SUjYPcCjmZHMrP+d2q35CVdMfUj7PSIcttmK1Nu4vEgqOmesy
+mPuB8GR2K2tfIsXKDRhjqar5jxuJWzZsMzOCmmNHB/f0Neqw6o8hfWC1veNrKGWUMSpBeJEppCm
nb0/wTTYiEsp2ajNPExC+g78m4glng8YxSNlm8c1qJvsxugN2TnNslvyqX0nJKvzngyD4ZpDOVsp
B1OcGxgGXEqqF2hbDu1vS9/wGVW28icQ8RJnAhfc+3gXNt+FKx2O2VreSQdKs7W1GQ/DSdyJO6jM
p8zJ48XzV92OZNk2K/XhX8VjNcz1ZF0Im3rRrUBgQX+2xaNyHmBAcjx8QaY+Rhs+e8tnStaqLryy
o6Wjd9EgQQ/iZTgOOFryLzO8xepCQqe9VbeFk5F/bqeBk0B+pqyl6BaXWM3lx/MXHth+3E/fVTlP
VvPpP/MxzYwZFe+Nc/sefLw21ln60o/PDzaySKrqGn7egj+wIh5m7yGWVEwBWPjsIP9uGS75kGpE
/gsv3a8abKPLuHjChsERvXjvINnEu+hSvJnwfU/VW7zDmUKu7SnedewEpx5ilXs9E2puZkNiP7KP
4BQetPdstg1OyYe6mtA0yjvuz038Mb7zPbGzfIEBz+DTTNHDJcCa0AYsjklCps9iI9afrdKdqhtP
OFexm0JPFYBczQAgVjg7pwUAEZ4THsB3+k3v0mmh62I3C87s6xnfygFThY2+ftcvIOLwJ/2YblSu
sMDFtT2htb8dMdN4WFaCCwQPAMksNmbKhfHd85Mkuvizv2vf0oEr5zz+jD+jeeEKG3gkzNrp6Oi5
XP+jWgFGo5ZiUbB4bxeyi11w4pIOs/YKoMCNHvlPd3PZfUTbI7PASRUMp8uIHEIy6X4QnS87N4WI
+hseYRqc04d+A0mxHn8ihZd+3m65i6UYbLDj42aV2R2PG97VeQ1Ih2nDMo8er8cTggXen2uv3eIz
ml/Uz/Inasp9/iAcxvE/E2lWPgyCqxUHRcktLU7DEaAxp4ogrgu2cW6TslCTuDhxj59pQIl7RfmD
oOjeq712fym38AdlnhE+7Rb9OuWdtM1jYEBjQVdteXDk/o0n+Ko1gap0ScWjzuicruR/meAb9Az/
1Lb896//L3EZ9nfSwQzCKxV96lpgWv2jbQGZBTmLj6Mc/qMN/q+2BYypBI0U/KiECflvbj39/0Bg
RaY2BVOB60J3+y+0LeaEA8v/JuP9+0PX6Z3+2rWMUicWgRBLrnmEkfVGYkADLqvaSZcCyUOhvKvX
dj+xgp5OQEPuz7ChjhinKKeSs0+4bm66ibHWDUa4tDLPhu493DZvL6QrFfu7xGdXXaypbXtYJ9bW
DGxliaOmZlwWXuO4nlc6FUPd7QJ25tIaQUAQuJlqB9s/Oq7YID8AT8xeZ5EOmx2DhwDk9E/5mzKw
JMx5tEdpnvRzA2kTJ8CRFYNMfDElOt08o/9rT4VIWGD8wF4Nw4cNc+TRfzE+J1sD2lOOp0VwdKSe
7VKnMH3dxAScDrE8r1XAWLx+L7JfUVvgiUIaAKpyvGnwKGcExpOqoA4YYec5o2fGqVFPjcTQ8SOI
YAIER3/b/9ltSsNX7+qUbqmXwIOCPJ/hj/lpftL9cEV0TDqVIrCer+bsFvxwNek2IIE3Nin2ND85
M3ubDfwCOhmZH1yomRRxfcTFwGjrZMWnTGYshGIDOMHuybqizr6D6r0fvcFcJmMyLySgS8ewTOcp
frRXA0wcM1uxIY/BOMdvFesNC1mGJNmGsND8FTcX88ibsTi26ncorJoQaE4F9geC8Jvmb0U4zfFS
+xThRsfLIbYvEf7EPLZss7Gzo0BflhzzAEnN+A3gqURLIc8BGg6pPbbvFeGL4m1kCaDLxPSeGexG
b+pe0MgGIADBVtRFqiGpyKNZTG8jgwp8xjQfiGQq9XvoJhHLvun2GIn86Jv4d25c+JjJMWUyrqyT
wKMxLEkpL4jugLD0oXQQSd0cLufoJsMCL5T0spXBhZ4b1EttxPjwcjR1PYiL4rkkGAoRVj7YxEJS
pkn58sX29R7e6DTQfEWJI2IWeyN7HHlWb61fBj4fqbVNflDwTlOOxxxCFLo8oo5Cntv6dZD023Qz
OEqpynP8Rr3BkzOKi8lTGs5KaanAKC/0fWKuig6A3U///CGyWoBvM+LBw1QS/SBpwWYSIhkx9ohj
xm26ol20Bm/E7544WND6FbVmW3ypMrLGgdXLhLoXGgQMhff6LX/Vbl1jJOtsnuQwIpLNxVFvffDT
6t0SYRMCPbrqFmwB2r99GO1HgqeqeRN/UkmbHi1sTUDzPjq/wHhdGwT++nLA0kIVXTjxVb2j02Qw
dx8O/Sn6zd4DpaI4mIv7AaQCGTmEF1Q45pS9xszy3RpolXV0mK8LoOVZ81qN1I1CgTQyrxft0Jye
AvKjcGlMZhrON0t8z2getGRdNxpjy3gRFeqRgACoReKipTVV95pwi+TmmgCEnYhYg7+qCUH/6hYx
gnEgusj+UeNId8uYw9mKDOD/w3eheaF4qV53kBIqaTCoO+qPiAWF06209lh5dAJWMCEdGGrnml3R
Tcoj6NTntXsH0mwujfiit7CJpXTxlI2PnGBY5sDA1Bg8Ruox7z2Li1QTkNTOaJMLRSY7gnrW8o+c
nV/KgaWzw+QANrHvNjgwiRMyJuEqSq4MkecOZBUGQx41Xj6I7jQUGUOkCkqOxH3cegj9tp96CrWH
AkbrmGz8QIEPx+4QW9dGfkx08wi2OeEoJLBDVzdFDi8Qbyhc9Z0vO5Vojz/6J19MSm8ifd4bxtFT
05Z+lHQesPQRjPBorIV8y87jlS5srL/FcKfUb1BHdVdG6uI7mJvXeXMkP8d5zd0JQ4Z9K7yMxVpK
IF70r83TfJIgBhRjFpK9h0KQcyUnVdWBIyo87dFwYPS6KYUK+5OteVaO0pGrEymxNSMbOvj3F0Jk
xmL+LmU3Q3dOVtHLLZHPsvfFdpYWu1ZeZix7+W606QhAUptNhcUr2KKjmL+0S6Y7zaE89tvsDCQ3
fKQ/3bpZk0HYPPeW/9MgspvpOa8RvZEESZCb2sXYy0fx0d6FtbZnFlfP+zsFIYNfdsacZP4Hszr/
YfZTEE5M1JMFprHY5Yf8QAH9lr4/b4rHuG7/2oiESFB2Zutx8vuNh/GMelLHRhqeCMgxH0OLoiT7
jZHJ5tEmZzkFm2+F+6S9vVSnqzaEAYW4IEa3oKRvPsKDeSRURynIkLMT2gzfa05KhVnYbg/mR3Nq
SGnSWHqUDXpiECOvkxbueMtQO4N0NbipuOIKKroox0R2b8+1uBTWyWdQTQsQ+hQNudnHsEoJHeRH
ZSLZPL1G2DCXZL9iPlh/+L5T8IQzJ9MRe35bIIPBBgKKNMjZ67kILkKFbXhx7Af2Xww+EX/qdv0e
jodm3I6HrlxK3XbgyB+jJfV2H99U6xD3kDNzQpn3lrYrtzH2oWiR5Kyx1JvQeeon8DYGBJ8NnuMj
Lj8lXFFa82lJtwg6FMbfr0fNhWopvi5Z7orJEV3nZLgL5pnmtT8yRrrOFeI3vkGafpLJ9G9cCf+B
Vkh4LAxRMmTpfx/gU7X+Ny3LBL3429f/oxJGcaJrOqsBrBF/1bLAiGJsL4GCAlBhiqr+F0MbNgtK
ZIIANFFR/0S+/dVmIVKtT3GplMj/2vxeUSbO098K4b//5PI/ZcFZpVH7tdr3ZIwO3FlGnbDx9i1j
RxUq5cF4Pa9RDEiz7EbP95uf6IVoqs3irZwpvzWHYd2IHy9NczJG6UkwWvaA2lNtWicvyu2Ak1fV
xF2haivff2KWeL71aub2ig6ZMfA/u1IU1pY1rjIw4nKOmFJQP3TF8vQYAl8pLoF//solmfQDOUca
98AQHKohvbjX1Ie6Ms4vI9lWkc7QUxHBwIFxFZqDnjlpdfVbwxYsk7kfEPSWO5UW7Eslwjit20Oo
2AMi9OrdVEsv4xakNSqxIfBrsnHx0p+PKjM+LFh5Tz9EwwEdB4CjQakXDFaNMKf9wB+GSwRVpdoQ
7dLo7DqUBD41DMX0tVTK/Jgwd1QERcc4qhMwhmZfDaq9DnXXGAnaq9HTZvdkMLdDATBJFDevVwA3
joGUj0inAp04MDbugE7kVnqtZG4Fo34d/aOqkRjXgQrJqk2oB24Yf/UGsx/wNq0UO6+x2mXJ6Ul6
vFrG6xzl79M3PENv55bsSYO1bo14JSjDNVGtFfiU3/6Z7iM2i+nLmpkAMVrtxf4henkhk2GQ56cE
9WAxqj9iLf52fvg9SMVSN8SDMpINlTNSzBvhlsq92xlYY2vpMyARykwBN1RjeHi9XlBIYNmJYz8H
wgW26lne6gi4J5XGs+wga/JnhZEHKwfiL9mw+iZ+tdApMLvHJmpRXzwWJer9gTQvmdWEFJ0TEBCx
wrzB6CDnk0QOUExLHnkU5IwUrUOemeS1ttpyrGIv1sxy6aP9lQxha4TivhMpGQfJXzRGynCAkRP2
Hcksv8UAi1BkuWPPvSCiE5FzMpy0QplxWq7NNjiYhnpNkxZfh8BNJwjdCNBpPuQXvW52r05DJVMZ
aNL7yEufFpUl8vZK027GC4tHCuzw+bSleuIaMzpWnwJHTsSW4tmD2hSzpTwZ1wf5GrXql4DtjiVw
tY4axavFdtZWYKC0pl5FegWh02fFHHJL1I23EtauCNy2DG+E3nPoD6toqACbKKhNtQFT5ISuZJ8D
VdykDOp7AwIGUa/V8K09m22RwO9o63XRdSdVifE+xPMkZvIbxk/ICxTggoEK4ondSoyihWIwmh61
j7IK3l59+2sgH67ZSL980eFYnSsMlxU5IjWOGJ2wPnZyQgeoCyzWfeVWKdrCH4iTEBM8gllOsxEV
8Ct8NtsWAmRdXihyuk0t3zXl9qwjcRCa54+m43IVVqpqzWPZgjoDT65jbPQKbDGE9J59J8z7DRJG
Skn1Ip0zP0qd3tdWXQELnp6VF/VVgQ0ewWhrHHBatGraEWFbv85C1iAUuGUBJsEa64+nIH4miGi0
ivRIH20/57ERVXbJIT8rwUs9O4rLvEyw3ifvxDe8R/+Xu/NYchxLk+6r/DbrH23QYjEbEgSoRZAM
tYGFhNYaTz8H2daTlVlj3VbbsirL7soMJvXFvf65Hw/Uy9/4MjqXosqUchsG2cIfw+p/IyiZUJf+
JCj9fvs/zMGxdTICpxpC/Wfu8KeghB9TVi3SjKZMVf0vl1EqXiXLmB/MbBf9Ja0okwlHGdL4AWu+
1V8QlP6PMfgvTx3s+6+CUpgbiST7GY1VRQIBehT3Vr02+kfBTG2LkpNkPmQCwJNolS4tIHlRlnBV
LXF01uibQQDDwXjIfevNUhnwzH5BrljZ8JD0ariudCBp+mSadhUBLmCDstGHHG9ncCmj8pZFBK2K
iWWzCS0wgDVnRdm41QP+Q0FULq2QbpVKXg11gzBCwLYu7r6oHcLpEsBYoN9lEdYUlXPtynzT7YMP
U0db7bxVJgd09tytwtrm0wu/CyiDCEabfld9eJZylnWU6Yzhe9VQZUFTYQS6XCI5pcTS1ffTRW3h
HTOomunxGtVqduPdJY4e9KUb5OxeW2lahaEhui2T0UQeyYwEJ6kkRuMFZ4VpayDU1yil5zXt5Y/e
09+jEdo7QEdQg9pK11GNW4XxmjbUa5qBgPJAszabcpuK2b7PAscKgVWqQXHyei3ehBYD8oEw+d/4
a4qnWpkNJWxa+TaZfGH+zdf0h136N7vKn27/x90u6q2hi7KmQFX9qfuy29Uhns4emX994f5gVzEp
XKe+ClyqzJcZqEKdt03w3/+laGDfoCyIoqXN2jAml7/wNVVV7v/37e4fn7r123Y3477BOkj9us+9
fWyMB7UY7lEJv7JKnpq2wG1n4qQy2uisKsRYu0i6SVa8L4yElK1+VVLQ9QlHcGFgYiiiJ+hVepQg
hcSGsRU7vGs105LJC+9cWsFlxlxoIwGrYWyNe7HJGQSTQw0QOpuoCFZCzvmyxKNcFdvK9L9KbSfl
8k3NhG05+NspZctbTOyedE0A2qxwwmtSmdafiXSj5jE1gb1lYBBJ5ZBaXCAL2RhyHB6JkQVx2btV
3yPSWcLeoMXGL8yXJo1sg2/F0MTb2gu3cYwGCDNSCxXbHwlpGvVZI09Viep+koeHtjHNb7kWN6ky
PRcGRChZmrtotimYLaGTnzxf3XdWSr9hhealURTGvq4ova3QIW/o8nfgGzu1ISSMRDTm0HWo3xL0
lw46g46ZubWYsbO5moTQaYlCVQrmmIjEn2Wm72Pjv6b9S4aL1IiiA+04V3lQP6LeOORK4VrISlmo
0HUXYHuPhc+S/b7ii+ueQ3A5FU8DDTteY9zpynkTaISUKWTRItwjWslkMpt5oxE2BvjXzLJrpsJi
Ga7TiTO9dja98aoW1L+0knhi/bgqQvSR6XhorOBp6ozPPkcV6mJ1kSfpTpbSTRZNmy6daN3UngZM
P6rG3LYv2cQGAzmT4SPMSjoQuhezJLFp6MVnY0krYSi3nVoPtA/jAR6H+Cia3UmcmfN5OdKTBrm+
IeuJg8lMyU8Lo10AbovoT1uMBrZvQ8e5IIj5e6YcSs5hFjUDiic6lfAsl7i9lZ6HTBMhhQGmPl5q
T6WrvqDeC990SW23zCYr7Cy3CBWEY2OfWOqhnTEOFckxIVtzENhmUV3OD4fJfEtNR8vRT+EI2HMU
HENwdqOiLSW9oNrCI6rKcsyZl0LR6KMzOwRHFaYQ2yMpK57NDrtTR6qyGaBw1GP3qEnvOjssT6SE
ix2Xx86rnrdgAnuxgj1ZE2Ce0NVoPlxiXsi6xG2TiaRsbCfwfrziKaJ5TFTFx3IKz7Gv7pRqcDQo
bzx372qUbwENiwPuK9nACaPXD7XCDBQNxhesJ8mjPCzsX7wO9LtRr0paBxTNe5ATnFGRbk+U1XrR
te+JNOmZpCxKInRW88DXEijStlVHtu9iTigzhkTXWOGmsEbXKAn/1wIpRdTuPr2qKcWXcY4hWY8F
CkFbKInVNq3R/+omdzzFPxlqYHMKPPY+fWOEn4TowpllVSBGSupa7QowvUl7Kwbjlhb101jUXPnY
mksaW4Eo0i++BqYupWya/x77xIl6EZaWvjaKxlhWFp6CFtt8RDUdyfCoRDKT6Q0To/cqkC5D2DpJ
E7hDKO7rEWNypOKpMPyTpSfPAs8XMI6jIUX6KS4jRfBCduD1PQ6712Dod5wad1ZPSJa0iFc3RK7x
eXkx37gSilqKZFr2Bkfw4SigDg4A9ZsC8H/t7wRPPdU4bRRBPpgZ6YpSt7UOU4mu+/QWT/y/Zoz3
8pTQCV8x/ZnKfRDntMvQ9gteq5E6yqjust9cxAieV5V9dtPLUH4Xnn9ppeIl0JU34jrHwKvo/dt7
LYeujoKEOgAC0aqD5FhKfB1aAriq9Q58m5LU/EVMRIzYyfSSJXxDSBwtJg7kwqQ9iVXlFr1JUYm3
L4bazj0GT5an7FrPvDa+edL86gJ01GnBn0hMoViT6wdxKB5MsXweEaDwD1PzJhazLIs8qWMK8SHd
oiqbTtaVGJOHwfVqmuMrgLZG4Pr9xGggp3MkKEiX5hPXLVTbdB8lCWmZ+M40k/NaaYsdxoE5q2gQ
Gfdol42kKYa6zABgytLHWlYJnIzFZezHXVgIn03rP8cqe9NxRgANCsYVylGnZjjFOpODEqcZ0u7f
eKvEkUKeY2oapxpF1/89IR5oyu/O3j/f/l8nGukfigR43jIsUfx1q2RK4KxgXCFE/q999+eIXEMq
ZIOFlKfpv5Cu9H9oIFsA2csSRytu/Ve2SpJuzCirX6TBXx+7+duRhu8/V00IYOuahdJcKmcuOh6T
RNo+7AAMiXarmLMEVHK8qJTD0IztJNkhvExrZWKCuEAPjwtnTN8n4WV4h640mudUPkUvuNToL5Ld
+K3yqLYvJdAe0BCm4jXkE9swZuhWQuTiJFvipBq6gzYkZIBffYvCW0gHKeEeoChQXhmRo8hEjC0x
DeeMrOnuOzEuM52uXnovPiOQAOOYnV07Rh2M5A+sTMThBG1FiJd+0Ch1UuUCR3Wyu41813bxa8l8
ZqO8i1/lVn4LwpX8SJRvPNYusgYdP/jqlkFM8gTMLoqecuR2j2m+8uhd3kk25RfVTbpNNv3xRnXw
vk1CeXNWrbsy46ovGQEBp3xlaF/eg1N2yiCE0ssw9wWtK5VJ7QI/XkRQiTojaniMhU6wSXODK8nA
J2sCyc2f06q1Lx8lZ7AJVJBZgvQEggUHLGkkJkxw9gHQEgiBckCgaa2SoCI4BeIgPqQEnfxtZIO5
Jm+uQm+Z8RD/tPAaBH9Hpu34zxavA6AX3T0MzhxjNgk404Hl9ivTbVftyjt0TrJP9qpLYaCtY6SS
QM/2nG65zILfxR4Au0VexauSrFW57O/1gc7tHdZcIDE28JfDhuuTDZbHxUl6Et4zh36jnAGSYJPh
2mIccuZAFV3u69pNKWiakTD18hQyxamX7wzQl6d3yzHWllPR4sQ/TvrPW5GKnBagWJ3uifi8ayyR
MLkWu9NCeyJ1SVRMJ3v1gP9wg04HWgj2sZPtg03j+Mdu32zYQDmFIzwZ7/W9dGGBM3rybONogbN/
18/Ne0WBDdvD6AhEg885jmTGx7RRVTvtoVuT7rR1fAueWz4ap/Ax2BTPLKdzGifadx/6YXQl0j2B
CxaZfp+EOXj6Lh7bbfYhbVoshBOudu2m2Zpd2CItzov8O//2DtYVO/I22/tH4YQjwjW3zWY25qqP
8KOJdg6bdJ2ugK46PH1bOEZ2dgqW5dF4lrfZRt3OGThQuvReSXvhmbEz1GZSoCmdSd1CdudJKS1d
m2xvXqRn3Ny2+a05OIC9bXWTsZB3y/7R3PprySF+/SE5+bF8A5lUoX1nrqHQ2IQHnD1rSzqeYllK
2dojj2hbnJITUUjvzCkF2IxxxDfPHAwHgWGtAuhF/t1fJdcCHwgi+zJ4prkFyf0WPasHVIEK8XAZ
DDvrquEVhKHNpHgij6Q/DEAa6VeIbIFQSgq8cW/sVW/vw6T5Epz0PfgiaVS4hY/FDg+vQTXvTchc
CiQH2hC6ded9qQKYN9ql8FjI+To+Yc4rYGNyM+iPgP6x3Pqok+jwiwaHP+M1KEUC/Dkm0YvkC7q1
8RJ84StXvV3dfjNodbPH6HHa7q0DxRQfTOUv7CqPzWP0kB2t7biBleDAyjgHcDzLzUJxW+AXhZuv
cReKbuNE+36LooIDcvzuv+dRab2qbGIGe23OQFzSR/oZ6MULbi11bNZz+0btHP8Odqxs8eDI39jv
eRf6b7yG00f5/cNleY2zzcRf2wJD8q8ab2EHvGKV44Hv63N3VnDZaLOZtYlfhRHLprilDkcIcDJ2
Lw3Q7pZFRQblCSYh2wv6PsXNKrQvFv8B03WpIO16z8Fre5N3hM0aYRO+m8p6NNS1xtYjrjBwdDFA
09rg1avp6PJSfLQtPjzqGO51udMQ7/P2VChvcYl3pJVsa+xJU6DrICIFpLSg8hSs/qm1U2ylubDU
sBLiXkqLs0lmYAzoPZJjpzDuGUtJVK8kAEyZt1YDR20djRPAlNUrXQ1x5CpzOZ3plHniyHW/lMIP
y/IPGgiaIvyQ2htfOvPV//YUt+IpZduutAfIIHyxC4qsFsTWFylAmtQnG8e/l4h0Y7IdvEPjg8cG
dyWgky8NqhAHW6dkCK4QnW69fkyKjYHHkXhf5WJ971WC1IxfiZ5MWLVKrLPawsLZ3AChMnI74RqU
vxdYEFQcVu01w/8pfoU1C0T24cNZ6rCimcM52QljfpxyjXPqLssphRUZ3eTu1AXwcU2NEEwI0oDq
qxiY2nSoq/U0yjtJpN3LVXVCgK2xNxlhUzgsYrrAVQo3YxF7bJWZ5jhFo1IPh30kJQ7dd0u9IOAu
bFDqRuthIguWed4+oh6jlbj4yP2DVZ8lcckcc4e/Rozrz0lrF2pMPMWMl8U6bJRX04x4/7Dlh24J
4mWAT2zOLOPmi1cSAtLCM7YStoxoy7fVFmEMscnfYVkoDslh9rWWOzYBa59c6kxqZngJOLdwKUxc
8uvCAh4fArjCm3XMibfm2zmNVzgF22H1JCI8mBGqTLLPMj55zGf2o03+9UiPzK2+lZ/So/KmUA+n
Y/E9g590cFktrlTLrYh0roDtLqGJO09Egl1SIcYWNPQbE0g73wxbFSAZ0T5Iyx/Ta+6ECklxWrcc
ia1Sj4s5TD9z3p3EB1pjqlsVTWrl7zzwIdW+/qbQkAtIugIhzsoDH9uZdjCi2MlkV1ZGlb5K4Tm5
6cESM96wn+z2gwnn9DBnBbxreOuYkj6QV7apDmflWPqutxc349moj/JLs8Pn1CaYaxT5PGnDNpHP
xfDUcw9L4Luhus6fwFyUT1l/ad9Dhwa+CxGaTTjZkavPnWLY2W0ClazDGOr2g9M5nHaxGu5uit0e
22N25mrRbGK8xtVS6whBMhi+dtJD3zzCYKERhBprginjQiU6gdW/yl4RmhaJ75Yv+D2cdp0A202d
anlNbSY2sGSEF6EHS/0D3YF12uKxUCaw/CTKZRsAu4piP0n1S9N5B+2xumSY8M81HJrGtsBw6tUM
de7lNc6W2OkgO3GuxD6svaPFWemDJe00E4AL38tbzdKqLswOdeHujcyIHdMQ4Baf1ck23hhhlvDZ
rO/Ee2yCterdRnXTFfeu2KcDQXPy24zwoMFT1MMBCzVwoFRBEZDbkjXnSy4z/p4OTMOh8svbpRvO
eiqqGLOBHFJOvNAuNURnhw495mv0ltvyjfYcOAUA0nwbyMNzSU6LBEp5xp+n2xG7S6JoNDa9MrHD
ZVIa1FgOO+PBc3wIBzAMSjLs40dJp1uEuyt3DEYFRBGKJVtu3KjEC44EqtSzfzD3+eCo9pNw8E4J
oe9+HxNT9hfW13AQLQdXXudGa4m2wYjj7A7bWdu6ue+aJ+WizEYlf9/OO2K2Sg86W3N8qj1f6n2p
L+E64Fat6Uu7+6/NU/WUPOk39dYUACHUwfGqVevDfs9jh8STZCy7LYRxrI6UYjwKl/Qmx3cFc+ay
wqO2Tyubi0pAEAwcWWMPNNeTuDVWiumE5irrHPh2dbcyP5P36H3EzbUcsvUsKC6l13YXQiQ3dJLg
XM1t1vHrDADylw1zzlfr7F97mXBRdJbfUcuceiNlLoeSFJKRvgi42ZGr44LI1mtz6C7yvnhAKBs3
Fdylko0x22OBhgVbZe+cvwWdW3UYhGFuLeR05TF5eS1XFCbx2Qa65RjYBKh/I9limHgvGFLYubrs
q0PDYYpneisegl347LEGjmtrQ/DDll0UKi6KyTLYEALgsL8oPqpn5Il2q9lUr67q8xAuj7xtwyvp
MsxonPgXZFees32yGbfDh/kqXckCrGfx8qtgfeISZxOMZ4y6a74IaE9zb8ei3A0Z9NYzY6xNwsKa
cg0lJhBsZ7uYsVGP+cze9u2Cy/pIQt9wq+8g2uiYP7ECb3ubF4xkdTBBLi9fYDGNrrL58b394nvI
uNuCyUAHngjfafrwvKX5ENyFG4k8Q742fHAgBWRb6RPJ0SAmUwjrOHQwcgXDJes3M5GholLzg2sV
Iol3JQf1ITskxts9/IKaEFa+Etcygrgr2LmjEOLJCFVVMIM4QB2MjbbR2F53GJmX0wkKOI3oyrWE
tbiLWX+588UFPsMSTP+GkA/mu72+bu44pmz2/iusYNgzN2yet3wcFrxf2/ysgv5z5rd1eJRW3SXH
5R3MqYbKldfaW/EwYpiW1lxTMw4j8Ya4Ahkni+vBC5e6bwlkfLUoN+iJ892xQU+4Ai/imcGf1ra0
ultf3WE4KPdQdAraCT+NrZXvUmbV22g9uLljvkerhtLTYlhShRW85NY1XAtYc7HiYoAxm88Cn2nV
lhie9yb0DlIwcnLxtDXKIU4RnX2KZu5NJtxfSvUmVorTGDiBOSLyRRTBEgPuTdSzJyINzmHe6SR5
E33nGHl5Gm0/srrAoHPwvLPfGoMXndhVeM5LuCMujHeZDTCJKMqgCtqNGd5tfXPLUX9iYVDeOuOx
aWzB+5b7Rwz1Nf471k+c/LZhfZnyOsz/1lLUj5C4ZsrK7D8z/8PUDtkKE9ufQ+a/3P5fUpT4D/xp
pmQaQLTn4AVj8p/DdUqXdFi/xD9+wIB/CZmrEkY0/tEV/QeP/efUTpKtuaZJV2RFVuW/JEXNGtqv
QtQvz9xS5gj6x9tDmPn1f/+X9P/bLLUgSaciF8jsOnLo7q3kGHF21TUIDJZTK/RId9sxIh4Bf6xr
GSyNe5nxRpJfm7ZtN3IPoEdQXvFUrcSWazKFqTHEMK+nejlnjrfQFCgYporlvA6Da0Yv3NJD4+ab
6OHY4nr+hxnq+Z8q2v/L2vSch1kzP0rzTwkUDUaVYoDPRwo2Fem3JxVkphJboTmttaanLY40s1Ju
YgueutgBvosTgQi9+aVwWhIYJfki0oqudZiEmYUJNdSfgBN+OXx1NcfOSnTiSgUDg1soi/O9n3Ur
3UCM4Esu1MqzDC09E/2IeEVcX0R0pTRmGR1ASvYSQWL5vTbPaokhyAfzwqAuZy8RceEzeoQgxfwo
UtMZE88tIlp70yiDQk9yjiz+NGtUEvJgGDg+WNtaBpuek/5oYAl6AHv1AfMMJu4wJQNmHZtUfNIH
7654+zFpqnUtlFu1BlBpOkPV7DULGHMmnaIyXBRi+54lPnajMn8VjQhShUfxc9h3a8mMHCH116kS
PvkxGQ+JTVqfnHWuBYFEa4pIm6t1i7g8NnFoj2F2l5rkNSJQ0SXBTtBXXdcfsbstzQy3vlqiVnV4
DcLBlapga/XTopeGtRnmLuSG595Szk1XHMKqot4WLm+sIx8o716PVMR8K/JxMGXYt7w6OoPzRh9K
YS3HpSsEt5RLoF4R6svza6xzFBZ04kBMr3I+XeQXiRnVfcCOtLC1tlhFBl0XWOEskeggVyUVp1sT
cKrPO17ePEhPNXEEAzvHGNyUCnJIcPCCgqmfsmnJcnsVkc3O3ypDejC6mLM0kBndLvRXq8HGxoFC
apFDaL/Nxe5JyuigxjrcJNbazE+R9hTGFmIPcENPore6pAT7OWigKAvFzIIEXAW/IPCMHU4RuPmy
o1bRVQ38exeOk11I/IQxnQTOndGQv1Vxwv47ZIAXVsP4t3YYS3P/hDXj6ei3MPi6/xvPBYiQ37N2
2p9u/3P1NiWLTJ2B5s/fzELzc/GeKzHwW8y25l8bM7R/SIZCws7AOiVjvODx/Fy8RZNqPBwX2DEM
LjZ/aY7A1eDPy/cfnrr1+0qXdREtw8korssjKHZ0d+oYzBi2eNBsqlt2rm6MA4ozc/dVeSnxqq6g
T9x6dN47cjhtzk+zjA2dGXWQs9LdHNf0qn+gw+gubQwGaTt9UdagrlYoEHxoiaqw5zJpIloFG4Qg
YlPpC2tf+ULKTouxzRIsX2XVXtgJN1F80cpXxi2LQr6G3ScaWifbZN7IZyB0KWc4D+yrzjHNzj2Y
CFd7IRPDDrZfsEdJvjiYzk01CAvzEaLDql/A09S3LbvQJElZGnYt51AVOdE37Y6wNexANBsSOjBT
8ElOwsBxZiUqp8hc6fmWhz9EtjYbIjaZ9mg9y98DT/XSoctZ6pusLqQnvI3CA+YFnFJPpA1cGOn7
8EGjqwxm7FUn8fuaFReJPNxLuYZjFpGEXXQjkro3W7j0fYPcQgF4RQCcbPG0arfGdPZCa2nRV0YQ
CEq+Qq7Au4iiTG/Uh9Auk3qT4UJQOebRviYWHLtZkxheGNSSAGnKpfXUrJs0OxSIy6JGR/bOmsql
vIzEYM99hPRo0NJuUmsIUT93OfUiBHifMxVtBr+TaVzM6PcaPBFjzyXDFGupPjJfYX4xc+YVO14x
P2E0ME8NEmYY6NsLAQBru+rsZ9qiyEabKOifYAy8lX6Ew7FXCcaD4NA+tc+JCLS5ZCdrN0Cm2Pm7
jT1PM7INdnTLWOcuz4bpA2OLeEWhIFOA3i1I/cN84jwzQQRsVnPTGUMgt3ewqUriou02TIRyUMHW
UmZcFRe7qbaL6hRbma3BTH0RG4eg+U0TlzVFeAw/4pViMzdmRuRExqbpXQVhamHc02rtOcV6Hk9M
vK3l1nD8df3WbJDsF/U95WUwt2qwVtbSla68dvGJ52eV+ccKqPCS+JRDxASgjLIaD6O0162tiRn9
JF/zZ28tnpQDtBCEzrll7WE6SvwzPYhnhtg7by+flWOxe5DP1fprzqDKLxZ5003IBaxHjd4WBROu
PZR7oN1AWRX4bqaw4WcogUdaW1c7fkLfoO1n7/pn9g4UkUkbv2Mqi5E+SdQgn+zWq2mnSwbgib6l
m45p8wbEC68jb4wdcYh/Ie2KJRrzFfRj9NvQrXbmjQMRpzPMDGtvr976F1G7pM0dPpXq39FcCPGk
hos9n9Mo48jl9v42o+NgrsHgm2l08zkOqDM1WroDvgO6PGf7m7rpwQmfoYKfobYTevqcHrnLDrQY
F2y7z5auxbF3xuypn/hASAMBGde2Ub4lqMWr0jpxtOKvylAjIf73L8i40gO/8JdVZ7S2M1OZ29g4
FDA0+OUB1y+5G5yQ82QSCc5BEIFBzlKnkIBlF8OAH26PtCzdaW5OiGxk95SBBEoel1HUji1q4XZG
HFQbkU9RutL7F0B/KYDigl6LVQbTAruUfFfeSecOzSqjMoaux6o6iOVjluxJo+rgEAhokecEJXOU
Ord/SLf1IQKwRFHEsdrptx6aGgEqyGpAZ0bb/9J4Udh86OcBtKXmKuqp+9Hx0L7JzPXsBFybaZf2
0uPjyxn0mFBN8Jgw4hU+Cw771FyK9GLMgb6Y3sMn+UW35U8DntxdPg2VY3BE7XbdeSydglKF+OCd
2TUGqb3nGWTX8A5c8Mt70ca9v03d5im8y2deZ+Fx/PRd/g8c/uIpkOkfmssu8i+J0R2C+3jIzZN4
TXbgF6FPPwnpIrrWB2WHjDrRNwOnht01csCi2fp75TBc5I24kViA8xVOjMNw5NMF0W9YhT1j46V0
wMueEZ+Ln2H1rNib7S3Q6LhrtsYbfwStz04/mmpZAuyzfKfa1nOFYOlIBww1pPG0e4C2HfAxcrW7
8RZ/+MuC68Yyt0eFvshFbkuH+KOGsr7Gz6fX7p3b9aJD4K7jj2AmXcbr9MpfgGT+Id66S+mULyNE
hJfuYXDHDX9nRlsRXHx7es1A143X0jEaBytLfTbXKtfWT/FWsRQxWD+COslWGoFt29vNOXPuJ1m9
zQRE7PZiCAsRu46+4F5esOMDjQiX/FZncx/EoruLAX3QXBMr4b+iXdtyf7xQ0+sWfrPDozDevF13
aUS63ZphBR0RmsoCdGLhwmshJ3SkITB0eV1yGyZjs+SuzXV/akAf5jaPCsbcCYQ8BMadCuRmOHSH
6U5YT90Z1NBfNBg5w0L6Sh1hmzoWGsIpMM+A2s2nbJttgw55D4oP11jZXMx1evw09gHHeyIuwt1T
qch3+qE+K28iIgrwyDd+MeLN8FaZ9huf4ZX/gtnuGJ8RuB7z2yz0M3C65bfucYQJaMCBQq/BNMph
hR0zZy1XS3ipF2/xp0fb/SKk4WsZossvfNySbNQX5Y06yvlHAEU+IvXEn0y+DLoTH/V1u7G+U2pN
g5XILTg29JRB6gsCF3APmSiDxrSRBqnis7ZT7TRv/mfzBkj1llsETZb5XkTSeS43aMj5TRNW8Sdo
o/qWn6eVsDUhiD7WnxDTHY33ZXr1dhmVAwPEMNgF82szAzzUdeNSCRCF8EBSm9+5J1te7D5b8DIa
3cmrXER51jHmUbQ0QZlH4aKofJmKdneXCO9fy2t+ksCrCTY0oOkLVtPdfKrIIi6me3tV1/pOJHAL
rr+WFnyo+CR2FzCNd0g1CJg+yXDDphoQfXtj7S0KdctddDAfjHPPAx53THSXwQpq55qUD6J6cym2
tCV8BNbS/ygjug+9BzKO1b2Ac/gFnITIUbBOwCU9zYqnSTJt0cFn/SJTeWUAKj8lF/6HX2iMYObL
wGgmR1XTdpi2OnDw8kFpbQx4IP65kLjqu/rEjb8w9DEo9rWT0HM/PVeTp+wL/8s1uHwXyILxSdwR
xj9EW3mHDOGWV/2puMjrnIGv/iq6jGG+S/BE6JelbVr079A7TI0N+5cBlI+yMZdIn8y6o6WwB+iY
PjF6UI9j4PQ/EJCptBq0pWph34RhFkurv7VLy2SKqaqqIlJAJf8HQ7skYnX6RRqjsOq32/88XMka
5nQqrTgPcUxCm/p5ulJMmsU1dXa1w1L8A38RkAmiGHLa7NUiXcKR6F+nK/0fpDYVEIw0XsFIkf6S
NEbq8/fD1a8PfTbc/1EbK1p/wNOn8HXwmGXo4nPBkDUb+1uiC60rSQO8Jp85G36ldMTYPtBiG10t
/CaESQqkI5yCkBh3HhSNUBlWegWEH096LXL9x2LVSOZ+ELub1wM6E3SZjX/kdmP3wKx9GQf5c6am
aPz8cGDaE+qbqhXQB5kuyed8vixg/eDlXXi+RIDjg/jKJmII5UugKHRWHimt3br8TEzwcWBKBqip
Zs1Ot/KW4gjSx6omcCwY7pURkuxNSeNd9tFJ7KkYURhNRv2qRCUXoCsVqVzLRNvycwYSZnke8c7H
ouQWdczwL3Arg95bGgXCjA2vbzwYBuiINnGqzueiNSW7Tsq3k6Qv23BkkBBwFspfGhVgXlHSMJYr
B6zzpV5dOW+fjJYjYqH3MIVYFGT67gw4febBt5RniCBLo6QlpOshyKK0SzBh04cgmOWyrH/rvY+e
oWJBwgePMsMxggIB22yVaXiVCtFqyM0dHwVyPuHSFN5HSBIFU0mhxBSsSOznNo2hb2rtI/C0C575
txI6tqQKaPjWQQ+r6ySWcNQ0ILMcw1gfGitbI/Iy+G03ErboaWy3Hdi9BjMNgMlyfBthHHogZEw2
eKGw9pvHRBdfJ7KnggAzGyteU7QKLrzyIMGbHeT81hftSzIP10aN5G3PdRqGk1Lnx0SlL0unMRxL
BtFfO+6Z5mSUVnvdc1CQkfVGa0mUrjeUmz4BFtTyHSlcX3rAdLvSS4lyxPZTJrFp6+ZADRKDJGu4
S2nw0JFrEHXxmkbQCWM4XE27FzTtIBosuCyiJHb3k85OUwp0O5BSZMjAloMWW53Otj9N7kEpH2Jv
kLHCg661hn07Nuu/8dKJtj5bTZF5JFkjtfcfdCnj/5gq/Hb7n0sn6raEQEAATyYBz9L0c+k0iQhR
TvjPdPt8r/8yuGqsjzQuMHUwLf1H4Od/l07+SKQVwqSs8C/m3iXRmAlPv7hbf3ni5JV+XTgHyzOl
JIpEMGfPZbHDSKSgEPi7PtsN4Ur/AvQWgWP64EgPd/ItwQhXLRrL7fQHAmYt50HxLMs3pbjE46o2
HJENMZqN6KDsdCQF6hlxixrfVuzdCR4Dnl5b6goqXBTt1Yxo25qY3tCAmYu9I2ALPvYQ7QzIZ1qA
w0hwg2bdBW5OoQtVxjopCDuQ7URGJF4Cl6CpmnU9UZbkWLoP77V8DPWFRXz74h/rx/oRfxSAOpQj
uHT+G+wTv7dVYykSD5BoZKkZY1M5ozzPehfOBcoerIWYubmwokZiwk3JJpPfuUzErBfEej20mJki
u8CE23wMz80+OBOX4jlMTvkY64sDPw68Dnd/bdg9vo0fk29+BC4sDzRYMQTn+oBlBObcuJ0UeqiX
MhyAbySO/QEZj9hNnsD8W5Qw9YRz1KygzTZnklc9BbLw2vFRwWjd+9dR3PZMkMPZV8m5FycKjMBl
sa9JDxeX4dlLd3AOIWy2BLUc7hU5SgFuatgZQ2P4GyPv6bzVdyrJ1nXbYsG4isO7KG/i6RC1yx5z
DXSd0WHlNxIHT6N38V4lrHDfmm/HIJW8LTW8Gk5HunxkYQ/vqoQuZC6hoWi7Tn1IpVvM2H4E1biq
GAjUwL6WACFrbBD0SHOebJYczAeqZNUVlhrB2ISG3bXQXNw4cKhDrceNmq9yaQusCspIx1s9viYb
OXVppZWJmjjM8StOQTCGXxS27hDLyoO2rrDT9u5EYzBIJbIs/qvItjbcppwE46VGs9UmTj778kFA
eNDMbB/KqDMcDZscc1NC5qa+mPPxmy2tv3ZzRuaiefgf7s5ru3Hs7LZPBA/kcEsQzEEUk8QbDFEB
OWc8/T9Rdp8O9vAZfWt3dZerJFVRJIG99/rWmqvVT7G09F50a4Z1z3j0w56oSa+vdWUxtA9y9Gkx
J30+PJqThW7WvhDFchk2XIwVNCmWDyy72s5D/btSdPEi4oNlbi+901OLoQHJcETnKnnBIgrsHJ8Q
BOcSmjDcZQsyhmtC2Po7DJFzfN/9Z7IixW59+Hfa7+BRGXdvY0HUIou1GXgOxCvff0JNSrYpz82y
6fEnNd8e5tzJ+Bwv4nPqLrAiQU7DFj5qlHQsU+xn2kc14J/UDxnlgQqwwmJbAhw44GbyA0DWM2sR
bOsvfNOvuPs0NCowLxiHJ/AM7spZ+ZWQkDK3ZGfYUOUgZtFZDfwnBDFmhGUfEGK6PezdLKbqeaYD
CXg2S34ia8+vZXhvL4N/vqj5AncjUm7wPVAx370o7UHA5E1gXoM2vBpB+QvN9LxYe3ZqXflkekgs
ZOxWarE03lv/5jK3qY6+9h2rN73T2HK9JdO1BemdwWG+kY8EmEBCebAm5A6U3dKS8Bq/RQruqaVr
XRvUojsCFJWeaFUoVN6jv0dX42BeJv0wXX1qD1N5FbFUbVwNfNKGQBLMs4ruhmu393kp4dZuYyoY
PBvXo7LqsZSjqe5FTofsW2bWc5Hz+RNV+GndI0daQi9wpBPjopaW58RpMAsYdvXWa7PmTePWpc2c
HG9fbndvwl4DtBStUIl0aT4S8QVtIF88SMzopRuz2xpwVjF38IrUTnzzPyD+++3HuIlvKVIYWwT7
vVFsXiZjzq0zWcJIAzZR7F2qRkDrwpo693CNGGhh3DkL2HMhecWTvSVBkOe1PaKj6Wc2ZlfyzTxG
Hmvu20l+GnM7/Pl0223xNi75rby5Vp+Eae6gq3JnOXBGNZa5Ix6lE8krmmdACr0pJ+EhPOKbsM92
7jnbhR/5TXyL2lkAQVgBAPUiLt71t/jwTlmG8oN1Jnx9LxD8y8nvdyEax1uX5J34FsJjmtc/Qs4d
bDZYs+FTbViLZs2neKw+cfX2p/BH2RdzV3G0fZddYJQUc3C7S+tq6fMAyDnP9clbTy+EXUNgN5f9
JitX1gOiwjLDFwnALz2K+jMQz73abqL0aIzrrlqb2NeW2dJAAT0mG21VnLKeL+PJwxsElmmdD04J
cQ7le9599jZwMv58njtIvSoxqqu7+icyDSoudjhWnLn/BH/HiF45/NL6eq41yoaeiLfkL7B1TQ2u
o2v3kvNKfpX6HY9XxJnUUna37+2d3kskyGxuClOFYzw6JohQf58Ndzd7ZxI3lylB6K6R8tMWt7Kk
uXsty69afDPUk8ZMeKA9UFy7PBPIKzsmTHi2btQ9Tni8ToBIQwqg2vVdMA1Sbb9atMMRd08ZbKp2
qVJ6JoRg//CEohmL7koZ0HyXCENdYusuJuzk3dDnhrbFgRwAg+PddeEvAiU+qUr04lQ7ixYd42TO
dq3D61vfzLf6o7jATry5MjpSfuCLrNN0AfDWNT3ytChywOkWvKlFLNoIGq3N/RJHcRc6Ei/iJGsH
j5JExlq2HIDzWfQsJu17FW2lJzo3owo6OONxLzC1YcXj5BL9mPrrIFwjmBcEZ261yjohf1lA7ydY
COFWxF1neA5PkcsILy4m1qn0ci3A96Zd0/ZPpekkyV7HQt+TT1mpJe5+xj17/HcDXFycAxRHobhM
HSEBnZbQcQtHeB+20ydsffx6fNYVBeh7kor8h3/C5xSdfYd9wSY5h5v41F6zs5QvdLD+KgrcWl4N
VF2uaFe1TvJWLJx4M8zqPTLWMTwhAR39jX/yN2f+UoxhGNfnwbl7pnvhRQBiH22Fdx6IByl6APdB
8zkVVtwJz0G9zaTdcGyKOW8uYrvcDpjAcFdp7HKXxPOFH1+YbZjcGulSRjHj2us7aUXya17iBZ+a
SFWHfAXpoinHsl7PnCUedUySCxTowVj71HluSTfT4YktWneDKWjRhy8VyZ1Zfuvzr2QdjnbaYFGm
vq4YPysE3QZWnW6L9a9qu7NP7hifo7XA5Ji0L+pk46fuFHi8POyovSthJHf7MBNPRq48Jb9Gsbd5
lZREKmzPJKdR8Gf+Dx+P4JFoFlwCVJwpBfjfwWDcLDhm/FlZ+rev//14RMZPFTkDkQH88/FI+ocI
6wBIrqZCAJM05Krfj0fYByzTMlTOT9Mp6A+nI1nUVfAJUMMmuoP0d8b28n8i5P7xO9f/4k/qplJ6
qRwBmnDt69FBAoc5jIgjxS1RMBeljiVbS6gr+yDiKoYMpKbs0Wvus5q1isN+5XFn0ZWNDBFS/qyD
7kLK98eYzj2RgZeoOmYt9KFQEtYVZnJZNYCihrvebS9FhTXfTWEcdUQhvGSakW+0CliuSUCHULFh
nVLhEWqMjHOsgiXDZ39fjRy76k8ADNsWt2DW8fCs6KkL3rx2VyFHoK7kUZmUp2J9NoRT6O5aMggV
SbyRfE1R3j3mPX09Rf7Ht6G+Ba64HbXh6Cm7iISLLIpOoY5fUUtV92i+WkzxcpXu2ka3LQlPqpXi
PmbTX8XnqlA5eZGUR+IVqXPOG+lWZQPolPJ17MtT00+m8+5TDwBF1UFMpb0M0L/apJ1+rpTgafU8
s8Cz6BHq70HKFVv6w9wENJ4DfJprkKu2XV450JQdT5HvqZifiFdfpQFGPXQrnpvOEH9aNwMljN0p
2Wqxvy4bwAk+JXxNDOExXUg1XRYi56H+MbDzdPNd6refg/ftZy02cXmR+MqsoUvZz0JKADjs+dec
qadafNW+6miase6rQ9XjuJLGlW7180rGguyBRQ5ayJOfqkRxB+O9kG0bQtssMI8tO1sP/GrCI48p
Uo2lZAvYYdFQRdJgMSgsOv/yCgacuFLMko1xPexUXOJZSt8ExSaSCFrOxMAcNa+tJx7iaLh5NRt+
z2AQ2Ezb2zb7ang2nL7x7u4Q3Mw2PgvV1CqdlO+9MIJjVrHBqm1KqWfvxCC4rJgBednsvSYQObtb
ox2p1EKrg7pou24dVxDBrGyhRvBuKxAzbbfJGmMNTWFWtd//u7dIWN3wZCDCEFMxLUXllvTfnE2a
+Rfx/T98/b9ukYbxD1HnpouGDgbxzzQZ4x/gw0lmT9kYiDJ/VpBUGcUJThK8mT+L77ierEk/4s77
y7P6t8T3f3o0/6gh/eWha5PG9AdjqiRCd8qMHDCBGOJDeoM+YsdavpVq8Use5QMslpna6Lcyk3da
mVP41b6CqNiWKd05OOT4/YWVUnbdF9R6RkuTPa1HJqIFim3B8NZNYabFbBxJzUnG6+iX177wV5qn
2aLCncqMF0ONyKPuklRx5JxMqRWedGkleSa5R07Ag4r6qR3Dkg1yGzSnLjEo8uNOGkLBs6jt6C2K
Uwyj25tt2u/lNIIS2h3UVuRCJvyqa3uh7mXgbeqqkuqVaPknUZNOqN+zwEg2kvxlmmSkCSfJXn6L
0mHCT+RPH+bVJTd14K09Hp98Gbp4bIQWQaNOc4UNSiO/hgYlk23NetC+hRGkbDV6N+DgwpREzClo
Y+v9rYf8VLmYfoOBRE/fafq75uXqQ4tF91ZxEvCN8qvX0SqsfiEKSFGe8mV20jyrwoen0ZyZa6gQ
WhXTP9XdZbAXpVhDVM89Z2ggoaTbEc5Mj/G38zFgqcG+UoNknmBqV+Rk4fbCqdBG+FwpDczVUDsu
tgBLvzeZ/qpCi2kC9ZlYVGcMxrVLsycECDaxZXQ0fIlCGWtyGvsoPgK/yvX8mI/pTQpB8RLBCdrk
NcRlrEfFQWVKGfUaHfXaqjMxP/U3fdDqhVK156AgV5XHlybEXtm3EB/d+BoxZQEzsq71BnYigY8I
WbCSSDtVNaK+5GkMJoUe7Q1oY9SoB8vs3nlQJZwfchFR/RlQ2Gm58kqH/dN3CdkNiWxGuun9YJfr
VyUo96NGjq/2y6fgxuc4Zi4p9fLKaug8yj9pSdHdXWCJEQ8K4HEnb7qYg2QvXAu//rYazvtDsmhF
oCBSoD+FNL7pugmeJQOjEr8ISbMsB+UKo+wmJ0j/ZDVTw8UKxDC07hXeh4VtibRcGeQdc4+gUMHZ
NgdILeAa0YToEDQsKoIZnKMkHGdJmjva9LTXLXOJynJKM9krSgYqXkdmleYewKSZJowPsyTZ24zi
l5da21r5AsbBt1lf2Fk5RVceVbwmYs1AQzQ5oXrDRpXildiXBJIpKdeYyoaaE6feq1e6p14e55r7
WXvKouwZ4JbqRmncTa2LHInKfK/K7UUHxU0gRB6xFXZ0WGMiQXVJqMiog3GnJUSYfRGRgZRfTZBc
oG+AxFQsjMe68B2vVw+iiIspi19z9zXiHJ9RDGtiWq8Kxl0FZ9sM+idnlZ4t2cjUyLW6RW/CfI9e
Wiv9yFzfqccvl+CpZ8anqgoOmUmqvA4pVwyTn05Nlirh2Ey9abW6SaQEuCd6USljhBTN4h4VBOVj
yjkMi2G0BTDeI2buRpju8BL9765/bNAVlhuFwQQcVzb0/339Ixv8lyPCv3/970cEA26hLOGf/63h
7/cJioGbGC7ab9OVPx4Rpi9QKNiYbLeSygP6bfjMBEVnPeXPNH+Vb/w9ay9/238aovz+vf+iC/9h
ARwMmK2B54srjgDMBcj2jCU96rT+LKZtEyErlK70YD5Q2lN5V6VbKT2W+cWLOFasCLEJINI4mV7L
+FRnZLBsktxMCzPr1b/TFYWn5jK8/GpcLldTzy+jyAN7+AOM3vUe0BYC7BvlEF7q6MtoRLohzoFa
5E3gKMc9VdzHcQVjqMfLsmGpVBl7bAb7RtsH8fgv9xHvktfi5klLmWZu1BUbgX2D6qh+ohzukmiw
C3qq2kOF8FJUByuYV1ir4NGTu/apE25v1krvnZzVImL+43E5VPwcEMKVqc5ov6tBnpOISgH705eM
Ubn5KYWv7JKWNxzCVONxFHlnkyxcxnd5L50Lp3KYTkw5FnJ3jc1sGADCdHEulSMAFsMOQMIhcTFE
uWYFSxBjEEd4VieBci8wuFsPn1k4Sf0K95Yje2atgyfS8RrYFIcvaZrGrHoaDqpdg2hAw5ZvdJe/
/YslAOchO4BCJ2Xsbtq1tJu4EpDX6VRkMV9q1iINF5YBowMVQ1mRhNeeDJS40REwO+c/yhL0wbjP
Ke1FJ0NQZg7lyMfupWTU4mureqxmyrgr59WP99HT6mRVnE9mOrCtNSOjgfEMyTfFzoaZcb7VbwCN
3GuPdfBUPbqrAaecgxC9ipq6wu8H00sE5oYKCNC43vLQklPI3mWZn5treq6+p0664BHipYzsOFtL
4iw6BZv8XJy0lbVNVozjFB6jQ2nKQKE6+42t+pFk5+K1/GJyv+n5t7tVH8IniXHs62ph41YfCXhT
mYisJ8/0H/hib+vhIfrrPjjOALoQ9WSZrlmWb+RQkGCW3unSIGHhaPB0th6ruIVgTdnxKks4Z4n7
GATORV9odr1EjXrQtbYk2bvIEbKtTfBekD8fs6V/0I/RzsXUupfuOm1nmOJj/K94kfOUiTrFDlNN
c4UoReRYFT9zy8GcWIoOwlJ26IZzYKw6GjpiXMzektEX7SCA9BaWgFSbHvtnKTkNXep7GS8f+E3t
JPaLksGMSVD4vaXVG/8e7QKNbdKLYYyraqGRDQ0LezCPXfNek2ZZDe1HI5qzRr1EycrDlXVg2LYS
bGuG9I+1meWE0syIMj6mhpqJNBsRsll4DEFG9MmtQgpRbh1DC+yAU2NsrmuNkR8WbWmusW/pL+DJ
ZyFdtdmih5EgbIKD4u6ZjYAgMZinkdr6iT78CxHcG/0LDBqNVciz/ZncwkWxLJC5PYf5aTvHUu8V
djrQlUkRih3dRmaY+D0A+zPbsmb8kHFQUDyBrhrPt8OmfqNVon7TzlvtLB3Fk77fMs6lbpnMC/Mp
eW9g4Z5T87tnLhv48JHoP6Oli7vElaGxMhMf8r5emP1Mj5cSLx9/4dvUvGbynJw0ytEIassn7pjn
dsHUsitn8/ETIwX6AyUR5O6RhinxGXAEr3JkUZEPFOVDcOq7dSDzEG46LJOleGF20km3aMfxtudZ
5LQx1wtb5VhrQR2zR3mCGam8WyImY5r3gDSoSK8pDTkL/bt5rbDUGMfEyU6S9eQCla9cgdCa+iOd
BHQdEuGnc4z78aLaVE4MBki2rddWWTXCqny2uNhx2PDP7Jt304uGdu/tAREwq0u9efuls8twmtdu
z/G5meRI7jfqT3RQN/0i+Ghoaz5NhJwoPlnvAlovfV3WSjmKy3Cd3PJ1uk7xT6JRlJfCu2hcD8px
cJLDuGv47g50F7IQRDMGtSr8gJU02Qk5vxOExum3Ev2ljAU2mXl3nHjc6Jtj6q/qYicSkKqODfZa
HiYm72hvXSZ0ijynEJNBjGjLt5q5H6NHb1bt0U/ytbYTHe0N5IpMhlvDD85EO9IWsKaVY7VhLegO
4p4XaWrNkGce3YMYKH2bvasOWxS7Zyz/DDANaOXM7QRjaFBTkyQHxzx470p9FSsOd3YY/FEczZIC
/+kynNNL0g74WRyVXSVisEfbyUFjmN7YeuUQI2YigAP+g+kRL76xbOYzAnUpsyWGBNyV027OjVk/
d8yjoILPpwA/2gl/1m4cpmeuWtZ4Zmztzk20n12410cb48lYh9tt9uAO3FwFBEH83I7qrflwc82P
6TmZyFbVEss2tCnlXuBDl54cDvkB3YAf4dk7Zd/eg5gJQG3gSkm39hfI0jCBl96Dcx6EKD5hNj69
x3gP5/z/UwjfipxnkdmU7NIZeYSjfOd2sQ1O6+kGPxWQVntp1X0r227f7PMjMZqHq34TaMTOH9/l
l3QbURTsP4cX/aIclEN859xQvY9L2KE7Yz+eqk9mc8w7IAtUn/zGpnujP0d4mEdwCzee4QtPID+Y
/vCMMqhh1oOuxbgx4J2cVsoOEoICiCPuFcxo6dzkJuvq04egKO3ddb5w6eCJDd7aB42Bc8d5n1q6
6Wn5TpS7/l4fM/cNt/+gwKHHPyLauASI+2ADSVdFS4+qJ2GONxze4UdWfuHOwAE7b/xSPVjlhSdm
3GXxyI/JSXkm/Sw1Z/GZ/uLiGh8D0jXJI3qQf+S1a1mGtjU/jzsOkQD3tzFILmvHb9FDwlBOWYjf
2na4GvfskZ5ZMU+cLh/Zvl8lS+HAXI2dGpAFmb0Lw9VnYr9Ge46c6/5efEcPiaWku468NZQVfxv/
cXa5kzvTk/0proUPAkOgV2z5BdC74+3LFWvzM34C2Pomj/E1vDPd4xb6pNZHvVAyBR22e4F2swTd
seSmxSvk36w9g1iM4Udcukd9RsfQHNsz8zkcHkq50OVb+OHtGJH0Nu1f8A6sjUC5ObAil9koZAmu
HqZ08UylqDpdmuC2T9qSFzaPVmVMrTx1ao7KgBdXAtS7H/PoXfwD3AF5Fn6MS2ZxKeNZifFceQO9
ZDNqevNenHeccwfvRX3DqTs3uPFqWAxO8P5RIURKSVWq2Z/xA47vPn9AuoWfoG5XEbwTjNLjt50d
1W29r6kl5XLHoJwz5rL9B1ZjfBgt+SluvkzJaNHQm4O/yffinQ9EbL73/oPh23ZY5ddpgsa+4MH6
wOwnHxj3wbDbhtqB+VV6HTgx3tPlcJ/MysI7cy8+m6kPTmbGPxyMUwAs+Z6/8yfFvneMYfMcmaDV
ECLoZzyv0oeMt7m94pPO9TtQ4rw99rRDwVQgovWgsjkQcIkf228+lj6gq+hPcD6gBujU4r50Cn6h
EazIEQn/8PDBVwhzsb6rke3elauinzM673aYCkeLRKwtdgdBxcWKzztjZs3R3V1o383ZpxOMm7qy
GPt1HC9tqi7acZlu+CVO9kdWLYnn+OtCW8npXl0BNOAMzifVD/noGzYe1vphdi9hO+c3m6ntWfrm
HC1BPMGvbrC15Oo6u89+P6GJBhiZbP2Rk/AufBMesOOVugPu3OL84Goi62H0wHmZezrtgc2cbSb2
sG7TefYuSOsheh29heouwxmGJmXvbos1TApMSPNC/tS+hU3M1XQ1yK/9nIlfz2KnxW0/JRcYuIY/
yUJdEWh0zLv5HK/lgwdqm08eZ3rCiw8mEW+FDmpCl58tL7yIfR9TsNfM2n3LCesQUNMG8KvYuBkl
rxEFHSSLP/lWVlNXrHHRD+G1uwvvMsVygAXJ1hez5u42O7e4xeuKObf6wDTH4giTeKsytGkoOOE6
IX+0yfHG+naMYiCIbxp+E7+81cxpq6MQv3X+zSRmuRS7VZbvx4AN5Yc0zKVxXzqF38wVf1/TO0p+
iaiSMZc5b3UvFHtoND6cAMAq+eLc+2fNeJFPfL9MUzWmJkvzOf3E9x9vI8SPPZda/hBnAcYhDDcG
XGuC4ROVB9a+PG6bL+UD+IaizwiDqskCTkpdTa9d9UIe5GNYg2bzuEMT65rJu4IFx9/KnBw26anW
D+VkDNI+gFTVS3S5GUqcQi6L2ht3EZ3pEJ7xj6Mu6m99yy5jMvwDDtszbmbzfZ2SCumUpDAFW1jr
9wgCYD337ukn+ibJnf6TiIldOvUm3sLXLSFMyQt5R/QG2De9kb3jcnxryOuYK5Z3FiLLddiTY687
yvuhnTeM6WfDq8aGzNqhgNEbXMLgYYF9qq/RPXjy771+Zz/6vyvVkD2GRoE2YhgEn1Xt/zPNhXvx
Z6nmP3z976MKdKA/zWX/pdQYJpMKvNVYWcHD0omB0fQPw1xx8rIqqoH7FvDGn5QadYpfmyatF7Jp
/a1p7q/v7E9u178+8ilG8AehpleDzKtKWN5DZW4sFTJG7r67OTIIKASr01DlJyh4sZCpwGtpfVJx
WlTAhcWWnS5J/ofQcVdIwnM7tq3T0beSCpFFGwRagspcrfH03eD1V1lsdymQqwBCQmb6oK1MQIGQ
LQzlENbdJY89tmGG+ZEluOl0Llup4bhjpQLaDLPSsC6OXo3giU4v0rjXe9GhhgidCCQgW7xkrQDt
tQAjb2TpUhLEi9L+JCAeKj/c5PJnNDCqjnTOLsO1GXPqlvGjFmsp1rmxPFTlyx+5r4qnmtEMtU8c
KNnspmJ/NaZexIRTw1T8lvZrN4ocs+ZMVACqJEorePEu0qIfiwIbL8MvJVO9SZmVI4vZZQw5NyW6
AbROxOap1gLHDY1FtdXYUus1VrMapIPKSEZT87PJnk0fXQKaGqWDrviG8bdyq5PlDSfVKxdh7+KO
oroPjP57L+KDTcnDJuMiEbD+gUrikX/KdXhNwrp2Bn2KQkwty7JPNKi0iJryxFCKM+ykpt2WhrmQ
/WHWWtTSNV5E5uiQBcJFy4t0rkfBR9sM72EIwL0R9E2Rqwq7Th66kDlxDuIoDigvYkRcdRiFlGXh
eqtxDHS7UL9igmPNKC+8ht54cVzUYnVOPXXRCSQBOV6OLAmUjtDvOTWJa5rNjEQmKNIgeA3oFyJa
YRH1r531gXSiNeOqZMlPqwyOuIoMJiCxs8kTi7kSjJ9GyDmtwNxf4vSXBDgUSoOwJybmUbDKRReF
K68lclJ7TFSSdudTdDpMfxWyuFO4KfXV47ry20NpYtPWg3lTQCCII9ozVWa7w11N3J8yN2msx53U
UfRDn9siDz8kelzqzOHmsklq3vQAzcCf2KZSLbuu2CZE3UzC/wl+gGEiUFUFpwOYq23Ovk4ryeph
rkVaKViTMpXwZC4sVBMEJWGOykgPUUwZIWGbUAW8Vhp2FGrrJsXvnJBnBKsBJA7IO/O+epdH7C41
vKdj1J+6ITZtKyve8kzYFgZmipZNZ2jqx2DMFrlfkwFn1P2rv2qEuK+yrAOE7zCm6ruWkxrdKhxY
h3yh0pd10ChIcboau2gwrlohEfCys6SqcQt1s9t2mv9RmOUOUIqjy9bFj/oX3jrzEdtDYTI2U5An
QxmXJx8PFTiY8PmpvAlGFFlAlItEZqWSkews3E9DjHIpCy405EKG/g6xP5cbpLUs8524Tm9+b3xV
GQ5ivZ6aZOtql1URdpAYxcAb2BmbrPzCoF8svbuaUXISsN1Gg8FzxcaoMtlKCHHDBK6PvtSs/MgT
9BqLKWyfCSe11DYx5rsxQ4lJTGoiJQ/4bta7M+o+ZkWC1WEQyRKL5oJWkIXgUSo7puVcyoue5tl6
qTQvKdO5InEfVq4FSxGdJS2ataujZuSCRcdwTSJ1UNg7XAWjtlXuYr3GmbeJ7gmwAJxHt8JTl5qR
bkxPQrvt52EKGbTQD6rGeFcruoBANcwwrrzO4nW02keZ6AdLK178zD0ISoZxOxheZI3tOnNmP2pX
MnpzhlwsZsa+DauTQsdH0QiOxMWe5dgNKWaTq2KTFowWY3lduoxNEajxIq1SyVym+F389EXSUUrb
Fp0oPqTsHaVcZJ8CoEeRDLZ29Vrsq3UoIEXJivqhuqY/9zoccNLYzeJcsc1R3ha6xAEqWIhpvVdL
+SRREOJrwMXUFBgR5/hIPLkqNfMiJRSdi+UZGU+VYbkiDXSo9Xpl8qZEb8RYKnKiGAdtL4Xq2xDI
KxGmjaF9yvlk3S0ctQKXqBe7QIG1QJdGBdk70Bhluv6+jSi3rNLqYQHesaVWWAjxVYmm2TqufHfV
Y/EWPIyMObZ6j640HLPG8JWW0ibiGUvzZFVKxpbmlAovDCfcqvgZXRgMAU6W3EJ5JURhpdlx5ID+
v7u7YoNjWJTnWIakAf7S/jvixhC1v+yu/sPX/z4IY9ZF+ztmOho0Zb7wD3Mwg//93ob5/zZXU5m8
yCtKZOi3L/ptDEYGc3KPGDp6+D+3ZH+jVEj5ZYX7ow3kLw/836xygVD0vaorK02iSj4K6Nhq0RTf
09BzcihO8ijOU9Cafq8ujDieE29xm+zOCuAk1YY+oplSwFeRmld5QgRnAnNeRcbZWwX7IBm4FrUl
/LWTNVpvVNl+SnT5ZhKT4qRNlqOk4Ed6yJyr5CRbdjLltz2W8KCW7LALHzQMAeJo5EM9Mo2OlY4+
5lHailWfnIxA2k8XjkDfdwtgrM7jHO9TSFK/Yi1NI0bcoXs2k2RDcPTdVF38pS0utAiCaOANn7JE
wXfU3dnhLrrGfZMKWpzr0IXKPeCDT7aNPjASpyYgo8CCLKZmEGRCPxogUBWXCuaFL3yEyo+k7QqV
SCSVY1ZwMiYb22fZ0QbN55ZWsogR4OlnPAyjyY10P3CzSz3iL4AIYxZTM1Xf/CC+mWkDEECk8W8i
drvT3qtDvMPmMIz5quXI6Xl3o2zJLDL+C3e8rUCRdAuDszKLduTBqQZiivF6FPYmDvYUZAgFSVZm
bCfEVxW/J9P+yWThN5kgsGGyFWXYaSwXlpvPI3a/rQKStO9WDTpvJ3hwDputp0O8ifK9komvqdvv
K105CJNbQwztKKIDuRQ+XCRrv5raO2WiN8nctaJV1bFJ9gLGlKn+ErCJiqvxNhILF2CcRYmwHfr0
XZLaVUOHJtVEzUwx62cA2jfD18KpZBGZGXE05NOxOqthtHCRpOpk2SuNLdKV3plztR43adsyfOPY
WzLdUC1lY/XGzM9bbNxUnoDjUFzO2dliDCqnCsqAoQuYG4vMkzKePDScbISMk3Lv1wrM4oEA7osQ
UA2ALVhInHrpKHEyD+GOd2Wd3YYpd8FIpiOUNUj5fECiElzrZiqMqmJOAfBifDO7GWReOhLAkYH6
UV7d1FqOfbepeKMLzGu6MqUuvlDtEphrPXmBfE4z04zLm9C91ibiFCx0T5esfq0Ia1dzbS+snnVG
CohwjlnivVKEF7Ug8JyY64BmuhCitl+Z98Z8byLrEoS5Y2bVOWraRd+zuRv9eF/6MNs5/MsjUJjA
0OVVhb/Qihha1emnlrqo2uJrmaFCUJq68PLkWXfRk8YmeW6pwSEkPRAbwUpF6WWEr8yEVLuLvb/q
BeqxJZ/1n749yYOMkMR7eShfC3UnB82qEtNtLNwszKVZC7Be1F/op2QGOZURaT5c+7rL1lEj217/
KQvMPugEW8miYpf0qQ5Ws3TF4oBBlyPdXFLCJY4cu1KiTcENyIt0ZVZX+cbw1FctoQc3j7yF2HQE
w31HYtEeNP3NymnHnhbtX9s7AE59We1oN3LG+l3s+51sVAuaZij7umWEen3BhPxX2K0EZ4t3uKwg
vfX1OWzVcx17D1Mbudkl23Q8GQOc1VzAnh4SPig0zn3sqSe5M6gO8RBMGXUnpE4WD4swM432y3WL
vaxkQCmMb5wotsnqXcicn5jr1ciKqQpPCgMr1aOzcDQoRPJeutT7n16jobqha+jS5AARpx7r/2bW
lMW/xn3Vf/v639doE8YcNhgcJqr+Vw4dPZwitnQ0Emwpf5JAZEnCx2li9DRZ4bFQ/rZKY9Zk8Vbw
x6um+Us4+RurtPbLi/LnVfqPD53C0L9IIHghVZLp4ipzus2wUai0N9RxEUXsEXvHKrFtGzMF04KC
W/Bpisj0oOPs5DF8xwDDpmIG41juaGf7yT4UArSfEUFb67MPyPaRvYLyfJk+zMI6xW6Nz/DS3NSf
9JJfxksoXOs123kofnP1xwpm8TtnHYNKEO8g3/gFk8vwhbIOVIlXfVPvug8FUBankZ0gM/lbmuTd
GTs+ouKnoJnt/QkWIbBp9LiBj6yJqC3kd1JpGr3ynEFn/o+KND8tB8CobE56XTbRt7MrczeGtzOT
lFQ2mW3qlbcHqjUX8Xky2KuW0KuGaQzuHaxjHe0iar76udh+kWuJvxGEXWafa9ik3NNRh5sXTjQm
kzT56r4O1TajKOU9vCq4RnK+nSGwF+YPA+dRnmkM1X8YP1syNwHw8QuigtaeBs9dZY+zb8CXDKRW
6voz2TXznAKGWXVpl5IjLqRlwDHD4sw9M57Bxj+aG2U3EeKsp7Qdt/0W2BgtDQsDwaLcBkt9LRyl
6s08ydjXcA9wsz9oJk5tTs6IttL/cXdey5FbWRb9IijgzWsmEum9oXlBsGjgvcfXz0JpalRVmugO
vSrYqqZEJiszCdx77jl7rw00C1swCTXIGOihwOi7BB+NOnmmmD9KhH6IlxiBulQ+FR1BCTuwVRzt
R+A00Szbe+fRZXo6L9jSpi4I7uivKVAHN2tgi6d6ZsyNeeN0Di6oNbQv/OAGuUAz8Zl6BFoyXkY7
uCVrDrTrjD8Hm5c4L9b9Irxg67uEl/ZRvg02YGfly7+oz+XDPQ7PkxrEF27SWYaljot0wiAxhxBv
YMVyljcg3FUyD1yW2/kOTGqMc/lskPezx3KHZKh02LxxMuqnUWICF3KxFxib7cBYK/1RItsCLRbm
vAFRUjvR7toFzCYmDz7/TH+6J9/h/amZ+QMT2aNNdl8SfxuheqJfbptbd+viA3iR4rXxEBy/m/vB
ofmoThRO0lvxQm+d+chDe5ukqvACX5h28OB6rkz/BW2J041bQ3tpSx7lbwsGk82CTE1iJFZTmEJD
lx5r6TpexavC6Y76auJD0V2qz94ziqONvtJXphPyg8aF7NBzPDXIWGf1G3Y6H/oDaC/EWWz5xrtO
Bni80b6iD/hLb95Lcevhc8vJROMuTslLeUGtdsperId2b8/tedyb23xTvzIEQtrS9lP3v2JWDcyM
IAiBa4GyZnJdUXemDf0tfFNzeJHobIUP5cVcmAvjI3vaEkz3AnQDaO23lIvQCZ4w0x3cN6y/+/jZ
+2o2DSsT+U5YeyfUuzZz9+5eXqa7gdUn3YkbrupNvpM35lLdTLFL5D9azxG1/t49GCdu0XvlAjPc
hZ+ach2FC3PPdbWCI7D4N59M6X9PeCCk6ew0U5/9P+169N1/7fub6t8e/2PXw6qFneCHC+GXXY8U
N5GTsChjhPpzP/yr769hQOCHAsGQNYXm/k+bHruzQaqaof9JuvgnLi5V4yf90vf/7ZnDcv2l7++p
gVoTvo5Or5WXuYHpOEZ0WS2llrSS0ltnIu5oSxidsBHnbmjAjzBzqL36vE0Tcpjw60oRzirvTRRD
lJRd+qxVwH1QB3WcKiIRXSIShb6rt6aor9KMdQFCaGBIbLOBi+PVzJHIw9hQe1fZVOrGzHDbxt6h
wJoQp6AnTBB3eYWMMDRO9dCJqO7DV1ElkiLMD17vwe4B9VqUpoBnx3NqCIZRFc45l/pCy5C9XdVx
Q5dykn4OLOJyM85zM7fVHmq2oJIbJH7q0xlCa51ISR8BbLuOyHuDlhZuzbBaeAaxBeyRgsLcrjD1
tYKiwwhLJ6lozVVMIAlYUg2slnpILG/qlDlBXGL/bLnJIQ4SetntIyHgwU/7t7DTYNeSyiB4lwaF
It15h2bXQlSUgyk11yJZ6Qo5RNk1sQpnjO8pAKO+yZcK5tpOAFQwarBFvgYl3yQYg8teuhlWmMxd
vVy7NXS2dCDGQCTGLL73AoVM2TyZbnLKs+hF43xQBOT1at4mb/WXhK61PCj7NIPVGjYeQhzyx4OW
8Au69k0m791RAmsg7PBf7N1hoA/rI+zEk9pH5ULIFcBuTGGisP1ScoWdXnryTaaLgtJuBdO8NhPm
etAmn0O4sJpymUKCDNTmNJacSMQwvOdSsPCt4UXU040mGNfaZI5jmoCGOJTFVTo30axHrmbTHX5K
8tyWRHWO2w71qrGU1F3mbiLcBiU5HLoHlSNt7bQZHXqgTpG/WYm+bDLeeRw0nV9v5ES2Pb4OLTSd
6Uw8UDZQS1SCvs3JhBALd6kXAfRSF9GDDPu2coHZZtQp8MvXkWucrEhZBWnzbdDcrd/1/G47RI91
Yb4YbvYZZagyasWzKxMvtVWuhHjpJjQdVME4ZWUr4E1n1CHWKJkFlPZ6j3TXs6YWpS15CgN+SJUC
0xFrkJddk6M8UI+KXp5Jtb17bd+eXfc+zRNaK6aNA9+No1eVvGB6dIbgS3I73ECcVLsgPvs6mTwm
4aDNMTcJDZpsIDV2udRExp8DEs3aQtlqsgKKITwabfuU6+UKk8aiycABa3W3la10H+XRxdeRlhYp
3FpRfK3gmeaK+GyNrkHcWslEJQR/JyIh5N2fifKlE5q7q6H5rbt4V7oP0zT5Wll9jYELxz4kJit9
zdr+NfKiZQQ8IhS6Hd4xuILE8UrPad0ibS4xuxsIw5iGsDlr+WlgeJOY0hL4/XPgKu3cKoanOpPv
nWptuuZGJvFutCii0lHDCcK7SgYduNEhCtHZlLqT1xTEeDPzhuzlMLwKLSKvWoU/O3b6c+QhNABs
njJwcqPsGjDR4y1+bl1IA5JBhr3E9msom0gm0VobPqMhAM5nYI5hvrJQO2wnSqLeBIrYImFYzyRQ
dAW7qeCU5ek9DMRF17ZXQwWLY57ESLUjQ5suz5WmtKuq4TfeImkS4v5Fl4OTKLmpnaa979SWsNIp
ZETd+Ezq6ksezXVYouo1rHUrWvt2wL3lI29HCFW3hZMBElMJrRQt+vj5zqTPYOin2gAPZCjgiF97
OXyzVMNRkwjefXoYJyQGYeA+V8yQXdTBXHijgIz8vTAk5MR9TSOiY7LhucNIEY1KILCk04BDmBso
ZeRTT4Hh2w4FpcS0Rm1M24/TRaKFb0or7LtS3jdWOjKQ5Q0X4hdT4VjgU361YESHUN/IY0C1p/qH
DnhomVOis2YLEURl4d01Of4QFVf0bw1MVvj+s0ZJHsUwUNjc1aE/QBLbh370pTb9ZsCuKpCRNvea
7iOhneWFITRo0WUumLXMHL30W6ZHG5yvCx8xjGkAXYucKgE5ruuHXITF5HbSbWA9lYR+mUFfkXtY
jek7jQXMdcF2GCjORqvZ/KtLJlnRsZ6bKled8l+QiljjqTx+N77/9vifSiZ9stTTtv9fo/r/dfOp
pvCvy4b1d6Si9ofM06FVZWrcQJRxP9dMOFDxoFLiGXTnZfOf1EySMWkhfmsU/PzSpzHFz1oJK4hV
5qiRvBJW3Vz/hLWEEH37TUvm6lxEw4PlSpsRGCTNnrc+aKmlRDLXXpnpImlCZrDGxN2N695hNmZd
E50YMMS+U4KpU5qzie887ECR+CCVTBAuL4VxCq1XbFYztyXjg0FgsK+HWag5dBU4xOkkWam2Jc6Z
ygko29Ba3GP/CMh+UjapIlxr67OZDktkvLk7CNauMrsl9zVwDxvXc3uSG/4fG2ayNIH9hstY4hAo
XFTlSiQnDR1ezyK5hW/ZjvByYd9/xQcIIV67DD7CbCmWt+RDREZO7pW8kr/5rwnifTBWIeRC7Beg
aaH7sfyrV41yDzTLHA7JIp5/PPLZYcFOD6LkZSJbKBsGrvOXcW7AQ1urw1NLP1WdupzKE+oDTyVu
T/btGu/MQF7FLD0QiCU7gzzziTyayQfQztuBDjETQ6a+DrME6+QukI6gofJ34kGzs5V0xJu9h/j+
r7536Rrj8TJp9UncE//5uCNLfMNv9+7vj/9x74p/6Ni9aNbptKWV78zTnyZx3w81hEr8APf9dd5h
KqwTWqTSzvuTlPpXk4+eIOHTOLa/37r/SOeE8e7/uXl/eu6awjLx880bsJxBBnXJCtrmOKBmPcFj
akSanvZtULjSkUNsFfGTKDamKZpaoZIeAJoxjnL3Hu4s+TxI3a4YjxhIuJU88ZyolEOEABuLnjM/
5CkcWMHaqohUeA9GsgSf2sK8mDw47MEXhWto/IRfRcNnE64UWd9KJdJf2UJDKy6Skt6NLbnIMA3V
hqr3RjdAcmJzJZhYKFL/RTnFc/2inNTDeDJ23rdqIy4FlqKp/1jb2nX0Fo/gIS8NRI60t55lcELo
LsdT6xSAneI53rEdZgL5jZxrq0XonaibLH2SOBqhenzgj5DfpF11EN/UR3EJya358LYVsY3hS30b
3sqb/yI+6EPq0MG+LCZocF+fHXNjbsKP5OKtOH5d9C/9C10VQkqMsKeccvw5vXUPxuD8zyjtJJi3
1Xog/Lm3jbVlGzaDrq2/19UlQyfyJfPluXPnyku1mloj/lJwskWxqIm7pUiaP7QIQqC/pu/B6BAF
53JPjOW4MmF6rgtwVzv3/t01cx2/f/Qn8WLONTJEQYCRoBm8eYuMFMTk3m7rp3W0L58savQI03pG
dgOuAoOQBliHEAmZRb6hYcW/AS8wf29x6JxZTrDjKFeYfOK4ZsmWh2WGpJN0iPEm9/tik6ymt7B7
CyjR6YMa7boKsHzsaPzQ/XyJvgmiMxCAOqy9L6We0wvLaZeViHJJYHrt3+RdfW73yfDZ16/0kcpX
ac/Hm7/1V6qTH3qw4vmbn38yuYTwldzqR3LrZHtkK1n++aHMRRsC1AK1Bx9MkpGSI0JdBE4kLaOH
eq7t2g7X3by0w124azb+zse80yHqTp8z4gRXgqMvzPn0GwiXDV2iZtVtvSNHpnhAImgb3qdJ6Z2t
zO7R0UD+5l68Y0Ne9bna8rHS4HJTbK6lE/Em42mCdWfbbJVsk61EJuasRMGvTShMAz6Wj9QP1Q6t
tzl/9gVS8RkGKVfdKlfvy1o9iEMhBDlbTT+PaMGteug1Ah2Gxqk5giWz6b8pa7StPPHphhCXCsFU
+/YdCRXGQmRkyTJJFgr+i51Go8w7GEfh6J7LXXjzLtbgZG/Vo0Ms9hVwm+SgYfgQp7BkJFAqbJId
cTDfHxHegoN7Lh7FwzpaR+9gnqcWnHYkq2q6EKa7DS4YYcwIWo45kzTeW/0ToCzFPIEMzZIRLi4z
Xd4mNaUCFg+vn8HUa13KzG1bfwvFR38ZTurJoCK++9fwml61lRLj2yAmMyGinSZ9Nq44uMXN2Wcm
KYQXf9haM+MG/bvIV5wPr8m1JC0CrSHIyt4esmWer0aP3FEAiMGtr2Ibbvi1AXjVICEfprj2dR3u
OJ2GwksK7Nk46cwUvinJPvDpASWwVdqDuxc3LZGuYmyXNgEw825m2Z5jAIW2scDNgVsxC2nSU+2M
On6xWbHI7dLxvmGnwGAmo9RKq2fXw/C0honRg6B2j0xIytJuGFd8JuAI6DiZb4yimwZNIh2S4tHP
MqSJ3VT+rHLiasdVr11GEINriZmGXz/H1YqE11ls8xdyVCb5dJnQ0S3NQ15yGtyDqxtj27ojGr/o
trkjr+PD2xsX766/kKx2wGE0RyqBZ814V3Hlud166JBPO4m+y4Kdx8AfMWvlrmpERpitsMCAzfKI
VcbwH1LOiPkMUHuE09hdMCwer2g3pows5NfBfEPbKQTOheQTDYHACHRewgZjVrAJpydsrKZLQ+ID
WZOJ6n4aSm+AmyWc50a3IbG1uTf7W3RuPie3TYobDZtqscTXtAhItR+naBrnz39w8nB1xUT5VEsF
xxPuLGWlbKfHVfdiGR6nD5/si+IsDYsWWxj9DxxLDCB2/lv9NRytPYzB1+6ZdNlZ+hW5oA2mkZEQ
L4DzDOg3NvmC/kuuIW5HLYXXzEYjdVb2fKLCCYRSDSbgncnBXLzyLUa8KIrngW6NSHfMqciVGPYq
YdIrWHW44vbDcaRNttbFz/eiWAe4l/L+KIwvgWRjwbh6O/6q4Yh3dJhVTvbMH+MZMxb/ihmLXYi5
EGzFV5ml5LWdV88BFxmLCPObmXJ+CtYZqasALK8hWNYvYFBLRCjkwBl7WIZ/flJJ9nslvPodT3+m
F+vGkcSlmt3kY7sJdvqVXkKal3PVPBKI/JV+ofxCDoxDLlgr55T8OqDbdAW3AS24wmaI0r27LLas
T0gzj8pSFOhHQBxBz7OAYonBDm9S89yST1Qtwgd9DRMb9zs0J57E28SXbKCCECYxw5TGJ620TBPb
RyRSrTIfndtsGJzEW+JAGhBqKHPrzBipjlZmg4ITC+AadjnGJOscZlsR+yq01sqBZa7Bmny0+A15
U9b87PRBywcOpkSL7C1+FMZKJUSoYWg/m7iZdBAY4801xgywswRnHNd5/oCrqR+TXfcslQ72KFZX
2kY2l+KC7pI5LKMNVmNVKNHnbXbjJrgpG5JIN6bTLgXZARm4SQ90K3Rzirc1ltrGZ1LD3uekk70o
OIILzO8lc7NHbh0m5ROe72jFJ220SWDnOXKMN3VBMnm35alFxP36JFubV45F8YMn1c/7ufgOwpM3
OhQnSyMUx6pc8yN4QWRmRBs5OmEaL17HiyxDe82WdUVLaCa/eMslQT2X7uRB73OdfrDfA6wr0Ndv
6k3DFiS8RjvrlR+ego7HY/kqPOQPYd6Ei2CJ7Hgpr+Mndc0qY4N0JCoeBuVOetTZslkzeMLJLs9S
C83mrFlnLaPXI6M5Ej9ygoPzQ6LOtS+ONuNiisyNmfWVb+SP0yvFywrRk81eFk/KxnNniFRJNqOl
A1AStyffsRbO45foYP8QHbNClvICGQTTZ2crm5C09vKM2D28ohglY9CaPapF9hbg0J6s6zd84oI/
Lx8v2Fj4ZnRZ7aJEl4Fv1WHU6i+6akVHhydTP9qCcaS1nGLVm11f0PWySUIycGAp4ZnxNmuAbWHZ
81qQhZh0hVktsmLueh1LzyyKp1VD+DQwVs9NrL3FKkXjTCf+bu1lz7Zes27rtywlEslBAFVd9NsK
jcWKOvWYE6VmIVxxs1u0M8d63kg2tdmzefUfzbN+3IXETmezJ/KG0ck8J7f0kF6mnORyg++Gg6lo
0+vdYJrdFOv4kKw5eW76TeXM3JUxX7oOTbxqhl4lOwgELiY3gpNczgibctFepqgdddswTv8kYvvF
JBV9yr2Z0lIIxUVAPm0KZOAUDsaAhYkGqz4rurMgxZzvIbVFYMkbubVmPuf1LdEfuwUa2vqgENxy
wBUmEBQ8Vx7T1BSQxIrH3bu1bNNiJd8eZfe8JhY8F6nrrAf6eCxmBOpYD1J8XnyDT/g37S068q6c
UKazka6wONnNyd1O4FK63XxWNIvpCRfcjmgECRcibXrE/DYF3/RIplECHNUVRjasSJ1o52ePKtLE
ewj/iSwXfFTZkSX+alFP4k2LwOvOM25ZImjmdL9dhFCNPaySa8Hc05wl/mwgJXzukmtOT12D7+Go
qLyIrSo2Ddlt0b968giFTNEnesuESTH+i+NIn5pRvx7F//b4H0dx6Q/DkKDka9b/+Yp+HMWlPyxY
kFBgVMsS0V8z9ftxFNdxIzF6FLEWSCIoSWBsP47iOnA00zJMBnaigQxf/ydtNNJO/tZG++WpW7+1
0egYgmYaEwv52URMH16gf128AaeOgOmxqVZCFkCI8JpZOPiM2dCBWf1LFPQvajZQ8/cYeBTv4MfW
EezVzOrdq6cKNIoz+KV4/Qs4D1Zt4mrEdcOhwsyMWTxJEMPQ3fsKg3dQYtgm9hlSDt19jgGrd8zv
VanBW5mgimeMI2SvQwfYQNu7uO5NEGjp8FEQcmfgXDGlTwlW2kwJqETYquKG+q1NKMzjXaXgcM7V
W6HmlN5RdE8wQ1tE4bk9mMpeP4xdbzdoz1IlIGMtaCf01BnnxpaY4hSVabKy5HVL+EmF1sYcFjAv
12pxqQAi56OyHxXiA/GF4MneeQ3SjNFijhIHuqMICSMeem4Dhx01Q8dHRusEkGyEDVhFiCyo7E1c
TUOZXPtEWlm1wRv0qYoFiZjJcgjfq6SaS5zeTReaug6P92yMNPR1ay91Hzq7hYL63+x7oCnnvOm3
ZYvJ1kWbWHVPKSanpAohaz8q89PXcadqbGDqdmixSBisAJ2IMR70jIpbAiZv9iA5BT8IIW0bH6WK
DNomDXktyrnwGtwYkHRIHGmS11wxZ5IaX7yUll+bBcBcTPHgT0cfsbKTnOFoPnaAbzmxNZUjuRnr
C0GLBTIbk6EuW3SCET7xyI+K2cea1wp9i6ySwKC+TKG56QA4j2g0UyqelAibdzJsUgHvQdNCEB15
BE5m6dJY2m6kzm7YDqVvHQqfENd+xqCEsOS5XsIT7TUMYni15Jk5BHjNB7s2qFGGe+1X8wjOaVjA
jJCKWdEBumQZjszH2GPI16qF5SPJjVMw0UuXzgPSV72u7Datj2aZa6vEtDhijDNJKle1dNT6bBmY
hg1ouyJr0DXat8ml0vEbUUoitrjQm1zcp0SDjT5hodk3OUhXQneoPFy946bW34UUxnWb2wUOMrej
Q8RUbAy4pJi6j/5HrH5IvCYrzpywJsuCA66mT2PG5KBZGPQK3t8QuF4Ok98DLlT63kYs1WWPK67N
McwLlrEpI56QTNfDyg06LTl8gRArOCWH7A/zNBjnUpbaNb1wUeicf29vFiEJVk8ZHwOQSpmgk//c
m9V+n6v8P4//3w0BWiaMTIs1n+as9eeE5H83BL6ks6SL5g/9JWvxjw1B41FkWJmMegxlkln+tSFA
C1MZieHL40+2jH9Gy9Sm1uvPc5Xfn/pvG4KF0y3yvAEzTYBPqckBzKQojhvm8lIin9DQYNBvnq0+
uJsxhzE85J2fB05QdmeSup3MbZ7jYbyg8tgg6oCAVYW2goBS1fBter761nTA/KqmgWlDISYVdFyk
AF5m2r/7IxM+UEJ6DoooVJ4VF4ciShXTUlEFPKD7zaPCoD+c40RsyBFPrjLnpyTh4C40lxCeeMmI
0nTjd9fwc7pj6N+Ssb+50rNAP0sR3B2v8BnMYtT3wVor9XidRMpTKxesxBxAzaDg3FuK54buhYeY
QhhqZREImcJMVu1JX+ro2ibjkyr5yzYNn6KUzgDmceTcsIrw3ZNOIVBrS14GZl76qMQItA8jXoR8
eMsGTb2q3KtOl/r3ahqDs/IVNxM7qCu3Gythy5Cqu4p+vAu8G9ZJb171+SM0SENsVbACZkq/VVpn
SCxCGladj6Pc71KUPglNQf+tkYanLvvA7fLNHZfFIJ5jMjdSiI9DDo2n1WxdAXTTFO9p0KGoRZRD
IV+VwSHRxBlZxiCJoRHnVNEJPFFhoLPZHApI60a/k0x0ffCDZTOPCSYDwR6goixQLKGWMHRkDV2J
P+Sjlvvd2NeoKfybmzKa6ztk7FH52mANMfKa91Wvd2beHAZVDxj7Ep8ReEff8pZlweXmxcCZxfDS
eUDaRQNkCJFkrjYcOriWrd+fardYyDKzu/qi1CclCR214qwKEKViE1DyJe/qVWkTJLX4GVREnpgA
vIBTJhLVPDI+iUgmwaKG1tG1J78FcBGE+C/Qzlo0lOtef8vFEBk/NUsk4EBuaTc1FtOtuP8YM53f
lnb3MsZ/rnLPwpwALjJOytE6JIPw8IxmM7bq0vRoS/lVb/uhusOiiyTHlfeyz3nOSFJs0zc/KVEh
ZRxEffIscakZ8nRXGc03xCSbgiuyxyrk5dQouVQI6GJjx8+re+DGK1c1HddrDnHONmGq7fvYJNsy
kN711rjGJLbIbXKS9Xqtx91JMsZ+7tNi0lS2s9IgDwgY9VzG+tE0R08d2GB1gmHN0H0NfH3VxVGz
8IREgvBRnfVcoFTrEWF62kMwZcIwpX4tGEXJlTHh7VNSz6LYfcotd6OXsUhKUkKzG/1PIEFD8Ewq
TIFhYUheJq8BIch4rxnSlAnBJEN+RBJxqFISYONgV5EQanWHhNLREMd5qBhMccb3otspUb82B3RL
BrifAuWO+uoRXWZWX2XznqmorVV3K7f9VssAvUQc1zq6ifWDhZhU7usYIrZkWdBFl27y1oKEGDAc
ao0cYfi9jbpThC6cRosjoi/OlcGR8bI2ArHnXsLINLz7wmcfBnaZW1eKN3WumEGCsNvsF1hHgNqo
QI0k9dZarHVFH9U4ouVklWnqoVPlzRjj1cKnQvsnHixijnJCb5t6F+YwYOkKpBQvfiKd4tBfsuJD
QRlh4SUb7F2AS4rhYiYc0Bvd2Plecqxl/x3fMqArPz6GMFkyHShirVfgyuh6ZqHKXyaVp3/vNg5c
k+GnxjEJboMq/zdFqaL+Dfr5t8f/2MatP0RZ1TQObn+aGjm8/djGrT9kA6UDBizp+3780zau/qGZ
lBZMWC2JPUujrvhxrlP/oM7gTDf5LEScGf9IHiHLf2d+/vLUJzPHzxNWrYfxIhRavhosYRuqw5rt
YVnApZGtZdXuBjYNWc1nRU3mLfGzPg6+2IsWVkW28zTqStHWp4fWdNc1gcTdTREYx9G1HdtmU6d0
ixPGGSYpgbXGKajDMlHBCguOQ/hUkSMyaubN1T+T4m4M7jpO1XsLAyFoTOHUFL1ClmXt2YaBuqkb
jXkIlsbMUExb3jczBgYz5Dq2qcmDKa8V0MOWRLs2bxdKWG/7DI6LgXm5xj1GFlASngxuQiWybMEj
T508HbMlbDikj+MWmLZDxss3X+aG1qW11o4kSIL/xJQtg+epR7R21bLpo1U70qr1vJOeSMtaCp00
dkPYdJiVSg2CaYhi3JPZOWvpOUh14MYZA7c0h2iYNbTHEu2tFc1VmccbValQYpDI4JdjgYXSYso3
0nyxWH+KmKASlRnJ0C9lXdiIXrqLO2YLbrBNkuYYZRH9alB4lXwUJe+eV/F9KHOywSScJWGlEi2g
D9VJC5SMs6/ordzWJL9BiTj++tz8SmoyxtGE0wDFKDadIK1Peq4sQjz0PlaaTlD7o5URUh6LJEMx
SZSMeNXTApQ8TBhGufNBnnoCycaPhK6+yavMtQm2E3ofxZAxZgqcdKgWRW/RFPS2gQVrFQ1XHCfn
HL9fnCLK8UV88vE0hPESUvga+MzamCtOGA8JQk/jHFfGTlNkO3QJbwsSsoZKEYQB9plV3cHYGzLV
cXNpuPrSzcV816scr800vDRVelHreO2JHmCyilaoIRreXcj7ddaNCFOjxUgzuLr5FsgDvYiW6lQF
cgYmVCX5asaCDLIMOI9mPoYCCptCBzc10KTVrXfiS7tKNi5yQK+9qykWtI6hTIvvlMp51WhaY/eS
hXU+xBpYFSN4wkwesa/46w6VHoEYzaoIJEwqiid9eYpe49x3rYY+YHZGOBUzfjTrHviCZo7Gv1v/
oomiZigAkDUSeP+L3B++8u9NN5xivz7+R9NN/GMSkFgYyv+UofGjfzTdxD8A9WAxUK3v3TONH/rT
GUvXEfUrsqF8t7D/tTgja1M0nRYeoZcIYYx/dMZC//LbGQu9/09PHbPdr4uz76tZFI+RtGo7wTYq
qOATrbvSC3Pjk43tJu5n4MGUyp6KxFsYRmtXGfWE2vqrIidHu5G3vYmSvSu5E8V0h5242IgEXhag
EfWe6dQwgnxpSHQMM6/gOq52FVAY6DyLVDGBV4rg4pXMDnXprJvDKRflfO26zIZY5hPWOEEo8Ecr
zIRr3XRi+jUoX1nAOgnthw9nlgOHH9T0hFSKHgzoNbF3tX7MytrR9ftAEzql3ow7beYzJ0qUMyCX
luFsaIWPJgcxowVMNPFcG/1KD6Up7HWjVuUhMdRH2RdfNUqdCHpvlwDDwH80wvsI0lNBUyS1htnI
UC4jASYa3tWosSs642FGEZY0dqFmaxRJNnUBGBmYyMZ7RhYKDKJh8n8zXqo5jE2G09iTmDAyZmPi
7bfvepbteuNUhK+j6tk5AV3u9+wVDGQRw4TGYISF+pw3VavDYJFHqOhaAlw4MYrEubSBeI/BuVU5
waRR9yYRnNJOTbApAyab0mAMYmEyhvoq+mwoDfnCC6p0lWQ9MoxQgRHAKaANVlFwLPWE9TJji8zS
VTWmy5xpaqdK/+paDgoE4AFZ4UPCkPOfWzIwuX5bLrhvf3v8X8sFzRMDWRxSPBr1kxrtx3KB1JWv
6BRt39Vy05f+Wi44X/LXaLpKIfcdd/GjlptaMqoh0oshrPe7ku4feGLZxn9fLn596lPV+HMtNyp1
boYBy0Vk1N/8xl1G/VtapFsw5tAoSaebl1CI4qi27HzKFzR8fwEU5lXl6soHd0lzcmd47tzSa87o
4aGgaEGtkqgICnqKLTCPXejRpMxoB0vvMexc4vQWYxG8qiVHwToQVyqSvFwt7GIg4Ax5hVgEi6Rj
KEcrpugmifYiQHYHa/4WpoG6FAJUUoWHsi0k1SkuV2JWLEId+kpozmVXAOQNBl1RgUB03JKU2cvU
kFc+I165Nh3RQ6GOxbJ2z1bkA6BGXk/1WVQ7L/oIgUx1ryTFWQnyF/h5We7gtzmIU/5URuc0+9Qr
n0rMYAsnqMqQwx1wN6C4CEgIssqnRKsioNYqWfGqAtp5/6UZ9U2W3xXDCdqNIFmLHDeAWZmriLAs
DzqHid1owErIvGdPWvcy4A3QwFFa96ExsD8xbK+2TaJuM3TDUddsp7EoLhfCbIuPoh3XrpVso5i6
cwzke9yOnx6VbuW511KNVnFV08yvOBmXg8Bc3HxthQANZLbEt0JzrfkqpC+tsQB1T/T6SPaqmZAQ
O4imkHgvnsBIadd/+FHsETcqPcZwfAtd6WEG/q5TtVsjCE6sCMs0a4BjGt1J9AZ4cu4+j7trVTO3
LBThm+IXT3qjv1tV8K4PTIrzNnGX/+ITJDs16w1nOYv0CP2/nSBliWXp18ng3x7/16rDzHFaJxRc
hBYryF+rjviHgUsfsTzAMHGKVPpl1WGxkkXDlFlhDPGnEyRFCpxCljBlipyYlrF/supMLeVfGsFT
kfLTS/+u4f0JRugXBlA2NxVXrYcBRVSvnsE4SdiQG8MtGr8ORX5vQPoJoYlS75ZgXA+of41J04P0
DE+grZrVXFeNG9yTFXBDzMYQxzmuzEWRPKXIKF6TGP5KnPXfFD2YDal0tHLpSfLbHTW2gxsIptSG
ccSINoo8BB1SPt9oJ7GwbapvYxIusIkt4wqDYibADR6CfQLRGeJ5BwwKCVTIWKlIwf5G1SIwrh4a
pg4gSukbB1nyUYUKLyrHXY+WTdxvUgsCRYIiL01tLA6EGVFSeV8uR6tCDRBROJBrdkZUv9bkBAT1
V4tRTAR9PA7WNU7kpVKbz5Hpb3p5SrKUT+DsNpKC5kzRTfhfLJ+5Cfzn0pvXJEGLmG1kH2iBF3F0
BcuWPwUieLAcVddpzL1bi6f6f7g7j+VGkrTLvsrY7L0stBiz2QARAQ0QICg3YZShtY6nn4Pqrsms
rLb+rba1JpkJ6f6Je8/1a3QKVQD2ZDBpkYLXHEsPWQi2m/JGDMNJT8JTa5vr0UQHpgWubnMais41
beTVRYh5cRv3raMoCWK2N1kw77PGo5izVSjPn33ffZb6fKxRzmYhKPMbPgdgGgVcEh6lKSvdhKMG
K9pXA4dF02EWWDm2JR9HofLWGCRs5uNnIksHO2lXWoPp3YpjV624G2RtbfTJuIzMni64ImW9usgM
tCW2qPWM+ZzL2Kvb/D5lKt0FyBLZuDktIaNWULo+cMt5kE5aXm2mrNrPXXMZu24tmmYFNOetmedt
peu7piJLu+/I8zKOQ1C/mVGx6mU0ioQfSBglg2hcyb20lhj5/oN3WnyfNY4GlkfoF/T/UeQgKZQh
vxxlv/79j6NMt2ic/mipfiF/GYr+O8rEvDmsaYV+FFA0QXyNZA2jkcKv/NxvQWnkp9TopqHiO/g7
R5mi/Yej7KeHbkm3Auuno0yGT9hnySytg1mCTSpv/Vx9T3MgBUa37YXji3OQb5MWNRjQiHZKTz5e
fcskSFENaUfUXcFkRmjadx8jMmwQJvdR7kym9REPoFjDsHkfFIBPJBVSWdXJxpxJTMxnbwqUrZG9
+5jY+papd0HRr/aeKJD9YzncBHztK1JpNBT5MZJbLYDjaRu4FUwoV1WY7XuIKK5vRNh755HSgfkK
fSpnZf7SDKSkJclKZKAuGTc4MRyqErJOZfYnNT1YFct/VImEsWD9e8pqTJhVzlaKOrAVTxFYC+uU
+ALxFIpmg72z3pfH2JqfgIt5lo88XG4kaoDUP6d9e2xSJJJFKe8GOcbOZGXfMusBm8EiVvGNCOYd
6Nmv0c492ut10CFzHj/YAzqG8B8nurak66AbctpZxkxdJW/7hsSH0apqd0C9gTXTG8q3m9FTMhEt
JKjdYgqiqiPZoPbaKnNHcyLCGq4Rb8ZbE8j0jPZF6aRt0uOGrhU2UP0I5KVAZWDMTARDC6FYw6Qt
fUxNQj/9+MhYlMYM2olUI5GzeZFUchBU/w43KxYDLMQj5mKte5F05Mztzu45+Ow+fmD6vumITgps
RIsg4yifO6+uOzfnqcrG/QzgUS4KR045eSYEPEuz9t/GYXKVUXMr7KCdb5LNMNhLYapOD/Rx2det
O49PAEMXcd6cuzQkEzhCcEKPmM8vVgnTdnyoBcs/qGtJ37H9+uB5rqwSYKufbHImuUHO+z+fxawf
VB0CpVZdlbKOzhPUVN/AHVIo5BE0r7iD18i2a/qNhZJoryrIgRF9WtDN/FFwxWzMy0ajG3NAG+Se
1FLmYQZIa/+FfCzEoTBCQ1oFAK4Ijq+pcqZodPuwgtJ99Rs+jpVF4YwvXV81BZ8qKedNaAU5Cjq7
nrxDwko2X1wmh0rfG4PMR2Pcs7vYhZFJX0wmbNW+sSEB+KqeB6l9KAz0rAr2l8g6CAh3eqw8SAKC
ZfP5T65KwVhrdJ60mNAkFM67/0bK4DL89Sj/y9//OMrxhelo4DglDdmUfxqdyb/R8KoS0ZyMKX/v
d/84yYE43kjdsCMgd5Dzyfn6RysMxJGFIlsYxEgI2Tjk/0ZRymjwL0UpFa4MG1wDt42Z9Lb2+Okk
z3uL4I65MdaBzFQZ3kJmlFdJWKsmhSZmK8HJsKU3VRzmJIbv4h8MiuWFZoi1HtrHIlXWNzxo4Ncu
S5qjUNp7a7buVKsnUKk4SwTKsE/PFn5GbE7VGgym/VPY4Iayy0AsW9RJQ1o7gyW5KsKgEn5u3eTX
ie+IwAE6EsKJXrPZplP6EWM0ymXtkNk6sCGADvagruOIzBnEwLNIyRTF1yJbPecrOmWRuHWNRV30
TlYHL/VkvjGOJPFK51v/mEW2A6dnhJXUM8hOLbS+UvQoz/GxhsVMrvHWBIkvRL5TKlhwNrzYZABh
E5FP2nJEdFG50TJJYo5+y3njEhNY6duHnMK4s/eBXVzGwEB8EXhCRRgr83L6MP/r0V5mrDfzXj1m
1VWwHx+qmrWxuYg080WdFZawvD5Wpjz2OkTxaHayrnmwI6TmuZQ4ZvJgjPVOjg+2z5qa9jRcy4L4
JNiHS1h2jhEQDRGA0i/fOQxRJ0Pfo8M3QHC2cnbj+bp8B3BmSZ7AFtfH8/uQo0Yxo5OPKi8tj21w
b9XQg4JM3IXkRSRGeKgFaIlZkGzP8DAnh8In0iuulYXU9asM66xQOBUldyw3tYUXSGc7JrE2vpkW
wEz21kXLJydvjZUefSsVwotamp6MGNNV0XiBji2RMKJADz8prntnGIuNnzO0YBH+6HdMKzJeYyFg
OIKwiukrojGlohUbtcmOWoEPmZo4wLASo1Gw+v1M5kOGyqXBbBLxme7J5xjuq6g/yqp1T6grb4eP
p6azzjBMsEPhesEeKdnzYi6J2zaAhCtkzslx/NLn2nLWK/57okcLAcC6XbelfqzbdDVTEOgqKBKg
YeFXWRE3Zb5B0jJuweHQmCE3t7uK6E0zt1xdLrYMSk9NND4IWVxyGZFIREJd2IhVwCoaguY+sILv
VorXU0G0n19ibsGnYcIG1osM2Dw+ODIwDVaEZgsZpJHEeYDAjHCj2wQms4rZ2HcFY91MsbdaOK7z
rDlkkGHxfJZ7qlTHrOVX1HgO2ul+9BEUcWsFw3S1TdSDw25OkD/m0M2o7W57q/SxkZ7SWfJmqfns
DBJHRlAIZbHL+2ERKDCdU8vfmTImykGvyIXAJ51lLfTPpnKlCfWoOkDOKjTaQahWSXLXxAmVjX4v
BXivRfCQhMoGWMemiF7h2CyrLHSiOb9mJWoSQWhtZunYeW7fK9pNybj4FHYlvsXeeA/l6Enm6zLA
NxPsBqdsYg9LXhepH9Cyx9G+UHKizvywC8kJzcopI+bPRXeIzScZNEZYXrRyOoq2I/u22paS8RJb
pxovWjhyE89vPWK+gu95ywfglm8YQKD0SSb+6Qq5+5ce7H/lXXZXsB5s/u//hvn315P4T3cQ1fvP
J/Fshm2ehSghO0Sss55shhqoGbVdbaPJbW/OxO6VGpEoEZ5qBjZ9/taVeakBwrRB3CBnYGxJ+GIN
DY/wBadt8PvcMg+g8hsquBdN2uThY2OwP1Mxekx5dw8dBr1JSfD4COCjvpY17TTFVzdWa9tA3i9g
+kg4fyzG7S3TRi3ovMoozjUFSdgSTsd6r8yCV6M0PFhH8IgU19eZ6s+VJ6p5D1Z854/J2SoDjwjV
441HKc2nIdbe4ViwFITGUaxuNO68GpdcoATkJo5kiEUd4OghupYknHQQlLrQMWcsPQYzfaxBHVHn
ce9mowWegyiycPTSzkCb8kCiOToZqvgIrZuYvEHLNinfJ21UdnmTuyYK0yHLtzYWh6hOsqU1VOwx
Gg4wVeNMgXbHsOgU9+alGrQdcyy+dSfVD69FPpkYGqHQtf0aX7UzA1tK9Gn09Mo3+EmDRqVksPAW
BfcqeI5O/ZjnHoLxuZCqVZggwusfQvKwqtbEIDMvukCGRWTe6cREW0V7qquoWjRys8x0g5kEhiqz
vBTVq67vAaMuE5l19ox6jzo6aD0dw0mkjtcBWXlMt5S12qkV9WaiMdGgBSVm7aqhfZVt5aIb817I
T3m51BEXmlJ3MRHtqOQCwfnCJJNtoFCRLPA9BNKzkaLNkjGLEzRYFerSSDYgbLc5jtEEVvPUI2LC
kCSruEqKOzgj9EO33C2zeAob/FjDZHtqKXFD01l1BcNUjYk3LpBi6FedbaI8q4+mHMGCUBd2VK+h
IDtkE7tTEKwkBV1hQ5CMWa8Lf3YMPV7DFHupMySDxWi6XVJvG+V1VslbJuKgLX03kOp92WZeFef3
WouHDGNz5rtmKKGoQP6c1s0yrstoXwvbqQ3L7VSb87PaUBKjT1POqtZvJsPYB1x3pvVpVtKWnL2l
FNBGVGjoBETKbnT6YFwPvfIg5nLVkwhhjSzkJ64Qfafa06HOm/dahkehwG1QYkC+2cIwMpxEw0ZH
2pUmCmIzpj59sG818ZL6CaX/LdZJXkkS3MHW8KIhwX6dfA5a9TQz4zflTz2nA1DByEv5tFch3y4N
yp8pTNzJrO4GBkIEKB+zMvhUI5ZqZby2MpTI7AMsnHDqG5jiRVXlS6NDfWXaxXoSDM7p+Qj7Y6eJ
t1+jGNL3jdDYtn3GJCDarPGEjKlbC587Sf+ucX1ZKBcVSiq5lB1VB6IhT8YmJg3A7wlqUkFSSC32
hmrnx/5DAmJq2dp8QAEJjNa7VpP6iUzRiIH31IjSg3YDymlrqfKhbWBZi2E9KfIlS2Owk3YB56s9
CRYvdo+iph8xupeEOHKuzam6KYkcRHC6oBhZEXfwyYwQNkHToO03MFiyQ6x1jE6fVRC5gox5SEVI
VaqWqIhsZ5kfpVF4BZSm1LwTFmqLfHT5+OxbH2+wGqz4Tm99PXVlyToXwJinWv+uEpwJOhFMPZS4
6qSDSWC3utAy1dP6LxvaWmEyLZDEOpWGdzPN5gVZ8vjs9ZfIHEr4lDzHeFPe0HPNXAFLMoVTN62r
KfdmN+3oPRc20U3VED/3RcfVa6f4UUOTPNtGSXamVbjWAAStMiBQReV9rLCiCUR0+Sf3bTYyApo2
lopIy29zqv/Wt2EK+rVv+8vf/+jbGJfRtWEOUv4N3vljhwkNBO04ozdapxt3h//1j8ZN/43xu0RG
NboHU8Wm9KNx039jCkAINdnUxm0J8beQHzyEv5QLf3rot2Hfz+WCEEMCvigidHB4ku3gPqnSqx43
2ymdP9PRfzIamhRbICJj+4siqXJ7AyFVN3jUhDptkkLbJjPKKH0/WIZSdY5rjkMfb6lGLEc1cDuG
BrW/OuCJKFZK3LPrlMmxi+jkDHJEo94VVa8gbYvQwDI5qkdqDWqwOUUNMSLDXiTF6zgI7ODo2Eet
e0tjnJ1yQRWlqTufSKMeDJjWZBe+yxd1ZEkQ2cy5rs0wnVSJqwGT00A1WJCeJ0X7tOZbbgBWgAe/
1iAjmiDAdNYFoZRgSrX8i5Qwa4MDYBHxpBxTcoGNLn2Wg5fJx1weRkT01a0+LbjYrlkFY7YNV7xh
tFyUEkOFS4rRfNbe25Xvjsp1mptLFwQbNexaJ9f8M0pd5KtUs4P2MMbCKw31sdD7AuOUdZTn9IuT
5Hn2xVs4+Oc+ITBZLRuGUuDVqBAudT0ZHqvBG2aL9B844WYgkVAEsHsYm2LXReOwqEEAyL4ELzAD
TWZoF9Ws71vd/7S009hQl2dNdDUUKMv2cIiYAJVtczRjG8iF5FaBvSlmadWIaS+yaDHm00MOhS5B
wDfLbh6L54YgBbRo0abralhr4qG3GBBadbdCaw4rxkT7V7COiBnppVA+yjgmf5t2qOWZlIWy05qv
YTj2dvfVkMbaTvSDdfMYt9EjuTKXhqYSW4K9rbXpew73UfticvcMvepSb7sTgcKp/0E2EVBazdFl
KvEa+kkZ3gnFv8tkBcsTvDaaffJZCJCIHpQs/pxq/F8WxAFhdfuBFMPpkEjRri5ffDAOKIMXNUav
VBq5tfCpZyfGr4sQAEclLK9o4r1REuWTgG/GyTrm5V0SK4mjME02Ox1AS4pSsfE0AAU9nMQ+XYU4
Eca7pBw+9hMu17q/zRIgU+I9rVOh4kgqz4n+nM0bo413ZQm2j3QIq7WcUQJ3k2bbKq9dWSm8zi93
EeLxbijuqc0xFtG7FV0EY7Kz7xU1ZN9GHihdKABMyFr/3OMcFw/DKACwkJEYVVn/gyQFf86fj/P/
8Pf/Ps5N4zddVTl94apzpv+0UOEniFEUclmQCGvm71uTH6e5bCF5w15kMxOUbDTJf4zhUKSgPCbA
jo2zjM74by1Ufm39bo/bVDQVayp5a4p1O+t/GsJRvod52Mi0KL5bd5UnE+Dqr4V2VeZ6ISv/4vF9
jP8n+Cr+U6up/3p3/Po6/Xp3cMAXhpjjdSsZ3R1xJB9yTyPABzM9yBlFvuKXlHu6jY8mY2kYxFCU
LDaKNsGjOOs4sbGB5Pc13URKuoKdkmbdpNex0B0zemtGHyKEejHH+QiOkEar1enVCRdTe/VtDgRn
i5kBW8tPcUL8m+g/ojH47q3RqcbizioseEb+R9HjqJ6w2UgzFsiW+Qlo03Heqep4qHV2K2nw0Yir
YcZXs9XPIpxXPfvlOWaeGL6YBRSHuXFEYuxRl1H/PsnqKqMSjmhpkdbivrA9dgpuEO9NJLm9Wmx7
0D3FiAmx+qpSmWJuVyWfQfxUVjtj7B475LVtfkoiLyad07c+IgwjyXRO2+euWkU4UnzbCzVUdB3g
pIMuY9S8adwWc/06g3Tx/Y06oOthFTGplxSzljo0TsKsASPpqH4J8xLA0FKrx7HdZOXZqkh8Nr/z
Itzm6s5iNGa/D+W+Tge2JOeM+OkC5qkcNTCMzylb5dF4j3DwFsmTYdz7FN5AhD09iXaSAjgevaHc
XcfZUwVoAuY7xcGK9nawhr3JfNIV5PkOO+ajdnMyBPng6Gb0fVV+Dsmp5uFr0wcrYUfl+hARTkl/
nyAATOP91H8JQHlqeNLUrVo+6EJbDt1LKB0nMnRLCw55clBIC0eU2RufBWFyCYyJoH1NUl6ptAPl
PkPZeM5UsmJuyyr8IxWxIhmXBOJ30DFrGvg+NoneHh2h12tLVZ2oO7b+vY2qqIhRMsvgNGAfM7f0
YUXUjJTGlRW9psPBjDZJejDCi6heIxTi8yWRHrAcsNsj7K75iHzDEX3jGPLbTA3fp8wAU+JV5m4z
V9Jdmo2XPqvhWtXRzuSSnccvK9SZp7XoJW+/C/OGGYnSvMERhRRAXEp96o07legX0Zx9Pr5VM7q9
/5QFPfi1etvaJ6JilgrjwkJSPcWMbxC0yNQAnoJ9GCI6u8C79WgBbLOe+Jh5ZGmWj2gvU5+8OR5d
xKhmCi/0hVezkNymZ/KqQZKJ+o1cPTdt9lwj+7ZYhPUEfllMX01m+CNR9KFFzOpM8Jn02A2gZapv
IxpWYzkwGb9w0SLq/KorMnQjyGOJskJa4IxVqnhtl5R3Ne/BGe32IrKIT9CHO3im2wj98K7ps8da
C0Ke++B7s9mDwLKsF2FM70HdHZWwuRaxTURSReh6YIKutSLDd3Klz2lt8RVQj26kwKwo6NZVUhx1
6SgG2l+k4EPhZCrDiSc9hCLCxMdgWRE0AxUE2WVwqGKzRkX/SsiMM6HKr5LAXM43mEk1XRkEe0Y2
nOKye8B0QTq8bGzsOTHpC/vdkGvbVO02ujkd/OB9LhL2okW+L7UH29KpUQi+8/yxYE8gW+SE/9SE
/Ifj+HbY/tkfqiEnQzytmqxz/gUU+OnwT4pGznzZQKZaRB7plzgqXoLu07Kv/+RCAIUYxHrkWvRY
2v8gZedC/0VawXX969//KAQIsrMg17OV+33v9v9VYtiFcREhnmAPdhOZ/lmbqrPDowTgTfq5CKBK
gcmqSLItYWw2/84ujv/rL5+EPz3qX1u6Jkub2AzmdJ1UX7UPVIGifqKItbejeaPLx/Ir9hBCqDB3
JoAbVn2JwxJhpm03XhKoB5ErbloFR7K1PoQlDopBjKTyMrJd13v1FMZ74sC0vl0FPsP45mwFW5lL
outKEkDAHETJyiD8sfTjdXpL1NCeMhA949QAZNUWVZdeyoS7ezDvSu7gFAMombNb5Nhs73MGzqH9
ZSu9ow7JZyXSvZx9+dVJUVIwEuU6yK4dW3t9umQ2bVkmNgGkRNQVy643T+k83Fu5RX7EeK1tBUR3
ug1t5AtB/2qm0tIYgNyotxFQPIM8ajP/8YaIM6b6ELWWDBsaEZiur0vwccmYfVSW8lXnIyPJ6hrG
jL3aKX9tBAqMXiuPbDBW4yzvE3nezyzTfUPChNIuUTUoC1EJEO2BTr7UCHDDAvo81iCxEaYEeyHM
nOEYT50s2WLPO7BrdWLoWbqVC32c1u0tu80sGUU1/ryckPMbHeE7XbWzcXiJzN6FFlDAZAqOft/I
26klen4ALJT0jjLeiK4KOJxhCN2xLnOH33nUS7iuQ59vjBxwFAKXedZPSY5oq2g+ERs/R7r8HvbR
zrb8rcwl2WjJ1pyatR/mKPhhKmXjorGsvR0H36OOk6FgLxU00XOXSgcU8UgOZW+UEmOl6ixNKpl4
1Tq9RFgECkbI+hQ8ZH4Glt5eDAGKjsE+ai1LV72wl0SmcfWEG12EaNP4qYW8DieU/4gnSHML2USq
M+fmy9SOPnlcRKkIOnbVJ/bdbF9CG36GAbIkaNRvBVP1AoLIuamlS5OXKpO2OEIMHN/UejijJPLU
/rmnIkchxwysGuZRBvp5pAT/Zdplyn8VnP3l739Mu8BPA7ilobkpXW+H3I9pl0qGCOcc4lWwGvzk
j/YIKYKFKN/m5Pvdmsl59qM9QhGHCenfBAX9bx2M6q/9yp+euIbG7c/90ZR2ii6iSV5Dm7lpMqsd
0nYcenbtjn2KZCCSkGKSCCUHoKw6TenJquXsa9iXVEhZRQVekmWKQQ2pzhfDR91uLQopVdzWhHpr
rOYpvW/bbJ3320wD3mRXR73o8KAXJ6tUV6FWLade98op3WaY/i1CAdQudvSMD+/wPLbGoqybY9Bj
05ZLEtj82FGmAeItMDtDW5b4fKhKwb36yWqohisThJsWTveMjmLQVA7zbK1KZu6tyD9aPWL6haap
jMjL60JPb3rXD/cMrbY3vVNnDBT9CYBpKfZMPx0olq1LZacfVQRIG0fdhy0MRxqJmaw51OxkY6XN
VVTxyzQ1CO8BQlhW+5pOdB51oLwgXzjNU0KGz0RWQDfjkAKMYk67bNQdzozZbFamFtKSpHgdwJlO
wzrTo0vaWpckSnAGCTawfnVMoOVJo9cyG4+nfNPT6BileWxVe1txIywI88NXISyyuSp5WipWfDWk
4ayQ7TXl9fOMm2+LYj5xcqRpU7EVVoBwKWYFOe3rZJ0l9Z2hw0UI/aOU4HtMJwKTLCZp/+yYH8sy
FKwxKILwZ0t8Q//bsUAY0J+nJny7fv37H8eCTH2j48smePVfitIfxwIOcOw6t0nNLcCO2ciPc0H5
3coN554Z9S/qJbBgZPBJ1GAMPXT17xwM1GW/VEy/PHT1Fx0qI50ErRxWWU084R5bZiViT//N9N+K
pyQs3eLJPk3k1tlPkJ2pPdbmTjxPxxoI0AxCwqvnGxw3ei8dQkSoUMgJWqbtCtAyMSuaF8MMxCaG
UqRcyuoSXHaC6lnZAnqt0DrRlHmTtaz3hxaIo2d3i2o6SeWHXh76Z9s+kJQ6P0s126unZuHPV6i2
eOTgItaQCTKA7Qz7JmNa+8mapW48bEHBW5NX6mhxWGGy/3ULqqNjVbgjkwMNH8CcExOvMLJoNlWx
k8ddqgDzAnKgjIvAfNZmnpnukjkH5kr7hpJFjoq4ElNfvBdPFlFp6hqLuLzBlVesuWzjLwkXwWsb
bIDbqaTVeeiHWq83XDYCizy9vMNzMd5kHAeEAeQvaGtslnCuuCQPFFW0igqjdk3ctdQKDN+cfINy
PmvwLO7iIFtIPKBs5t8nm4/DIAgPTfWYb4o3HTSv/gmukSR7pWZ+PqGVReaIQTK9CRZ4oQX5YLmr
tO83RbDOXrha0pTboZsT60WQOKCx4+zDsUaBojBBfgv9RXqtYBZWH+b4xDxFQiQBihf9h7QN4O8D
F1XYs65VkJErnNC57cjHfthPdoLwp0Lyuzbs77jZ2axOLC8429qmgciNH4MhmHbEtGTWy7rgeLqH
kENaLWMyPhtqsy21D2lwumQzRgzZF0nD/bBEp9NFNe7Gbaw++vZR4g9ul8c6piwe0RfhgFgUb3wE
09at1K0eEvfbbXP5DjBoKB06OvzneYt7fp0cRgQ80csM9dMfMJstB/FVQihU75XYhZ2yyAlnzbiG
UNYt/T50mvFJnjcoKMAHISPY6AMz8hS09I0Ny4hewfCfPul6wdL9LnnxexWO2SdskVuSOg9WxowO
wXiRGV/QPLlkyUOMeDO9du1f+9CDJKCJjUKAAWY4zO4ggORqJeKraHZDcSmjF163FHOEvCvNMxG0
SrC+BQkyKkwws3D/Dq4BDIZmpm+5adgomcDdKdmHY3fDuD005EkaE3DdBVO7sF4Z/caKiGJW7+XC
EZ1nBy+qyZU53yIhgMPxlXUEmwC7Xk60JLxVPct+8VyH4Ij1pZK+1Uga0hff2KBgUc/ikCOgQkWu
Do7yHB4hOS5wjcKGt2SK7mVj0Q41z7PlO/hWgTuQMfyVHKzreJbP04coH4dn+TXf6c23+SASFDjJ
AjU47wJwpZuImYBm2gTEeAdgrizmUWOoK6g2zUtv36kNemcS3Ok+wEYSM8F+Id0VIfzs53k5bjN9
CcEuOQTnSVsEr1niZgflxeBocm4kYKY6SyK4mhel2VbRyny4KeigrQq3/UYRFEkFCRmwV9PduIrX
gNyyPcU5xfZ4w+Yv7XxFnPZ0X56lejU/6F8cS+Fl/oZoTMWz4MnKZyR8CuQDjppuG5C08VJdoytY
ZXN5z7w0Qd9DatfS4KN2bT7bs6K+46fOH+wXWggLuPvE1OhQRLf8oEFbym3TOFY+8DwwLoZfA+nB
aOKXzVPzxIfDXMj9OeDTEx2HGGoBJ1b4IIuF/RKSOTS4MR8GaTftEsUVYsG8TGDBYYgrNhrxXZtQ
9ogQWhiIYyD+HDNgWM1R/iRmoFhLF/2bWF+5Whb+IldWb3zCQV939ZWZXIJU6T5psPMsqiuTTfNb
YwPVUPagImRgTct9ied6uWVbKV0QWKx0Y5+0d1YD7DWn2FyN0aqKNhHsZGuF+FxwIqfQatda/d7b
C53fMhbjEbVigxwNtlZMOvVr4fF+W4wrA2LFaYCW+RlXUzWv+/RNZkAVy/sy3ARky0U4vJzovtI2
6ZeSHUxph57Jj58hWgTmoqh31H+kV6GGG5Ilr/uwi1FMKc96sOBLZx6tT8QjHCDDxj7CZIXojMaG
7ZZ1io+WtZEu4SF8QHORvqY96NPpSZZ3Aeo3V4OmmkUrOHZ+eppfR7R5a7TtGhvTcheLBVHPkP4Q
OywGezffK6PrI7VFIcR2F3A1prDaSYSbqnvg5vkGpSMsemVbLAYM38/DI5nhzMHnZfiJNtjcWEdu
KWkB8sFjToDJbKOa7tyveXAqZrJFfByzcmMc1Y25r4E/OGJv3oXn0K1ZWa564F2Y4ae1Jb3MTBcb
gqnZKGI0A5U4r8rbonvY1+Q+93jqqgxDw7ryLG8oXutpk8+WNyKCHxInHfaGdc61xVlplvcwRgQV
uwJFaMf7pLMKJtCiWzR3TNsDexldtOpRfY7elFXCp/aeNMG3kVvxtktXOBKSid07TN4JZd1SRi3K
yzic8tRBfmI6aeplbml9mdy6sqM9hi+42b3QZ7rtBcDmkRynK/3JOPbyghI8vz0SILn6XeOv0rPl
iX99QkY3i7wRcu58RIw6gN4fjDUOVkYP7ZKiG4p3RPToHsLZcs5c3F7+4I1HhsvVZ0rpjdvYLTwW
xA5JNgoZ5PG0+ud22TZTPhxPiOxvMZW/jxb/WzmNdfTP5fR/+Ps/Zo/Wbze1CvhakwYeF/wPL4Bp
/aajKFFhGd1WkLf95B/VtP4bC9GbfwBj1+2nzI9/dNn870wfkUUa6F8QovwdL8DvCKM/T6L/9Mx/
l5z8NIlGTTzWtGNEY5RfcyyQFlLRJuGVmRC0UeI5QA0WrK4rzDJ9c0Zzhs1KccpZcU0fllBie5Gq
OSp0nrolE7BAcGBMABjyOmiWIu7XiaFgQQftSho5HQ0Dr8kbK3U5m5FT9JhaUnsX9QNW9vEhUEhr
aJpNjvMolYXr28QwwWhvdWvZZ+jojJwVw4c0acdAErsGaLzelm6KgEUudDeK/a3UJvxTp2GA5COa
l0ivCbzMXFujbkaZlkls9udom1gDuAy4hmz+JvmMMQ9JxfAZatmXWdivTWNcQj86q7Ph6bl4txv/
SUPyIZH7WFix00v1Nusb1Rn13tiqSQz935D2AzM1v0nl+zxEdhAzDjg1luITaSfcQWE+0OAuiO99
08yQVzS7SCsf4uAxgHKUJ1QoRLAMiY7dv1qozYNPCIaurppxWPl96iEql9w2Yjxsxvlj1ybeGCer
IkAHnIeoTtoCApqisrcRQ4jULKeuLkMGG+HMIKKHJBdW2XcqvxTjbdAYHVIz2HfVcDfzcprkTmu0
9oNmvqk5s9XwopjKZ23PBz8Rq34wLm2hgW/Vm9WQqty0N4lem8CqEm6hD1d7tAkDlvp3ewhRHaoI
9nvjzVe6bwacoIw6D1U4fCL1xEJ3chntKc40wbCfR4Mng9CaphTuW3gDerz1eBOGlnntzfO6USg+
VfnTH4wzJj4Hd/Gqm9M3axw2EfCGqpdOFti7SMo+wyb3WAARfrSrAqYy1YSLz55WeT6tDRBNw2xw
OJafs8R1RWCwlL/EEGAL2yDVuOVzPTlDXzmDljiDjiVApRGcXwBBgN+zF5HePU4ZLHHU+TK17I24
hL/ZKwwWsCMtHxeHVFV3ZcKGMJ8BhelrX0RkLYcyhmvGUb7gn5kVRq+VcdPrLkL1Dl8Qr4dJelpP
fZRvANusJZ/yUM7H78jPj8IOn+PU55eL/8fdeS3HbaVd+4rgQg6njc45kM1wgmIENnJOV/8/8GfN
SJq/ZsqnLrnGUxYpNcnG3m9Y61ntUXQB8/B8FrfZZ5qW9iKtmGkZUvKJBa5K70q+78YUgT+lBc1L
iT2iALnShG+yfvIn75kJTBiCik0tl8QXvSVIRgcsSS2Sh+Q6dt+9LVYtjYhm4a8GMObMGYBr7Mml
+sGHihdMrFtiwSfUYgKdVPOLVc3jqZgEPZjI5cVHT41rUwc7TMzU2jxMCtiMsjMTT7KXznqKNAWr
W0L2Aq1a7V2r6jnTH5v2o6Yv9vpDUhJdikVvAlf43tKq3g3/0ShiN+QJtosMVHXx3A8pRgQuVRXo
lZm7JT52qjzPPCTKd2fc5aY7/JNvtWm+q2Hzwv2LU/5/zI7xk/5+q/3H5/+41Yw/MIYw5mEWzAAK
7/G/Zsdoa3QuJ2ZAcP3+Wrb9+1qD/MTQmUsNRO9v3AUknQbJaNB5EXb/vbUaKp/fhkQsA3/+0v+0
wP10raV+ywNvtyERIyQzdDG0a1vinopLhfmLgaCOJcOU0jl4N5YOV8uHkZ2SvzA2PM+T3HZu8WCS
+hHGhNazTEuJKeFB2wMWqjJja3TafDoFIntctmm1yBVvbhn+2qKgZuV7sNthieF0BhKaN3mKtQ6y
H3uvNC/I7vIYB91BXS9C6TPy2pfIQt4dqjtJYRwj9Uu/lfaR01ws0TAiqZeSTm8rQKF4TfagyeYm
s6xL5NEye1VzZCY/T2qfMAVsvGSrZug2utrZm2q9SI3u1WCVrXAfIkIiz5nYZWgtmVo9B2a+9uTs
pIRc4KQo6UP2HEvys1qYtzLT3UT489HrFgWYWrWQNgbO6AGVeyoxUsiAfTOOjpiMlB6PPcSH2LFm
KRMrQywMgn/MaJyswkh5cKxRFvQ9MVZBfMzb8tPozZtmvqW2skp086DCGgxT/yVFG2/F/UaMJAZV
RFUBQRh95R7wpQ+Gui0DHTYczgMnf5W88MSg8mmA+Rkr9t2X+0swMhCpWDfJzg1qDGr/+miYxb4f
zRtsUbcO8Ul1lNt++Z4GEmyHADOcpDxIhDnPS58tKW5kyK8P9eiffBNKc4GRQUm4SBx8KegK2TAv
dVSgA7aEmWj6BVbfDWoCJDxhtpCLdMttuOiSjsQ7S176tBeVTPpl3UYnAYEdv1p21FprWxd9fKoU
7V4o+QNAZjgLbSDNfQF9osHpjKanmhzENuu1LN7pRbzMRb+TfITuwB3iur+JyTLZUVNkqevQv8I1
fOhlZ1l2HO0jfWlS+ctGhQBdz3qNIsPsOKy7dCsJ3x0j2vqgVVe2OaxkL4RkUWwgET0ChT7wPTmW
VbkIRbz3vIBkKkZDkWmAJS630kSdkMq1j+oq8pz3PifqKI4uqmTAsA3Xoq9fnDomiNB+LBj8KJkN
BLNZG21x7n152SKKTBxyalqFl9NmpxYu7jQ0S7juI0BAS/KKeW8cPOZEXfPetGSRtXAVXUtOzn4z
fEZl8W1E7aWMgvTgQfQmMk80V6tj0kB8QQoZm7Y/FzKpLCxZl55UWBfkaeUWH4j8CU1b3vhBATG/
7NdDGh6NKeE4g52LW4rQobYgYLuxcXHEQiOUJQpfErmgDRsKhQR4nTpr6J8YiPuEfo1vcl9bW2MM
39Uuis+11N6SpvNWuV9vrVyuD1KHkFSNuruvmOmqywr1WI/5VYn9fT8QGdGnkf7SOI3GaCD+Hk1o
3M0Y+IsybeUdBhtScPC7nuop+LewEQd5tXcmOZlHNMoeWsFutRHh2iwYyJqERchuUffZp10NC62K
ll5DuTprS70+B7xtKQ10+VkbNTZMhi014dapOzQ4qj1iVfVk8aRpDc142O2K2n4ySmh1uuqiVCA3
3vlqmY9hByHbXbJfZB9/T55siMk+1UkPwZGlurc07INlyVfVg+IG1lsxgtM/+RomAAQCB5LRSdwy
LSz+a3M59WA/M0PQp/z++T+uYRtGGnZxU4eDZ3CfsuX5a1dDc6lyL3P1y4r6Fxnp39cwe2KMAqx+
ge5DTfqlu+TqRkcz0XPZ+/6N3lK1/lPb8ssLn5waP0tc23qQwQMpxVoIhtw+OWmaA6ZPseqNbjkb
XGMvaiA9aDk+6LyiBVS9ALcXSNaM95vIxLoPlW1lCshFTfTaDTYpXj7ZlzZxZoUClNDe1ZaBE8GT
23MzWC9+UW0kB1mrNphPdkwEZ6nOLTs/DGayR+yws7KZsUg9Jq6Fne6NOD7not6rwsYa2SECt+IQ
qLx6x+bqanF2K1o6t7B2Hqu8Owul9BGXiKktpXftxq9Wxx2syOkxb2CY1ippiHp7o5aAEK7Co+2q
0eIlfnfayqwsPOr5vQmbecdgTrTlUbeGfWcrDyHAJnbH4c1v2jWYN2vIb3EAlYitkKrWx4IJP+XO
wR+DQ18HLI84M4J44ZvMpkR15lWcOX6W6ojb069nMLG2HGancGDG5JAEyYBczegvygPi/ouXV/dW
DRXK6P7D5NSeZ2FJNoa/S+valQzBoSuvYp8hYBdvy554o769DGNyqTVB+SByNlVoTC3bHQdSTiz4
TKwlIk/egeniBGoWaptdIVacC7UDPY4lOGKpFijqodESB8Y2I/OmtLayEq0gvC5LI933XTsPSMXC
YnMudKWbNU781k+64NDLn30ayj5h98E4FATxYsBU4ukkjmFhqIZqbpGu2GntMRkrNzVUxhnpe5E7
+0Yq72S/HIYifBg8GLWwZYqGYStrRPT/tJll2C0jVKSzmLBuRoREipEnJzevIp/s8A0skBYZFHh9
51DjOPZN1FpceSuZqLYg0TZeVh+USp3LXcBJp7wnZXOPlBDCSQ6JY3jyomZvyJgTo07bZGbPNSzn
U+U2XqUquwB6QnSQekedWUPRidfS6ipGd221UEdt24clf1Oxs7xbIT82uOcauLiNGZ6ihiDSMVgU
6jBwjRI1MChE+al+hyWWB8yVNM0FC0KamelGrHo8P7kUlXLQi2hnJgAaCOKsxuxa4LmQqmiBhBaG
r8fWvV5lpFqGGBo8i3dmnG57m7QZSz3hAHnlwnHLQb/l3BKtysSRt1iQKQthVrdMD/ajktYrs2AK
3lFV2aLb4fOlyUtHqPFew9AdBEHlw8crWIyZEJrjfPIcraakmJy5gqGLN5GMK6dq71IwGe37PUCL
hZJJp+k73wS8VSjYzdRcJH60Nkxl9s+9X6aFOOz9yYOmyRP8/L/fL9wHv94v/5/P/+t+sWUo7Dgh
ZPv/xpCTOvHfWgDuFro/4u35u3/TAsgTHAslwF96y5/vF0flqiK3xYJ0MvWNf+OG+dMc8ouO9veX
PpksfmrzaqVihqXYCulBrMPqYx28gqn+wkx0cCyffKHwluCxYLQE/TJXN1luyjPFlB8qBx1wiRO0
YfTE6IaA5rKax+JDREzOyFhFMfkiqyTJd1X+FTXYQUPy9YT6BoojiONVZHlLc2wuqkjIRYyCXWMT
RtiB/p3JRbAvGuMYIu1Jo2STM3Q32X3bYXyBBsx2isFHn5vXFDlNAFsvpHw3K+exyUkV9aJdyWpI
SO1B08iER5mT0ZHKk1THRrNTod1hO7n3AnNVFMqSvIndiLyzUZYmLqjCV5eJlkDq8FwPswBd07wN
0r0+nuU0PGUMjvw4v7QidMexI5Bx2yVg7iZagzJItITdajRJG1U5tBMkzLO2t96qMl7G5UYzxt1g
9I0bFgjvjeomF55D0Je0AXZXytXGbG7jAMlQ9NED8yewpOAn5opyUUGuSH6+9HWTU3xcicxjsd7c
HIth01he2rC6ESNyinXZFX6G5/3eVvmSY499pCTTt4/BSk2qVSyc1VDBXPU0V2JCFGXZ0uHebMmI
NSGFdyyq+56+D9lhcGUAWdnfqU4SYCfYK2vJi4HPUeacG4THAFc79WNNXqZYQEuO4A1nfYYHJzrb
Qv3SDRUQ1gQujwzjZkx/TJTZWPRqfhR9gy5hsKCLaMkOnM0VVJRNBVBuCoZgqZrrQA4spgXVurHS
ZeGEJ7mCmVV6obGoIa9XZnBJxMCfkb/IwnxrVPN5FAZwMYeU69L5stjUywMm6SHdm13DImqc2ABq
FF/+yWcdvivkToYxZUb8L4Ax/iokSj/X0vD7fv/8H7W0QzqUbXCWqf8SN/2opZ0/IKybpsKJNfm+
Jp7Tj1qakEEYSgysIMhAVJogUT82NZNUEgGlLP+QRP6ds06b5O2/nXU/v3TE7r+edZTfofB0ouEN
gXcIz6ovbcK0RdctbnoUbUufCHTAvTVJ1G12SdrXiMWsx/TIarJvGHkLJ2JTWCdw20LX6mi7y3yV
ZMVJVz2Cjz4xujNYOYeOOlOU+rXAdeOZSz/DANSdnJQ8OVOhjB2fQ6c9lsM9MnOikIk0IKO7i74A
dMymAtkjnEgJSGxGcTD6I9og6snww8gUenvzYJj+N+uSq2K2wUHOcf6Ecru3rWSrZhD5QsQjeb0P
IvPDw8lCENtMGa1DE6MY9HCptS3TuTZ2FoHGfjSQLtDXv5RyCsXRANXx1EUS/O/yXtpf3igttK7T
F6n1VUNjm2HvX5lgye3WF8zyjaUv4XBKuqVvahvZAu5sU5xa/kJvQa/L1deU3FWXV2PY07O7fngf
1HbFINF3fVKPEaHDUccROsE5ifVrXxM1fIRQslb9cNWFEQw/4CF+AktVHndNoV0rorAzDV0St7k0
j53yXJnaEsfWpdHzfdS1t7hIUA3oDnsHLdo6LUr1plYv1oBCQrDg0fIBmZffUYui/kAxHCJCSYtu
AQXBJHSvT+Y9G+Qhlo9GJT3JcbXpw1yaAUi8tY6JewrRm/xpN9l+1LSlZ7PDGr2l00uwqclWb9V8
mSYKvju07XBIE0XDPDXOKwZAmpVhPaPCTkRzQ6l6k5NmAAuBe8H3vvSaRQ7IIErsnZkqn7JWfCqT
40oMJaFQAndsG+xTakNt9NlqtY8ahmkLbameQTD0bdixGvJ331LfEuawqMq7a8KFOtbO1WxbN20V
CWWrd8iMikLaglbTlLuuppi2dYQgyXS7lV23UrWO93A0dBgpiogxWnF28uK5rgFDTJErqNIywYIi
UsODHRku451QISRdH+djwTsYvZXR5/Mq1iA7srjCDi80Zx9q+WHESodFHr+eBWxkLFwdyBjJ5vqT
1ZgXJ8WTnldcTFhNHnTenql/8LRxOylZTB4/vXPmeCvWhYl/GCFrHx1jLrpIHeelIHtjKAHz+iPm
iyrX4FojudKrecn1NjLhnfXyVPqzYak8fuxSgNivKuhUAtrQ0A6+al+8Z/Qzo1eyH9FWQMs3uYl6
ZjQqQF547aPu1QtDXiRMx9RwWBUVM8vXnySZ4a6VXYfsQ/PKpZGgqWZRG/TpJZdpndHvEbyVBt02
C5qb2sR7CxKPmm45Hd24eCV37R1K9s30jMdcQjXtl2zTpJ0tAN1k+OZxjSIgykHTiqhYqj5RCRKR
MZn/1IFCo/5c1KHMbgrYU2y/BKI/QY1Tu2/hl+tYAf2VJevAQBKnZ/sGS3lLmMo/+h4kGAnL0jT7
kRWFEc5/mynJ0wf8dg/+/vn/rvkNh5gOhkDoFn5Z7dAO2ArKA2CJOlwL6+d70PgDLAZjKIObkBAd
kx7jxz0IH8NAXcHlqMrQBv+mYkH9farEFf7zS//9HiRFWwuZHKvcgzDvAbuT8uOtKiGUpSo1kNj6
jZJrb/3g87TpmzIylkEwbrQ+f82q+OrU5bvpw65L7bs1Ad7U2pEXzjgQJJ6P90RxxIxRDL7MfhPZ
JN83me3yMO4ba3yLzJj4QyzLEXUmdh+5T3aeE1x6WX8tczROo61uGOZuc+yhVlmdi8K/aVb/IRdI
FEgIZk6POQaoQHiO9ebsWzL1ojRR6FY5U+W6rey5Hw0bId2juE9mQyA5bmfHzzbqAYtlRVOSFcLq
OJW0ZW+VhJWrzzV6A+8uWwaG0fRgdigbEuU5bPsnqSZkdQDpYER7fcrQ1oL1yJVaN5I7SFiyBocI
XDmsz2EZb9QaxauSvpdtsI084nhYQceGtsjHL6P/aMBCCAUZHzbgiNDWmIaF29vGUGY22aGPyeBm
kFCiQcNItszi2q1YyUoGtKs8WBlZPuvkRepr6GExTzGm3zM0XamA4eZO8UQWLMxe5VnHr8pVMIeL
xmYCHkki7WXHgHGKDMQi77uKTr2SgLtrjjqVUEuYLTQSN6Zq6PthN4xHHf+4MZ58qJAB6FfFKEFK
NF+WTiydjibLYO6QeEy05Rh+LaJjIasIUX125MTWm/bNZyxUjEG6MowSmFNZr5UB50HXPIzghARs
qyL4CJ0KXZlA1iCegjbcCeER5tUDKkOSLLW7IIJ81KP4IznyNObmuevBPfrtvMkVE/Tuo0JUlkf0
oj3isuJ41hlyiOFa9spMJtohjqR5MKTrEC+dQiplWdw8qV3AmkSElq6stjv0zFJsJVsKLLFYWJ6I
qp0Ji/9GAaA23V3t8IYp3V6mNZWLi8WPhJnNJrbNFab8LmIXqaBf1R0iOZv6MqVKlMTp5grKV7Yd
bTsJWz0gat0DqVhzZ+iWxcgazU+QxZsN+C6+rnmqjbHbAFdTgMGEGLtVP13kYGkjikM8XyBGiK5E
quPllBB2tvJqAbgp2fSGuQzK0npI+g5WMAGBarINZcDPWkNWDiupThCSAVqepL9P1DvI5MW2HLVV
H+nzsYaPR77pBsjAuqFDbanNEkO6xijaYLksqyHElNZ9KCOK7bKJ74pKlPWskAj7DaopHQMgJ4ET
nvcYqgE+n3YhgnzLg08B+SJ8a9MWJsLheJsV1tLgqLDhpoAsdFIUjYNDBI6/HNPiQXeQmFbyEXiV
acINFSGjqULcI/tbdDkXNsWNeFf79j5EJYNtNkzwrKOzB1+dhrvDE/Ae1i+KRn5nybgz0oDSYMUO
k/6UwpDvUzYwPgjgEANRoKpPg+xt7LyBPuC88zbZZi2Ikrpc/JPvQ6QI+NUUEmZUejj0AP/lPrSt
6Vb59T78j8//cR+q5GAhZWDGRefI7cXN9mMGpv0BJeQvGAjUEP7SH20hAj7uwckOZ5pTRPEv1yFL
F5ZBxGqpxp+5FH9jBAZ5/j/awl9e+aTE+HkElvSqQgRpIK21rCuW1gisOqpOimGcCQaH52Ojomeg
4Ec4TqXFULNl7R9NPzlX+s7QP7o0IoVtXNclT4DRLmxnWFY9Y/PsEkaio8UCjCC1KMeJ0xN84NBx
JPkIdcNyQTr8ZuQ8miBxcOVOI4IIB19EFiPBF1f0XpdMbnecdYaDLzbJ5k0c3iTA7M6lRhBE8Puq
w3gvt5egafEtm+eGpaxeevh5ny3vYg/PdtchOk/Iu1XPgmYiypJVJulr+gfUtjgRHPT2mEUqDjWp
xsQaAS3VFVeXzBdcgy/g99ae1qJfThDz6zU4P0I28rb7YEJJEE7AWGg8jHAa+V22AIUX7zo9vatS
utBISZ3mgh4NW+NU0KG8k5fEa90YYLYEbuc585gMHx2Mi+xQkTvkJ+YAznMnucZkxvp+dTEJItMo
3EnIckKcSslmoNnVi+sI6VeaxAh2q85C6PNqBpVEh3FBZIxQ9l3nIDALdnnhzUt5Spw0rqOUP5ZG
P68ZpKladajH9lNCZKYV3YtneKSajXvhgF/JpQ8pPjWKtaMoOxUj8cv58N6NCgzn9iqhoyy1eC2V
4kEv6Mx1QhVbBJmVpZ5pNRkgiHWD/SkMlUVSN1sNtddQDXsV/adGqF9UyRBHHks4JyEJsyK9KvU1
Y6egDxibiCardX2V0NgPcT3TEgosSjOffGiR5gsb+VgocVtGpyR87Y3DJOnoPUAfccOO7FKh9oB7
uzGmixXqp5ldHf0Knm0m4WM2ExIG2B8pvHEym5cCj2qiL7WSRpoa1RI5kgo6+qKs3u2oOkdYhNge
0aM5DzKIK720jrqHLnUEqlwRMdjFH2bf4rYmtVP6SGMcXCw7hgKPthFz6Zcu41GkiNZGlwhCGRnz
0vPoZXuMynGh+bYbm8SQ6NFSaXXXCIxdZD32JSg2r4UUycTSbJP1WGnkzdtu4peXMsg3EjAU3M5L
ivBNqamHhM05nCA2+i0bs3cFZkzJ5LoYsXwENEiJ95ia1l6VEmCU5k3FFII1yHCAdiJOHCyxivUE
Y0YMH8tcmlygA+yKujSvQ8csgSGvLeIdxRbyd2thmu3JnFWd8tHAE+hblDuqRNpH0K1MXsjQU1yZ
mNM1a9Up1lyn5gvMcGshi/WxuIOc3FvgJ9V83FVSjYbPeepQ97U2uVosJiM13be4+UfB0LT0uMsw
09OzjXfTyFFF1rs8Le9GZqwaJ3pS0SaFKHy1of4yTWZTCnNfP74JByW+U1BhqeiO6kPXQK3LvWHF
LGGRaPkxYvKvdv42oRBmrrFtB/+59nipkbrTKmtmtf7CptiLEELktvklkew5hRbUpr9yPPWoqO0+
w3k7i4lz6shY9fD8+tC4W95Hfx6hRn8Z/ejugHihWqQIGKCWWWeb+hlO+iyV0ZYk3yV6fXCaqa9f
UiVlxYwntgRX4sXfVn0qYgOgquwm8EiVISfdu3rM6+jY+9EDpNtb1ffwwGVxa9v0ntb+2ZYztw7M
R010ZBT7S8AlK9sbT+iEFA/Giq2tFHawvtxt2hZ5c6/THnfBRiG8j+QeeGceercufOOpnhtRiTjH
2milf5Us9T0r5WBOEPeCLKF9qRErL73a2BgtZRXicayafpZDV+H5fKxleaXU5TEfO3wlDEbyTizr
1t42BpmgFbzrMDkGSIpahVjRWCNro/IYBcnrZloa2GhHyS4CehBZyaqJzFsQIw4f023axR2YUocf
2AhO2hnXOStF2MPEUnDmxMmt1POrbSOiZZVRNOG5LM29EhuL3o6+dUlZOQCYuvwqldlnZcSPVh6e
vaL4ZqJSWyFuPUZ7iNJa0sfZ5uBxRMbz4cB3zSAcpnSKdn0cKrDJ/nKQeH4z+STwr5RhS6/Iusbz
iL/IHXWhJ0+hHaHYy2hG2MrSO8ltib8EWqJqvvHf/9H6UgV4GUZiRTGnFv9/LB6Zrf9adE3Clt8+
/8cwHmuEo6l4HP6vrPoxiLf/sNRpzEBs11+ZgD9VXDrBo0To4DRG+zkN/v89gNAsldoNzQvVmEwG
6t+ouJRJr/PLIP73l/3b0rHsuC2Krq7W4DZzl+yEz5bWRaDWjCfBQMEMWcvUjZQoj/GITsufHu8a
N5boXAmEFFyQeVhh10uGjVVI66GSz1Wjz8EUzAs5uqZeuUK5sVckgGVGlCCDMfFD2nppu0GR4+pL
QF/Z0VlmBl3I1hZ1wqkXFsgrA01mOZ90DGraPDeJfy6CAYUlKX89bERaSRD05CV0zOQtqX6K8ea5
jqNzZIzFKR9B7Nv47nQIugjKn1t78kOrz2OZXvQRd0ej1N8isoK5ZkJD0QmYFlJDq4nXkYG54CQF
sQjbADNinUG8zInCEZLAx6r1swESTEmAGRf3ioCzi6KKnZTJt5BmsvTQ3aN6bMv0NlbV3YujWzc2
dw1Hsl1wBQ76FJe8F+lD5lvnzIfr3mPRrOBGaYkJQVfBAOYJdW973rETNMKx763LCN6vzoBGR4Ay
s9IW+Fu1SVJt73cgIbGQocxERYL3ZOOToe0Uw94zfWJZnMdEyxZ+wzhbQDfH8BslacrwO141ltbO
OvIOipb5CNbMyTCgjygEu7U9Dm4l+XsV46EC1l6SxmcxBZANPnz7hoGEyNLZP7lPgwFg28gDkAww
ZfwfWjgCg389Mhj+/f75P44Mh1Bitib0f/B2bX0iOf3o0+Q/ZXKWBXsAZfov8F7zD5pFzeGcMXks
JpzTv44N9ndIHGCYsREk8IvG728cGwR5/XZs/PrSrUls/3OjZmoDamTZV+B0A0R10w2k1BK/1Uvv
rACgSsECb7ixJI83BILbzgSbjWUiLkLf0selrsVMKllTiMREWZpgTNlyP52ifqEwbMOTj6ePTOJk
1m+sZFl+EldRnsuzKtz0c9wHL8m13HirbkHgUAtsb14XyM4eSyyfiIeex2COjhgPSo+PCNusva7i
tR1vPWmRXIuYXqCZhRSm4y3Ld1NeNx+BvXJIWWjPnGdvlQhX/WbOUt1zC4w6ro/aKQ65Is01dg2Y
vEXyWXgrBhWycpZY94jWzY9omx2xnySiThw1MzREEYQBJXtX04NtbHIAcDbUIn0nS1+ZvUD75whU
UTMpe/XZ/JBJmJPnBaddZgXnLGReTHlGba8FD/qDEjx0Z0c9Yaomurgd5plJ0UpEysrv3C6fjJLj
pVxEW3/bPomvmAgL9YUY52HeVvD/GCt/cwRIb33w0CgUZx8BCQVkKiTdgpoSOhdqXXT+c1YXqf0d
yauByHe1Yy9ULcM/v8uu8twvp1/2IfluQcQn5yF7qvJbX6InWee8Utm+TbmLhdtCsfzgy7BYcWlL
k68q3jfhrGk2uOQlIFflaSC6BniWSwABphsMBfKH9cpZ01krG96la+HToSF9D96V6lyhmebF5tnF
4KhmqHdmjih/Ow5JAkd45zMLNkshLdRvcyt27S1C577K5ARvvJuRKuHP62aN1nHEfPZWcvKd1aOW
I36e8dPha0QLzNv0uc9PvBWmVXEy540TnwMCIwPRMHmbGeWhnty94o33CcXgsxxva1KbvyHqaPqX
sHa6hTvgZBQ581AVEESACxuVxcHcdGDVreBQiEOEyEWz40WnH8iCQ5+Z+fhdAx6Db8V6beWPNp/7
LAHkjwezWxNFUYAv3qP8btKzwq63P9VzBNG4xt1sWxL8a+QM5SoGIR5QIK166r5yY0OgYjW9k1wl
uQAuU+IHllPRPHmVw8+gO6fdcgJwYn4MthgMowt/qfGevOIBMN75240ndZHm6zCcPqw6eMaxZ0yd
z+NepbE4c4k/MYINSY5RXZXBLZq+c5MfnPQc3HGdxNgbB4RJEyjnrCR8ByXmnt1MJxmOMQNqT57D
D4NtLO7MDlWQvgiSefWM2xgfhqrsG3NNajmc5RnESEGsw6vASfKK1jBAD/lO47f0w51irB17q7AC
wIu1FcM6t1b8L1sRMyCY7uo9AYTlR+clGOXRoJ9HjMtmBSp/3pxTdUPdMWAJiedTOMgpPnrP3MgP
crlGd46TD6hqMCxGHF4nhsb+HNqPY+zYq8+6D5WcIV6wFy1H5SIo8r/7q3y2jnLn5rt8US6qct5v
x6P5oG/CJ+vRvpX3+kiVvrdWjjGrNCCZrl0ummeEPNIbTBLWoSCHVEBILyAexotzYHDzUr2oJ+kQ
XFFlnYO3zJ4Vkyhzjrpflx7Gg0jdYaNa19hx2Vrzz8hC+y20CE3Z9itDfeXflBSOPutJKHjsD/6H
8tjGi5RfDTLPeNXdUFMykgay7plEqpMGsPOejH6DYV48OPGiJQLEp8Oa82Pj/7TkOYOzRWxLOE0x
53frePotPtIgowXoyAuTL0gANzQACuy1epbgc1fW+mf3EjxZ+panGPckek4hoT5mKTznHxKu/MbV
CVJ2c+XBSo+QfTFM8p4qs3vS3YJ7Z7+pDe8B0bjlgjwPoBZb1sQGWI4zylXqkQFpJyCJjbUy+OVc
sn0I8so5yR/luOY7zmY+uMffiYQ+d1YNZ73dzTTLtYF6yw/QNPykJnZkl9dzhEtL7ImjqRxQjLhe
km74xlhISp2cHKKUxB/Uo3NJBe7L9IgxnWyvAsrZe/hNMgqpCz1+eI5X5y374M/n4SyBcUSNW39j
3KB0ejA/UFc7WIm8YYn4yx+xV1Wu7XPWHwilzJKljbDKeSHkodY3BdzSiu+MW4WrQVmyTkmQe18Z
U/KNDbONNtZsAgikslgtq2LB9zhlTjjuvLW2IiX1u32LPsVn1/LaZs73sA+P8gdo9eEjIx5pY3Lp
DavKPGTafNhMzI3j2+hKF11zmZaExwEI+6K/93d+ZMHTxxeUIrefZW44J993Mc6UXXQ5FQfeMfXB
aNByb2R8sC+1ODbmQ6duuvElT93xJu3Cffmc+woSD5bn9cJrSGcJLLEd+r2DsdNeGhspdZudBwXk
e4RwyByLkI+lfByhENyccWvE54KgYKIVfXCJKoHi8HzYsyUXIzq3+q2yL5626bRTaC0M4BbRc7iK
FQqB9T+5TCXHXsabz7IbV5zx38tUek6m8r+uE/7j83+sE5Q/HMfGfKFg+J88lD9JatU/VB1Qlk5p
/J8ZE4DCTc3W1T8jJqZVw7+7WwpqQ5lCJiyLUvZvAQEUZ5KR/QwEoCznJYAbxDRKZIU8oWt/ktR6
jiaJhpCXdWmNaynX5mlePTUAc7qSUqd6xgXeEh4DlShIWszBj2WbfgVjeoxFuvIvouKGavS1FBur
lJWtZW/HPL71Rg+DYiSia5grFFqO8WgG+TzHJZW1lhvw1Kh2trQ0FQcl53gCIlofd3Jp8Og4BiAW
CwG+tC+zlyHUYfOZhJy+1hkreEyKXtRfU2qUTk5mKQmbQcfNA8F0rMBbmDw1ffgYBkHr9ihUgwT3
IpWMFrcnD3gmC2hG2uZOsXku7PdW0NAVdOC2DwrKOzg5D/jAS6qMI1sCHPDeS9zHD1iwkbLkoDSj
ZqvKDskK0lfL8lXzZVA0YEH05IOpHcyqddHqlmvKeJ4NQ6w1TIlj3W40QF+R9a2Wt5jNX0SKbtPY
hz5T3cz+f9ydyXLkVrZl/6XmUKFvzOq9ATrv6U7SyWBwAmOLvu/x9bUQqUhFhGR6lTWUZVpaSqST
INxx77nn7L02coBhIZLUD82zzsW2pOyZ5kWl0A+Gmhsdqz7ChO20XGsmN4Jl2oPWEiuT3jPpRPfU
tqe6ZWySperOtOidwqJJBdYa7LnrkV+4GFYfe6OGEIAbIwMbImjP7pECKnXj9+LysmiwWlpr2K5h
WnABOKQDYgIgJnE6IVHNL1oAA3xPKXxN20+1k5HAzZyu002Bf0RoR2/OxsaZJizggwX8YfKrpDuT
IG1rxfRQRrhTIiwG6THv4rtywpArwn4ClyoGNA3RV8yKRSDr5DdVRXtYfSbc1u6ggiMK2EjZq2B8
FDECu/JRowKpUt5L+rgcAvJBdqw+Yz8ZFS9TDa8W89NkJJu6zPZGSe6jxGwlVPZVw/BAqhEd5Sk/
cThFc3SOUEn8MF+8/DnpDXvVnx8rBXImrRRNUVYeyM+PlWwCyK8FYLXG4Otp+VAzdOqXZCfl5HAR
4xWF0oMhoZBC9UpUXesVS35Si8GddeEhEyMvJcbQLhOc7cTGZqYfi9WmrQqUYoV2OyKNZnzDv4Tc
qlhbgjA3UUQ4U2O6NIM9UWivc2NejOZWn9o7U2z9oY+RPbY0eC30hHrl4eYLh+EYEAEfzOpHFIRu
2QWbBedujM6ib8CDgQnounrfFOqO0Hke2epJ6+LZC2nNim23W4gXk7ViV0fFaRTJbxm2aN/t8RKs
4yosPeymAe9nbiWupDFmJBwTI9I+a5jGFd/U3OUcHEal9Ze2uwni8bahn2suT6XyFnfDRpOICQAr
oFE1WMN4k8pvRkeNOdxr1Dbwfv3cSLw8fdMkFNijKpymWvJMBHU9x5+SVaghgL4L9WPbaa4W3mpR
6SWiZmvxeDE5F4YdeXamvJE79dhKjNnL6YAGkJNSgvotblz6bcJE97zV7sZGe4x6pEOc3wZN94KP
f/COqbFVMOg2MSGupO2/7wXDtflVmP3n139v7Ji/kcaE+xRZmQTIQKKx8r0fbCGx1kwkU3Aw174O
2/D3Cbz6m7miKJGJ6zgd6d/8sWOq0HWAl/y7VaT+J40dXJW/Pto/X/q6o/+4Y5pjMi6BiEyxjKJN
m3xKVrUJ8rlxLPwbYgkNKmKwE6/YPz6LUpit7gqCm2bpo5HQi2aieoyUAV6gccrSANFKYDBWzRfg
V+1byqw7jxjdo/6W3UwUAJH026DDWFWGfj6Xa7X9LDN0riHzuusa45SUpeyBXkt+6qmUReXUdmx4
ZKYTTxu6qgQTykyPQ9cWW+IztjrPhjDKm1mJcVosjP20Cx6TjVSEcPFG7DCjqd6bSbg3lPyqlsO+
CkzPAvrDkKTbYtvcGl26F2D/SwE5OFqA6hShgYKfnYZSoD9RbTgmc6/OysdNq72mdcnegjebVDOY
W0I9P5a5sYE4faqxEZcEp2Uc8Ay92VD8OJpwzYLptrdoGLWNdhpg82xNC065auFBCyGVM8szWV+M
S5OPypphaRMHd2cO2q0OM8eOa/V+oPm6ZhHtzIA2SMpkUbVwosVN9BpoBv2otuLmQ0aZBOXIeOx+
IT09q61zojNrNFbUi4BnVL2x8In3JUHdhI/bkSZeJHX0i0pnz8HnogPIpTfWZzIQNQ2d0VRsg6Rj
xNaOL8EYXtpYIhvFMF0NfmOPvTpTn9isNyVMiUhkRpoBIxP4DBhUkMBD54sh1HewTgCN3oXVSc4h
ykjDtBtSpnXqCAMFxFCTZodiyr1Iy0x4kKNPNJTumnn5mZnt3orCxzxjLSP6YwE9Lgx0hVIF16Yp
t7cxmYGTRBxBD2y8KPemLF+sVnwOyTUZ5ID6IFoAXNbwyADO9BbLuGAhEJ84OacajGOz46AWgnuY
0FPFnlRPvpyW96pAD6PW7pM2h9hG1OuCHd5ZqPxGOO2laBDnwDtcZPcBgvdMVY85vZmmMfcy1sQZ
vlsCUDGSe79HUHDV6+KlFawDIgpy9cJzEA1HHTxUnmjbNqrflxwPhJXTHCjXPlE/+0MT0VhZeH5c
6tWKz8WImVgbLuCM92lEH3Icn1BLMiquOELrbo7FdulDQJ0wPuobQPypLfXmNszkept13IUcTKlE
+EhLmVWqKw8VdDF1WZd40RoDPz/22rInO4QseoDMoN4Xzqv1sGw0Ht6aY/I/eJdABQxxXESxDM1c
/x8yHkzmeb+eq/70+j/OVfxQNFqmvmqiWfT/vUuYZK6jHCWLHefQ70eu77sEEVGGiirZEhWFdXDd
QL6fq3D2YOpB34VwmTQKjnj/QfsfY/2vu8TPf/q3r/9wrioWyaysTNNhvEJMia2bwuhnuF6inwLY
oLYOboOy2Mpx+kjn/DIL+l6vCUtpwqPVWGRbvmi58KVP5FPaKu9VVQEUe+8MeE6ThjB/GM7iSJsz
qB0huGKyfQELsJ3K3GHEdbL0ZxNbjhYlp3hQ3rVQ2+oZiEo28n2H3lSYo9cwiRyLXmjUHIzkuiC1
SpC19C3ERJgu5K86aRs+iFm1LaC1ZhFSL8lrSBZn5PmuR7Nfh+M5R1KaDoSNNzkLA3EHYXo7Vf39
PJenFhSK0NDcorfIIABnUI6KsyZisOB/cvGlI/92Ge4nmFvcDmREWDpUmMhCJbBNCb4FS2eQxMkG
53II5tJDjIlQ6JwaEKNy5ZBUqUdKOEetDIhaX2lIzTJUR/PW4gVEX9cuhIyZBKBpEwfxLmJekdKU
ZdM9WCV3cYD6hd57H/TCPmDxnGGxSHQoiWA/DAUEL2J7EtnYjjK3LIru48QoHZ0WpGZGp2SuP5IE
JdZHjltcjO9axCH9nDsxXJiQ9qiWfBmlaKtkxDxXE2x5SJ4ZoPqh3UICRCzSbDhMOrOi74lOMIPo
TBj6XkYnhDDGMYbdMCNzbvhb19kjOplixoBOyuKs+QvhvbH2tSAut0oNjNQ3oPewZao3PabDGJ4X
gXo01yH3cWAym7c5VzbGCG4SSv7wIMjNXU4UkwyntivcwgImUrR7IW88dOAmSeuppHl6KW1n85Jk
Iko9w1Gi9muPXl1qINkjsajDs9pZT3JB6HCsPiZ59UYSh74r2jy+hFUaRrB7IuGB5KbBFyfh65xL
whdFnUUaWNPoZBIBfoKfyZOTDVBjgK+2w0ViYxZKcAva+1jc6qrqlIKBFW1nlcAw43sG3UdhGvws
71GoRXuxqjYKkRq59TAg8dGy977sHsYu8DjJOKud31ZbaYdfwQ3F/rEd4lOiG4+s7JsuT/StSXts
KcANpe8wBKgrhHRrSCv6BL5Q06Yuqxa04TNniF3GzLnMRD9TkIdkn+nEx0eTIJJBBs4OiAC3PdhP
heRBte6eW7J6pUW8NElKTKFQblKpOOa56ETyVzUzQ6fpla0J+NWEcdrtTeMoKZmfxBFoZSQFyz3w
Kh6g5lKvTT6eO4RETj5eplT7qmXkFs/yQwQTZtAjT8rKQ9ipEDXqO2maT61YkxpPl54bl+QkG/WY
/VSkBYsZnicjPzUyhEJdQP4Owp8N3zTf9CqE1PDQjQkf1o640JQONsl0Uae8B6vMfwnjF078Bxpp
W3wf3L+ecYV1I4RwRatbqaclrSwvRUAVyNDRSF61onWSmBBgITstFSr7oOpwv4V3wQxVCWCE3bY6
M4E1WJFf3lUnLU1JU0NyFNeflrH4etAc5HY8CIqAoaDL69YhKsWP2dsz8VNFJyEJ0+sUkwK5xPq2
r9pDnjW8S5MXteaxHYlvnMd7Uz3i+nWLTt+S1OSWZXGSzIViy8LfRxbBTODpwExolnFeCE4jPROM
B96w5ui9TE7LGTaIgq8C47WQ4V0MaMOUCHcMGMcSnpdpstNV40aEbVdmZK6p4+CTfIAWN/CyMDwq
c3nQ6vwJ/I4zleOxAoSZ6dNhmhS/igK3HxjCJpPdGKKjdeNxaUj2sgS37zRwhuAby2mXwWSfFkai
wfhGXeU1wIC2bRIgSmhhiZUhJjnTfOz0aWOOwpOktXeS1h8MJT3lNeiIzEAwoSANlje1VG61HE9p
bzHqmYxPqApoTfCIt7qnVcVqDu+1nVkD2Jt7ih64Jsypw3uMMLshg/7LskHlnr2avL0fqThXbh2G
B0v4NFAmyixJHZeO4S52/snVD/A7LMQyeAQVIRPFzd+J1PW1Gvm1q/zL6/+oflZnMoUV5uT1J//Q
VZZILhYpi3Rszd+CMP84I6NSR4QOXlJe/Vmi+oP4geRiorL+P9NcsKT9qfr56U83fjkjF3mrJHE9
UXZAGSdmiTMos/Lqk+byJlzIP1iKB7EdDmUh7PuOeLZYWBHPPaC+ptH8xiQYazDgmd0P431rEQ5V
VvMdHYMnQbL8sBVozrC7Y2YWGKAnZg/FfTrXqyW5jrZNKfsLMeyd1N8oDAuLVrO7LEepQ0YSQuOU
hjWqeRgR7eKPbXKeZWVrkFjCColSYkHEXeJ8beQF8Q/+MJP1Phmn/VAYt0In7wZF7myh6287cV0H
yFKoA47M09mqFj+PMJLhWJyYnqoKIneg0QYeoRTKZ7R8aWaIQ7TuwnVzJREOISiDY1aepPNECaKc
dFLYCQZv4Eg0g2mYcOvgg+HC622edxxUoptS1jlvHvI2O80itAgV/ZPcvMnpR7UQn8u4siymc79U
+DyhBG3Kdh9bRyVtHdxvXjirSJElx0rKT1WKvWgwEanE2G4k2uxZ4+lpMdoFeZut8dxFE4ckWE2K
fpZpcmR0FWjROJF+34YQQjE5ibHq9VWwJc9TZ88QyPpM9emiaQCGQlLn10o32UVUe8p0HQbEW23p
WeLkRpGJPI4sq4JzI7GfFxVY6ti/ZZa66VCIdkxMqe+AEg6QEPVjlE+bpVklWiJAIGs7zzMG9dqT
4+UmplAqTG3bDdNzIJI93xA6wew4V4l6L5mAi9S7/ageMrTwLY3WbnhDvH4te1ItWx3tqVQYT5X5
VsJH7flDm350GpqKotHixGFW0GaYA2lDJJVr5DQTxcA6VQk5zFI1xzdTJ7NnGkg4asI7llhwAP4A
d688nbvFqYT8j9pRZPxAAvicOL4o7WsSjvspvO/igz7lZwU0SSEM7NGI4ESVCX4IjwILkIoCYvik
sYNjl9Zk+ZTMh2S8crKwUWBjX3goQFI28XryFR7jMjlowZcQtG4SpdekKXwN12SE3Tad5B05uJ/Y
QRdbBmI7Zx9wll1yzuAHjic0S3gaUkcwqJSX6RiraFUsncJb8UtFPEW9sa+G56IMyZjAB6J/VoVw
iPThkNVUcAPO+XCzSP19QLeBVC+HeGxX49Td0s9fRIIRJHZJ3Obos0vCnmt1W1v1VkkD+mS9MzJH
pbu3ASzk6EELXWr57FI03iPn/jHZw/25VlP7OKpKz+ymeFQTi7YYDbZ5ineIujdzhV1NmoQbpcfP
bbz1osR4uLdp9bLGlOA7Lb9tZ2xxcPEmAyqiebVMVP5KAg8KhCdMsbYBvEVGdjQddIJJM3U8Fhqq
9RDOfUG8c5EfIxWbRJ184d1i6kXmwFzs0YluJ8m6BYVzSDMm6KpowoRueiTGqCSImg0bzDe1GOyz
8UmOq33FCqTHTxkArrBrD6EubJMe1+OM8oNTC42MMU19o0MPQMM7E/WjFUXPQX/O8iq/Kv3II6tn
3XCmd88Z6SFcVdmcd+rROLXtZ8xTm2bDVZ3EN4uDCFTCXVk8WnG7D/txr0flGx4J8qjPVvNcAnvO
GuXeAhacmzySE2UPbsbnQSLIpjxbws6aCM02jvReG0bp1cWqsRBF7zhW0a1078EEW7jlwISTJymP
4FiPyfIFNgFOAsHRy8YbsNRY87VAekQCIloRwrWkmSqhx59IT76w2k1KPd1F95HC0B3JgrnaRsBa
GLgemSXylvX/Skr+3z9FJbffjvJv7BFNHEbdL//439cy57//Z33Nv7/nv3/+R17y+490X7qXn/7B
K7q4m2/7j2a++2j7rPveN1i/8//1i79v/Ne5+viv/1WVbfeC7OqdAcLPBYHJno/oUYXz8D/SUNBp
/8kF/qfX/1FQSKoKNRgxJamZ32Kwv6spaaesTXeG439BFjRligxLpeLgCPijmvKbC3xFoYj/CtX8
j5ruazfnlyn1T1f+azclg0CttoTmbWPZ+BolBQO9kSPYoRZlF+wJCNIvXaXfzoN+l9YZpmDxKiH9
N/WZ2GHWcUhsHaTcOGi+isiKFb1xE13Ae6niloj4LAL5jpYQ9nvOx5H5K7M6OxcC5oPz3mQXyBYF
oNlDXkeuUc4cJLRtqqJHMZLdNEkHyP2uVcTnRSfgggZBzLqPG+MuK/qdDtW1rEPfNHw82lcxli8m
T36AFc2oZU9vVmRUg/lcwKYG/WIxXRNRWaB4I26oH2rKvxhMEjj+pztp8Z6YDPvBEqObXSu3H/pS
pZhaErx5goHDFl9Q29zToj2M0ydk4H1rklVsHsCeQ0NK7rU6ODAm3kRCdwhY63AnqW/dADVDQgyJ
5d0044+OrUQYwn0PiFCIpneM3x4hRwh3LO3RJLxYQwQaEbaTnsvm1hynh8igW6ALp7qBUW8J+W1j
6XuaYXYoM9THCYuPOgmcfr5tRpNBf3kMcQ0pyQQFnmbPoNybopCA6yjBNGsiuOfIDZTg0LVo3o0J
1x08oWtQ6R+NBrSpsRr0rNmzMRC6OxKLU+NqWggFHM3iVRTLL9miPbLqA9yHQIxF3SIXtVUYchuF
M8WT6vQZR6VgnF6yTn9uZIOBbef3gGz7wY8j5i/ZdUFNYyQfclrBtTgpwdbqvGXINtgT3R7vopNE
lAaLMfJ3mVDNC6V/SIInldZ4lsGhLGcazAHLpHDL0382CCgqkMaqYr/XIKhEYu5hY/diZtiWdUw5
Cg76UzaVzkTpSX1qz6J+ywN6E1vCPhzCmwVhITAcP0loDZKVMAuYuYWRRlhKZWG+40LyI/xrTfyO
odqXKmxXua2UuNOK86jLOLiQPtEC+uZq0/LUT3rWXwa/6gA8pxdwt02ekBXbrO1sPdKexzy8S0cZ
LWV/rSQElCb9sdvSOsoth/ZOdtJJeakaql6iSrXVlzBXxEIo2zRdw7RvwjU5lrajqN4sgNiGjlBq
3QMguVtxbunY7oweZk4we5k2oLZn0DTLKCQZM9eoVqi0Tel+7qh68m618mFf9Rqo+BPZYSotfyVt
0AAv20CzINkHK4ZGprJGhzkgS04+UqE1Kb9VjSZLtQ8qyRtq5LWoFCLkdFGCKY+p3LyPSYJLDboz
CG5L3W3Cyglhf5pTdCMMGMT9nmy2eFABKVc3ZT49q6O0m8LpVWwL4n6X/dKa+4w5NA3s7UC9J2cU
erN1bePeyw2E123kkk3NWE49xpJwavDodoHsJb110s3gNVzHEP/gY7UmgyqRDKwBKiNi8X84Visq
o+CfdtE/v/6H0bOiSQwVJAvG/Ld06B9GzzTLqNl0S1rHDfzW70MF7TdQ9gTJSIzDDZJlfrAiMZVm
V2Vsx0BCRVdm/idDBVnnyn/eBn+5dA7wPy7eo5RboWqWzbZTm2uUG/TKLQ4ZS3U0BvVTLxUvNQZ6
tu8Bi03DHB37qrkprOYBudEXE1u0DJBKpPGFu81t83yD9oUzh7xVElhfg/7WIRWV4XYmi3GnLag7
EPNv8tG87yL0t7i6FwvlemNO92Jj2JGxbOCLEJKokPVHcUjcr6taJJ41420JNX0U4LkusbzJLcDq
jSAfjahEySk6iZw7QmEBBZXOkZS/GxwNeNAIvsgvZleSCqzyKBiIRosARCNzwVISXXEY9iX/v6sJ
H1GAVmmpn0ooeJvcvJl73Kyp9iZLDICbPHBiNCVpxIWss2pmD3PLM3Q3aNi3EhFcN43AJHAH1J1o
oXRvyfXntEusvWiVI4Lf+UmL+42qoEuqCgSvI7bMPnltEI6XEoiqtnnVhuIpF6VNZ2YXshBoGUYk
Tc3ItONyQ38Xe6/utYPi95G1bcRjV2IS6kOwjvMzUhK/glTGiiFjyhXbx5ChqKIc83rw0hVRwj5U
NsPJSgh5bZetuIrpoZVPRfMQjSSDhCCAzYHGsPKmWhQgpXyrAGIzdT9PF3+xxP2ghg/xyOR2EOC9
DCIkDZ2kHf1YVtEhynUMTkjRxNCJQlCsNTNMAuTk6K5ccZkRimmMo4Oh3FTj1kDvlk/lM0FZaUqb
e1Relw5W/QLhpBGcXjnGOkMPM/dRziEKYuRT7SqxvZWi5jmYSDo03iVM0umYuGDVLjFmhD7Cnhzf
jtgYujBxxLJ7ysazCj0d4ru7EjbDSvBizXJr7a7LU6cHNVDXcOJM8jJzYU/n/yhmtzybHhZ4u8a7
BYSBGgbN1HAnDbdTfS1qw6tUzob9+zjSMClqx9CfREzIQzl+qZNzywCqAiXHI342F+ZeMpVNe42t
dtcN3RFwDgonfT5LMWmHivAZ1fMGvzaJbwM9AsGYXutsKmyM0yk33thAlr4anNyGyHqpjfQjycfb
OZnJTue8RhZmUnd+POafepHfJFbypcvi88y8i87tlcQCPpUTzVbdIqDiBVoQwe05o7pVsVAHyeuo
LpaTIGYwTZzuE/KGftU50Hm518fApHRVbiOkEMQDMyZsqaWm/vOfu1vg3kTbKiEnElHffoOf/10T
lqbpz7vFX7z++25h/AaZiuTcb73Ub/j0fwuVzN8kdm+VBO/fKSI/7haYVdko6MIqnLk0ft/3EbT2
GyyTNW+Xr69ZvP+ZcZVv/3m3+PXS193kh1IfsZ2eKA02FYrYg7hUe6tQAIynyBMauNS2EdDGEgTL
FzVpyzHpSMxu6WrdU9GWx3QhEavVwAFQfLBCBkAqQpKemBLAeVac1Opeo0J0pELBhdRh6MJUioVI
jgzsVyHgh3Ab0GsVrG29GKxwwy6dET/FMrREBoD0Z8CX3yitxBUxTazIshS7W0KYIoaPYHFSuUV8
Lx1iCW2tVrnLiDNssjDhZ9bzmN40lKdB139ZezVRJN03aFpbuf7KAIJIPXgGpbqXm4hoFPMGUBVO
gPqjFkW6ndG+jO+oaFVbm5dDXVTHpu8fa8iIjJdAVoT562TFX4GWM8SqJ6y4NOYs+LeJPF9jEiTM
EKJFodbnKcFEFy504FyT1pkkmX4bN45uIZdcYAKCygKQRJ2Kr2edsFgTMCFpG+TRe5rSYmLnDLVp
n83WSa2IGdPLwWm67sI51VVFzqVyhueFcKoJYAhEkEm+yOWwKSP1fcqDYwFgPRCUpzQuTisKI7DS
V2sgDRRcUp+rtM/LbT3S1u6X7Rify/a1Qjndl8tWpyEdBIEtRSbRLo8At4j64LA8ckieSSKJaBEP
QgmbUPVbsb3HZu0LQHa7RfbTkWWs+JiZt3Feibc5qVVK9MwDcQEj4yFPs6tKVWx5Mvfo+zR8auLX
WU5f1KouUACXDzLDPGoIkmqliHaVYfr/3PWJdossKSwWK3JI1A2Wg79bn75lPvxUzf759d97OiL4
PtpForhSh9aC9XtHR/zNYtgD4dZSv5e5f9SytAXw6TNK+Vbpouv8Y3XCjcCP44u/y2q+N7p+bzz8
q60WfpR/1YhY/7Cfa9mfLpwh1s+rkxKFo5ZWuHDiNXkM9FzMHlozu80JszGTi8Z0mPjuEvS0IO1N
8SoPuVvP28Ug0vSKtUpVCAbDIBSOu7o9kJbdEiRKHh/zI4j3OOkPLXxt8YgIegr41N81ySGsR99Q
EYkgnaFE6UyydWjc7IXilPPrZxTu7bQpmDzhAI+owzjYWf0mW3ZxLzry0HudugJD6cRzAE73UAQL
lC9UHNYh6A9SsK/QGZiUYi9BTGha/dKO5D03Hw1dYsGEZX2quxtCgmUa82Rcx+btCIxJ88f52Kbb
GMeu9SVSDxJzAeVWp82SWJskB4sHYVYJZZ7GLvkKPnUTgGeRU4Y9EPtxaV4zZiLYsF1rxLJr7enJ
89L23A7RRW/1W/BF3lzt8hoJZxMcQrm6i7PLIgA/ZPQRqZ/DaKDB9oMK9xfmLCMgehenhJqcR5Th
QxMzeTHB6LEb1A1dhuU+jIvnNBRuNKVglV8ckUFDrok78uKxGHZul+p7Ec2qnJmM0GYNy6j6JAym
uyx4X2sEm937gtxuNKbrlK65ugZ4NNLe5jKCbvsx1WWIa+NpHaovyyYDJKzmkFr18pKxIArtJY/j
UxxcgvgT9s0eJVUBf6RGCqFpfBSWZaem/Q35XlctGklFrZ0FWIti7BUuQlW+5KSDKDOwNt7Ozjjr
1r3Z4+8qx4265i8IQL+hNUnzTaXH0eukFaLfJtk6nNGMuyCJKFRJu4qLR0MVno0R3fmY34ylem0S
7bkE7yfWw9Go5seI90mlH66u7UUwCMhGGnrbrflokdRkMmwZaSgpjWRbS4h+KNu2DXINhmEdAxBF
3nRCvkO9k+pPZtwfM9i1I/KlCC/GKnWPTd435a6bTmBVaHegeIwsT4YDWVu7EmNuhlE5KCsmIYR1
Abu1kICl7KCAgqbxzsAOXG3SiQY80Ep0WkiFpeQG820Tb4fmJPWnoCGSCNFt0edHa6TFypv1xGiD
klm3kdk6UPPQe8i+iB9y3qTsh+RU4skB7KSRAWxG3j93hQdUZSBAX9MRFKADa8H3Nys8UAJO9T+u
8H/x+u8VKAN9Ng5EUN+cYD+KIA0S+3BzEUGESEAztbUp8X2NRwQJl1WjB0xUwqqd/GON16lAQTSL
/E7tX1SV/2CN/wtyCm0RCzMUXBeV6vsXE4wlEyc6aWa2rZ6wx3riI2kArvKkPL2CEHtevqAfJ5jP
lvYsHm5hvyBB3IOOskGQOvjBbf1pdpkA7wiz8jrn9of7+lc70K8zhfW+/nh169d/KI+FEHFwIHN1
iNL95WlyVYcV2J4OwTV5lZ6Vjehbe1TQZzLVHIIBT8ru768ALeove+Avb+23fs8PlxC0qpxw4lsv
ARWaH71Xu2JXAFM5Wk+lbfj6RwbGZHCwv/WxY852t6sdTPObmbPuwEHeiz+kxS1Zki7lQ/A1uadI
HtNLqztl70Y+XnJH2RGkzgQDjxv26AbdoJ9AaPXExe1QM7uFY3q0H4wKytpuPFQb0x8eZRnumj/c
UZCfdX/Grhq700Z5nO13yV9861x/LuEd4mv7GUKF5gMG2Ek0IlwJxMs2fwjBLHREGO7LzfTadDZG
2P1Amr3wvLGBxmxZuWJcsUQ+HIJNgW1tpzpMox9IsGjO2nHi0yLYZLt5lV99Tbf13fhCuvwVQRp5
PLZgX3G6Ewsn2OZR8+h1Tc7ivOBWt+NzdUKdduicr/YHk3qsvi7MXy+0P2K+R3Eq+2h4mc2nDePr
s2i/EHp/xIrkMjYoTqXPTnrX2FDp7eKtt9Ft5n61F934ot0Oe/NIwfABcMydT8grHVz2duVDZmix
rbmMhu7q0/Ilf+a3btNt9s4GQ2isTcsFP7KNAnL9NN3j0uZfS27zFR86IZN2eNM96afJV/fAfvaR
6KbP6V7Cc75JIjvfLFvAsXwJ68cOa52Xe3B7b0MP/56I3p5pFfu0S1PM+8oU+xl42n17rQovjDBV
HjVnfAeshiAOgxYzpwdk/A42sTPchNK5KJvRnR6RBp97lwg9jjU8hASPb4mqcrEqO9nB8Pj2ewmi
QXOgI/NQOq2zuMKb6igH5Ax3k1969Zasn1safzcKH2Xx0zg3R1j7Duxvyx/ex7vIWYcgbrw5Gnvc
1Juem463fBd60Vn+qnkvZHRAr3CaTcOb8zHZ9WayN19vFA+jWHdD3OI+PE7OZZduLVvf0GFn7fig
J3mM7cQvfPOxeAf0+qRvmmO3y+1D6FvH7PSAbd9O7Nsny8Zbtw/vGj9wZFu27w/CQbOfatOtroq5
0/ezN+wAO2wn7pKX9q5yiNEHujU3vdnSUFzuSFbiHS+22h35MZFfnsqPkMng8KknN5ngYK6YtoNd
HNQrW+6j5ER33c2wobiQt3wcGW95KAh86YtyCL1yU94ibbWpU+2czzYX51Tu8AZhat5bfMJbJ3PF
9R0avgSjLXgN4dF2dF8/KIfWru0nXHKeRI4n33lGv/ilP+TceGgfj8MVR6T82F0Y9tiRHz7oLroi
+V2AiBJuAcOHHj+X3wzfCNQfIzP3EWkyr83hh4QHyZ/3GGNGZ3ae2/UCXhP3md83budD6jeOsBHP
xkNm90fd3A53JHO6lLhf9YfW69zSfl142ycXIRTc6ScafvNmdpL1EZfexr2wJQYZ9KYfgE1w3Mj2
FtTf9j15rWuCPfSE3jU+1SciEZv1g1DZ+weTwaI7ckGQIGzReaq9p3OwfzoUjrg9qLfLvWHPnwZf
rw+cg230RX57RezCf2TbS53j3nJFW3mcHPk+8E08+dJ2PIkfr8Z2st/ywQYB4I5+t+fxQWnD7593
HHnN/UzCy0fE0wJJ2xudV6XjdvDptw/MhT4i9o3Np+HyVenC2Zd1dZOd0OiaJDf43cnY4cNVbwJH
cMVDfl9XNqJiltvHRyI6zre30f698Tlye7AYvfoZ40gf8mQhWbJBW918hueS/GZ4A9UN4yH7ncRV
1FI2AqvX4UyNOm/iQ7htawex+m5xzQ2lcxR58mZ0HgsHVtUeC7B//wjf0k23QIhODHhZTASYmOwI
r1S+9Wizho4XiNO31JJsLKWjHernuXnQDorL5iPY+idis0A6Z1+Ro6cH8zNy6s1yGLbWnXpRd+Nl
nnxl8szBaUkG6H2huUlpvzekmF6H9phyk/EYo5YuzitDRNr3b50nOcztuRcEIVmudmlf/y9hZ7aj
OrZ16Vcp1T2SbXDDRd2s5d6YvgniBhE0NjbGgDHd09fn/at09onMitA5UmZqb0WAvZo5xxwNo9bu
8KHKmne9zCwnRzKU8vqeTx+RTTVAqes8IrQ6Z8FTTb6qSDsFx1jPvAOhPfUgacnGffpJsql9LOVx
l7vGopjQViabB+DRjFL0ngyuzI+jLkf229M05+UfY5xNXPRTI/TqU6Vn+ZqPHct5xw8rYGajL4/z
iaKQViFWEljYU9gWd17b084j7cnbijNoUTZGo0b/4uCs9PFikXcY2on21Po8290eh8XsOFuNW/Bx
WIjN6yRUV64k+8l++W1DXiZIXSXBwy465/U1tEQyxfv53k+d/c81Bw7Jv9QczZ//VXMc8zMcm0OX
aHTMQSYaUlhOo3k9f7o3u+s/b55mTVqQdSh6yJDqc0iw8ADAmDMjaD9tsObRJzh8TJpL+tIO0ca1
udJBw23Kujy++cmOfFdoWN4t1IYKLhNjIyA38DUk3JhfFxuovoQGWMQFsESvHRJ66unDlyjsq1j3
1H5+d6rS7ax2qeWqY0KK9+2QwOBPwgpJU8VMwDUv8tkf4RD1VeGZZ6OX4cEa7t1JNYpJ8PxDr88V
ZnM32mTmIogWXtaV3XlbEgXgHqYUdvsSxO6Xku4fqT3fKrrvuu8iw+y7rCgq4b65Cd54UPQoLC/c
uAeqn1fHebVlv7CbAuOXN/t9OPj9V3+vZ1fXbmYmZN4XIqFiaLxHrOlqeo1IRLEBGiUeSh7HPQwE
85ffrf9SyP4Be/5aVKgds1Q58bW7vhJ2+N/b7XjqB+TFi0ilGV0Hb6x5QmpFeAY7vYdTesQrFJtW
XKZ2/ZH2OS9cFtlUl9stpqAfSPTF2rk7Zzhyz+ihO07mn+gOHuIo28IYAzdzskY/P8Nfv0ej/f3r
e2i4ClqrO8/wY1DF2D+90R7K1dIc45Ml8gCYd2v2dVQgMvi8OKX4JAVcGoN3OKQodPFWIEQnbjmb
pZd7Bx770plh+ysvC3QLuGiR6VP6BzCKhXro89/tIbJa/+fv0Ijq/gtY+74OAP7+/g5Vq2O+auau
/kuqLD1csXqJX491t20ru6agyezg+nW4CAoYOexwjy9NqY/HN9HBIThSab3sl3f+aPOsOaSZMc2h
RNiHCWdzcXCVs1N8mb2fP7RqfYcDv31q6xsvqW1lWn1NaYUK8XV0n34OTVlaa6C6kJDvpz9QfdM9
rmiN7j38KMqQs0YuqgBRr89c2GWXyyK+Cagfo2KgibfM5WpoBGgsFoR3BMdBGfPludDyftlPonqs
NJRf6kd0z3bmWgEHlXfqn/pd7+YgDva7/RVAkzyM2v510o3q/irMxxVYh3ezzekFIQn76ezdY5zs
KK3PHgehwP2tZ7wl6FYqlR0SMucSszCgcUORddKrx+3b7V99Cm763sM0vchu/ODwOs7O3nvWdp7O
QXZlEh4c/IymOAiLpyDac34PlU1vtWm0du7FPWy0hi5FWYBvZlRHlf/xoIY8bvEYKcZPW/Ee/kme
P9tPcYvvsIQefkUx0xG3p0w2BChh3tyynOMnDQGDCRrDw+TINaVPrdkdnatfRvUv67LBOf65LlUg
ZLxcEbgZ38gLcKrf1apibyGwo3Gkin0K/Ipd4yIN6ADSmuNO8ZU7EF8QnFAKAYWNkhHd4zVKPAYt
NDhlYG0eB3Fdr2hy3juud+b/OU1DG6doLEf9ldOdWuOHr6kS3z8bAsPoKOH12b+sV7g2v3yd79O1
rq6U2YWv03Ru5G5MFUehLVIFLk98OfzlDz6kAUi8a8uDOtWdkG/W7bFIgg6NEmZ6U+qIsKm8qzk8
+GKNfjxs27AantsTsVAV7Ad6khM7lrboyzoLWqP6q7WkGuHL2h23WLZGN7rVtwQcsA0h+5fg7myq
5SEuvIMT1B6OKzabBiRBEuk4qWRCybjan5YIJmRHmpuir+JXSLoTH+NOK7TyqANcfUqM4eLl5241
VN9gL4rYP6hLY8wIsccPr0Ejbe4TXnXv+tlS75nRuQ1gKZnuwe5tBlezlkJHYR/l+ewq/hUfNXpL
L9spEfxl/zXR/G1NH3cOKs1DCcAm7LURkis2cMcZkscxMNa5j4kf6O/RLqjZ8S2cnSNI3JY5K0gt
gMDNCXt21E/VWw3euJ5l+9dm5T4F1XApbnYTQayJ7gAqhGtOuv4jNAcISVB9OPUeK5bNrXegmdRF
6imYibhYzoiT6pZfbV3CJFxhKL68Y57TiwBjvk6DM+kzk1bTgxzFoXJfTpdN/orpZsRjWmOrZgya
9uK6KGalp99EEmJui8e6sJaZC4Ew5PGzmw/ywrtiz/dU2QND4HzQ+6tgWozwr+Fjsyo83a5CTBTo
AhOxIfBgSeII1RIz28XFu3C5DBfE5oJdGGJ8kcqMn0ov/PVJ6023lUogYCqszhDumttAIB1WJo53
/PPg4IcOyV88XNglLs2peDuaC01OPh097Iius6nd/gzcnpRuSDIAIDNV9vnjEa9e6PJgjwyHGD+v
ZXcDuLU4flp9iHpUkUp4cyncAYtwhpiXUzT+Dlj++GDPPJxkBGYXu0U55TlKBAZ8Ddz0OMapAGYX
vgd+9nbHzub8npqmLFskQeIdPH3cGpNDffFuZ1YyZTu/Kw3u7sM5+PToj8+C0/LVzx38hgOy3hKf
Y4W7yrDfNoFpWJDKU+/CyTB5yIJVvvIuYeJb3p03bsXMOV4sRIivTuWn8TE+ynkXV9WueMmL0/It
x7SJypOnEDmzHdnU9bYKRuDztj7ebB7IIEF7+/JaXAPy2VPt2/BtT1PgktRWfajK/KCEvPERNgWi
3QMJpXWnOeRnXih5Ou5trn0QZIcFoRr3hyvbA5Ipg+M6D077sqeHS2ayYuUcbP7ZK23M80Ud6B4K
SEfzz17m4EWnjg8zDHDsNuDGSWp+5nQiTn6PmYBM7JMXLokS4nLUuBYYSI8zylPe2JrpANrZplMG
PKAhI87W1gTRQOLqqgFH0zqJrlOTTTIa1dxIknn9PrrS3mfTw/oi3mJceJl9GiCu6b8cQvWYRINu
XbifyQpgt+FGNAIO6L3WpeAXHEPERsg8/Be/YSWzeP+Oj6H/cLofOXs4eM15Mfb8gxCuxcPPbcwH
pcaJD7Znz9mUsHZW4q3R7h65bguxB886r69C5YseebA1X7A5IF89kuel8nElrYO9A5aLOkZ6la07
iXf8IoK3cq/ctom0OJ3MIZ5Me/ihYoM8onbb4ct+S0ZUwXqy74BoYGtEpVaFzbANtz2vxNFjuaJ/
JWwYW0bIEbWLsGx6dzB/DJhso/nArhuOwusj67e8wp74PN8YSmoT6CWuHrAW0ng/4XS8xfs58Uua
aA2SShgjKyZOgXWFSJOYStEOKr8bvPznJ3c4OiK7Gpw+6VJr9hFXwtO59BI5S0f3llj10/AChrpr
lguBaBRHlMtP6EowuyRZhAOyCBd6kH/VADLZ8IaBbvB28U8NcR7ErAAHRtxTuZ3Hx4O3KqVZLW6K
nZCFbDfnHAcfJ91rcl9D6lZ6becK1c0t7RNvmMdg2MawBBmd6v4Fbpbsuq1FN8pU8c6xFAlLarTE
qThBtVkeGrl3HnQXz8lt+xmNyHBa8hYE8Q8B4vbjJ9Y07FaNW6rr6r6+OGtOGV9m98k5BxprsZd0
lm4ZMldlqCYGbaoxi76z498Bu7k0HHNnRTcvdxPKNaj+ol8E/QbIJtxG9JeAGV4OHKw6p7HhsvMy
epCz3NcSAIypVu/GwXYEvEFT30BhzdWeO+oX57Ws+Y6Dz3mEgou/cGK1sVIL2wClRNfB2cUx3sAu
8JaZYaZspuV9QlXz4LQDdzPiTsu/HdwneRjEmz4CmgwLJJeZx+IaIdGandmNrIQgj1fD96L5pRl2
yQRah/y9C0DwMo8vCBKjIjZs9GmikCuoaNKUh95r+9pCnqNsP43T/mujeoygX2wElJAQvcN82hoZ
g2PK5XnHiLXFcVv2ELWLDeSanLc4LHuAxXCjAWpDTGPZT7q8O8YEnHvaUwK+pfN2niQmrBf9wn07
WQQrJKh7RbAiNTqse6pzFgtY14B63fABi4aKeNu9SGxYa7j1uOcDc+T4WQ7xsQ1p6+6SZ9fxtYW1
yIHOIJ4ATk0u5K165/g8Kibd5Wn08kFhtNJ/cEyThbsrJtmoGwAhsS4xiSD3YwB6OikbMrsFCUbc
x9VUdZCCrK+YA9LFdHE/fbOvU6ecai52eYdOD1hALRGtBTVzFpeFXLwnOEjb8jAgYM9RqDtr2/q4
r1+BEb13CnWXwtWpiRyVFUyYr1cl2dNsMK/8pR01fyuZv2E18GAz5VhSY2Y96/MRKuimgKBezA6O
Nll82NhEqg2sDEhvYYI01Ut7tUwHOThf+Xnx2ob32k0ze2UHCeuEJdHvuGjseJeDk7A+Tn3DRwLn
qFR4WDhjI95PbDoCTJyP8cFlbx/sbMaWYQsZYL+J/QhX8uihEx+U0eGrPf25qm43renfZpR/msD/
tAjmtyZQrW+GemwgDJ0788kmp1XORbUrvZbTvcrGJCQ2+wB+0pkVloCUap8/js3tCMzMK+GWZve1
tgWlhnOebX/+eKRV/PL5mp7gL3jgkK2IxNL5fOQXuebmjTCfiMF5MXbv08PT1uYrTzl5wO9JVDLx
eM0Id+fkNBdnV0XTK6BbIA4Mq0ecYrXySQOkEd/+pEi7fm2oIuEACO6y++zgAjgLxc92SFBmOF3S
LSRu1uy0SFk8d/f4Hav4XntXD6ttOxvTGI8YlbiInterD9Mren3GYWcb3cNj8AZHKTQy/0RrdAm6
ezYe7AG/4xrUf019AInGzW3gRvHbkLWRnP34Sr+hEW8SpYrbikemeOaAaSQvpgRLf3/kc4zQ772j
W80MeQv0D/gr7n3C7EChPX/FVzwImRd/FbN71Jj8+tad+QnqZa8322+TQUFDgd3nkFtPz0QWP3gw
Jegz+GrWNyiWSZkAUewzhaDIzPymTarsxGsGQne5WTEebTnnyMACfofJ/oZ0KW4EgqKH00uoMlNi
bCjT6W3a1CNEEdqZV39dufpr57EmM0MGhSQabZH3riC10EsENuLeuZlGemK9vyy2Z0mxZpsITVx8
w8zw7jBVoUOdg9kXYqtobLuTAAFdtGRP6TXlcgfM299HESDnQRT990ftvDySiL3Mg3rJjcsbAtAn
eSd89loCc2Nq4GZiwH0/GDFMCrLZ0SsGncUrYvteZ2tsrby7LAOQ/cLPEFQKxJj2sfm1mQO0ztgN
Jbhdflny593yDwvM/9nM8JLphPWO/icg4a/NQgA4lgMr9eijoQ0KQJdzU2x80RfLU2QMW+PUhg/K
FUHd85Tt3eTkrX75DP8Ox6r/7zNAhfjvDds9tLp3cpgbONYU9LaBEj8wNe03HRI81V6nctoPO6Qs
zfo/f/3GvOFfFv5/fvU3ODZrQcDOW3z96CUVTPcRUtnolETLu47TX/DXJuzin78MKaaqd/6kWjS7
8K9nfbQsfH/e+JtjhEt5VY+r0bT8xJ1eAXhqLxgk1oxtsWHyT34zK4foT2OWGjRzHCP5JLePDmo6
I0qdxN2jYfz65ezko/zyEb+dnZesjda3BuCba5K8aLhU7LE8Lr2LPNmdee01vVLVf1B6BUfut9zR
wS1pnfr6APgE0wiQ5bhk91AMHwYVPmvMeZ5UU6inZfZkQEQpMH6MHozU0CwT2ite8XNajHMfJxz0
16Z/C/BybyavDn1jxbCtqcnGKSUVpWTTlnV96PREubjZ9mXZDLcrodonPs3Fo0tPGMYzGW71kxmK
BRBCp/CszDOG7XGzpfA/BSYm71Oku1X/iJUw3Qlu50zuA0QtJU1IERRQsTgnHnRZL8aBqVPY9Vaj
qKAe6WkbzmjM75bdeAHld1DsctCBi2d+1RDeBCmEUCOuw0QNkkiRxM24la+aTrXIUC/Y8xddviIr
Gq4bjW8SpR/kknGFxgBr0WqYxwdwA0NgCiWGq7adABs8/VMqnotOSwAIE5IX5/FxkodlqEbJyFgW
s+MAfebkPtBPogiZVIl0eBEe8jwOU16JraIHxGP/vkYPUYOE6vOjw6XzZ+BdseDvlKYXyWG+A7IY
rDaPK7OItnx6fmK3lzVD3NwmPrCv9IzoMUhIOnKfn3pHSDKDLf+2ps5yn7tyUtiWiwEk5pguPggU
ywxWmUgtSdLtQkhnUMtaeC1AzEZ7yOOMq0lTHhNfzJpQJ8TX0cQfXLSCv229RuT84977dsPlZw0F
UMHChkDXu6HNckFSw1FrUJ37MCN9iwuWmQtASTI+TQ/99uDFYZQuSWI+3RysH4GpAmvWcEIS/7k1
o4HedSHP3E6CYa1zi9oAUVglD4+mTRk/R/fJDdOAps9rTNTufXrfmjmpsYi6pGbIeqYuhr3l7Ll7
5wLhIlMuiXvcxwYIBaDk9vX2IRGhyuIaUUUxY4EAimS9Tgzp1EXqws9uTorzQnl6hknii33jniNR
kcWt7xKpyiK47a2JOdqMucKJmUmnZwg8wPIK0EwtLxz5OdfUyc7Dd8S7P7sVnUmUbjvsuWYXmQQ4
aJN62RG9ptZs6F6Q0eWCVkEak8cyYdCuTmum1UXc6uOFny1WHJ3r60KFr+AU1PgYi3Ok24y5APXH
Gdb/HVsHyZCLZTUt7p7qpKewKkeX7WGp9E7ctYk9pycAfmlNW/YNKZRAZEX+xS0GOmYrxmR4C7Iw
h7iL8D06DNIt1lj11WLl3ONmDh3wWyXdqdCdbp8P5009POzkktaRXe8cvdb2CAxBK2tfnOcZXMXw
jL0VQi8JG7gp9TihIgWW1btjg7GCMCkPECJ4G3sSRQ4eFNhapB/5KbzQ4eZidJudvG1+wyjPIV7F
Wy0KtwEdjv0sKuwVyNrV+9Mp70GXFUao8/agA+sAzcPdhXOkCXSofMKXi6tEnMQmui5+mF/FLwBD
JHkoXm36NsI/dBS0X+fd0Us9IFngTW1N8KitDl8drwVLasKogHePIk8Nr/MToIYur3Lic1s4F+fU
s+JoOzqPtKg1xJ6UufmAeS3wN4UniNV5ljklpwUKh1vpKb0WfaFUerTGshvk9jWcJPbPN3D7X2/g
xgy4cbfvMnf470uxWz1MXX1zA+MsIvGn/cK4C2BVKs65ChTQQshy9YOyj96JbSQ7HzUaNue25jrh
wtjlk3tc0ZYuWpwdqffzp9P+1B7/aHa6umoq5FBBtv92Z5u3m3q/tZSjr5Ld2UDxYl5GBGm4yLBF
Gt9WPiY8gKzEoLIUIrLQW/4JXVsPDw5GNWR3IzqRN8yxa9lEngfEjvfK8QscVh+A5QOlvd2Lc6eN
6uyyTZdyFYxeguFzT2wyaq8pEU9dN90cRvcvTn3nAaAeJ2ELcLYTGGfx9jp0l3exyIP3vnT7kJsa
sJZdRmCknUqDiU0T742xNi3MhfspxZoWThzY91QPH/YBNAAet/OG3aR4+uCzAsK+cW9WaOG9l9v5
wONjjOSmjzuKgyDU4SdBrN8hPTH5LbM2g9eMUiClQ8j7700HftAf2P0tbtHJR8PKQ9jUsBU3Vzbi
+r0GHdOByC7D0j23MUF+h4jg6dPPsGGqpPeK9OGDmxdzhcCKTm9W5n5ycrCmU+Udx/CpSnCTWJjO
LUTkdAF95d5O5H7bHnT9bu38vAjQov3b5fHXImgG638VbtkjvT7UJ2u0LUpOHMMzN+bH5RyRiq6F
+EYImJJfJzsb5A1lbJePzhQYAGkqfwOQjswAmpv7/k4rcvMh6YE0TcWBmURqb2DVgisb0cW9bHEc
jcHwz84QSMbL+FcCCEW3f/M3SbD4A7FSBU96b28xG132+uARFrQjsfKpjC/RcQeKeGrusa/LxHKL
4WHT8m4A/G9peskSYCHlJHlthxgJckhymPcxwDAD8HXQ/187C+PfakmsRTqEUeIRbv1pOv96asq9
hTvT+01k2ez6sRpxk9aOEWcSw38oWr664Wn6Rh/TO2hADvZTf7DEGtch6DiPkQ4TcH6Wd28P+B+e
PtSuwIbBQ3nf0ydw6ymkyERoAVtyCt5tw8O2UwlPQbm2RscuFKCW+FJ9yPG9VdjKXFJxHBLWTr00
SKfaJ3uUYWaoxLS2kHDtrtM4WcPQJGrNxxvD04g+augEHvaVUP9d09nls5bEWUEsS+bsnInCHEEL
pcyCfNbjZOqyXQi1/+KGnZwWprRSLjq40xBXuYxOfWtgxlfHUUPcK7wXjSTIGbk1rbU1YDIdvgQa
W7q8fHJw1yrNXweydYNea2JtAXprg6c8zSu3M2hdXSZTnNNa7wVgRExAc1+HB25om+gfp7JJw3IM
vt+Lq3FSuA1NcE65gyFyDxNoiJlM2EcpjX7pR3ESdaDwHnmWcszODxeHwDqBquf6mK5Z99SR4q5v
MYLEwunjOQGQih80wOJ7bo6gXDGNcMh+bhoW2KG7nKoZ4RoyboHXEMB4rdD5cuuy0jree5h6Lffn
Hdr5bal9a1tK5Xm+nt5PptYhiULWTF3FcXnav/hAYSncAZiro007kwezQ6qttuwxDUga9JYEJ445
Sn03wVAb0qo4DLMInLMFkZN5P04ZzuQ3vOXfitG/d8a3YhRN3i0/1S+6LDT+3gWQ23+Lg4PdJFTi
e9SV50JcwN8DlB5N6w1uJH19aDitXhs7JniDj18KZO3PYP/7Rff3Z/p+xq2UV5oY7NbSOczVi79q
QrNkyZCLXHBovGU/O0/NGgeyAHkAo2oSUvCOfUgaICBIocJcb0fWGVnnsL14c7mAmF1Q2wjtISgC
ER0eowTUvFZtk5R5OGZeBb0YJi4XQKwN0kV7/FpavWc7aGCaRWsM4HISYTvxr7sHt+3T7m4Ur9O/
oOuyb0tE4uL8yTzJe4hHSJJ2iMadVArWGoRJ9+h02Bxk2MWU3KzHyUvow8QuoHQxEGyGBglQadff
g+nYCWO0s/38OAVQ7BhIKrGi25/N8OI5KJ06ekAFnKXOxb2RLS5TAitmByqto88Ux8ES0DU+YN+4
s6bwXNZ2gaVA0PJmMG67qG/8GkA2mZxtFOXzORCuvWTHY7nAhrl6/V7i6U7ZG6rjhh/+fonj2PR6
eqwFrf6RphSOzFOmfajjkD9Rp1tbusAGYsv29Z/OjcQYagIvhUt2Exe7+3mGGqOGPOWCs5/5WYgQ
D8wMJzyOBhBZu54enSxGO0zQ24bxO8bMktU1pV+2K44W7zXu9K8uW1huKTUxRKG4xhCPXZy8IfI1
qOcJKJOkOo2GmUpXvidM4H7e1piu/cvF+/ei/FYcdp4Vpooa1RcRuKEpOp8awTT0P+ZEGVWh4Rgz
a5aUQ2agX504C5I+9GKChEb6gAbkKCscafqYRzJTDg99c5JOzQ/AgnRoupUcG9NbeNxTQrRGV/L2
3Mo+zWHGyi5X1AL1nzLQP8nFboBJNXzOuVhbhrMHTY7JXxggQuySeS7XJ+Cxi43razN4ouGmKRp6
rDiYD07Ru4fd0oGNHoMrO+/oaXi5ItsoCvQP3cVJzWNrsAE6iktUuXBaTfuW87Cz+PqA8mACotBJ
xMAVVEbTfJuOgcKw0JcvuLi8bhYgJBtd4rvDpRJeKfi7oM2Ju13BG8csiLzIJ5Dd1TVi7JAkJavL
/G0MkR32BbNduhP3MMj+JzH7v/za/hdCsmF5ON2q//O/td/e3DfizfFxu+AOwXHy8q5HiccFrC46
tr4KI5n8b0L62kgu7JUPJdVR7EfQdhqspf6iNmA++svHUbV/4z5axHHhRq+ReW18uyGMd1aYlcIN
Acmr0ZqM2qZnvXDU3HG41VdRrhxrlsmu33k67wk23lAxHzZckUFpNzOVFVsBfgIHMvuTCz7M+8Xb
qYEN+s2D7OHat+a1itOgiN/9HpGPDQHA7UzZd20G2nexQ1rDlT9BrsoYtrI3hZdQI7YXeKSFsPcL
Mhf5e/IWoXknKk9rYeTHI6qXd+IEdWGQN3d1uaJao44mNLcFo0blt1Ruu6HWaLA5VlKfHnvHnj44
9d4f28Slnd5iV9LSaS7LqeHCvLaZZVDwZ2ICVG6K9/K3y/j/U/f951F/27RWoqSH++Vx9Jv2FEiX
FhphVtCiZYLiM9BGEJihA6DAlRViqQ9z0FB0vhqyGUkNSAE4wuTVt4a53OiZzwnWv/Q21GUL6w/e
MRgaw0V/UtoPNBVQIaBngCFMcT0FKP2tjG03Dd4/7kWio3T8gTFl63y7Fy/YWuF+yV3NM0y8zwaT
hq3IjidOouEJQRbpUH3toOuMroKL4ip6+E1xM6yTj5YNpXQ///lY1PXfPtO3J/zG5uJh3njCLT9Z
3z/oAWD0InAAx7rbed+8xDSOZ/qt8DwtbohUQ8OrnCpsXsCTpRIyLeF5kpzYgFl2qsG2gR5+DYr1
yuvMSYdRXSsLjtPTcAXdItTdusIuQGh4UdNL7oZpFugOnhDOZ86pu86m1ZroS/6Z+ClWwvR90wtM
nT4/qdWwOM3F58d21VfRCdrvTxhxe3zC3/OrfIh5hW2+UJU+2jkCPry0B+LiH9E5yfkZV1iulis+
dvb13pB8mPe/3Xp+hw/1kYxxsBMHMk2BUf378Ib0adqljlUXl52uQ3i5+cb0NSRP2DeGTx93ekd3
zs6q98jszvC46KQkS6poNOihJq/B1UdsgT8trXhrQv66VCftKWG72P11TCDJyvkEkh4VGL6hOr7P
T4sVdkR9q0fwl+lAKkvsjLgEkbe3zNkZKrUZLemICbDkC8CXcwb1mfM4uMD3Ut/rcmIO28GRyWj4
2meU6dPVJuUBNTibinWFqHrHKIXMIdtEqsLLb479q/8cq+MNvDoOztCYql5VNxMtH2e7GG+z2BrU
rhZUtnIFMWr0MvSN9zm/sOHNNJ52oh7c+bt8BmIumSsnU2hN8DCx9xhzkaMl3D/8TiPBGsWkDkA3
fNBEIGupQbp0ZnkptuECSEzCniS4tgfd0K4bMdJKth+UZhdgudYGLP7jbWMFR+AlaJt3vfDnD1EA
OtoW/YMFecIHR7dE/xZi7suPAi0NWmNvaa47Lq3V+glXAuQQrx88XWmDLx0OiGHvPD/5V+ctj05/
86CJLiRNNJPTrneZPvdVMDsxKAlvshyeaZZcrpXFYaP4sOI8HP+82t4ETH3RTvAJuKxbu1NUeNdW
BD1tpsR59IgPo5XpbBbLxxTXkpBpH7wcIG+VN0HrTCovhMYnRaDTcA4SMvAEXAjAt009PY1K5rTp
sLU/fOiz6/gV7IHB86Yo5dve7HR42p6Hp6DhragoOR+QU4qo5b4iyBKypmEr+n8EeQZVQsZ/O/fp
EzgpReMD9a2C76knVAjpyBq3ekVUQlgCXtyNaskVJdT1JYB+hLJCC85funMPE7yxgHqYJzUCXdJS
GSR6S2Zci80h0AL+kKLwMD4y7ZwqgPyHszgsk4NzCp/ei+Ap5ypusAsYvpE2zQnLHZI5DScq8+D0
NoB/Yb/w0Y80m4xHHhbKYNjrQLWW9gs5uYkH+/Es/lZUlNbjoBPs1eAwFpI9iEwyAI3qcz86yFa8
dHwes75V25ic5+jcX1HpTjBkvMWHzcHeYp3/80mMqcYvn+gb9wMvuspSS8qKs02UWDOC1uIH6Jfl
cXASsH1ZXymQkd5uTOwCmU/DIHu72jpdusa8/tSgpIwLgpLhjS5qYwEjzWa8HSv0/ofEW+LsnI4h
Lk0MOg+5ErN80lngTcV8MhmumFZIGGaafXPInO6R3zyCXQFlBIko2kbro2aMJdQZ4co8nNo9+2dk
okxxJbZky8xnXh+/gsuQQgWfn6/DoN3iWm7ASCRs0XNYLn5+XFgr/fy4vjvE3vNu59W91Udfixm5
4IQAvMnAGaruao9wGrdJiioTHGdfz982USNo2XBIOG7hKI7uWyvESuOLCdc6Hz0XR5e8tQzoF8eQ
8LFjvGAXI6SUbDaUsFBoF88vGKZ5jjz88zhJc9kFKKniw9G+Dtrq+DbAZhpcE0gX31cQkgHzD+sQ
KtawUb0c4h3UUOC7V99A37aFhMkdabrPbQkn1LPQlKhe23ubJI7hCilMjxMBX/G4MdKg+PeIjznL
9hBZ+l6DfWoGuEjO+svWUxiT28O+k7fsHrY4n5/hzfKmL6lTk+Be9xRYaugPS17Gyll9IS4naUN0
PkjB6u6LqbHRQ1bDW+ped6Qzn4SPNz2Nq9fkDOFrbbm3EQRG8FqoqNdjULrHOPMq5gigZy2biZ0B
ywGe4e7mdW1t3PXby7N3nF0iNcgCJazW+L5DPola25ySM04G6tKSl5c8bcxJY+3pdEbF/MRMFKby
EQ1rUXD5tlOhRxqy0C98zq+DB92QEiqMR2Hlnly4og84LNoViiXpkKQlE7byHD8/S5f5cPb2Hmg8
mvEOIlr3ahtH+lBkxhAErQWUMTUhV8NpkSH5C3er/a9tChYDCB1MjZL1W3WXvvFqf6U3pg8OfA/M
7ixqAcZEKKjH5+Fq/hbB2SEayCb03L7SyFXIrVELlVEawWJBlnoT48xtLiBGnghx9r+NLrv/im11
2prZ0Y22ThAxe+ovGBWTq8J8XM4NQ4NWkUFIQ+XNPy8hjTgjWuZvlCj+FQTpq/vRlKeG/FTtnSlZ
SAEG95gRNNQdvPRdZfxgrlL4bdf8eKIgMDwI54wXEeXATVa25UdeCiqOhAtvTaAnX1ued82R3nO4
u6usuccZX3KHwNgVS64GDy8UThibUfmmG69nVOS7yj8Be/SeN5vS6ecjpPNv4yLrr6fxDTrLsvO9
bOtFQ+4yB69G5DOgi4URR34jCgzk3dXsjrYjPTX/N2FEKu5T7hpdPkdBoFNJnr160gqbrwm1O/O3
LYQ5BWLh326HfxiBNtwaxlpqEy1tka32jddSvpJnfTX5rEaMzDoh7Ift8kCQiZ8AZgvJ7s2ZvOhQ
Sj9cuH7Rg3wFzpTWWlmeTbGBU51Qrq1cZgecLMzknnNYZA4qFdtwZ3O+O4N0nEBDJK8ym6WByiSJ
GY5UgypSLCbcvI0IOwkxIQ0LSjrHys+vo/1vkxHLwjWM7E44RErzuv5anFWmrIhg4itSRvRag2vw
h7whtJ22buiPZMR7bdq6IJk+5YO5B6bMAMtUdJMM6O7lpx5kZkoXCVHwMOj8Qu/59eN9m96l6VPp
Js3H47dGrz6ECUZjTLEYhOXQcE9iASMbvpfbc65ewwSbTOqI8GEQbQYkzr4bXL7yX5aw/i9nDsMQ
yzSstkqK3Z8N/9cze94sq3MlUBuJFQOJl9T6Guyxy5cu3D9yxppHNVbBg2HO2HzarO1AM0Op+GTq
3pT4isvefDPTNj024vx+ATMisciFOWhvbx/N4+w29OzUqWBkaADeKrLla4hZlvNbt09G4D/vdAxq
sC4zVOX/EnZeS6pjy7p+IkWAPLfyDoQ3dUMAhRUSAmGEnv58o3bEWbVqz10Va3V0x+zZs0AmR+af
v8Fl8Ysu+u3rnC91aVwkE/E6XDg8PDrkWnAqkIXwSY7S29Xom52W29UjKEWBapOSwqrM25wt6sux
v5gJCcbeNReVTYKdp6yVYJvZBDMC3EJYcaXBGS7a8AG0isQJzxBe664GkHno9WvWj6w/kUQSCsG6
HyuM1ctR/AWOB9YeUWTlcSx/bcMh86wQ21EvzsZa7h66Sy26rvcpe/mP4hBAXghG+zWR5IMnshv2
fBSY0ZRQiqHERIZMyvn91fli1v0AFsy2obQxvdTamO/8eDYVbFofREdnQUXDZTyjM+Jr92uSdbKd
Yn2CAcLrZmhe7L2zL/S0pXMTspTBPVE85nT/MWXMz1FofGAXzDMCfsy18aVu4xNNhsqovx9Q2HuM
zx9mP+/2+/j/WkOph6T3kOa2tt6eQakK/zLKPMEWZ6QMhvRi1uQMQHQInlw0wVldzLbJ6ow3KoRW
KSpcCZplwSbu9ysi/6OYcEXISSJYWDM0YQn9vZg87lXnctWOYgVRubovqKYY+NeE3bJHxgbfAjO/
hOg+/GuCz/cQ8lZyxNbc1T5//yT/OnP/65P8aOvb7eOtfIhPIhiJ9cE5jzFnm9OR6SSGMEehHcwC
KEE8cwlSo5SgAv/gDk70+pjDTJeDA+IqGFUMJ8DIkivBp/TPMdkgrsFq4AU6MyRwkrquYpnyckR5
xEag8HF+ee40HmkTzsz2ihx9MWnFJwxwWMR9bCRoYn2O3TPTO5Jr2nxaKWvyBRqnPWA+KKzR7veL
YfxxW3427Xfp8sL7+SRui4wXdSg33WyHehXFmhADAoHto+skm5AmU8SFASTNszN40S7pySrzUIij
jQtrYD2icMQv7n10tqg6CjjB9hJuGc00pwQs2wkX4W5XKWveGPvkSblhH4E4BluG/iMmYY//Q4YE
s6C1pczBonWKP90X/qHN/n73tR+HGtm4TUaoDgCmQ/bkY7KEBivfHclWwz72Pa3kOcElgnQfZvT+
U/njNWir/4D3TBmLclnBZLYt/+z4lMf1vL+YVAZULmlnpBrOo/BbJgttJciRXB+CMr1CPZLAnTvp
KZS7N5D9xpPgFZSkQrrZ4OyMjzGxFTyDTDKcHcuAlSdENuBjONTJcoShEFtrWZBqDj2VWdWmIote
gWAGnD1OKHzgDvnH8LJRRwKPVeBJL5ZwBzjVv1pKggwpRjJB75r1kTIq4Kfdy0C4+i/vvHp5cgrf
0Wds9Y5IurzT9NDDMVUPnttyoMYyth5GaJCW6iJQDKSFFGJ7oHwefHhUMJkEmWfPLsA+d9mAk3j0
eQ3qVFABsh65XXQ6zahk++i/WRugr/LpcX5/8EF4/3G0fb8RP5pN9fpWbydVzQIt1VjMUnTbgPiJ
MDaqhs9EqK1wgnIqS44kK6WjQw5efN7CJbLyCFIW8kEsRxjeEVhypgh2oYRa7AH5Cinrh5Aqnuw6
lcag+/AdslSPqXBs42CNuBoGM7nltSZZcPmAeCugA0GhqDiZujUU/HPfiLVkDGY+2CseA5e/lqzc
zScnmCiSzQnYa6H72Q6ziKKO+xF9/mzRl9y+msohLknY6XTYC3GbUG9XLB46bivUF0efzbiLVmOC
s2OPSQiRpr1FcG/hE4aXF/GrcNOy6JBCyYKSwG4BOad1R8eadesAPqA1nBVWL9nUwb6r9UyMAeC2
Woe0gc5LNmsf1pIZXn2NmQWINryjptLTTb49eLn/mhy8DUQv9qyAb3hyybNib60WbEZZl8rWC0xH
OB2I7nGyBB4B9rAOjc+kwuNLmUTQJz2d/oFLcLcA6PgLNAzVXbIPARD7AAaO5B5GBIyhzRFygm2R
Dje65YszEU4Rk38+aQel91oVztCgqSCimm9oX0NqzWc7vcCmo0Ogsh04PIVHjOYMCsxslAniLW6e
ysFUcXQfomKAZGcP8PdhCOOio1NCwLLkBOj36GArmY92RwAd7FtiI2whkbKl5B18as7nrYujnSWF
UD1o6+Ku4Bnq+HaB47vHk31ApWpJY+FMBbkK0lnzOb152kgoBl+RPmgj5bwODewY4IZwQyGTZrbC
D/xoLF5GtKjRoqfHbXfBoUK+Lcxm2TFqO1rMjkgPcogsVwJCKRl+jpb5sMk/6uDoz/KxwJRrq8GR
gcEcdvj4as3JnCpsh5C5lep+WV8NQW4G+lR1azTGHBXP5JacwyUrddPXMBPmEiFBjpeu1h+csfhh
89Y/DaZIKpoxrmUpu3L+h+B12OrtCr99xe/sFReQcbh8mOHZb1I7rYXM4J05gz1mC6PBjnDSZNFg
P9CJHk7js6PFV+06yqydjlHC9cLiWkrEtNf0f68U/yIx/lfF/gEjHA9K8ywPWhbwBSoLWrApLKhg
xXLtjZ7YKSyj3N27yqza8gByeNPH3oZCX9vpF93jzT9l0Bf/mkDlf/Xm3wuYKHDfevNKv0lnXCez
ADKTI3aMvHOQlAFNl0ADQ0Z41KSC32BJinX9A641xbf+2eFiu260CdbUlf8Jyvj2028X417ougKz
3zfY8BWeCivwlrxdacQkfIDWaF2GmGNZqBKTBbRxsE8TEeP6GSzZScCjEhvuY9IetIfmJ0ubiw9l
CYIrNkGrEgKEGd6tNnQFGO4mHfxO750iPUaVSGIRksPco+pSUTUHjqHge5hDpnwYdPlad7FNeFkN
p2dnNDccKWQ1EUNC/+PJ+Nfe2ZRNXDVJLDE15QuA+nYNTtpNVdonOWMP/nBTBNhX9s94lMRVF3ko
PdHLAQ2FHHb1AonPy+Pr7LQ/Zg2Zafxf9+Lb5/jR0R6q/KBmSjsLpi+6AiVGc8Jwzg5opvaVHj44
vGGYM/WX/TwqULHSQWB+6yyTYxdaO/VwdksLSKOMFjw7p1QJ7ilc6LEwp0BO6nBbqok2A8jWZsfI
mD0lR8Y0jYOFRe8HrEf+a3x4yfegsLLQGEsjVsJULbIy8Zd47IwReBSxTCB/b9aVMsL/Zs6WqSeN
eHjnsg/jI7fO6Mggbz+3WDMFreHB72AztEewdXJJukJzsDet0+QV3OxT8ABZ8ArWETQxOae088wt
adr4rbajsaPHls+nGx3DTh9lPGfQP9iDZR77FA9zSgsCBcQFms/SJofLfSViwaGuD83gOIcwbfFp
tFDwEc0urDI7S9FnsaHZOxoH/wMIOoTr0aNK9kBJXzzzdWrarxn6ZwGm1ugLYA+YA+ijUOmcCrdG
He+NvaP0XzEOHAxfRz6Lijpivr74SGPhLt6A8fBvADlPmPr2pBZTW2+hELrVjH6eQc8nzSmf4TJq
xnCFJ50Y4+CQOzQX+VsDkPY6gfa4YzX3KSs+MdpQk5nX+XXnDg8V5Ur4Yhc0RAWJXfC5f+q3vdsY
+vmwmiLq73i3EY6X+FVcB4anePekLaCH9+Awvim2GrVWMntfBDwM8ycHCaXz7p9YP63x9d9i/ROU
wdLTPpja+jhGGMRSs60sY2HsA74VPUoLFAznxmImdewjZ8/Ba8NymeVdIXoW7pecuzhz0CMChObb
MpY/T7vXZslRtHqykgfni8XNzMN9vx3x97nYzWbJA+3P0S5FE3PkDdDolo/0SrDNcfZj6daid7sM
Ttj/mJjtgLeYTtN7sS+FG4UHAZYbbCPREtH402cHnKnhiUUkvzJZOgVbsK4wA9Jp0q8roUJvzx5M
sFmcRySpEBWDgCuio59S+UggeQ2E1KXYh0VXZyONhH79jrGze/P5ZmLorKZypKTKSD7DmVXYNNr8
B6lMSu0YihtC+Qh9hNek1+CwpWwt8LYYdhg6k+OalIArWuSa9T4On/e5qmHsTdiP1WyOq1aTKopN
XvVIZrfOSRov5/dzhIHXG3n5gQkU7yJcbaGk7buZ3/jtiJ2Sna0zNpMnaERKWk3vd9fYQHs5sy4g
p9qNBYX4tD3OKjefXs7RF3x+T+TCPfVV6Fp8+ERCGotqWe/BiZhh6iZ5OkyssEItZcxfjLvMdXjq
PplE/D1GiGKv/HRk+AAqRjxsH8ZIPfjz3uR4YlESKOmFplZ8FTniptEY8kO4bvjQiCKUHLnuhYfl
hZN3H/Ugwxf06UGvxJfFbRFS8XHtvln2KkEdt4+e0uJfsGQ+qEETPJGPE37mQRVTHN6rBvKVgwBY
CbBKAL0iPKdxS757DqeQHXLhNB1PvdiItNjkINaCqDfGzsphzEVwQiO67F+xI9hPHtqsZk562sYS
7pzkq413GYvjqsABgYEWz6RWYLZpiAimgSJsBjrW7kiDL1B2Wjjw+9fNOT7Rogl5C1MZymB3yX8v
iDBtWxs0gy8sH2Ou24i4ELrzl4dJ5D2sKM+PIYv0lJ4wt+Vp23sRAx4yWHHNrj6hGK2XTY4Fp4AE
i11oerKu+cIKgslOGDzgdeodRpePbIvpOuk8HnLp+OqjWPtodb0muSf7YSetEwND48Zq46OCZLDt
KImMe4IvzAa3wl4PUxk3yz182GNz6ajretKZ7hdiTlR45mA6vFkbxM1suTDDDr9bTyjbLVAf+E6U
Xfxu0R5CvGnE5xRN6k0Ie/e+Hj4pk0p8GZQjo7KFq9KZG3DpdhAzufgd+sdkg7ngnowRN9++tu2Z
vOD6GW7bh5elOnqIKSVNUn8tblGBw6ggXlIuzlQ75BZ48rM7PdLXEfTEBUTRyA9ejoSxA944vOmU
lZYrKC8pol+LgsfvU7zXFJPhvdPAUzB6CkkKyd2FAG7DgtP4A6GJrDBMZGjpaqjk3CWCX0QTWhch
WWMTk23r6yP9CfZMrAPeDqEmj/BEwRCeDvX01Ht59fDtwUWM+DRj6MzOCfHPAHwY8L0+jZ8xvOIr
MSqUlogObN3MtCrWTxsc0+iPfCVpJ5iTqph9gBwEtQZii6EbhpDCSeS0esyfribxSZ/UY51FwvAC
fw/TC6ioCl8dxqO0OUKrw9DYvXF8y0wbagir0HlC0RXiqiWmCJQehI/1Ee4wu3t/P1UrS83xBuiE
e8ybYdVhnCoJLPTEzCPhdvW2bxtMaceCsK77p/DuUQXCM13DG/ukGlMy1aVL4aWLWpNqm8EuvHBd
Vm+KE2qA5JTokxzbtZt/NbrFgBgc4VVb5FBHJln6nmG0QpY1NjsQqg+cLTbgnhi6iy4tAPsWdwnP
AScsbGUFU6Vgr0UJA3DF/6l/jPOOC/X5SmnoeHXYhFrcxvhgT38XHF36f3NFaLdnMjsSsmCj1uRx
qrilD+/KRnfCmGqClLHirtnQbcod77RF1E8x4s9cOjwdnIvui1FYx1+JXrmLos5/mryrkqsMK3zW
IMiJifrV2/MkNTazryH08yXmdJCnOU+PNNUGD+yeWAfnHhFoMecCYH8snewNd7d3ZhMS1CCrykDr
4nRHwLm1wadGBZ2LsMxJAVb2zNev5DG+hjx+49wxKCKB0e52BBvmJmFL1Rq/HRUM/9bVFaIu8OuB
ZeiUA82WK1dVqXSof5y2Xw/ldIFSTthZvYRuIZZ6z2DLN+RTG1ExJFYy2I8KvEmkwcM7gXMCHN7o
wTLsdckWCcqBjhfX+I0I4YxTjPBasMojwtQOVwZey8W5eNgqCXqEjY9sMUTJT2LZGqMlBHZvNupA
RQ1KxgNnny9W4TCRnqrTZhRYwGpq+XePCDhoUBBhLsCbxGC7AO/iAOOlokD2WUxvZPb8JLzBOkON
Nz0WzjEgULJ7eXNrEBYIjdKGWsvxXzhmhBZ3WozNqONdopMn9ZhteCdHz/6J5+CI4L0IsWqi/b07
wjSkcF5kOHjN+LTvdzZ7/GrrdEkT+syDpquCKrxjM35OmodTqQHPLYezswd1mBNAysJgnx5cFBph
7qmc6AgHDjCfntBj9mFrdPSfGI2CccBBRU/oPWPTWUxYeOw+Bdtb6/AWmG5VhKar0c2+eW/f1CrO
ViJRJYLWHKixd+ccPnkXACPoW+VURjP2jpC3MV9f1hdoeuI0g4KAHaxYW2hpq4d3fWeBC6A3MWdq
XCNTzXA2gJoFl/mkIarGTBowZ48LAw41MsXEWqbYwLA2HT8R3YAhgW+BWXmtO0CUoMafvAfS6Hvw
gt6Blf3Z05Js2LbGOWgUMfeWsoOpj/lGDgt2aWVjAR6dNafsPvjVbvtEyR5IiBo7h5A1uvv2Lgg9
Ec5A+uDU0GHiwj/bguBXbMdNPjBrwU5f7vAtGT6gntKeh/RrmYf6GeICphldDS7WJSXaikIi29BF
TmMR7bhhc671z5OCI5G7xa4J1xvYUu6usKU+059b7NNT3ApkpAc8oW+o/jSahrtPOohw7fv0rbEB
5rCf3LZG5j8b6zbAOgrgB0xxjhaVP7Ea3SawyboHv+4jDd2UGyihGvzYmU79P+AfcBiAPC7qEtZ3
CU30hhSqTmGZf5lVipZDLAuJ1GL4wV7tieK1RXv1Qtd3GyHB52FgWcWJxlzFtzWokCYS1GwoyuYn
sbOQiYpIoyoUwJ2PWChRX2zt+H5RDrNMyx0WH+3Vs7eM5QQDkKGB7OYYFghegA1hPAFEBkoL0Rsx
l7yqr/AQoDofFIOXxIUzwse6hdycXohN7d4T56IGjKZpDsp6WJN4rGCC1Mfee4aiDNH6aYLvQLUu
JqetslBCyDTIAnhcSAHowmSgieiSTQum/16ULmR0Bt4SVh86ubaf2zmVSZrqzjtV4a2KsjoWI8Sx
q/jSB0Zicw4/QjVpYkAmWNXekP9BR5KA3wWQeYclnBEAIMJnLYZsAIvoGF0/8JaShuUox51KweuD
Qr+klrc84Db6jgfdBMpLT13smZ3WbdZIAqTsrK6OzCSDWe1MgK3YMTBOy6pz7Q4zG8MYR2WF9HCy
cdHL+22m1cbeoAudtGmsHp4xUZAk3IYXPJEETVmGUsQ3hzfYCe88aKjBnGV8iPZsXiTnNkEcDJfT
v8adsPRbQbOtu9cRvTMGhNsK1p9pwSqmY+2Wk5q9eSt+jVr88ujEdYhuA+iJ3E3vHLEjQXe8dN9r
4xTDLmvF6pr+H67je03wPVXYNKJXQD2AF2qW7nWWz9CkfIKuiv6hntSA5CVfa3TlrToBiZb46bwg
J8JsB/B9uj20pvT1H8VATnizWCq0gXrx3e9V8bm7H938faq98D7cjxqMDI4G35FHE1aTTAMJFM9Y
5THwK4E0znm4oWnpmI2hUcSMHkEyrmUn1JG5FGMD/Ad9EPbO76iMKvC7b+jQlYDPR3EBHRKe8ZjJ
LH1lXvUq25hlH9gwQopdZb0nG/2TPcXGb0YEN6oBUu4FZotbP9KmkF0kjV3pdTDRfEXneYlxFPqP
16xzd17rFtd76bZZ81CmaHMD2Sl652HtHnqmNSr9KqXHiV4rfZevTuHblzlvxDSHzQt7BmF8f4NW
8kA7DkTLmAKwQsHojKErOIjDMCBOWUH1r7Suc+H21wK7qdEbcoYi+OJ5/lLnlzYeVp5i3eYZCooB
wIdi7SGigl8jqp7fEpjjcJxt9lmcg69Ipd2D42k/ggZd9PA8h0E8EFUrhyhN+IXOvXN08PUq3jtk
kksh+n9azsxpQ5mJwIM1gHJO7bEgQ5hDAHgPx0M+EetaDKto2Je8s9jA3sBIGuvaBU7QF9fMrWOJ
hulLzcxZUAS6U84u+HEW8MqJaimjfNtxz2vSJWJmxrx7Q+g2McnUAqooqKo09kaP8Dy4HS+rMwR0
f85Ihq2Ds1jKUAwq5hdsFnzgTOGoSbKGQ/SDsITDOwGe2xkuw3ZPqApbtrlwjD11vGXfpCHPP0j3
oKwIDjuhv7jHoRmpJiQdfpakkyGiOwEAidZ908JLrs/nA+KDhkOzxUjp1O6sHl66240J03tGgTtw
zNzdKtE9rcZlwX2kOjcsxbGwcMmy6YMDKPZj1NmqCSfzGTYjMqQbKSUfeDgCjpXdTLjp0W9sBd4G
45du6hN/lzj3WjHc9xUVxn/DpolJK0E9p86uC/gWBJ4ES7C730F4U6xl/xfc/B+I84s69u1lOp9f
0r54C4hzng/LUNg6n70c64Do3mcrP3j3OjFV02OwmZWB1liLgyX1RYADqfTTtt3fR9kHSlHoEZW9
zoftBJEYnlG2FjGmkcGSh40v95/xeQQCvYhgJV5HyHWdgTxEpADFHiFiMJBGU77jVh3CNvGXw93Z
VofEwon4or82lMSO/vGdxe7+23cuW8+qai4A/Fe3jWMo5hg353mx5pjlYg6OtrsbC2k3axXLZCjF
419Ye+y3JDMzOAFe8Whj9IHoRjM4255ueyd1ha/2cbIMj92lw/RcWz5aQyCtGxOsVc9pB/1bmF44
pyW75vl3n/G79hkoDqu7O9vWa5y77nGrtJAs09jnjrJT51Ali+mN0WR4wOP8sYLuC+MyDYeb96Ye
SJM88dHUsKRkdcNAwIEe1wNdtoWTYeNOBk1f9KTC/VTHxrFV4TMH5mFADXJHRrgT1iGsnq3Pq0so
4OdOYQgYY//p8RfEGr+dAsuKmkQCTvfhGnNMGRwif7ZPiKmOMfrMR4Mu4DJskjkJfJaUNMgWyi0u
3h65NpMBOpUKfxCIvY5YxVUGG2q63D+OBONf3INv+wL1x8pZlqvq9i55iDNrr2NH/aXtUXuHCRIB
vxXdYHC1IZIL0OZohSKZR1hPj/MubgRUCdTBycW/z7CGYSMvRs6jvaU9GeAuLqJDQP6ZBMUQnCcm
hpFYg5DchX1jEcnxe8TcZu2msIIDOk1fIRvOMqaIVN3FhGHfvkM7Gfz+1n6xR355a7Ufq7OyutSP
p8aS6MBVR8Hr7uEfG9a6Yuv4mGw3V7xgOzxhneGdIJjT6B4jlbbgBdkGE2tFg+wITa4wjoEhQVpQ
Z3RKwOaf8FvR0vgwPj+F7wvMkd8/eedfvJhvt0r7sVwrc9UkGZVbpY0E1m+wQHpFlWu6MDN5Cz3T
nhrpc8O+OL4KxYTd6kH2i0zVOyVytwqMhH1V9wGcID5t7aVFgF0+9lfSpoVHYcWOG4sP4gHC/uw4
nhXBGySm4y/ne345pYFuecWUDS1rWYyL2YQ2tNsbecQkQ0ROCA1sUEH9+6jmZUwCPOiHCdo1o/rz
D3/s+tr/5Kz8p/h+dTrfCtFDV+ujIS5Gxam9wwkBhD5jwtS97GlhWfgXi5JU3t9Ln/Zjo/WsUH6d
Mh6caSdlHoFnLzN0DYR3uCzIcFAPWFz5NbECtxl+KbTf93VGPdmym+F5sNCNDE8YNBB/tq3mGDsQ
kIlfmLR9nO17pIfsvYRu5oYEB2kmXJbBHQkANvYDIsec+0aK85mxgDbfNxjEZF9onVo9Qdw4+GcR
/QTUDYp/nNLO6pQm0mVcZQSAFsp+FYi9Pk22BX3Hh8FGHxTvVpi6CSFWJ8L/c3X27/4nC0v4eAfr
j9fu37RNGO+4mrR1iEatH61n3pgV+8Aah+xYPTvHnh5hfT7AlorNPbsj3AcQJbiQNR/DTtxZ159A
Wqgu4mOUR6QlSPa21T9NW3NxPIoHMU+SVcSVubG115wHCzK8DZjaLlyqLvohyCGfb6jYYJKcOxLc
o9pegNLYq7cVL7soyrkclQv0YF8a50yX4e/XUkKD5+XepU/qKY1KymYnBMYavxfsrvk9TMV0FFB4
V4O3fVZdQStg88gDzmVzf3/h5X8/4/+5ZOIw/vaMt7NGJUz+nQXOmsxbsWB4UKUtSJScMKJFMnzq
JK+6NF4OiQyi+fz9E3xxQv93sfzPJxCf8NsnEM6mhnnnE+AlOWB7CiJ6SrqpvHv17umVGQJpvHVh
6Vh7z/lpnE+xUURmDe2fkoT66GNs0jV2XOzpAcUxCYIMQB6UALA1l8HyQivQGp2txPReYTN9jG+D
V9iCYrgTfuY4SlkRWnGBUDiQyNpuq/izkLT/3dL85zv+aGla+6p8l2YjWhocSL11jkkiFRKMFuDw
6oFUOVDpD6E43D8Kmugc1ixAhUXZhWsMhoaTFDAu2mm7mdGFP63k7b3mkA+zULQ2hMCk5UgIre7C
sk1EjQG3BctPjHnZOQL7gBJGJC06WbhQ7AmkapprrzsV1J45zdXSFtPo7uZ9Bqf4ndwZmfdrDHfh
zErRZczLOmhECspcaF4wsXImI3n4+5PwfzR+/7lKP47Nd/taHySNJwGiMt6l/g3MzDHQe13ZmqGh
5UViD+l1wDQH2E4lhz7fgYuIux4rbfSb9LhHlvyg4dz8jo1R8aN7/MClm80u6+o1OxZ74bMvvUG9
RUcBrMPEjcL65PLEDEt8urGqYAW6a6VsbnAdQBsZl9bivXkhMLPlkJEhXQIzGjw2eDnh24N5EjVR
Ci8djwQwISr9/ap8MYR/ez9+HMmt5nKsyjZXJaNCE9GHw9abGgt4z1fOrEZ8c9gV3bfNrB2OK67Z
ethxmwD4HmJMzYw73LKbTrWu5kMlajmPfsfXvQsEo1bALu+PmeWvktL+cRvzh5S9CX7/eqGZnmmK
Twv4MPcZ3F8mWXsHCuGaQUNeloyDOzKL36/Y1w/45Yq1f1wxXX2fK/nFFWuP6HvZnsLx2AisiFvb
Jq2Tq/f7T5TFwfLbTxTn+rcaBrF22cCsFPeIl+kJfnHycmZufDvI/umDdq7EBd9Bflv8eb3F1/lf
P7yjoL5oE/NL5u5///Csox1u5yM//IpZmWOif1LwL816hAtRGGGKjI+EnjIikf6xwaQgQilrWgNq
DnX09wvx71b/22f50cAU0v7SXh74LLykryhbX91jj6U9KMqnzqPbgoRRNaAVON23QkjAF0RmbEoS
Gc9V5tmzu5xCxGStKNJUcAK1rH7lXLGeMBPmrDFOxT0iUkyosbnDWg5r8NzBK2Wl7djxX/GwEFuY
ziC6QJFSA2OajwUey84zgKLGGqkRTtW0Hm/O8d+/OjHFv98HXfz7bw9BbZzvtzs068CwyrG8I+Vg
TLb4PsaYQOiBNNx4XlD8SOVjirar0fmj7N78py+D92RL1JGCtEFcjiNRYdyKRT67xc9LhF338E3t
w/EFlVXjVCvOSXgSMFGg5w54tb3T8Ki5b4LW4SJu9sSd9jrdHMARzGp2n1VdjOJL656WaR7UiZYQ
/eThwLdkddqa4mH24llpwdsx5uX4DQBuDm6JGh0DXJwa2bpU1E4xCZDgINBEDeIZygBmVbxG7Gm6
JpQ7LXCHfa24l8SgHAmasVI4CCIPpxiXfRnl4ZcDd++6PvgaFGKRmtcCvXE5weR5c/No46MDR88R
BiWUD78TzBssZ/d4fECMSUABhsuBQZPK+3WkIX1EgvwmbLduzpUKA3doiXH+A/qlMgaaEFvQdl+Q
LLAbrROvE9/7mIH651Exeg2Fex0RujguDGiObRLDcaClwGOsxGQPhYrVRCCtloFJ88eiRpwVx5Cl
3lh1XvM6aobHrphTr1j6Eu5OGAKUMteECuIAMbjGGt8iEZWcdxFgDkDeYDbA2ywHZQ/OAy47Jhmt
7UiY1EpkgooLfD97DcsaaEbC8Xe5GLfJwSz6UGsaMBvsqHB/ODhbOL13a3sB5+qzLdQhDrfdNqYT
7ISc++A+fITCJvQI4oMKAzc3wDbsV7BhfznqCH0wL8GqNcYUmKOwHuxDZfBOieFi/3+ajzdquodE
zadNh3QU05L54c4CeLu5E3AMN4ZjU6LbXXrVy1IXjGhahPc4i6AhAUHsUQiYb9Ayn2A70HIHbaZ1
4nZCg3wWJlqyYzhla5dMITUpsBHAprahR5b6Yr3HMPe1w6t3mHLgxaSsaDs3ZhBBCeDQglF4tLDy
hEF8QZkiSGp6l2gUWuPMMwXLmN7lDnBvhBOcCvs00oatuBn/wEqOFYqC3OlG+qdIa9GIyGI0YAt5
ujl3LjsWnZPMLa+sJmrnNRWOcsQ2BTuQLyjJCYXSdOHkTW/JlG/LpxixDSgmF7SW+DgOlNGh+xCb
dNBak2zNi7dYdNjQgStHenDCYuTgVxhD0k9DZIISj4zL57diD6pG1+orCgXt082rcY/QHbHW2QNY
wNAbYz0sOPXvQChU3x5/UeXQxcMEcyXIX3yb3wvZ1/H4y3mi/zi/b/q7bi4ZY69A3lEB4Y3WtuCx
lIHqdLrHMMEQ4S+/dPmv4vnjzD50TEPqiB8qlowtUkFFdlazeSJEGKrYYg72wHqhzgOHKRB+23+N
IYoYM/73t9ZNWWljiUCw/X9X7+ogv7Tn65kFXQm9MC8l/AdhdC883yDJsaVlR8V4cechtG4TYbDf
Zg9Ne9yHa3GlaE3oq/8Yaf/lDmHKnf//qX7qlC6H9ut9Ux9QbZFgYQKANgT/NrqKPNpHalhDzNDc
YnpMMEqlxW+7u3b4NZdTHv+SRSr/MIb4rw/zY7w+G+9T59CIDxOViTJ/g4QnGTfqf5z+mDhifdSn
MrBv7r0od1Vf6EOWNv62RqSgRlXCPx7VL0Dkl7v2dSZ/O3OvpnQ8lDofqfbY5ELrQpgbnHEXwfdn
+IaT67EugK0v2x4CcvQadERX5+4eIYNBELY+sGfgROV245r5WY4/3oIF9urCS0iejNzQUu9eCpOT
As6CcHqEv4JmL7niMjnnhH3ah53ywdaKmA0dlEa1S0+eZjFDdNu5cqwinhm1rbXuC2EBFDLyvXAS
8baCkcLipd+ekkOLfYzUx4zS5ejO+w/qogpAAE/lyz+MnBr7gP15pNydPb6bkOowF8OrqYOaFMHT
BtBbocQxwLEDxr3LO7JDm90H/JKIqqYKPcK7f+s9+sdF8BpcUWeqYOlCB3qDeEVX+sdt+XcH/u2x
FS/b99ti5CftJfEywXFKiOxN4UAxx7Ea7ZLODi/VVECdDcYXEfvUPUGSDk0QTdnRHrDhnRbtagCZ
npSofSVYi7EWay0Y3J1YxRDpxixYe7VTJ9gy0abYQ2J+Esw9QQYV/wl9RwHVcgVTRNjrtpJ3uOIE
JD7nPYaKLgjNnASU4k507tEzUVuq8PJpROr87l5DKiy2F1Mz5eSKjixAQoy8LXHG6gGuR7Ycm/BP
EL171zlueJAVIbmidzwPlaj3+ce1/D9a6v+UgB+Fqbm9c62SecRJAZveGq+gcUOFSaf3th5n8jQt
ukrcJR47bV70X91mZgStVTakb2pbZt8Y1rNm9oy13nsh7EKljxJgDiQJZF3p6QuEqMePMpVmV5U1
P3TPG0qPkKYyxK19YK6u3SdTcU9iGcpO1q8Q9OIUZc1A80QrbaKQHsmO1IX7hWUX3ZscVynKBRCZ
swkpqIVvE3xAzg8dHVYTiUVcJ0qyZMH+jvGPECeSRyYrIY2C6s4Ezb4a19wszaEIZUpwXZcImE9B
J5IGaEM9FqFArxxBwz3IGZHXRrocqESfsUi5AvHIAdoI77K6gY30NPaRiDCwak2ahTksSXzDbfw5
eCXLFCL0G971V8c5Mtcd3EUwxTu4baA9/qhdvRDqeY1VYyInLQ2GWOb8fnP/LF8/xqXlsnO/d1q8
J1PBwNsTRgcDKdU/lt0WQsSDXT5cRAjEW5rbY4D7b4rHtiDNe41g4AF6IymL5PSSZNBfsb3HPou2
DiomOZYhTSZSeoadHW1y8NmaIRbpQYam1+pAe8NEpfPH95HF5/2lHOs/TojDfn98F4eXWHyQQ4Ym
x0p1zD5bKe69QMPJPsGk288m29JdjA6TjOZVwftBcow+Oyv5L7PNLyXKb5/nx0h2vZVPVXpyfWPk
i3UirygluOM8x9nwNC7GZ2GgrEYC2T+k7Rm8yeQBnAsFQBymZlBhkpLBSaIF1HnWl/F1RDv4+zOg
mH8cq8YPcFBvS0XZ0bloxJ9a2gYzxgNNMwqUls0/HMsesguyey4W60neaOyglQ10hB0Uh0geIMjA
/5KnwsNyDjI5YmPUg0aAAoM8DnrcYs77YKGtO4XZinhey5xc4pddJjKEBOYr3hNys8+zl4sUooUK
dlWP76rNfHhPCmhgQ9ir2O75BYFTOrRYfVccXR27vZJESYE2qDaEcwAGabL0kEMcB3dokJ6+hbcM
I8BnSuLw8ooYdi0JJn26/ysIHmC6lHTg/+PiHy/tncIqvmKeJJzeWpGRt2AGsCamhby8QTzVgTBH
5DXiWeqWmLH2wn1TpI7OxckKLkfgDA3asv/ud4ZFID9wkr9hvE8YCwz5Sh0JszwUITTONzZMHOBi
GiIhgrKFze9sB72rL/wkslHta1PuNaQhMIS9Bwab9WQudbk59syPxnvmWEAIYghB3KzGOhBqkZqV
sHhs+IpMytib7lnmCo9hCZbt7sYqT8Gw/EY8PNrMfm0DVSBELLFPcZQP+mkQxP7eMwRHV/lUFntn
1DMwDBIDFh1mKPwu8s8qJDGyd03lNTmM7mOcjc/TJ40JnqyfhQUDF37pFAdrhi1h6d3eCc8EQfOW
Q7qgaFgyXz281qcyZK7HqOnZ0yJmxLu7DNDJ4k8c6/xZwq9zOZbDGagVAY9lD6aeyVT5YFMOJlrj
MWK4KiS/XjGCqyhWFgdYatwxRPxsr/v/j7AzW25Vy7LoFymCVsCraASo72W9KGTZRki0AiTQ19fY
zorIU64Tx1FReTPvvcdGCPZee605xywmWNW2iX86ziB+X6fFILyE0giWZVjAZxL7bjxP1zr7MkBZ
yS8mwFwx/meGU2xrRrOXMDbJhMOSj//o136qOL78Y00wfkyj81yv5Kf0XTK+9maY4zw5d5PHRVgi
biM8ptsa2ToXtiXFBn1xQpZfOU+W1vAWlMEFtV3YefEYybGtCQoJr8gMza77nEljPgjTLjaZxxLV
3m+rq1gI/nXlPw5m3U071onMaiZORRk1Hu1+glpYqq7LHlneTIwyW4gYk/GdIPUn2Wp0ln5Zr77v
z7+u4kc9clXNrH6kDNlqp9rK5/0TBQGHamphZ6sHSArEZKOPaQYi0/eVwCLrT2P+AV5al7YeoYFM
KoTlnuA5iCfQgSaIIzwRzntWF8LuZK6RcUyEVQJ7Az0L4YHK7fN0o7yX3msrYqET4M7s0qvn4Dd+
1i+bmPGjn5pe6/s90rnNEFUoaiJXmRiOMmF0Ax1C5urYekeiA/N5xkUwEQrKJS8ykn0EIit1ik+8
obwAtkN3PWEo/lurURG3+F9fwY+yQVPyNK87sa3dTncSyrnVx9DY9+h085qfKQNOncNygwnDAkhe
8MZVgR5ufrlT8l95L38cT7+3tj/q/EtxfSW3I1uXEAfjh/Cfk+NQOd0DxnhckUfYcYiXckw3OCFf
RAxoysk7SVFcqbmmlQRNBG6psPpBKMdi4CS7AvGOkJGClKPvxqxmdxWJWgjaGFi1AbgNFn7xlBHL
Gu73D/7gcUITk7wbnd/ScuyyPHX0HGYUuQh6+DkIarzmU0XQLo8uswjV4ZAv6clE8Na4dJvO/dlg
Zbq8zMfZBm4TPAQlTLfUyTQpqZ8eKnE46KXN2bT5OCkw0YlJ+Y59HK6opAZfSHCQndBidXcdvHMm
cvxByatJeDPwgCcoNqiBQ4NJWutaC5zqcK+M4eNLDCVIKPTRNHcDkGNvzUpkLhrObfdFbB/Jz6Iu
Jm8Qf943HkmcNcTs+eKvkO4jxppeFuUKtP0vg+Hvk/PPZ0yVDU01LV2V+vqPqsSwnkpVtHdhs9at
DeFRKGfEK1zMW2e/YkaIhlG0hO/eVrFfQTWMgSfcDjSTJ9GCA/NEXRD8YGtvOUBwoTwng4wTUs06
b47uJzEIog0fPIOSMpsJ3C9dLF0s4/+6/h/LfHWJJbk8VpSi4vi5pZJ6khujjyAE18FzSnq6e0aJ
jxA/LLZ9UiwoUM0gmen+5S1HkYozJYCzCy4CgzA6TrizhJTPjM3lHe82qlOEBKTFQT/bE/jkwuyg
BoGya8zaszKJ+NIi/3dxnP633evPr+XHHpBfUk3TLL4WgNNnc3HMhmVvapw5PFM3mqadnuS9tXqc
a0qhCedFhrem3RIzcgwTejbxsk+bpH1X0amDFuBDMZMjLwRYLLYJnUH7piCai68y3hh0wY/j3jTd
dBQT/mP23BhTmEuN00xwECqUQNex5WcYD5lecJzHLJRu8LDFkwob+BGlDD4ysv5gYfKr7tP6RYnv
qJtrWO2YsvPl08qkO0MMrJjJl3NUvFMEmlefMgosvymEl9+ui9ZR3QcjaToXBJ1gAwq4RN6wCeYo
lWWlj8elN04W7M71hAu6wreg0rN1fm8NpIBZHHPjxRVTAv3zLQFHfNnrzH+yVnZ4zkyKjfZTZfiC
+GEl/2KYl83fHsYfe2bTe7wqRbSpZL4aovQCJV6ZLd5cfAshaUnjJwQMYVMhlu5GSdkw8I6m9F2d
bpMuOO4FMrJ6kTWPDdfrWHpCjvfJvGO+ATfC/x5/PwUuDYHzc0CLGRNpmE3zmtIRuMRE24lXTGTK
NyDaLuTE07Rz0tLebxcl8GYk7XReaXsjjgy00BSZcHUgBunGOyxFVBgGf0fBCUwHa/BJYTm10D0K
kIrm9k9ibMFDAuh8WCMZWSY0HJ4AWmkO4Ku+He7vkWvkdNzwYLnmCgM7RecsInQmW8DCxDVoq2Ea
mKuKEAcNeYygk8GrW2MG9KuZgYNgKTOjh46+NkJSiX1EvPimi8Vjmq9rYXdMMD1cXTpfmU6k5KPC
CVB9yBt1C2lNcQD8hhkRaP8+u/1V6/7n2/ijVCiSNrPqlkUm2cdbYnvI9KFNvaSJSMque+WAQDsO
eWfuFCyFhHLg7OCLva6lL84PyDFFXrcI+NEBt1zAmhgbNAYTa4olk7Q4jBpw4Y9jbR5vogn+Q3t3
mUrFmzy5edlQu/+yZv61tPvz4/yoK9RHomn3Ph+nnUXTPpg7BKaR4E1AyQqv6+uRsLg7SKOdCOKB
uLAviiAzB/03jfccmGg+78a86BRF0UQRqHL5xev19J7jnPPRUgRNXqYxOBcKk75fzcvgeTYOT85Z
qGB90uPwOvObbjEOycald4kAhIEtOY3iENTQQJ3g67LoEf3yPYo+wD82i599i772qKu7zPt5/LRm
x6HuqXtt2ZvJo8dH5NNha17YES6rko4ZyfQbznHy0FwfEbFnsxdOpCEvwnFAbwm/HszQUAr46yBf
4eG5UgE0rgy6AzhxoPnCn+HgPMPI9O8P8VcRwh/fXv/HInO18rSVdLYGaXgDbKDgOFBXNFzF+b6i
X6Q5l45ylh6R+sXRzBUo/39fgvU3HcSfl/Djfaij2/GaaVwCGct3R/r6FiJQ29vHxQ0NpS3vtRCB
V3j9kCb6DjM+EChaAz6KfXDziHyxMQNF0F/OA5cChumV9kELU5gAhyX6XbK1lgpDqJyqISOSlYcT
fh9lpD7FMjAriY+X4buH/P1s0Z++8gGF4X90gAmufdGfj5cSs3TdWWGY9Ik1xqdl9zFRnqAVd95t
Dlm5F3bv/74x32eGfz1gP94sqaiPPUWvWSjWivsKYjBsx6fzDpf/yrz3uhedlZwVNt526Ch7YtqJ
zPQ5M2PkYR8IA7bP7REdoMoYExHYFzgLA3llDT6NcRDwDzxmg5bBSyYMIDBxCt+kLFuqILIl7jEF
97JhGfzq9sX2fsJfmi2xUVoICvv0VwlxdjRfY5BAVcBBnffx3zfgtyfDEE2wP04KFiwdoxUPJw5m
Doud6FKxjzW6Z1gDB/13PS5qVynJ97r5qoidCyMwUDMSG68ike/qUWLqfnI2wXy0a5ljmND3uUJI
f/VvHzhHz7i4Uey7b9PHsl72cUERyCJAHpcghyjxmJBKCfvCBv3uQ0GcHRmr85wcUGA4tzk23wQI
fuUk+l5dXKd5IE8ufjK9rcsxamPXHCCa+w0n9NeRmqqAy5EsSTKQ7/zf28I5rrlepBLFKvm/98Dy
mBaN0L3ozm1jzvvrft+VHiNhdFPtIxaU7BOvgFA/pqPoCEgGicPoyZj+F8is8reeJN+IoRG7oemG
8WOAkyn3R81k7X8FTTPeR0Zoa6gfgNhSewhvbN+62OQ+jeDfD8rfAqVBC//3N/84d8jXi9mXH/zm
R+QgOE8Ctkm4Jhf7gvAOGqqH3xeeBbO+94unvB2xBrWjQsZRLjK9CT7F+1YSlLDCjSvtzKnQ5/37
Ev/a5f7zEn8cLfKoF5u9mmc5CdASI3DCPQHnhkMnIbc71NfU0zlqKzEqPK0Apk3ggAQq4i867jVk
r777yxWJr+P/LS9/3LQfp4JM147924PHSFuYizhzQTMrrPlr5CWbbi5cElIAIkgk0MfOHd+jAEX9
1pb4HpH/6yp+bECGqb30V8V9wQhHE3KrNiFaVhD9GuZlABAkRF0CafkhC7F4bOPFHL5GPN1+c1i3
/g1WC0dyyCyto4yvvubFcNnIjs2+IIBqZEJo02qXdEg//n33ZOWv5fkft+/HttXmanJ7RVw40J8t
XypLaHBI5op74Tvb6e+AKRcvH8cszx16+E/z8zUKWv+BKgRCh4WeETG+5bL8JJ7m0AawM1ITP++f
+MSKjVBuV5yy4k0fGNG8apyI0h/oApvANchwL4m92VgYrNXax0OcQnf9cTw28C7u4f4SrMTQ8Url
bk7KlCznHkfMHj3tkEnZvOcUAHrGyVBunCvNppjJscggRnHv8EEuwKfY4V40f5/Y0POPblyxS0bU
142tLRgLlKN8l79b80uIHTwDmu/nv/SJVPHO/uPBMH8s/s9OS7tH/n1/FZyCwFXF2BalKicMuEzs
36boxqxeiwQVq73bvdUw7kwUk8B8XFqZrzds7ejnjV+2JfWXb978MbDqZ5Fm6k9WG6oV+0Kon6NB
7ZgX83x6gBPgPqfSlzUT/so1qFeM6ahgIgZIaByghlKdco5t0YU9BirJkfjF69+u8Ld792OHUC/l
9VaLHUKk05CF3t+Sn+4e3ypgMCVOEPZGaggQMPg/oNY0jjl/hMzAO9rB2eISHh/e/eKnqwYgomyD
CBBhN/9+gZS/7+7/fYHMH9tFX3+l0aPiNoJyNu3XuPCIjp9yUfHhukJZcSVDApVhv4UrpGwe8+dU
C5+LKzbs+wLosp+jmVS29ZyypgfdCd4ClIsMKvN9yHBLyGsuGysAhOc3dOIzJAGbesjzq6yRByi0
ccDWrPuna0NfhhQxdEP34Z1n6rMfdFCgC6bWeISXEXPtNGD2klSDB+jWeIx6jWrDeAwqldz03gpA
FagfeJ0c4IQErOFUzLkXQ1q8IE41jFzAQnwD0qYeS26PQVfPaelhAFjyrbttLBmMPOiDIPylXVx7
1+HTL9Fc4F2l1GLtABdeULNgi6VZqTD2uLkVeT2gZtBpwJUEKxy+3sUAvvjC8qTMzTlguvd0oi+l
j6MvoPn1FGv97O5ep6Jjkga3eb0Eujy7WYM7rh2LvdkKHydjaFzsnCAVOm6vgb7lr5VmN3OKiMVr
Au4EJZXi3z/7GCd86YB3RyiLjiG0e8zSTGHW1ZcJmWjB8481j7yPfJSPqME9K7SGmleuotqWGXpt
svDKZEcZaeToaBAfqtHTLyCGvhstozWEuEIFHhoMUEnsIozFz4ZtS8JCNZcZWX4U1IMf/RFlTeIK
8aKJuKX0ssllUbNd4AkXllaQSlgoR5fDY3Gbdwpf86D5UMkpwhDROKsHZl9gcaWNEY2KOS18BVZD
U/0qgtJ+ex9/bP6PS1Inicz7GJ3uThUaA+0zphSf4KHIRyygY2IQvXdGi+RIIn4kpdqJhkPQAUhZ
1jmx4wsRxKc44kL54MAgIsQlqBoHH/9+K7W/Hsb+eCl/FAWPMu6SvOClFNooxCLyOTrVpI0CvUD4
W2Kp8NCwDgfjo68eLEhwyEt3UwGykeFWNQ74JbKVuFCR3siQ/ht+9NtF/lK5WD8uMu+/JEmW2Rqe
wpdl7F+6G/cH0VRQ1LDhA2Euh1Fuv3xR7gktq4xZvxhab5cFuHTGuZXXhtzWaTG9L1X34qMpIb9O
zBonMFZ/qU7/qo38o/SzfpQ4qdrGRXXnnsKtDyzsSetPOH4b7Dhi6oorv978psf8q4jhz9/5ozq5
VVouPTR+Zzo43BYG2blIe7H2t6i4izmJBKysDUUxiyvBgh3vzmuTc7ijV3+36ZqFxAUgoN2QY5K/
98i76kDt/rIF/P21ULU+RFBFAZD6Y5uKstezVK1MHGSoKsh3Jzghw6P7PCTq4EX6VzWYkEQL3pQN
Kx1q82j8VmzhLwEQnieEdk+KLfNggY0JY0DYlDVoWxHZpjMW/mEDROPXoJy/vsp/XPOPXSuWFKkp
cm5streYRbDSf5FkT8xzqI6NUbm5Cg4CS/PVy2FA16P+GnTgEAnsWgT9kTY1onsJpxIZwSbh2P5r
Wf/X6uSPCxQf4I9Dc0rQinYVpzBlKJRew9vW8CwPgwGkalAaGJmE4k3Zx3My5X1pFK/qzRPkyW/9
sb+feP64kB+LnmZp11sl7tTDI+YNhu3g1YR3JOJHhNMwKwXd5rm/npKTRelRuNmoDI7RsESqyIgK
9PZH7v97dSNcRP/r2vHHVf1YO4yeqRxjhWcuehH45EnAqRjQelKIUOY/mvbe4KUMYDnhmCrhTxle
BxZsv+8v1PUTQd9XD82YwF/5qdOihJnKk3R+m7+NKw+OAgh3+2a129uinMRhXkLUIOQDAB1IPl/6
jBe30PAbNn2f9vcXPQt6uIwj+HPswoThMIo0T3BIYXNQsOxhDE2TOWaY3vk4rMeQHo9AIDcYvcMe
zUJOCkNLG5QfuHFtVOBfykEgUCF1Mg8s0DEq0D4QtE+NEE07NC+XLTZFcS7eFwPzgWutiBC2m2kf
VmfjCmaV9m6OkD8GeJXxorYuUCX3xGjE3WyadxSQ/kYQ8HbIy3YiDa/gvM3/vWWMNEuC+LIpcnSJ
WMOH0yt5b1GhqTxwj2lXLNtobOIe2LXgsrAd767wdSdPIB89DI0wktgxWlszXRP01kYrkW7GAAZg
vOsjQxpUn/pO2iikqsd0m2q7h7ON0cs1Q9fMyahgYc8Ecrrgazzwo5uJhd1l8wQFQernp0Io0o7U
Sggx6rvCbTDm/PtwKfUdkWqrnubzE3pQIaAOLeAVheVQBTLHaTSHiy6AT5EbgQSJmZtzl5joZ+9k
fd8gNsXMVgiELN0yZlDYUrOYbpdClHw5pe6U+dG7vz6e3ZrPfa3tJ8YR2pV0gCl36PVmk+u19B79
YaOQf3wlXhCNsH7tOZcXwuTbR0m5yg1KWU3IuOttlWLZO651zacMrI3JKxr3WfFoGCfbY3lq0S1e
tcbr34bPx6zPDeJv6g98xlxbl8x7cJb4rVprc1PfJW0g0fzAKWI9pnwnRYM6nPSxywqpFDHmUvt2
l8huxVfuN3Q5+RAS4yd5z3cq6RxuHO4YW8sdRindw6evkppnULt7V8WOEzfH2U+ado94Uh6BFFJN
dIj5OZd0zZ+SCUlQc2iS2G2q20fSI9Ylso/tW84dfSbbewdqKbWC1+vDjD+PfbueATtjTJ9Mc3al
qw5jPyE/Dh2Xgyu7WeRhNoP2GbaFf4u/StVDBfnCmRI5cUkL0TuCzARCCp6ynagjElU6EDckVYLF
qvr2kQsze9tLMuPKa4hc6Tm/fbyU1s3Rk8EpV+wSvr4e8AM6KKi3N1KU4tbndnr17a0ZIh/wONj3
Cp+bVjNV8rpDc4gSNxPEjQNONTZiMuEQP6VrVQ+o2tfJWSXrNTqoowuKxnepDVp5eSvUIOutXzoD
IC7K6M9eGWA17k9pAdRMRmlu2BpKsXsyk+XzFRmZVYaphEgCAQ1vVxxm8kDiQTMmCgd583DXfUmF
gIoYjjv1mNN4er+FaUpIBl9iBYpLP3Gnmm7dJdOXtukmnBRfgx5HVh66woviUIxv20G5iA0iakNj
xM/R4bJF4xslOMKiAtDe4sWPKZwGycXD4fcfb4zwghiJ7YOjBuf2frKt7qdMsa37EL37hQNyZMvU
9zQXaHBw6EvMsPl8bmRzECcCY3rgV/dvTpauxfNJPB7T4NF9Fut0WV7mgDefO32VBw0Mb1IGYl/d
0fIlcZ6VYHaX+Q/qnPUrUEc6NO3P+3N+n91xaNW21bMfObfJGlv94ZNIcWIVP/NLwBtuWMTbju/6
iScBXDvsnDhmgs3SjP0rKBO3pT1zqFdtII+fw4YrD+uPfNmQrNVtuvsmTqYKa7/Ka+ikfN7jIksx
qdD+YVX91FhGrHf9NWZIC2v76lmEePgXD/sXeup3o+c0eAoG92yQ8m++eAuiGO9Z/JXWksNSkPDg
8yImoyMB3hut8PiXeXGfGRI97siDUBRjxBvKM2zcZvED7LvDGsFt5l/sNlxWppIn3IykcqArrtaf
Frh+H06WTXqYLwdG4T83t4U+evWcVPUeWC1vjtEfWje47WzjTj3jLZAu4sl/luNXvYskWIM8L1xF
7z3DLDFrNvzwmznnbeKanhuex+4gfaqKy+LXUzBX9d76j1mSzFr9pCVz3i9WajN7l26Dh+rotPQf
ThsYvoCaUrbOCgXKr3MtfR7TOGyGfJu83SUuTWhPfNYeRPVshbStHuhFwHdr9Gwq3ovqkl3Dp7eQ
PnM2RurMqn/mae3zwFw97mjCMwA3mAts/bxcskTfb29qC3lP99Pvx5iWnjS5z3hN+MQmylQODc2g
RW2NCpCfx3+jc8B2wefvf4rHBYUP8iaWeWYD/MPZg298x5WzL1k0Vfi+ONfTYTgwdwn5m/x4nmL8
r/Bp6dd8Ngtt20GFoAhHoYrF3xzwRvAxXj2bweKT+RN01NZWPns7FhX+R/PZHJi7c4BtJ9zDCCcI
azRAyU8w9tzaGGUUjFT2g8huV1ktfsBlzx2SdZ+XQS/EfXjpvo6rkjtHOksy4qOqzYjXKr0EBWuY
IZrVq8qwuVkq99kXUgRkbMNqynaN9p8eqDVYM+zHMTP5rNBYsLPQh8dlgc1cI2WbeBUWFJcAaXcJ
tJVGSR9GcTkp6E2K1YU+GVKtmZjbdCcSeqCJJ8x5NFuaYNAhvUGaiHVjxp1b5RA0cHTITsRkh/HO
MWymtAiHfCOCAPYaNUOFa0A25FFvDVgy9LGMwdBksZl0m0xyeCp5T7MZd76e831wC5phGtkpgKGB
dlL91Nefok7Qvpd8GcntLl1ww94KCpBdLdn9CBb9QOrRvL9a855yiGbG1eVePQcb9LWOtKIFbJhe
OZkbJaw51X+O6vTmVc00IpBXg6vt5dJQbQCT22DN9fkd+lRsx5Hfp2WErgZnGeE46E4iv1e4ukmw
q5tI73AUH4NdweHn+G6+x3trC5UwVjAIwcyzoAoo3oN1QAtktDLL2wTmPE3jJ9k5vDPIDq7YLWQ7
HatDrooACqqDcwrPfFg51ua4AvHSIBBnmAO2cmAdhJMaNdPwpYNOzAVHjX6KBxOXprHwtUh7M6KD
vMFJgX+gv+dPuSKTl2N157y+ZDdObKKhHxNB8b4k/r3ynuh8/AuQxBg1VAXYu2Ooj9iBbXuce/eW
8CzipRK2/U2PpnXlS+/w7qT3dFYPM7ombsHh/T6UP7FGcgPQUX/npIreoLTADIkgBAruqMBGdvGL
qezWS5ip5cB+TNiZBqVIyiZRNlDpuZx4Ftx6iJAEw0YDWPkFqsJcxrNsSDQJMETMSF65jU6oO6NT
j0CEsH+QPQPHHI1eZqlAH0jxwyFgzRieExrPbYYCLiSGDAeQRlxSuzaD4+K51cLuPjAP5BBgbHqg
dQhzSIV9VNz68sZgaBL5R7xJvBpgr6YWOvrtvZrE+dDCxogxJkW92LnKiedVIVp3xXbnCIUsYu50
T5gAPOm33vQFomx5+WrDHsIXpDEsbzJ45IwJOoDz+v0CX/P0YsdxrQPEvVtv0DDFRn4pDjDsnYCu
NWy41biyhgSqbUKGP2mgTUevj2Lfzl/zdNdZggaQQQnaHw/QxAQ0TNARxclDCHOrntf0/X5Db+h1
IhzJfk373yrzk4S+lNai90StqQQNHoVdPuGs4MjIOngIhs+5LCK3xsMl7z/633OHDmQXI0kbJAD7
6r1iOJf5XZj2mIcoYe1NSmT4V/tqDW7v8e7GfBfmNkALa2CiyQwlvlFcS9CYL+Go9vKORCWKsoBt
B4ekMo12TeLkR7eI3I6eJLRybAqoDqpQm3T6SFC3ySK8uPBQjvJYWh1J3zNnhE5inDmtvthOx8qh
5FEnB47TzK6wp2/VubXfQqxy9dtFJvGqvixRW1HSofDviO+6zKOlgiGDuQxERnt1HeyUoA3BsMJt
dNsvqL/PseZ1zgPyEkZxzGogTBB1VrOWx4PrJvJockzwyTg0Yo+fXRckz0FFJLk11mtb6YKjYWf7
KmzftGl/qn9UhR2l7vHQG33QsxOv87D3Kc0iPIdv151oRrtPc2Z1E622X3DCOcfRIe2C+5e1oAVu
hOzzMQ1hoSg9vSYdwS3eE4WP10PQZxdTQQBWJtn4qA/Sk74nBlXkHfGBvo53zti0S9o9sQX0Aehd
PoV8FUzDURgvurNVjdFHKrQ4M1vYJ0ikKO072lB7gZ/h6cjl+XK6lmhCTwvmAHR67nyEzYKQNrhX
xurCk6Dgwe6+kLrD6UzQir4ZizexzN1Ih+15D96a822djstjSIObz7BaxDuC4vg+SlcNIp7cF0aE
gvwRGawP7XlAMQxA3hJQ2e0B6C5S+b6rRTi75SBlAEbcw9PGgEF+H0iZ/m4lYnU+GMLZzIR4+y8f
7QOJHAf3y1wFV4Yz30sH2iIJ+OfGWT9zQBAZZs+tUUAYxq7nvsgJRRmNKn8jYMoPL55m0JNFwyB8
0gZup73wjj7tgkXOZHAHaXmHA497kepufp9UiIiCy1Rf8P+h/EWgfQJiOFl2K2Xc0XKk9T9thzTh
KTNH3UimECn8cl4FybS3yJ6naRnk8+cacWOHTuSgf5arHE06/9qO/EmH7LULYHoNC84O1zD1oLll
TxjCmPEMYKU4sd2GmG28Zbhiddx50eq66GO7005Y7m/0/9vBisnsZQhyloTvt13fSRB0VmMKKaxd
Ap3Fss+wETU6xB3of0MiolBcvgFrXCpsOlTEsFeDxm92urDo35zH8mkOOoRS10l/2cMsos/YjT/4
b4SN3xyiBq4wtLw+iWfmGxLDFo6eSnzwmrWwZ4+LxY04ryGVk5/PGr83zsGxMlYZ8a6mIwmFKN+y
PlwRlNsS/8nd/gJnwfA0BP2wYePeXTaXYe43tNH4TLyqK4P99/BAJ2khcXsG2h5dqZcsnqu+8PqD
++Z6nZcwz6jhY5HOGQciSEAuDiPAZ1/fhMUwFqZ5Usi5/eMUeV8+LI7vBITE0InYarQLTx1uDdKp
856jU3syG3qgi8xnDJHTmXLhV2To5o4jQXGKIR0KAhFTUWSxghNd8LAm7lgMkW6I8+gM1I6GW/my
NcfkZgMhQeWaO0x/UIiubschP4Ds7xvd/5u9LCe4X+5za99sWZNJ4hlnCJU4X4NCRbjFZOkIRJqZ
oqu8K771+QyaQCGg4YRufdiF8A39EtjZNAIpRNTlgglHTiYKmCJb4JqwkvX2DOnaoF5LNjnjSQq5
GUr19rbuPOFkfs5rXzwfm7gWtQXpH6vUuS5vwY7GJ+uLd0Kk8/bd9KoXoeiRZQy7mQ/hPjHGQiac
uY/vPtcHXOAtoxk/48usGQiZ51MnQFra0KAq7nkADJ3LOj4lcOBCjAk2RGWWYBMyTjVP5/iiXFYX
sB9gpfE7sYbLADklyNw1rkky+ax9hMELlHHsYB/9IE+WbdM9rsxzfYIfBn7F52FQgcManNGYqV/t
KrTkcYPwaxsBw4VGdWGkYeHdivGknVEPUhmr5EBGBN5Za3zZCF/opKDpphFI1s1C9toxiNEhDMKR
SiJEb0gfUkQlUJN3tuU/3vLdUXL1wUT4Bhu3D1yfCjsm0oqjjuFxSgfVT5sqGrKP9ziY4VfR3D0x
3qwB9ZuxKs75V0F8hNjzRRNLRXcpxlJVWJK/3fkZImVCUsJajBaGBNmysAkTuYDZmGYoyj07p38z
rELJwKLs6UQ2KS7WKjoei2s7r8RhNLu7arq+2PFxnB7J6LgHN7fZKK9QiXacljKPs2GVuByvWXh4
L1VX2VStewMZX1DBS2TUvLxtfymSBQQIi524drLjshwZb+RqjYWfsAsRfg3aNjwuk8ZJV6LqIzLj
s//OxJJJYV2Bbzjt2C+574CazDm9oGaT476lFJ1FBz0PJd1ucfIRBXO+jfVpEs9i/EgijJj9Gb//
0vSUK57Qq3sJe2wdz9CaywFnhXRX8djLpP1VI44Y6+uncuSOVjMi3JQdD4SC9nk+r4bm0zVPHD2x
XEM29Y0p3bwus62pPu2TtGNNYbjj0sOkUq1Y4Y+jB6avkG1ayDTcI08nZ+H3AjxKQq6WymbtUyKz
gsCJ90siI54S/wOXpZimrADDTrQDNLlVT3WRImGTYRZftQFBP+OiQFSIx4W+CP0JMuj9RTpK6mGf
EMNAPKu0OrhLomFg4WbC5jjJeRkX1Uzd9Ht2j3yITbfiLUGBFWPZuTBaTEkSogdMZ+d2IPuakgf1
qXRHwCVoNOLc0U4IaqKHxVHExvB5DOinj7SNaHDY8hgiIxFDKSLouOepHS7y3rCikpmI//g0RzmZ
GnjzmTcP7pzls4G0TsJ6wuUYn8Wixp6Dz98Yq4hHGXbe4Qg/nEO1oD3DuZpG1Qx8gJeje3xMKqHc
EEqT3ii6e9d8QBF3CRjqulW6LafmsHa2dE9md4pnsTRzNJE4WXOkp6E+iIDcC4Q4hc1lO7+IrmHK
DBOLnsmcbnTxhr1tW9gpNYutD3vDO9joPicrKhZ6w47Y7gVbovTyWeL2Quycg2iRLppDclY29eol
xjxUG45Vel08thay/Xb1zfcaz1PIQUze3A/V6orU9X6A0Wyno5K30k5kYFN2RnoU/HWu5XqmBcHX
0U2LAPZ6j7UMJLzbu/jl7LiLPXne32h0l0qxeixogrR4bI9BCVy3DAU/o2M9qQnt/i67kdkyedX9
ihYYh31WBCgEDv2RUWC9Z5HzFEf+KdkxiCGUOSE954JPSeYCT/SLdTHe8z3FZ2Xwxt6UgiZPPLqd
tFmIIXISOIe2OklQTHgk/qzQCKCHzZ/TeC+qiE+EoN3GfIUt9+bhK0H3oU7Kc3XW6AYMFOc1OQpe
svMYnmB4Ds492hM0alXvitV8+txeA4kl6sWUw+LAIdnZnE4D0bb8tHbHSjzs853KW9ozvLUgqi4+
FCIvFwQJEWcDpoleHqkHuJHtKnL6iL2+xKeKUX5Mu3F/35WLbHqfkmft4Ww+QTvmm9AOcvLWdz+6
QUj6OAp5/lxv0+z1hUxxaRO8tnsYdg3pfINyXpnz+QcFNjPcs6xfPOccxt6MQH7TeZONgSx7PcI6
DKEvFwE+nUQiQcx6dKcWVmb6DTxJf0wYhD6sURcshNJONj31aisNyRCcDtQlcU3zo5eOL0hFnuMK
HYnF2Z+zs1jTbiZxUb4kM0gvZyk9fxDnBhUh3w2xhPY2HewPPOYMBLfWOINGpp4LIKF3V+eRYIE4
W2zO8kxhJ6CW2dRUvhVnN5skDJs+XcQGs+IR5YzZ8xE+D/gk8sZiUMeL7HPMeubn1inkQYbQ6eWr
I5qviKa9AjMFnrhP/ZOViiG3OfLptZC4SCUuI3YXnEh9hhUw1Md0wjrO9aMFMosiYFVcQhPf5Dpg
Os6ECYUpcSZOSQVMPDevSX8xIpIhnz2Pi3Yqxvki3+cZOc1TNNPn9/p0i5ZlNx/eikkVHzLOy5fU
rQeBxgtM0PdjoxLUN8k5jFCNscp+ZiqtD4AUzQjWCkR8Du1UBR2je5fhWs4u+NUv3+/dnPpUJfWO
E8/DUx3tFUqfsn9ZmY5GmzfI6tOTLhMAferbGNcjiCr4JwWEXhXOgjEgEc+cPbvggXu5sJWDns4o
euUZENwrJE8TKIx4NogYxpyhGaR/+bW0sO6c3IX3iZel5Fa+0xVw+eL4BqZUSvJMnLN7PlMK8m64
r8eJMrQkRxRRK5zquGyitbzg+koKXenryvt6PLBYJ9Alyn3SAd6+u/f7YCpOmDS0uhENm/DEBrG7
ruizI6VkrTeub03rFytTn8r14FqN7mQWUo4VXsMriKh9F/NX/BLwId6iK0MqOh99CsTSo+D+sqgF
r1PNwiifiz5V7jNvEoeRPt3JCX75ZTPv+y2GmdzhwJv4gHdnBYaCHuOJSU7575XgYAp7lVHeitk1
kLOJMusP3npfybLHnoUVnJcCGhexyNX7i8HSMicecYN4DXofVDcS7i7TNqw8dUrLxlVjr93VIu8M
9y2GGPwIQnkeWtsO/31QfUjrB+sDlnlnkdglLhsALjX2rGim7R7DBOzEHQORB548d59sSGuKLbHq
iAapFBbndiavINhgoelWESfvMRCBuw1QSNDRjHXkbLTz8UxDYFpDptPmfYFkuvvZCHrCWl6Oz53T
9yKLWbN5HFSifVgF8RwHFXCx4zeHL4c4FiFei7nLvRB+uuF0iw49ZBs8AgbZuNUQNHP20FFmwx9s
xgjo0QlBI5tYkDOm8SqdmaPy7b4UWVxY/VG/GetvdSq6RGpyst3Rc/FHYt5oopjcfCmh3gLn8s3m
cbABFqKGLigsEbLOmVEMW48G3HHwPySd17Ki2haGn8gqVJK35CRiDjeWYQliRkXx6fc3eledi312
6F6tMOcYf+wuKqcCRWDKvYfkBnE98wswm/BkzN/iMS7sZnMcCRfPKMtWphCbJqMaqTGPrRwg0O2O
diXddT0As3M2pOuXiaSr3yV60FGsadvetUcagNB5hnmCry/WakdbEYUzu27eIVDJBHBBIh/IJSfg
iv66+EjQ53OhhPdY0DDJfibev8OPtj6GzagQLJP9dY2d/YtfGOThyNK/tqAhnNMQ8yzXE61pbcDD
4blCqNimm5zWKUZvX+ec5IMzrZ2EEfLu2DVR3fTW0u6UtAl70T2DcDSfSYwyQKLljyIxRq3wwExF
GiACAyl3umopC66DTVIj2uLz8X5/mmqhBpfJgdYknz8/hTS8p7dt7nXa9kdkeU8W/mr+GICFhcXo
n7CUIdr/rSSFbm1Nb1SqgVdD+aW5S55QoYUGtxppxJj0SireV0zxF/sz4apcoUM9ktdr5qI1ZoQa
cMuaUa1aDY1mCAee4ZXDV/TJwLV4CXkOeXfZDPof3m0EJV37dwEu4apj5rpCUxA+QeTT7kO4LDg2
kodxj2S9xl83trbDs0b0S5FdQbaiHsA4Yt2o7Z3IEeZpJieB+ECg6g32rd+sCICXSSkgvhXh4obZ
pHavozLWPUzgitUslkQtcPs9g46V6PCRFn5DGbm03HliQARTovCa/zjPsCKRYSpfCWo2H9kfS8jy
ABYLVuqT0CzRI1KaDTLCILhhCTTc7M2/d2hREmWNQZWtuZmoPMLuMuLDsKcM6Sv0q1ORHgPxi/+R
uBIKaFBJ34ekhvEbj883wtwjEca1D0qBeI/mKuSZ8pJ+Z60+UQCzehPRK7DSpyaYY28sbTb81CRb
0WnJfoO5nVguFhpJGUblgHwTTJIFFlzteSjDIPoeaCgCjjHFKYSU1AY6R0EzjPHmsutGDDYEI7hZ
uZkTNo9efvSKOL7zP1bX9LH7ASQBCy20leFvDo/5adsKpWrp5LWWD5reZIjJ9/JlkutpIboFZFBf
jPO4zVsTjkpyPAE5nBMRLy9a4yQOkKf0yml1XalHr2a7q9Kbo8dHPm0iYkGS/rSMhwn4xovANgnB
BKYEQBIBv7l/5gxz6yWuy6+t0CzIO031bR1/4+KJsP+LitSVD73cQPFYyhQb8yPQoUp4AlGvOB9y
HjZdSDq7OMh6o6Dav8Y78DnOmzqjRUXFbytaKHrUbWCN4ceamf38ALuATEfaO737HzMQaqR7H4AO
QK1fuNIv9kw+JvVGPBKOSY2yvw4qPJJeA/TSEkT5mk6ljs5gi3RfTnfcnTBG9I8/51cSxaWwiniV
AhC7hF4cX2P1biHKNp0GhAVayoYiG9091CjgEChWRy/+gmaZ1wSRdpc1rEHQI+0lHc4zsmgYdt7O
9WcTK3Ho+QowGBeuB7blcJGeBvwRrU850smheeVcORxV85YuJdneOlTD5g30re/eXjOo2Aw6IIDO
lQayKeWQgBOjn6dSHhu2H8PuQkftuLkoQW9B4dwr/I5pwxRF94vhpF/YxvaNK/rCBGoiA6HM6QpP
M4RHAKVeW+/0FwJndYkPvnOq/kCy+HUwEV2kQTbp0SdEUOlpCKr5JsHRMzOSmgeyetA8hWgmRuFf
BR2eOtq9licUOauG31QjmR4Hy5JUQS6dzs99ZaTewnRSq8YZ20vJPVheY74nEN0PhQD0vXDOrq0l
HXDUVHZ5op/zhs215A0QURdQFaP8oB3C0BI0hGYdSuJ2w4eo2VOVl979hNfR1zUHipK9eE1t7v02
TtI+v8eg+3ccEH8rrQxS4yjsG3AsuiPVbfmSA5tUYojC3EeLOKxK42s0kczVlb76Xb1O+iW1pm+y
INo9fKnvEH0Y2RWNdwm7LKFsqnD/cUEPMbpbcl83ZsIj0u+uijTfq7uUsEGOlWUxEncKV6pU12yu
m0ZidQ1yh3fIWgYP5738eBzugBn80SY0v6YSb3QZFCw90InYff5IjbOUEeFrxPtiBuftKPGKssP6
1Qc8SZm/4wfQOVThOm5FlwnyZPgC40/Sd4rNx8P/RmsPrjkY+GJAwBS1mM5617UBUB+T51GKEg+d
AZV0cw3t2RALBcfnrCLg87NSwQ3D7/41PlGFMfzC2qiOlHKfaY+GVEEPFaxpX7sS9oMuRtIglCVP
dylhpCaX5oJPWCHBmXPYUYdd6xHg07EJcTWu+LzOjxAeq1/1uUQwo/aJYfSbGsP9/zLr1qqFHu8G
BtijDK8+ENPPUqFA+q2XNcctirNVQTbvBeO8nkilKAATt60p7Y4oZx0K59aj1rImuWBY999jLPU/
Hh4K5hADsdp/9oLLdVEyajvKHHlIFL5QDrj449wRPdp3cpN5/fWM6i6PDK2Lf/u7j9m2zh4Ycr5i
e9/WiDHaTx8d4+Zo0ZTs/UNxIqkSe7PDZUrW4yfUjh5ByD5F0fyHUkgu8dQX+xorYFwB7t7S+TFR
SRZ36Z25WIgAYoN2js8wnzCDmSTHBCg/Wla9wsiPyftFy7krp6fUk5DKgrOBRU30HQvS8AzwmxoK
jmKOp90jQiCr3/1f1vhfjvaVZoGIlCEUIsUl6Bl/f9LGS4wMlJRfrSoYafIO+uXH5bthB+odtM0z
y3lGGct7+6t9wV+MZQQjLlPHTMJpus4d/jbattlWWnyZ3pfRmXen5NynFvTKnOl0KUsle4m3CKHw
FM7tvft43ei4B6+HL0q7PqMYrAc55AtxxvN4ESICxel39hcgqP0reLc4OqhtpJD4Y/tMERZ2rj9u
MZY0vnxCECS/lE+JikTU3ej/4nu/elPacn8OPk8SyopEH53mnX5XorqL6VeJsUJnILkUzCenF5wy
XZvO/QgfVXmU1x03L5ZjoAF/vQGexrUSGuNqR6/c4LbJEYaUHtMmQh3anG3EHaVHE3ZBYXdrZXA4
jenoEZsAfwNFMBdlwHyDisc6hdluoh/azi3aHiG4Kd1Ej2etoAPIbmfQhotvk5EAsSmTdythy3ja
e6hQ70TY7f4jJF2/7dR76mhxjRHKdaTVgJoP63m1CcHedh7ZFxBYc16tQEpmuNYm07sdc6+X4YWc
URXJbHKL2gHiCQRnnPAgdMdVPgQTGlNt6T0avzUyRu+SOu3jX+9Ghx6hylBbnJ9QD7mFrejTr5YA
VFx95A9RC1ojlWLYM6wHGyifYogY6Z1yhxOpd15090Z2oQxOiMVeApfLCgf9Gop+YKWkJq8r4wvw
ReUrsI6AOR0Q3XPtwkwkBoZ2DhUa+pwjgV707RC94F8kZNfqdq1PbjXDIiQjNevwsiTsEM/5ExXZ
J5Bb4AEoj+8IyvN6987EopRoWqyG4Ah2UEmRvjlUa2/uw6uVjfgujysze7bgf2BQXYOd2Lm12TPO
wwNg0ra1J7oKvWpChp90VIrPmP5gcLNM+OrrTgth1Mj2XzB58CawfpJ0Eai+hN3mQUPAeo7Jsb9v
kfDzWB6X1xS1JCOdrHzmhaCV03jtFpzdsfR4sOEsn8F32V62IeivuLshj74ZVcEYACUznwUGOUen
ca7Snyislwhs7tZjl47Pfgc7iHvuG2Gn8GoypQwKcc9DlqY/I4M0rPn/3G/y9rH4Rzen41QjN5tQ
XzjhTK+39F6vMHHSnJH7d9Vzx98laQncM/RQDSqaFSJgB44sTjQvJ03hhKRCovd060SALGBnxSuv
k1aYU7l3TSoSVV4OoTpJZ9zjlYCzeRUejxn+wfAXnS9cMiCc7Ee6VSACcz4eAkxUQ7Sy5gkRDbAl
/bPJzKl0Zx8PIJyMdqTka18x2WCMDtMZmetpBWt2PnR9ovoKAIwKHXmJpsq6U4XZjs4xYF7uzAxr
jwt1IY6j2a3tz86AiZIMLJJaln8uIxrFz6lGyx9fNXr5S7w/3MYHtX85XJh7fHi/5JYJZIGimGWk
p3MTndN/ShuqN+n+nXIroRQikM1p0+zxIKcXYrd7hE+qrATUZv7kjyyGqN+I+C35QRlxmSszsx5K
ImFtJz/TnuLzG7cYLMZSE8Ao/Md4P10jWbY01LKsJrmzJ6ow4Xxo4j1tptSMshN4ZC+hFbCM7RYV
2aK9Q5D15pa22lzAXWHpeUoRIbwchAvKc9TlFmP6xm8oqvkIUl8vbDPv39/+HdwEnQpiJ4MIC9CX
SBurIItS6NAge8WB96aY3PsSQlyFz8NsOG0MYpBspQfNXYx6gk0hzoCCJGjTmrKYEj7lTOG2Z6/e
tGjmBI3cQbVKM+TXQEBUt7x2rXoV3e+UePKsnVfM87od9myeJ/c75ioDiJXCGTJCw6vv/LyOq8Us
Kye3rwJ9zD7WAiuaXS2P0Wm6xUpHUjg0YRQHvCb2ISDZic+Hn5v75AtyRJrYDCSghCojVTqVXNAD
IZVUaPOhN84T6IM4Xw6vZr45eV0qH7jk2MgcjTfNfaLDuPuECQEw0gWNFQ5bw6LtPV0WbxYjhZes
sPaQi7EWtrMcGSQaeXioj/WM1T4dzYQE0qgM9I+kgnNuDCyh7+4zfmHaBV6mV9KFt3YA//rd/qVy
Lhyzkof9sSJ8EIRf0L5Kz8L0y4fngj7wpy1OLr5EUks5JYP7tpPp7+DIkvoIOvQuXHkS2sOqDJ/l
9EdvGtFDJ2Hoxo3mqREal499d8ZY31yaNFRGqDJau53R8fCh+31gJCfTo1Md/zmUGioSUmFIl+5D
O5HpAjkAYTRkCVz+FaQd5e5fshQA7eTV/R5gz/Qg+Up8WNVOh6/3Hlvz7Wl7ruEeYS1QbDOCntIF
U8d9eJh2eHgeJKh0hQWHiFrzod4B/uqlPryGzeyYDklPpamK+R1ERlhzFn4ylY5s8DSig78d2T3S
XvhAHYUMhWpic2Tscyfdnec5Iy1C5DQPd0fCVj5sRbCPP8KFlel72ex7avxc3JIzgczMVLQssewM
CR4Jr7zQ+gIdS8XPV83aI8GhdEZINEyBAcAFMJndthIvzA4SGsT0eMfQtCI93csMZcLWMI70rI/h
8WqKgAveiKX3M3x5neHhUKbXgAh7mml5BKOstn5bDUKmmD84dI/0T/MutAgpvWJr5QIKcI3vTSAK
zT8OCfD14ExZMNvY3Trem7NmOQWmzucGhSt3X44kKiI4pHh6QXB2EJLVxe/iOSD/VVsYtOphO2XA
Q49gt8Dgoieu4ETz8xDJqHWjcuFGQBWCiMei2LwX37PDR56ToJZnxejjfZtQeql1RjoJuSI8lS0I
TcPqNae0Gm/GmROus/8qbkUwCe8knE5K8CwAIL4eSSen/7bYHCeM9iwJUCDohRxss5x7bw69XvLA
EVda3bCVtPbIlG7BM/jQOauMcv6cJlZSoMK5OmdeFrQSAeeZj1NzCwyofaKXRTZNuo2PLG2IWnOm
XblzutGXyJWBgpqGk82+dCOZ0Ri5nC8Bm34e8F2FwvszYsPkeISpvRn/1YU6KFO5Xx47w+/6vaHR
x56cvfsFHnqUZNPnX2uURyjCqSQs8NvwGrMvWSymzPq/A+4e8JdXoCdvsLzfhs/bvuRoVDo9vyRn
nFuWLyzU0J1zz4sDkLhA3lopmAes+gdcGSqQBygw4iVleDsUHeuMuOEsokKsrrPWRDBGvFU8ssxJ
Z//L03fzZGTKefr+IWJuybnP1CgMmzIiGkb0usmpB5SDXdeu/tZ2XJE/0s4l6dfGjsOkZs8oY9jU
TKxawXhGhzfucgv5zcf6XTaK3xujXiPUeHZNZIvVRw/mWLhlWGXGGaxVyKL2BptG3ELypZPrAFT8
70dA6celJ5H4J0tPF6te/EzzoLu2LjmT5x1jMY08JflUhfsUIxtZhsdRqxXl58Ak+i99zPqNUAVM
d9cYPALxs49Zz64jAhiDbponHtLpWStGeT8gohXZKEs8DMLotZQ/xjo+EytJX67sqhwIgN0a03B6
ylpDcN7xjIOn6x73mm0QTknRUlTDcnNo9nDBQCUJVYCakYc1lAgh1DnrjB7ad/Qv3Tx+8sGB1FuH
9RZXIJ8njkYBNmEZAuEGL6kGGsJ3ipGvN2gibWeydP6sP06aClQbZxFpf5oR9HgBL877Z3/5IJ6e
0vbfV59aXNbc9+1P47I8MF8Zuy66w6xM3//ear6jb8ttGQ5/OESwHPMl793PJgsAWQUitu7+GYMn
AwbfrU3uKOkj1pz1SqvCErs2Ygj385i9SZS+Z8qhmDAyvDm/GHnC76G+Z1AaLf/miLyQy9VtR/r4
dThvctVm7gUJINTwMoCvz7ofMjeE7asWzagVEkYEWSh52NJLQ+/nrJwYbYe5hrtRwdz4dVo7Il6f
7iktc//Wcm+I3yrcVHjmLJVxa6HCFlh7UnE9ppAvEe9Mig5OEPhtJH73hJ//kho88ngDuCMfhLTp
TxROVHDtlUE7UsGgAewhXG7LJuHXtfZq/41cC9aW6GuippBxJS/v6/1Ivdx1eF3Yps+epAw/3P2Y
MD5Ssd2rtal92aABWFGmmlMdiZnmS+4ZPygYWJG+C+cRbrgM7PaYYGzZBp4QpDOszQKdHOfXhYnA
eag5d/pEfDRzdBx4zE/nwwXZLW/fDJEXgaHIR66gjNQD9pVeppDppERgW+QVOg3Of5AzAMt1Mmfb
GGwkPUkclryHzOy6c5TGDv5aQhK7/XtQEqTBDhDp1D6DDcKycnTB8sOv6IgGrp7W/9rzOwcFqSn0
HTnPG9yr8fEBf68lzfHPbbHKyayGrnz9+4fUTQFmoae87pk30dvcYRGHrbhEk0Yyf/8ct0dmQnoo
1OmA4eaHFgOlMNKprtu7BK9rgACpBoso4xLsmFOJE4gXlVuzJkAiuMHqIWp1LgmqitZM4yx1+WD+
FdHMG4wsWRs6gJ+ORFJuU2LVQsTA7QjozP2uBH+4EdFqkJumAPz22J0nZiK6shDNOHQPcTSQhU4P
ERww2vhI2nGRdgb3w+741x3JBJHfif203sBfEdcPllGSwqGiePZL1D2k255hEj8hWrMoLb+Iy+3L
0ynZRvWwQ7nb1+rCe8XiVe8SGlkgiimD6+hU28JDRp+F0Sd9dHKTVu8L1+9fxUC4/YL7s9ZzQH6s
26CzpbWSnKF2cuVoh93G9jTgu3XP+xPr5SdpVljckH8YmE3PHik71vI6khnpHgDFrECos19cOLsT
Of9lLKQJkX5UEvMuvD1ylb0zbHUNbQpGQuQLUkWsli5k8zP3CcB+Q5/gOqDEEIzaBTD8dHCI3tC4
KjCiP9d4ZID0uCEO55+lopGF1XUanEWDF4ishfK67SLSuiOBGSPd1YMfwMKA4HNkEKgfj5Q+QY4N
SrhqR+VVcWWR7jA8SGHM9+Se0I9zSekpNdeMAtwkZJa0ubD12SlSAE6oDYWp7UR1osxUdqdUchW+
eB+OJkbR6Dwh5XFKPEnQzNG58hAnTdQaV8kjLdhD4zb9PoAPXFiN3+lrmcKx/fqrYFBuoLkjqOrR
jWj0fHFD+aEOVfDG85lmx/Ymz0ESuE/Y8aLC//BjVWFFqtKyo056bwR+QKl2F+UiCpJTfEdttD8P
Cnx4aJVQqoYScYP/0sOGhoEPnOoS66OGFYJ3jF/m59+52ngGxyYX7bg3e00vTj16wECsR2aqpo+g
YmB+CqQSFkP0zr+/Du17wQHhPCNDlRBmmQEQii1yd87WV1fdUKpSvYIqQ65o4e6t//nsKrwydLqB
MRJ3xo15CarTyFBRf9qNPi4xPaNZuif5ydfmA+WJwxmUkzWdCQLQR+DKZvqEN+eBjUiB9MBp4SoC
DdEvwSAPjOQ4ngKIC+QzN+u1uMxaA7bcayLJuheIMTSYO53T5UMAFogplTltlh/K4Jj3WLl3P6b2
G6MvejNnI9t5J9ADuDOvs8tpRj8U5LGo2+ONLQKIhRAy1JGt4KNF2vI6PQ3aEMZ+zsV1Ytz2n0e/
Mz6GAhMc4VqA5z/sdT7ycagMCs7IcAeHdVpMQtzFd+vb7wSnFn8HwTmXMSOinmkUz/E+TQoSk6n1
uWS54YNvdae/v3ufDEen4ysHCQMvs1cIIXud5Mw05eizqQeU/Hg64pxeYPCwvRoYDQpZ+hV+Ft6E
ZixQwNHD0Iuql1S+XY6D88DJwvBRURjTctSArJLM4HIM2UKEX3lQjdrjY6mnSC9RTKMEYF30qW8i
4L9mzurKJ0mHqs2G+KRtfQdSqSNp/gxBwGLkwf0KouKcdhuONRATfiL0iBPe5lBR/aIOCjJxx90B
UMPnMNsrxA4qq3eAOIbr+MPSTZQQj6VHvHTngxFyyMnDDbcQ/FcbXqiS4H4D0AXhY8vpheSPDy9Y
oKkfWZpOsiS1A9kJ9OoYlRdDFVsheZ6zHn8XSYUzhhZm8+Nvi+BHqJy7c7GAHS7YpaCsnToVD6T1
gbJ+OKke2BRyJCmGoJA/j3DQTP5gE2Hp7rnK0QFEqLPgNtp2PaSjkt8YbiNrqOhgLmVaRQtkVcmL
KbXFnJCTZwvc7M4UCJlxvauRaHCKYN+Z3Rd3pBk9kE47f9hvzYKjqykDQfk81ldl+FvcXIKHSvvJ
BZT9S1Pnn1vzZRHILY2DCdZgdezMyEL754Go3UvywpfkqNxDclVHpDf5Jk7EGmzv5LM9tMFwrE3y
gFzIKBe05j27HGesytnNn2OGth8oqnouHOiObGF0qB+vZ5vALBD1thLfhyZMP5YV/FasQKIqoZnk
7I5Nm+2ix4xY9UWzKQLjnJWr4yOsXT4QsRHDHQzRHLMU1LuK8YaPacCyHl13Pfq+dbeF23mvjl6l
dZp/s/vigT3JMcLj4DHQ/nSeSlRjs2NCOxP9SlPsXdzDty+tKT2uYykUeAFGU7pJFbt/QkCe5PsL
jwC8B9IkXgZW59hPwJVjtBI84uiXRDTQY28Ugbtog0kFCM3B23GRk3AgaaiJfkhexKXCkegBlPnX
KW8AYcacR5NWcvSm/0YnOQ9MkF/wZ9rHrqKqsrKvxah3gFqBXjmigL1l8qSsbVm3maZDbYmfJjkn
94SVTBsYnPX6TNp2WnioFmgBK6/sz97ue9PbwUEovjEGskOPCXdNcTF7Z20xaPYGP6+HNergkYYx
fOHAJT3PaSi/6fj5/BEw+22lBpmTKeqebSLJM9Xv7XgZ6H3LabGi4ypU9hdJEIKBaIh5JZ8M0wWd
Y9WEXallH+PX5PizTgCx6Bfonsb3gmQ2JVy7sRYBLjYeqsZL0RBjh6dijov5MSgv1nvyOkq5GM8C
f5Djz62AN3HL6t4p9857amJuVIbolsL/ION0kfMTuc0Z/CYazLSfW8N5SJD+drYgKxeLlTQ4sLQa
FmMJXDM7uLriIcOwQP9EDKLinrbr0W0umdKyL7SSdYrNBW0bYgT3O2T55YEBEeYDHejjFibINjbQ
B7oXvpu2OEO/UbGteH6ogxjiAwIMVXwFMSSSW57PymvIk9uDnMEVnNMNaNfcdL8ZPyyKw5YZQnzd
94hoOtCjLreY986KmPMXJD/YaD5T34sCGvQCgOIq/VrdFTnJk4w7FMgmrOc1iB5/vuqfvBJXMhqO
HrvY6GraPYLXCtnO+J1hF8TAh+hUJGgdKtgegJWcv0ZIsPFRt45HWz0AZzq3WcCJxR6Pue0wfUHW
e+9QQLkyRSVIAQ5z5VduDMgzB/74kCOjmjfhF4UnN8fotdEiRkKyKI8BppxiHbJv957OJZdUuRaZ
5t/4AnTzmCi96UlzadV6S8DUc49OiZ2JURcH1wU+4cOauePMTz6AYkbUJCzK0Rs0adl5AmIQaMZd
enW/hJbB4f34+EJk8DSQPSY6TkK0yhSyZt1h128TGF77j4m5UD3K1NzPUHdFTNYOP1jkzj5XHTFO
cjdRp4PuD+gYZ7yHLQ4L6HrQPfxcDj+FrYvxEOakJAgLIywR3KfFyz9yxqUsR+yDRLLzWYsO6O3+
nBm/flz3pQUNywil6So3K9Yd1YcVbCHATyofRIZ/7p1R/pRWRlZHgDyN007hDrcuIyqjQi5So23J
rXDEiQAgBjXHgodNPP0mChO7WGQ/PFCKv0b1QisZrxyqK/ci5g7egcYW1wF+cpwfYj0gkYLkocJ/
pN1ncPo6KsoxTAS5z0r7T//64LdnEYi4HHwV8TvuHIAclCERp/3wmIFxqQvccnQQdLwrz+clq1mU
Zz2flbf6ueuO0+6v50/OWXhLKSVETjF5kEWFdAT+nZ+tZdKK3Ok/43eAQomBdXVBV/SM80G5MoSZ
Aozj8aymSP7A7biD+dqetsKHA6U1ZoiOOZqDt4s1QfQN+QEIz3BARDBb8bUaOAt5txiOS5zVhMjp
Q51MvhpwusV5dFRsQr7S1+Q86RL6VTDYpMbiNvoijXntCXheUMHM1Lv2TAT7KC9mJg2ItKh0nmRa
Khw41HjwVVd5WHwtIvJ1bpXVe0CJlMdBwilRb1pAuekaR1s1zXE48T2DvfkoDNjjWYShT9Ckk8xp
IrGrR8as0CZXhBDuP1oCjOLFRHgDNoUUxULGSOKZCLgYQndK9LbHUyItOpixzsFjDNEIjCcJX1Wa
T8pRvVFz/8o3K286NK5vOGdmDHaW6wSLtW2SHdZwXv8c5R/kIV8yDykHA9gYsl/OZhWAVunarcLG
JUrwIHt7x8JFqYIVhcNnBHQq0NyZ3phhi67oD0LTlgdEx9jPlgN16hR/d+bcL3WEzbiWYmI8QHRI
IOpekRcdduDcPNRY3AhpBxOzzBOwqQFvJJq7GplzZjo7ceW956JcY4Yr4q9PzTXHx5ezMN+/XFme
lxG6X8j5TOghJLN8FGQeOR+AaEbfR7xOWXWqaQmSTqjOhHkDRQkFI3GJcUREoJJ4ft1msptXQ8VJ
X+DtgC/TJsas9rX4Rrgg/Jf/oRS2Fc3NPSLEj8otxqQ9+GNDx7vPeQWrBIxPrZuDlpG5qeBGuSFl
QYTRBzoDPvYRRwSMjUJvoLhNGCiZARBNxlzu094S1tw/YBSHdLCRMbuEZ/JTTlTyrbi+GezPk9fk
RtTvRjy+nYQZFskGv8T0HWL+sdr+DYzxd7g4ey7F5l/6P9+w1CZ8hSCg6RQGob2p+Lo4tAy7Iu2a
WDu5NMo0HQ/FNC0mHsVi+lr3fzuJB/72mQgJ7bd+g4J9BblYwofKp5mLHpXEcx49LoM3thc1MPFk
8+vOUd2UwPZ+szjlfk7AZdvBNNmathDmvJ1q040MSCIYPrYcdKH2vKYplBvFRkSRFImR3OCJGHfb
qF14Hjyw3EmNvmvC0Gg/eDAb+8a54mhozqBb+bfgwoI7E9XhcnGL+p8YAzIk6CDCAYs1udBenLGc
1v3uvr3X0TVM+Tqn/NnIAYXhE4LhiYsWDAiqrt+AwgmrgdNXQ2xBbwqfJ88B7i0m/S7YNpLcqOx/
KSlLm7k54rmSg11jbOORhW6oHAno/A06w84IYHiKrAKXXeXh0BCv8w2NAYAiu7gJ0Y+0QLBwAa8x
iZRhfehYacFbtBa3Ac8k5JQoOdovFgfKkR905mKk5tO29xDrkFVloE1bILTLnn/eqDvsvWxqdYtw
cyUWfr7eVDRjp7XfYd7Be9Led/rKUIA02HLazuGkYkQOGK+ie1QGH2Q3xqpZPIEYCfr/ejIOXQnz
B6setliQyvDmEvjkNiOV24gvZY0t87uoPD6Bw4MFZIjWgvgRipuUEM4pfMIosG5ga4Lb3RWI6Uhe
x4oPvs0TALhys/hXTIaryTXCVUCdr0KglpUnRl+qTXk24GvQOrCcXgOWyeggeNq/B9AYHif8x6Cv
OJ2/dBEWoBtsbfSk0H/FmmRrCXEJ8Sl8ze4P+5Sc4yvdVW//pFmT0e/rfnJUb0f/eSOOpIFYH3ST
ych3v2RjfBnvBKo8jktXxSeOPwLzR8RcgfrDiGggx7CsDd0Nz9foR6kRaAFnijbkBBEhiORQk8JC
lP5L56woVndbzE/h8p09B2+qLbq+ycekB5esS2TTCrA1kRa8G2JjxWP2vDC6D3qMeKaF0EwOjxb7
hvO+xagza+oFlQFhnwUY5QRPzOVwT+7hMV3TJQnNa7XTkpWxf+pLy0i1P+8rDCTZb9EKEAvNm/kT
WzJIricPrblq96wn9NeKvsuSli1Cm2klul0cHZtNHzkNiwE3suZABnFnIL4F9UGLweqjRNUin9+R
xvGa0s1O7Vzhsb1HiArc9RVNJGhdQv1vhOgA7dDfE2kfcnFIG3poUOrCogsK1REdd5n+OOl/q98f
cWHcTTdWYowVZAxCno4hFA5IelHSrHkEBUjvQULsyDpmTB7xNPalDUvU4NDGoPbdAU7xScPtQea4
K1Q1CRQoiwVcV2JWfrxukHcHUAPGTL5rzxgCdzKlZhq/EPo+2nBq3kDREjN5CHoSNpD2dcQP4vP8
my5bqrseEaFR+xUWqauthbl34eGXMZv7kb5UBBXM4AgYgfZFN7dOj54igoZL8hu+eYg4pNA4gypD
bYZKRqIaKDbTOO0VSAm+AmnzcSdMWsNuY3d2JtX1y1cklCqBhtzY+G6Who82P07XY9GzmTEVFIK0
EwlDtIskZFzQJJhMXUMT/7w2/tGc0/OZ/wlyNAhsGUP8QCA9+Li5qf0NPY08zWlr9IVz+DFrI8gn
gEPADrSHEEJsGIwYQ3WOopz/kpvhOtSmn5DXDIsuBcCf4DJn04Ogu/YhEEPwNh4ZTlwQusZ7FXwq
9VId6bjd5Z7nLUYoSkcaawdg1DOr/ZJU69YeVivDN8qRx9PTth8oVJBazpFOuM9lZ99u0KKIw94g
SoU4GV5xQA89684R2AWgiG4nKwBCXw80IHq4A1BH9cAHQiQBA8zV/k0bHtKDmghMRhvE6B0jsBC5
i8ZGzBHN0zTrLpBIhhT/8n8FV6HFAq4YM6dURXHfYOS4c2deOJ0YT+PjlmIahDNYG1kv+OsnnvRm
qPaZVeKbdwADsE8EJSDembJcbAy+Vj6yKx55c3dNCVqjjEkbdfsvd1P1ufta1h4tDJZxR4Pdi/L9
UnhgM0YUrU/y8Bg+Elq4EYrxpE87IldBTKCFnJxlQlIV5Ou2/7MeFt8HBh6H35Q5cnoA0YquFQDL
DcuXOvoSGyLNOvqW4UwkflGL7rJu2mTnWAje6fKSgBai4+KkAhgRiTzMo9DQsop2IIsUGJVX9Fj8
Irj1ucaM9LHVlO/PweQPPvWOUUu7v7G6ws65Xl1mtF8WzmVzDsW3d50Q9+0QG+nqPm8+V+JmikMr
VuPiBCK1O/q9ta1OUIth+PFaiH8s/2IT22dnT5g9al6cJdQ2JoHpHR3D3zeqEaIT/gPlCZdBlNb8
x8+6dppSqgTsZgfi+mIL48ks27QnPTia2D8Azd7L9tAc8zQruV/NTgnDQXieNlSWa+5cjMYlxRhP
5O6ytmx0BP2OuS/nbaggLe2lSNuw7SLY7dHM9Nuwkfp6duxDByX59ALtxekAR4Z47e5W8bHPczkl
/Zt6wwJsY4jWYcC9sPkkIkOman3eSpAmMATlQLNKcly80jaQCgcZw2R8hp8enGbrYZ2soxte63X/
HZUtLGSfwGjxoPMcjG7e2z5tcBby0IuNEf8Y2yyKMDRdGFPCa/8eyQ/Q7F58d0drzaPKbHY6YjQq
XTx6s6//RAgjVCyC7FRjYB2ozmmaTyvSIR11rGRVm65CEWJ8Zwg6Zu/lFdQcoYlbm+Jnd9SuQw1g
b3TfcjudfCHWsQMTZwhRVMVEbnR4dxOUfShUjvabE2H5CYFe0EcvN4rcjg6EKxct7x+2TT4Yr01s
ma3PgXXsHE3Ny37JcYW1BmCQVFoEdgkZFZeGVddVmDsH5QQJLIqcBdPQ4wfLzgGGMqtf/91XdxRc
66kyVIZdCbwflEgdgKg4bDD6DwHwc09ytM6IlYeEJK06/QN3nsWNdJXuLb/jF1xOuEjsi8dsOAF5
8fjEF2uOQ1QJ+A7CD8xuPdTWhaWs447pIcwH6CPCi+sDvQonxiX+J4vI+D9cu9gyXguIfX7d3CPy
6yIS0ndMdjcv8tmVRByUeTiGkLzYYFTMQ+LTu6++qw5PrcyKYpOX26yNfbJAEMIKz7kEUXd/ERbd
kaNwcMam+kR27T033cVpZg7NPuTrD6sL6qLEmKA6Oh1D5nJQTRSrOewQ7HuPLeQ5qcAqqyY6f62G
lKEvR0x3ynyOL7KTsO54TBnxZw7zAjCOrEbuSoqH3Hpa//20tFy9Tet+zi74GDW7F7EXQ2rOdRj9
JpYfu0neYNMjWHUHhJlbNNXVsBPr3GY8m3NeEMj2cV1LBhse0+8U8FYeeMmXkdMVFIu1wnTeTcy5
cQobGGW61LkzSCuGRzyPNP5QjA2cZZsfQizv7egLzjIxcl0mlVscNCyCOnyInLqPCUVbDs4NGQg4
9/m4Qcwj1kUsZNOGo/HDAhvwCB+WoLncbtNzyt5xdCAPeMz52RB+VtEjgxeSjQKnOJpbKEx27Hoa
pT0MZunY4LSsrFNG6s0ZccdZ+M01m9bPOTSYNQ1rcHGfp4yECJf+xirTiR3ccKETv3bagB6pw3rX
bVt4jaE0hXe4uZcDB6sLAm0AfM6h/ELMjENj896z/dvoNuz/uDuPJdexK12/iqLGjdPw5kZLAxIk
SILeZ04QTEOABEB4+/T3w6mq7pIJdWuqKJWi0tGA2Huv9a/f3Lg/QHogXmGOK3zXtHpAhrDvHKyI
gRwwB6P2TyIGF2SMrBny0cJv55hGj/tP5SCuWUmoajBegg4bXnHCGmA8mthJsUIcMksJdZ1qDPjZ
DRILfN3ySR6j+vu68H9sZb6t0jWBmzJBcBQwY+KJn+9Q+mizAk6OYmGuwwz/HEaVMEHudvjxdIR2
yLp+ha4X7dKIXU6ePN8blB8pdt4+Cgsn/Q6LC/NNyNTsoeJlUDzuaMvBvFyRYJpgpLDJYUNEqctq
wGyHtt0Txn07EpoJ81gWNHLErfmRTYutIXBU34c0Op9SAlibLSpeqgeKEFgP6ujEQDUc7uYb43UK
0mZTogcdQOphf6XnYWi1QNFI7hg9QMuQC9Mq5uNAks8RSTUU/1RfJh9/uqABYWej+eEawGlLGb67
b2ymLOgAkkw1PwwDxc4x14RmB1S5AwkMFgkeYBSZ1ZJbE2I3Rh5opQZp8XCJzROWGwtAU1rP55gt
iauADQpnG+jp4lN90+3LG3XPQMiEBsKKRi3Cq6ERIXJWhWGAgyMuYZvTRNl1LB1k6UA2ZOpyozLb
Q4HucOTzrrOPgWGuT1OUhA/b+KIo3HCB00UIXcz2t/ohvtKH2rR/LSMaAUnudq1+8MvH0ynYDVsC
Q1LtJNod1NNxRZQlN6DL8/DiOZIdStElkylcO0B4NYp9+SLbbyEqH1hoJ46VDd4t7hcNATInPRpP
1iVrD8swdkZWd/XZwyt91BguDYSjEELrnRhg7KsGeTNn/V20qw1IN5+CwU0/XGKYGe7rPfhu3EEs
me8Gp5iEFMYWhyG4CBzJoo25X2TYgFnleJBWjZCYygaT9uFkYNvZb4k3go91M2ixfLfG2GfCZWGN
DVs3hd0mZTVUoFGXEigODCly21PrKPefU2V7tn7TJlBT8MJBNMG2UmCFgkPkOKTmQ7jZHEHRGQTh
Wo3ZSIrJKE0XBAU0UZDIvlgPMAN3xjkB8cb7jeYggnT2+NJ5iJ/7N/yA9L2b++MTBJOAspZb+1tP
bQ/8/zkFzIPpgA7c3wjz8htfnQdn4De/xPd4aHwzUKByek4eh4E2anJMYz++EKaFO4y/TtKYymH0
xv2GMQhmNFsWGDdzv3ruhvXy2MLOIFaQHXk3UDkG00lY8OyhPH584BhGqsWKz/VxymCXYKwHNwrn
23iYn1eNc5GoAc4cr3Z7S+ZgPSGjPUDpj+cUDnwEod7OFgyJonUgjyVxhG9qi1A1Ypz3oE0o8Tvx
tv09i6bBLWfmtVAACKkR4LNK4wU4zIPeS+IuwtaAXhxi/8nkPxbBO8DGIEMAfh0idwmwx930wflE
aT8Zvoec1GUDGgZDxaFmV30g3YYADSVzV7nhwQSDk+GE86mRh9bzr8hXCEqkLcZIm4yo9zlAHBeU
oo5VzljmPMjflYn/CQ2IA7Cf6FPIz7jwD54O+J+58gfrJyAXcp+jX4ESTyFpsT/jS8pYe9CbkPPy
c4VhNuEOgxUY4OsGCttALs6+RLveZRtoNd2sXHHZ05NJcix2AGfB0Zz6rJ1xT8JBT78sCqhK8sfT
zbb1kEFsAZMg1cNxlgojeI8moh0fqQqYdMJmeE6aTXE8feGa9BghMZc4DO1qYR2Zx4pu+12vCbQd
9wP5R1TH+lVZ6JtqapxolskLwsDNTW0JI1ISvIbBfToX2EWOPQ1Bga9tspDP0lGaSlcqGTyK5PVz
BWqPOvGdpSaFE26a7jGFsUhTqhP/XhZzyCxw6pWrcQ3UZUy8EVmCGmIp/YyT+SGekTpp6zedsc9i
sCT81B1zZWw0lZQiCN4rFX6lS8+TuA9G6GC7KkTuYdRNacr2JMy+DgAJs/sgGQlmTLoejM8hvlPY
wAMeQ3PqZDZLBWH1cAa98P7rENvgLgQJXvxgEsKDTOX31ELWhWKtRUE+6MxNCBjbBklTsIXdOK9A
apjm4qbZL5/bBhbA2Vz4rnfPbjFxSGOV2TJe/Ftli9E3BjPw9juyYMyWCmbIOvEOOlS7HLArmg0+
d7iEkyDVjooP7aiGQK3KseDuCWY5gTzCWC7wHhgFGDu0o7SHOAz0/xNvnStvBKsPKls4k6cMs4hg
UTI0ufjEHxP1RwgScOXOc5/c7LJD5gafbAn7s8FIIwPXEBDrz/vQrTOS6+RldmRmmCzDufEO8Xrx
FMdtNmXIspH5ANnXyIjvV83R/yqW+lR0zbE/gNbmurooT9tDbDdwmMxLCd6ECjWwD1gUfmOKuI3e
YY+1KwY6/bf3IeP4NQQDs1miPD/G4PPNhVRs/P8Hssbwyr8x9sEFzYf9rg9vXsfXmiAmHyB5xgmM
t41NhUuphkZy4W2KORyQ73Cj4oyAlAeat77haozJkz6YwLsrYM8VdLStMnSeLzdehkeAzWtI+8Xp
71ZgmBPhy4LjyXqAbuFNK5iEGiPbZs7NTDcPF0XkLOLiQ/7Tr1AZUFbfnrCWkX8vANfwxXrHrUX3
xvpHtpFWWF+ihB+MWsC9FUdcKidmdizyCg0T7U3EtiEIgzHSFdHGBFOFWXWgUA+4Z4BHGEF8S9/l
LnkL3NcC7aiJ+B80rPwkaxLg8h7eCLzIMxvq7OsYvDVrDGlQeA9iTXS4k/ryQnslMLHFu5zoNYUl
cspn5czDMUs6Gj9d6upjs35efQb59CAX/Jszoikgs+8adn0ckpwWrEB6KwioVFKWHgxRupUWZxVt
2mBnBgNanfz0xGYaORO2JZaP8HshWolskCC010EkBmFuGx/YczhcoMYRIMJRHzMMFehXf0ai+wfV
rTYKIznHvCC5hmaIoaSLSutQHaFfkk4JNe3Gu0mPDSNReUQ0L6ORW7wnvxnzMmuabxXISMz1QTmi
pcfn+dhWR+3GkQbNTZz0S7jFcDqWL3XJDPMwFHSQwInyADgxsctCDpXv8sQfiSQb7h+eE3tOU3OU
tiOdikInz4jqjlTKDVS0TXzx1BUwPGa9jjjM5jQbGv7exMkSUBqlGlvKCwcEimFt27icqM93/yB8
PY0JWBM4x2Oa4HbDtSYsAlgVFCf7iJ+b6sOn+W5BhViDe87EBbNajF6pDKHDQFICQoID3IyNI8wU
9qPgK17LRGUJtL80EBu2gh75ydN+qqC7FYuSgJeiRxFs4McDunBhpsobklDFMN9UbJWbCSj06Uq3
CGBMpLN92Z28TSC9bHya63LJ+CW7lxTcud1fGTbDiwwYdQ7LJXmrxYlPlbZg8fNuDq0jAwD7bJ5Y
+8+6u3aVrs8lrhY9DZAyy5DcMDKjDGZdf5ALCcbHTo18srLxQ4G4Bw8H/y2HeQdPQJae67nFkZX4
mc0HYZ8y98+YDWPxKbGerbtxz/dYSjkRslCNTS7Aw2DxXBbYbQYra95+g4m/Vlga2JPJYrApfgs3
AxNAZngLGx++N95IHLN8tmDvOsJetrDxgQKDApgBJ0lyNq5Q1OQTEOy7ezdh9qXsQhtuUrrGsX4a
6Fc0D/SRLzqmlCcTaYtxcKw5Weo7p+oU2zx0N0HAgCbBh0C/DvX+JcaFnqRNpCU1Fj5PFHsUzV+4
8HDfxNgyM/G041U8aY/FGLSL9DbHJwKtZpEXU+yaKSN4/S5j24UFWhvdwLRBPE3w7x4A1YKjgNoG
yxiHWSH+O4NozcNJdXDKKDBSQNVOqGePf72ijuM94Y3vGIE7ApaLg3b0u7mqdj7LPwTuuJlljQUE
2a6/iHftPMJIWt8xpVDfaYVh0pm7gGoexXu6sdxkHd9w+QDR8KBS5fx2g0BjriLZtN56CtEXkoqr
8FmjBpTHw/M1J3U8BOjC78buRFsbqFih4PBS8TJadFeVHugcnI2CNxOsdXOeBbYGFo87Dg7SJsC0
9CHBRpJB4D7QYpCy4y1eUHtu6r1ATwkMRl7rIo+mGjOJ3RdtAeIRKsaBFkACOQ3pIrmVqLaRxjkR
8nBIwZ6drCTXJM5knq0tily3hpBrBba0LHAD1N/qehpWdkmbh5/Lx/AKiAByy7nneDtIdXOQPFu6
hLvuhCHLNJsPYIRFUZeQIhrczEM0WJ3UdJ+tY3EIcLeldnro6JShqyLLGnjeBd0HFIEj5zjFGXZL
SDuWr4F93pkfog0REx4o6kC4Bnj82F5uy6Bv58ccBieDNA6tBSbDy3qguqcWsMPkCbkfUKV3vEv9
rRbjl3+ITi35bK711QA7gGCNv+EKxxRzUwNis1dQJnSXZzix3gYWG4yBcUVlvdBhoLX2C2eTZo2X
OST0Dtdi6IuM6QbVMaM57qMIszgJL9uVP0pn33EzhyxD8TgZeN+cJcQTwZOaWvPD0lu+TQ7ZpWJm
zIdKxUFHGM3xwEBXDhkN/oG5jliphI27SGyYwEdjOjZ0A8yeOFWOHHI2ilIbnC8c3U8VS4sDhNa3
P7ckUdJMX2lCbWZzmTrD16mhzfVsyp8SpgGu9ZRyNLs9tjbMLiA1DH3AE/MYiFTLSmG+6c34B+yL
xKdgkVGCGBOF45PMkOrdmwOAd9LUY3gOGwbgLvhm6UQHQRo/eAO4KGA5JU+a7/YjdsR5g3vd2jxa
lq2tizdlbdqF83pDJFATRiFMGNCWbrjgRHrl5Kv0s2RVrDCITBahW35lCywO0ilpyfNggAunMiv5
GxTjqsxRTOHlN8Zxj2Z6m+3VSYBF4QbuDddqqfbjONv2nDJzyxV6vDs4/c0z9iJMjCC6fZT4dUGU
a1x5Vu+km3YPBOy8aXhovTva0g0DnDlW3kwqUUPtq5edfv3kwDwhJuKegzIKU1XCzhJpFu89lLaL
woFPa+uORLtqfef0PtTi7Qn/wVtSznx61k2P69ANwO6xLY6KaZOeOsQj+JvBk1GCho2GGd1i+fHi
3dI27U0WhTnzrjnmF/E0WgWnkq3aWBhACcBt/On0V05/MxlYnQLWCOm2KaZqsKKD0aKTBV+OG/CQ
blKCjHPXm6v02S7S9Z0A1YbQH/JTu9B5HtoEd0X073bGKf0aV0T9cO8B50AauOobID0ApUt0Z2ti
tby6A05T8k7BIhi7R4pDp2aTtVRHwrzCWKrIVnNQCm1Ts8F8P2uYoy5D9Vf3IYhjn/LtO71ghrAK
NvJbjtZqJVHi4val2g3W4yfrHTF+fu6uINzPj8cqXFCKRba3tdaJE783la1cMiwdcMQFAn/aNXcf
0SUxe/53/J5iCMrpDAfI48EQujQzNlxl9ZiLnJz0XHfIhmvTpUQFq/M+6j2YzYAjANR/YKoJoC8Z
k7S0z96JZT9Jt/HMcoeEHTSfj2m+0uYw05HebIhDofXDwpWjCJUFZ+OBqItrxmB9YzjmRlhxEilQ
QcPkxGLp3uC2sIBCJ8SWKoMqas7iA2FCfLbaXF8nzJCjfQssCW2ZffSFPaqxETZNyAYBfys5Nwv6
NHltrtOTtQVkgonuCEsw9mr1uCSTAvUMkzgiOxeISVxtLJ3jKXYl5qhm5/quDsZZ5r45Yxw0x4E0
n3VfIqx1l6MIiiJH66K5eJMvyK5rNsuQBo8Cgm+6uQ8H+zo40xDhxnVooA0aL9jEIaNaXDC6WQ/Z
IQG4yy5ImKBnhV8mzv3S44s8SabJaHnX6leB39s4/UhWxDjiqWmt/K22gI0yQMfBT4IpX9JUoD2a
Ybk3Y9w11u5ofiba7FO8ekdjxQ6H11V1fO2He3Jdtrb/BkRMqYdNAyJg+I5n/FseK51RwerhSO/e
0to/vuErbXPYqqifttUWQ/9ZBWsc94KzumI7hQ0yl1fh+blUDsUiwRyKcmgtXtlaZ+Z6KLQC5NNy
xLIfPc4moyFSv2zriOHLIl3XZ7xmnuvIFTB6FEnZAEGaIpcelFiIvijB4F48XRERs7RDF714LXIH
Y7DgVFwE+64BW6LWwAO2x4/K4bOYxo/F52CbBFuAMfoRBHcK75OWCfoyGOc2m+CW6wQIdzHiZO23
8MeVLWxhJknmdPTay2BDFj56Fk5l6Ue7lxzxM7o/L7BbSiSjIp0wx67maIuAuo+EZ2rvgeCs5Tb5
GZCvB1cYqm0oFVMYwTNPt4NoWuezNEAnbkGz0lfUE2uDRiVwIUTOn1uYh+HSbG5AIM8A6gQ+sBP8
LBb92cf3u5+m0OtfaIexhaqB6UD+pqCmi+RMfYUQhUqLSNzOUb4i59TBPsaRIGP6K61SLHKeILaN
i2tQhKMX8hWFuciHx0Io9zqGZcbn4KLMbHUSu+VVd15Hid2zGLVfw55PpjLb5QnF44BXG8dUtcW9
tEnuesxwDCHRZwTa2SIOi3kJ1gBlLunVqmN6M3bpHecqYAzaLISg4QhPfYKeAMqGOxHhOA3742uA
qQZ9dDTJGWtj3cIgH9nTQfuke5Xv7RQuzMRC2KqQ89C/CdsczsDjqzxrA9SXLujDnhiS5Se6Ciz0
FgjxtNAR01lVuSpFswHV65QPcbJacHhoMxGz8H6RoZZM3zF7x8YLfgRJR1B/Mben3HjZoRvuenEk
cVSuGkc+59wxBfsovChqsuizR5mywIS8WEjbYcgYcoKCfjwtu9h6OmSEQffOQfKgmCpGKaf4EDNa
MVkHQgLlyxf5buA/4Pj5+VhrB2TVIs+fYXatsKAx+DrSok4RLQ1s9IRrmRy9i7j0yXYF217H22in
cw/CZFxKt9ijbR6YoKIDFwdcBrMldQw7ybi+iAwfMLngOFiFWxtKWRznYSn3aEOGD5dOl6oodeAB
QyXEjWFWHetbeVYWwsr8FHM7OsN6QXmJVRO2sOQR0WXB6GPvzSkRLbZkW14rW6wURS7YCnE8wEYx
lef9TtHtnhJGWJPdxoT/EkwFLGoUToTHDBgHjffnRdGm5pXbFR6aulFW/vcTPsOHD/Uhn8UASRiE
G98tCQEwR84MFeB7fOd7aKmkTjqm+/iC3TSn2Yrwg4SNfdcp2b2NuWPc3H/2eMTj7sjAcaffEZqz
WDgE9JNwDC/JHdaVzlgPIkQ59doRuF1yh/TdbtR9BFE1WgxDisEE0kJkXHMNGF+KVzgYeD1vO9hJ
zVg+ipvn3YB9c+6xEennYcCqD2wjZDOu7DCY9EyahkF/gGWGMYf8yMf5id6VYv3YQ5bFD9n74hBh
VKFeoO4CEokJCSoWKrNheIm57fT22Pgb0eU8gm8bXrqdfzY2CKjra7pE14jYwR1KK4HzSqCgL9zA
AVHFen4lbQqY6pyv6opIwbO+K/p5tIQQL20qPhz06cwrqzu3X9dBp1GmJdA8xEsSWJtzjrfNHnWb
EtjEpx/0HZpLfcodeH3mmGv1oEfOQEVe5LC/+2U/H/IEYbvgXb3SJ4X72NTfaBmK2ZkIlWmrTroG
0MFjtgA0Bro7puMcht+g4Y3LDDCbGgjBk7UMciztWo5Hsk7VMSx3DX6OdgpcfMmvXecKRs0nUxYA
+tjuAdvXJ5SRPIJKQ7GPkABxIJ5Yp5f8osLy4aZLILATb+87KiwZf8umanFt0Sxj6MGCOPzyp//8
y399tv/P/062SdT5yetPeGNvk8erLP78y/+SeWwNqeaft/3j5fPL0n/0VuJZzyzBlsi6WDQZGWRL
++dT/OdfPUfx8zk/k7TLH35Q/s2XfzkmMf/7r+Fv/vt3/vLXX/Invz2kfStvf/XF5FU+kB9W33m3
/y6qqPz9DQ6/+X/94Z++fz7KsUu///xLmhTlDXr11/cvv31//sXFUa0h+FhVTF2VTNVUZC7Hf1/N
4cl+++X1LeZBZFOVxf/1779vRfnnXwTD/CFrqqFqPKximTzHL39qvn//ka6akqkZsmWZoqpbv/zp
leRl8OdfFPWHLOmyIaqqbhiGopJJXSTVzx8pPyzZ0i3TUlXRkgzL+OX3y/Lb5/7rh/CP7wPV+Ps7
4a/euvI38c5Bb0ovWSviWV/FJzOgaO5egHt9sM9lssKyfmcGqPIAj+qXN372aD4LGmQJh86UoUUO
QtoabMKvlOHmiw4gfBEtkIHMBUk7LvKVH4aHTu1p70rS84r0XmdFNXml/c57XHwTsdrjdahiKk3M
SJQMmDKXg6WVIIjCqyUWA+rlRJ68vHvewhgIrF2k1x81EwxL1Ze1SAkDQq0/mrGfYvgXekuNk0pH
NKHG7bkXmqede8T4BZ5waULZUVNmy4FAtWcOGrde8SeWFN+012NhBh3gtGV3/usQeBlWp2hBLdCz
zi5K85zq7yL2+6aPt4gAlbwV7kmKALEkQUVXMZAommRdCsIuF9pBqe5j1plBUNGtSSufItkp8+Kg
Veox1zkzH3VNBHXik45VP6BFyAkngy9QiCno+nNTsa2oOjwsBRKpHMINlxMNPmugR0gcUwPnwkf1
CKalULqdWiIlzyq/eI1fhYbKqwkR3MbMbbLKMVMA3pdp10/9lCfGWx1ti0eC1XlEFgSy+gJR7UsO
yKcW1XuOn/Wr067PosHj4fVS4YQL70ET7IMqXqYGW6duHXWLQWeq7TJI1UaJ/KdJHnZjCkiiM9R2
hjyPZWGiVdFMrTk0CVe0NM8OCvjNgyelpZyVRJ1rXr32c4QLLyNaPbEeyPzsarXK6ulVp1dKaImw
b7iAYiWd8xSokguvyo9d2iC29EEpMpwTwDJ73ZiISkvUmgl4jWSwf0ojncPB8BvXUOC+ZdJEKKiH
6vCsqdMGEVWvp+5TJVUpECadIc29up0prWoH+fqp4OnHDpxTSUMONgan/I3USqcq191WgglAopX1
jG0L+UqWirbIZEyy4DN75y6uFoaEY0ENsgzXtIGhkD1sLYc3702lSBi/0DiJFvNIExi3I2sXlaT8
yjFD4nV6i0b2Nq2pEqyp7gSEcCVkgbSdP3XYn1nrvBpsGXJxHPS30AIEDHunLz+N6uR70cRr+nls
MaMnkzYXEEtVoqs+tWVRrMJAndaiOTWydVybk1KJJ6Fs7EN61rSA0CspThWE73LFXZyqCyuj5/XS
udRttbSzo5QF1daffoJ7+/PLx6na0jH6qDAXBqWuIBR7pD7A0hYaJ88Bj+GzAqnH+JW2OO0FKDbB
sdu4XHhPj+Sp5Bph91qYsCzxgoUuJOUfUkqWJrJVL6Gw3bwA0URkVZVBEHfXkkfzItaHslxEdZhX
eJVTo+wj2tiOyZ0FMmiS2ioF5CkNvHimr0+xmKcNKfL+iwA1Y/qEx/CkYS+EBCQ4mnUSxBrlXj+x
ZtKA3xg7lDBGM5MEJAniAKK1QKcvJxUhxWhFwK1V9ZgkyNBKVLzNqlkNppW9yKW6RS/Plq1T1Ccr
/1mOEjhBndJTLWwr8JMyX0imglFFOG3F3GlFKMoQKAJpkUrI2jN5LKftTNWB+JLHVoLrYYqV4wEU
9LnwHr8KDHEpMx5FRiY8PZ4fZF+lZZCTakITDqS1JpxfVrzJ9JsSIEwH5vFIvlYHnecL0m9ofArQ
eWPGlTrzEVWjpisNxGB0UO2+rcg4T8qTgddFgKasSPVFgwc/l9TKYTtmTtOz4bPB6M26pn8RhVsa
gTqXkC4URFHQ5UImvTlGswEoRpXdlKdwTrxyqXntRG8jonuE8tbVOCi8GFLUSGb+Q+JGD305jTG/
lMgnCKjwsril5JFFhKsBTle+v1UNa9HhFNhG8UoS8CXhwDzkOnQBwVRXoWSMhDTZR6jnjKq2U0Wa
RibWA76Fo5uiLKIyPxeYObUCdggpWV0xpl+Kv4qqBljJ2stJuc7E9xLTtAdbaxqfIhOrcLkbSfRF
ebHQhtFBGl+NdsjqLih1oRnFJV49BkKLBzZ4fuWoBThZryWXInuL8JTQylve6OSjmcW9w8ZGprFU
Y6ZGz3Lqs4DJpwZB9gXr+Oikj3/fostULUvRZcoYzdJ1vvqnRZehiFRlvxZzvxZt/+Dvfy+6rB+6
pFF0aaqqKopmUT79XnRZPwyZJxZNVTVkXdPl/ym69B+yaIqmYcmSpMqaQan2e9Gl/xAlyi5T0xRV
1//FokvWhvL616L8H750fSjK/lB+N7qcVH5Vkb8tMajxFMzjWnKWJZxB2HbHofneqZ5dSgOZN3q6
VqdvxRSVB8O6svpUAmElh8pcF7rFU6u2qUxp4YnHuDtqQkOwvMf441vL0BKrD1sKMrctWbaRNLUe
1lrPxLXUtCRcM7tnJCq+rIv5svaa+dVG5l6Wqo1UVKu8hNuYSzCA9Bebeo1tumROVEE/+Zk5rRhH
mX60UtJspVBuiY92WmiJXcLjLh9P5sGIkQCZfebOXe3GUrT0e/3u1953Escw02GPJOq6kwswmkhP
xnpDhmxdu688nrxyvR4pEbahdSbl46K6dzLqgZJ5aonWlng7rI4KHSZlifuOjF+VINNwPU3cPYzS
qXt1HzYhJ1xT3QsrAX+Ti2BmFKrLmTkVDeD4DMdY67nU23dLhBFcgmyXqLCih/voY7dJznlIp1sp
C8vIbJmXUyF7UTJzXTaek1TgCP7SUx+gGZWTBP48LnrI+sxHAqsFAHgye3pSwo/LYp8+zU0cQSFI
8D5Q6mwfK+1AysMWpW/2ptaiFEuNr7DktHt2Brhs2R8zs5rFPy9D92HW/jZM46kREVaMQ43IxeuM
e8GgPzMZkpp4BRX9c6rKDKrN1JHAbfWgnbV4YhXY06RNMfHKLzN5nJ8tDveK79Tgvo/yPVQ8J81S
ioZyFerJwS+ajfR4fmZ1ME3T9EN70oAaWTlLfGZpAfFqFh6uN02cNHqxqZ8HI45OCfGCGYkeUrKt
sDIDeumw96eGdCxmrko8VWHTvXxXfvRjUwmnxgN0Qi4mUaxOleewp4faocqVSV9EV9lSp1GXT3zo
RWnLrKLApjjG3EOO3ICiJdFVpxiCvoQHD0STHekwctPuUBoc+ZYq73UjmyrVa5NRofc06omKZqiU
llW1KyJx2qaPdUP+s6CtciMn9rQTmBUwWMoU/2T46jgrMLzvKIteSwllpJdEU6HH4MnARpQwhU7C
/xG81BdeewUbio5zSEyYsUuAV2k7jkUaen8TyMFRrK8dF6RgDtMY4ejfeqNnl1dUSdYtS1M1459u
9KaosCf/zUb/t3//20ZvSj9EXRVlzTRMS9Rl9tHf9vnhJ5aqKZopG7qiG9IfmmvtZ0uuiLKs6pTa
Q0v8+z7Pj4ACDFNXJO1fbq6Vf7TP//GV67zzP+7zXZp1ZlZ40kyHYUUSeb3sAHdgduMxEOJaIMgz
XM1DxcmYT5iu8djViNrEDzF/jVJyz6Fg81+ok4risYxpWx79UWL+pcd42UrPm9ZfYhY8eCcuqpr7
7PB29M++ycJk8NgRp6muvHCh4kNJZjW6vikbYMcCSeeFNelC5nYzZlcKA8J26mELDOSmMs+bBi/H
RJeNx0ljpzjqkgymbS1102eLqh0LOGqcaAXzhu/Nsn5RprMyRAYOQ7aqN7WxeijTmjTD9zraPLPZ
RsOOTT+IES4YeLW8DopMBTzOj9k+IVfOorCeRRBAkoUCakYyNDoHXCeQn34N/4h4J58IDYFsom+Z
r60wmCTQJDyVH/vaFfi3xNwIb4d6mpzai59O4TXjMgenSJk1yVLEpYKQFy4m5eyxdPOZioGWd2Rs
zZyb9BpYIirRgMEHD8MyL+4KZPguhOiE9R0OgGtPsR/EJMCB+AJmllo7hFMEjCBq5Io74NyK/1W3
zkNbwZ3yxgKuUWir4RxGoctcx/eOqT5mqzbATiG2FjKx3CMYk3no6LBzy7XYuh7erHMLe75sPBgq
CHgfL/t4Jq1OGgFOpIQ4ntnNleTjBSFf3uqKsHkQENZvHj6BjB4mvbYJqdq48bsJZ6MC9Yv0ubFU
wbBHCwQYbn4ID1x36MqLHcZ7qCP9h2PcjGwspSjg7hLHpUOeEX5ZqfKGsKOBTTUChzQWQXsTfOiz
0rflI52fWNgHy27MqADzjPXrxVac+BeRfkzhiI+uSSrZIcyIirfr4zCToKMLZ2K2MnP8sT6BHabp
DmkUhBuIS8sCTN2BMwrz6Y5Kqp/nIB0O0RRUQAKRAn77CRSRevsQAeo3glGHZhN6E3SwvfYFNg6r
6qchFtamPnxihJnIvPkklnJFvz8OP9BNQfeBgYb+AybGvdtJ83YrMPFw8/qIkgTYx4jHlS87Erkt
9ZeuvuN3+uiWXrrRWp6vW+vYJiv5qspaW13/++7nliSLkiGpiiZTD1MU/9P93LC0v0NL/+7vfy/c
tR+mpSiGxLYtKtIf9nND/yFpii6xaVsqBbpJcf47WKr/0DT2cVGUFYm/1tjqf9/P9R+qSZUvGppu
8gPQ138BLFVoG/6qbP/5xlVDMRVwXE2VeF9/3M4fpvzMJCnAnnD6/v6aioQVKUsYzfaHhKJ+iPjG
IZvUcNX2jsvF651xFQY8ZFkIb6FtuuLoXsz+cC1/w3P/iOPLxtAm/f2L+sOn8TcArlbHSS7qbTwL
lc41e8WxInSYMUCIDjWLS0mcsKfs8W8NX1RxlbT0tFiZETSK16z6jsra7m3f7ZfBkZOJP1OcepMR
UBMyXR6yGND5Iv6B6juVRsxabGXWu8UO+k7h6GOqrnRwfPii2B9JI2+LJIKxyIgja4+NBxppAw+J
F77XA5XIxi8T1y2YYUfsXUf5MV+2VzwHMDXpsKKMsFhMLz6PQ6YNek/4qeMSyS9voZkUOJJCvpem
vptOY6wbyguKthHWxfB5dQy8+ml2a+7kB2BuwC9F0wafGahaY0hd+UX/gjnitlBt3rpziSfZEHAC
eYM8qsdkSPxumZ03eKm/Zg8HYCr8LqAhgztvHzNEqTwMOa443uVvDZ6fwdeDNzwGhOVKHniIce8M
Cnv4cQvUjAj/yfZAxYD1qB3OoduoRwiPmECISDIRQMDvRTWBkfogCCOlC3MM7qDBvfdx7MefQ1Q5
RwOxTiqmWcRlEPDDq914duoSr4HzMYmZn8USTszSWg3ZRsyyoeWl0A4JwFCw3oZ8iRl1MhP2cj3J
0RIvWqAhwsjTL8kewmZyxC7S6J3Rl7VEC2jLEOcwhoSHly4bHH6JBteWFh8grkqjGAXhEdPBgD14
NVjxDcKwlTWt9piZOO9XfCH4NXISSCe4VxNEMzxH4QwEr3zOkJxPafYOtZEWh08BrS0GJjw2BnRM
9JbalQXUjo7vkOUgowKxQ0rQ97GLJuuQQqu9egvrqpIPFNOkHdFVoOshypry+ytePTe460OD7MYr
7C6mT3uTrZu9ckHVvwp3aA5wFpNGZLAP7/HhWtww2SgLR9l37KSXBLYgke89LHTxls+VKwQqHDFe
tnbRZg+3tbVPaZpZY4nlntpf3WBWuey5efnAZrmLWjmWptRHNHy2xPsU4cx0jvquHYVZQaMGoSac
ybSorBNvITPDbMbKV/mGUEI6wBTm588rRo3XgUYq2QTALGqbJcutz822eaHiTDf9DBriBc34JHjT
x5rrExemvnFsj9A5Teie05E5562j/5kV7fB5zXB0nfHrUylmUWLJsM8vtUv8yi7bZQv9LN4+HG2C
3HmCJwLkrQMJuqymaEPXtP7/hJ3ZtqpalrWfyNYEUeCWGhQVsb6xWYKKBaAUPn1+c52bE39mi7+d
yMjY++y9lotizjnG6P3rxQFpQXXggblzrzox+BdHBlVB69ZNggK5C68nLL8hZNd6RqzbgXhysw9b
BYF6wc9AlPVevPNkWq3uKFl21mDUOjeowMwKkIbmi0dEC+IVkknHogGXKx2tJwnowELoG7iONnIN
1s6bf+ACu/NtbXPPzONZAPuA1+y7IUvUIjcPRFwskcevSu4iOMOpxJs6sBh5my8oscrdInLenUjO
XPKw/7OO8Cgi0mqMw3cGWtpqvPsWAQSqL8k7rFMfew/sgKVEqNn4x0qSIGJ4X83uneeb2rbM9p0r
elIhfMVZ0VmK31QFUQJXYnJsr4espDQnspTTifj9jBitJ2I9uIZgg8SXeXGe/zDr3/2GPbIGXzie
ZXTuHFAGTxyHGZAgBT3vAwtgwooLQ+Bx4yOXlfHcKX/fWUmW/M0+zBq+CVWp+VB5HQqKVvEH3jgD
+SI1/ye+1Yu/LFdvQ3yoXy8smoNOx7mlCldYvDWVj0mLpOmxxPEnn3yUO1W/xkdpi0lRHesS+i//
puu3764p7dYKB/Pdd/WDoHtTbub1DZyii+8OjEVDuowwe65FRj0fjVudGH4OHxBZKrZFUFQ0hGDw
CWYIgnOIUxbuPO+5JArOqIaICVDcQFK44vwZTdUxHjB7MIGaNfBs+urYPzH9dfwFIXlY1+zjNSQK
HIiaUL2CZZyR4DNlgYTCQ91i6EtaDMjXMdbhTi4g6hEGTDJbWHtYwmjCEMViqoANUKiFl+BnQ99C
CCAgfrIVi6hI4jhM7J71EIt1HINb2GPBRbrfiX5EIqMnHWLIhWhuxCZMjruPgvK8gkU2zsa0lcIS
WEn/AjHV3QuEyzUG6ZkYM6RjQGvU8cdVViQ5sOjhohpC67oS7ieyKe4TxBZcDDUQrlf7jgGMUzy7
S8fajfe3/c4YX0DkEWzUCTaQgHBQjxq3nmxWvL7DZvY0sJtL/kXDAiqY91C9oKwLmCg6prG+rRB5
cBOc0hLY067Dr4er2qIC+jobYTHFgohRsE+eB1BFNhW0KuxPlEqODfeV8F00Uz9MmojusJK+TXUq
xIUSWFx0FagTcSFQCcDDRGUIO8AcEv3u0Pbqgo1G3gte+aFMxI/d4jJcPM1oYCeT3hTD1EVcEN2P
XpbuYui80I1DM0FUy0WGDIskFhxpAp6nQYafLbRxEUJDQPKBW+iFfusuYlPQHGFH5vaAbMRI93LI
k2FKlJEttuizzrpdr+Key7PdmO+4mz2gPHCRQFxB2vWvwmmdD39TXDg4NQSoEAAGzzMhjKqFRK4z
oUD5rCuIf5xaNu+5w5UdddivB77OagxsyaVVhZJc/O/cdPqGF19jpN0Q6X5TOfziscbOyccllK1Z
l/Z12SUs3KqQoazb1Nyd+1bZCugIBhjBH15SfGOqcj+C9sXfDciEnor/r+PfO+BL4jXEpBHDlsHm
lkXA+cUzDR/nFjIXWu3G+jSNyDc7RZjVEEgJbnMW4l5JJn2/g73p1GXj18a4nIgA5s71mMlc+Dxa
CJNnMATHI7HSjut9e7nO8E82ZZSlbnoqx9q+7zzxTgCV4uFjPELMWWrrmbmL2PGwYFXWA1068vfn
Wmi/uqn5WAL9BTNL0AM4HOyXm5svuz2BuGMjzEbX/S6q+TtwssgAbUjIQ5aPivrnXPdA4FhrEADN
f8PnpIl3+DNwc81+IxT87iui8/qwt9WoXD7J0P5ZiqmcdTxfBaatFG1mQ+Qm8kLJ3Azg0hXnIkcl
jPt22YJS+Zxl/Dq5rxxfKLlH8FS91rmiaOTvzmqM7DLGLjNFZ00NDLkJuwEEiuHAtXg6ybsBS5MK
Ow0++/jSJRuoZaHRfahKKImB52izv8wZVgJ/XwtsFUv3GGlCOGCSNeKO4bUFomWWq2zBenVBr0mK
ZSTcA11zSW4YjmKCPRCoKmMGpMJxBOLxAnQDh6syI7cNhS4I7DF/xOr4iDnqIUQS4kNmvBbmLXov
TiIDROcKDi91LA6q9wm/hRYZZZa8UrzHEZFwhciP8f9qSEyBrxvrZTygemGOPcUMeyEabdbhgiLq
xMWHaqvcdyY60nv7tsayYt9wsY/EaaI0f3MO29NsjhSL2zfiII1jGQkbeezW12gPgPn+Pk5p5OGL
QOCno9h3G6c1DHeJc1vh3YkIxvbBOkRHxxPAiRrn56a7bq10qKzRWQCc+hH0gHqTYFEYpBgHDjWI
+x6hA6UxWefekrBXVPRiTaLZTWMBXBalzM/yRBI08YwZ5tIIur9RICrHC2nf3C8sbnTAXBXMbwpO
8+Ai4JCCoc3km7z5DdAZdrIWIciiMFYziVritupQT+QYbhLjfIRGibfIEigpdZoa9q5nTCHZQjDm
S2QRKaUGize0Gho0m4H/9johUauoevFrEk5E+8UquEMG2SmgftkBcG4aOMpbkOZvzm7M70EBIfNF
z85FGAXImA8CoUSbQlrg8uDHw+IFKd5CKuBUSMMF2gxj436AoazlaRK4QrrsrOCbt90LgHGgBuyb
G2pArjTycX7udIamGR3gcwl3bIL7jt/teqIzxA5A+bcUMGEfnmNp/dxx7bd87txSzdVe2uOB5x+i
s4RTXA/uPhufIGtiiWWx4FTj5F6G1xTrD0feNdY4FNApusY+vAGN/QFXHHpQjtecrm8uwnWJ2g5D
MY+1IHemxpKgxqAOaBqS0Tpcc8ah9mThRPqXgrYCVRsI0DyNJTISEPcuomU3QMADjxdSqW5Ua0Bb
mIuDXUhUAozsN0tHsk81743NkojBFKuuODZiBCR4LVxfA45/oO0GbsVrjpuTU3sLU5fsGkqa9wnh
C7oi5fKu8JNRsGIQwybWEkygud99NpcD1SDjwNjuQraiEUheKlcMrnzRx1hgWOuAkLyPIC9Cq+Qn
sdVj46T+7wTIEnd/jp1ICCETD60GZTxRRw7clj93kZljFKAW6yE1ZRcMrquaa5P573V1REkpXGL8
UgfS+FurUCvXbXTzFRQ2CMTpzdpdwosBJFqf9b1lp0KW+fLkcXf26XBA5L3JVx2nnZ3u2NTLoFgL
qOPO7kx3LFq6CIOg7JNFd40jhwiqruMB4QrfAzRbtmNM6EbNWnXhHbADxkQQLlN6oiTttTypCBW+
6DFjwUDQscuuSi9FM/w2a0iWL95NWDR8H5hJECNkqIGQrjgqvaYovRIRpchq93I24N3wXnCQ84hk
GBFUYBXn7FyuxPMCsgTVDudEePvCgm1iYvwC80EPhnL8MYyhZ/BqCi433qohYJ7eskYlC4mEP8pu
vf04BahhRkCBTPBFM01Fo7KTgPDkqCOHu0XBcvM4wKdfd0UEHTzKJ2J6aaKPCF6dwyb0Czyi7OEJ
+vk3N5lsnyG6XmPbDKllSION+3yagXeB+kl1CECNuJVbTOayCSWLJw3NGtWxOJou8MftvMYk8JMJ
Gw+0sm0wh3JG4AKTL0A4EUv/7yTF3qLlEAzOLbcjTnYs5D7YUasT84Kx7QgAPZhXejX8kPdYsOt6
+HNhqRqPiArCGCIgx41yutkB8ZkuDFsN44BIwJRscR6vhBXCprv95Z5+PeTvL19eZS4RXB/Aprx4
rgLyFsUtK9GJnYIal9X4RBdcBzXEeVvAOQYsYprkKNOHjuMcPRpQQw7xYHS6HX6qPThDZ/XgyWDt
xEPDdo1fFRrASB41oCDgI+LY+9kW15puWzEGIp4/QMIKCTpA48K6TwecTypj8GMZwjInTr4XUtbW
jWAB2AN2Y9yaP/fhI/1idZQtBNV7URxwMprCrBkhFLNFPKSQyadhRS16wvIMKKnkvIiul9zBKRIX
EJc/SLk2p8vPGbIP7LzvSnDVIL2jSwfME8IntXWfRgceD1KFvyzcTzte4peCEMuyiNeDU1LhQJXx
mAmJUyiFuN0dV9bVa+Fv/iOHrmkvipTfKLNXIB+nbBg8r34OJ1VH8oMA0YBlVA97HyRrKIew1Ba8
VT9KbEBvmJNYmb/ImFgAcLmYqiVNRVoitmbwNjy3CiGbazWG0Z+NSA+Y35cpK6lYO1tqkmC3bY6Q
7ccItftGh6IlGkR/TZw/uxAgKEOHc2KqG5FxCDFxmroqC6LDtcQL0J9Ikx5NkAIGplisEg7vkEBx
0iKUnw04QLBriwWlh1ZM4P3JkDYvARGqpEJY2J6uLOTUHagnT6AW+Cfh5i9holnqumFpBWNk5JPL
qQOFU0Dt3gY4ZuYsG0AmDhTZiahQ32QcQl6PHiDl+xcBLn/OBPT5AzFHJHj/Lu+9IKTxnmxW3SlZ
LkS2fP0ers3PAvy9QkrtSiA0n3YJzuzlV8FtXyybFkrW68+92bcRsY3SpQRLQHxdGgey1Qk7GDzx
ATkwgHi0ARPwxNe8p+KcCO+TGpf6zsWxeKotvg1uy9pR3Q88F2Ap4vuNCZui2oG2csauIko6qsxo
MGTbvRlRiV38GgucjMI73voktWjccWA7G1iy4JHO/70X3WNA+n/1ojVJVXqSOtDpyf9ng1xqe5mm
dgcMmLYtzbV1kjoaWDGSOeQoG7VmFr9wJxMvYT4iGjU0FwFKcsS6BVVjxpQxIwVUAzUOyRY8EZSQ
VgaaxuQ4z2GyJBKJPeT0I7TMzqcClwOJya37w+tYp3vWeP/Y1x7MmqhDEaLSNNLJaurjZyRbqTsQ
uyIBKc88/Ck2MOIrqloz3fycTAKckLGn64725dTYgu3MXJ5nXsMfvQk2HvaLddc+PHs4haziILbo
np/h8AQo2ZlfJzAhDjXHGIG8vZnfYcErfhfjKT6GsHWYXVnA+dganGTMV+ePkBrs3G58ZSVCujLT
nXyAC5kJ5806/oJUFN9ENBJaigWFg62du+kkxyMOItuDQQDenJAPbbHbA+g6JFbBO1ZgA7JbXskg
Qdjq8gxg4enEUN2mfUsddbvmV5236rzTrBvoE43bP/3IQNvcMPp49NCPVFfo8VAhX/dUfJXA5dck
itR2Ov/uv/v+GnsgpnRa99MX7fbbtIK6YmoXbdlZAdTYp2bSEre0C67GrBiSpqZzUpU4pXJOJ99Y
HnfoGzUzzHscg3pj+qe9DzX46TfsH9JJ5wFoSTrs/OKgEcyj4kLpkffZe2LaYXwupis2xSdYVS5p
Radxju4FP6GZWe8poQU/Hhb+haeOqRickr7NkHzbIa3JxsBv2DFL80Clwk4637nq8YkxjBWACTTO
ORtzZo6j3kEBUjs1fJ0LSdPmG7EPqdmMpx1q3Ksx5T0br453d66QQyuWDkm8ntjGw6dFA/NL1Cwi
EaIE6IxfBdxOhOBl9GQUGmIpdvL2DHbPYG2EbG1OWToy48if4sJzdEUOrUJcPPFfOltqxaEQB0xr
yzSnYYe0dj6T6LmPBwQ3vn2V8/cJIw0eLqrvx5iSTF8nXkav/jpTsRD6ylJe9G9OaeaZrTvNff+B
o+uR14b7XbJ+TCU6+xSksXmlJ5rYkpeftU3D5WAam4X3RX+cMAfCamX06Tebqss68yOtAbbC8+mV
klNpTrLQQWxuZLqgVjWEh+XhwTfWII1dlDSg/iJxXLlObiG9FbiQGOeRMJv1+YlJWbsIH24bVE4v
vpGCy+tlfg8AF+kVlFzvz2E3nTBzkNC6GhOdbD3v0FivwbA/oUeiRE/aAzQYwNI7DBqu4Gwmg2gX
aVSAmfXYphS75NQwlfoZxpEay5xnx8SYfmwY4l+dLiWt3xd7rhLSIjCqaRnJC4XBjzgLkdUBIheg
A59lsHzYSIy65qtDPzMxDsIpm/ocxWLNrUYFQicbID5WAX5Udy6Oa3ej2ciYhsQe5qMd3op5mICE
iGJHtr+zp9WxP0NsiaGOlIHjDUMQ1Sti5T16JOYnlpkITW4dBnJII1LcYTTkZW1Yz+oQ4URn3Xdk
AG7Tt6MeJNqm1KrxK4JTnsWikO5D0lo+rqbFO6xxDtPICggKHM1vxHAmcwJpiK9f3IO2PM0fprxp
eAAZHhjPNVIKRhbgJCYSjXj1mE7bZQsN2iFJjNdb0BJokwGnJZvYY70c67Ihs4tOKJ9IYeXYoLGW
cdFZ50g4odJbVO2oR7vR+Z4br2PfnPkc7UtF158hjjlRMYimIykWF0uaJxwF3/b5ZxyEd4zmiCHN
55XRPcm+GPY0U+IeBd2bcb4Fs22lnbGBFX4yfAJwezvXYUr5e6UnyLlZAC4aSAR9mEEZPgsaDJKH
3sLXx/dFZ5bFPa9zeAQMFWf5OIEIPWEI4em8JV+uBU+CvPyMuiw75z5NPYU5xM/4iKCM0SDIxyV2
LuPqoaUuWExUxl3pm2uq0GsUD3dwu5Jtwqd4Gr1hHbYhH+3Ni95BYA470i7pVvQNeaYMgPtQ12Vz
ZUlRavUTSoiGicYd3lwf/AyfW0OIwW0tJrpz97TgJapMfaIEuLgMScOyXobXCLQDMSLWLoZDQ+yL
nVmdGf40gnahilB512vUdbxWPIAYT0X88NwXEzKWXSNddw6J7SfueSa6qX12GBpApJoS4jZ/Uo76
r/HzYWoBwyIGZJ4q8Q7nhHdgmMxpGTPdc8TgsvGu207lpI8It2TcYfl/jY7MV4k8pshlOXRJ/Ike
4e/QDQmhTVxZnINH7CdcEDYZnlk50MLf5DmSg2ZUzorT7fRLBQQBNO+Xnlfq9nx4rk6fLWEjcV9m
PO6MxXY+qsXxveO9Y8UWMXkqcOouM91s+Eb3Q7a1jW8WLHduXfGzO8wtugzHXFzmsvVbwKLzr7RM
gHSJVMinncEwotbgOfgDRBZMbDshZvgpaSqgCfUloP+AIQMctoZc6Zq1xmnA1nV+7o2fTJBszze7
D3ewtdq57NBKIvSAnf29L60+X43zaK16ahTEjBICUk8o3nrBk/g/N9nQCqGLdbPYu2i6zHZGzSb4
OkJTtmnSU3HRWlyI8KYseEc9vraXZGbDGKKy97+QbJOFKCqKGcEN9nuBxgbDOVMO8ScGsThtZjN+
IoM8xvjhMk09yhOVOAcWoikCIouJAOWwGFgLFj9F9VigLTDtE37kSvjgYfrR7PEplwiIb9lBFavH
xgtz/DZKIOnOu5p33eQ87+zZIXlKbBCE8sTvRRbt6Aq8rvbjqGAb7dl9ekLZQlpuRP+GrfOrWQ+W
ue2NXjmDMfan2cfrC+MLDaiRWBioEZHil0aq8jwIHFdvxN5PUgLuNfd+N/qHP2e0EoCQQBLt39lN
Qlyoj+GS46eI7GETdBuW3auxZRDrSsxtSdUz8/FNd3nOUFUz6fv4sp1QCVPU5abqfF0kEIzG7x5T
SHEmgwbp9cct/D9Y3eL49jMmWxIz/O5gkxzExsHSgazIBDbvqTTMMoNPP9nyYpWIpuwUmAOjYG8n
yoiOgvuZN/Ugzrlli3KZpeDwikpX9XbLO1+IjoDzGD8/HhI6+u64DBLs44z7jTJKa4c83Q5GK8pl
J2XtmcDkwamciN98uRyUkkhalbQDMaTwrqaTtvITDN+kUR/ks9IYdzQHibQA0PrUsNhnqVP/rg+r
Afoj82CDxFkOEJ0xWC/XNwLC8KhIIC14yCT/hWfqM+9Iq8+mifHFvAZGNtcuAh+umdpMYRWnSR0y
2Sc+ivfO6YQDsrpgX21vFLXMPnhK0D8g/S088El+vr6tcNNo/sstzZ3LXePUkq3U5pCjtG6LN8r5
ZQ8f0epxkKblgZ01gBAW4PWe16sirFxaqXPxnAPQjWkPpW3QVY38Vq6J5PK4jZwICYxfox/7gWGs
CTD9hZ0pR+t3BLoNuAPN0Nb4hQkzWQR7w4wgj8TPHYLSKvezF6m+T5gQTFmvQD+SsB7nW2WaLJ7x
bc1dfRHlSMICwxG0DkfcJeWwuU7yUh+9gK3jGeb83poPzpxHnezjhsSdmBIvoEuBlP8CdcuqltnT
3oE1CMGfn/WZtmlhQ0L+PteLn18v72Me5YXC2eJXehwU9bikBIlpP31GCm+l33ynV1YGGmKIHx11
hsB8t7mz0Ztl9NoKPc4c0pe5GSOBpixliRBvJpRq+vRgD2h7kWxJ/xnoCb8cDFPvQQzFiCqoaCxy
j/hVwSF53L+AoHvu070eykR22K/UUluzSc2WOVditx0M70YGIIHxfnRbwk6hf4NRgAHXdfwrOfJm
69/3/Dm8h9Oyou3/ghjn73xxtAcZZPMWI9u8HT49PzkXMGHC9xBuFnELVp+x9armXBBm1tORRux0
gKMjcSZnGeuwyyo+2gkEKYv2rK/EkUAd7/zv3f4dtOnNqUPVewUV3jwnXSNbcJsV4CiCefvoCV7j
xh+AceZj9A4684UHaghLH77nnFMYtsKJRRWEDxN8BfM+ig8fFQrNasQPBZ2FdHkX0Po3SS58q/eE
8RQpHn3MSCLMozYaL9lyEDC7cRPAGmRUQEHCffYlqpoB0RQF7R2nGRY8Z5zwiZbixyTej5uaBDeH
T40UV2gksjjfAj7z+iMCXqEnVpxrr+JEz+FJ6CoOHO1yTGyPQXn+ZrP2lH+9p84Qh/KVCiesdNkq
fu9hhayTirQrHoeU3JrDLQCS7aSBWpNDdINL1Jmm2oiJk39KHKQDXc7HU32Kof0Gyajl4wIcgUhL
6Kho4n5VI8N0z3rXuJUk8KdYqwAMZlFN9S/a3jdzLPJM2G9rW5AIbmdexXTLK8kc7NxddeE+PF9m
IC3p/8zQaQ6hfvEflRgqXAPszYPVk0ktkAWxEYs5nUh2vrm1+Ff0d+upvScew/q+gtewP1U38GBm
/Q1Da+9zJnQV8vJkhwWEvYml9EDiGdN5U2Njgq0OcKJHqTblG9UEHrb+x7yc/pEpsYjRz+kR1Sym
0Ts77tHBK+2/WWD/RH8dbrfOXPB7KIc5fdIpc2h9s7P55lNNNaTKZwDt8MEFoiPWaCcAUz4/z6oP
r0yQAkB9TS5dLvl9ktCEIJ9M7J4QZ7zH1UEYUh/ei2fEz323SK8WLPzypJ9lD5qI+wzqCWcCQL5s
MAJ9MYBjzIryADpPCKtJ2AtsYKF4IAiB72C90Pk5BZxZzBzGhXKLhqFofADKOqQhn3Dyloa0azWQ
61BlAQzviPChLQniAVCFWyNLO30gz9MV6fvEephfdyIEZGVQGxd4dJ4IMPKYJaRhuQISRxr511/Q
Hr0BCGKoenN/NMtnwELLQ+eUun2rG2ElZ4XAVb7qzL/GEsBfS+34pWOBpo5BBSMQqTssA74q089Z
OXzBa3eeeGtBZKpzmfDMHdc3p2EOOl4An5m+scrxYzOjMG4I0Z1TPJaY6nH9yPrmuieT0lPGkk/X
6sU9xHEzzIk9TumKMqO3UH9DfAReNlgeXmZnJkE3tBHb3BnIwIDl6kCbJmqOdm/fWmegTkCxADlD
VMJCxQgcbiKdytZoZ/K4JIlOFjAKr9kMtk+CXCsmq/IYFk6FEuJpMhmWNqJFw8Bk1gOqjtBpSrg3
qYklqxyX92UjVufWQrLQZo8V42DGYzScjf6m2qgW/5IAnhdoDeQu3NA7xPMXfSnC/9a0UchJEsGV
H6dmpNG9UHnAw6ArR1gFGwpDcxKSEuYGlTPMACt9oKmKgDI1zonk+4ohUUzrV/C0UAWmsDvuy4Lk
ui9TJ7gxk/wNDx1VxaZ3I4KiDGDI69E4ID2isNB4iPvwGDIXMmW+uPiVmB2h/WA+RIEreukcYVmA
kNJumwXADlfITUTTrQrZmGgX0xkHGlkwyPzCECUhjzGAGAA94l+YeZeaIweCwoMMoPZlNUSoyE4x
A8jpjFH4kEs0I+B1k9DLazaFUMoUdIkZsv82ChkpPYGm1q0TbKYAyAENDcRCUUvaDl09wtnCJe/4
REQBcQsPojHOS/Nm2KH7L413DxXo29Y92uPIbe+cT1c87G1UDguny/2gQLMUIlGGyfrB+9e5QsNm
loMbfgGfcJ1PVBaMZX6Ct+I84mseyMN3yCmaJALUG6IRHyaY+zNHY4adWmtSSyBUT8TT/nEQKrpi
MqeOJEJ5b16X68azwR+wulS1V5UWTMfYufqEXpoS0m+hB4q9nGwryKNCFJKDLGLheLCYguhH6MzC
UAwYu9R0CLksOdx18eLxPPDcos39kkEvXrzH8AEItljwJmH3J7EDCtL4C02Ko4mCIYAsVOh2N5hP
94nsdaCrPEGSY7tfsZZWjPQrwxBtjMngtb+7HINpIW4JMgpRezqo0qaSw0QiQZ+JZhJriblDK/YJ
cK3cfSIT6Cc60kw7vQ/4RIKvSz9hCDApaIY/tMMl233Lq0NoHpIBWiyS18ENUk8/3lNxFX9D+iZK
6TyuogcIs16g0TA8dmN928y+ik1b0bkdemF6eB5UepsJsOB+cJ1XNky4bY93AXYOgALGoZMmurqD
nvH2OBAYeXS3X+5u+jk03s251Q5FShJhYEHd8IEtJIKRhIQ3MeY9xqjFiAo4p2DO0LHQGAai8Aih
HwdcA/JSLUSM2eq1HnCWaTc7R447W/40NNGEOn9AGcmNYxK6gYhufjDm/Pia9GQTN7faI7oD1aQv
kEd/ui6UEjfn4aoAa/goPwJ7qVJ4GmxkimBSUeXMiRNuQIPzF1fkLEwB8BM+WK5huM3AoXkyOjwN
qKciWRxj38Qtx2+P0hKdQW1tWm/MXXwfBug/00v3bRxHe1benM+46ZjJlx4S/S7R+m6QaXUJANLo
kxp4K00uXzV8hRx8DnxIsKdoUMUVE3lTOzpC1uiIzCMsVrd44NM73QI/6uHJRCxxpRPy9rhbdPl5
AyZq2CsNJorslzG5LETOv3joDe41KwzLjuQvo2yLtQREEW3I8lI4u9lvyggNNjJRoqw17J/EBvvf
EVT2U8WchRFhfEMxAY+WvZQVhc4+hMceixJtQNY9ci440bPmMLVmAGdWy4evRugTIT8FHxY3inBm
mdz5xJd9xZdwcFFWoMtFywjT6Uo2AZ/+T4gvOsQw7FlGPAnhNNmZrlATEshHbAhD3z0Sy7joOyDN
ukcJTkGEdolITN0lJK6ie9A6fD1NsqjUqaIVGIZ6hKBER+Q9+h6JYNyrUSmP1Ei69C/irAMvU93D
sWb932rDZ0QoOWJZEYhWhPjVljd6V1Z/+SYoXHQKZgQT7mmxGdW5EzA7xT0Map/SHu0qSoa5yj6N
qlDBJCDw47t1AsTi+w0kaIjJwyjvo7SxsgFNFKxmZjkngW7OVaLRqDgSACsCPb6wy1GdPDYECutG
FxUSI/2W8R3feJ/mV6NGzE/ej8x9tfosXCWlvt8nmiGJiEAjtuWtItwy4gf74I6B7I1j3oXDXySQ
ocih2EcCyb8r4QPI6z1U7uGAKkBgOwcuLO4RI0aLo5RI8hNZv0xXAeAKtYl75w2Fit1wGuZOT1IC
RxDYMWN1wcFz7k0XMMgAXJOgoW5YORsekOjB1jZgqk0UCYgQ1Kg6YTUxqrTqDHfKIh1vAWb6RCtn
1Xoq1Zdz30jhJyQQmoo0+FK10AJiEiY+0tf7bR4HDgQBkpxZuVed97xpIPqiuYuuUb1Ie/YnBrex
ygOFiuYbUgueX9RNqSlaoGRKBAB5zN3yQUTnDF08Guo7kvlkz+JB25DD9s9+swWPCpZ7ycIGx3mB
xzKvcUpQRkX54ml1eQ+F5Kodd0PFvE1fPwTYh/ekdrljTPX4yjA6zC4jiNy9R6JC0SF9MMDSONpR
0hLiDqAu964ot2pOM5TrfzKxBJGk6EomFjIysHeo6WWXaRgHgKX4Ew3dYXr4hKiSRDAm9vlrEuhO
jcjQ7O4p5hL1SW2s78zfOIcD//+sOXswHkf7kF/gFW6ZVaMMtlKC4LuvYHlrYS925uWhJiBFbKXa
gnOUzYiNzycUPQ/MPb4Awr+ZV6Yc7qLyIoCGvozgbgQiGuabPqcSCvhdmQdox3xTDBp4cKeoWoIS
VQaCNJsricoHozkn0Qgm2vJNijd1PU1elm0gujuLPg4tIFbl2/RA6WlA/7gGCdsXO8vwSgqA+Rq/
YYU4QGxH0qiYZHGS+HcbAd6mh5pDjSuL9m0FR5Sww/GbgT/SY/3Un19TuH7CdkDPevUNP1O66Vge
vTdNVvykhwLTgvawFbc6qnS03nOV23KKv9BN4brwH2ykwz6ZSShMqFvwCcTFP0oS1eqfsOJxoiBP
i8KAcy250PYz5Fx1jb9eM31bjO8/DoMC/hdTn4+VMUIDqIjnlMMYnVOnu04+dnXpMwkUWFWk9+w8
ffh7nyH/beMqOMKfAWHjyEiN4nTcc68cdrc4OBO/Pf6oi+LE4qRSHuTZw4kzU0yXxMGuY9GV5E7c
QsJVGLBsn9SDV4fidw4u2Pm4HYsUQ+cWKJB0KAsZKeB9IU7Ce0biUHRFlojFp09nar5giadR7LAr
aZ7iKQfm2tjrtw+4sI74leDucOKUJsyje3Bdc78OCrwxE6FTFbVDaTPRureTzC+XDPAQMuhHWo9o
pBn10XabCDZxn2PUvAu3P7kMsA/gxCEy1CQ6MiNjg3M7Wofx9VBt8tXtjACGWdsf1xgFde1xNG/R
C1CleJ25IiKEcWFScFNOMDtDR+30p9WZwhKxErBJghrQjBFYjJpU1HviOQdXFarscwko5LZkU+MY
iPhMc5/YyV62QsFl0Ye2BtGb5QvZSJTafRD1EK7FSsjKy+hZP/HnvisiKE+/2q1oAhC4MRvMcu9L
O3OOTkgIjqT1x1FH10O5olDzFdFLfaECrqxBSO6C1WNGTY7uGqPprFxSnYeH/E/oezOjHsf+sZCk
k7LiAjc/C6mpkHO+ePNQl/SOFGIDt0P/dvmb9OaclxUr936IsnZMrQ+ld4UDWRtAvG+hylifkLCg
vJsJQ6GTskJsBKIAvZpMUhXQ+nwuW3+STlMEMsL/dOs5iij6qVd2w8NrglJjDwHY6Gze7os4iH4S
oMAYcBFgURdU735PwuWLTASp+3eKrWJAdjFiDVLZYETyZky1WXn4pyp8lf+YT/+D1PdvF6Hyv3Ub
fXWg4eVUB91+X5OE8fH4LxxgWStPOdtl3hC191LsHogMOFzZxVymjTbEySNA/UjcSPp8MVTitVQR
Hs57Qd+VJySXLxtUKwQsplsOy2aOlWxOAKOohbqGCLtCPyoyb/+74kT+34bM//zcOFH//bnl6/v7
6DQqWVDRe8RQ2Va9OcPw8445hLahs49+4Ht8G4uB90YQ/13df4ic/j8fQoha/g1z0UHN/Pvi/T8G
TC39/H7Su5N5olkvX6SH2d3f2YMZ/7+oZl1GF5u+eV9rHEztnUZr98po2r7894/RH4jv898+hzCK
/vsm5q8qkT4a4kZ2U05pMQSUhKEok4KedY/ExjFwqdvt6762d27lMyNlFpnvUUGox+7llzndCxHR
XuG/9l374UEp+o6fU7qfCjIH4S5z+947J9xdQNw9fJGObHfFxFgj76Izx0YBAMW/LnMPi8Wwfy7c
NKCf0vXux8EwYXeJEMVg6vRa90mOOlYsBsSyTfznY6soxrc37JDGpU7fdPcXvVG7L/98kMSGeulE
jC7yhcqCh+wDjaSLVhj4/+LtklYIN1jl7D3RPOjUU5EnViEqwN8E4RtJGIHkY0JLVjLu8ahFq0WU
6S2AifuYZGfOfeyJyZBxCnxtATW9W2Bkyemi33p6ndr5J+qwx6xS+8SxgwyTlPiouwe0Fh2uELGj
0mxO+Yx5dD5D5Gue7k7lElIiFNx061kRUfWyEJ9oIg1ba5WMnkY16z9F8/Lmvcc6Be/yOweMCicB
oXWQbcHx/aXrfEINwqz5iS7sDPBy3KscMgfmCCatCR0WPjVJGe1+4laXlaXd2U0tnf0L2dF9SBgO
ihqNhezH8fDOMjb8VQ4ovmYFL6FfmpniwW8RePstFFYWTQlB3ZXyEqfKJXoyUO+NHpklUxgmxgTq
F2Ti+UeBMmhh/9iB66JnY4tOQ3HmUtBC+i47zDUrsxy/ZnzQx7jysZFqIL1G77i3ot0Ns8+QZs/V
FYLfBsZxiQwarM/mTcGKfypxn17vQdGHGsjszX4zbGWeSGvuot4uoXArYqwLGY7zMm6XUJv0AwJ7
RilCNxIbbWg4rMKa6MtSFpnfmPJolHmaV8YiwxLQLW/g/VjMfmKISgfr8rNlS3Oes5eVRdx1PznK
nGgMEM8kDvutqYX3QzqifSJffSmukC/nVgH14FX+dXvCinuEd2vKLLdfOFBprk+yoTrB9dSM61ic
iRwyM3xUMx/Vahh/rz9L6PGT3bFZprNGFYbeT+nkD+dRWgyW5NFuKC0YiO2GD5qSSdw1EA6W1M67
EwpZsspJZQtj8q/4inbBO+QK+SEdmWnXWBAyJWbWAg78HDNX6biK050T/rdI2MSzgGS+ymVXgqld
iM4+YAleHh/qty9Cpnq2fmlchURfUVbeEAxwEfXlN5bJUyBz7ZyF7EaTHNeVbixLPFlE6KZ+1zyk
DLuIH2l4nJ58XP7R3BKBQjqt94PgM8ovr6XoJ7gcPld8FmSqFdM2nfczuvOJBw5jVwoyUNf0j3cz
mSY/BHV64NPkWLCgkDV0ncDFxXwWKpwTrP++gqr/50Kuy1Bq/oe789pu3Nqi7BfBAzm8kgSYg0RS
EvmCoYicM76+J6qvb5Xl2/bwY9tVrnIoiiIJnLPP3mvNBdYAtMG3hbyOYlVLMi9ZdXPQh+gwnzr2
rQvqGbFyalwaNLULDhmcVeYUQA516yTlOWqru8rJZrIeXGqsPQLW5OGmYwiUPzoHLCDzNZzeDwHZ
43AK1yE+7nLFZZ8jcvthGud0y/Anp2FT73su37OPsslkdQo31ZFsqW2BDD//m9dr/ZkcwMb1y+v9
RqcRM1mQk46Na7svjwYdmKmjxop06z/KcwsAcy7jhK6JRyE4GhWIMLsH2/volBiZ9Sd3gxxOc5Lp
zMfZEoAYYZ/avoamEjO8PdBkr2f0K5eJs0kP5UEhIhrXHWGmukzPgyYSjpYBCVpMVsBU2MPBQv/r
P5iPk/B5zVfP1+WOTGRK3UPrEEG3k6iChJu84r2pSB95JYAD2n1DT2daZodn9M1/fU1I/7s0+uVN
gjvx664q+0GZaS2lkXKeVgM0hmFtQzPhjeJiJtS7gHGySSW43YuROYsG92XOzI5wlSpaqrSraCV+
Vp+jOYvu2XVKtGZj2ImLSb4eswupz8hl/SX33LZAkXHXTZzCM3VXUfZNapLp7mb2V2719TR6lO1q
WR7Zf2zEE9k8P4cOI9BxiSQEoylpQvNym1wxFfcwbWKaVZzc6J54CDE/A/QXpCbX2LSX8eSPLDnf
TOYgiNfwt67NKTtDyaEktUis8I5U7xHXJNqFL3+lMpTGT1HOMR9O1gXOs4jm7qxeeD9Z+4nm4Rgx
tZ1NZK2uzcCC+5hGCFfB3nsdNt5zQVs4Fv72I5o+gj8VPj8/Iv0blgMcXtxZ03Wsze7Is2oujofm
AI2Ab/6hIZPG3BRP7nJkz0amsQAd4C9QcR6q3TuSi3l6Rq6FsGLqFsRz64a5kF4/DZRZfiOYiCYp
DQ68h4Rz4W/FDPzGEIymAoMQvBtweubWe4uql0nY6cnlUCWc2P/3wftq28McLx5qdpO9anNGtLkA
ev6FDIh98uA7FS0cEkW7a2ALjz78C/4Ti8/q2fuANLqwYK+rzs5cn7TlTXascF0fbkQoTafg2bNF
Ve0f1AV5FAum9cIS23ZsLiQ75BXQ/bLj8QFxEzOtgOtyXMRXZhRIk8srw9L1NF77m3vFmt7ov/og
vlHFmyjyJEXigyjfKXx5S5GnYg2t13QlQlY33v4ObURCfCBS131MTOE1577YlIjfsL4vS/4cB3lu
ZU4d46x7bQ7ul/zlz0s6TJ8tke/tHCBbv8HuTtPX2Gb3cYWaEFRCRVM0Gm1zE6z6D5qkkrwoDv2l
PSePCj1UhunKwnsk7hNdHtM7WiOQD7wNmDwQGRl1Jom2R9jD5BqtTXT/2Q2ArZ0/4G2mh0vmoc2C
RpvVelA2yheuvk1001HfL/VVSxmIYjhHTkTvmsExN4q20R4MbZbqs4RG22o4E5SMQv2pR5OwHMxV
fUiQVkxbvOlYnwjOHMbtLaKKPcbgt+qteHMfwykT3rSN2f2uYZ3sdybqsKk3RFapyNh8P6jr/Np+
fgSvH8Vzh34s3tDECI5EezgEA9ChyJfNykD9nx3HK/0V+lA0pv/6Yze+wyx/nH9+uf2mQ9ov547a
lGJVBo27Qq/YvMr2RWJGW4ws4Q2uBbs0Z9l9ktjS+5qj/KJxBmJgVeytFypoVs9JpjBJULr3dIUK
RcRSX78yZwjmNyYJG2upz1Bb6wvUpkhS1Bdvbjr47+3sA6Lv1fisJ6szVTfSBF6gTDPE/Zvzsfw/
dwFD0hXocIYoSfK3rbJQKt9UkhStDTKiQrlJw1lIW6e3VlH32Ma7kOFw5XQIRty9N4kSES0hX2xn
1nv1Gp4mti9yH7Y4NHzENfCiBsZIFOSfxiM82tmufNUVQrowYKJ7xUjJva1zSuCCp6qwDpMY5FM7
oHKk9+YkG9KKFuKNt2/+VtO4Y3fEX5iuJ85nFCW0qZhlLxjf0flSObKsuAKJTkQu8PmxH5lfDxyh
dqilCfxh6rbMEfvs4DyYj90K2cWw1Z9r3A9EvZLURNsd+5Q09y6gkqljbG+n7fmVrm9ia8/u+v3E
5IcS9FruX3uKaprstO5eWwxWlMW0vabkZrQSi2Yn7jD7C1yWGJombQEZL5iUitv1AfEDbV3/Ifyk
l/iM2Z0xaULIBJPVyRMlIzFgv8V5zsJsK/R5Wgcj/RyYQHhlVsk653SsG6jNJ/kGvXFW4AVjzIX+
Rpu938tvwNQZhpfUmck7TbCZ+k7ui32bRI7AyO76yngVd3DSsY0RmwPw5pCtJ5+sxY4qotqsuKmp
iLd5tvvrO+hHe+XnukniADRaEaa/LKoUn6L2rcZQw7zKxZ51U99vER4aONSe/GdN2dNjwULsQwUE
brfynn8873/iFE7/9xm+RTJ8+9f/bxIagP0qhglC0hBF4Izi3zDHSFT4E0Py++N/Z0iKvykSbDFT
t3T5B0XyJ0RS/E39AShWLdHgXDCdCH6HjkEqE/nPpqFBeJRUkf/1O3RM+42lQlYsgMESv0jWP4GO
SerUxPp5dRAc8ceXzpf7w/qq+xArez9Csx4PpCObxi0uhtwe5PohKdRdT/K54N2EcIjpTKePvmoi
hdORkfo1GvAIqa3C/lvI3DtRg+nOIgI5GfZatRrbcVmg8ZTcdQ+2NrWoxkt9llmE56KD243ADPB6
MdzJnhMB3UFMlJ7Vt4iMiWERBNKuPNSfApr3lImfxemtyNZpsAxU4q6TZt2R7tMM4ZOi5rfWkjB2
TlRYdCFyei8CY9VA/5F6JCw6LgMf83UzoKeIPcILFKDp8aDPxayAn0U67rajx582+qcQaidB5rnJ
eDNlZVGj5856juZxBeC45ihhmPMhRTI46A+eNeyKfNwNdc0JuUWvFw+LPC9OSgshSJVmWXjVe3Hb
uAbk+mpbdRiKXDQVEsS2MbxnPUGPhHNxkPabL9eL8F/ljd3lbPO5fq5Md2WxOnaRu0pUcV3Wh6Ai
DZO4CzmTnUg+xGU3z5htCWb1Iec42yoF07JuIF2psGCO1VXH82pJEL28jlUn7eO91A1XUYs2g0At
66XReuQ7qphTS0X34RU8Ja9iNUQMEcxI3GtiSHUvym+kQFxMV7hYsWxLiuwkYnBPCKnXBjqjXXGA
fo3XvfeX/951xJJEBdw4xFg436Lxd+xCTZb/uI78j8f/zi40f9N0UzeIcrE0Y6IX/ncdIQTGAEwo
GwpYWXVKb/m5jsA1tAzJgGH7H0bhz3Vkgo7zF6kxsiazmPyjpBdZ+3Od9utLN6Vv7Y28DWshK9DW
6k395sflxnSr5yGkoi7TrcXSSwCILWiMinNQHIVih26JH7s6jDKqanitKcJt0rfa/RiSJcb8rBAe
BXqwhUYzpsidJksXQZI6HU6DIsWuFmn3cOhtwaKat2RnMETEvggQBoIEtPfMI9YJ66+ibMRsV0hf
blu/txbnIqUxZwbRJOJkXBpkpKnDGTT2Vk7krZp8BKPE6C/JSFVp3nSoPr0IacTEh9IxxPEPAdxa
dfBWCfLeorRV17BRsj9UXXRII4SPUEb7SNuJ441cIHCoxsPoi07jhe/9iLRATCZ1PaNFiwgyVbcD
twPlUBfRXBepPIViIZloeH1znAtm7+R9eDBya51gHfLVT1OjnFIKnAoipHDu0VnT0c4sSmqWzFgQ
LjLvdVZqJocWzU8PKmpHwoHbI2dJCMnhjG9ZyWlUhLkexKvWqOe1SPPT1x7CTLr6YivOJA0TnuFr
S8OT9qXGicei1xLJ1ULRY05Kor63suE8tE9plz1Cztx0VUwv3Je+DJ4/HsEouB1iLKuxIVW/DPiA
BC2ZqxH5Pblg7jojONausqlq/cXykH2V4ocYIpXKyUng+hg2YydwAbUK373SSBSdA9JbA49bJ7DP
VKXor4WqWhZW7UgKI+3UB7hOEATxTFF+GnRkQgPu7jB1UoEnrmHWppyVGxq7ZoCdxWxXcNb4cpVs
J16AbdAPQDC5SFsG0npaxdfAew9vhkVjweSN8/KomXMM2fomw6CG5pWij2AkfMz6EbKJxj1WfNE4
pcEe1zRBrRo4Wd0fTF/djB6y9LBIV16KWDxFJ5gHttibj3VPhpEg7VU9fNEzTN9FCZOFMW9gFOuA
U4CsxNHKG7WL0SRrWW62eiYdFCn0Z1U60oLRa3D2UCcqWbbHBF1X/VHp+q2Q6nvdJMjoovxxFCIn
FTknxXrDJ63jAVGBXbXDqz/svTg9tDLGEUlkkP6cGWgPBjR3/rhKau1N9UNmBp6JulhFpjEa77KL
iE+iceMWooDJeVwOvU+czjWpKtceyvpJajL0c7mlPv6r9wFVFE0Wa5GULVFksfyLxC8DwPif9oHv
j/+5DwCIJSZCo7sKJnci1Xb/TfyiMoSBTnHIem9OW8Tv9SSLPZk5ikkgGBvUNyi5qZNRxjdhsR0o
8j+C2OrfThtT2Nn0gv/70pVv7TKz1FVfNqV6VZQSmbwtxjiVYSG+qbZwT6NAd0sduKsqTV1YBbp1
slrSRZhi3oyr9qHI0ksmqDvmnnSwCWmJCv2sCxikRBHDXyHjmI8levSxpHNjm/O0obuVkAWNrSWy
fLzsVb4Zx8rJYRAaQELU7Yh6nc5pkZjrRhP3Ve8Y+fAVhee8pOL19HkU1ItcRF1hYEmtwm3Fna2R
9CWU85hc79ZTlkKIO6GS13r2Hgo56pLMe2nD/twq3VIjb9APUbZbtozyIGNSF2rk34q9443+eUgi
p3GJXHZR8QTj0vSOrSY+WohIUgJB2AHCw6C1n2NjzcyQBB/D2xZ9YhvDqRPgc2r6ggirtTowQdJJ
pQ+aU9tWT7UXfGbGMmKHKlOUnyQS5CFguBTAh8homLybg9q/xam5L3KaVI3JbGQIDlHalbOKOVJE
Gro2evtSj51IK8w5e41dV81O12S7zqSFWWuOyMAglN8UaeBkzFaAG2asMIqPd7OtNrllXRUPi2w8
1bUci5NCdDJJ2nR9cdb94KmCWD4th1qQZptYTdn2CFiNlV2ndpwn6pvIKWAmJ/1npSCt9JtylSk+
xJnwRQh8mNmD3YSn0t24OXnJPvse+eJ5MsyUQcCQXTxYjWuLebx3Rwt1HxaoKmPO4yLx8lrbmJDm
NQr9AoyjN2mubiapV/IUXzXUowz4W/wMVYQoFp9NY2FtNzw7T2DdG/IyB+ddM02oq5tuCddESG25
Ye5ae7K8ACV97P10PSX7ZAMu3EgkwrY611M6mOyq6zbGWqAa1D6E30kN+j7TWiWDtBVNgTGpRV0j
O5JxT4iXq2vYW4V58tpkF1ZTeG9+svCNpKO/AFuN1Xa0izRP557c7OpQ3UWjCi6gnGu6sO3H+NrW
BtSSYtV63dzvsSVJCjPKbB8MAdY//ZLLsG6oWxISrGIpeR500fGgS4Uc3YJIPcn4KZUh2VQhbZIA
412WzdwY6fwQvfcJopyOnhv9wZIaaMYDz5GnEJRGQmsAyY+yTWBy3gvRaZgKDPZLi4KjpfAQKrzE
FCIRBUlHYaKQP9NRqBQyAJgKb09neEDRcmtZRwnqcEtjY2QCJqI/o+qpFfKmrd5JWmWc94xoPYTP
BnWS/qNgamss8fhza4HOSVhtI6Ncyam4TeMeBGiFyJb+b9ASTuvJG5dqTIxvUq3s3FTd6lgdtNiY
pxYlQCycOgNiDvUcmVtgWCG0qfiw6DCLI2hSKkBK2UUsFR+W15Iprrw3A5TIzF3XUvyaad6W3zE0
0XNOehpTfoW0pXgvwE6N2W6MeXqK0dT7Kov3SG0OFoXqNMf1KVxLrIwBhWxLQZtT2LZTgdvKNiG9
AVKXzIq35YD6iygCxuSN0l0UOACkYK0qAtcCymihov9PnkkYwiMQuRZ7ed652VY3aahRhsdivpFz
TtphWNpSVjZrOaZlXwPxyJu1p374unZ0+53gHkn8nJc+IewSLAkvOo0Dtkoh51qjviZ/pGUYBUeY
o71lph+5FzlqhvjXiNJLIlCBF3J2roIQfz6ietmbV0n5nHjD3lSTtaL0S083jy63ZxRhR0wKW89R
MgnCvh3p5o7r0TsHBtL8WktnxDrNxAxrnN6vJUNY5gFhtCXSYu1a+bgoOPaKIaIQ6ST4NMWbceu5
qAYsZZsDW+lyk6Czfj0y/Y8zAjGonKp8JPBMvSfDUxZGlI/eZWyLg6RAuetSRgiNRSCvtze8HKVS
QGi8Fdp9Jj6FnsjEiT9VB2vf/2gK3iXdEzd+3M2J3DuPqbceDVZRxPniS2weOE5vA/0zaxjbtTCv
22MvwjnFjKj6zd5LwBYnvBKiBUPuGEnp3nwmWbEf2IMXn8M4cpLwoWjJoa8hNZca5AdGBMKLqWxC
KrgyTA9Woc5JQVqMxXUQgo8sQ6NWQvpJABAUdG3gASq0cgO71qAhhXTpWwT0wW4Qz536ntZMilqy
66S7mvVLHZREPe2X6P26nU8e3Mjy0NfdNWI5GKjoSgp2NynvXW1Qo4/hR6wohEbLg2u7hvyhye5N
FYyV36sgpwtaoxkjPddkBDbZxKZIKL3dNOlWFroLuyDbJB+a6tNDaqtlHHdIdzwOQn2/VoV865rh
rmEl7FvvJLhJPleTeqEW3dJlFkUOxMKvrRezFFe1ibWrStl5tWJtCu0x7v2XpmFikud2Y9FQouit
OZcpA5NN8otSFc2rgL98EDdS+FQWxCcTp2EVCoSXUUShXdzCGK4VhC+FzS7eSu4pVV81HZi2l5zY
eFYqs7BGcZJupw7hjkXx0ivdkduJa/SVhIo2sOUBTWW56bpyGfkYm7RiaWDCVkKiS0g4tSph2Zd4
YWqChTnhyP4t5UuxXnQEb7J7J+24VpVg7rHF98bVbZGkTAfnjqltFW4KxCkjdmyJkVCZ93uNLA9V
QJEvcKopJLa3yL9aQoo5Uyp2kloexlrd/nsLcrqcuqES2EN9IVna3zVm6JT/sSD/H4//2eAlUkhX
xKm/LonS1MX9T0Fuir+JRPURYUEL5j85uz8LckY9BARpFAooI39t8Oo/OsamKZuGwndMJ+UfpEoY
2nfdyfdv/VtjpgrUyHKbUmaQeI6Hei7XWCvy7iKOuFTs5fNk55EYPBoPcBtm75A0yM3cRA+xw/hn
Aq66Sw8FrPQinBnKI2w1zpyV+dm+5y/q3UOFxQT1xb36U5oXOnX5gd9Ife3fGfzA4+BRwrngeI3q
+0UFHGnO+cdJE1jDOBEfpQ9kuWU4o2SAQIyMdqfu/V3w5D1F5HxjFPyCWng093z9ASXgANxtAnQU
W+VmTc7go6tZq1zZ8bMQ7CwB7zBkSzlcp+XFA5zC7gTr8IsAelTI4YX0b2z5BQ5e5PBfAZnzKNX9
RauQBDpXSxZxRyfpdBWhyQnbbY5bEeiJo3XSJZS0tY7FekDn/BVgf+gqOgPLRusOA2JpAgOu3SE8
SNED+5L3GX0mV/8cH6WVsjXe0DuKnz3b2nNxz8/NJweeqiDpiDgLqCoeBn2Ec1RO6GAFfRPiQvLm
BesQ5chndKfuquFLaQuVkS2DYSZS0Yz+6xWYxoHYPRxq+trbi6fwOd56O28X7Kr3trmKR22vkeGu
2d4St9hasFtm0uapfWsJr19q1Zb9h5/uKfnMwO9nYJs/R+anuMiO3sZ7yPb+mf+PR+qTp3qsn2VK
TDTs7QobPYK6aG9i8pjMAwzFalAQc4D/P0Bb7s0/Z9eRWIBxGx8roPzpsbsaz6kTzCZVT30c9s1D
95jg8Ma3idTQnRkI90sMBeWpY7xuPmm78AWp6DFZGauUzIGG0AfLAaYDYQEa/2PrH00ZPgZaqeRa
oD+TV/4Gvx8RPgEgSgbrGyKknPahOzancAsKdoV1CN+de6TFz2lzRqWbljVxduYmAb5pNLOw5BoV
X6J8Fx9QFvIjQdqGaqWdiIvCSUBqPg1AEb4yjCe53qaYq16kh+Il/KInCV6WSTs7zl48isdg5zqa
LR18AIrRDoPUgKt2qUEcoym4c98nr+jkSZTPyt1IDslLn2OSw2mgQfPZPUugUuN8JeN6H57Y3rU3
nQtA3wviY5uCVnKg118ni1iI4XqA6yI7wclY5k8Z8938C/TDXT1imIu4+RD742t5kd/TJ/PoXZAI
HoNL+eRjdmMk8WS+RxeseY/BR/0kOghBNuMmfvIuyXqAZtjbjMpfolMLrKNYp4foVGC4ipG5hAfr
IX8iWIrumbFEv8AUXdtEl/AQXNLX6KK/JJf+yfoa+Tsm8+4luzB2NN/TV/kluGgM4EV+SHTSboWj
r8wtQHDkSvm9ZYILL5XIyWdzO2mIgPWtqFeRFumr+i59lg8ZEQbShwJb7KX/pHIXn8M79qkW5kGz
QIE7gvSYuDf74JhiOzUWkK0/9PIhMElcTGuOaCmTGk0p78Iany5MAmzOxmw0diCBIfmnZGPYAsoA
XD7I6ccF/A4Hk9REd7UTtE1TNt+kqm3Q9EKIhTrtz5RPnp9zsywwQJ5rQFvQMPNC8M/BGwEWh+UP
c2aNNXGW34tju6+O3dl6QkAV3boL4cs35ak60TzcNufqTJLV0XxOH+TV9EUAzSBPkeYVlx7ldjrT
3/TngfrXBCsSQyxATz3pPZx+Od5pNSL9orzDYl6cz9kRmy8KyPiK69DP5p2+gaRAga90zMuFD2SP
rrXIJ7P3osntVl2MOJ7qxajSdXAUQkpyW8W6Uc39zwlvMGmZmbA78BId9JUb2CIv3kfINUTO4mrc
V2d1m/L2R9w/OTdkt6IfM/295fk5b7mIpT2RwzSXuyvsyGdaS/pbaB1rWH/JVyjvpAC3yDHrUOlF
RxGxN0sfVzhG4cg2sqedkEdgVHJCiNcDKKZioVv4eVVc2gOeQ0OeBfWLnu+9YNd4dsDCYDDpm5LA
/s2JiQRN6Zgx0KCqlC26QsXwV91Ji5bgHxIT/8fjf+9OUrvIjL1E4hgNi2Ex0+bfu5P6lJpLNaMz
HsMJ8sdpt0Wdo4mSqjOP/tad1C36nQbfq6VIuir9k2KI0fW3afe3b/1H3NUvaqIoqvuxSMZoFQ4j
bcdBswbS44gEzRgFrAguBwCWmNbWkmuiDQOJQ2pFqGg12EkJR7+pAuY/NOm4zhCGYN2xSIpzq87u
y83IAVEBSdOH7akpiovWyMfGzL66Gt5hJG6G8h4EZHbE2kcjAmRlogyKOe1ZV/weK1olrBMDvDaT
vE/Lg/iXlQjqpeCohP4lki3Ea8NNTYIvhfOPl4mo8Mz6boYBV3b4JY09jmU8wbT6eIDDyAQXuGtb
DeCVwntu+GbDjLVIQYQfq4uWg5SsB0stAWtasrCREl8p8a3QmEn1ylGJC0jflbnQ1PglnyJVTaHc
lZ55kFpmUJX1rA+3rLzT2iJJMRLvA4tS0BNr0/VfkgUa1ANwJi2bIieUKQJ5x3l6MLtHw4q+Igtd
VirTkEldhG8c9CplwKk0XOu42KVT62wMdDzdVfGqii4AKa035r4iUVh5djjK3lqN6K7ChhCtNlnH
bfQm//jwQrxhRkghJ8YbsW2gdQWVeYkFgT0WpmgEOVgO0X4HVYtpMkyMXUdQjOE+ao0jRcpT6lv4
StI0eQxa8AhNHgdPSmTaZaGJnR1UUUXnqDA+TKNnL8/aUiQXXikAyPybD1fcuuKPPFSRM5D+19MO
JuP8gT8msP7p8b8frmQkMhLDBFMktg/i789phymTy6foU9i2TGDetNL8frbSfkMwQ5QdK9yPdYjh
yk/xjCKZKiofUZKJeheVf7KcMMr8tpyY6h++c/ObeMasJWlUCW5epS8RtyUMuPIovIlXvSB2FRz0
XvTmTfIekfTyXBKLtC8eREivnA8IrWLEBnHBByBLmDtsQd1bQUsrcSPr835FnOlMD5dWTl7FCHH5
jNtmOhFE28lH3eOYgrGKT/h5Ilk4KDmmtm+0TB7k+B1dOAnSqk7P7mQ8j1jtbkxXx5xwPcw7QE5R
4FRXDaleP6v0ecUZjqcgh69oOArNJLxYwyaKlkpzyOiE8U+QZjUGHG/dZ7SJNg2W7mY5/cgdZVFs
2pNsgyddN9hx8lN9GaS1MnHQ7bDdBN6FZp3ePsYBpDFon9KueOzXykK1lQVdvipYl+EdgIgBa+oB
e1FZRrvIsn2QN3R1AHQ5nY7hezU0eLgYDW8znvRt2uafVZVzqN30+9LcNGQanOuz+BkpjvZMMl+B
PzKx/XrOcSkh4MtEtPI6ksQ6vpPPHZeAsiMDlrqNMyannCVWOi6XIP5SfR/1RA86mJk4gMHxkMyH
LLKTAfQkP7YcdgzAM0ifDHvthjaHxABU6kozHUNZ6XjaMUbh/8Vm9MwvOVbMWwBjQr3lbz6uKCpA
Zd3g6zJmP3AUgLgkgndwxnkrAbJ49Ghuuqcsc2dYzFDscYjl14B0JfyeI4guH/hUdDA4hqD9ru+y
v6rAYclcRALbR026+WVgRJtLj8SRVgB8hAXgqBSDif4IfAvFIweJBQkIa46/3Rd+Pp4R09uuv+Gm
FkEM9472YqI1x5odP/sf6WlgvT5Vr5zZmyXzEoVT0/SBRcKWwVBPLLubrz3x2lIvdhN6w0ICeh0m
LB7xZMiMISc6E95owDwePYrIqIB4fFWv+aVcxzRz6UYiFY2e5JOJlNVDBwIBgAIexRSeZYDZkPsz
TjTGjDYA8d44fbRZT2dV2TWAG1RbqmwezcTJh4oWXhpf2tJt5e02Bk5j2UJjS+w3xiHkJPDsCVSQ
yLvlzi7xShQbkemRd5eImSuXTbSVpuhilyIRMLN7ci3EXemsf1OFL07r/Vs4RSYccWNx+MsO4jtY
luG9eVHPEcduTCob8ZiuhhNIC7vrHNWciQXH4mrJBKjz7QYa6M502PdQyxPxyLqwHJYyxiXjWAJt
Zs8k5G8e7mAZDguxBi+ofyb+MgYhSRTAhSkYJvDiJKrzFlPERSrm7J+cMRHeL5ML+oIgXHTKLF3J
R09eIPOFbboHfpEstX0LMq+WZl33PELukIdFYaGemekXiHfSvM4WS5nhKtlWzxxO1M7JrI3XrKuT
SPAXQTk36cui26O/dObafLerOJ/z5rTdVScF3t3rLzR9W/NlkkV8RBh0uyMNzZjEGzo7MrlREpCa
j/ZBf25DXrl24C02QgDBW70+9P0yHRgbqQs5tzmluPGeir/9lD6T93CFyWTKXttrCOxPlPqn4aY1
HxMBnIQLDJa0psb10G1rQDzNa4jeBEwO/nnrVIGh5VwGwhXUO2e22k5crJfJDaMehDWQYotCWeGS
E811jdu+X70GvHuZrYePA/kOHpPlWNr7JkvT00isTMZ5U69fUnKdRnrxFnMRUkJRMMlQV8yFAP3H
R0ksAQVB/YRCCGtyljrVR5uClwRszbh7QJnyVNVMM0M15ckJRsVpp78wbVJ8JHrzCse3OhveWgZu
+lF+s25e/0ELAnxkdM73OdYpBDPvHpkpxkX7gKIlAECmPXQLImvmMo0KmI3Q0UDMfYqoQLupuxZr
8/5otnc3fS/KR/GAX6a9qTjj+RMeUD1l3WJX5cCIU5L1nlQDFbPoRJYfcSDGrBbK2sURqazrcCET
gbAFmcd9zR2a0imTJVs2Hc7QgQZZaFlgw3rL2i+EAGpIL9/2r1wTbbviwQqmHnU5gPBnyK4i4zZt
7geXctzbpN5GzTaWG80xjVbbhi95FftdUSxryYH5sBB2A9/RzWVhvECkhA66Kh1uJMaX0lm8Ey9G
cLXq6MjAX7QaawLINjgAOcQGvJOPcNvAJhjo5fFAMlcmlghBtnqAwHWdjv4e2emPRmiLBTbglmbo
yP20Aq8CcSUmTyTfdO7CZQvgFEseyiOpb/0PN1JTbTuyAg3bJEZ8lz3HfOUDln+c9dItTV87qJ/T
36q1SCa7PWp4rBYu5oKWBKJ60UjkfmB+BKp/kZSZbC3a6shnwsy7xn0w0ojYTYZIblgiXpcu4boQ
bJHPNwRnScfCpj1K1Bo35YrFw/beUr4SUcLDInlGf+S3dh4yrnHckaP08AaV7PRUOtDClrXTv+sP
6jB39+wUYOLIjtlwztEAKyg2iXQxsaiggbaJPa7Zw2B0w/XSiQlRbQa2GV3grwmrIazkPZw+XtqJ
eTv4fX7rcYB+qI/iJBIr5y5xs82aX/Vs0r5qtRMQ/iVCAp3eDuFC+6HMHOlmXdTH6Fk6oRE4DI9B
8tGBn6I4OYMDI+gObuAwF1blC689kDbsXaecuBveLDS+7hyyDZ+CRW4K9Gvg0QNXmDVBVpQ12anb
5l9drlOqozzXDBmdjjIpwv/i+E/lzcTgj+X6nx7/e7kuok2X0JNO4qOfR3/mIKZBUrb6X2XSr7W6
hlrW+KGM5xE/63RVRRRvyAqaJd34ZyL3acLxXeIu47rVkchyVhC/SZKayLdSMw4xdhpVN9NZWYOg
O4pjbNeubP/y7vzH9PAr7AI6w5+f7de315j+/y8thkSrGfBz/lilffmZKZ0tegCwMG8RG5kv+3rv
KY9GBON32PsQQsa8cIrOvRsRJWCp2YMaH/oy3qC1fHItUtxklxm2O298Omojy3ol69E8blFENaga
lMp6LD162aXxqo/gDzpjOOp6Ylcp0ISuuxgIAQEx5Eyfi7coJxoRY39Sr4ta3iUJGokGEaEwbbQw
4+pEPqbwutpYmMdxnz1XbgfbDeZlFYNa0VVbRcjlpzAyUfrWLUwOtUTfgHO+RzPhueXOLwbHj9h3
Qv+hiM19lbqfiQpWsrLe04Aitg4CTHoSLrIk2KoaVCxW2nHE3JR2TpLfyvZuID4aqPbk4awhy+9U
6GPjJFJsnM6t1y1aByfWu0PXwPtnaa8z0lqKcKE1dMT7c2Ucu1Dk0WTnQopSleOgEDgaHfr60RN3
Jt9dhlRhKKtLJ7SHOBpQ9/erPM624ZROEj1FfbFLjKM+nOTC27vVyVcBzGvo+hMQl7r3JY7LiBBH
OX7pCj4Jw/3UwY17ugi2pDZWdMGWrYE/kPdXh7JTEH1etXNkPwsrUYk/0xdSbNIEj0DSR/rGhHiQ
l8QjFuM6SoH8qNpJFSHy+AId49hYS70HFcCNz5aufdE0WQdCf2q9Ac+6KP/fue7/k9cicd/9cr/8
H+7OY8ltLOu6TwQFvJkSAD2ZJDOZboJIC+89nv5bULX+krLqV0VFz7p70i0pkwQJ3HvPOXuvzbxQ
lRVdQkqoIhZUmE/+egdDa1EyWecObkXfbeFD9BLn5YCKetFTCPYRYN4Acmt85XfZQw/cvH1WgQuN
022kFev/6U6IrNN2MFQZYf0/6f8RybMU/bq0al9//sfSKn0zaWig5Bdp3n5fEX90Vk3pm0UnhP+Q
fiShCf1J/699U9D340bgv3NL9tdWiKKp0n9+Zm7V/osxsyb9dcz8y1u35r//adkLhyTpCiHE59a4
5SV5ksMDwZLmzuMIojXr4pQojgDa7V18wQfkeMoqzd5rgWxDAB3qKWkP5IoyHUJgl9UszhxQ2nvd
WBokESvHjCpb2AR0Tc2JCZpjaeGqDZZN82Tts036UqonrFS2OHQ2wuv63jzrz8p7B1I83TSceU/j
WT4rrCq901DTIqqWDpO/UkFYETY5PQ/jQzDMaTAjgNF8aXg7BTgv74HIdbK5XpNXlWkjMpdpQTZ2
/YRQZLpkeH1SHLn6XqIoGMgmGC46PlvCCGsKtHYda7b1MoH47t6RPJXqFiYOHN/vB9FARbLmtMFN
gf6RH08JmkToBtR+buAuseQM/m4cGAmvquAoeAsiWaTQ1fb6CwPTVx48KEh7y1tMG/7SvBcV5/vb
Uppze4HSLe4J7aGcRBcyR4zwmnfdjgFiI9tFvxIPw7v3mR6t2xIms7lirRM36O5WI5FGjGmmo1zN
ER4l5+wG3aK/BNYm0xm+R9lrECIC+36t5/ditpuqNR0FdhORmK1bL94a5cHjkEpMJSlFwWHux8yd
pzzd+hAGIK/QnqrrzAnM50ghy29JssB8oYIdf5jW+8jXNaMOGYCSFrAFB6NMS3MzqYdEvDSSO1xM
lsJoazD/Jsvad61rZyyT2pasXQ9CD3j+Glx7Lbxn5cMw7oM34Y0TbmCbH3ST8DckoPmqVxz9C+pA
7Wp9NL3b+AtUdv1+bNcWmltaYXQ7aoZq9oThaUJhu5G4aRmDyhs2VRQN4tsItJqcAOSnC8OVsG6F
hosucyCp2nvQrGMkn/07FXQZ1TxtgYwfd+gTY3QD6gnI4SF5xpJ9WzzH0TqGWG1WdAw9buu9569K
JqnGzrQO4EU9PCHz0LMZ0QZhGFjKd8W4ngj7uQtDdYFRzqwQMd36ABjSZWTQ+Ae4S46oSrvoKKXr
wnIIdWegR0EcbnrmzeMSLA3GVIYMYA7JJRnIfGV66UFnBCEh2lpoh9myUVYGHnMFAAbU803Yr0qi
0yss4jVvCYtsGNxMt8xHMecpVMAD0YQeJjX1xrOzi/BZ8SYml0ZFP/cqDvDfidNE31cdgnjVQ4TD
MJ6cs08uyxrXHGwWcllthGOvHpl1irLNTLUkJ/Y1PvRUj8RVtjDrBcDe6ftkkkLggjkShmtTfgQy
jLo9DZHqmF3wwUsv/R0fCM0kR+7saMdMgKHx2QRwcxVoB5LAKD9V8VaIiSEX223ZLvQAJYLhdNHa
K+7G6OqZ8rquN5mCjIs2IW1UYTukR5ng0j7aK8mt5D/qHsXwXjP2YfE+xM81iGaiYcjhDIi+2rYY
4oQTjiD1dczuIz5DBNrpagou6GjakmaWPq04LJCC2DGchHgxrlN4wsQCQo82Gez4UDNkgi26e+x4
1H+dr7mZZto156JEdanfFeyMxFRyQqQdQ9cBcHSG4TFd1up9ndKjKPI/zrj/q85e+vyaKVKYMHWc
N8DfFzv8g193ZHRdv/78jx1Z/IZtTWW7N5ldUk79v1EnG/LsozA5Qqmahg2QecefswmcePh2sRrz
fuQZs/ZTzcOxyzSMPxy//MJ/sSHz6345xX039vLOZeYmmH7xB36pQ/KuRg3uKYgfRIgvSSVsBj13
Aj16jsurWfrLXkWiMKCyUqrPSQDNanqveWg4sT+46vTqBd42g6HAfPFNKttjaBhuN7I9d7W4HBW0
3qFCGBcMdQklbhdoiHQBKpfYd9EgSBVQMuXa4oFa+rMEn5UlE8V70x/2hUrqUqQ9D7l6Z/UwvKC0
dWX4UtfFvZ/HjieEN0NRvWTQ3/QeacukMvcoFDvsx0Napbe6X7x4cQWH2VAxb/h7IfA/8r4/x5X+
UaQoIzxqmA7hrZVWm7gjdbgizNY0lvkEXEedEBvLOk0KhN+7AgGHJ5mAlxrUDEW3U/qYYSwQQqYx
Fp44DUVchiqVwMycZFa0TQqzmIjBnyjuDIYbBlBQckjb+5CVN9IhsoSvYxA5gwk5qD2nPUCX6jiU
va0o1qoQeXSHXqURZs69evFDR3fSetk6K7xjPRIvWEAwR85aJ+oxZYAhp9khN5j90CGt0tQt9Q/f
orciMwdIVRzV7XAZxJVMu9GzaE0iVtZTzInkEPJGM5A/2D68hBlF0ePStT4zhqimYAGBmjYGHkKr
vei0Syz/IeGgoBPh2iFZGdvAyblaK3zqoo1P3z2KN6oVrqY6uGk405l6dlTi6GkaazTp3fA0lTqT
CL90lQo6ZZooiKBkq7HLbHiRcZd3CPAG7I6K1DwVZrLr0O4WMQFw5lnOnrywdSuwzoMK0j6UVtFk
7XzdPw4ey3IPyhRVNnE3muDUGkDtMr4rR0L8arafURTe+rjCJEExJlfB1iI/NoyFQxgJe7mkvZWz
V03yMuqinZ/4jtDOJ5Ry+PBGNtiyI16wEDZhrn1KQbrL8/iptgjlUEgDHpjcj8ig23MeCgdDNG6z
FLN033mhq5BPkwb9dlS12wTfEYUexyffsMOC4LAx0DFyPk0G7NXKNbsycq2EGcPEtAPLADF/KLgw
+R+MRLvL1XEZS+COJfa7MF0L8/AjHRwL24aCKbvMBZRJHdoX2lxldJ/KkYM9zx4kba2Y3LKtFr2N
8kjdieyooOvJwn9QDNhRY6FsBwt9e1jy5AcInmO2nE797OczF9pHkSFANNW2LCo9yF2JRrJwFFsV
ako7HtW6+d/eQCQqm7lhNstQ5mX0dxsI//YvG8jXn/+xgUjfVE2nzJbk77XZ7Nv+oRyWvs2tL4UX
phBnL/llB/ku2qEaNMT/bC5/7iBUfxqCGZn6819WdJSWf91Afn7n2pe2Wd1aY2wwel+r1dsQSrcB
i4lGznUal5dKp9GBmGUYylWGmE306k0soZwY8v3soGvV+Mruucenc1cJHa6Mz8QyVmXwgAkkpWUd
utNAbPcIFbcj6tBsbjQNIFJ9KIx0V0bhLfYBkxmu7yqcZOs2xyMOUzSudn1lraQe/bFJKRiynBt5
i8tl3A/ejWZEd5H1lAviY1darmYJLuJsu/JPep+iHzPnZlLiQp1Ym0b46HXEN8acqsdbNSSrrvjI
R/0wmpxDGwJqG2Kd64CsKW+PY5h9bQyOkg8kMyS/ELFwMpwa8SXtSDWT8mtgBht9jFWSycxTLvoq
mIyeeE3d0ct4afbrruiwZqTMS5NpwskCF9kg+rWB5qoLySov4Ex6sg+LZdg3WXYyC/iAiXeHS8Sx
YuXTUMVX9iYXzAa/wcLtB3ApyrHsodyJLFe0/FcUUYvaA6tY+VfoDzfoF1xzIDy0891HoOvULELY
3cRe8FqPzPvC6lngSFyG5OzRZCx9BsZZ0TyBvl1rXokCIDXXQzfaU/1kMbhAGINEL3Q7hWsqlfMw
4Ves3uQkyZdeFtMf64Bwc6ovTSdkWCslwcUUyb/LpwU+u8puR470g+wjpu5N6O2N3G+VaFoFVAhy
dxVrY13huqomMmxE9DcIRmOj5ABcV/q6HSpXN7FXza8gsXYGzUG3csv18vElbrxrFjJzr0mTtBh1
BzQLUsPtw5ENWzzEzOkobYMgOU0JRwIhSgEtAkTLCL2I0nkblzBlKq7uTXdWMdWOh3QT/MjSy821
NwBw042VyLgxjMglGD/z/KZlwR4zMlh6Ri8EmHopetD80Co6IVL1UtE8hOHyovJVEiFLamWEG4YQ
GKu8OxWcC5jkFPum9im9elsC0K/KbeA2+q1EI0Mr6B6qVAbJZ1FdVWu8aRiU5Uw+CjNzIyXYFd5j
2/frnmU9KOqdqViMiO7FyVpOrYxhZCovRlve4od4HX1+r5XvDctzW+L0Jil468LsmMnTMggYMmrd
nRF6fKkTHNa8Ex7xYNli17mS6S0LICyotJ4VJnkG8VlSSo1dRjs9jVHXVybifuilQfliaQlrgNeT
XCfUxv+04UTBcA3tmq7b7Nb+h23DMFj8f607/vLzP7YN5RsMJ5q0mk5Xb9Zd/bltKN8Yb9DV49Cg
snvMf/Vn4TF7xnUR6IRoUg+gpPpz25BlU9SRN9EPBCkk/6vCw/zrvvHLW9fZEH/uBAaiZJRT1grr
CKFILvdLfYCAO3O+iBTwEmHbNc3GQAddqj4YdrU9x1O9iXqU4Hg3xK7CmCi9tU1ZO7Ewca5imK6X
E0evHLVhtcVbirNMYXAK6GenpcVjLhAeI7XhqitqxwixJ3SdQYOCLBrDcrOmPaaldknSc6/TONE8
luAietUZYCYhR2EjDK+xeNfq4rGXOdJnw5MWwLw0HvtsWAmetK2nT7WevX3oCAYw+fp4GdEp5sIN
q4uPrXQAuKOFe6mS7OmIgmnhBcaiKFRlM7IOMdjJOd6ikKmZYeaFHQraMtKUXVCFK1nDOo61bWnR
/5FH39H0cuNTg4XBnSfCgs+aDNV1uep9a2UZwXXseeh8UUE+AMd+rG4rRguVRCZokG2zsvnUcuUs
1/gMrLhbaRYJL7FsJ0RDNT2x3x5oCex2te45ptcsa7RIVYXIAFgcgUeBBNs7M26UoqdzUNqtkO1L
A6mZPnCO7wY7lbCNp2q8bBAfafETftS90UMDgtlkzeVYKsL1fW1kotw6/+iH5iEkJY74BjnzM3vU
1Pe+WylmvPE99u9YcqgVloI3QH1el5HqiOSxUdzh7ZyFAMCmNO08Km+1XzjDkLvxIDzl2atVBbcD
24BWk+bpt7SbJOVeKLzzlCH78IbV2NAykZWDmiFvQIzfWeI5S8iyouYxB+rUiulFyddD5mIAcGag
mSiJ4U3t6W+xOT3DNIG6akaPE2wVVekvYds7kSSeek/nBA9jQKRtq3nFnmPachKFqySQjt0CXjQb
DxCf4Z1kT1pGFAF5p3yIVvTcCMoDBe9NNCG5sRqG4WHZAPYMkbUPRmPwaxhbYVz1MSiOJH2rCJDT
mDlWyvwpysEX5i+VJDpwcA6aQrB8n0DWamvJyeNg5PumJw5raiMpd6bI6SuilyqhahhFRw5IqR7k
VeuPyzIeD2rSkr/ToSLjRg4LPiuRwRnJG5G17SSVwEqahiERMSMWmgKrcpEMaIPap7bp6AMQCm5k
a6yHdtyNt1LabvREPCQpliFwBpOhb2IzmLXV8YcadPuI7pUkxXeFphxTPAym5L2KdXYehODG8snV
CWd4QIfoQBAuVUenIXj0TPiEanlTBLHdj5wLxAkHGlFFYniQxeimggTcRVhcVQKMouH5f3fsBCMT
1AiOQdgbdJ00Zi+/qVEMa5a9/7zZ/M3P/2ezMbRvHKjYaOTvgLqfmlz8jSnKBr5KyqL/gO1+7DX6
NxkUFSr/P/S3c2HzY68BRII4V4dKaNCiwuP4b/aaWYnw06Ry3uc0zAGqwS8yZDa2L1uNZMiNmarp
LOdfdtNS7W808ojaNYSAZNzSHM00XNE104FVMr3NXJoBLSois9R39beP/eS2JEzkWwnt50UgkMJH
u2jrAmE4B3DJKJuUZC3TJJcuhCT+9Kn/nVLg68Ts65v/QjaVxbiJM6zgayDAab8ZCE3q13X+Unbn
Vl/76dIMVmSWCoYFlu/pv3zxrzPeMPK1PM7itdbaJlpSYsRg+NY7nFl96Ga6HUoLTV8SURkHy9+/
9l89GL9+afOX+tOkcBoRRHQ9YCNvdI0Owgona/Ko24cST1u3+f2Lcav99g750gVl/pmlgs51JsCi
qQ6M6S0Z9w1bTOBmwWNt/dMHO99yP4tNvn6r89X/dHWqWvWRp+cEOAScE544qfvgVVGH9Y4382DA
5hFz1ewY+/3+Ss35Un73yvNH8dMrh00RtWnFpdYulhIXDTKJActpLyxIyyKYEbe+oy0MIpBE6Lkm
TPnXm9fnxjmgXttMIKlbFymv41PxFSQddAeSyyALIriDqmCTSdk4pC6RgzmDTt9Rhx7IMAAa7RCh
Cqievif/Yg7rnFPEEUS6pft++xm4V7TpLu40sNHbzGZO8U8P0nyv/ubCpS+NihI1z9RFfORwYerg
Ma3epI5m86WFq83kD2nF5HbpSmztMaRURw7c/dHQ+v9LJv7hW5fmZvxPn/2gjQpNSZ7lGAJzcjba
R3T1EcpjwrVL6YiCE6MdQom2v//9t/794n538V+WwM6rlFAd+Nbjghb9Akh8RuoaqWMpPJ9NVx3/
2+f3uxLgp2ulU9Ia3sQr5uBIVKzDT5H6rOE8BGNSbP/h8v7pg/2ySNahkTWdwIs19F+Mg1p8FqfY
X5vdQ2AsoY/UNJQcw7/9h5f9WsN8eYq/S2R+usZJDmNYW7ysVjpN8xggbTXcNrdbk9HnFks9lsn/
8jaWv9xD0SjlgxpwD3GOFMNqEUdvSXyYmtPcRi9tlSH6sEJhxa7UlLaEWMn/h7fwnWX/15uJzR6k
NqSE2cnz821c6kZmhvN+Oj/syFFda07FImnDWDwS2ZLZPDuOwSJAgCWOAn2FLeEFPSYrRE4ql7+s
1zzf/D2s/Gkp3GR3wfvoTgDwM8DoNTuNazwIpCTdmuADsdoui4PeUYPsR6yghnwcuvPvv8m/X///
vKIvj0coVoNmzJvNkNjddJy6U23svXLN3LjujqF2+P3LzYy1v1mL/nw95ddPUNSYOLQmr4etDmtB
Um59rCAmYR3kgXGSDmb3bCkhazj9/pX/5kItTbSAuCmyqkjKl9Vfbca2rjJeWLm1Gui1uBPpHjqt
5kbRAdn9f/Vq6pcld9QTs1dDXi00bUhBaXXikK7fUulpLaNw5/evxpnurx/rzydc/cvHmlTDEPhx
Dh80/VBxgwjHSCL4EWRvdTd6xaJW6Pu+9LT1StalYyTs6lRAvbJtixcWw/Yx1phFrqruhW+gYUwH
++pBbw9G8BRKe5kpV+gjSI9OfXXtUR9XO0myCbvymRaK9g7V9EBHUXjqc9RID2EV2qZKliSOiGGT
BluvPwiwBNASkeND27htSHqQ8SX7CAQH1+9lW77IQDRvGmNn5Ps4Xupk1Oh7heb0BXs1kz3JB32w
9XOn9g9q/lF1uxKb1nSizxGr11bYlUWFyQv/Rrozqg1xofWbr8NMe5fym8y6iQg4l5eg6ZQn5PVm
uMmVu8J/1aYTc1CNnAYZlEdVOaX3kNFwjLaDh6gCeKa2UzAVpNJzR0SCv6PztEjzVSptkjsQGWZz
GWZ6HJ0Wb5so90ZOTqDsHzRMJFsDTgBPd32SwlVdYltjO9CEew9zVrJLMJivcVaowND6czVu0crn
za2WbIaVSk4YLin1TF1YktZcB3QmyYcRuS4cRiUfVf2aIS3Pri0pX9BddbulSSm9Tj6D0Ka5kXum
ATey9pBQtMYx2V7rouAxG7f8G+2GGA5o0LK8M5MKtSIRDLrgDvpBDPCPksce80fd8KEnso2FTre1
jpWdAFSpLMgM7XPCMfm15xm1gSUN8sahvuo0yQ9qQAIhnVroe1karRXAZDwHgJV99kOHFKwYGx0W
dfxDw4pbacRqu76E1zRfJoULDXFN58lpLEc6ogcC7XfKj/XLyNHrUbhByHY/6HsYo4cDobfnxiL8
SJpOApgDNwUzkfT6oprBrsjyK6SYYreKpcgOaWUb3Jtlsc9imPY+vqsqgSJiwoWdKUEqE4Cumm0Z
S7+6ag18gvBJDbYh+dfRsm6d1NqH0bsiv5bpbFxRJ1sJyqVRYutwpGKtDthbpve2dXTgG72r475K
M42nYtmQyiY6zH565oVqSeoaXpSKsWOiGwBmD964HRnIRgWw3W1t12R0dTdqjBNhycNjcssWPGYr
/i/vxOKdheHWt/YWGZcmZLZdiEGom/DTWPvComNSkSklEShpLZVWWCqgsDUn1ByJ1by+NiRKJo4G
rKBwYs3xZ0iT20uPPYqfaVXV+k4raJbw3TW3nn9r9gem5OjR5NbR4KRpm5A8NukylC6DjZCIDYEI
XK3ZGUZ6sYxnBXeY5jTo1WCeQcTd5zF4KoLPHNFnHcCdEKO2G7emdiuabjOBpAw9J2bA4G902b8o
03vgLTt/XzUHI9zAK8CcBADQMw+jtG/bByWjRMG4iE+pU+ZQu1B3Mab41W2ab5L0XkCEJdtW9ySC
NiGJQcec7IbjvrbOsnEAONHFx5qg2BS+JSQKM10KE0eFZYmVMdjX/t5s1jJhMjFD5umuem7Hac1k
WwnW2bjqIZHgc0oc2BeJPgump2IpIU4opYuusKkn9625RS/gRTdN7LbWM9gGMHLXCr1RXG4t2FUN
bEmC5nPjUkdP4ngf9icfT+HAp1x3N76k2k3pOx6gvTiFxkEimfWq5LemFazgEvXE01GDJ9m2qpdS
YDM2D4xTSmgbqeHaQlVdpGk9/lVhGa1yJx13kXY7SGuymk2e4pUpXRXjFCWnqiPZrD/ltM4SgpN7
9TqQMO9x2RnoYK2zhfhIgS+nh7h6qPUNAxBQwH71IAIdLBDbL5R5UvMhzN+zbtn0+uyUEFeP1FfH
CLY8XuNdKT2YODJzbg/Si/txbyg7tOkLqXypOeTI5Q0itoi8beIO/VUz4XUloY+DQAT+TLSWGOb9
xylca8ZDU11LCXH9jGy2o8zJ77xH6d76yM5klb2oDMGaRUoeMNO5tUkbUF2AE8oZjOI1IzoxW7dE
YyvJIn4PH5WrD48EHTsamLPK+6dtlpEktRogBNjEyolYn5ySREXmXawjb7hwPLBL1l5HMOOfddQ4
4VE8409SzH12HO5ttzY2fCPqXko2jLMQviwK7UEa1sxS+w2kVv2SviE/4RCXnItD+QpWiIVddkU+
VH574CgEknHj+cmBSKOzyt3VryXTyUY3evWMe5QdZAoYdPoRoUBbFFNMD7b6WpMqQ3w6GEZdXqTy
qdhyYZF+LLx7cnKH3hH1U+mZdrwtEb/EFFsUuDI1iQe5YUMm9Gf/HHBPDiJRBg/G9zxCj6Zoeqin
u7x7jmN8iUrrmBLGv1E85OepeFR41F47yU3t3nQa1jZjW5K+Z1icPtby9XVOtiTdCv5T9qko59jD
CKuchvDcpvurbhFPBTAcD1wauaGwE6e9LL6JVbW2rP2EJLM0FAwZF87zyB+tee/AfYmUt7jwGIo0
xesw29k5p3uwftZIMKB4EfhnXRhCW+FbDemXZ274FusvSpPeqlOwSIxT4+0BLrBz5bS0e+Ea88ep
yF3iBIaxbGvEzltg026urcWpvvMFNrWcS6zw+/poNkWyutCGhDLiaiybHAXs5soxEgVlc+L5ICGv
P2Jog7+SGoeIAaDJrY+7GsRLLzgjQpFg5Zdr32JZWgnItqW1jlSSA+FAony8Spo3X3of0lOrbyTx
Ua03qLaDl8wdb2vt0BrQe1IBQ6+0+P3p8e9Oxj91R/UvJaTS1GU4TRlRmAqKJzut9hOD7YIlYNN6
BCr+0d76n1RHWpI4I6oh48GSRuhIvfe7xjHFxdfG8V9+/kfj2PiGsYuwX6aQpv6HguUHCcYkeUCE
RE2vWlW171EGP3WO8TdIBsLJ7zYHyqsfnWPtG6pJfhsjT0aV/I9/0zk2v6tXfi11f33rXyoKRZeH
0udRWWeAVD35WW39jTkVG6ATdqed02xCfEBkZaQdQ7QfLduHloR3SccMzB/8c8rRWRZgQco4hWVL
Pdde4vj1vZe2F3mKXlu5uNPT5r4GRLmzJvFSJOKNQAUfT+Kx8WPXVDNklAZ+/Wf1uyc01kgoqbJ9
VPZntCJ2NGQbITYXlZftkQja3nOZhzszfA+m4j3rshucWys0qLe66j/3LV5NNd0l3WNHa7HnKhpL
R0v37AGI7lHvhGDsMJFxkn70J7aUS8p8JfE5OI75DfDfe7N8lyptISlgWTRoBZigdQTcAyCFsPad
oslXCcQ4mqgVceqjnyGGv0jqQYakm7dku8+aSUvGrc57NoIVq4tThWj10XIMSJd1NmpIeaZesXM9
j+QQTR6mrvFlhFrQAOg2fTjh4mIANzd0/K7unWbqYkxNp4Ao0CoQOfnVzB0fB/0pmhUTvb+3hsFV
wg0BNIugxHESwKALH2rU2jL+jNiYWFGelVFzq161fRwhlfBaY4sHzL+otVs/fFYMTjkeJ5hqDTwU
P1yyNShAOB33YA6M4V3HfxbLRBHKQCrupEpxhfphFDmRUziYFvdB8tqCnI30Yq/I3gK3GXzyvReW
HHoiPrhTpnSbKiRzIUMfHlGcYOKum6XcaSvRu6k0yIfpYwvOoJRuBa1fmW1kF5VOxDWjYUgIsk/b
lshW+Pyc+587OVoZgm9XWWBH4q2CwSG764dpQeLF2qKmSKJF1b+HAqltU7cx8cdnIbwy1VjhLpQN
ZuMMRQTtsSGQKqzA42CqCZCmtyGlPD3fFj8dZnZr+CCDYqFiwPaozvrwNEy7ftLQsA8Lq3ooCGNo
k1NqRtwt7Bt8RlMEiG4sGPwlS6s+tADENAapvtkvYgaotWItem4wP3pUFPBhurFtiuq2xmWoiGeh
+OjnXOJyXCAMCzDTSeT0hfldKzP+jG8kahkZFHLYl7umgBZIFJcBUwRfEQDlrYpbXA6YTtNxQQlG
/4XZhrDqZfwJUePkheoEsbCICwLg81PR89UwUpVh1Focp9vxCiCfSjlyMg67lRGvzOitp+A2hXo1
yoNTZhe5LHbItzn9Mfz2IsTREoepR0hN1Im7uPJXnRkSNoHSNFDXZhwftSEkYeEmIMHETAU3xZzt
SfpCa5LDAPVjkqYXLbC2go6YS/BvRVk9tNm0bABM5uoe44FdEvlZavHG63Kn6z1UyNlT12mvld8y
Ajf3xFmtmxy8J11/L1nqHLOapNmFHnERWXcc9Xqt1ZybE5ixhYoJg+GOhWobYkZeBZCkHvQKIp2e
7qJefEuzYlvr2arCjZCJhTOhyMopMRMen37OvNR8x9AZjFWp4xlQ36wdfScHLcdtKqTHItFecETa
oVIr644AHL52HC8I9qBnaRe1zGu3yvB7CF36KGCsp5OMlT9X8fH0LxMZuUskzUy9A7RJrYSvHZ4I
Asr7oSlowjbeUlAbWG8wSaz2Rgg9foau/xhumqm9+nXpilXpuRHg71ZlrjzkyQe5HnYQYpYpzLWl
es6IuSow07vA0k6RjApEVMOViRyxQ+OsEjdTJvK6yNtLh8VTMJV13/EJq8+GDhIzZEmSTabuCSiN
ISrvm57zuAIKZ4I3zl8qHmqT6SaIlbeAyL4S9R+hIqAMLFhAxegEGjNyiUAQbdijK8D0zhNKkhW2
AFtAzJvJb5Fufo6ldYzRjhUDZhz5bgzuLSVd9QUWWJMQFnPYmcL0iH/ESYz6kGXxahSygxnDgUlj
UGEMHtTBY+moWctSJO+kSuGF48BfqjrTUdFtwluE4x4YhLr9VAG4V3A3tOjJQKmt5M0GUcs+rBqn
5hlG0rAcKl1eVY14z2NyiEXy5Di82oUci25eUNeogL5Q1129YNjmDe8lhLgNNMRsq0UUvE3deIyA
L1czads3hUcDbFrQetsR+IIF79QUtDNRKTzd/qckeJtcfM2CaGfSyilDPIO0FyKSHBQUO0DbNwqY
9BptvhDjXZI3og4agkVIAO/nD6D6pcTtqTzVQNrnBXbcVn5vMCPIRWMrOWfvSN+LGStGiSyIT61T
qzOCFVYnb5lF8E56u4GWG40wHllqVDN8g+LChpa6qn5vgAxVu3RtcsCt88YV9RBLIXGAHZHY4RsL
I342JkCDflejH0HSCEaJA7nOHV82BaU2SypJah3epLpO97H07NNtaEjH8PLkQrDNe0wMgWlMHIoJ
MRfDozxlz2bDlh01HMANtyqMB41iPBKeoQgvctxETVTYIyDVgKN5b4yOaqT4FLzAToxyiYP0UJak
kkKVllLaiRNscviso7wWBnFptgI6xXIdacglaUUa9AT94Q2Na6EHTshKq8AG57QM0c7U4Mz1wTKj
JadUM86IrMrB9Tgp8CWLA55rGYlSOTlh+yLiYx9vSuHSGDGE+mPM1j5Er4L/GpkrzWc+D+5aSAPu
nYvl0zqY8P3hlM/R9XcddIhQ5yOFItNtKwY+froZINUkAYCp7JqV5B5cUn+gxY4RQm/dKCOBp4Nf
xCXn2qZQ7gZhLZSPivjeCYkLVIS3CwqPLbgraUx0jzFYE2Q42E7nJCKkJh9hwPSFznZlXkf9Qfeo
ttl8S5mdezxVfOUFXC9Dv/r6SkSdbIRYIec0kqvcHnUD8gz9qJ7E1QEpZQm4rqUVoskEK9XI28pl
jHWUFkvTcoEYBhXMoh38msJ71dreNbNiM9LGqtng6/FSoEtSioNs9KuRQxZpQyRJIE2ARgXZCK8N
EFazXErCAEM5oTdB9lC6b5De+YK16CT+ZDZ7+E4Sf5bCbeMRZxpnq4wghUhmjCSObiLGK4Ock1KC
NdV/xiX9z0M+ezVG2a5K2q4RYr1+WYlPUrDVMB7WHA7m4IQieun5MnQuzorvTStcNmHsJiYWDXrz
U7sxYMJaqM/UJFnJw+CQ34RQlgNU+RhjbIhrwVXmL098rcqTzp2ZDeq2jeQFUUseAiiTfLlQ/T/u
zqu5bXPtor8IZ9DLLdHYm6h6g5FkCwDRe/n136JzcqIoGXvyXSbjydiJJVEU+b5P2Xvt2S0rdamU
QApwRyTVrs5cVrk9raJIgWBNDR+neFMzbYf20tLE63t9VpxIxdQHAKcz8eyUqMjuEyv3kib1wPBU
EkDm1u7bZ7Pj7dN/Mzvi7gPYJd9T+O46NqJQyKEEgHS70pSL51qYTnl0tDSSmvOrbcjcTBJidnPw
UrX3par3zQGliU7R2uzTed1U9AcR8FU1JTmMUXvmS+XzVXqY0tkXJ0L98BO3yrcCdRy7P0cmHUPl
pX7VSAY1a7A6WJHb0S9G6NjBdq7TD+RvXqQV/+KelVYO3R7doYiKFRXsz5W1mCTo7D6Lnf7m43/v
Wc3/EJ+k0AkrMiXFDyj7Hz2rSfcr6oaGxArZEo3wHz2rSH+niIppqSL5ezygP3pWU4c6ghJY/q9X
4x9Y+hTx61b69tBR9poKD0HCpPBFzBLqgyEJU90vx4ZZa9MzSkbjpJq9L7YontphOcKwVjO86nIC
8aY+qhGkJqV9QzvHSAp2hUDSMzyc1Mqf2gKTelUdhuQiRpchV/c5E5Ki1gll8/VG9cMwbBfTdI50
2oyuIf1j8GThejGK9DBzdWD82OCa8WalPqIa1OP4hULY0ZmPm0a46qi9hST6Fl6bRRhOtlxYHGoW
YQrja56QfBFjNowG8BJsG2pKFT24l2d5U2vh8hqMy34EjVRFa3PYa2yk6zu5XV4FahMIA6PV1djE
4ZeNpezijbJVnT6EKdktr8TAvTzMR82E/2foT2iFf+iPk6hfYWZaD2m3bMrkTQ8Pwlid+pjQqJFc
KOWcYFYz83kTEXhn1KlbWgyQJ4UuOIDuju/2cLUgD/Zi8DHMMS2aYU/de1zDrC6Qy7d5cienRBKW
+iahP4woqNpr5YuGsroS0E1oH5NDAuID6TEIs+2kkvQyhIzCEeonIPOH3NgrsGmw1dys9xjV2ykj
JCKDOV6jh1VTToq5tNRzHJLGNCu39ukt67RtWKY0V8jFJiUUSdgKfC2aDrJRPAk9I0VLH15kyVgV
Jh6OULNVq38x0wifSy86Qpo+9blsCwIsAcN6qmORnXwHeVypA6fVJk+SqKuHHEXNuNOLyZUr4zUl
M49evbnkcnmXRNxLyHApB6BHSxOIJ/lJnebvRQguUrEOegFlOuXOqZudpaGAbumxcKwsi9k0bnZI
x1Baql0WVJ2krw1VuBQWcuU4yh/TCfWAFmF9r7DH6OwZGUAwZTds3siUwbBzk1vf5vHDXkZtwnUy
HFpJ8M1c9Qpj9PBMOUXx2pWiifKU5VxpCfxE83NVC06bDpQqHLTiyYq2Uzzt6CoOGUPUqiEiSEt9
6UbHCcs3vU2eBbo9c5pdgeDV4QouOB2q3VAZG9S/hHUorxLcmqAA/z8/0Bcv0hCDaEzMYpMYnpYb
i6sc34WRtkwlJvjXyrNyxc54N+NGNXdmdfXzojsYKWMT/mNhwseTXjIZVEzPgFtQvMGg506Yy2N1
F+uYgC5tocyANFtKdasD/tep722snYuGaKaRAIfqSr5Ibaz4DLxEUsCV/asSs4SxeOUp1pEhQOSl
oeB1BpOX6/WGECzcQhzA2oS0upKjyfR/YiyRQdSdAwX4OJL6OVAuqI8RthGMTpRvRVM4DUAvFIKB
S8P6sGSBmMEI+8mETjtt1lKvOOwMPs0gj79N7D4Dl27T2z/mePggMBtgqEb/ickC99uXOZ7YlHmF
0bRfKsBLS5JxpfE3DdK/dKCrQ6S9DVUlCD26wbPxs4GudbvHPl+OlvSXj//9ckQJLKkKzzfV3H+B
u79fjvwvbiOw6prym074j8sRlbBmSVB6GQHrNyfjny7H200ODphrjcv2H9lObpriT6+DmxT4xgJW
+GSyqYiq/kVVWgGSFs0MzrTphxvTHy9EsH4kZ3JH2MStu9fZyyGsoIu/V/d0RIhDXoDmpgdUCOYl
OfKa7Twwed6wbH1WHk/jWTgRmGb7rkiSQfccutJZdcjYYMPkp0uNOPnCnb3xGV3RLt2ZyJ5IziIy
gSgze3irntfW6tMP529e6X+19P/46TCvNw0Ze4ssfdlkyBb8r5Frdtmr58FNlr0TrYytsUCfcVio
l+BIcJJXPlYsXTbaU7rNzuNSPgbkyi0WZ1bd99LSD21zkW9Yqb8R8HcqvotP0V1+jDfpnXgncM85
AH53mAyXYFXjh/p9go65Bo3qpJdbJO7iZpo5CnfKInsgJXAb7vMndS3vVL96SI/5dthD+d6LK2OX
DYsMNukiW+lOmaF0wE2u23g4Mzs76+S+hM7dQ3fOTsZZd5THs5u+Gm7k6UdkOhDa/HGjbDO/fYje
ahI75nN7gLPxpGzlVecTRdftq+/U8rtk0+y1N8tLToJt7Tt2loQRjG5j8pvgjvvgJefgPAMw8du1
4BMhdrZO0ZtlFyuNrgFASAc6dC9+axnG7Wc731fMxOzodTi2D1BaN9ZHvy4u7a73hw3R4Nv8Pg3t
+Zvuy3uaRu04+tk23il7vPFPmmucg0XqSnzpd9QB5D0yHli4ioscE3rWEioAVC9P+da9iYGdgnVd
zA+Ds8cvsvno7vTH+Z712nt2Nx/699lDSTG9GgtIjofSwXj6CpFghSp7kz1SK635ztHcacfakd51
Vyb2pN+ZjNXdO0d8IQHSfZBWjfGLdZr+V7ktZ8SnV+GXd1qsydmVeLh4WVvsTpm9bDtxjfqoNrcE
x9+ydVovjfYRnbYGI1o75SrBuAsZOo35kHSnUvMDeHXLbC9tyKptnZpbmptU3yaMtS1CjNcK60ft
cVRYCRJYBzJbPqQxnCXoY9fuxGfK90Z/b8q2r7y0xqlnbJ9GzwHKiOpYNh4LdJb7EipgEZOYSZV3
VIIPqJml9dCwpVCN0y/eml8r86/vzC+qb/K1NQoB3pnI/oK13nijsRZo61FgT96ws4DLqxsNgtPZ
JDQGTjSAvOEgB3YbrrRfKAFvpoyvR+HnH5D85Uo0dIGMbZkHI5p7oULc4Wr4oojYCdbz6IeWR+Bv
UBwtc0VhdS2dJnnDLAW7gZm9YD4VDf2z6FBa2sqzIvg/f6qU21Lxpw/vyylG8dIlVcpJXTukKSx7
ZjZO9I4h/C3eTDZxfJvwpT9WZ8lDlpecZDfeN3sCNIf77jW9tKvuAfS5gEc4QHyqOGK6EA7xcvpo
PmrvukVrsZYc1B0u/bPT7EW7WsaH2tPukAQUbueaXALEBrzQ2xcgpKGfyidxPaJqm07SqltSeD4M
JyJStvF+8ucjqpL7dMW0Ckiz5dRe9ip4827YWN8qF0ofqZBb3WXqiQ6WBQ78Pn/ehydtW+3JRT0z
AqWnWrVrQHlLfTU9m9/0LYlB2+gx8fuUECDl1C70dwi5FybPoduQtxS76qp+rJfiql8iGBAe+jUI
4Et4sex+Q4KfN56xURWLmsEpaGcZWZqyC+/nNUyLaDFdRrc49n6+S4A1RWfBzy7AozjOudY02/AR
P+pPqmKXD4xxJqcnJiZac/DgPXN0xUbIWLrSekrt1iXk1Iaa/WJuo0O+QUO/I3EyWXwn6Sk+1YfQ
L77nm8YrtgCGISWvwsvNW7mvtpatnfR3sieYLgO7Hj+EXcWBG531O4bqoW9uiTvd3txjNgbzXXhX
YONb0CMcN9Y2IEz0mPJ8Nxsht4eNtMp3ONewNFD/plxu82X25D1ID/zN/Ld8FZHl+hgT0OlU6CRt
a6us1N0I/g3eufac3ytued8s9Y31rC/BKkMUSW3r8vNXtvn37ztVZjohUgsZXw6BRhHrQCiFaBmp
LgM3MUJmeqqq44Sga9oLMMh1vkHijCDZSu0K1V3R+hN7W/3mU5gGwDR+PW3EYM9eUFaP4xkP4Yzl
EcUjFv/CC6d9ToIi9BDZb4LHHihcwgIZGRDDWt68sOiB7lfY5tnnMGAmzBVP5RFlzTVakicr7TpQ
YjlijDUbGCN4Qk52bOOdMGHwSLWjnjwFsadV2wiRX32HSqgWXVUgVxMA2iGVIPmerlgamxdF/AgC
jK5OK6ySaRvH/lwgI7F//oz+iGP5o7j/UdRxkv3vGb1Vq5/16AweonC68oyK8xKur1na9DLoGpPU
1XO3NX1zjykx9ElG7FmKzCtUt1seBrGcugS+027HNduHRvOahminlagcC32pnZONRRDLvSTaLGR1
rtQ78boZKnJNbZRawFqRh7BcB5yOKpjhghw95hU0tF9cpdLtqvzr90cYjiUZuPPVLye1bLR5a8R8
f7MFlXuXnOVjLLyQ0lWtXDIflqQesKlaNflKm351Dv/tMfxHq/AV2BhZTCdS1YyWWgRWbmulO66I
4MSVRcC7YhsgYY68GrE+ZKCITBixN2EaacQ8N3O5VrnBZluOHSRe2uBaqpNbDEztpFsSMiX+6pn6
2wv206P9cmnMXTlAf+DRMqtly3q7zRC0FQ+sZ9vRhgMkXZ2fv/jkX33J29v9kwcEGI44VAqaYN7L
sCErgzr6YOkP0573llVvBX2DF9y6cgd4M1Xd1dEDd75jGC3tfmUr+5vu5nNfZ32puSQRCc+g81ja
4NDJJx3RZ7wVpFPebRuSRIRftBqq8atXx5dRYzEIQZA1FskSgttGW0W9x2wN/RUM5T5isq7ZFO7F
QYfn140K8nA2RiY8l1VP7hq+ebbZilOqC+b1HNFzxE2ersfRAxdGOrAgI4B4YvMIuzwjfnJCpn0X
fExkaFD6IzBBGZ2z6fV1eVeNqzza9DHDGsSUEDKOI40GAUBgzEkFe8I4bBbuEByN2BXYwNEaoNsv
SRc/5RAmAVnpWNkVBnr6WtWIPXjIm11xDnWyP+z6ongmkYLZC752W32AFIMvcpF3to5uFqvAXXxC
koIuM+A2JsPaQdTN3nCBpgZ45EnZWTv1OSHt1mE9PTfLHIOA5pXonEtvuLqNfiQvNm4WreY39+pF
2tBerRJ5od8FB/NdXTX31vsMeT1hoHUz08QuYZBC4OakSRNN+dB54SmG8bgHtzkB+13d+q8T2hX2
D93tqSV5hcpEWJbQFAM7JrzPWKCFlC4yMR/ROey8aPJqBAaaTRjerPS2Ih00vmt2JtxUu7TcioiL
gKEyN0zAGFSezBcnHuUmdr6JNA2wMTuoU2n/IJWoodnyicOyzE8ZYvLhpGaHtMT6f0tPYWZEETPJ
yHJrJyVTHZBqNDzINGkZQunQTZEvmvqx1O6Z4uWVr9aQjNdJeM7y1w6oVvQk9dDKSBau8gMbk64Y
3q4BdNhvEhTmmEVXoq+6bl1PLxP8d7E80CoQYAhFhjQpbBVRyV1WrtsrNnOPlIVY2E895/otuNHM
7DnfCyaajPvWtJXr8iohBnZiQghyZ8zWKup9eQkYIYqPant00pdyxwEDpVMoXhPDlwA1svRXD50m
uOq4npBAkQ0pna8qkslyiwKnTRFZOt0byRI96vQrFEvtFppKt5c8697EYX6HZlpkrtofxgKhKyAa
p7rlPm/5ZQlLFNm6RIf7RhaCRc1IMZt7BEh3xAAwszsSfpfQ7NWrrEf1XJ5QILff2RvnRJRU7Jnm
czhvM9HTq0dz9qDQBhi1MLOME7RJW+GcFhlU8uJf1MqqnNAgEG5ga6aTanc3rsW4LRhtaG4sbZTk
xA4uozC1UxlVK0GR3YENttE9c+OmGnpvr9HWLaP2J3NYCQ24iIeU8GGDl5F/254lT+HIcuyuCNyW
5YKcu4n81F+YKeZkG42e9az1byii2cjO8pZ+SM13fGr4nbTNESlH8YYlrmBtiR3kGK61hxBOKerd
6SMvcXMfrhkDThvsDgcL4a11s7TCc1tc4o+x9Cq0QDBZ9+Na3JYvaemxxMM6Vweu+QSLacAgy5Cb
j89xppjbAQVIvTQ1Bx6dcPWkd0F3NRWnkadF57Lz5YiXl4eyd36AbECbSfigOHlsIvN4P+cecNdK
W6K2D7XNkO+bYl2Z3lVyBmMBra9otoO47IyLFb0jlh90nzVeG//iWpd/dVN8KULVsu3RQnFRFt1r
8J1TDmAf1fFVOEghqUHkjSjoCTpHmg4dUOB2n1g7anZkV/EjB0L2TtUoKeD+HGFc3kQkt6PsmRz7
sPrFQ/37QcL/7nQwGV8uWCEe+07joYasSK0NP7te+hDLI3pyi6YOkVS34sQntSKWd9KbxkqYDBb9
rKonzP5RuUqu34nE4lWKs7pTPlRhkU52crG+18NKQ/ue+dd7AFIjnpm9vtH36MooaX0YlmK5Yxs9
E6d7F+rb/q3onQTCIAy8K7YfKmzBco3SV/LjKK8rePvtM0/EJDhStAqTrTH7xa/mKsqthPlLMaho
IEUt3QLDeKtHPtUbedFbGXMGrBjRmTwNvTwid6MTEBSS785dumLTnuWH0FgShhTWS9oCBDlSZ8c1
lhJ/RHlJ+2j5c4btd5GI9AqOkN0F/ZN87jju2MLHXkWxLrm/qJT+tlj49MhR7X5+5H1fGrUmUZ0Q
J2VOi5QBTQCSCi6ngYbQnaaNyiYHYvebdEjhUPULlZaN8RACINHtKrf5/9WLnx7Sl8paHIyWDRMP
SZTWBLNF0SZnkNC4veyn4kr7Xsznnz8JPyzeP/vxfalQGz3pSmPgK47ekLlaveSww6dRE7sisU7d
XVUGxL/4msrtmf3ZF/3yFop1MyJ1iC+KvSqY1xPOqswZHcNat9+BN6MA5jlOh1Wt7FVymiBwepxs
RuOSIT8ziYrtJFrdgAjmy/Q8SN4oOlO4o9HRrr6Iz4zoRf2kQBnvkhUR1NzYIcdu4bItVJEHtz7m
SiodS3MFkp+6l4hAndAdpkcVpZWMhceXA7fIKY7wXroCBoYfWiIFnb/A6IkxznKwSF9wwTHM4wFz
VDy7Bq4uzmN3npZquBKPZbLKVUKxIDbbMOHAkGeykyhOIJ33rcBMF8Q0AxWFpr47iqldoKvRnExB
2u3TE0rGVs6c+IHCXFDWhbadyy0wJKl2pux4DTcV/AkyuCe/mOyGDK0DKV1LaIHG9xJnXYlYyQfW
LhcugUo4eOic6YDSmY9wyvHSaa+/7AvRsv/8x/rlEI9UQb+JADiOSVW2nq6c3K9oUysTJypKLQd/
q37X7jXkhYbLQpEC2ghvrUhDctdklwTtxe1rFa+EdqXJqyRa9yWW0C0pG0OwksnneiXFBwocYqHa
FhBczYsx2tSsxB2ZmX2SeqEKI4mXzqmZOe5OLXMXWINSv9SeNdx26R1aYb1cx9KZk9Zqf/NR/yt3
bjdVxg0vjfJDAwZ9u+Z+tnMzbgPRzzu3v/n433duJsE5YG0MxbittEDm/A/1Zpj/sUA7IwbBq/+D
9fknPYqsy/9NfEAM9nnlhkJe1UWRFdmNS/2PVm44L768TP/8yK0ftcinG6vIwrzKmqBfSk6bbS1a
rRDhRI/ed9RdqJTi6BVPVvUGRirWL2OwYiKvhhdmMVnrde9R5qSZc33Vr5Qj8qU9hmVJRYYDQHmc
h1sUdXoMfDhUgXxXkEBS3RS6TpR5lrIVeBcibrXVj9B0xGRVQx6bEW+uYf40zrxlwgO7ig1fInyr
VBbDb9fxXcWPZ66vx+laE4cQVvu+WxflJkN0KPtU4tkbCLSwsVH4I1c+NSNA4XV7VC13MPYy3q+d
sOEcUAi885XtqG3bb2LukMrQjVQn3ghAJdso0T7tTlj2UtwS9fCUkTFubXoG0/Tt9+MRdoShYkpA
nalhMT8RgTd3Tl8u0icaEWGZb82ZkEEPtXze24YhLxpiOkvrXTrdAg/CrbiKszMhBmL0YBoPUC2V
DKwoixfy6W7pA/ylGNrLRyx42DbIhaCkGc+V+dFuIgyLDkNbRmkMS0nyxoDG1o1awq4fzdVCY6B8
DteZHazSZzCiLZh/pxQfWVvFbzmuUNb87mRrS6NYNUjyyQ4wF4a4KHaEmd6jBA2+pW/R2yAtFNJx
ZbCn2NGyRXFWT9fypJp3wfeCk1e52RllKnqGA4gv2A1JdiLZLEXY1yTKShRt/T5+wFAzskQMXHis
ea8tgjF2q5YEheS+o5GAjVzQ4rqTvpi36kO8kRyCQr3hhVClFaBTHkGnMhhYm3fl5NYWE/YI/yNf
kOmgSHDQvbxSRXr1vYU05y0X7/k7ukK44BD7QnwSsuVcE9LJdbmQHpvvV+9KZiu97iwuGpqApelU
+G/soXP4k4+a74mmqgMLfsewwcbxuRD4901L6GEidNVnAQDpWn6+6aDeNVg6TFQMl42XRMveu8be
4C1juKpGobkY2NQU21A7Dj2I3AcU+Ghk1GdiiDYJoujgjLaw6100keF3a8/wONnpJCEt+Yt8Aj4N
QyrqMDpy9cjV2Qc2Fe1eX2FICaJ3y7VcTKgDP38yDuBS17wFCJhl8Bdb/GB5K6GNBSfD34kJubP7
0iW3NEIEZodrwIzXe5zI3YrKZnETy7xb4e6ZFrFY9Syk+1X+PUSCjJy6Kpk9X3KI5Fpll+wUxr1Y
qAtIfjavwhhtZrfU8V4v+K0G9fp1opCJ9mglF1gz2E7g/UQAa8tO4dGHFwfA4sEZCS4jxtwu7ft0
OV2Qe1WDT9jmNzT4oritPLUEMlCua5Y6jT+aF4Y70pJ50i1JwiBaUPV5nX+HYMfTNao+QLmjvkLl
yi9tb9mVg41I2wPsZhm9NPgzuU/yneGmG3M7i3b0FpWueOQdSJMwZotzID8GkCOT3W9PeXXdo+q3
zlLlg12/pcOqj3hBbmPT6v6aP6XGS1MBfz3dgmYf4xdeWJuqWvTK/e2Wr/AzkJu96HaQNdbDfbJO
eekVduwyfrMjB0uvb+FORRnmhKy9BXvcpW7h6cvRN9E688y1ZxHGAHmduDaKb2jzPDwn+LocVq2M
bLcMMvAUxy77UqgA5aK7mB5DtnOxzIMXpkXiS+tRGK6Ck7quV+1Kt8V7ZlcvUNCuo1uKBFLZWe9d
d7mHtHbR2dAi7GZ5+vhGNOWpvGevxDomP9VrOkdhG+MQw1GFnm+v4jFA7seSulFtQj3fdNecFwlh
iuFyjAyb6cwx2qHzUolQ1LfVdC742WWv8OmD0u86ryRP6DIfw8f5bjiJJ+Vg3QU7EmufpPcngxJ3
slmJLHY4t+Be0X8sngp+w0mxCM89lCuL+XZW3UnHmvfIYBdv5DNefRVh2Vl5LsOlsQJ6S/AiuTT8
RIIPCz4+2ixjoUr3luEmJKfo5lt33df6OuXVJy9GxgHammpwUcwee+qwZ78mczsx9uErr0Rv/iDo
KDyiNJgnAiDtbFVsgzuuzJ160F6KJ2UH/X8JEcLDyHCU2RLtLRTwyr7gJcd2jip8QBa9EI/pRr68
B0v5LljG+Qs9bIU4E8HnhE8rVG9ner4UvtPhTj1xQQSyOCNiFWnXJitjPUY7JXMiBYCRjTcu8kNu
gxg+gVuf0V7PpqO/iKeMgZXgS4oraSTAJ5C9qs3VQjfYrbRo3/MTD4n47fAoLihD3fAxIvSX+x5L
i7CyGhplCKKsYEClvlXjmT/qdCLaNtcxQrtJ82Fw98DvFtt4EXHyMQLawndokdO8oBKcwgfjJq3k
NdI3CzXzZkYTdL4PFvE0Lzfx4fiiMff0yZbjyVmoL+07o0D4UBOYaumDz8yvYQ13NOVvRatodd12
awZrMIqMLbGSaHUejM5Xcx8VPhq3BYSAsstsUA3IzhWgDOtGXoiRM7r9bBeX8FuT2doH7Bg8bmtl
dsmVER16K4SUzeEKDsUEn7JAbzf6Mc67BcyFKGRBceTfzQUbTBs9aTDIdC/QeMvZJuAMpg86g7xw
sTEIBs72WX3meeS5t2jBzuMzijazBn5B5W0TtwoaU2ACSFjtdlbW3aoKWe2Dz/aywOcDMo9fOUX8
Ll/ze0bEKgjmcRG5UrgibWfRyS5eeiVyGPTO1E4W+tJFxn0n2r2yh3taCstqtuyMt2lFitOOMog8
1p4mj5+L8ptE4V9Z3uNmUgiPZN0jE1TJPz8v7zE7/7m8/5uP/728N0Bowvhn9cdn/5yYSXUvkSyp
iGTL6D880p8VdZpiwr1UJUR3pqjyeP6QmyPQI1mGtBs81BKV/z+Qm8vqXxdgf/rOb43En8Y6QyJH
UT2US/qQyjcFVm9dhswg4IAbxoFbIy3xgU6VAtg8jbZxkZROaSEEKHRwEFXyPkwAjKdQB/4rN6hQ
helDi811ILABmfX4XGfxRb3lZ4CobxTzLVY5c0dusLIEvIR91eimTUjIlMxyG+dMEGtuEukfPHGJ
LbewLCK4TVBwocio40GV9beyClYlfgs9Fh/qSTpEJIF7ZgB6WtfIuY/aEegkTuu6Nx8GTLSEJrH1
nVOtdxWMjItauG7LbISqwDsgmeETd4myMcryW2mFa5OQ7arVAvRFVNdXgj6GgDKhcaImuTeY6Waw
j8wm3VaC5ZUTTpCQsqksIP9BpZ6YScg0O1OJj7pi0CBJGJLGbRgrj1VBuJ1BnNApY5UjYh4TevYY
ZFNebxM/CyKvSfVp3iJ6c3nEd8xsN2zIpp610DWm6BhpAEIiRM/5Qqj2StWv+f4OAvqauFIvakOJ
SIKDTumXn3rrowPoEWA66WiP8kTmgfTOOFfvcslCjsixOKO6ZKseMlPtUnkbstObiLJR4DdxZGFh
OQhGuAutR4l1QgrvWa5H3HR45jDcltZB1tdWY9mWTgJJzmToIxwJKdcoKpibl4ns9Oy5VEskSw2X
Ej+XqZCZr0ItGYkmUzE0lwwKieuL8ucRw2ovPAwAIroGyjVbauX6ffwxum/RPkS9o1/J2p6jaF82
6tN1qoHNBXc9R3U4046U9SajDjOjiUTsdhfGV2sxBRYKf9U1WirfZDxbFKsByCO5MPHqio9q9JiC
5Jj1N13L1hlCtvi+Ego3tNDgyMNObV7rpD5Jsf42GNhWLR+BMncakC4eLGsnS1c9nqezFIylneeo
EHImXVOzVqiOYzl0+vwJWevudhsqM12aUKQQdVitRzXGg1JL2VBi6sqsZIdDjKWK6cyobe0QL4o9
wxUywqxflObI2V/Q9iqoUzE7sq9UGVNbXKTlXldxbwzyLjdMUtdzP7kCHJrM9F1qU/23Nf2/8ly/
DS+Y2WiomlWG0zeM5c/HNgx0v45tvnz87+e6+Z9bLgqoCg5jAP031v7vUmnGNvJNC22Bv9DwJjFS
+eQjsnTZEjXT/I2o/Plgv82WFBOkxg+l9D+LBvsLNvnLt658mddrpWkJfUrSlGxZr3E940qfd8lc
niOlJo8Teiu+iPpmACHzEWiPaT2FobgamPqGWfrU4RkxU6Lrw7Z9wbLNjgj3Yp2sqii7TB0rmaCo
n6xgPoSW4FdVKhIsT8jiwLQnS41tV76JOFeiOVvnTcN8uLyfx+i+nmZfqETBlbHxBKPGmrIM3kMN
F2PI4EZN2SbkrfbWRzCrTCy5Wu0a8aMkid/m0bQLodhj3gj66fXaSETwdiTnymu5mW0tu3pdl3gC
eg0tNJ/1hBTMXCHeEjxihG25uNIYZzgXWf/Wisi4vPR0XJFqweq27ehCDdNtingdqXcasVhzvB+k
xi+DRwnBlBV0FLTdzZoyPpREMAXKfKhGbVmUcBFJbCmR02601EIZ0idOQnMzxUT89eBzrZKpbu+2
qBjnsXe7lJHMbKEvmARXTIJNce23ALWp5Uw3V8tNz6Nu53EziiNXHOrWsjoEeL1ijXSxQGgZ5g67
wQDAIwn7SqQWrab7tskPmYnrOGT9DcILXNwi0b4FhJ5cJWEh9e/4cFdqmnlVy7nTDigwIkYfiMtG
ZScPht+oAApr1VW0xpEHPLBcUZAXsoGT7kokAyT3kLF7PIOsNiJ2tgD4aUdU8WMo6oK9PigLxa91
yGTgzboICVGD2mhMHLXaCPzRpBLOCaVTpNSbR3VpsWYFP+Ap+n3XYqpPB4j580S2ZoXWJ/OkGFwU
4TZSihHMsgiIUzU6Gm4ineXmoMneAMjiOq2altwA7vUSe7WEyawhjaavjLsQ3NjVqNdDTuWf19g3
NQbrEfmPOY4hC+eQVuwyHWHDvByyfJ0iZyZGHFda5RtYjqjpNtigbPJSFsbNknTzJmU3l1IEp2Fq
ysfy5l/i2L6Xc3NdYWwSWi42idXEANJ8QX40ZiVcUCW3WH/tdlfKCKIbFrJmHMIhXpdkrGFnzj1M
8kzkI8qDMb9Lw+qS3KxXP46zf+vJzQHK3Fsm4PCWg/Wrk5vz98vJ/fXj/zi5OZ5ZslJhk3399eRW
DZ29rGrAtf9hDv10cmNfsUTOfNws4k3m90dJzqdDw2hqqmoxqP9nJbn8VTDIyf3HQ+cx3Cbynybu
1rXXwsoshqUhHtELEftq+SkZwJavgY803g0kn6/9E9QQIfHQFAl34b54kJ4UTBoQQC4tQQ5zQt6W
LX+EZ+0JTOArFpniIQXr9oMAzh8Gp4fdsr5G5+rK5AOioDt69KtO5rbYxu4h6295A71O6+jWRW+w
a6MwSAglZaxuLUbiGOaFXu/lZsGCMd7M9PuYMlX6WKJPN03BUeq239rOHTqiLsAL3pmxOwxM9w99
gmLB75qVrn7gcvd5dzVUhXa5kF4VsGrLkPdeRRxuFDBf+W7CzHcsHPiLyJZdBGj+7Zr5oezC5vJK
+q6KVqpS3Qq0nbSe2YsTELw130VPW2P+AdbHZNcAybuTHplvH8Txkt7pi+MRFZYdLi4h7EEEAYti
K+wG7xo8PiZA0s9chsfhiL2cZmfCmBg58uSRHz9q3jNm1Yp9KEWW8Bp0fiQiQltcN8WdtUJ6LDNC
7RbX2g4YmrVnoHP+9Zx8kx7Qk40CKZH77kJR31zYp44PyVH7ADB0PfM8tCjSwqVFN3O9IMRNhI3l
sDhnfsEQneMTOQ6/OFnQGomMiwungzBypo2xvmmrULI5oJTnaGeem033r45mokfHwkLYkcm79leF
H4uyL8eH+peP/+/xYYr/oTcnBMuUfhDKPhV+/C/8aTi3LN7AP9r9z4WfqugqmnEucoq8zx45/T/Y
0f+Pu/NYbhxNs+gToQLebEkC9EakRFLaICgH7z2efg66O6MysyYqora1m54sKSkl8Jv73Xsuk14u
+kC5aW/6Jzd6Tj7Tlf1nvwDfSJ/GhjJZvCk4+duVHjxBXTappK4k9dze1SU0Ae7KoupEHcgm9DUW
AQ4NrAbcsIQY56MINexblV6pWoquwxwwRTfMUl6ImXIvqWIT1wrDYkYwd+3IgoMjsV4U7UKA1hER
M76W8oNUqSG+Z/4t6Tj1YB8U1GNYXxp5C1lVEp5L4UkgatBTQrRMzZkZwm/G9L4E76haM8Y40pO7
4sbuzUb6PhEUEKUAecII/jKF2TgCnTpK5pObYQ6MnoqgPsnz4mod1Sdqw9/JhwcI6NUcyK9jGeVO
zFDHgDKXzkgR6Ep/owGQeGxfbXzQIntwxAJVc+6pGte9U2Qnk0LmB6sbWNd8zl2bX532joV0A5R3
627K5/yZCSK+C5harF4GCYoErutM+vAeeN4AY1chRXqHvD1U3M9qtbQwork4wzJqTGMIuWJ8C8at
19i6uiOOvbSntoTa3sGVmJ36+e4VLdTfHhjrsBKSFgPeSm7txfZnl3Ke2ofuiFhrgwuT5z2QMNv7
znFB0FeFVxrZm8QE/9+BfxjgWGGMYg9POI35sEAQwzdtOHTRBnW1Y+5opEfZjPECJothXBfMnORp
rJdSLgSSxAa8ZZXP1fhGig+MV6CL6963I2PrKVgtqAfch6Q61FWuH43JSrIaIDMz59JNYRWZSPOC
TGX7LQnuMYtcQLiNnI6KlbGdeCekV75cwMxxvkoZErjRR9TiOofXW86jASrJeVyX1ValHghIrHBP
zWchYsOpLrK/qYGYNd2esDC0ORqT+temy9a0mlQ+/S5Xh8DRaPDHE1GHXgw0lY0O1TPXGV/4q/wy
7C2nXQ/X7sqNIaB6yF9gmTGzQwfVzMnX5dpbSTtfPmBCY7ZdSrP2MvRrWT/IL7TOmlf9Wn6id0Aw
Kp+7R3SOzhXO1xV3xEXozoQPUprpSbzmnz5AoFeQ3m/GLXlqvjp9LlWX6EmT5q57zf1Z9ma8i18k
nsyI58iOP/QH+7DS3r2wZ+rlPisFk9Ji11QQ9Jb6I0BIL5KDRbMFwJBYOSJ0CGSAZADANKzV5Tbl
AWhS0opo3VBLZHo6NM7YyUwNFx6oXIHJRKBcKjeg3FIBSfUR5XuTAFK0ayCKWfu0PANb091zO54x
5/aMmX0MwU4hfBHOXlYhISXhCo+5QVvGp8wRQ5qJxSIakFzOWc6gNzvV0Ivk8ikhiIMpktqA1OYx
q8pqWZCYy5G56Kka33Icu1Msya4WfBMGJEtWDdtfqQmjLAqrrsTJh+AkiKsyxiG6LLbKyfr0X4xX
SIe4wcnCWK/UV679ZZPMuJDM0X0sB9f0U3djw4Rml4jkcObNynOGVQsCe68CMTW3FZDCFpCVjbGG
+ViGoNPhucYMvaiZkVbrhonoXt9SjXIM+XYeDOlZcDI2QBqyZxzOjC25CXNZdZnBfTMy5BzELInz
D3GOfo5//PTNJIUemBUUqyE7TB10qXsE0YWWSbmiq6xdYC8MxtUEXhBa1Ywf7IS5Nf4quGxN8S4c
8pBr+FSMp/T5QPaxLWnX0g4KjIdjtFOWybpb6I5ip5sIUyBzQUZIqwTKB8U+MH1JYQXPxU7+8B8x
sed7SnD4273IHzwFwJmYfWgbf4Up7JCGe90RNsRZZ6qTHmJmt4iZ25YJSrmwSsd7rr/FD/+q7Ucw
uCvr0T/5302wYw14Eq7p1t1ZNtPKvXUQzsSQNxpM3mztUziKxNtdk5fwOM544oeMk53vMPJYM+bb
uc5pXKpHYR8+OCLFj/DBbU+P5wiTaFn6tgJo79rDR7DmP8PPUG/LGznur37rnqRtES2Lr+SrvaEZ
1u+it2nfQ37n44LNQm33/B/+xXzlI1HfzGh+fKTUceKyYEJSLi9C9ebeZOQz7PwR8ZLvOtwiU9Jd
0dya1jFMf0FnVEx5dYonLIOtvgZmj7NSrmB2j3ZA1yauA/lQctc2nkFAwNAIFYDsVHq4zJNU/bV9
lQgSC8/aieEig1FilrzfJ21dbJNt1fPKcsmteDsPyno8FYRq011UbSsLcFKzb8DSQzMUcUZwe14q
2gmlVQq32iZbmzD9AowgSBgV7+2LoTmxsTXrO4doBvkx7wzgR3YGyrzxh02ba1/O9OPQbXX9XRvm
IYQMFnrVxkdnIViEBQpFAuui4e7v6PW6DFaZQJQ6u2eJxhCx2TT+IxtvITaPnduCm19WuyJ40fNn
KuBREwj1eoadRhuFOgNPWljiMpWe2on6BKplGMH81TMUYB3pNMqO47Buxq/cv5QkbPxvVV21cO8t
jtPSWjzjBe7w9Ru2zkwgfNI6UHp28A6LLME2Yi144clWG44PRRKjwwgKZE45IEnAT+rHQ1pxZq68
FgK72ogHrZ7nH2xIiQ+V/hh6dtk77hdEHZ2F9ZW525BNL2SfOQohbz4kjhUjXVLgwRH6RvFB2+45
bvNv2OS2v69WfsPzwN+8rBgNh1c4NjlevX4mW8/DiPIEn39jqkczXSvhB8AtQTtl0BYZbiIi0fQo
TEd3qV/GNERoe54JK76p4zlMlHddyQ8WwXPBrRchtQw9I85d/rDyU4aHqba15tzle35THUB5OOA0
ZLIPTvDIXUZgNDyoHyXv+iJakwOAB0C3cHo1nnivhnv4UDYMtZ100+9LZsoz7cvdVs/RZ4LVCoPW
ynSCe/umfAmb4FRe5Q+ekPS7uevH8BCQa2/m+QNP4QM6OSQ8h1WTAWV5ll4qf8Y4JMW2IX60X8Nq
uKVLari6rYztad+swpfq3cS1udcQ3m3PEVBwZoDZsDKC57JxeRif0Q0C+mHC5r1jzN9lK5a6k7K2
qFNmbVf4TU6NKu13SZv0Xdtgdd0Ux4KKRAkyoM2kgb9eGzZadG07MghODOUaBgJiHe8Xc1Zku+H8
mdz0A2jydXLBkm63Kk0d3Spd+vTVvLIsq2Q3Q8538/yr/BosR3+HjMm3h38dfNTEjBHSCCfN6gN9
9UF0nktXrm/IP1zyRIiA39LD3TaXMPrE6e6Uh/phch9lkVV35urfK+SglYD/0CWuNlyNaKz9eyEH
pf7Xm9j/8/V/CjloNIpKNaCBDq9rCCl/SvA4KWWUdBXS139NlT8LOSraDt1OTHy5eP0s5KDZM42C
fyKDyoby9U9mq9JkzP75IvbbRzd/E3LGAHErpElrNfTZMpCCr8ggR6UY207mBehyQ4Y+WL73SUa4
BbRxf4xVJv3DI9DTVZ0PFwWkMLXjWy/Ff6dZ/T5Q66WHTJApJuUeIzDYZHye8JoqU8sOOmCNtwDW
bZmilkSFtQYOhOdKMFb8rl5bQ/7UZfTVfhzDuWt6n16s0HclZ29tJW+GQKRIjZBT3LwMGdjAgABg
tzNjwiI1kIP+Ve0HXpdHRwgmqWEGp5+690zmJW0lNiesWoPreKFdtpsxp5SkgPeK4N6izHYSik7u
fYrFi9FQhRPD5cjjQ4CAH7UbRbgrfWRz6aaOkUtci0AbEpejQSdKL4kf2AGUMi1s3gPumYPCeauD
r59Ey0xv974bHKwRhElLUKyd5w14svy7MgZ6g4+1eI/Ajw2GI5InNCLhIhLVkUYNq7f/qdfBGiFw
qVgQEt3+6lqhnQYuZ7GclUPz9mlj3fQOmKmsaGxpGVXf7iUPo2U6XBtVf6t06S3OJIL69bOYKqto
Knmk3LUAFd0M2tZ3fawY4zYE0SEVJykc2U0pHAAYZWgveqlyGOsWiliv/RwXO/CUnIFd6cogB1HN
RO/SleyVTPtidz/Q+aMkULr6As4DxEywF0bTLS01WbvquK+T8ibLHtNYg9b30Cnl7JJIdUpAKptr
GSfuArima6afZTtSJCQu3KChuIWixJzbV6Ba7OTSYNqxqrj7yhhBoJL6DaqjlSfzuO9ewzjDe5uS
KEwHAy/SOJO856SQZxTJzK3e5SwQAiWOD0Z8U1zUKJjFSjzaYSGdg9DYV9PM2/MT3ENdTQouRaYX
1yoV4yiT5lqq4e3GLk7amBRyjYumGeuV3nDYjnQFKpqiPFw9vbVRd0pz679Ji3+nPE63KgVkIpB9
KASiytLyd4NNUfpdHv/r1/+pb6kT4Ynva1qs18affvRJ3wKayJBEnsaq/MGfayomFgrGDSAov/lV
9D/YADTCTljcJ8PKP1K3+Ga/ramIW7/84L+NNbFwdYaZlsoqM+QFTcML6Ig249Zip08ndS31xZmU
Mi9yLdGpEhxjUgAeZOA4ZVnhPW3lYaaSZmkjEeMcl+dBNxcw0T94VOfaGNxiK9fmhUdQDM4xFrva
sBMLCGM0PikdrtKwXlsBPdla5jGvlD27JwMYuNEtGMiNigO3wQQlh9mVrenezh0G9y6G1Ub3iXv1
9dMgmh/CSK0WqZRElN9jst2xKd5r0hsyAPJckvRlrvhPTTCBRQXbrOlukQVw765enhJBWPsg5dQx
3GVusomgJ8fJQLdXoSwpInLEGD2tLsHkdMV3q3T3ojLCZVxjaJZqCo80VmbqnO3QUK5epNlNtxXc
9Mnk7FlKTqo3oBN3WvGms3pXKhJJigHQb065zAXmu/MoQEiR+L3KwZVz17lrmyB6EQvrlt9xFXbm
bFQpRonKY6d9Frp6nazI8UsqKjMxypZRnJ/FILpBoJ41ZLlDMXb8MrsnsBS7pLHHmFJLsBqEy7Jk
nIuV6AQhqe/x3RP1k0AvpF677KYGvnH60t1kWyiQtmPmhYMcfcrQe4Wsm8MSdBIytAkJrcagqbR0
t7oJ+6qst+0IQ1fpSptYAxdrTtxtgf8aTUf2MEKnoABjWLQyZpiiaEi0p69hghKfQ/CLPmO8KN0g
OQF2QJ+8dpTysXz3jSgVx9QxXNUGCV3QFTobXVYSs4rRiMb2ViLYl8XE55QO9Ood5QTCkVY6AUC/
trTuXSvQUaTOfHFZ+7T9KNwCxHZnErFWVaRRv9/VLJ9ZgGybmtWyQaqs49cMnTSn4E0j2B1PjPHy
SMNTQtxV9uBkyAzNcQTR/KJ3zmhZs1TfdgOGa0YagnA1kFYpbgAunzNZSK+Vi17WkfDQxsQ20gbH
aRBfjVS9R7ngCAwcEk+69I1+VUWu2SaVZNohQhEW/MwxSxpsSpO34ENxX8zgKWuJKoi04MkobO+e
+q2pId2lF9hDsxgogFqIzN/HhSBTnkeSJJlS5HQFV6G7/PcemXGNiMwsqE+xdCB/U2b2bxZ3Fl0O
vr/MPv/69T8Wd/kPlXYBZgI/VvD/HZhN/oC+FUM0dcnEjiTyLX8s7tofjEsZk8qixPjzN/YtISR9
yi3JuqozwvgnB2ZmpX9Z3H/5wX+HWhWhUCfxaBl0dDiWdI5DB58bGqlQLDOY0uXFUnc+QXaigxHF
oq/GAW/aUmPwmVzyalHn3P1XjBzlT9VzkM26M+U185pLPDN5f0FsNS331VbJU5RWXvL/SAcal3LI
pN0cvInQL6nF9o7hi7FW1tibxYNyog7EwZjFAXlOGj9U7QFLe+lwLM5W1i5c0uoQaZR9FbdwGZnO
dFJdFLZ1Ga0Zu0jXfaaTgOr0rBViug45XkVLwNNDSc5ynWzBEjChCK7RtaTuihcDrC58UfH9IXU2
tVUDEOBDum+2I2/oAl3b2IxXlPO4nKPHkEGPUJGG/ABQZlavqUn34JNvCaH0Ic7JI4J8TkynI+1g
q1RkA9TKt9UD0Z8XExLwzteWkskk8qN7EXQGCB51g0O+iZGBTsf6pH8RlvfipQi6T39Vzor+3CAX
GfdUZWulmVJZjGRb8s+i3cXKgiqt8VlzSN1TA4CvfFyHH4aTPqfBEtQGLdlL69CDdk/2LqyDZ3Tm
+qbZI4AnoGonSVnpWI5sLh+rxptH/ZrDfBVfiyfzK15Iq8RWduAjQofpUx9la7wWlvrFiNYyD9Vd
eeNW0OBbzxYisRvcoDluesw2lTKr+SioremqotRqz9LmQFTae5C9KLl+jN1nUo1Y+5fdvl15RMYV
1nptaVRb30/XOGOFc9Qsiq/qhcB8OGs3IWmjxC7Fmu7XmZEcwDJR/Th7n8Iz8AGDQ464az5X/b3p
NrlwT6TP5INOsW4XRDAr1qI8D4eVRAucskjck85YvXwo4ZpytYcr76AStdIS9VX+EMhiLSmTjVY7
5mUct2EMgi4Jt/0t18lkRf4Ko9Q83CYg82wq4JTu2btQzNmo6w4ZO735DpmSF25Objfv3/u5uzKP
0Ly+hbdgjYKEAI+mFH9b0AQXA6mOZtZvgrV5hF7CdD5bl49mZ95HG3TmJzxd8Ep294x0/AhO3slY
Ruv6O1nz29lFz9pGJknl8SLuBB6v3iMbwmyvJWhGKALUV/MK7UtzJ5D9VZO2XbzHDSxby7LeMQrU
MN5yk511J+ms3vR3MrvTdLCZxoQ9k+3p8XgZCSSB8ZT40aGw+Y/BmVJg0SO6Sy++bSZ3HmLcCuMS
YjNi97XWDpjbcSwEwZr43qNEzZzp74HjXZrtVH7ueacsXKifPD1DtZLmOLuQ3szsFStR9hocmbvn
wkwhRkZg8RwcSTqJhCsuSEjImhKP2rBQyk3qbpiw1uWxmFxiTqk/s4eSvSLuCC+y/CDu0Bs7ChNG
00abUuOlm3wZht1nO+PUbJtqy62vZR1C71qGsa1ltDrOPW/XdrQVyva/eEPURBNHJfcSAEnM8/9+
Q8RATdb6lw3xr1//p4Zkcc/Bh89FajLv8JU/NCTrD1kC2cXc/j9i0ESj/XNLNEQcQpbJ15EW+FVD
4iIkM3fHxqPBxf1HWyKe0N+3xF8/+iSf/WwGMgrckl5KgA7+MTHIfuBOEtLQYMntQm0kYustDapy
tUBBgj3OkZF4icDdQkUrYuGr2dCkQ1d4bxUiZVuSHW+mnlQ6pDUKjel8bEPi7/7zQEuu6imQIyLb
TaZrQ4iRrlRo7Y7sqlF2op72JC1pGtLpXBrxE6imtwlHYR5LSruyIiSnBjFVcsu53lNbIcJgn6l5
8GRRp95WzVPiXpMRF11MGjSvwq2PjmS2IhwcGR076A8K1Ey57cDceUd9bIgHxgSiLLW9hK5E20pT
HBPJYtrI8C2HjVig6RCDZKcSunXB1aCmWbOjTiI1xyejrB+NzyxApx6NmWdWkLdjcNE9SbJw8Fu6
LqT8kVXk5SiYVfvcHmgpMlkKy0E86bmqsI4FHJ0Zj6yVziDQ6HNoKNQWfQYAVWg6GDB2LqVxiq/R
OnXOuMJlXnzLB9I7ivziDawiNQ2hU6IOokhPg6RLFwfo9U0kuXghLVumBbNjuTLZyupinanG3Iro
gh/OIfxwGuICRuY5DtWg4DLqP2UKn4Nhe+Hrs8EAAYhQl4o3nXBR3xDFlRYJzbkqV9E8IAWgUHJq
hHvg4pcw3lFKIk0OEGYT+VGh5dZoimWBQzQAacnPW2WpnVSACyPqsbO32JeXOnWdZUV0K8Cb2MMM
qLQbo3pGzNuRyChFCvMe4wApKQFDWJ1/Ws1nHzVHqSYf62+yyZ+WSbYPzQFt01QBY1GVagjmKe/I
ebjGUzrgN6OxuxCAeRoyF9LJ1CBQZdBuxIoOltrdW9Gt7LyZr93HJphrpb8ecwrnuB8GTbzBogzH
gB60ULqHPpmNwdzXZeQEbfecgE/BDIOj9xFRbl33U+0YD7bwWdOw0sQcMtkcBdQprtD9oSygTWiz
XAGjnu49z50rxVaiv5nM53+SIzGBusrf+lMTMYkNMApdO+vYLtzBn6sdm0pSvTYDBbOvZkRYkJGl
KNIel5Uzufiomhr6aRlvawVrS1zWti9wLFK7sLrqZXPRdP57n2aq0ZDr2ch0vgklrmBTMpXmhGpq
I44LJMqlTmVLkkhbHzNI0xKajF8kMs8FeCwXLc+IgWc2bN1CuW7T+ipVxlstdSc9MJiy9ieht+Zt
bezrTnwkubaohAnsTsiiJQuR6evA9Y6cnYG6UT8D/L1Ui3th4QRMOoqTDXBZBo5EZNK5q5YDyY63
KhQuZay/6Vnw4hsiC4R1VKqc6mb0kTKmaaLMNm3A+5kBoCg7cKsFhbtKmu/wiy8F0Vj6VvIylthv
4cmkAEV6FX8LDQFOUBYr/uXmtUh9uKfPI7BU1Awxp5bFVVpJW7n+z734nHqUvUnEcqpx+NALBu+d
aq3NXNkVhXej1TTMw3Pca9+K4n/Td/VotX4hGRFjQ7CofbRRp5A1KmxIcFC3Smqm6urSDjJPcUgF
kKUMX13FEVNNJFKbEa1JZUAjLQh03FbMPlmrgKYY71Mix2vS3RgyuBQYDneAyhMuIE3XTWQNQ5/p
gngJc4tOWClfBGl6D42im+WSRgFHpwmLny6Fp/9OHX5G6LNF/jKLYDdiC9VN0BAGapw1/flPptLI
tfzRKtlHoBzm22bt/5uPE0yiZIWp1GTGM8WpzOVv7tfgPv4inv7l638cJ6w/JiK/ZFmcD/6nkf55
nDB1zgoqd/of0Y8fxwn9D02dgocyDkAOE5Ol8Ie3WP9DlQ3NMPgb/xs0+Sc3bIY6vz8Gv/zo//UO
/vQYmJncZzUS4yp3sQcko7LMBewBo0a7HBYiXZ0r/W3oSVenhLRL9h6LUjw3H4C1RTRvGsW+1jAv
6OT0C1dcey5RKtPdFVK3aaV66xnuPquKm5Rywo08mOyc3EUlOUaStS5paDeNwGlUc6HqyP4Xn91c
Dd+RjQkHBASgIbVy6E6xCtaWiecMJ5mMvSH2nkcO36Ybb5nrBGALCRvo7fM4UEh874SW4hnWUmy7
aT3sdFHiSltsTBiOArgvT4QGHD6r/a0plAVVTiu/c99Mg8C7ThVAqH/LRiiRlB3ovM9eVKk+BTHt
7Dngi9HSAPJhS4xFGkuojslwZ8+qEe7T5LuSxfqoptVTpLb4onFCe1EN4YxekQDn1chNUhL8ykkV
TD0F0DsP449ehtgYhMMUR9/kbbMpYvc9K1+yXqQoq1jWsX/TcMsIQHALTzxVgUkaL1y3g7LWg1OT
uSid7UxkW9UUNgcZGAlHh3Hg4tVQbgIH2tK3tXEcs3QvSTkGztLdd1JIy7ScXfOUuH4f4h4YW+VY
NNKqbQJy/BLUYXIjXa6zM1nyvQytflMFZSzaeR+U7OGCIjMGYr/MjeZi6CEsSRmAXmkt9Ug8jwpF
JUJ59grcTJTzBaRmmvo5o7evqi7INt68kzvsZuM34is0C2xURUjl2kBHinZoUZKTSL3WsECD0Vgp
EvD+aUml4M9JuLzW1l4ifJ4MU7mbaHvqnQVv5cIR8UkyZX7q0LIIa/qu0hYboz7EAXfsWlnEGLFT
LaH/J74qQbGShg5JmIiS7x1ZvA+UO54zUFMtu2ygeTtMA4NH7EgyllYsrLisrko6T0QAhGlHZWkj
bHiD3hIxtxuvvPZDe89096ZzRZPBN4qgdF0Xk4MfuVRvV97WHZKlGaIHqA0dt3EVrboatjhEvkKA
EOI2/+Kch8U8SUZ6xE8tmqQ9WLD+bi0mVvfr1e7/+fofazFLJ5EMZk6izvIKb+/Pq51OeM9A7/xf
Y9dvoyyVsZOJECqCa0bS/GktFkVtovbpLPJTYvufrcW/5zx+++jTDO/nLdkMFRcRPk8wP3Uvnioy
/pH3RjnsfFBbQh06gxqB8gJQKijjNoq7g5cUK1kBREHSucBPqKfWHGjwQpAglbiwXZouABzoAZBN
8G/yv6cISZ5tInwDKdEuIcycwb9b2AacXhMZ7mruKQ2rZeq3u6zBrYTYV8MzQt+U0OHbMbrUA742
LSONJI/6yRsR1XqPNXgYB1stC/pC4MLXXyJYuNCQloZHrVGPbzEPMddm+nMm0SUIP1zPwTxk5FKb
sXWiCC6jpMlXgqq8NcZi6IVXr61WYWJtRUw4FGPb3qBbM8B0N5zKHE1DFoAmSC9j2S+8KKMkDOFx
UcoQIEd/uE8QV1OtDq1u3QqlfnhhoC8S1ccSoTbZGUv2vK121RAzijOc2B3A4Rj0GXUp7ZhJ2AR2
rDT5YtBF8u45zcaMmeDPkjnxLZRXNOe4Ffp5JlE7q+eiyS05OmQKgUJYIlxDuh2rHiuevjPyS8Nl
uHQ9fgwFl+lZ0iKb3/msoEkyNY4uUCUFkmoO96O2WibqiJHhewCohgInW/ANpjUYJjCAaqSeQ3bn
JFgHg0SVIwXQKaZ7gKQCp2+5GWYMHxdNy+nUo6tNE8R7wIWaWsn+S4/ki8SyN/PT8l5OP0ZSiauu
jJHcQuUx+Ah1lW+dsyLA7K9j4QuUGGG41FomfBpCNp2+s8rLlCv6/6E11HvRYnduxuLEjYbK5UY6
W33Zbn1xrJd0xB06WCnVWB+IijpVYb4IUR5hWkhfMwnA8lhhDVPC7l3zyHlK4rMS4Ja0lPQcmbAt
DByCGZAgC4VNqHj8jE1ax5eMumu900ks3JJ6XUcCvwJ7BHnKPI95gSNLzy1AfB+bdoHN2zKzszDC
JkYpHci3jg14xiEnmVRoS23sFlWocqRgt/Vd4dVXx7cS6HktBRQ/BrusRkPW0fR9i1YzSaHJbDz3
rcbFtMZZm5ray79ZiCMwRz3UhJcjMzMtqX+zWpvK9B/8KsT95et/rNaEptHTWK0pmEKMQzf7SYiT
IGXw13J6VqVfZlPqFMZhGQdzZ/2vsvHHyVklVqNMm4rKxHyKaP+T1Zoj+u8nZwp2f/rRfzdzGW5S
pKMp5ysZdrhg6vMYh+RUDh9QhFEbi4Cbn0ictA+vKsMpA8pUOXWxmKuomhjH3ZRcpQSvZtj5Epl4
B7Cq+tY6LwRnaM6xSgpPWoe1tzJJRwgKvUIhHG3p2Q1rHD0lzyPTcHmZYmZ1MUdzy8POQyWGDPon
Y3qaz6PagCsLDHngcp8+F9mBxt5ZWcprDtdzlkV3Km6lvE8WzhWsqCH9GJn4WKQZIumBJ8xpiaZy
gp77Beby4NVEe0hZg2UAuzm6YkAYKEHkymmWdjkHBpxmY/MlGl7D2rSDsELraNE64rk55SuQZ6wS
xNpdgN+hkIExe9DuKicgNCwZ/auivrcY57m5GZgLDMd6eE6tQwbAGBPWsmfnk/2lxRmXJYNqBzzT
YM98IVk0whdrFPRxir41BlQ7Ab4HPgkc8l9DtpPYo0b0olZSjlnXLlwICSA6LK2CWz4eSth1ZRzv
hFzayxKUOjokU+2zxMvZtOcESpKJh7guzZlQ9ZvYGuYSTIyBhG5D9KEGHE+z4Uwm2Nz7GKfVFx2i
lxnSr1eASJVXog+okJuKkjnCCMEOaKFPX3LSM8gvVBCkVFKU/dIagXdRcBOZJDVTJDVCJEoF6svC
mSCTq4wOnY5yqLSLsaZytiY1KbK3F7e0O/g5eKhhkxJrDFq6LXFvcB3pRPIf8ktlWI7FvGTSD/Ga
zMQOCDk2cTxsPnchsa5sV4K7EexDNroE5VemIENWEm5hkZOP2k5LyhdRqpd6I8DA6kMSZOOhc7k0
ZIk1L2nATSGhzKQwhD6rIjhpaXxJPXcvi3K5oaMTLJOo5tR1WHbXqe+SJx/Mqm/mHNkYxFryjrPX
JoJ8Z0IG0wpK4KtSpOFYv4ditoqDcwIHX6rEfSOZ3kowu70fjS8CF5zWgs7q5rr5iIfBiWBiBWB/
3Vw8Nz5tK8Wx1oTTCOWAsmkdWnnio7pIAJWihJer1rlZZfpQnYTaHeyRyQCtDzEaYBW/RI37XFTy
kYdkbZbhosmro1z626hrllFJ11rmbrS8g9YcLwjRI3yv06E4N+MkQ9PnvUgrf4RLW74pSrUTVPi7
qbHC5fNIGwgfOVCmWuK11xk3yQ1bYCPdfTnhdxWmDWRHjRzFCJUhNgCD9LBkLJCDTKfGTrHrHsk+
LRmQjSsXDiPIxUaiTqYdt5kurSsm0JH3ZuBBcd1i44Y6CBwsMSkKnSft5AjaGQeB3MUVNQCST233
KzSIrtHMfZFDgIN5a5uStJQH5SUX5DW+nEWf6ysDeyN2GPcRKeJGgI3bqfpcNwB2eS1JYa5rsNMS
n8YGyYSJxvObxo80o1U+ObHn/8uvNmxY2PQMzHRsXn+7WRIa/W2znO4Hv339j81S/4OLCGWYkoLY
9AsylksPFmaTEdh/yCO/3mw0vCQg2AmGyng2+Dw/9kpMejIbqMVFicTsFG7/B8Zndfrgv4iNv3/y
6c9/Upk8tVZNy+/iVXDQaQ01XUJQvfASeeXRJJfWMX+VS0y9TbtGTrEpAmZN4nkOW+KlGmpuu8i9
b7nvlp4szCoAUfM6n7AM+kZvlX2E20xMvoe4ftFyWKPu2C2LINypASTlTl+0dYGmXke4q7ia5Jlj
BcGLGVrk32IaheJxlxWUz+XmUqA62ZOLHV3RM53GWjlVbA8epy9kq76Jjt4ob8SgXnU5G0JcilfB
nGQzVWT7ZcClRy/sShvf4yicl+NZDAmH+dWTlSAayfKBnN1karY7QVzC+CkYhUD2kLyNJIBUjbql
G3JwiHfcZrZxY6xjX1x4cvos5LQfw64atY/cLU9ZMM31HWmEq407qylhQVnpk0W7nC4mm6YeP9w+
xiubOH78yDL9S48VSo5HQq8pYO3GCL/7OjhV+vhmNp4FhYREZVBadGV4oGmrKMSb54Y3MybvIHYi
aCSX64FOIUikeczUfa5e8Om9yV9GDcw5kcjVi6jiUcQGlAGNBuxi6z0FKOQL5xa8Va+Kl42i7SFu
zMvMX1eqfxQSY5327V7um4U7dM7klqQUmt9ok+GWjDcJx6O8xjdTKHOhY8oVCptUHdf8gx7Jb83F
VuWbZSdPSpZ6TE6oqKE1qSdTH1ZcXRZNU+2GFrt0R0Bx1MZdOxVeiMHm/7g7r+W2tTXrPhFciAvA
f0mCmRRJBSrcoCzJQs4ZT/8PyO22LO+2a9/uqtOn+pQtiwHA+sKcYzJ6bGeGQVwzZp48UPa6H2KX
p3wQtM0J4sqSxT3pXsQyj7d6J67y1Jglkn/I0mCh+sHOkLmoOonYFV3NlmGXrocEM5SNSaYhMqAy
jmVLjBybNBN5cy+pTgL+SoBFY9FEbEsNgCfcFMTEuIjxSESeKcGIi3NY1F1zSPPkqlFx5yWeoyHK
B93i3mg1uiSx1Uw00IDWU5N9EmrxEuegR2XW4IwMKpCUz/UaZYN4tFPQLKrwiKPhSpHgruQmYOLC
3cq9tpZCOAV9vbBHDSdOm30tO3mRdaStUS0ZE24XikMbzCQKh7S+klJjGyrBsRLf8hHuohtv/ai7
ssgIp3x36j7cRGgG8zY8q9lBH3JWo2SINRxRfh5TDMpO6OnrCq48F8mitBFTuuuwVzauxOeTFljE
xZNN/gdreWyS4U3JljEHyjM22LWwPwYTAc1g4sCmLxfLAB9rYw7srtNvTc/XwKmfsLHNdKw+BbyF
sdU3Nuaz3sW0Ay2utYJ1yqy1sCPkMlcmuVvC2shc67751R7FMUjlJRLrRTGtz1HjpE3K2zVbh3U5
Yqmyqu6FakuwVnOLACBVvxR+DnW3TuPxYNAb39nISyFZGPk5QLChy80yg07rk9mXx/W24skyJM0a
be3Bl9pzFulk/hjsWengB7td+YHlNKRfWJK0FAnb1FE+lLQZbJ2adu4q8lXlN/uuJiUxBMpOb6u5
MZ0vZFxDxb+M8CtsnpBsYgGLZg0L4DavcBE2c7Vs7rXk0QvRAufGMlUQzicanXI8N4pi2ZaeY0HU
pRCDxCazYLYcxb10Tbq0GMigoR0qsRRtg2hL7NlKHqZNniTVDI6n21vc6DIxQoq9TqU3Q612loJM
DSAfeZhp2B8zGN9kYLC9LHYBLTgJWztVEC0YlLdjW217hsGSFQwY2AZEciPRT0y2erGM0L+UVu8t
06B/NDLxVg04Z02ox56nX7QssCivmp3kUWu0jORn/KvXVFDfKs9D3pUR/hB05tq9+g/36DoHuW1M
Mn1cUdQQfy476I4/9ei///yPssP+YrIvE5M8dCosfm62kMCYGjYEmDrT9uunUIZChaJRZsmmUXW8
/9HPmoOWA2sWFT8WLlX8q5rjnVP50Wtl/fqqTcYHH0uOrnANYfShvI59RyYjdKMpzoMOZ9BB7PDg
YfS+IgVipu3Ft9QZ7EX52D0p6/QI9PzMvhfj8gJ/8i5mF+GAgrxHtDZzLz64lQpVwpLZ1Yn/Q9tW
D85AvKcGxvvU40SFM+CRZTZDnXCUrqXuglWSp4fyRiQTcSDyGsfwCk41hNXUIU6P2QG4sfGOcUEj
HNO/4saFroyniTpaLMZXaZnb10RbsnpzznL1nza5oCgWgmtZk20btMofr2S4rb/taX/7+f+5kpE7
A1yxZDYD9rtBkJ/8oIQGnwIukMv1vbT+saU1vrA3554SChX29zvgx7VsfDEMwd5WZzA2ycj+VeYC
o61P9TP/zsc3/h4d8qF+5lWFVecV9hr33kHKhod6lNZjh7lU8rde6240L7z1TfviqcGLBqa6opMe
dP+2za1iElycqwrItS696ZODo/eXDDFmkmrszcB7GMN0Yl4u3cZ8EjbeXLept2OtbQ12D3JTr/xK
O4eQ+FCQNpQcGA5m6Qjkr7TVeeyzsQ1egsjYKmghMvsUVsPGsqhFwGrmX1sr3KdTzIienwuleolE
PwedtUWjcqUF9pKdI4OxwIvmiWo9K1W3izOd8Y2y6MGEmDYWdEVZljJWct9apyN0kUrdyQ1szSo4
KGZ+HshySZJ15aVLLTOee1sEjhl3+K67Ta3TWoyRu0iy4apibs4xtRdDdzQiCsugXyRm7QStmCXy
BJpPdgObEypzvIVMvURkrPO+emmjYZeAlEpypCZ0DeHExq/LJ5+p8FDDMrXGvWbFO1d91WJCpcDn
VAWJhkpJ+V/1K126U9HzjhLTsphCG7ZMXswHMhtqZocjp9vQQVeRwpWqINpNRv0RMqxTDaCaqYfC
WN8bWstwpV6w/0WHEi7Vkk7dLXRcePXSFBn0LFYfeIFY/awx7GQysnW1OBfoaUhjSFdmNhI8cZQI
2Mhs+ZlOfzrKV94wnG2tIksndIzepMhudnY6bE3xPyFl/1U3HTBV2YTdNg23p03cn8baTJM/H5nW
55//8aCRv2BDVjWB6ON7HMvPB438xWZDrdJwG/I78fPjsakjdKXFJwHo+9n4oVXnX1PYS6oGPzxt
Nf9Nqy5+t1z88tI/n5uar0ZuDK9wXanjV8/6JqsgZPSczlHxRnnOxP7Fz9QMokV0z2AQDbmfMXGb
RnngqxdjaJ3jwj6EanOj1yFdbcC4zei4rLUB+u6QQUMz4lPpRjwk8r1aG0cDyahLYVrQ+TmNV6Gn
NLRTokKZUsFCmcBOAjD1cebejmNxaM0YEiS3qE/dq9tPQIV0DE+sCAEKWcSCQoyEQCdtxuhohxno
Hwx8dqHMDZ2xXs8+qjNxFGni0Ue4osCDarCb1q7EWyE/RhDoWZKB0hUJeJCjzozOA9/CbGwTjeEm
YC+L/vHNkMc7TQ5WKf8Fa6A91VH8LFyQpGCUQ3AqgL5xIYg9Nts7HxhU4NP3VjSctsKik0TJwlvr
Q0/AdqONYPMBt5fNsCqEtKytasuVORvx+JoTy04Ok8XIkJqqeqHr0b6KXkqiSxDrzWTG77Xsagxv
0cr2xkNPHmuvfh1M60r2s91gM7movcuIpbiw5HXvgcSU3G9m8ZaBrsvMm4HHn9XUT+pI6HfePche
iwbNOtZWy3dWE7UMWxPBbEejxDF5ck3pLeaxOfqoHa1WXU8Zn0VWEMON59ik56msGsy2Qgbcc6O7
81wAl0WlyJG5M7HmDfBmUotwyDFkFhyT5NHu86a7kWJ40EKK0MxkWHqwxPsiP4zMDIMg3NQ2mAqB
XsL2WCNEHGMuRuZM3AxWsfFFwZmU5/BKQEEJU16PieaYSXGlAuMkxeDg2g9tUjAJB+8UmwuFBefI
0mVUCUfPbzriL6uc9nmUb0O9WdQhrCE7ZJEDX4q4yT5V1hg2V0JcsuJJH+8rbyGj5kvSG79EVs3Q
OVPFIqRLTek/OdC0he/Zm6EPttQbkzt7XiA3aVl+2qwiZY7QhoBDFT5UA8dWqfyXiiAJvUswbRan
JHc3jZCfAoXZgbC6hUuX6DY0TW5NmIPcz9tSJjUkwF1KuU27DkoqHvp5Y6lrCO5bLdHnXUIwiIg3
ozslj2Yk8zXSW53Hq7Lkduza/BAPxaF0ce4Po8W5BJDJbrN5OCKF1jwXbOvab4ttCSgWtIZ3qBL7
VvKLfaFXF8p8wp2UFWrLTZAZSy+Xl76p3gKq3DZSeSwL49zHxbXSWY7rcv6HLh4UdRHb54bUoiqp
djbYGLWBNBnkaHEOQUr4SofN0qQ9L5HfRN08Ie9QIe6s1aEB9GcLYnGRgvCJTxbDlFzuzp71NlCy
RPmZOTT5QMU8Vq3bItXmwmN0gMuEycl9n44LlblRBsAnSvOdD8GyAhAzJMF9ZxWPlVIyjrEoWS46
0mWPfbxsRuwz8GkV/fDsGvVXU8/3bW7sZMU4+BpWdJdFGAls6K+eAm9YKS12jbxowEeiZcvQewbZ
ge8P9ZD9MJbUXDIbZUgzRsS9nWr3AudLi6A5t5NTnnvz2jtVbgOsB6QXEaaprgP2ZecsYRGl3VdK
E4eaICCKhTjbDIlAXo2efRJh6cQ+FiAHVIY8kt1ucfsRelSQ2Y0iHIInaasV4aplZs99Vn9ezjov
j5ZNwYWQqaTN9iqQlGSFqG41pvjc+pbsJbP4RuL9Us6hlYvokueqk9bhFsngEVUHNL4kXdsBISnF
ftTLY19wHGhkT2kEtVrWYpDUHZva2zgBo8vw9mISSh8F0iI1yb7SIREJDUFhC0DHV49e0aMfCNo3
YT+huANFvxnNFbriXWyk9+D1r9tIe6kHXDeqsWO6eiUK+FFGdYlSSGlDol4XvXohJuGxCmvHaru1
2g2YC5gjd8M6lMO3aKjBY0Z3Gf/b18xjXLDDHMp077pkoqAhyynkejXfqu1DoTAw9bO3bozvPLZo
rHocWRyMwmI+hWSfEXYb6l9ljpqyCFm9cISorwn+YXZWjx7fTxMQoZNFm//u5IG2yCCuYuqBaNiw
v/y5jJq8Mb+oA/7h539MHsQX1iOs+tlDThbUSVfwY/pgEqOBKVUQj079ZvJLfzRsOg0be39TZRmi
shTh1/1o2Pgj/hmwwiRs2O+2n39TRVH+fdp3TG+cgQt0Am2K+vh1+CAniubaYxyuc8/htPLrdRKt
FXzs92Z10qIzeVcKl2a1HGUeGzxhFtgm2prV8sFIl8zHiK0rX/zxvrbvkGqaNcKthV1fRvNGNzdm
eyfjzRubZ7leF80CsVBmb2NE+9E5l1789vsl99L/P+9bdvpdKv4P3Jpf3w4f6cdZStYQbOBaEUwo
Kj1GbCmJsw+YNpt+OQDhEJEzmZA4hbYdb0vV+d/F9z3f//ka3q2+H+c536+Fnx/pJJ770AITS1L6
uEXCdUnoAvrZV6veFzzMBbHVj3E9Z2oPU3J4jK057jqmw4+qU3SEOG8S+87Vvrn6nFbqwwX6Dx/M
VOb/8XtmavDxRRUiHhXWQuE6VRw/v7UidrvzjnUO9Mxge5SrV3LmrdBJnzm1i1qb2xfMLnX9wgq1
0DdxuPjzCxLy5/L90y2jfsoT9uNMi1U75BVp81xVZ+lLpC8b9VbpdoSwsPEArwVpHNBnjszKMaKl
EREeB2inZXjfxqzybxo0zxJyEPeQ5LBDp3zFnhWvZuEUxmiMBESRDjH49TY9DvFbNxwj11r52ms0
LNz0FFEQSZ60EO2THo2gqathYelUFHM+gZkXbWwomoS2o17Tu+YrGqttyIpn2FLTSzhXERYyzadf
Tt7yPaq6O/lcvZXL7KJtWGqRYMSJ2hm7ALkH03QECCqC342uA7BDjazN4Q1V5V6HN2iVG1CosG45
tKV910kzlb8fZKSqZTyfjV3TobcBNXQ1cQwkz8UktwETRVQ21u9inZ5jEn1XQ3ql4YJFBdPAo73O
zbvCxEVj0xE5Dtz2MCaHHQUF+8LU+1p62daLvKWCaaUgGQuzCd/4SitIcPwmj9EyydDKxVN2lYfB
1W0g0jLEVr61wVPq6ntP2Xp9sSiqa3aDcnVd52dBPkwN9s1mfV86HmDRFq9Lyh1nDjWMB23eaMGr
nDGCrNlaaANyB3WjlN19MxwMe+sNmyx/Vvn7CJPmWvXVJHEMvj9LhvCpqbb5ZN07ILQH3oA0iaTb
khVQV2w8Grn7WV9eV9S64DAQcxNhl0IElrf2sLZhxqoshR5H+96z9Hli3WFdW8Xwq1L+ERvZi+w/
ecNV3d6Nw5r/xBhc9V0nnZmdGvqusVEgAHTEmr71428lmjy+eklb4tpxjX3ik2JwsiERMZWt0e8t
2vCekO4s2DfFOSVEgsEFylIrA0OOyFzexkQqSOUOM0GuEZq90L27ElI5cixXufgWqfQrBWoGcY7+
rJpJ7lw6eC9t77wIfADSNx+W7r30VVgrgilR0PD/3YkjoipSLdkr9BMY6RDcAgfHjl09N/VCHItI
XZrcL+ic2BY5fXa5hxiOCVzRly36yqN3R6RwrB/wH+czS3N4l/gf5YLuljg/fRFJ22RDuhJqor39
xoPC7JxBcdptb7O6WtJrswSl7GJlx/auTWF4rYiIS/VD5Z9sFC3jZBGcGW/JfrJa1fvBRKqzh4Qo
zcAxk0WYrllAefaqhweMYGnIbjUVCrG1wqlo4Ae8QVVPlip+UiHta8JlCu/ATTpU1yCFjXLNfEjj
xnRhWQJefyH2tQABELH3xg+29JMNq2/+2eCu4+EwqFcZoW/9UhA9SBXa7/z6OqRf0hKAN8o3rbmr
mEk2Mzp4MDUVV6/EXemXz5MX1Ypnwp1eboPvXxQ+YazzIcXfsFeJJs3lM4CuJIDtAwugmEvcccNR
C9fsyoMAUQtJEADPa9Odd6fGPiZDPxN8luGlwih4h06oL59V9TXnkbBI5duagQZPGYnEpnLdpidb
mkcYta2tRuJpskafhdxgaBch6k8S5jYRUPxh07K+vVDc0a163dKaUNQOYuIIb1owx18AYtLfl9S/
cgex/qof1rJ2r3DX9vFb3cGGZNfG195uq4pn4VZuCb51GlTGGtprFg6M3mIT59k2KffPwKNBj9ln
o2SxWc/LZMvlAa4n4Anwkr9hncOVV1fqnDwgFt7ySz6AjWanH9zI7bLBOu+t5Js6dqJV2JzUbivX
Bz+c8737X6tbH7ExOiKf+SDG2kx7xZEa2KspyNvc+O1doDgqE98V2O5i3I44M2Jjo2NefUHDWEpz
reVMuOJLq4H2MuKJ7kP1ELgbC0wz1GnH1m9s9xJkD77h4adgszpT8jdelR/vensv7rNjuXW9fWoC
SMQ8J4Yb4qpVjqKC5spbuC/1JWf4jK5KWetYMoWHRAtmkkd46tkHma0timKu6S+9Iy2aB+wjRCpV
Yo38O0EP7Mjuqni0mb3KW+UNZ64RnWLjlMrQkece+2Dp8c8n8OT0/oeS4H9r3veS4UOdUuFElDV2
t+sovPEFeS005aP6ZkuwwfOjbM81RJ/GjO66SADLMuvYDzCXSYYFWSHGU2o6JmJKXrnFlnTtweWW
QXZr1p3NaYauJB4YcEzzNHb583Gaj2vUG86f38YEWfzj25jqjA9vYzC71ipC3oZbPJMN4bZf62Te
kGKYrgKiIsERV8DUg1UO+5zVu/mXck/5PYaOkhND/aSWAj/zmVlvaMPAPsYP10QFifyK9OgW3xY3
KRI9RpEAn+vvaQb/Z4X5119JS/HxLWPQLiD8c00UXNXy24g+RJ61OwvYHwMuDMm++Fv9OPUBvxW1
P9+l+FSt1YOdB3HGr8xMR/RHZYqc3fabvjjAnTYQ20gMLJvlFMBmzGoJCv3WYu2OjeBK7HjeUtRC
Zorcv7wu5bO2+b2K/PC6prr3w7cfJVXBHFoE64YjmzqPhCHzjKAw9ZAJSiu++/YNwYnEool9khFe
8ahRUS/+7Sr43RHzy1XwPqz+8DokJchqlIrBOq9XMjEgSA3UWXxk2EI42tCdtfqUDac6ZlzhWNm6
1ZkJ+H/5MNS/fRjTl/jhRbRB1dYi5Usi3C1hbKgyIoSybphfTfI/yRO1V3a1RgiFeuZaSnhyXQtl
PxbPbv2INUHUK054Ox7ngw8OeAmSTTKxPf7ts/rHO9bkAtUV20Dw96kXqaUkLLvpjvH1RXxbBWu1
YZi+5Rgl8diwdwzz2nMbMqxkRgHB5M8PjN9Car5fMj9//ae7pxi6iGg/Gg/85566LbRbueQ3z7xj
h5GJPVm4hXdk5xul39EJl1C1KRiv+1ciq7XoJkaJ9hApmaNY/Jkjy395fe9+5t9vtf99fZ9vtSZt
R2YCtGrdWcpudeboUFP7x748Zt6yHZbYoJEJJOOhNSANOIMLuYGARxaBm7B/qgsePpgfl4yseVNh
dmtAfd9Y42ZkDubt7Mpf2kvoTrw71T80DPQLrOZM7F9NXFSoa0vhlNAtTHLsZ24MXHqKgrVhFWgX
214MTwacJGeIypkKyr1xwGPqp4Bwi2iBaym4StaE1wbF6xgv63bmw+U8NNqsoFpVb1GtK/5h4PS7
qtTTWCPYJv/hWq/XsOkbIsJwqbKlxFYIQNNeFdY1qEzdQ2rNGB541eovl8JfrsTPeUUCP9fA2Rqy
GNgiXHSzU2VC3pmjYqNXZIZQj1u00ZLieCi5lpX7kJK6ScEMShCPVcQxb6erlNpMBxz+l5Pt/7id
f14I6q+3c636ZZE3XKjKsEQgaZfOSFWHAUDdBfAD8bCmq9Gexd1KOzb2vGNfwJmHsIM2Gctxwa2P
oVO3D5W2r7NViqrZoEXc/vlDVKaZyp+u109PnbphYixXvEyyO0v7EFAWIAJkCk7R9eym8wRKWQI2
aKWzTcAQ8pc6ZpLv/PH3T1/yh6deZxijLWJ+P92tgc6rBad7l7B87q9LsdZgxVvz7mADPwqnc1JB
akYgHQW41Nx1oFiqPVUX+cTvkeTA1P7y8Uxv/7ePh9QcGHTC1jiXf315bafnmZJyjdX0fTXbyJ2C
gFI/rGKilUxHr3AuAlEADP+XX/yPR9KHX/zpcwmhA3l6xC+u0tOozgIeDav4kRF9AgSqXQf5uSVl
wCczZsm8SQUaF/ytUPmHr0ZoQtMZVxJLRmrZr++9r2DdDBUHkqlQOxKbqKyGBYskzfGPQblp1ItX
ntsL29HhL7/6fXz06WP/5Vd/unmG1iywQ2It7Ohlo4twF9V4aGiQCcDxiJ/S2SSwDsAvvWDBOmMT
zlxwEzUrC00vmLRzJf52P//DlcBL4iIwWNcbKMh+/TTo/f1Mbwx8rswsBuFihQTmt7IZ1z+mdTNH
Y5kF4EQWAZQ/1XBnmZI4+DaS2/Qb1h0cgRTkhBKYLD0mdNdfT8bpM/n5mTEBZkn0LpNTZNPExzZ9
nR/upMmrVruBSpEn7cmXYaFHwqBoF+n43JA0X+2UCLYcoGbylLjLMZt25yLijqY7Uu+U8FkYhxYo
w/uF/B+VYxhkdymI7nEY0g1QW/xJjiHr1NG/uAxxW3z6+R9yDOWLmNL7ZHqyd08gt/MP3Zfyhdtc
WPgmSLMx4Bv/XCQg78JCCDRT4xYU797EH4sE4JjoIZGFgZ//nuv1LxYJ3+/lnxcPddz00icHBnUd
RHvzU4cQ9rXZAdk21n6AnVBQoQCIk8J4Kxs3cheiy7dnwjdnBvY4k5qFx0CV0EFgOIj9/AY+wSqQ
4pOZBgxPKK2iSw/UWxaPlQplDqCDCSY41mxAE921Hnt39mBdW+y7zMR3OgZSHXZsFMBSKhZSBKoS
dk3ZKox/u7VJB6tW9Pm9fVVQM/lS7KEBeGab9ijDE6rK5lvgLwV4IFnUL7rIR0e2BYIsTQFmYTKo
tcnQII4s8+t5kbHXzMxxpVAYpVCpCLvuV64QPi2zyViJSD+3+FpQTvaN9iAbp5rptBY91IpY9kOz
NKzAxrU7qjem5y66SFqF/IVGBh/WVXuNYSUG1sWoD9duqG/MpnoovHQeyQQNidGpJ2U8OSTCah4s
P19GAnJui48rVbqjbkOa9/tTrEbkmSqYqTP7vtKzCwnMx5JZd4X1Y2aVYjXUAWS2jiJG0CHhio/S
4L7hI6/wThjqyNRBYY6NF8LLh2Up1Q+lAP6IsT9W5C2mrUVc+XMvIHdRkbaspkF2jTt1DFddpK+C
lClUP/269FnBH9mLEk9FP+9ZBWM/XFhpTWnbrBsDclXor7K8yOdghPChMeNqXZuULcH06wZLAbUY
IMwOO2ng6BSEZY702ou98xDHD1Tzh7EfF7GZ3OCi7hhbjt0Toh5saMeEv0WmOoG84KkRdytmiZwl
ITSE9+vZOBsNiXxJT1xCKd5ZWndtK+dygMmCBqVGu1BkPmGu+A8bgZQve4RHLSxEPR5pAbK2sikb
lHxwUhVeMuaDkbK1I5cgZCCZBDlPd+ZAbcG6S8UqNFxXpnQq0fdouOIy+ocag2zAEehFMnOmkqX2
szY8qJl0as30rhCo5237yeweVVdMRpl9LwSB7/4x783b1Oc9dVo508d4UWvWqjMYK2todLuOYF/z
amQIOGrxCpfj1vLDpairpZyInVpw7jVl+uDVaTGvJR86qQz3S8JbDjasK0DDeeYp8OVlj1+pYuGf
RPVDkMsYL6VpEkrvqDLfAK1X5eiHewJ4gpRPgQ+O9CFZ9x/rkASmur5Vgvpr72enjnPCS58kCK55
jE648jZt1i4Uw74xsubRzuDINVAHcg+na6rEdwhg2fJk47XdDKh7rOG60zGvIIQpdWDdur+UYKOK
uLuupb2BRdaLUhYMwU0WRnujGY5CeDs5VRkvBu05ZrHgSsTlpvnFzMAg1Hj/Knerqz5LjXCvRBJU
bL4sO2XC6j5Jqoc3d0qG7l7tGN+N/VD08q7LMPokU4CRhvNZLDgI7rohu+61YUNFeSSked2J8roV
NQ4hXEemvlQqZRai8fKqHvyEJR9kQZQoKpvBIhsoyDaa+9o2BeGd3NbmnTLWG7Nv3qzQmMdd5xQu
UsxaeYxLNA+qRIsnoJ0XGLYZjUYmIAhjN2KPNDTkaoywFSAzhb3v0FE0dblnQTOzmHXHA54XiYdk
u5YVbN+o5CwNHCyIjIVZVYuAKBui1wycQhk8P2tKYgdKPJKF2Lpv5Ziwg7uHqc3oPbtS3XOlv6IQ
Oghb/UuVpPy6qUTFyPadw3PKq1VA8yuf6mW/tjNRSCAES/EyoHM5E5GBa1ZaRRwr6/7SGP5/usDg
5GVbL0McIE/gb0IFVG6fC4zffv5HgaF+sQUV3jtw5l2M8KO84A+miAQQAp9UChQXGkpORsiUJt+j
an4WF5SSVAOTpOAd2P1vtJ7wwn6pTKfi4peXPaF0PlamqBOlyo4riZmInWIvn4HnIK7rIp6sJ/av
QCbhuOP1Stz78cVTVk2ywJuMlYfIcchRVNPTX5BYIFp3iULSeDlrb5ur6prOmDVCh4fu0Jtv8qK8
iXbhYxVg45qnKNh1zFQzC6yi8eKxR2DnRVgbYm2brc6sIPxRoCjL7hp7JmdfCwawtn+bDtcSwwpH
bg/KznXMK2nOKT432XwdWIGECbBgOMjDgxstzSe3nhNxOLwq+Uq7RvZT7ryDuTAX0Xy8JkeSBZN2
JRzL6WfJylsA+7KXytp3zGt78RLP4ktym1/H63wbroub1ia2KXjlobevXhpv4Vkr41A8aPLKeIKz
w9vfml+DBwYWSu+wtj5F+lw8aAOrkUfEobAScHC1lAKPdyyXVsESMuUBpzSrTXkundJvob9twiOs
yODY3TNXxQxfz719WZ04PpM9u0l9M1an4TV7oKV8CW7NAeUZW6l73FGuvyRNTnrVHpmyUe6pLoRM
JwqWfbhSzL2rnb0lbQXrh4u89u8CorUKnuuMkU/yznuobmoKq4AqbdV2G4MsA7N6io0rV1mYhNMZ
t819JM0JMCuaE35D9arZMrLh43ulWRqegbIx05IHJ0as586zHWqVvblXXtmvCA6vl/9u10JbgYsJ
BRLQKZuQEp4Zf+ha+HM6149dyz/8/A/1k/mFRHJF07+rmLRJ4/RD/WR94fEw0U14umiGMv2jP+RP
mLqhDVpMTOiV0UbRRv18sFg0FySVI1oy1Ilf/G+6lkm39aHlhczyy1vHVvPrg8Xy3RSOA5tjA3Tt
xMjAqswu0lhYePHQqjLf6xZ+0D1agjVyUKtIdLvoqYnzXZ0ROIXCyAxBNfjNUgVYavb5etAbvK/5
i9/D8M6V+FVBTTkSshcr5VPjT5mWfg6mtHuSRHQzmNuOfwQHKbR/Ze6RDasiS8mMKaANTha8BHTf
A0iHmECqhmCAkryQKIgX3jSiD92jh/5QiZOlRqabCXtL7tsN9XsyD0x8p1GQrS1jXGsDtFbZapF1
W5cKULrIw5u+C5k+YRNNxrYhlepbWsaHADiTFNbIK1z3mOnI1RvS2mOTJAK1iq7qQd1l5Mupbq7N
8igiKWssHHQtwwBkqGnsm6THuJ0SBZz0OkqahlBltvIpwouctZFJ5Ei2zfzmBWAxwXSxRfow8VrS
zSgBhlbzDfFJs5iJmKeKg8pXIpv3vnbXKK+Br8Fzxp/p1csmd59S76lsUP8YPgEKxZwqalvKqeMm
0q0XdGuLwtb32ARHdnVVligP3JSqr2o28C2A9E/7Yl/eBwW4+oStuR/RoFAF9k6vJWJby3wHLc9S
1y7WZmS+1j55K4lcX8xWXhZduHLVJz+Uzop9SWJCy9yM15GUW5vHdqeXZx3zTZmcFfoyqlOx17Pc
0XLyd8ACltr42kn6yvCVfU/N2agJ0DCykXtSaQIi5an9FXcTJuO5qqfcHyhitkpeMHHGEqQ+PHgl
K287j+ahHO1y+dlo7U3YeW8yTBxbQtIsASIGCBgQsmZV3UL03gmSHbmWFcG2fXOMFU7I3J5l9Ky1
V+xi+VUTgDL8fmtn6V2iN6FjDvIul/wBe1OMQEOO166iHKRguAwleGIrAWmN3mLAhZCb+b4U5Uaj
v9bDRxLHFhndRN28Jb6Bk+u6CW4S6DulLpa+HzkWGu4OjX3lkyBWsS2zR/nG4ywyzJKBv/JtVAlp
GyDbB4l+yO3hNYgC+MTIT0ywzXmlLSV9WGWc9+yMdBafMJ2cvOo3sKDnGhdkzTjczV/M7DlvYydn
M6fx2SDEX0lp99J2tNiKxzQr3TPQmKdNdjCCmkw7w5rxK7buCI0aWUovBkenFo4wB7jEsA6CvYbd
GqAUtbVbEWqU0fTLzJlV5qm2dQZddLF1/yw3ymOtEDiBMz72IcmUvPxwrTb9IXG1hWw+Y6PZElOy
KNvOxmRJDPOAWTn0uTINcSUrzZWPZL4o1E2vn2tbP2oGocUIDkavWw8EGgmzROSr0Uf1l9C/xS++
SgZ/65cog+PxWi8NRw3I3057yhlfjXd6aV3L5ErxBtpnXdPP9pgo6JTlTV25e79EFTOYZz8fdn4h
+Wt+bmf2XrXKSn8f5sqd2ZSH0DRvSs+7zRtllcf2fVDoy0LCyV0pe4w0IH88J6RJk3AwdOkhyJDU
jKDO5a7bp7pyFUA7nauQaEgip7UmffbOHqE4a3ZAQFW7JVtmzgNpI6mQEFLrrBTSrEtGhBRUCUoa
LXsCrSH7kDP31PXFV0WKdrDtNkl1jyN81Ury0XblOfzyuQHwoIOKlOoS6p9sI0RAe5RE8w4ytGe4
OOSibB/D99ORO8aAP2edSB4ZqdH30gMFaegUo+zPhY7+OwPaBIOVZE8mbXM5JxIRQqBR6VvWzf1/
uCuZTlHT0IXF7FG336kqfywgJs3s5wLi08//LCAMbNt4t20o0PL7bPNHAWF+mfYpwC5/EGM+FhAa
fGRs3XjXwBZPmJcfBQS+boodg3/P1lVk2da/KSDoov+hgPjw0t+1Gh9m5mNQdW0X6MW6BeWa1mcj
jP8/d+fV3Lp1f+0v9MKDXm6JxipSVNcNRhW9d3z6/4M45/XxcSYZ3zqTTMaWKFEksbH3+q31rLtM
Mk7wVx6QHm2rX/xSfk0IOg18sFoWwJymxmUiAJQhebH/AI5vXox+uuHEnW8juQbxuAOPeA0b7Y1e
TQnOxlIwNtW8VocWkSc0wGlteZfEWD/CdPlSBfkmTcxT2U9+w9JQw6RxevSSlqKPpDc2ojR9WPK8
U0xazUtObLaKislGJD6UOXNOQN7sCJRhLyS1U5G+8aRJum8Jl0hh6SjBuHjJEPsTBVr5UlEQIj2H
mbQ+sWIf6tkxwmCYi4bHFIiEag1lP8cEqLYwcmErLPnzaJUbq2y/Z/rtlvxWCBBQkmaf0f84dyY9
yN1TTW+yQSdyIUBRqyk6U8xxL89Yw5K0R4nLKWWU2t4lHIvLPJmOgbzgd0GwEN7SWLxWjMfVEG0I
bE4cgxqN6VJTtdc5UA56YGyGStrOgrHckqbiPovpL1RL2J4xu60EvTrCuzWT3pXzM5E0kBrRfqbE
rBoNpufY98p0H0wjDAt5O6W6LVkwSBsmRwjZVXex5NRZgZglWRgeAr4lvxS5Bl0/6V2Qnzgxmegk
lSGiUuHnBQuzqC13YMkQNhX9lXZVTM9dRqnzvCCV1zE/Hl+ZupjnosxvFKF6DMzMrWOdZdo6NApY
H1q3tf5xrgCwV/dC0V+tmXt5Qin1sJyy+n2JQJpY6daA0aZWskfcgHNedFcv1BQRv61m85iH/ZlX
9GSA2CEa5YO8BQaPrSsJwweDu+yUSN9D55dhz8mst76w9pRjcVA6DuBWvQMoSNnQppi4CYYvibCG
upwFh2/cdoULmwvqSpY/y7EboDwzI8BOW7OMD4oDfzgkYjN7Cofq0aqJOYYPaWa8Z7lC19ojArF+
qkC2BLVxTpfoHBb0vSYzCWqVHuna+jTmiJd82Ql9dQZur+FVrhjmIojOVcORO5IPFW0Xi/gqwHtt
cVY2c7xTtHmTyOF7bvXnaY4+l7qlwDPwxo6rQJTNx4wR22JQztQb5U0eYydVhEDzJuGtCCy8fjKJ
y4DS58Qqn0H197ZSY/BtlOQpkHUOunncb8bUmmltJTbda+VNbcZ3TVPAjzvIa/yxyR0dgmuPj3Pg
lJGOKvI93pPW2DZTzbCgdRq98LOi2sej+FHrlAUG9UYl1VfETqWADKc/fibmXaqnKUOYbTnVT1Sc
aMVwEwX9oc26gyYPdCoUXhIh2pZbxo/bMTGPitHc9YP23pXFS4s3dNbL25pI9UR/RUKmvTK+h2Lx
zEE/jQl0GxpR1MjaFyVhTYkK8Kw4yWvEi2i7WIeehXrZkz+d4hsjTW+UToMSrXi9GTtJE/rDfDDV
EbPzrYbWwWDCBpxE4S5FI8WhKq46Z3JDaLlvR7aRfChMEHKFuCsRW6ZMtpw9mGLjS3QDZ2QCiKY5
UVxe0hA8i0CSkkpe4HkDWyZD8IdusLOF7+RuLUUMXdajf7JQ04uKirKgg5wU2K8m7SHXa3vCmhqn
5x6r/izeTz1jBXEG670tgplRq7BZtC989FQ+OKxwd4lu7GUlZNv6NCiK3Sh0qvWjI/BpUTOgG2sk
IDmlJS0uOKhKJfcti6MP2/mA6MLy3Uxs3iFjNk/rRGMcVber4cfARYeAWxoeEwnaVL5MPj1Bz2mr
pt+THzRFOY/DqKPc95hVjeJFHFumEga8JT6dlp/HicvwwuF2AIB8PtTjZwkXakIuGmd37g4lDIW6
uFflOy081d1diUc90T+SIPUVLsNA9qqBOigOAgoNjXIi2WUDha8HUKaNfiXd9Rh6p3BntuEm6Tit
aLqftJ0nzdTOJOc4sUA/CnZO6XPZXUTMzlYKDaB4FwJGAvAyhaE5dmD52N9uWh40CLdT8GaUgduM
p6lXsXPf896QLMe8gRNt+hyZqynRXrDgoIHXSolWm/NWDiT0pMorx9dGu0vRvJtQdobxXeipPuUi
IhPB/e01MxZbKmYuNyLaKFURYHgmFAKRx7XzfAyPMXajJXptq+I5mkANAQC2cApMuemMTKDm4dMC
yzPmayoR7IqxEPMTMFsZdmFxRBtBVEGCz0SqgJnzoCfWcU10lfCMEflGcANU2eRwtkgkW/qCC72l
ceY0yteY+RF3N7tDtI/n6z9XdWJgbGrsFXEaQNnBQ/tfVSdoO4jCP28a/8Pjf0jZCns8S107KxT1
Z83JVCiENKQ/KCg/BCftN3RvGn8s9pO/tGKpvwFwAbVCiwX7yPWn/Q3BCeDBL/vFX561+YuSPSgV
tQryEOC0b/V1c5ZZsdNIg+Dlgjy9suBT2ovcMia30hKfSlH0xhjrfKodqWI4dgOLg6AXh0lZ3I5U
fzgR5yC9ILeQPRhQV+jVYca/jMESigTuornZ66XyojbR/UJbRaIS5qMTSGOLSP/4Jh2SYzfH9MMG
3AACpCx5I4y1x87KiXCBVBXVdmJ7I4kRl/G466m0JM9qsypxMmU3Z3xlZN3LgsVjbI5VQ56i7I5N
ykJnQRzCjQYabSdGmqvmKpnx8iNj/aFvhk2DLrmWcCIV61hl/tRGrBDVNTHZxDXsk6hZ7U1i0laG
ZaB3K8Rfnjm1hYVtcibrRrQnQrM0sM4NfyQyVEOGeyzNLY7sm5LLLwprsOffQwKGkLxONZYfRmpx
tB/WI3y077r6mGt5jKIsE08YN2n/2qmI0qCDJcZjE2PLChAuhUKO0IBhiqkLK02Qq4UjL9kpBcAy
i71jIu63YguJTPWWONpq01ekTB7Tt63FkpEy3lRm5BUyGrAJZKIJI52xCbKEITCW5mRstwa0RwbZ
xSQjUad7inRwzs8M5I1p3MMV8HNpLS3PPuZSItkc3sdA4QmeelbAFH+gIFOkASJE+h5rXEXxfAE1
sRm6eceG0s7a3klDzU/UWxp+2LEy9C2xRLdB2G5UY7gGvbQGOlcsHUPBjRIHz2WXkhbMcSNRYf4I
OdGVY4zEUAZaFU+1cMwEbV9Lyn5qSQaJ2jaBVaMI0OAUw9VAvugWp5X+UUnNXcnkoh7ejHk/ijCm
c3rYoE1IfIbGL5PxN7zQaxJ992wNqERz0iG0M6OiCqx0maJfDf07YQ4sg9DbCEruTtgfm5Z3SBXO
GjxbIXwXk9HvrH6foZ86daZ6bQ/3eUxuBFHZIOrYLdOcSZSxAnbbRg2zHVNGALHNFB1hq4NOoLxt
R38G2SejpPItsY163HCTRB5FfmsPtUpC85+7YFtcNSKaPTVBpobZh/X4v53y8bn9ecH+D4//ccqn
1QL6mk7rHKPf3x1MP0755KeZCOsSKK3f1/Ifaza8WJR5YhcG41AGF5zM/zjjQzw3Vdg0yAA6xKu/
s2ZLyq/Tx1+f+C9rdstGT50HbPs1uzctLQhhpmQp22NvKoAV5X00XWtOl+CdD+kw+Jn+MMTXqR0d
RfvsWR5qoIXV2n3ACcXEElvkHOTC2KEJ/kR9nyfAOE7qyR+tCLkMJTozTmNN1nIE1gDZsDSUixTl
j5E8nuppq+q1O4Ro+8bsj/lwUuPeUxtqe4vm3VoOAhukaPJqvFGJQN9oc1HTR7XDQawuxCPq+3Zo
H2IiAQZiwOooKpLBQw13hoJ23Xjc66whExnXMo78vorfdVrinEIC8Yq0SfWsxgzDkuk6Ds0tt1vA
7LnTttjSObSrLShuTbjgOSnGYKOqA2YPIFRNuotMcV+3nMqFtKbUe54pPGtqC88HV6ytKa/0dCdP
NEs8gD7DYCLTlLN4wyhGgOcHiC64nzHUhGV8P9XActqGoM/QH6lOfB+kGd+4AOg8U/XvXsCn3Uvq
C87UJwLCqS11ESkZqVSeUt2Ar6qkNiYsNHuRTh5ZflrMaWstKsbGzHxviHLsmwDpewjuM1W4y5Xw
0Qz7S0gbCYZIg5FCzJJujcLK4Z62/+Q1gfG/JIGgUmgVMs3/YXiEJf3rmvCXx/+xJqg0p9Kxww/X
V9f3HyvCSoHWfiYz/lgTtN9YlkiUKKtXEjoCV+qPNYEtnr5aJlgxEP0kfuDf2Mf9VfXjaYtrpSvU
/7Xh4c9jw6VPjTxVgnirKtBcPqLx/qe18vK7bfLnzjtd+6tZeH1h8Fdgn9b483lhf3Y81LMlIArw
G6IqKY5aYjmUAt2M1VUrpkNTPstLeo3n0SmHj4VjcYmLWO/YD6W92xjKGdKuly6jqxL+NjjXNrBC
ELM082XMvnoOJBOXXDR+jFrrmcp2ou63jWnZCelrAXg8eKMWeURzVPpYaISijSqymRvYurhbwN6H
weRbzB4skPBxQj9y/haJ4jtFPV6AedNigqmPlCg3T0pE9xSNoeV001bSocJxUHUEmvVDQA9j1j0q
yk0v3UoNHKSbsdnGw71sLl4bPuCq3BS4n6ZS8utUhWVl7Mq4tbWpe1FDnbovNqs6+5HoyURmKHI4
lMNkC/13Hc3OJF2X7pJlKhRAWlcibGrN1aAkJaodkcs21RJfIWhCSSNbHLzY8XKS1/pjg+ER0IPC
og5OoYZrQJHMjgUJ6KVZfDpGnUJl19LRcTRt1+ZWTbvIyV2KuAjRGBfNJoqqjYDeOcftvu5vJcjz
Jg06Ca4SKLzUbSBvprsgHbap8aRC1ejrfltF5HnAdLIPHdQvQ2y9rLsbCMMsULVKumwmYMK5fh+K
nzPYpnBVgaZtFJz08YvL016mfqspgkPgyw0aBJH21QwLP0n6vcIMJQrpYKWBPRRPkUr2W6GogiS0
pMR7VU2O5szz0gx8qxBlbkLLYKp4P2trEQF8Llwu42s7vmfj5M+U7JblJ6MkPjZ1976GPIXpc2Ae
KXthd+lJKynJXhQ/BC26KYvK51Se9iIn7H2xcq71V6ECv01d6FmzIldj5xzM0mUKQYoWFJMmvApT
xmdqkuGPWsrtLL1Qr7ORqEjT+ZSPo/WUNuZNWoBLXRpfnjAEcQO0yI/JcL4W4dT28bGS+GSWA4qD
ymawOeDJP4jpp0AgNApRF4mXFR3DtL51oWITU39crZ458x6LqiRN0+yqN7YtwpU+wmhLP/pZsQOd
siFRJ3FNOI0EVBuXeEdI2HWHeM6OY9x4LSl/a3pQzbPFKxOKiR3jI83W8Vj32ptYYaAcBmTK8PeF
GPOYUrglFGda4Jj+gXnEhdfnpZsSyWLWlodfRICZd+vj4opRf9t0bHYltuy4PysNlHDQnGE8veiL
5TRdbIuBV+dXpYP8Lqq7KFpTBCnhY3yv5TmF9oZ+g1Ate1Ym7XWqbstucWOJUbjcbkbUPVmiSxyf
Dm+ML8WPQTj4Yf9N06ifKLGrkq1c0OdLteRcdk05lmUjbVOJyqRAdoW5dtip2bXUoJcUdlAsZ7pL
vFgZ3oTV74jFQU27TbK8dyPQKkrk4qC24d1cMTo+iKBaZp5fjj49S59mrnlD/R7mqYcv3u3MuwjD
qoWXN51MNg8o2n3Q0RaLmqL2vmiYm4iBx0oT6SHE14ys047nGp5k7vWCxPS+R9oy2OlIfJikDzV6
05TWmZPK15tVSJTdNILsl1O4NZ/79lXn3UR3tbM5ejKaaqsvotelol9XlScXut90xrDJwmFtoJYb
8SjQ4MovoF8sVcaHqjTB4zaJCRdPphC+49j0xD+Hz7nKwXFoM/ENNvGmx8TpkBy6CMyk21bfDGR4
W9AaqvGKARs6TLgTobCkLTGz8gX820aaWxuzvZ0QnGtazkIhMAH1Y9Sh7Mfw/EztrI+Qd/SrFbDv
ZJRtrJ1bTFuig8LvluF+JPipkN7osD2HLbMSAFpBs2zzOt2bi+iY1QDO/60c/NwKD1MT+cqsAZRn
gBqWt6n1Wkrg7fBQT8J4qQJEzhkMSC5wdIToKY2nggDakOjblJRgAZ8hStxhTcoHB4vBOTF7GMtu
CDYhl1bs91FY7R71ts8y1r7RRXi1kNoULAtImCEflaQ6Td2zEmLblr+Bqzti8Zk1jRe2C6fx5l7j
8teYpAA62qCsjuuQNjxwfsfBAq0829SIilEl2BaLTRlJTtbz9lovYPYowx12kC3ttkIXnDkvI52X
g+lGLJo5e1aJbTzxB3qfI8poFnssGOr326XJH8dM2YqL5S+sKSq4jgCqOZcNBlsdkqO+bQbj2vXR
TZK2O2VG6E8EDELjc9Nwipa08Lvl/EBE7FYtZ4wxyy6Ku8sECF9s0re+qy9BoGC7K2iMTBwBtNAm
TVI34UqkdphzduhO+ilgHV21ezlLyVhq3HE+ZLlzQ6m4rhD8DG2znMzPnGafZi4cDRdtNz2KvDCW
wEwNgViMjynLLtNMd0Tb6RON9ZUiipuQhChoy2vJyN0MTbtuSEhWik8ri1sHt43xGJDrmwMQu+ol
WfFF+KeWsHHqmWkhJUXtch1JSLbh81xxdK9gngT6pUgHZnTlQcbeqw5UxrQJsJPpHMURVvvMLll/
ayyJEU+dofvW4Nemfew3fJT01oS+MR1waPlLxznMvBFMyxUnuXgUwP9U2cVqG5jVlROWxeMwNFwp
wXQTmJWfptZmgKPdxUS9GvDEcqR/ytHyWMaaQ7PEXu3BH7bscnDbm9RzVGu/FRHWuZ5u2z6tLv9v
jCOjlFnct7MM8AVSXqAlziQ+DqTf5yC96Vloa0B6AXO18WL16/3099zlPzQWhZtPlwCdMZFHZGWz
+1+UAxPg6J9PCVClf338D6lX/o3NPBhak9PHn8vXIGWvhdErk0Fj6V93/P/fYIhzGQ0Dh6H8u6pL
BP2PcwI6r0F5Ah4PbQXR/51zAj/uL3rvn576v77+kz9gMFpptFq61KYmf5AU+IP5jiUN9wja3Jq2
LkHrDLdFjaVXp9lVzXDwYOuXRhx2w7FTmbAyA8nz9SMUOdKkfzRS4oQi660RYe3VXbU2dtrIYF2p
+QJyQVBX3phEMEIZV6fgOCj1NfJzDwUqq8WXWlX8xjiSKfKKHK7HyO2gTF7igalmOYFQ1NJ2bbOJ
2WToFHC8V8r3kGoMyB+U/D2iU3PtiM3x0kkgWksjIi+IbTGoxltd5pitjIsv9Het+C5Jgh0y0p+4
p5NCrSo5tNOqhO8TpJ3bqqGvNJrfdfkpE1lS5dGZhvEwD8O26xunEItnixaJss5cRZU8WUZLNtWG
Wi+ts/U425c0TnGcj6Lmnsqo6yIG59yK9ykmH1lYuLeIDxRieYE+nmOd9VKAG57DDy/U9MmEJx4q
2hGv0wbHkkdKhh8OdhT+uASHPEmV2pGkEFaacjFE9rJR+JGNBmzI8D6CZC7ALBAhm5MdE+AsNsbw
bAXWyQSKE8ClDqf+EJq5L/Fu1urbShDqk6sIHyeDrAVVICdb1hvEn9IFD2Me3A6w20n0K766HDte
Hw22VMWKTIr3OIfCEzgEz8yFWzlmagvaxjIObQ+OKgRixeo/zrljNdO92C/sgXRyTSVna7vp2aAy
D3NjbXQKpd2QabqfcEPXYb7LF8pfzOlD18avuDwn9VWv+R3KIUhXOkKxbQlQZRJgZBDR97Eq2Nhu
js302jIQk9r0UcbiGVXvmmA4Qho7g5IeDCHwY1DpiRpA7So5XbG+q3xi0nawNcBO08yqDpVt36gS
sRqGl9SQOVVSUm+iyq4WVkf8xLbBoGwxr4H4ovVoVzPFZXF7mbCxGvmrUZ1CDnyJigNG76nWWVRu
NP0Cb0+4hAG79pnfWGC5KMLe/ufqMwQ3qOfSTCKj0hqo+R/6jGL+os/8h8f/0Ges3wh/6KKGIqz9
GwL+Q6GxfmOZFxnZwQ43Vvnm55WXy5QoiarIFG+IKr/vj5VXklmQV1HlX5Ubf6uKgEf+uvL++U/X
flFtqR+etUTo+22yFPVJTqqaYkIhUZD4AZ1wRnSwH74JOi5biyoopZY+BaXbWzlXnDntgih6Dpf8
vAx1hmCo26MuglVRb/qQS6svOwJic+ehRuynQmwIfsw0KdJV0MivGqdzge6kqsA6gsBbgYOrHiYp
dTCL+cY4HkqtgaqbeNCoacuw5n0y9jiUgm1OJdacgLiK58TtNIFDIOUAzdOAmZgDPZHUofTDuMKN
WGevqK13jVGAZ8pfg0Y8q0nz1S7xbS08TJx+lmz09JijfvIUtruimf12uYgiZboCwI902Aw4N7K3
fEZL1mD8698pBvHVraFgap/Ut5icWjqdiE7W5bkG0VswB4JJzTHK4pQhJHhQomzPr/SjXLaLyRsH
BcgVRQnL/KJibcJKSTRyfFEZruGSYdQU+L2J00PUNsv8sL5A4VScxzzc1rGJN0y90fLUKYz7yoRu
lBo+87xds6yQKVJ1c9MfmCHVrYXnvYSWzHTGKkEmj196oh6q3PqwUvVi9h2MP4H1IwSPmJ2s5b4P
smcN+/Qw06o8YljAZY6G5/XM23ptJ5ISUjNgZ+2H0sB4xNtrRIFmz/opaz41oXILWF9hzilca/dp
Jm8NPkVZsa1nGYCxL8KWTwzdL2MKhL8pRbADJXrBNnPMeShUykosPY0wvTJeBgtSEiMluRjcwJJ2
4XyV1orjZqhuG5PQoSUeGh0aHnSAbgj5QofHDLfL2oi2BJ6JKcdo69PSDcjjEs2LKv1s7yEiedKW
hxEIoaEqO8qP3IHNMGEBpwvPXZ7WzNPMjUqXfa5V/+CiIQY6SMsq6w8OAcSF/74fNUydXd3P1oP/
8Pgfq6LBzlLGXUoE/k+itUFvO0SAVcn98aU/RGsiLWxhVaL6OkxuVss/lkQi/dxa2eKy+2PP+nc2
o6RnflkS//W8CdOxMOv8UWvQ52dReY7JpKuVXm0ldbRFggO7Rk6exYLa3qpa1zBOi1EIqz+p5M9+
kiR8bz20w/h5iQTJXQCRe6a0DzDxBaNgd/C/yxCsI8UeqebqiYEfHMN1UVDhLjl9cKNEIVc6Cbdp
PqZwqfN/naJf9ICrbQmg4U8m3xCbx5ggKdVQ8IF7tDVOCNAB1Ohz0FKUBtU1dQpAtAgoPxwP2fTz
sALmvSi3MDMPZhT6QZN7gSnfZQJVupk0qyw880MsV4Tg9AUEKa130xS4lfRpdS1YKXxjCkYxDf1k
rd+rkhqXJx4doXREOIyNuhyWAgJG0bZel4vnRUudMNoK6O6Y07GOIQGhdnDonYIMLoH5ZI6sm6QZ
CJybBjXCqh2239MCLzlv72ks2XJkTlKEzCm1+9h8b02i3rTUpNNEIemrypjdQoYpy8BvhrfIoMQm
OaTKJqHpxlE6uuJkWpkFTEhd4id1hmGuuBGtkBMq5IOO/W4nNos3gpQVQpitVVQjbWXZ+9C1j22Y
eAJxKtvk08ZWsdsNEyzLpqdUtYygmqJxFpJvGJObYQEYed9EJWYyqDphHvrWkN+prWG3g0KUqFJT
cjL5+ulYiN/VYAtFAxsu/s5URJdMOyYG2QTvgcwFnjH0hILJe7Ud8ANuJM7o+lhskCJOscgAIaI7
caPQgRNNCW3yac4sYsi/Bbl5+Qdv3BhTsYVSmGFZqiqK/2PYLolc6z8vUYy6fn38jyOz+JvMGsBc
nPXod4L4j9GaKf5GDRqJPRAu4r+Ddz9WKXzzOPs1CtrYtJHL/mmV4kvcxv9Y3v7WuJ1B8S+r1C9P
fd2z/rxKDeaM33ypZcK+GFLL1mvhp5Yv6TwcajO3pbK5TE/s+1UU1ntSJBq9yde2jFHbd4iCJvSE
9FhT3aFq8A4c6BTxsmziq1pdtMzD0sRWB8esQQeMYhvnxZM+st1ABp5vH6n1nL2u3CQ462+GhjAZ
o3Y/Twan43Rds9epADkzncltrbfzwo3v4vNapvEV3hV+eBeq2/AcCnaZ3dKW2j/F+TMhVvZxDOmG
hLLGe8N8jMJ9XpAidnB5k+6/aYttpx8n0nDtOddvy8iTb3Qqya3DoCdu3hwsLtP91O+SBP956NC7
QfO2xCk4Q7oynofkQfpY5CN2G7LRAjPyeIdurOaX/NDvi2OPMKttxr05OMZdeJO/1W/9Yuvdey24
8ndqOt2RV2khP/jMmAH6mVjbBhQInRDPdIgzNNnNjEaKSsiIxhD2bXg7pXgC5kOHDX9fxW8Wt4+s
SGxroQ9nP3P9H6PdeDtd9HyXPY+3st+6cKkv4TbYY4eUd/DHBTIB5Cn528IzGb51B8pk5kMCGEa4
DlCtcc/GB5YiZdoS8b26i5249Si1otBBxOh/ATINyTYyWi80sMQdedck1mVw1UH6FVCqPm6KCDXb
YVv8FL/Lrw0EbP48hpkhQ02JaQBAcVVjvpJ9UWiaQa3YdBjfcgZ/G+GcXcKDsZ2/pEaypff61D5g
Xsq3nM930SW512+tztcEj4cZgkfInPJwNrFDdA1uiYVzh8Ll5Jt7058cyUACcniN9T1rtubNN3m4
ER+NswhskC0kAmzjESNMmN+dknhD+Gn9pOUOBDP+ne5nOx1+5IjeDxyYvasJphFfw340HODl6cro
swm9a8T9XqcP2OTZjj9V2FaOcMTKdDRP5OHhxUW71uWWWkBZxA/1sTxj22aXHDJZc3R8rAv3KzoH
+aA+G56BCJTRVWTr36bhlG+a+aB88L09FyZP5pvW1eooKfb8nQCovo65A/evjyJ7Tp/GSNga00ej
ES2Fdl0KO07sBsFzhkNmczMM302MJ20T9a7sMq9pPmW6cgY70h8z3aVkFDsG/MCRewLlMWAI7+OD
ptrxAZ8yKoDmVu7U2TBuMMbLfredEru8NURsK0AH572EBYQBEfAU0+WNVv3mKNrxtnkxYxvjeMlN
j1+1x/sy8JZgUVmuwbQnMpvEHlWp+eDiuQ4f1M/Ibl6Gi3LUjiIdO6GTP8M53mCvlHfNYdgEn0we
h6fpiR5GP7E8I3fFZ/yDmDLTr/TBfJm2YIZJ8Men4D48wcuy6QmyVbDS6mb0emf2BpeBtQu0ekO3
ip071JrakcvFZpNScywncInCHz4jH5pwvovUV+kqMdHqmsOk7ecXdCH1E/wMICP8RSvS7drwzGYu
7w3/bbQ9G52bwf6Sd3xLsJ1JpFibsXfnyZP1rVzdatPr2IL/uJVm2ZlD4kU4s78zJieMyJWcQjZm
OTObMuV2CfVNgu9gBJTPRDsiB1syVmGCtunoUfL0s9Rs0p1OFYy82ah83t4CbUeyNnfYWJKIEl4w
YG6SbdjvgGie2jv5wLx4Sw3y+Y6UU7cxkkPmCxecj0zvCe6E/P2cjoTPdttvupf4KT+wOGaY/F76
S7Jnd/nQPeQUXz2N5CZp6L1FOMOO2vCeQo55YY0lBqiOzBYlFolteBvG/CUqVRcY9F3lFer0fvFb
r3Ebt3Yme/TW/2l+fqSJxgipEeC8zwzAiW7yXcJcIaTR5zG877jUDRol/CCzY3QoCP4f4jP/iiAw
gIeWSoLCp+9PUFeWMu8I09XkVRaMZ0UeThlTAcJddglaPjR38aeGi+pT9PqeTwfsqU7n1LYZL6Gw
Ax8DByKGOgUiynicDC6x1tUIuVCHbCf9Z1PdVfK2sRwjOVEqyHM5rhwdgl+fVHbxY9R7/jnS9oNo
wyviJxkWniw7EPGm1RslcxORVOxH/iw81pNHgXSvP0woaCQSyo/Vd/pqvbUvYecQ6zVcOA/ZgZRz
/yLd8FEcjyMz43XUaVvtpi8YoDkiLx1Y+NhwA249gXRHibB+aq7Lo5Jj3eCL0S00sEREdWWhFvK9
SHGwQeLBADezmR7n0I/IkrXb+F4nip/dNcFA1+O7Ggf2wpicqLhrhbvGLvZR+R4wAdPONGN3TeaR
Kce+7NDErQqTG4BICkumf5Lgdm/ksvOcigibct5j3ThjiCd1/cjStFYZkDmwWfS9bazqxEaxcbUZ
flbb7IFNRsj0o/OrydLwCR89xec26zHS0rsb1u7nALzm4lQjnh10kJk6K37gdFdz94wnmp/4fxbr
VrjMdiniKGWcvNHuqU6tjQ08ouVFI8TyiWWAm5vSkQMb3zJ2xMQYeLmSabNU6tZoz020xYmzBMc1
5YpvhTtKcLt43C3ixx6nMMSf7jPDb9Mcp+Boh5cEO96zfKRgchaI9pMafyDmwk2FJTx+q7+DU9Xb
bLXMcme+D6fgytWyDSoHXjZZROsAPzbgLdXIMlPoDC9Daxgnk6ZA/LFbsg/0wOT8dIXmIwzPoy+p
zpLCgKZTz871b10485ZqX/OUeeK74cyi3Vr4R3w9IMCB6mtt/skbfU74q1HVIMyKoPrfN/qmsX7D
nzf6f3n8j42+BBdQlag9FhVAPIqKivFvhdaUSDWIaLfy73bbP43GVpfc+p+1uZY9/89qhMa5QDQR
fWENEsb9O2oEw/O/7PP/9MzXDtyf9/lTGFnm1CXGthglpghtkT1EPWOsuDT3Ld3ieVPHLCgpXtF6
qS6hnLrTMlb2oBNuNe6G7GEKKQkxVxWjva9i6U5Iz0b0ESgvQoTQl5vPmC1IjUlP1oI6m4ncU3N9
18wmUD3Ly1iFZFKl2MjhlhnwLri9EGTHLQPaYqEWBREWT3/auNoUH8dceiHBRm3OMh3zIX0h5Ogs
7bAr4mqnQRptIJzKTU2hR0mL60DLkJkSrc8Y/GdkLZrU583YFL3sthgeZhngrJjtg/gpMRmToTJX
0+QFzICmomQnyBAFbgRLXDyZPXaQxsnbkEpUi6ZXyc5pF6kn5ANLZZWZwn4j5cJJ5HY/TxSA5HHo
imNzkAT1qqkLNva6eJOa4VaTi90yE8AUsu0YYi/W38jDHisWy4GBV6NnLTEseSvROQe3lgl7t8Xm
X5AfMzgxjI5UJJ7WGrSiRGzV2CJV40TFR0chtEDnUrgXYtX9P+7OYzdyNN2273LmbNCbwZlE0IVV
hLw0IWTpvefT38WqW12Z2YU+qGkB3dlAp0IZCpE/P7P32lX0vqRgFNSKcMbMIJ1juGYEHs0osYQS
4AixiPuS2U9dFK8ljoxkbImnq9w605ERKwypBzeWkgedQfcMZ27AgFbBBigh2U5W5pok86lsd7qi
2DTkl6AGoUVpWeOBRQ378cy/uC2aU5k/DzIqNtwEqySY2kUgC0DGW0hjUyyB07cPvYmRONF4AWu1
3JHCNTSArB7Ws6dZaZGmxO/zUnKhlLVqJ6iucJKiodMJ3FxnRlrTEjC/nQV9oyfhTkKTtIkz+RTi
C5wzyRUHCnYV1fdAep6QA1QAjliNCz7GOLkiPJo3ZYW8qYmI2A4br0klzywEx9DSJ3Zl/qBjPxT1
WyTbJCw0PE1TRBhMkUr8e+asYhIKXhJS7S2uoSIlv8GA6xjXEJaWHvZl6Oh647Ov5V+n0ZE1X6mr
L7HWvsdiFuxF4/RneAUFhpDfa7SyZDQRUwoRSOsDrCrQ3Z2y6J6oye0sHiXSL0DDD9FKdyADRszO
6PsoAkFTNYPHmgWh0owczOAab5yRbDkVzqd5DNRkC1+WZprnSKRhyqbFNxhw9cfWmuBTCIc58lpR
srUlfeqSBe0GEo0RsbgGsjdGc1lawJqQpMKcdluYVMryHRQmM6V4uU3heXQob6zFFwsTP/F0EeRq
u4Bp5DnHfVlX48ZIWcBM0f1I2HouHSN6zhBOxFh51roBD5hdUXN23YMqHAxy/7reTwWye5hDTmaK
hIXsE/z1Keqy+KWom/0QWX65SDTzOHlr0Z2l+LltipteLzgUhmNBqJaovtZwu4Oajq/IEZqHGgNS
dCYSmtJqm6FBJJvWzifrpeeJmANEVIvPXpHtpVF8c4z2RQSAfgbi0gpAvTB+EloUpdUhJpc6LsCA
G8umSA0SsxwBHV9ckkjdDgIO8cME6SKiSpyK7zJ8HGEKqXl9zXhbE/bLsOaqpw/MkfmlOfkY/MYX
tK4WD3JB51dskf+hcor2RnzVCdZuAvPSrJva2oSQUx+FhQ446B1JeTUAEqWkLoX989SR/Ah9O23c
JiGdXpevXdLuO5Yb/MS7vqSiSghvNIXmcypzrjIxWdhEDw2TZDxcRX5XKg9znje2RKys3SnJ+9AA
WC1U66YsModgSneuiCwamB32w/Smj7SkZqTY/9xKAgqHxYNZNPDRSDJGmt9+1N9jRey37u3/lw3n
t/zrf/9ndc2wEf2xkviL1/+51WD4DuMPJyEeHRQ3/64kDPNfaPHhf/waYchQ8LfAeZwBBMwDB/6x
jqDEkBHnyCZvVjL+1qKXnfEvdcQv79tYtx4/SGzUOB86ow1bXzKXm3Kg+ZqM/miMtIRLGJ47JZhx
lyiGPUQqwVkBWuD+rOTNJyvzvaHCC45WqEsF3YXgeRq1FfhSJ9ztTemtMqENFceLFjKLKEfJyaHF
DH3O2YF7UhUFGE/plhRypKwQZhKCsCaIMzotp8XJEmmAsCDSjJBpivapglND9OlhglsTha8GkjoJ
ObcM1aaBbjOtmBuZhzgn2BUY0rbA0k3RuA149qnwcVDlIqYU6odmRecoK0QnWXE6ibWcW70/Fl27
0+ccSWBxCk24Bc24EeHx9HB5Gvg8HMXbBF6PNQlP/KK9Fo5PCs/HRGucwvcZgaEOctGyqUgPaQFP
KGzjuxrZSggbSEvCU5fJuyqJZ7c2lVsTitCy4oTGga7hN8DQihqSMTWG5EgoMIhiWESKbsEbBlO2
fBvR+NanzZbpPp1Q/oJJARh/64lowZeCJIaE3tOavGLRb3riIVrMfH3yKaBhLDBgDiKKZfLALEt6
VnsLkErmYyLBN6+0bhnHuxChe1ykgV3LdFegfi4Da/sSde+sTFQkqbrv8SPJMjKRtv0oRAXtaF19
z2Z2l4/ZDk+TU6fxTpwAJqLazjhSA7yZ+yEIKNJGrODQjWXzFMzjYRj5takZH0N0hMqyRjqddSu+
BVESbntL8mNd8kmLRRSkk8eAiDCbEDhKOwF9bSGlbwJ7kHoW96bFTAqdeTuuQ+AhZtpB3yUozNPE
uNxrYX42Mi6wqnrNAvYj2lhug6l4IvoAI5SM0DqRziOL8YkgQpz4XO1uWpruanCUWxZqreRaqfnY
abKtERgRLgvrOtmRCF9ukm9twkpB8PBI4KDRZLC55BPdP6u3aPG0cbAjk0zmpvNqGHOaxRyoIrhs
GOqvrlIfLXDecVttOsaoIjun3ngokDwHETFk83xMIkbKFT60qvBGvbidhtuIKDMGRFFzUGD+ZnOP
cuC2AX+Wl/LzIJifXZ7sWwUGJFtHK5TmOykt81vLSL8GeFO6EgKGejVJ6obyzRgiK4+KwgCTIYw0
qncJPi8vixrGaEt+N2XVbbg+fgU7MPUHnDADCgXmCbL5rqfrsIjeXG6ZM5XCobHYbdaFuIOotTGj
/lNoisNoWjs1WN6WQgIQHjb37Lso96i5VQ0GF3eFLTXdV9roKgCrVPQzDQONEQ1+ITKxU3uuz34y
Qf5qHYP77EuGPRF3SMV1az604OA6M7Lb4aPtmFqF6aWthbeYWiZGKawzbdWST4Da1TbAovvPfb6h
RcJgJrEqh35niv8XXF9Zo8J+fL79xev/eL6ZoKRM5HUmTn/soj+6zSz2Xvwl/5yClJS/+1HLJFq8
I5ym7Oh/dqBq/4L2xt8YxtrTrzjdv+E2k9Z3/hOm8pe3vj5/f3zEmXqlSK0qt75pWND74gKq3DBT
pqXRW0lumxZ/tmUD3oSAjUzzYwtLdCNM5wnmk6lWfm5x8XCJj+UOuHhU3jbKrZHP+yFMSRiH0TGZ
xFVl0kcpBTqzqNrW8cpfNa29iYjrlTNq7G4uXvXqPuBRZQUrOlC+GgrExTTzllD80DEzJZPwLMU5
/FzlbGrlva4E2wa3V2U1jKdmjGXqySR9Rc5ke4RfEmMFodplSyATdZ0AZMIcWy14p9Sw6G0lXl6i
qfBzgQ2+poYd8ybt1Yq601gN/fsck6Bo5LCS6hcliO7nmMzQLIkPXUX2eGM8dRn1qgJMJWCNlJKa
2C/HGb2ovGLupuU25wRs4vAIMhxqJyPh6Llh+pZiOrMihg1Ru5NLsqlA55QyFtu8cQpku2VOOw2z
tpRLG1DSrpcUO9EArZjKqSNdU6mt5zb4ULre6WHECQ2BgRX7wz5+LPrZmVZI01CM6u+RJ/9MQbgG
3xswLHnbmDzN9X77b4JwZeVc/3Ir//r6P2/lleKhIMJZxds/0j8oVS2ZBbZGEjdAj9+iuP/YbnO/
IsthusbYS1xDNH6sVil6udGBY/6uFv9bt7LFnvzXW/nHt75iT368lYO+T1SuqNYHQcHeaSNvYens
5n3bYNyC6gTta8Pu9Ij+NukgrtkqydsYCeFdxBuXwVE9OCYBltmJ3QrD6oG964agLRfqkMvE6qtk
u6W40bb30mvOAocuawetdiUt7JEm24svHdu3xW639zyAEHLTJh7AWQpOvcWcuSsfzVcKz115Xrfr
R+KwUidz89MtxPngMuJG9KB3bJkCHTSfPRw0N2DVR9Qr3sACpfJxpmPJBFhd3UQg8Xhr7UNoOcBY
3c4ftvFuJGDZ/tjInU3jaIKMDvzWNjfiMdiIbgRaZNu6+i6hqnB2iy5s1IofazqUHoppFI1kB7Sy
u5BKzSvjDwu5ivilSsc0xaD3Kh4WaWOABLldLlp+Wz9lp+ohuzLY/iI8QCcfCpC+J5WcSmRAvMQv
abBToqvZn3MX4Ed8UDufNbyOdqd5afezfCMccpga6e0MbmIxHrXexzGTPy0vdWm3wTbBnXoV+lPF
YuWHy/wvXMDoc//yYjFopLhXuE3Wv/+htanMgqNyYSS33Ch39bf0Ya6tzBaCK7EY5nBkNXmjHMrX
+/qKXlNGknAVJluUd4wzlY24Hx0Z3ar7Xm/KfVNsBjdDF3C3erbIrdi087ugO9NluRswG2ao3TcH
VucLoyVRro5W9CD4bHNR9TiDuVH88rv8Vq+TCzRWkuz0zvevBzsC8d3mX3vRvRM3arAPGr/vvYXU
gwbHmYH6c5/vJ91blk9MS8GVYMbEfDc+lOcOw2mjuRmb746JYLOJbqPofZwfiITJr4r8nl9FDF0s
TF2+2egVjI5kX9C2lo9CiKbMQa0xxc4NsDn8fL26F6/s95U7w4BX6mK+Wmo8PE6S5uT72bR4/Yss
uowxY2ErVyoRznbcbPW7Wt5w+kvia54cBnA1sq8LJpYLLMMmt9g2zA+T0W0mlipujEmWCe2dbBXs
/E6LgUx+OKXoizfNO/mFHcFaD9j+jN5Nxs8qud+IKJyKXcse1meuajirQctwJ66/4snUv+e74QTe
DJ9iijy2K7Bx++1lTN8q9YZVjjp5HUzmL6HcK8k9m2r+P8NkedQ/ayX3S/oQPDcgV2T4wvpRYL7C
h/o0SM5kPi+yZ+GNrMOD7lqP4w0EH/KeGdNRifILMZXtsjB+ao9QTM27ZcvAjr0msy2dvRiJ0PFB
eBN3xklzLPphO34ot4TnpnAi+PgVNyaIYsv9DXoNnhgA5ZZm9LE5YCFENeyt2cBoKcjv48KTvOQR
Z6RnxG75Ze60W+mMrqchGIy9Jhul9O4uv6mJ2J3vjTfLPDBLZZjWa8fgYBKX9tBcBc1WzU3m9Jwf
DL+IrbSTI3jA5+DBaJyp3oneuO1ZLW5jLAbkn3+o845FFdfER79fbkBxsqG6az5qh1WxI9wXmh27
6Z341OlbGckjlzmtI8q/jVntaelX5FhtuTkC2rv5MLOgFuzY/p6fhAsjLWGHEPkFvvI1+iL/RD+j
i7Ep9mnokbSVh/6+uRXt/l48gpwOCaWDHGIPfKK9E0Yr/G3mErnvLZsFp0t0ScI1WsGvuyDzRR9Y
2+hdEtx9jvqpk8O4Wx5MH8g9qbrNd4TQ5CXgl1/RqmIxJNtz00oYjUFYO//g/gB+F5QuU1/laQyf
eIb/t6JCXx0DPxUV//n6PzdpKx9fQxTHsAmFLq/8c5O2BpZYIuYzXGq/ser/LCrQ/BKtpeqqouH0
ZCD3p7CX0of3KgLN/XvNgfIfAYxUJj/83Mzofn5IxMmotpURar6hA8bWxPqFH8FldP6Ztbhry8Vy
LKy5Y/4dQ1Jvx11ShSdqHh7sYftccLSbueHpBVuJQkweluHaTCpSpmWFYrOD6hTNk3WG9nPPmatk
xGK2lduK9S0jXMlWO75wyUhHZ1TrgbqymbXnDeoNAOKDjHWWsyyGKR8sDDJuhT6+IGAv7XFBsySU
2osGzRLA3oWRnN8UTO2M4jWbNL9q2IxHpPaW8J5zWflkKcJGOWUv/RKa4g6+OwsAzbesyja184Qq
VeCmJoTHrhBVCVJ3loyAQ/Rj4HDKCXloOLyiGcUzJt+oIzeT408X2eIlpcNZIy7dXqrZUHUEUvXp
rkUplJHWbk3aQ9pR9UvDvMUoQfJEKbtGMIESOBRCfB+30yXCQIbkRHuYWKWJ+CuUYJcit1Cwesla
inJYR5lEHzLmjFGm3ZwpWANQLg12EEHTmuVNVaMGxNNvosI1++qYje0uAqo/KPmuEHmOSZ6yDpkI
D2aCFoqaI0hnk3BtrTjGw3CIl+7RZDllvhdJeFO1ulv3+WIPgvwdN1wEMYe1tHozqKlEZThy4eIW
n0CNfSex+BHke8mE4xBdhaRtT+McT06LF/lDiaILwvGHajDuczHkQJNjO9Pru3kUOOGZX464s6yY
fyJCVJwOvTelPEzQxCUKlmV0ATEw320Y8jts8LCoeAhHQJ6imTgSQ41NCTp2XZJmOtVI3X1o6Ure
+FgNMRLrRIN9Tmpo21i/6yJr5Uy6K75TUfSbYhm3EzVPZ7wavXE1UnjKEzFwJVlrRo4wM4sNf5Qi
nhDZd14R58a1LXWWs+p4cGeE0l5avFByg6J4KorpJkAdXi7gDNIvBkQKj4OJhARbnPpzlx1CmuiY
obJctnZqlT6U0s28LorZuo1ydiMPmPaPYnMSRdhKScedB7xcDW8WMqpVY/GJpHSLPnal7CkpU18X
AxSDWNaVmvssYRcGUCGadmaFklsYbsaakBSpcycJv2cH/qFZEEgFPJUz7aqgiDEH5Ed4DhkvMqor
UUNWYn9VcmJYzRybzQjPucZCLywCco9p2UQKibV6fq0CKqtEh5faxF9zM9+boO+ggUod8FydjN8l
epRNqPoQT5Dxk5bFmExJZpgHliuMz6GsnrMKiQ2Pu1GymFCX6FSgdOI4SRpwvHwiSoisClxCn7ZX
U1zdf7mNu/qzAKjaLSAkipbRdZXBLR7Pcj2hS8ThgjFfE9L9tFIUAMlIUv/daNi2FBh/SnKq0JD/
gx9ydM6SBKNMXP9ApfHfH3LKqrr46SH3n6//oXPWeIRZJq0G4Z/IO/54yP3WOau0zPhlpN/CmH4c
grEmWROpjN/8fD8/5ERkJ3CMLGnNeVH+lnuFHJq/aIZ++NHX9dWPzZChKzp8QvoLiequ086ot0lm
MjaHGOEnobq1iXQD4njNqHsrvK/h4XG4CVoqK40d9nBMZ5uifokdwfgU0D/NqF7fudXr26W9H2p4
6MVW6j9T32DCtWkiCMMn1GZ5suV79PXZVBPP2hAG2H0YK/IaJIUWOeshWt2LjzNFtoCCZZfPdv+q
NEyyyGmBCgRJcjNEB3TJ+nKFSaGG9zLLfeJTTWk7SSgk+x2CsYz0Vx+mGTLqE8GYw3CWmQRr50Ij
heXOMvttVFYeRpqKqrP9ErJT7anr4B4NVWXP1VGfPdrsfvJngpm+dBUxS+IW02WO76oBxwY6MslX
HSpy/CfX7hJG91kHhxfbyVUgbeVUDV4SHqL5UKCyd0fC2afW70RKiGhyogsQ0ZLQRZ7sI9Ef6a4+
Q0aZ3yo6z6eMA73cjvVGOkiH5WDgzgluFWMjnMmzGJHHu8vuPd+OF3o42gDCI5UNmJFdahznF/Ez
r9DRUmnnPQPD+F4u4JieIlO3U8Kj9BWHjCf7DPvcj5svDVugchYFT99xTZIKQWJWbWeJX34012Sz
F/aE4zxPJ9Vvb/iJDPgiG+sMw0Md7rLAIRIZycZtPuDLE18QgGpHIs1zNDUZxbt4IAYw2bPiSzfd
loC87QM01gNfhihSR3kQ2gD9PyLhmJo3gDk2pXmj5zcd2vaFqsfH7GwkvqW6wnKqxx3VSqKfyAkf
65NGaSOQ8ztgTURJAYUColPxksyITsmlDKjBDM+USYTE14zb3jezlzB66MSPMPMidgwq5iBPiVDP
7yt8pXZ3wOhHWGfjZXfLOz9Arz6Ru0OrRhD7tneztwb96Q4Jk6faFVFkpRfvhRZNFeagDWaEac0U
2+svxi0JI1fdrvDh3M43jHA2yGuc5h7bpLVFo4+uY9oRZoYChAWpYt7Hp9DLDskTsmKuECzdx9Yb
LvVrGTyiDvHoBD9qAj9bt/BUokTc0sae5IjZ1oB5H7wziWmiPU/a4JC+kPlebhneRHtZOExpeZ6V
Va9RQKCfoebfCCW71nPYHRBWnoOb5Xv5jm7RPaPOoGfFrbuPL/xPUX3xp/JtGTZqb4Zo51q/7dCr
JjICXbcR/fbIC6DTS9V5LbC2JnoJu3mb83YLZsCSvGzZhvfiM7CkWPtoPEJqGExo2iHRnxDqNqk9
fSGXtoX9Q3HlXZ9JbXSiPcGNg+BT6FgDOm3Bp/bDB6CfCKc5tLgx3fLduFfurSP65Se+OL+r70bN
DyxXfY/2yUPsVtD17fA528euZSPWMnbCpdZu5veZzSqoKTRGpJ1QOCAomhyDkGiY08JtLb4DWs2t
lyahgqFg8mMu4q/qS8FVO8LdvwTn6EG7sCJjebkwbOebSYwPc3wXH6m6m1Wkc24T7tLRlenlvfEQ
fSlrOLWw8SMnDmyMsR6iX05ajyzZM8JNB6DYzrAtJB+dbWPKcEp0XXu2uX7oir5gOs1D6GLiQ6t2
w49ih08CpEt/cJGo7ozNM1NEJ7syi1B99RC7+Ho3hTeoG+uCPugKU5cPVef4NQ/Z7Xjkpti0z+G9
5YHv5ZU9g8oDwJU1xXZ7B/Niaz5HdOeWHXnVuOegLg/GzhrZtG6Ta+fJmwVhfbGNvqit3dQN3X7z
exgg27sIuvwJN0k1ABfebqdvonWidD92Hos+AVtfs8HdvUc7nM03JIWj5yM9wJvdYFNtaqTgm5qh
H/OfBpui13F24R58IelqcPTeF43HOH9DLUuCldsJ8KnclMhMcoL82m84cVHiJRu7TO7j8VPvXaRQ
UfXQ+jqm4nfwZcmJqeLMgCkiSJBx03i3Vmv0/pObf4wGUXrZYWaTDiiUxHK9Akss+zDbs+QQJW/Y
NmIdRbCebwkTyLFl10WwrWwJgtXLwLOosJU52xB700XUnmC53EH0lmuBN4YylhOGwNbtHu9hOG4a
uo/NU+GHtISyD9gBrhvBRC4tFzO27CrL79mVRZGaPXTzW3bPcZ6iC2b7XIRey5wPD1W9SqW3gYce
WIaFhbNE0ZzAMRt9o1wKNbRFuFa6+pqjW+OMoeM4qzCpE+Oo30YJbd2G66jn2boPThKemOA01Fe8
MMMHsAggI3xwITaE+q570BFic+f4EobMEvsL+VHXnvCsLUZMOCMD6oJN+ckfea6SD+sE/Z6/5mDS
HNEuL6K1m23gVuMxbu665KBmz2GFXOvSjFdR3/eDy5UKjFqEv3FekkNSb/BOqDYrqz67Crvu1DsR
Pi+PCkVoYGhslk9k82zIDZqwrXicafaSL92Q9zwkyTeW3tNy18mH+AbZa1OiwrKjK+pU0TxT6wTN
Mf4WveaZvGWoWfGyC5K7bLwr21sSCPq7qT4W9fEfXBKrJusetEQyS1rYEf/X3MfkC34qif/z9X/M
fcR/gfnEeK1Ah4cmvIIs/pj7iCioIQ6ZDIb4kxnOv+FCgIkVE24buyTVEsEW/zn20WFmwC01/6DQ
/y0F9V/4JEEirwLvVUsFH/nnelilHLTKcNb9jPHfV9du45s5sIuvHzqGv1hCsPz6te7++fP5dQlR
D3FX68Rxw+YcDuDTGOfOk4de22sVxQ3pTPsKRpZWpa5QjnbIYElJOAtXl8SYY15ZaPgZ0WOIaoZp
n5vYrcvuXikKe6HiVkbscAYcT3IzmhbvHYqpKaKJ5HmWKzmWGUJ2NL5v1Z5Kvo+ZEanAUwyTuyOm
1lM2J+cpKLElcpL0jQzGb4beONc6Sq7kNKbyjaUgI07QWwyIf0vtvqtKuxlN2Muvks7bnMfR05Dg
zhR4edE4Mej4IsioD8MbAxJTBkOvEuorJ+hzm3ASGW1xoIyfpc4TpOVxXANspro7YYjeNLN6HJvk
rZXM9xxiEWlQdlmQJc7DNwz1hxp1kzYh/h4e61zi6ABtUXAgBEPtzauNT7a8XGuuAcrLaABJz+ou
h3esq/2dXpPyjKmIZJyzHBbnSoDpg4PC7KnqlLc0ZBqfYUfDFr5RO+UwJY3TY36j6d/I8JvDKrMz
IfE6skFC1jORXB0qozLdgvUMNE0/icBeAKNndgXrWqXGwqa+kcgPmjnME3SkZjDudPEYGUz0ChgA
pNVXaXyJJhIwlVl8A40B+HXO7seS9yhqL0Cf7Bg20WikLxaCcA11dilp323QfA1wp7JWecEHQMZt
iPa9LEF3iJmu+MvSHkTG2i0008kgN2vId4ZsOdxwtwYCblNJdlY/+mMFUSM2vABpvwwGX5kGPOwp
07A3w0STjkIUT1W6l2BURn270XsVt/lzQX6RYt2n6oL4tMPvmVX7bCkPtbY4aUqRmKN/XsRj2Ijk
AvZuhHbaHE2fpDrWK6GjmdE/fIGvSxyAKuecosqcGf9t1g6G7JczlzHEL6//cwzBkEEhT47v+xsq
499nroEWR0dNoyO6gV7BKfvnocsCH9sKbNFVUvD7GP6PWbv6L/B8JrxoRcbXvg7v/4YWR11dM/+x
wP/xrf9iT09ytQ71IajZEu9briUpKrLHeTSvacImPycwvWNtJcfRbpoDqo9eOM1SdgojgLFqEj4u
681eDwPctxQcjNBTSJXkTLZ6+qA0kBJUXkfyEPFQqVLiTJgABi9CQ8GMeol4iSAhGEm41uOwz2vx
oqUNQB86dSRqlyQUnwTBcAvuPC/RGmxe5QL/NUwfgZij3dPazZIkip2nEfVFIN40VX/MLbASYYvJ
MmiH70QGnYYETlGkXYGkTeo09oMTsI8svhWy/qlivxmE3Xc9qftYbs4hufC5+Rj281bPo2FbhlTn
PRLRWAj9KVtsvAGunDe7lWBXEgi2Kv8TrQBDMnh6SytEzpOZmX6W7qMF1V5NnASFUqRqNyt/uWJn
2QfQgIPqWHbYnVPV0YCO1oLmBWXt5m381Cqc7EK0i4SXNILTRAekwS4TgoOIv7Ii7ERQCurN3nAA
IF+z/CCCxp76jnW3vhOzCPbvq2yAC2gzn8iiJxVga6WHKDJaexClEmYz/bs0YRiIzxPQ4Ri/9QST
suSgGPF+ApTzdSWFL9m/hqW8UyH4lghmIy3eTxk/ydhzxlUEiKjmg8waYaPWyPvG9zTV/b7hixT6
st58hjx/HGEJbRdG6vi5U59YOKZGpFSVkfGSdIzxg5xt5lS0mzyo3anE/puiHG5w1lSa/tzIDeSD
/BwpqJPCSwhJTayLC193HIz5M25MAp7UXSymNUIShled6VS69qWZ5SkJCQkoivtGYSIsHOGYsEUI
cLl/SQEPKkDd7Rj6Yh3tDKH+VldD+fSSFQC240DaN0yKiVc6DGLwQLLGtir1jRYzqpkXV0SsHJSK
o4vx61hGLCkyN4oZ9BMT2xfpTjEeUUruMt4doOUt2lFXYyRlzPgmreIIyjl6k9JsX2eVGwgkLraC
rck8QDvphhrNERlySdm1l2Km/zgQQXt2VkVnR9+Y4q1lp1tnd5Fm2SpGITEqMPQQEcaOPx9vUnl4
BpKCodciuevSRakLT92d5OHStil2Vnro+kuYxFPXm18BU/xZrbZqqzGqCAUnYhRW6u7QAJddBluE
IDEp70laZDayDDlqXoUi/q5HH93SWR9Gp2hzf3Vs9N1tDNDWmDt6TRQoIm0uwyTgdtvQjA9Vax5H
nC0SvdkoZLto1JExqOGD0Cz7IiWWUQbJw4Rn1mgGDDspP3Ki4DYJvJd4HM6dUD4oleaCitqAyWWn
hmG2QbDQcsFSaBWoifDfCEjFReEB9C/WpsKVmq+sMOlWX7tQupn0CdWReGT14qcwlwvej7BA+4oZ
5M143uZxh+qqtlszuwS16KlD8TyH/XshgXVuYVwbZO0VmjdVheaq4DAIrPBSSXw225b6BpjXHmgr
iV7hKtYA2Yf0pwwlm0BZr9eqi6DdFmLnJINmh0u8N6VL0nZngegIWQ0Y4qTah54NXp2b50QyauBd
CQZpEy94Z4cBcUcD7SyDNzXM3bmstiMCkyTHvmp0JUqF/GKJybMZo4iJpfwzaKWbJBA+Umwww/oR
WbnbCjI65uTSDtL3EpK0w3xQMHHsJYKLxP6qFKqn4DJKB5IfrcUFigYhbZo9Zu2s74Y70cIEpiUL
8UqrwF+/C9g2A3oMQGIzfUNJ2MaRrWfWR9LJXPIS4Ro04hi8DB1tlEUJPBUwOQav7dunRKoeqsX0
inRiTrHC4tqvduj9OJcdRZK+S24XuJu7rmY3147NrYbavtJXNUsZAx0Az4frh1H4zNS0abRTrpBT
mAbTVRXu03glkxd7Td+pOYNYZtG5XJ4qdsSNJD62sdxuG3OVJ6wRotLnP7jxRJBs6SRRIKdH/6v+
n0UQpcRPjed/vv7PImjd6UvEWPymD/ij61wrIHiKJrWPhXyS3vTnCmi1sfyFhHHNMCOk408R89+p
gLCBrIqC30Mrdp//+z8kaPz8xn/rGH+QpdWVokPIr1p/3etbcAusAhJ9An4d1EGKBivMLZwTJ/Fh
NY7Wh3wk2+mcuawFotGt8wttn37fMjwHzcBszkT9tQ1LZuZckrdteeEZFACs+a7kTXSfvyX3xc4c
bboD/n/JC7gzIIhLD3F00tlOPtMAOclD8Mo9/txjtR14sG9H2KdMge+JBNhV98WxOy7HkhWmyQJ3
07/Nb+1t8yIdqUrw2e1Sors33TH3Z7KpHYmwa1QR9kwPSZ4PYiWs8xnDxC73x5u6uenwvT8OOftb
AEDMz3Dss8SnlCMHeqrRQ2Er3OZ31SvpF8tlKG6So3zVMB+g8Hquk9Oy06RPdBH28skIT7uvkhPu
OdMX78vCBcQSHcMzmMkpOBnhGznbarpv9QM2e3bkl/DcaLfUWteo94jRhBvCo8hcoTGIMPiPap5l
ap95YVfqS9YJ/+iYXbRDwZxMu4usU6fZPYkF7/qr+i76YCDeNSg4/go5ss15V2qHOmEt1DgLtmLy
5nz5OmoHy7xRACN9ZuatWjiK5Q/dU+XGB+mYXd6Ty2t7Np5Nz2T4v+lxbTiqF1zzt/ZxRf6M6tWq
n4M52zLEyhLZXQkQz/x6dqfBDm/TMzzLU3rluHHl7lO6v6GyccbbLPSEjJbzgqlRzBy029PC4B1F
2cR/o3hvlFuT8EdbFrbmU8nkWNzIh7tqu7/bR84p8JCzburNa+g3u1cGAmSdPet7Qf9g8tln+4FY
tsYGkptnT5r10AinLOWD2OtUwvVbWIB8m1CdbeNbPg658FLjMDoT4eYk5KGnP4zVfnxHtTt+g1pw
Wweonlc7glv7wdZ0tBfjAnrywi+d5ZxXAETq94Jv+cIh8kxnJH7Xy2YPBo6d2yHaO54O9tg60Jkd
Y0vX//+4O48eya00yv6VwexZIB/9YjYRwfA+0m+INJX03vPXz2GpC+UaLWgroCG1SsrMiAyS7zP3
notWdV5+VhtzG90RN+RJz1prLLrhhQ99UrlZ40W966pzVh3jfbjRCdY7YQ2esEEPOsXpU7z3HgAB
Ea7KkRbg5XQYeRN3r7B6mXufsnHR77y3+Kl8QnRMQoXTvkNU0i7DRVoyal8jBopWgrluCbZnwJ9z
sjlCUPqOuL2fXRB6EJxmwdre+XfaysbIPw/3/Oz3CViE4V5zKsc7Dp+5vZIQ/ck0QB07Vyc4qqgX
qQt2dXg9FEduyL65nZbgQoFrHDto+MiVZuNJXMAgQVRCzgMr5EyE54jo5aTiyJ0bD/oSVN4+E1tC
me7LReOYBBFGR7X/ikIxrlHwvRgsJmtQhHP1FO8Zpwp/q+5GIk3vLC/bp0Y414rFyh8mrg+Yk/46
nD3TqYc3RI21A2+p0q86n0eRztLt6z15VO6MdLoNDm8oVQCA1IXRXDoxL+f55UYHsStOvIVkj9IC
3AALpYq97evwzkd1CBDAEoSizGsS9djaUq7mjstA+DXQZ775SWlnbMaNfG9v6A7Uj3IplQ5tGhKh
EH49teLZyFcpwl1w9pOW2l5YzV3fDUTOgAponS7YGQumzdwhXDzVUTzI0Fp8n8QSRSzbq6KsR9au
KdjsU4bBKtiq+QpwyyidVZ4xNa/CmGlsCupl6BLlCmuKMD/Ddzpjr15Rkfg0GfAa2C55izQ9BuaG
2jV70llKFUvxRFFg+QzA5nbsuGv9UG/F2eA5SOjDelqbeNkznmpTh93lHoaTpjrVvGaoNTN3b/mS
GuxrMPPnbGXu4/6E8MsZVz2/N5qBdK0tyMy81Zw3ttORzJycfG1p3vPzElJ9CjTk45Ehkk7G9D0D
oWRX9cewpB2aVbgdWQedQAggRg/X1Mj9hUxJTfkYyBLpL/KJRU+jXqWv/J3/8Q29fcpP8z+1M8mx
wGFICbv0qItmyZPyAlp9XMmbIlpmT8kTr4A/r5YJD6pTzuWqLMZhwz+565yN9LD2MT5O4895FC7c
ffxo+A/5jrgWgyXag3VH+ZYhkrNJ2gQ6tbY+KjRHbbaI37JwIc5i4+7ztXYnPvhQYyKiSyZ3jvQV
mx5vCyUwDnI5O1jmyU7OBtkN0/ZxLu6UFxbWdu9k0jLYF8qCgl+6r57Ml/Sz12cQBqjnp6VPD7ZY
mXVERJRLkqz9boGS6mDQ/hhr5ITde/XU2LNoz/9HF170c/WtWDEfDS7xDWf3OnDYRwANDt7M+LNT
8OLLsCBw2DRPI4CXpbYBM7xLill4gpUAcYccnXTmHGuyVi6JCvo8yqkZkFDxTSfZmEvHYGnvlbVS
2E7HS/7KAq5751Ui47Nf4Hn7D3B9qvygrDxrZb5o4qMw7xsk7fPiidkAinJ/cDx4ON0utW78sadB
xJrVgsjfmdqyiBoQYvHW6f7IgWPbt0Tdx7toVPZiZOogEf+YFvR80K7DasrjOaZw5iB7RgOdX13+
DdB7Knmdy2PJq3CJktYP4tRyUQ5rWn9+yYa3iPZatVXxYNThuskvXJD2vf4SfvbBxr53eTEvXGve
VS/3PIOwMqErsOSHsntxmemLYCb38KYX9TZ3VlyJoEfnkMTOFdmp1q3hVk/20T7YGLf0kzmsDoVh
RJ05SSSDTdPdECMI857fXlt6TuM5LUUWiviFJ81GnnSdivTjk7Eqjg0XFzTqddZr0gr1jH9XdAiz
AQgBWoqvLhHq5fysh0+K+9TS61yp1hp9Hj+yU4wfK5TnyRrVhg4grdt6NqQxy/o6stfmnSOQw/GU
YX3KTd0psYaK8hKd82OzMZbdRuyJiV/4Tr4iSnzBwYOgJAJiVjSbsnkg/1aF4PCqFsvuPK7M2KmW
w8m+VwGV4nHxFqH83PTL+pBx26XHEuBrgSmF+FD9Km+MU3THdC7L10QljvmyRWcjnPheX3Rb/ywY
b9viDj6UjiAlWQiqJdarmNuklrWtRyYR5Wt5qXyHGUKNqih0yWHjSdPepf3WSs6W9NRpkJ2su0Ek
qylpyUPJ8S2zh+onQ/WgIDYlcGwedMeKZWn7nFcv9NCkX5foTu0Zi4/y3UO3IH8Vh7BUUI+HBDu9
STzXZ9kkC2kfgu4BGM1i9DD33RqP+/Hm185on4xwnQMSbE/ph/X5IjtVWG7ERmHy04JEHMMjUxtd
n0+RQtKIsdhbS31JglUG/PcyoCRU/DMpXab9kTOicfcWe2RJ37PgCORLIOFp3gLP0Y5WcFL1ubAX
XrnTehxssykqHQ7cubu6W/0J7mRg3bRLkT+YA4uJnsn6ayqfScMNyhnQh0YlxQIwi3mpvY+CfrNY
KdLGyBy20bAtBVt7XOLtBk4mUvwY2PqwR5kgdchkQThaTp/A3UOdwjki4VvZsw7P+xWbKdJgj0pI
4Ar0qoX86D6SeMlSxcPoOD1O2tnIdUFOOwtX8g2+/bVgjLWxLvl+2tIeMEU6RBZzpH1aK0DBob/L
KHsTyQG3sdLf3QuwipAjuXlsEFDMiM8DJLfbSc+4SFJil0bfu+hMcgomReo9co+CfPfH+D4iUkF9
Tfqlme2wTproptLkMZ09Mtx1wjU2jyZwpv3EM2DKI9BL40jQ8JRtRKZ6jzjhYFabfqmeiCnjPzP3
XcPTnCvd2HGdlVd+N9ToW6bRTurNVaCHuT+s0ePt/fQ9nRAdCaEQYnpsk++A4+lqDf/mLfFkOcQ6
DPbKMgV4+b/ZWCj/RTj529f/1Kxj9sUdgMb/2yb4PzviSTZpkDsDfktXJno33/KHN4DUBFp11WAE
9Jet+Pu+glUGPT7bZXbPKs23+o+6dXvaR/zWrP/8xqf1+M+ySd3V6wjZGeIjUxwyvL1UKoIoZxB3
noTcANGyVS/tKviKmXUmGEKHBdxI5BtuNi5GNhCklcxz8E9WoR7NLlyqiFCkXt3FE7G1U7ehVX3q
4HNoR8d4lfeob0w6Z0KUhSJ2bQETkGQmODfELFrhmx2bN7vsrsTRPks8q8dUrNQgxqtUFHNdxlIg
xw0OLXye89YaXgzsCXO12SZEShmlOROM+ErsCL5052tPZMtPZ044fBWDwAOoLyP4BAleNpmcB99Q
3mX62qpF6a/shvFkkILTUXPVZe2kLEJcPDNNahxdgF0N+KaOey80Xssk3at+tQeW84iaPptB43gt
ksRe1O6Q4o+Dk5eF+wZek672B48zPw83LWtPqT1kJSc3lEtCpUOTp5au7LMIEmEa7vsPmx5edtlU
iPAW6AimwQJjGyafcWBa0iB5aXSoIDKggzbeBK21FxK/UTAKLIzKtfCwUEISKXpBeF0OKregBNas
l1CKHFfznRKgyShLxRx/3bOlUOd1xiYFSax07Q7pOYVWM489e0EmGBIg+LMQN7pdGPmbBPJVTrHi
usa74qpkOmDPyjyxivX0MpYBnYLJKQ7n0CLCQc+7lZSN22KaeBKZcdODKljJYQDKVRMP9tini1q2
xnmoW1g6eypUmDSwLo2nREIHp1GV8g7WiUw+d2EA6gCqVYWHtOXtBs2j0r25cg7jQVBC2cNar8aD
646MhSX2CPEyE/YcYMsawvjOJmG55j2XSVyu7CjeiTBDklk02xp7e2Hmm2DwHqQouRkNgrDGu4pM
XJLacAIredAYu3rhv1lVzhpXKAwzZdlgw2r/jarcnLThv0wy//z67xIa8WV6+mGPItzgN9r4FNDF
D+RT1/+KkPn58aiioSGkgSe2hXeKF/Tj8ShUpD7EiyM7x+X1j1Tl6jf1yi+Px19euil+oxCWWS/b
zWiZa5Q281a5yVqxcoV61JoXu0aVIT3mGtGaMuDhdGUwMRq6F1+u5op/31DoJPEdLMsGwHgOFdiu
2pWd3MlIscl02Nk+otOxcgodWqu+bgVdfQtyu0uB26Ejh8JphNVSM5YRC0QVSRcJg1bwJCyWJhXi
c6E7FehMBSpu7EsLTdDgys0qjlhuNLQLvcqwipyT3tNK/it3PoTbIl0Kg//OGx+LkYzSBpc5Dli7
myJJXoSKIjmhQJA2qvLZ9PmyN6sbvqWJrC174boX1jWmf5d44AcKU9iE5CpTKQ4yya9x1t+AOThC
HnYK/hENLUdjE02jmf0mKmxwSQgylYOH/lYyqepBwGYh6GUoy4V/UmBHuLa6mTBqPJ1IzIu5u9Gs
pjRDIbU5/kYRZchFrHnMoqSF1OPxzxhnDnbCYkm313UqiAGnNlTj96ESC5kxqd537/pgXbNE2Yys
bITnwilqj92orXX16A8WEZIZ+2RprqUC46W17o3XQkLDLBdzg2hy2dxESk7waDZTCvCsfbHGPHfU
sQyw6t9qbjLP4SWjBlvYnrfrUCg28iOE1pkh8YCXibuKXWRBw6qBCqzw5IdWPlkAiKD1w3Q5sFp0
C+aRYKVjBekgQ5Kep1I62DszN57rkqWhRr5jEVSnoVQeYrJckyyc90B1JAMsn5wdTeGuqloFgIbJ
1cVpZNFUWqhabKbVmpjSN6btEvCc+ZBP2YykpJHjKatXUX0d4KMFHiluDZtK9PQEZQLJfUhaAPk0
Aqny2kfXFvdpT5xGGpdr8gsXEPGIk3cPiV89hwGo2ShTuPLSt8Ryj9I43PwS20TkDWfVY5pvDCB2
yyet0/h8Q1r97sNm7qgLn+exOyt8iLEoHb+FZNr+ylDyA6vR3aCYM73ulppZrJXow0xvlQ/0SK1X
MEpmelkvU+arCk6yQlmNtGGJluPf4miyDyWiT7c6qWayktHI56SJiRJupH+PVmxjEnOKac0L0GKT
SWFjJVBbczaq2dmumelYxVwpklUcNvMx0xZaAp3J6jCXubOBiqEhRsPHt9F5nDrokrNHiy6jMZ47
H6QjAjipgYt1zs2XsUYcnlAacR82lXks65OJH1DKNl2frewamX40RA85DnCLdccov/WMQtWG5tEg
4yPjXUSm/O536RRz+oFZihxdPNz467zHUn5NEIiLQYOmSV5xTT4Ag58831WsdUu/w3ZBYq/pCqdT
oUoodEm6pCwMZdgPib/A6rlM8KMNKtIsQR/WmclDxt81dT/GuqOm3YWv8cr3nEKnUZ/LmCVC9jXT
eHkIL2ZBxGSc2eo4gh9gO22ITV3dYx5bVHl1V2PWlnTu2BB9btYtM5z+fjLhwuf/4t0gplzF0DFo
KSzqECz9z3YD8zAn3K8n6h9f//1Elb9Q/NkWotTJiUwf80OSKqa8EERwkwLqN03q5FsG3EfL8S3y
8ufz1CKbkyaF7CEZjN8/kkeJye/1a7vxyxuH/vdru+GrkaGKOoD20XnvTXTTTPxWpMb6ZCpQ6m5i
Wm3D6GaUvy8Kna//adY8pbqGaG8LOUp93+ZTbc/ixau7tcdczErVmpWztOTNn8NGwkwJEc9tSaKR
Z1GZXTrPvNdkpNw2bk6XoWVf4fekOeHazUYXXV+tztrpOiX3Fmhfnh1so9jwSyTxOHCKcmK8tSDe
Q+821ARftp75niYsnKTPEbsR68zXooExEYzYHtDzVFaz7nzjMmTmho0UcW7j0YoY3sO5rdx9YTIx
lcfHbvCusSIcS652/jiEy2S4ugH2q/igI1mjM/e3IxEZHXslhoWmx3MreOJOu+D8O+hDjA1bQkoy
yNlG18iQgBcQRiSbxLYVOaZIz1NlbRnLZoT50mZkucOHIwFECjljw3tr1E4yO46Q+WWPSzpTn2Kb
vV2hbMqwIASM6MuxejGrbltW9qfdwGoqI7SsSPDmMS5aqdMJGI5mRqtxxF/DjpWPKlh8iAOAPvIV
dwCRSRAeNlreogVbNxUyYctlVeGteOids7qaEKEzj0rI6oudod03SHaM8lISJFXKaMQMnSE929YQ
mSv0ESURd/rQPmYhAyLdcHJbQZB/Unx1bXarjNjldOQ5X938SFsXaEzjLH9VYiubqWLigVCaeYzb
K/OrXParpD36ZJRrWHWrBnxEeMt6CWSiMp/kX7D0OEu6jZQOaM8Y8+fqSi0Anoo12qwzf3yNwcx3
arFrm/A25PqqMfdZB5WOQKeZEWNxGq+FtYrRfoB3PZTkYYDvPYFTRonloqpp9UBbjhmCuCKAx9Ly
ZFVUKqgE8X8e5ztA/mSHj5MdbnJ5RYU5S43cIbdwUXPH+LzaqClOVEA3lNeMssjLsoZVR1gJLvJV
AIsllUCdxG88fkk6ffXD9igLLhEvWBftuHLZIUkpFrFc+6qKdGeYBcj5bOlFlCB4yG8+9qeBGM+A
TC6PnZTvRcsK24TKEjTPGSgyMQWetDVt1N91dC5jY13Iy6IqHwoqHEPhS9L3XHtyfXK8QmyD4PnC
aSXRH0R+B0BxlornJlYXUZDMXLZIrqpAPfxq+e5cqdTbv/mQ0Gyex8LWGYQIKJj/85Ag9QzL66+H
xB9f//2QoO2yVLy6oLBUmqTJn/D9mBBfODbgv5qTa4AOClXKj6mUjpFChyDLYfDX4fKj7SK2U/CN
FL4vky7zn0ylhPGneeGXl/4Nk/WThETpC548KE3WqV8tDOJX6viYm7Q4QzOz8cwWjX3SKcFKVY2I
FmZJ2iWniDBOhsgwdCyUky1ONZf9QBd5F1UrHiNqjyFKVmnjPZdFzkTWIL+8b95i1CLe8Ihgdh6g
P0evGVHkBQNRt3zjyKdHaVCeGESwMEX1rHcl6za9JGYdYJ3KVh8NFSQ2gQgKqoUBdV3Xdurex69K
9lv97iMUs1g9ZpgykZqReJCD12AEVLnBdiABB7Hi0gPavfbJUptM8GfGHyDotTmpZ6C7iMWRpL2q
PcdsqxtCbq242k6PEtN+VLtry5YO+8fcIBg34HFE7J46EwJ1SpaFPAWUp3xKsLGyCkcxMKa4m+tT
3m7wzYuKAEWaOAxAQAnm7Qjo9eJgAcp5EeRvKvd9LpIHS5cXqvQC4p7GdFiD1L7zkYNBlflkKyRN
YcA2qcDUwFFxNYaTSV5wZfXvIE1PwxBxqJvOEEi3MgI+bbbYdkenmoKH7YKlp61405w+masun1gS
Lig4SUWxVxnkHgWNTzvQ/hYkcwVgqIuUBVGzloZklro4JYeaoL16oxHQMbSEI2UPif8MlXFVDY+W
q7GYIyYoClgrFIcebVolULhZwaJP7U0Q3+d5vBmE4tSsdFL0NKIgcoNZvBLX+Ksm87MF40c5Iqza
mxi8PQm0KhV1Nd7pOEAQgJAN6PObSNZNZy9sBKyhdhzkjzG7JAPyOiyioxmTtgEPsc8eQjlf6maD
K7e4MByd91hWRHlIQwobgUogfxh8JI52ttCBeVey+6BlYLQ7/VQk8RaIyX3WqpsCf6SE8s8IT0lN
nzDeddjMe+iwsU3QTksjpZwHRM5u7++8vLsMbrrz7Zc2sC+R1MxdDQ+0rkaosKByVc9WO26EAbaI
k4/n7kxu6m0wnbaVejc04BARndLY4WsQuXlqhLIYfHTp8kOos+jLyWQB6Z4G28KLP+KhWxQkOtIi
2NuU41IekofAF45rNigiU9r3aKGNLMAQQertMKVOcSX4tpNI4l6va+wnKA0qMrPHh6ob1qPuv6PX
3Gvhs2F6meNp4WeQ+ZQdeSMt/r3Hg40NAkYQnGwZ8qn5d8eDpqPT+/l4+C9f/5/jgc2EphmqTNCy
whz9G9X0x9KCQ4FZ4Pej4yeThfZFwx7GKkNB74jVjpPj+/GgfRETV1HmWFGnzuQfZQD+CTz97aWb
vzGN8kxnexLmOE5dKpwhRFyn68nF86scDRybwFBnWK6G0TUM013v3Y+4VMOGMUhb3w2Dp2L1QUxs
eZ/hkMJpLjZR4K4rJV5lYbIIGUuJumgWYUFxG3Ud4r/SCbOqvaVV+elZHeIyX37LM6bnqXYKe5+g
Mbdm8GWwoozzRN4j5z+S63KnhXjfrKktF3Q1ikdkMufDaO2U2mxoUwZ9ndb6E7YV6iQ8T0vF2LHp
9Dxt2Xr1iSHUUvOLneK7yyGMHRwFHxXNj6+rWNTx6rripMbpUzSor5rfXTx42aMa7AajzHex50r4
DNyKCRowgbDD4i1nyWPYsuHXrfpr4J8qGcOsHx4rZm149RCrNHDOmsgHl60+Raq2d8HzIy3G3TSA
RhSQF9XsQ0ma05CyzI153VCWd2HebHQ7fWsHJFlZNq6ikTJuHGW6G7YpAg26XO4iF91XkeNIzCKx
iiDfLLsG0ViSHLr03MLvaZHd6znJzCHoCRcBOTO+f+8tbmnT7QReGOSKTs/3N4N3fEe/3uL/5eu/
V4DKl8kKZWAX/A+5+EcFOP0rRpXcqn/xifmmPypAU4eE/P3mn+rG77e4/oV6EXmxJf6yUf0jprH6
h4Z4eufYV22EzphrJ/H0z2tJMx+ER+CNsa7N1dAujPS9Ivk6hjNRXalxrPcaye820+eS+gQRQ6T3
U1TGa7LgDF0FS29R7YL6k5WUDurirAQXtAv/4utoipxWgFdP1xEnxf++jjhR/vDj/fH1P44Kg3kS
ubBQSCc9OhfLj6PCNjk7jL86Amx5P19HE05XY1DFskj7Lf5BE1x9LGb/Y8j7J50E3+r3gdMvb/3b
Yv+XCykbVKmLmnrd9cnGkMNVZw6nKGRT66s23g99Ma1fupCkUtNdVjGJgaqx08SLbaHwRKCUMQMP
QnvFBG0mPNmxYayhkXHCMLiPQm/fZvHCxZHhmpAYrRZyf9dsm1Hfgo67xTVgF0vdaTnRJQxmJa18
bGLcfGxnDA+6PniJhpi9jqOn0tF5MGGNrYPnQZqMtbtcKolWIbUlzLYWwTZhgPO2piqVtD2R8LdO
y6nCZWLoojhYin646oUx5/xCg0tqHsLDeiQ4QVNfokG7NbrloHgFTWSPD2OeUMUN2mNrtk5tAuhR
q3k4vFVe4Hhjs5Pl8ckIy5WZus9tZz4zPiYA3AWTqa4KDflIMC7wxK9kTlUzzg5qV13xG0K47J7E
YF8DfNdZrzmSLS3SNl5EcYySsXhLpR6/NogZuX2uK+mxUsw7paWbUcZyH1U4pGifnMYgbdf1n0Ir
3hIoQM1HaHY8+EsA5IzQ6+aj52ezHrwVbUgMKTiwTU9KkCtFlMOsXMgGkwnnhqlgbc0OnEYl4y4Y
OOSqq19rL9OmO5Yurpa8kwDOqDE/dzxtLMRPI5E91TCLQWTkCYIb9s51rfELIaACdnECGSMeZ914
GoPqq4emzU/qTWTHh2Ky/PWzsrcfMK/dJNIMTBGs6oqBR4fY2VKPnQr6CAFeU0IfdZVDYNAu6iDh
4tqJYgV55kEPj62CjhddrW36uPBOVbgv8t1AwxWQh2pYZ6uB40aGVqjMjKRwmqx/ziYLd+udA+b2
WQOQDjZuVLRbWwkWg2mBMCW7FWiOTm9g92juVcJPg3WeY6fGcmmSwuBKVcusjSxugcaw7vRLUHor
tUp4ZeVeQ9GcaRhGRffSIgLw+KxF0IPCQRnX4w81Nn2VMe5090okXmQ/3Ek9uFY5msllcMsxhI8h
aWiQbQ3Yb7lcOTGRKr3wlkahrv0GAbxSbaqI18hewbeDRYEwzpNYJsh4U0NyMoqe/s/F79cT2NGQ
0CwZJcmE+dIw3e2QEvs1fRjyrdOHc6MVOwlKCQR+4mTLVwmC66gYtDfE0er12lPzZy+zXxRdXRpN
QWQ6ZPsORbdWXrI2OvuI5uRurkY3RfIdJawfguCQ+i2Wj9g9yDA65n4o4XQbl5H+xKQA5fZH3AQ3
Gk4nIvkwlVdWpt0Zlr8qApY6kRw6OoO8UvOXntdOzk2wRuYtYzs3TAEcLETiAo8eL9Se0iMkbgrP
TI62J9HIpUSuYr6QZHNdIoRR2DQpRLMPfbAao/ha+P4zx/acEOa1H+B34WZgtngn0267RrTqzVtv
nOqIx4KneMQ89itPGz7qnnsmgE5txy8F2hKpwCjg3UQgHVqemeUQTKUar6itHkRtrVE4bmIusbol
BjSYIh5bxDX5wY2h9LMJloNi6fcaLXqufFg+1R+9dcIlbSr4/DUC4qwe2bKEpafPL3X71pU5otqq
e/aC6o6LEq27WEnq8FYTPxXE5tugyO0sHOr3KmsvcvIqZ7AR4CAoop2lY34gNZI7DghZlb3aSk/3
3SLeyebxSF5KH9J1GktVUY9BoyJnQdkaGo6HTTcAy89nHBMDU0fdaiyrXVzqpyS1DqaJ50VV90rv
sxhOlvHk9880hhvpwsMhHCgWoT25emmtjvjnKjkMSeptrabZ6yCkmLTe3Fg+NJX83tvI4LM8JWpo
2KadfTXtatWNNugz3b0rja9Rgwe6E3u5QRKuSuSOsV3H8yS19VJU7qnLk3yZkKCG/idyslbaBgby
Xtketppx8bz+1jUKT0X1KR/rm+txc9QuI/pBwryb+urm31v02OzBxMRl4eDF26b8bdHzW/H8X77+
R9FDYaqzXzBVi63ZT1s2WmdDF6ZJBg7jyelf/lz0UPEIkkRQ0mDfMyiyfhTPjOhI51BVSt5vsZr/
AELw55btt5cu6MR/LnrapAi8ejSrddmVhFi0PXajuPyIRlS+JLkGWXtsNSY4ZhE9+W56lNP+c3Rr
hLlARys72/hFy4bO3DWsWOzy3BlszQp8IqzEeDbZjOkIVISwu3BjaIAtybMq0NoiQoxSFOcoTVZ5
z5KGsKdwgPwh6UuRIaQFoDUmLFj05sHmu3St7bjxMxGa6OE5C+Dv1oTfgfxYSB35s1kEP2+pSsuI
PFxXKTeUkitZ1meqkn/0bJhMM15nbGdM1B/l0J4KLQZWNXo73K9Kly19OcEv4Tp5K5+Iw0TzN2za
MX6NknAlkYQsdcal9MYP1b1rg80wtiR2rcxAosBrXjuc4rlhnhLB4lHujYdxkBk2uKTIDb06OLm8
M8oUQFraLuvRWgd+2pIqbG2GZHjtrJqQKGaVrGewnnO+ALfPygk8NiFhMXEFKCMKf5slY38vVwkZ
no1+NaGStzJkcPUYSYzWlK3PE7VS2pntlnipFPpyfD2ZPM3pSICGecAfWqswu5MgQgzqtUINGaW4
dnS3X0j5o59Dw+szRDHMflOiTYOEkJfUKaVkU1v4gaKhXIWCTG949zoxScUAKzyI1o2XYyMg1VAI
jFmjAWn9payRCrBQDUieCNZtyFlufm1D3EoyJQsKWJCx4OiRGcpsd8t4VdrW0hrsZa1ZxC9iZqgR
nCe5v6tNHlKZFjp2rD7W4yHzUQPqT0It3/TcfowqdW5KmdMatuNjCCpt/2qF+hyNAr4gZRnlzECm
Y7HCAso4sOwWpbhz2/YuoKI2S6hoGhEtQbnEok7oIYFLpLY1efpCM/MQBy+DT5Krp51FllyIFLTY
tFnrPGQRJ3PmgfetgfdCcSDVOjfxkXSHOm3XLhNdWenWAWGGLBfARtrJVVJxFbUWxgFFxRJVjwgz
ZLYDckAOuEltPlbJXZro74VVP5nusLdK8s4zg3y4Xh7e+IAdnxKx1nwKTGNeVxgwyQqXiZvF6sOA
zhGZ9Vx6xiIUybuuxytoDawUiEC174b0FphEl5rKyhfFUvIICVEeOkTpA2wL9blikGRgcjfjNxd0
jp1r28TlTsSCIqnvcsGmk3wDLzYJUfzw1Ndvx8VfoYHnv3Ry/ydtknMGHLr6f/+XJ9pP237I42QW
09zxxENvYPIc/vU51LgoH+TUhr3GlJ2hOox/2CB//ZB/ZbINPmsaXhmFIppGyLd/cyZZk7Lx15nt
H1///UwyvxAzRaAzeziZ1JyfG3Hzi0CsoMDhQWQ+HVbfxznGF8Hc0ZxyIW3t1xPJ+AKVlxRoBOZs
/P6h7gPr+S9Xgg7jlxcOZcdWiaAUrBx/vRLSROnzDlM4AR3WMojP3CEPthy3D03opvtGH1VCOy3E
zM2SunTdldFS6R61/mHsHqMatUeVohRreU5JinZvjMoS7MvOl4Iz4pWza+gnVUY/Z9nbgsOoVaGp
Z+bCrKNgkdgFg99UnD3VfzR99l+SBwnT6/sXKQjrOdaTwzDErwEChYhFmtZ5W5SPB0VvF72LPkrT
j77nLVy3t1FNaytRR2th9I/eqIP4KDeG6Z/KQH/ttOojGZqFHFXV0qLWPtWhNtA8Jo95My74YY99
DDE/RkftFijDg3ifCFLsA1ZhaaSeisiimePm71AOutE7lA1ueo9k6KZddQ2+kxK5KDG6G+jYKMEs
/2UgFnhVAmcxAvkqx8ojTcJW1ljauz2mVgtkRwBRZdaPyDLgipe0hYq3s9LJ+AsvG9eajaqDvaFs
w4JlF5gw87BN+yoK5sYtGCxE9XxeueUtJJo2zZQOQVLABYv3ORjjV92I7GuN9n2mD82zMNJLl4ck
L9obIYJb2eqHQOk/7RyRat3ae91V7bnucyiyc3Tlm9eOqFnpjSLLfjYkfx+rLUMG0CcGzZJpdFdo
B3T81bLVWnkudH2BBXChuU//3sqWBQyCAHMSB9iYSqY7+n/htWT9j3HeH1//YyyMjlQzWP5M4umf
dQHKF6EQfsVMVv0GNfxlKgxLn8KVIQxLo2+Dvh+FLRJtlTmfYVKCy/9s8TOVrb+KsTlONJTdk/bb
YI7560MEQUwh6b2krGtl2BhhMm/aevvT7+a/nFi88N9/yK+/XOO33ZJC1FIw1IJ0zsZfDba+MWJ6
ceFdItU7iPE1BlbXqu+mjD6AbUvqldixI1KeFFRqYldW8G6xJDQBnDtOWX0kjcnkyMaKqlTcyfcp
DjHsJXOt7mHO+C9qJ5Z0tNtEaXdIK94LF6tJRkB4h62c2Mu1FSR3faHcRJoRofDq6gC+w/6sDNjH
8/jE+mbm6/mFnFTYzSBYB3+PrJ6Y5x5ZGDZC3Ge1gevFHKNFkGH7jb963P6qnhJa5R+9EPBD+S61
4zr7/9ydV3PjVrpFfxFcAA7iKwmQYJaorBeUWgE5Z/z6u+A7fd3hlqf86pm2Z9zT1FAiec4X9l5b
w+EBVGkGEmjg/otxGYZp/6BGWFslL7M64IfWra2VJ0HFobCf15Hble6gDfpqQhe88ofkW1oxDonz
5jD2xq6PnkMVMLT52TA4IE/ECwVmXwmornYpMvVOretdl9BIi3iPSJGqBugCml8zJ+amtN2oJ9/D
nt/6kfrGVADXxu1TQDVfDvHB9LeKZRxim5BQEpM0K72SCHAK8JySpYas8EmN/EUvtS0l/1YDMa35
pFOk0dasXlu/fY2ZoNamSpL94k2uGOt226DV9mX/EGHKbgjUxT2CVNg6a9N0ykiVlSYJIkfs9XOL
/LsAGZjTq8i3fTG/poFgRgBALWr2khyzRWOKbIBuDqq1LPdnLm9qu6Jbk2dx8NlUJlP81kl4fecE
konWjzQ1Q436e76PbUYZDEI7CTsnmn2rAJ4GrqyrGAsz18KcHilsOUsCYx9spTrOHYX4NLtZDhKu
Ut3ctp0MG2BMsrif5UzV0CHHWI1klF8tpb3cgHUwS2Ky3ntVPeoGEAuMqtFel0iLsG5D5lKqCO4a
Im814AhDIgFPfJhb29iqY3vX07kZssTswT5KKWx6fdyPoeqYADkMjXAv/ynUjXpTsHFtx8ml+j/p
tU6tW7gw63bpoqabk30RluSCzys7vjFs/U7DkBAnByVvzl2qvZbFtCrZy1poHckAdwKtP3I4fvlJ
qO6jgQGn/9TlyrUwbKefyJ3ry49yRPkuFSjdJubl+gLYrMBP2KMnUZszZ3bS1twrRoxKY94opYa/
gvgWpeI9SqoGSvz0yWg6ol+z0Eu4gYZg3JYNdLvsOZtzsJ3FUcqXyKyahJWgMPdiJgsANzyKRxy1
L5OZgiGDxF1hK0Bld6lzzOoqA1ReM5JiPVGQ2Jfl+Us9SG+Zecj7U1R+Wrm91ytMtsm404pDDQqe
LdhuTJ8kANJc8lu/ISyvh3YQhic/Opl2fETWFCC/iFdNXz/2xjFqOn4QNM/1y5CnLzx18POWv2EY
65ZpBO5hfPYxojCMRQ1qgIywh/EeVo6VYhopxsew5eNDVouEObwY27U5EYE5wt4qrPEmDkvPZ+wd
pZfJfjDKtL10Ad5WW8l141+8ZGPowhDHYPzD0ouLitvpb25lUqi4WX6u7X97/F+1vWEDTWJbi+7X
YJP345JN1ti58rv0vYtV9MfqnsAOnfEXdb+g0Ece+P1apvDHXKqSaEtr9uej/sG8STN+vZh/+dZ1
hl4/zZtEZdUjx7Knloe8VI9jHiILmgHe5pteYeGjlJ4BW07O4jv0iC/BwNAdToidZ55UNltfdmdf
Wxv5sA1h33P0MJpC2hY293P5rHWPuD0OFd7ToLYPZWQcbQuLqlQ+ZkV2FrN1CQUmfA42xuE+Erep
WJi6z+hUwWq00BhDiWM57F66LL6wID1EJUxJuSdMrcUqYcckNmaw+rqUVncwj6WGbYa7z1ITp2hv
ugINR408HK4EuL010bKePQ5uViR7k5AoHrIb5f6YdeF+NC2vGy+znOzTSd3lMcdftajJJFEcg1wi
/cmS3VEy51tm4p7pkxg064dC019TQpAqvCRJh0aMDUGYVetMOvfJJRDRLg6BACniTWcXuQAmx16A
C8fTOEWncWgdHYOphLu0lF7GQvfCCvtNN8Hvi0BAScHwNkz9xgxUDLLZviE8rhXhKhgBkWhkJs7W
RzjWj3mue1n1OTX6ZkA+1uG/DZekPuMgQfAzx/vZ6EDcCBhUhT9M2E8Ejq5JPVd9sJmquOf/aST5
clJWrQSyQQnPPf6jLTO5LxHwmiXJwgmF4cKkw+yKkz8yGWDSJWnDfi4AMZnWJkWTNgOllwWaauui
2P66KIOznOlPM30iwWCZW41UQYze7VUJ0U5wVMY+L31Z2rcygYG1qGRXL1W3shRO3o49WHWypVZa
WemYuUY43Ok1Enu9qS+SOV5B/IXrGHliKXWgZCTS1CXKqZGUl5DTXqg3bScOQ2ttJDnftKV5ncd+
RH/3KRGKVLIwGNBIDgkuexV6RHSYy90MdapYaNS95nbNe+wPXj89Jf1AJaaaCETtF82YAseKtGCt
jcZrM7SPTdfdhwUe2V5hC9a2gMlYXrOVwt/U+mZ8SIU4VYrVOpqBkmdiLx34x3Hk8u2RUI5xe5rD
+SVqtIjUNZA1ltj6VfzU20THzBiCQ0u4UcYSAkJMbmAahtyNhPGB6oPxFd9CeBC5vbVEDZ4ocG0x
AuvRiAFIAqwE5HrW0lFudjIophYGaucHdz5O7oy3cf8kyewiePkUahNlPtqQG3z76DeGw0XmTDlp
IQGbMJy/TTds5AGWUo1ocdb9K7PA22AkHrmftmo9PXV9/Tor6WbIlrhleR3YI3aNqeyTyfVZapv1
dBmC+KRawxavBV6nDPuyoIrmU9fL86UUw0UP/Fc/NPYzREZJ9s9FRYsfh4++qV4awc8s0qUzsvdz
PVbvBkYTt1X77ghy9F332yvj4/UySitb+HPDZ60qt1LJWggGawmes2Gg7m8SFnxqVm7nDtcYU2Jj
0u6rPHSzVroUsEKtgCzKUWGCjs3AXDGXhxrSPbWy5Orh9G3Zx1sqJIxe2RURBvQIJqlOFVJROa3h
UD6LJNgr0KvtNLv0weIENxpivcVzDFi3KabbJkl3KiaUVcGua1Rkp0IaOoUzsQ5YSrGz4JHJGP3n
aYpcxtwXOUyqcXRLSXPbSqJ7QCfTwPUOgJlP40Mf67sx79xGIfqjEZuiRC6sVdBH+BgvFvxDUIW3
WT8fW6k9D76+98kdqebqs4sABFUg8VdDXnyBXT/1zACGdt1TvCiV75qJtETvZUdsvewGzZWcVTfz
RPISw8sSUXZbi9UEEHiZtqSHcQLTMwRITf3gyNascyVFCbdpRiFOBSLjAYKgDNJT5xNk2BU5eYQB
tguoJOBAakDIamV3kfUOgG/NfBXoOg0ntMyPiRo5HIBkSu8SjYWRay8j+K2OijGun7MhwsD/GJh8
isr+s8I5AVjZm7JTan3p023XDA8oqVm9Kg3vZ/FU+EBuSGSTYfHak1Gdgxy5rqGeNU7ZnrQRRcbq
AvUvN9L10ML5MoBbWSwSx9gzO2lvc+Sk0o3uH+zuOPXzdfa7TUtQ+1jp67kBkq8Xt61PDLpmzU//
4tkH5jWxWMLRFaE2tf7r7INa5ccqi6Hrr4//a/ZBSCepDBgfkDtRbv1flWUpf+DTI2WZVLX/7Pu+
j1B1DOx8TRmZ3jLhXAzi34ssnYmJTpGF0knRrX9K6vhT7ffb+OOvb91QftnqmVMazDUyIA8231ZO
neCxZuYQe5LJ/gf192ZZAMiE7nC/Jl+PmGP7TfEVqsQ5UyeUR8iLzeO8aY/JObxRNtJ7ma1bAE7y
LifqCw3dtkbZHtvfyvo+i9aEY+Jwt7acEup++IKRrLw3X0NNbp/7XNUbFDnKJYGNB8/TVe7qziM+
oYNwaSwZid54qbvb/gTEOsNNQa1SrPm7rz/LE0XZHq5lFG5swnmu4j56sotXnjVYDvW2fmZFCTMI
51dSQXQ8Z/45IgWmuBAOPU64fZ0m/4QXxRZ/fo7eFP9EjEzdbUE2SOHKiTJ2WKtSrBdzOoGGmKHB
OADl3mgnvfKQxbqy4chb0Hk5vXi0q2tPTi/x9OZ/w0BiPtpsK32ULMxwnAwpQZRgM18PT0xLe3Ec
xRGIaDY8MOPA15XZ5/mZkW2dHAUpNkB1zPjFSrbky72i94IxfiYc3YBdiCKR7ABscS0KG+xfK0Yy
duhISIw28mPfOBHJctjI+5vFVn5HPZHoAFe29NKxIEJSXuEe6SNXW/e2R8XaKd5QbFkNxo3D10nE
fpK96VGd19ZefQSGKMARPqpij9fsXn8Ob5hA4bVaGdtp9rB6w/lQ628lcLLXsX7WJ0hI/EeyUbHt
naY92TnWvOP2qx5t8RXXtxKuRb5nxl+m9mXlW4XNFqh60CEySCx+Akeqxuqx16/l03QTvyVH/MBA
6OChZJ/VAwxC0e9l2zUt1GMU2uGlSHFWhu8WeqUCmhklmBJyPRD2Oaxr2nWDtn2mfTfg+oVgoXps
6dgHno2cKbFHOpurRQfrhmHVdPbXAiDxTj1zW4BqFjvzA1WIATl+jYQYt4h67eNVdeiSU4ePhk1s
i0yaRGtplXenYbGJr5KnivP2ZfFxULSszHvEISpyUiBmiwUU4dJz1W3sIw/QHWj6JKtulj9y7V9S
sFwDjsd19NSGj8R1W2tzw9BnhcrkRlKd+EXGYb5IZ+RrUD6xBMlO/bdIw86XLWD2eKUpL1a2HRKC
O3l6L8YbjFOqCqhzbEb7tZJtrP7aqSe930YHe8ldnx6GB9yScPo6jEfKQSgPLMF3VfQeeJV0Z5wF
i8zAXJsRMbQfAwAs/8CVywa27d2CuXz4AtVilcRsQgvPh8FTZXczSw6M4Xg1bAtz30NxZlGLQkx7
8e+Vs1Lz+NfiebzK2KSQR4UXQBZJSeKohvKlPlWzmyJbeqs/LcSH9sXP7pBXCkBUYqv7G6O8Se+1
9lg3XjJD7QEQncDGrRjmxTdIYwwYLimpB7tkePTVhyLHaa/ug2sU3nHNp3fRvlgH++LT56OIbRSd
EYuSEvAkAzcclzfmueJnYdwkD6MX3oV4AJ66B3KyPf1IO7lrd9Kzv41v2mO+i++NLW9n1sJUL2td
2gz5IW/38v65c0lX5S/pYr5rqbgbxc4Khobg2OGgX/lcFBJTGEcFNb/iV0MoOgywflU9xvfZ2dpb
6QpioNfe4R7A/dtCJHC/MUUZmMjcFq+zvZkeYO5ul7BFxal32bV6AwzAOAg0MX/HhnsjPSNGGJa4
F6dH6ERns3x98Y51WaZ1i4+2uStmL88v056gE460CaLSqrjOO/sgP1SvYBJr8qKcArbHIbEP1bV7
Cz/wTZyMnnNGfsFohaFg/sw9YTjwJY3kmzIeqabVj4B7gQN3dvvwJNc7OgWTunlrxLAAPAsuH10J
uElbeHZy0jo31jeB6hjhKllcbdRQMEQcLL3EKkDPy+fdAC2J9570kTQX3T+a6bY1Cbj3hs37XKOv
OvVMV8dNMj3XLXAEhArHsLihN5IeVK4E+0pnglyDtHodYGe774I3k4/MS4T5S+ibVtna8tYo7uvE
mx/tz0Ry5v5CP6986cGp5YU6SuTRPNQHmkYUCfXsIB5HkZh+pU9oEBRrw6hXsh3aZZXJ9336aL3H
Yk94rtgTL/g13RRwH+fd/JVNT1H2ahNHEEByRB/gBr5Xy1uFsL94Qb4a1kWWXrPWXqnYI+zeKYoX
pX6Haahau/ytsrkw233YHgPZOgKgU9OAAEgX9vvc8izjlc1fAWfnWkG8kB+QtOVQBeFa9V50u8gi
p4R4zXOEKN7YoK7UHrTP8Dm7nb3kYT4rV14YMvGQsHDBKCdUnnmMiXFrTAemc+0VbQ0mYVLJVvpb
zGvI+xeLlkqGJuri5Rf/PUTeiuNX4P+Ca7yCWKuuS5fl5+rdrg9dfz+AMo5Xn9I1vtR31X466544
JNx3wjoMglz7iVSM3IEybWF+9KpNvafFGC61wQxhJycvysMy6AZRSfDvqrufXeU0L+S6x/HR3vkz
QOXHOMOlrN0NvIc0BhdV41rhEXpNYHh4PiVSpBJqgpPgkHqNxptqo5wst7mC7K6c1sIdUD2CO0Gp
i1Cw8GIivdke8nPINkq2lzisbtXlCYKiQJJaX4fGqW4ysL7NCrgjaSUuv6M5PTJCCYkhvz3skiU4
yhmx/xRO5RKKseJwpc0oGaKuwHen2301PwLFDfOdtoMYsjU+Mp/WejN/Vve67BXBwYdyEjpyz8Hj
763qVrN2vvGRRG/98CbLN1KJ0soJ3PEgMWvId1nHNOIacn9Jw2382c1XBS3z0/wlg4hMykcr2PJv
sDSQfeA3iysuU/yIgJmL6bGkk97247p9aE/9Kb/N9+12PLWvqdveVhv/UL10Nwb1gycepT1Y9ZJQ
FOiDzP6/hqP9ETQHuI5lj/p1ZVyLass/ZcYeUlC1S6/SPljDAt6w3mLrwaAKebDXandR6SB7ihCU
P1n1nUfTnmWQLuMb/2qdKaG0YPXBQu2+8cQN+sziqVMeLHVPVAS5HIdiYhg9PaWn0pG8eZPudPIY
5w2x10ig+kP7XhMxyZw+cJHq2CyIgK3hB9akvT5REQ739iyOTRCuSjNbDWy5Jv2DkPmJoc54iE9d
vuOXEiHY6Xeie9Fves2Rucj5zgieIXYeZIS578vGDYPd5KnajrFbqDsSX8D9sHf88RlRKXXcvgQo
HuztD/HCdTozytAcxHAEk5GrRVqha2aokauVRdFFlPWJzbv6VPMTc8OteaOZQOiInQTVuBF32Waw
VtphX0MIxfx+hyo3qrbOwXdZaUSoBdZBs86+9cRhPHWUEOd/d/+nsdG2GZOasq0gJPmbKbsl67+Z
4hnN//z4H/o/NEpQWWgD6RJ/mLLT/9HlsclGzYSQBWDLX1P2pQEErALz4n9JjTSkfzWACpN38vzo
ONlW6/8M1fjblH1pXX946n9qbH4wxeuhOhh+nKneRKWRXiQmIJKSeyU7mXlZzlhsaYRNtgD5sh1W
vogtzsQ2x2arU7GMy5ObUcu2htl8iFi8SmyApDg+tZq2I4vFkes+3zSCJHmVtVDrbztWSEbZO+C9
G719zIcPvfRVAn+hQAEEmozBZblGC8RsKWleFXKMVT4KkjOgQSNODUbbWdIgl9XKURannniKlV24
bVS9jLzTFeU9pZiq88G1ON1nGYVPlFqHRCjeBC9SKDiAs2+mlBDYOrs2p4gmbuuOkVtmP6sKIDD1
cwbEGFrFTmTyKYuUUxITBcdmgUXxFsWnmyWFW7dfZVA5icWaVvSbjERHUpjRBRIhtm67BToTHbqI
YFqzfZYyFZmcKUj7JeZa7h/0YZdZgFe7IEFWij1nWjIEtW1VIw+v/OSmwSYwDBQwdfNhMimbO+uJ
YQFEZahgJio+6azl9nnRZMKS20q2WPcpFpD5mjSZ0+nmlrFDv+kII2JfjnS70B6LyaLRrM/kq/q5
5MLg+jDy6mPSi7NKthFyPDomUlpGa83H5NpIwVdAELOZGM5YYeCcGwIvrOSumqdPWAPrBGaJ4EKn
ut9JlDtEem1k03wu6Fv8rNgFYOrHNFpXA+qbKRnvNIX3Sbyua2z5FSJL/J1eiJ2+I6CoCEZ+BpmV
5vf/5nNIR1luIYjRhIzK/L+cQ396mH+eQ/32+L/OIRTgoGiZbv1HDP7dUsc5hN8bZAfrQPZkf+pz
fhhEoa1DaAP78GdfJkZKEkWFUBFgkhr7T/x0ED1+lceg5/zh+9Z/GUJlXSCbsRxprIDTbVS9dWq0
s+ql5SGvbjVW8UFdMPU6kFdZdzgUX5W23ekxdOrxZVT7XdnTg+lkHJQ5PAWrNJJ1PUybukjPshK+
xxG7LfRohzYNMpIrq7t+rtBFS+fZAL0oeRUL/xAoPEpDXDDtYayqh34YAPK9JCI8VHzKg4AEgFRz
dHsijeWhpg0on42SU00d+3Vn3GlBGboqQMSyGyC14bSa6qNdMZkv+xvRoPiVCxQDdnEQKUXG1IA2
VYKLjq4va6xDXZwkTqO+jKkHiUHJS7cFDR7MFzF9xfGSwdwwaLApv+Z1X43bSlbQmyN97UcA+v58
7zMKy8HO+yX8OPQWI0KMIIHI0QWggere5qNseW3bMvoF9cAE3+/vY2KMiaBiFVkc1FEw9wkOClEj
ojOdTJAsghfICIZbozScRPrqw8SRiKvXsILJrGp8TIW9xDJEfajh0pYzU5tFsOxXb1VIrklASQKL
jwZAH7Y1PwsZhf2QKNsS28lqKCAnjdImtyAwZGbs9jYb1EBjh9gns9Ok9bvJ/5TM9afCCKEboKxo
31j1oSiXhdMr5jkjnM+qiNm22YSp8ymRfAfuCeBbwxXgpMa+coP0SEigI1Mllz1Fp2/fm3Z7zYTN
JSG2lj3uk6Y6KsaL0qB3SB4r8lGtnM5FSlndVlvdyugZyCQhmCpgbzuYPtLmrY6i0PRJNZOTzazf
zXO89wUJsfRtQdSvgdMXUbGT+p0thzdt4p8Mvpafa88GGi80/DqvjHarFMqnG9f6wRqwHXf9kw5n
ckPIqcEFOF/7Rrgi1siaHZySOMDYt/YTsdTDoO/aNN4Sw7ZPe3QYhIX6wY1tUOxFvkR4fXRvkuHa
4gQQsL3bM8Jpx+SrqU1zqQuaDnSUBwN0ZxlemIkzR+GiCp6SpPjsKoQfzNQi1K/FthJKDkpSJ/HH
j9Jxlcs10nuj6kvWTeXMzO7ffGSjZzZ0fMU6AkdzsQr/TekIWwOZxc9H9m+P/y7QsP9A1UyBCDzv
z0k/AojvLmj7DwMHtGUJw/hOuP1+ZKPCWCDeZIOREEZd+ZNAQ9ZNmy0YaVoWJaT2T05t/Gy/ndo/
PfWlKP5RoGFwp/g1UluvjtU3BcsyBRDHbPRqk5qsAZyRP1nh4YbdhDpZC8wK2gJixMzJkbfrQuWg
Q6JlZdioARxZJk07dl4fWw77rFVpfRuiYl1zYC/eudDvbqdhEzSWk4RMAxOZtXf2HEZ1g0wy2EaG
SlIKh0ur9DAy9ZpgiZr8qO7QkgG4GTtCqqRaeciT8JSG/d4KO2/qknczeGwKYx/12SXWWTA3hB42
6TVOqk2V5ozkcaRC77c1PmiMowudyE9EZGgjYIpDaNIfqk6/nZPqPatYC+trke9FOrhKRxJSNtzN
07gnsmxFQsKukI9cRLdqDfw/kzdm3G4m/ZtVXM2Z5WLeGk9BRlaCbh+r0DpkKlZIa25fe2yZknLO
LA2im6G6xljsYnNfmokro6fQ7G7TBdE3dsafcchMKjGH1wChJqNZNge+xThmIEpDQEdEzKUcAh3z
ccDysinFKg8W9+bI/ddETFGwCYVsLqfkXE3hoTZixtmNNwy+E+S0x21wY9bDkxyET8oEJdjKuZ+N
zoAFpD2JmsyNrtCq9cxCvqrvWIrtIlGeQmFTeA5wphRXyZIL1HWnqmWcRZjjE+AKWewGtbjPI42Q
I7NHV4htqKUlLqvntqkwIFfJWk0mpv0IW5mIj9uuV2nqNUYoY1uSNuuL+oCxyiv1Zids/1T0CgkY
JTOl1r5my5QU9hw68aMh8YyR/iB/IDIt70rqCDbQZVnt9SD2irDYdmH/LEoGyZMtfwXSzudPwidU
32rjFvzwvZSkz5UQtwRH4zn3IUX2RkmaeEmyjBZB2pqZSGBlNvzu2Jb5Ny2w3UQzt/PcPhiTejc1
6a5SBUlR/MFGnXcRb86kAZOVA/mNKmtxkSKxHKXiQyIpW2nLj6jvhq2RAI6Xq4NN6KqYI7zb9pis
aBd3atlH65zxAm3k1tairUycUIfwNqNgqKxzKKEg9ltMzqSSqslOxfDVyekRi/8hzLEb03IpzN6n
+FUg/pMmAy1J6ObYhXUzdVo5O4zFl405ARBAjlWqgYczdF+Wymg9HtQrA5Ntri4lF15ZtCQ8LUKw
Egy6dUjmTeklLfl5DJhHdXDa7quWEKSqKaugrF7GRU3OAHpEj6Vv0g4KoWlrlasV2rn1FyBH53/y
nL5SJT36fnswKgY4OIKH4bakE+l6i58jsLSIfRxWvnkk2Y18uy5BUhSbG03VHnhObtXX22YRhDVK
fRYW40Is4ydfay52aFzbFg6wfU1M40nrK6dP4r08sHnspzNRBGdZYnQkZczYqgMvMxaM2sG3RoRo
8a++//AGmYpBJ8AdiJb/b+8/Cw/rr/ffb4//3rKof2D2Qvtvcl39CZ79v/vPEguPlj4CA8AChfo5
lZv1OL3MD4T3v0YntCoGj+Qu+zPN+x/df/LSlfzsHPjpqSuL6P+H0UmPdx07p+F71PTktU/nKp8J
kZafG2KEpb6EGJFrrmjnLxjuVxEoj4adO9QShE1U6KKtTy0QDyZ3ndwuyajz4IVG8iJVbCi7lFwn
k5g6vUIdj2JOFf61pa2RF5s6al1tVB1dqRhYWmQttkQIx92zJshhI7VNrrp7DWZrXqBuTvPOiYC1
dtwrdktYphpsgU7beoWufmKg0UL2K8E3pyutjl8KwsUGZggzaysFPcBUHrhwvYadZG2x9sfeyoKK
jFqG3JmfPOhGtitt/zxwRqZNtE+oA/CCesn4PMvlXRcn+ySdLjllswSXtxmGzcInDYtzssSQxeWL
1jx0swfrA9UgJvk2csxE24sl91KZ3G6Q9/3yGSeWocoapywLAjMvtUXE5Z5c7Z1KKO9cF69yEUGi
wG1LSzZjcmwKyIZYFYK4u5Fi89aU4mdfsk+NjgZoHLd2Cd3dInFzNEh+4qZsCD/zSahzQoVJfaxC
ehdARlJSMACPQLPViCkBrdJV3KOpfIgr3zPiCsVmfZMrPteWn9224zFh69SKzh1z0qXi2RvzJXXv
vdYOZkAOKRuVtmbPKbkBvV5QL3GdADxIIELKe6OG3cXAU2GKkms4KE61arwx7For0LYaMiStlnSr
oNgKKXYG/bGyVVci5JLhOIsHyW43RJivQoRsI0d+UkgI8zY2C7CCAEy2G6U+7bNIvLezwE5asnEJ
ZoRahb7Rp2Q9scu2jG8xwrh153MMy1PsKZm5A21yLUo4v11zGxTyV2dyM3Ra+erD1pDgKUWwDjsz
66nnsk97Rvc9G8WnlmibjCW3LEgbVmJ4vNJ2opwhZ9rNa/lOrSW36DxZ3kNK3tX5tO+E/KKybZGS
dq0PLd8m+XK9/4DCfdN3ijsqzwH8iCl58zUUBzIRz4zPSXm/ZftnGd1NCv0kTstdTyxXZrPdTqwT
cP/PwR7I1mzVu6LXd+Se3GcZ7+C81nChBOwPJpizeBUeMkU86sGSG9PU3hAPjB9I8QiiT2Uq3Too
HSP7ULn8TcQW8zKrT2rMeTIUQqb4iYfEjDQCyiYDgUrSvdigaqJg3HRj8q21gkPQ+hfKEfbW6i7s
SF01i2tNijaE3ZeSlrOW8rUWqSTAdcukcq36pmf+6T9Ij6FUOekse0GOIC2e0ksJVBdII1RO5U6D
lzyV4c4P74MGyHrY3vux+qrWlptg4Yjp7kL5q6/0q9325zpr9hGcljSWnX9z80Y/pC14MYGoil//
5fJaRmA/N2+/Pf775SVow3Qdh+pfyIb/NG9cXnDP1f+HmE4KE3cXk39LNxZ+FXfp96triVNe3L1C
KOoSWfOPEkgUk9XCL1fXT0/cXFq7H64uEag6Ees6eEJ2ffmzerIRGltP853CCKm/yyYvULpdKrRH
GDDXaZtoWx3naiRPjoo6wc/OqUymI8rQ4jbCsU92gNLxEW/6O9LXALo0G7EqjQeUk+4h7Kv1Ulm7
RRJ5g554CRTrCpVlH8VXNbD2ks0HjfODc9VUmWCzSHsSV3GKi3OubIFCpGcRnpL7RGVQzim76zCi
AbthzsSKNN/22HgIkwTFnRcfRXVCH5CWN3NQA8GZ8aaF/k6x42uYvA0GK4v6E0X3oaJwrbIllpYb
1TZziLDSKht0JDfmPV7BlWEHl1Rm0kQOCeoZJeHc1FZFmNprAmAN91jP5VueTI967r+lGhY91WnP
OnHRbHI5i+fX+TUhRnRfv8IhVViXIihG9kITd1fcJXe4Ux31kJ+Y7kNH4JIOnAk1OOT1VX5K1/G6
Y0s53BLP7Ogot3kNVu234Bb71zbcsLgkoDQ4AdfeEUm07lef40pa0yG1ypsVSPuewZN1K846E7Wg
Jn7ON3EkgeH11ZAtrckUpy7h8aYXK2InPUleZDywafw3HwY21hY+X0LnX5hB//4wIF7o18Pgt8d/
PwxkLPEY4vmiKEz/l3H9/TCQ/xC2oP+wYRnATVzsp98nOfofOkUsaESIdyp8ROrP78eB/gdP1GZR
IEg6MtCQ/pNKliXAb8fBT09d+6WSxa1Fzcnqz+uKkPiqHBQ0JOB1pdJEFtmLDCub4MqDCoJFbXOv
UFEq9dgYUkNGzKGAKMMkzyKq34GGu58ncyPFw0euoV7zO/9dTaxNj7FLBhMWE8GDOhFngwutWLEo
chRja9vTczR2l24gA3SYLmptnNPU5xMQ4lKXQlPe6YhGal06KikXez7qnqwtLCvcd0CE7Y0AipaW
FqIztJGJeiHtDbtKC0y7FN9UwgyElSRMhilDmVv12PuKjRLmN6IwEA5I+cnuQB8nRK/ipKljxGEG
5SdZdYa6Hm1mB34sQoekoH3ewPzOBn/VdxaWy5kfVN9C/mN1HxlPcyHtqv6V13RbAgyIyc2ph3Ez
lATv+PZ6JE5hLGa8QhD/RGMiAxhIw836m6AYT0wYD3027K1YYdWHvX01EaSBRi851Carh1EUxPfg
BcTEG3Tj04SzJpF9lz9+26Pn7CdET8XZsLQrDOhNSaSCT1nTgdAhmoFGeJq/+TYZkiXH0/yS5VK0
MgxqWr4IoyVctBOhnMzsKbFepn7a291zrkeOiIZ10x9KEl8aG3clWTgdks1IWCfmHA/FMMNYs1eK
DtMq6Y+W392PhYlAIwdCYJU+1tvy0EbpoZ4fkiLZlSkEZlE6tZkBo6ppIP6HuzPZbR3Ltu2/vL4C
rIvG67CSRJWWbFl2h5Ar1qRYF19/hyIzECcj3suL7CZOInEAh3Uokdp77bXmHJNU1aqa8TUgStem
Fsds8DGL5opRybGdcS0uPEbLJDGNvSNH83UQWekDTjdx6cYVYwBjcsqJnklG3PiUjS4etnWDSgcL
mw9TBoZ7O5xrspIBJFCxFhW5WIV6EGaVrJAhhKPdbsuxP3Zmsa4CWHQiwBmxVwunuqcLL5wgnA8i
jUTkNdFE2ZwnDQOhBI1qi+j1v3nZVJlXMnfTJB2+82MB+zcNcCQLf2sA/O33/1g2SQ0woUWDEUHr
8JDI/9kAkH6jQoIlKylYGCVZYW38c9nkQqCgANP6vcn9L8umhNiBFjidCuMBjv5Plk1wX39bNv/l
0h8L9K9VVEKridzKyVgx4ALLt0ppRhN8AahoKT3E4DSwlrM3ubMzrgfTFmJbcsMVLkUfwZOLmcuL
nkcd+vwF80oavVJlBBcetMe2LpCbDq9zWCbCEyuu8TNwxquCK11ugmq87HvxRRpV/MpqVZGyFn4Y
7Oqg6kV3hqKnfeipJ2iDo+0kTrD3HQioseKgealJYg8GcsUyohthRVqpK67UV44dlixg/iavejLt
Pneb0JeQOpUyHKqTkp/GDV/NFBnoDJwZhd5wyt6EC7OfeDWe+zPi0Kf7W/9MNyPK3xEnS4Yz3Wht
X/VuCVsw349boi8f/Mt1vEeTOl4LAttMfyTfmcuz6vW8HX/XmdI0eBEDRxc+wgjjIDIBX+KsK8/O
4/xKsvYDTeDnhY1WhYzknFOltGzOkMb4Vz3Ulp+1Kz+xboPv730kuuWuo8ErWOgM0TCmIP9avGIo
oIxLk+xBYLNGWcVrbGzNYZvemYkSTjo43XO7B7TQJa6gu03v5rZpa1+orXtS27AyfNI3GFGYH7Oj
oFlxaI1rGjX6ZqawtfjZ/MmaQe7BO29U8LNwiR64ugRYzRZHYlrijBjjeh2bZOVs0tGJTyEcSLQr
W1S64UmwleXdQaOHYMJpHe5lu42exUP8SrJB4yvvUMt8tCg3dMfH+1vhiJVbnGUnOyoIgGVHQyAM
bMWplvFXti8uixdUcCz1wnF8Si45PlQiIC6tPxy15+LVOOYvHMk9nJp+s2zNJ/xGFM/LB/G8IORh
cOLYFV1hi47Rrv3CT94fgjwPZZsjOKofHsl0XpKAvCYBmpzOp9E2d9E+21fPiqf6broevGNr3V8T
5aC7XAYnXZfa/oc9fp6wLNjBmln2MUQ/j5R8NVpYJKwPQjlQSG9rKDaWymzgiVFzt+sANK7lytcr
N6AhvgzI7ZDcfgZr82ZkOUmyxbhhouMFR4X+xkvS2IWxGipbWri5cLjP3uwMF4Y9eCWuD0SnZO2I
0sNxQBd6BrpZ75rZlio7O1b7am/S1CB3xmZwEDEHpTOCMc3XLirGVCKAkCffkq/sGG6mXelXT8I3
+TnL8Enks/FJWVpqoxPUqz47t1ngVNKnpH+FypYzelqvF4ovPVyYK+MYtINrSgdpXQ9EoGEuK0bg
CvAmFLwIvRu31/RoMhwpa6cX3lvktOvqjONRNflK4Ic2hfXMboXLmX4I5oZ4QGWFCe6GAY4Hol8L
9VK6UzrRX3BrPKQaqVMl70l6ysqLXGx04zUQORKQ7AatwjWmI+rkKDgT/dFUo1WpSx303P0tZa6X
MHyJVnHLKGxrKlAUNmn6PFXYZzwy6CR1qw1f6XRasI+y9TLPP2QuqebwuvJmRuWF4IC8PrC93UPZ
YFDohSv+J4Uwwwysja0KLg2heSysBrk4PFINHy8WnotdsYudxH0RnMDaHqdulWE3qrcqCNPIIZrS
l6fzu3Nlahi9wOEXpdmpxRPizPKFJmt5vUNRhZQpraprdpGzVXRTTzHwstSOVSt7S57HzhZ+5G1p
cvv7DoG9/zBeXrQXvNvpR2ehjeBgNtm61Ts6Wd2YnxwOajbKYf7g0oBHhAeB2+zQRkU/HyyQHYAN
tEyE1aSKIbslnhgJ+OwoMNf4vImj1JaYKjQTgXSNxwbXxyKz5wIwIklRpPHZ1Vt6RbyxFKxz4qPX
/sh2PYIAn+ld/nY/LZbFbKk/Zo3Sy6pYlHCoXHsf9YaXO0DbtjisOJjW1ktk4Y2wzoP1lVsXzK92
sdWeyovgR3gXJH/2BPxb1ntpfVTWxzO4ff4k3mw9Hz6wAlgbouf5gxMF7aq+DqGic261Fg5uGjf1
7svz19OG/wgdh13x7TUuikvmric6CPy2io3Uj589Xim3uEkXaij+cGedn8K2Eb/zQowwPWnVsmYz
fflI3Npm/mudn34YIVpfFwOxa2IjQHA7hK+zp39GGyjUarS6P5FOf4rf5Et1VGe3QxKDEJkBmsnn
R3DlOtm0trRhyihtyNtaJS7EnK3o/vdWbzSoRAobBGAklD9kqv+2ekMm9je+xN9+/5/Vm67/RmtN
1WHt/yMbkB7UH/IF4zeSp3S0CaDlAED9axwUtSRMKKCmNFmEX3tgWB8Z6yiMkDgsP+ZC/0n1Jmt/
7YH99a0/fv5LD8xQwiBXCIxb1XSC6QHjJFDEz0Qga1JmHW0XqCrp2ZoUbma/KoTZCQcJ/6Gyo6e7
LSLlSyz7ZTLKxwJKnFKWJPNGNJLlPi9tDR2Yqal7g5dS7oim8sncDdXst4xOePNkG0Vfd0FaIQ12
DCYVdzIvJGY601BySm5jP8NlUOV+HUO4eHhJcHrx4kYg+wP5vbrQ0LjBWRHL02phCM9hTUG1QDml
ZRzF72W5rtNuT/vrA15DhcxdWWuBcsgjPEE6UFMd1G9jlSgA0lrzalwdhmCui+qtwLMnTtE6qYvl
2NYrNehwiVVUICXYGHI9LXUUlmZf4ROJrNFEI9fjxeFMJZXvSY2HIhB15il006bGPBnyXL4HY8VH
ooX+XayBYWavuACyBwUPiB43GzUSUUHi9BmX9SqsAG1E4KcMTKYk5O0D5Y71p9rMoPWVTNj2Ve/2
ebhiJunh6t4NWlxRfd03cS5tEhlSxl04i3mi2RqoWKEtPuY6P8YN3ppKt4Ko9kWi5nrWhGRRawAN
5tMoyN6wIBIiHjF74ryNrUKBiIGlKdY+gCE9lcH7LA07pYi2NQjRWXyWsDvcMx+2aC5Hq0G4kBb8
GkS6J4GuUpWSgKjx1OvUXKbixrqBCg1CdVY0OxM/Yp5FuMjrjYJ3EuIAW0NwRhNrV41yBcKzj4u4
JkCgQ9gH6DnT7raSfJfkRfZN4Y/4IobFZaIUzdTrMFQYdpm8KPVzRykjRKo1llinWsLFJMEpqXzp
PYEyQYVNPSSp2TrsuKbgRxPfA03kacHoqPntRIggZaPBy3aYdxDnASAM7k9qAdAi1Y4SGXyP9qcW
9XaLSFx9GEen4hiHEniuyFdG2WlSZ1roK2GhX/tSR+hMxKDSpmc1p5wN+TgAm+5NM7vC/EAZiWfl
LirU+tkRTfK2BD8GHxl4AMlY7ds4VnCA0a8EafYM0Xoppd2qpHdZAUcLVPO5E0YY7S9Ns8ABlWle
kiZ2GY0P7H1OZGwl2H3d646EkS5Vz3mfrGql9bJK5bOdjuqgPXdS+pVyH8nKbFBwpJveEEAUlja8
VW/SZm+U05sedOtOv+m4ieVs3IoJZhEQ8oG0i0xx0wmApuJrwzOrStPqbg5PUnZKp7utjp8hxNxB
xrlWjU4V/kwR7LcFfl4sNYl0WJibejiIfKbTgvQEat4BdEnZexVswrAtXqYUK5w4BR/NIDJeRcEY
FPVJxagZ0cl0Om0BSzkscP/nXyZHHsKA12I69ZZeUy8Lk7a+54YdK8GhwMqS0Hep9WLP6AGgP+Sb
+8Irh5LZFY2ojkFik7iZWvtyf6c3jeEoCKi/u9zOQi65VSwygd0wbTa63CxN9IsxzwuwTabTkp/0
d1cYAHCSCFaszIZeUM9tSfTKLopxJS+WQyL58l18VRTQzhEJF0q35tvLcQngcdTDQhPW94ATF7gK
VFWkHiXCKuZM1ldEOkcMQMc0WSXIpubcOEgd5dUos7JUhvlf3IAhgUVgP8T4wISILsm/38KRVPxt
C//b7/+5hesquHOsK/Sa/8Fg/GML13+DpKEBpXpoDP81+JdcLtJedJPA4N972lzQH31r5TcR+bnO
Raii8J8CYH9HM/4qwHi880dxAVZSfUge/0JVbJS7IJgjdPHpSeCAuDj31/EYUHe2VrQ1zzL8AsnC
4q+3S21Z7cWNcJRPMzxEC5PrASmP9pYwb/lKOIOPJ7yoa4JCHZnNGZKrRTvhCN8V6yy9HApSSuEM
SbKt7/QdhuTV3U+eTPRbycEEaDj5MkF+xsOj1qz0bSculdR/uG+3k1X4C3F9f1fXvxRf/0+s5F/6
T399/wwkfq1gTHDTkdDw/ofJjW8gFeK9kKx7adsge8LgNq8Lb17NrwkMf7/dhLv7Sn1XaYoA2DOZ
itFif222MkUwX20UdsMGM420+/dX+buD6N/dpb/IRJu6KYxKydNV7amH4Em/1s/94tCvNTt1o2kL
F3c3RD7hs9G53xC2IXeXsHcbbOZLQryO7V7c0Vo7LBYnOOxK6QQcvJKjvrCABFC4pQY7rdVtqtX/
ct1/HYr849M16C3yMFMd/6U+rHtAhqPMdfOZ+ARFGkuZ02DuhCfo9GXh0iLot92+8rtlt8vOcLZi
+fzdNpucOofYG4YDsYY7/zl+aVfKM7qGx1letu+30B4OxS4iGrF+V5EK3l9zaDQzqY8T2F17+ugW
Nto00Ij/GMf9f9HZfDkfo5y/3o1fVovHlOvXZyaeJj0o2yxdRY0Lo0KjO6Ov02Q94ZA2uEPtEkAT
ugQy1dCEJKoLXIwpFfPJq3k149NC/SJ005CfI2QlZAIpY+zO2BxbDV1/0CGxw7sFWNDo32r6XgMN
i6E7tc16GmLbXPh5xwTnXY1PiUqtilRn0S3H+CQSBNxtq+40yM9t+hKm62p8UfSrCAHDXIbMK36H
pfpN3K+D+35oKP0oX/d3g003It3lJzZoXkL42ScaARxfTVs+8r+tBLxlUlshUZaKjDUtIDYHvAEI
gHLTXSCUxNkq5csMah84A1d8bzYiPTOwP3sTioJgGW/pS6M603fhHRiNILCHxw4hvzaX3Yne5nfg
iIkdOCANYld6QU7iZc9aulL8wc5sLbBVpyXmg/vs86nbwkvshzi11Nfo0G5M3BcLgBh3W9ScxXu1
zdNtte1pICU0GQEjfVRPEo+CyVMWu5Gnn0y3pmPSOmR0VjFbKguQ2xIaPX/osCaN7BwcxUffL1+R
WNCsw5McHKaZaJvZHn4YmEgqUA3Nb2RfWwZMp0snPWhusEsiR8dW52GG9ukEOnSP+nW+h+9SRA6Y
SfMAtAknNB87mC56aDwLMmGb10XVkDxK6ij3FHkWNn9zGUVAlSxICOktPNHw9BnFRzbYgPY4bn83
V6BVkn+uaXWRHoQ5TujUrFbNC1O3/XQXVm/6Av79KjLmYYJmL1aDz3XbhUPUy+Qz/tsVx3IPYJ8O
i9J4rPQ19VB1ydD/XpN1p1o6QubZyp9QGbfP/Fd37q62eOXe3wmCSBvvvpbc8RxvMkgYPEMdp8D+
coOLupSOzKwG+76Ktw0f2RWQSLdOvwTQDh7apIu8pG2/psxqpeVdpEC/JRVxwpZyDXtba9bZ6Cye
gIyVmTe6pLf64luxS56Mj/zzvudV8AgKQHR/jAN6bUHZkkvkNcf4mGWrfnjJOFaoG3NCEBUhvz2P
EzQzdFSW/hOCr47t/naHCjvbb8o17UlT8hbVpTec8K1Z3Oj/IFTHqxGgXljptYW9b/7RG68+DduG
b1pld8+1H62SvVkeA2Ie9vd9cZK84CBd0VoUGXNJi9D1EGKAlRxQGT+uYoPPz6E15MjXRzQMCJLv
ExzPdZnbiyWuwReUIR7MFEvbo2dwOme5OCnWftzvdTtffgJlqFcLd7mVM+s1WL0a8ATCzt7Wbu/e
Xn6+aLgjt7bls7QMiNa4zkdzFS0NOky+4t14//06xbA/2AUJ8w7/wjo6MYY9FB9HxGDbzvnsFlx0
53Ekzk7NcVyCG5ncN6B3zXaC2XurriF2/Uu5DaiQyV2fSECwknJptltEgtlJi/g+3QyrM+Eq361c
ctgg+TzQk8RbKluGDoaX0pr+lJzCrjYCYhW6sk53vDVbExgvscakAp+CAxQBGBwT+pRDwX2IXjGX
bnV/omFJPRx/4fds99FGv3THaU0DcpO/EUjiAjJ0slWxb7bq4JhP0vX+IEU02/ioeI255rcktNze
7CqexJ9sj8JjiQKHTDb/vh8v6MvZD53kUlwET+Jw7atLc0cd4nBac8dy06TbBTiIyL5fZN/4zPbc
OC9/To883aBm7YELxDfqR/vaxVLgyHbhcjhx76f0qP6k9O5Kq2F10pcTU5YU99Hj/q8jUAxo7vql
4Cieucz2Jm91duv9wjc8xk7L7lAd7k/koK1U27BqV3fxyzlY4Xqb072VPhNvV9smz7xXfmkeE6xd
xWzYTlZv+lPlLAcPJTqAw8mjA717xIHZcrs1GpePek2C22ZxqVhoRbjWTMABLztqzs/En/AIZKG4
77VrfNT9br3wQW06wZk34EQr/Afbad0uWQL5ULObuayep22yylzYaO7A2yy3jztPatWPvtSf2O5/
qq25bG/pc3ET/eBsnMWncDsd5GXeLYXr/RKAsqepnkNazFg1BMgjJyO8xc8tFKmnBAGv1d7Un+Ca
sC59yReDzvVsjXtjNS5JuPeiTbJSvKj5vrenLDt3+mpYt+pR48gprBE/Fvfj47mEbDFYj/nB/Y2F
bDgOzWBpyheWB0tN1qmyHVTIQk+Evd0KItxqHI/qOp2JeAmX0rQpsfflDW8as9uM9urOGjQz5mDW
pFdfRgDb0iUDp4YYqmXvdXDQHpacciuTNSg0trq+J87EJrhYRooTCi0yYGiGDmqyLrGLcPXA3Q30
0bkot/OFJSArBZXYaiHZGHeYcOmhazzyDeEgsqDaYuunwkrtlkO5CcNrSI09VjItNAx83pCOLH4/
PdOV2Y4Uu0A+m26HW7ueo33g4xNRvkH3j+t0Uz2N6UFnRzUx6RDZAy6ME6JALt2Xsl7ceFkjdGPE
z/SVVMUKww/Eto+uCVEQ4VcN36tnlgauO2QpMK3F92R+x+WL9tyIHj2ip55vxgIHuGkvrsK8SphT
ieewOEqwT/pP/RDuVTxJt3nY5LqDLoCPYeytnPSurj8NF/BEpbCWk22MUmxetzzOogMpS3nvXNlD
kGaPq/aDXaf4KF67eD90NPLJe09ezWSl6jYaFAFbA2eNztNnS1njQRoDW3gDq8wRIHcYveKs5n4w
2ox24WuScTdc2SDDPvAC3SaHR+yskDGzYKnn9hpFN2lyoa6q5k79JKZO85PgBd9QrbnD+7ATV+SP
5ad+Q/qfXXiZUx/mZ8VW4XNV9uCy3rrNktzJoF+Tc8/U7Jzu1JO8T8B2ivguGGKt1dGVzlAME2ph
lr23+FVL7Ep+rj6IFZxPObk241Icscb68fQJ3NVOjwIjAP3xhDVuejMbNwZjc+0yK92TWilCmWps
Gipztpveih+dhiI7l4Xa43VUHMV4HpN9OG0X28ZFVwRHDnVi7txVt1CXMZvD4htn6SK+BDC5N8Fp
2oRMb1TrC6mSbTr6Wn+Dr4F5h2Zc8xFyKZLlP4aepq/7qh8fVR/RokeR8VPsWV5gb3jaJrQFh4X9
CjnVVlllsv3EUJRVZE1FYxXWZ2+9AnhhtdSubP/YNFGAs4naJvtU6oCnQdi8GYznsv8ueBeTE39M
T/mlvEw/0bFITkGxpDIq2HpQpTR8PW0YUzEPmIfJ38U84DE3Mj/vrcuXYZL9JGds77WqK5M8qFmG
Pwc0b9yuhRh6YYlCl4hWplkPl0VwIIuQ3i7QN/0qe7IH5JZxzexMrvqZPBs+Ht0nedMxwBfcfJV5
90Phkd/o535HLdtv5JOxbT7nZefNdrrunHyt+t222DOeYj8xl8XtVmcrbFv2jOXXBjZlX9TjeQ9u
2FbZC2a7OKk/yWlyFssbdYsb7WJvXM6V/dZ5DJNndlOIT5IvKK7y2WzvHAQ5nuf+FC3lcslqaHeE
kbi6z5S6t15y52U/hMttcIa254U7ZQ05jtrsazE5VbKMDuF31jzoLdEB4BsDJPXQo8mQvchulvlS
dfNte1k86U+qmy7NPdifhdVvokfDoHyXV6B514z9mRvzweqfuWYpP9GzsYvWrVPulQsihusdR9OR
kLQDZw2VmiK1hmW3b59pN/OlqgtL/xBewg3Msm1/HRbbVn+Ji00+AWXwpsxJ0FJ1gJhdcS2udade
MgPgCwWDr3eitXzuPfkT3RH3pneKtd7Z3Q0Tn9WuULU5KqdhjM6s+jIasl1j7ubJTnwwWrDi0aVW
4kV8b/24s+/s5ixTZ9YN9kWeLb86o5G3HzfGtCMnfqpeYhhQ8VP5JH+QLD5pdjM+ysI8dR/Er9KH
S5S94ndP+1W+vQ9P0K2EflVmy8VLdZ0h7o4whHPY1C/CplmZz9qLTvvU0r+EU+vR14eXY6mf4HX4
avbdkhOIehj83psWiHMdvV6xKhv5Jr01F1V1uwuMKnjK2/ZaTDAFrcGNN5DgDpP9UEHoV+yQrGO0
yVNwVcVywfM7exe4AYYLr0TND+YZ/nV8Mn4yjnGKH4ImchS7eupOLHQcVaGnhe/xEzRnppeESO5V
jjHb+BR9hYUjXYxbvU73HxUfDqmtXDq9IniYyxkN4OzEbrthzqpYSPaob4ld9LCafc8ftTMmCjuf
b176l+Jbysd9kOrLnHpgFoHIWrxLzJmG8awYXifaMoTtfsdfxAkTjt29asS3AsBrbtMcOGASRyrB
xXHmaE42/aaomOmS/m5L6XaCtAVUULal2iFGAht60KyVyBmeAXPRPHWFTeUN87lEY8FKf2rWQLqA
vy5+spmRgMUl6cMtI8+XqEvaV7fkou6Er+JVPwVO/I1vciCDhM49nwu5owfUDhJpGk4rWtApF3iA
AA2C6tT2LZ0RusYf97Oxlvfh2nxXQU9eYZDREeP/fzD13E/Ts7EplsU3Q4dmJa/h8NraR3fOD+nZ
2M9HIFu7+Cy9gh+BOkDKwcCpdQH+a7SlA0uN5KRr41CuB4eW0TZ8pti/5nTQrftN/sFoxTxZ+sgP
FcMV8MG7heqo34UrWDfRvqGztoWN9KqoVpA5Xe5OE0RmUKdfCwQG5fn+nnu1fWNufuAFhev4g4U/
RgRK3sch3SoWT5qVLxPne/lJOO5nN3l3y0+dyI18YYUuxkpY4bkTXrM1PtWnfBuuex9uig0PTk7s
lrlMaKknZY3ggWNKMgLPWzE5io/dFiI6A0BGH9I2QyjOlTw1BwyrEOKj3iH+Yf7udybZhk/yrd3r
PkqbyDUUly6MExyifXErbouUQ55iUWa7rbt46noQLp54aVSXElqAwMbulDo/bHL8dbzgXF2+LbU3
iGx0XfzeNZfBFUC3B+Lr9HB1Nk5DN0WxDX7M9xOGJh1WXonSPHJGcI38ewVEgH1c70DWW5Fw6LZU
wrM/+to1kZZc5grHyjrGaLlM6c60oPLUr3It2qO73WLMPWK6il7OfD4cBtBL8MGH9zcJ9sZQgDfL
3iP2onaba6e0WVfbkWTJbqllHuwYrVnlbHnR7g6HbWYbFrwtxYmzsE9sgI9Xik7atVnzYI/u2xJR
Dz/iNLq/nSfrfJ7dCnFGOZ2F3hI1K4ufEtUqz5CskeuUzu/Nxf/WeDkFCAydftqgki79e4cnEgFk
kL+aZJiz//X3/5wvgDeAcaWoOmia3w0vf84XTHLd8HEiIpAI9KOP+afAk1g5XRFAI8sPigH/3h/z
BSQCjBboR/5zLmH+JxIBRhZ/a5b+66Vj//m1War2OY6BVC5XzFKfpkIGbap4ooYwTMDhpev+aNzP
VUhvLwuH2Sui96ihwRtwzGMQrNSLfRKqL6Gae6EobQ2YcG1FJEC/MZq7U2pnY7o7AMiXQqc41cN4
Ts8wwBXZBnjKIkzrA1+BoUayNyRe00D77Mm9aV5icmjCRvKznC0wHrdllLPmB9SqM9gRop7uZfOg
JlM7tdF5EaObVPIoeNXN4AO5N3J9MbopXcQCjFdRFgMvp31aKu99B/D5odxHoqpkm7ssvIwqbGOS
kdYV8Ju22mUosbr0DrzdJGLpceaQz4U2PalEmqu9DkGYAXGH3iokrY1/5zW8pzq4LxqJ6h1gVg7n
saipPsaxeTcD2ctDSd/kIlyRcRzulhDQQgtAtAg5jc7FKFV4DmChTGP5mSWEQc2QPnNdvWYEiIcV
xaNZ7aPURI7HyfTRghnvLJwNvcg+ZHTZC6EfIhS2F/nIp0Z3YAg5BgAZXeSpg1z8UV1C8SVZuaCL
nSK7wkYw1DSH+mDbFdc0kY8TCoK5LT40ZJ3kjTD0TKdzUekrbSSwtSk2GGiQMgzJTkCV0KFO6FAp
lP20Bbi/1OTIb1PtOku7AhFbzKCYJI3SSZA75OHw2avjOuvHwyg9FXnjNbiuHjqJSCqXOtwcW39o
KEbEFNIEmnAC61qUD4h8nr/3CC9SBBiiuGroSEX13ZsDDvoIa2UIaiO9VmEYaUhtkvyKo8TVKf4n
nMaE7aJ1hxQYfidqOi8L4wfJjhek+f5OT0Kclc7CLOHNbEETp+kE8VxtEAFQtvo+zI5mEa+aqkUN
lgrck3ylGeU5GPJdq4MvhVIKmLWN4KSpkTdXdG5zeIbFdB2UmcEccaPGdDCqw6TnLz3Ojp7D3ay9
N0H1OS8auywVa1GNbwX0Roy4n8RwwFPMgnd5IV+LjFyu/qMtvnHX8rdwS1wQBNOH5E/a3QfJ17N+
1cb3TUI3QmKkRBwgE72G3BAjXiwVFZpPZR5kPXzTI9Lfx/Koa4WrwanWFORnjPomrC+N+Z5x/KzD
ED1BbPVG/hSKFDjF6yJs1saobPlSvQWNeKtVzFzyMWa6oOg7uenodSycjFar3tBOCpqlXvD9kkGO
pPVTpLVnGQFiTCasqdVWXptvXZts+uy+v7el+d/swfrd6I838iHpx1DwvxgyZYP/4Ne95h+ggH/5
/T/2GpMoU0P5c5jNWv/HXmP+poimoCPmlyT4jw/N2R97jfIb4D68V8zAJVX+fRv6Y69RfoN7ABsN
idt/HmaKK/Qvew2XLiio8FSsCTjQzAcj7Rc52tgpel3Icb0SDepQLQyJUulbV6xfH189bUDUObaS
acsxkulWohxflNuuD4+l3gPakpWOJl4OjsK48JOaZ75CbJH/xDxhZWb0qH5rW5ST0s3VZ2FxuYuZ
ex8QtVXjenEvoxejKejJK2lKdzXjVEDbt8pOk6Lhj1JkS4xe8iGaz/MjtN5A8M7XZ7DUuL4VYYrC
lRCljJNso0T7fDZfmzI+1fGtYI4rN8WAcz47wAF46wLtOzDaF3Qgjtml78I4EQOk+WWToFLTIP4E
iwEsTdCTyfmQfMSkAzGQByGYqumtNV+LtF514k8HFgZ/gha/mPOpk+5AC2In1S/BQPoQC9tcvgr1
k7H4qo2zoZw7+nTaucLnqU8PiJYfSoe8IvSQkOwYdgoZ2+TjwYA9JwkhS7TD3ufxS0fbkmminRen
2AisB2QNOPionZSxR93DEKvGA1CjIwfdnAiZK86Zf2eeNRjdualEv5VAIjXDW93epmSXNYGDyNAO
5R8RWG12I5JoJRudI+avkrQx759C/a0ar7VyZ5QiMdscOyBrSRnGNy0sUS6ryh49H6aH6iMqk1VA
I1jWOY/XzVrFoiANj9C5SAUVUNU7gogE4ukoR+ogBbrLaKdcMGruhNvYdICHyBiErkL2oeJMSWkD
QXHF8AGhzfHf47HFOpc/GtSPxVBPd/LAwS+uylM1KbQ4OPSpiysBjGShiE7LIyRIBabaSiBJhxOo
SEyPgSRMv8+upCku0IlwVNjho8Vb2Zr7IY0WdiQTjJJDk2tmEXrGZGCxnReHhFV7eOAs5DAnhXve
ykULoQ8O+CgSGZOakqcslPuye0Qs5rhj5Tp4rluNQR5CcyZy40TPGqplLDYn9FWfvU6DrOiq12Gh
oXkPDa+JmpcEArtYKnBy1VfSqD0Z901cgkkLaOLmdb+/C1jJouwMUoT5iw7xIUgDqOixlNCgkpeV
MbO49xRYU5UuibpQ7VKsdlIOMwaeoVBG3yXtjyxLsQrXPWfkrpWRDsyzrwsEi+0SJdsmbQkmL8x2
ocTdaeJorYwBzPUhY7RZkbv133v4INAO0Jkgsy9ggqXk/0XE4dza2z9X//0t//6//4fDifq3DeFv
v//nhoAI2ZBFVM/CY2X/012msyHIGHZN0VR+R2Ii/fhjQ9B+E0y8bjDUOGkIykOT9MeGoMKrQbZM
cgtpsgDz/qPDB/qlv20IXLoiaJpI0LUuSo8N45cNIdKSQsiVclzFU4QtfDHfMysMTIKguv5mBphk
9UGDyCe5YOsxPyzesrHxNFHbx+hO1KjeV4QXReH/cHceu61k2bb9orgIb7ph6Uk5ynQCkiiF9z6+
/g1mVaKy8gL3obqFFE4jz5FEUeTey8w5pnJWwJg4cRotdqZOJyuSD1n2A+/zO1yE38loH+ohc0xZ
2JUI8UKrTvy4Z1zWCvNxNMJ3gs3gQ8UXAht/rAFFYEmNolfgzjLlpI5MOwfBW0Txp66wy4zSDj3V
btZuczo74CWxLvXfA+jHqRKQ6gwP4BmPenhf/UwkzQ0/WYNtfcAw292JZ20/vFoiFphCgFDZoxoh
zQIYR//R5D3bTvktXlRHXU0KOhbVYij+psX8KTaTbzEgNmTMGp0UDHl+bQizhtRivKjNlzn33x2+
LH7UizStH3qkeItCWGwUzTbIz2OSMfQShe45KvRTnbJJMvk+U5g/y2v0KOuoBojRo3NxhZT5N8V2
KMsszc4iyTJG+qwaOvMJDfjvxL5cMLLXHJTLovYns36rpuIstrJTjMpL26AUj1XxYaFAl+v+TSkE
KAR9YBqvpir4aSt5cV24eW+6U4trghG4lErMig5S9iFEAzaR0zzWQQtWRIm/Jmxjebbssl7+BStL
Qyk5Ybm+9n3h6/oSTCYnVF4EcHxNr+3ovEQ2fb3QupkKXkdWbyTx0o5qvbdM5kNTErxD0F2yGK+T
zP6I6XFX95seyL/eNxQTWYeBKzuKEi8vMEuU3QpK42r6LKXuaRnnI/nhrijPXw27pZq5WkoaAHeJ
iy+bXoCMsCLdZK28XbDLWXJ6nKTxEocaPSq4SpFiJlT9PA0P1aqK8NYLX2tfrEr8KpO7KTIIx+o3
ByOkawctDUllQPqiDXtNOjdVKvpqx1fuJ6fKckBLID5Zd8WzcArbA+prZ0GtJ5NEYOBK6iwyYbDx
ItV2xO41DJVrJJ41YPTRIPtRLf3IGR52C8u1BlNhkfBvDibdc9Wii2KFbLJFSpLwVSEEVSKDp07J
LuuHgP4esHQ4NXu5o8gQyzRzxizb9535wLX7pN2zfySihril5LBwFxzsUcrrXcmWc5yEx7Aw7VQz
22Dpsq2QqwEuJxiptXGRdKNiYJtcDTyIhYL/J10i0K55RXLzLDhRr7+FBvTlezKKlGwkQX5AN+zX
ixZg0PYs0bJDKSVUsDTtUkFJ3oRnVOBel5ZOlbSvtYieONO5CGX5aZ5iwHaScLbKUrGjhjAodfka
SVmo5HkjxdYrcbStLQNeXDCMzUinxjC+rb34W6/qDzCeh3Yxz+YkAN+LdvrIeFhRLzJb4IIjRohN
2wqrczFHKLwaAX7q8jIY2U5crL1q+NVdxt1b2z5ePDXM96bRHOTKekhlAgRr2RmsAd84AmZDRkyH
TrPqDlBhHXBi9hIyKXzpsewjwS9fZoKVF0KUe9j7eXjf0gvya5FHW1UUD/CtN3IbHhv5XehYXrD6
TiT201Z/zksdSKVieKqAELSsFl4x7cNa5sEEP8cY90PVkDA4APw1lrnl/dJuZH38FGao6Tq7DoGy
MgagEpPHbGKz7QzrM9OTD7NafXUJN+qgBqXeAO1qtg1DgumyxsRdDJqrdMlGAK0lj2agA+9L+dWB
unOZABmVp0SIqXoyNVUcbikewTrNj0NnPKVyfxnnDNxH69Zqzvx1Qc00r79zOf4K8Roka/JJlbMt
evlTlo3PidWyaa3/SD3/L51xQt1BO23eO0Qu7/+7zKBooCL4a99J//H3z/+zzDD/R1N0jE7/8Kn/
QdH+s+80/0cHoc14FI4Hdqh/DwCQGH5S/FCH/JMY8meZAQoIqBAzUUv6J/v1P4jZla27SPrfBaH/
9tDvZdBfy4yut2KxTstmozY6luhRdggEdBTzNVF/hQavHftLk/rcnIAydro/dr+UCUErE8tu5Iek
+mnR5dbEaDSvC6ZFzagfCniunfwcTe1ewBBUGsi8YnznCYpIhAqJTDjKyHypUAK+FgifGIYVG/6m
hN2BG6n8NEyWSNRfqW/0hI+BU7taCaGpQkRoRiKyvFLJ8ornapfrK97XgnmZMXKf6MRZs5686Mp0
CPvvjA28YZxqYfLD4po0GIqtbhchvliJB8qVHFJ2Zr4aankS4JQl3fTQTGkCc886Rqb6I4H308x8
04vWZswaojF/akaDbTw9DkuD6gJnIUnuao+fuUs+Mbe4/N5O0Zo6I7jWUByeiZ5/krvhmeCQW6NG
ARPNGwzPbl5tZmlkilyFXvaqdKXtk9yOeKW1pSDANVQtCNd6DVWicTExCxWsR/Morz09sUIWLvh7
6+yrQQeOAHP+MuvioJK9m6/LoQyHl2zVnFmcieUj42iMchrJOn5N6vClY6oQWeu2ieDu6haoWeOs
0H+vjfGspYmfCMRU1QkJ9WYaJPO6LUS6ajgNm84YsdMmJ2m4CqkML6lxTCUi/SwD4i0yNwXWmZWd
i3LxIZ9MdzCNt3k1sfuO0zZPov0cqYGipcTE3nszpuk9oSzyaBMfy2Ai9jt9CBZ12otyQ7Ae0kWh
DApYLuu0HMUkV20mhu5isn8vh8NMpEoxvMK/wz0bfTZFc0hUw54NZAh3aUlCQld4ILJ2A2HVr6P2
Ak2SZrv4mMhvUyCRzumlaclRiRJkKdbA7t9io5dMTyLYwR6BlIAdvWnlJ2uaWHl/18mtrakT+S4d
UGyrI4KuetXwWS/j92pOTAeJiGfLLiOKEmdEF8b3zJzd5LXbR0+qfJVwC2XZYyGT4jSQ9oIsqVkE
8uSYjUusasVbNEpwA3HyZtHRMmvCWqIlmENimbSy4DLId3IrB/jW9guqgqzAZzRtproq/bhlQddk
o+4kLWkOpAHBqr2ayAmKaPxK71ZshVZ/hjoZzs89kkJDMVtPS9XJG7PKVxQq2tDcRpNAgUbxPDOa
J0z2qk596sfJsMu18WJOGQH31JChqrAyHyMUxaEBCChdJfCEE9XvSIJwQYCQHH017adaFzpW5/Bo
krMR9eZTAnR+Jfs5Fg3fyi58DqtdphjsdxU4Cr2q/TfPQFUWXzop6vd0F/H/1/Ka+t8tuZhr/v75
/7yL7okzMl4d/U6Sw5h7X6r98y7ir9i1yXTByh+enXtf+2fLq3HhkNmHy5SHZDDu/GvLawAQo6+S
lX/AVv6TfRs34t/uor899Ptm7693UTgB8bUKieAv6ZDoKaYQ2h/KeGGAByGIlFMWcJ6FdVS17e+0
lHsTqZb46SvbEgzN7s01aBO04H0tkK+XbJrKYtGcwiouMBuWQY+Y3uxMT0lYkM3pcengmkx+2wNy
VvPtFIUEU6GeHVxt4WvHz002PHbFPozQPxHBVFgAMWRSI2W3oRoTaHH7uzTNemYv5kfs8BSJrOW8
c82Coad1FbvwcewleEuN8lDH7Y3OF8uC1jhqnTB2+pKQOlotwaLmLcy/jeG3mUv6CHyY2myPDNwy
mHTs7jSr2PZGHKiKTJB7uOsFqHayHJQht96aJ2ib8OUuUrIrjfkp1aIzQ8T31pLukQuuqbeZp7E9
atPUJRHm0gzNJ4fCuUBQSI57Hx/Kjmpwfogb7Ulr7h2izHOhxrtlzt1R2GvDS9WbztAsu0SEZQ7H
Lqn1oJvvR3IfWFr/sU7Dru3XoC9PWQLDQkUROd0r2yEtHo1cRFRm0oOyRHP1aN6kGcE8nd67dbUe
NGIi6yzytKzc9FxBvIZhSRPHJUROH9fEiypuNnFONAY+3nt5ngUkqCDGCF/HtfYltcJyE/UQLUru
hHljGAMhGD9NT+LcbGxicg/mCpggaIYyxe8Fy3uMGlcRsIbF0nYBvyAIHeJJYfYAbdnMIkhoq/TN
LCNWxhBqUb2kBkwK5VpF5tHImo3Yq34FtmOWnnvFdFukME0DTucuZmGRpjKbtMb+vcTHPYkshLRk
W8/Nppkjx8pXciCr92ltWYfGwVxMMxzAeltVaEn6cN+laPua6j3RkObpr+OSOPFCbu2qOqlk7PGP
n8LhNQTxRflkRx2KSemC6fMHnPk+6bBLyxfVSH1h+I1Jpx/rBFv3SJuGdlLnsJ06nXzomP0tIGCB
RbRIBqA16L6OAlZj8J51yzEx9ouMhJFQxyET2ZCRPpb+dInGuJp7gxjuatwV+Jc7htLyFF76gRkD
W4VizreF9DNlIzA1yR3vXEXYP2b5JsJmJ/QRbzzTcDsi6kThLyIFv5H+2uQkTkhvVZEFNaZ7jS1n
2Byt9lubsOML0bOhQ7WRovdcuJodCk4ukhwcz5xNm2696OpLHvNcJkQXN1MeRO2PaKJbG9p5W94b
WeRuiVZgzaMXzvI9tepuWGQkayI6EqLXowRhlL7pJ+u6dpMjlRIhKOY5VsJtzlrAoD6Ax9qLM7Ca
xctjFUF0/VKFjM4qKMtxfBw0+SJZGJ+KxwrJSZJMD6VlIUCFgRfPN6uvQIJQGOqj33e8Jem6sSbL
J5H2WiGWVI5RNq0jeWxmZ21CIiIH+mQ5xyFnGPB7thYic21cePE3nBtQgfTBm+L2uGQY47QJW4k+
siFm3Fcy5Jk+pU5ifqTrvSPWC4Vbp4tBxJbmsQbKrhU8K+K4BpIibCxz9kYQvwxMyStUOTU7qWlJ
dBcfk3IGGSvYFhSgTsJ8pLVsDNTDf/FgGkss3EYuagAFIvlI//dgWr3/g792jNhg//75f3aMFnlM
gDMkXcN4qKh3uPmfHaMFBhYmtchFDAvjD8HMn7e0/j/wNExoG+A0jDtl8l+3NDNrBWoG39Iy4En+
Z4NpCVIs1/BfW8a/Pfa/02OjYWA7mcmgeZgoYzgrAgjHvOFWjgFQUXdBHf+BPOhIXzNYT80+wz3y
Da9zXPJXhgqTht0Y86/ufgKD9jtS6vfWZ01wbbbTyvP9S5zB9zD5QNaykL2Gcp1AXEzlCp7e8sxf
CPWxmVy09uROd9Upab6tJ+6ske+hBpkFQ4GEOjT0j4Lpxvp7joABFs/LGJ37BzlxcxajINTYTYaf
JkArZ3xn68ZYWfX1F7PYEJkhLf7QGpjqvJ5576RN3vCbTk9x75ggbYEwmwPPQPuo/1Tl6/0NzBw9
R7qoHHGkrUA9YruEY9Cwo2MJ6OmfRv/SEpE0APhZ1X0kmShIXVn3RrSC1vOS00AB+Yh0B+Km9jZ2
G/Qt4q/EHAfP5FuOIBnf6RX9SgieDGoIX0c4jL17k7brRXsmKpq+kvUcP+9hvcnzIzgiwqaBxAkH
weXQeJ6epB+MbkCEMr99wTzbCI7E0rW3x6B/2IV7WXYqV2JAb0ODxbfwhC3lYrjZZ4xLr/W6hc7A
3lsMT3dq7nXt44yHYvbizGey2yyOCpDDnSVbf6FUMvPAreHN2cUPV6F6BoUE0G1MfNY9dnyxkr1E
4vDXtLkjsNMeaJCCFD50hAn05NF6gkDZBwkX1oIFoPklvTUSjwmC9E9FclPOIAfP2LSvsHqLOxTx
Cw5WwTdVf0DDP7kpHP7G7TgNCaJVHMYQ8kdLxtV2CeiJ/vExj3tZ3LUmyc93jlplvvaX9WAgaIQB
dUKZxG/vnn8Lq6ps/fWkPJZ+zdTAcsw7t8yFJ8ESMeP2v9tQvXsCNduRwsOK0RhkZJPrZ/e3tTuK
JonqQdc6Ki5RIHr1k9AG6eTzItFCt6uxuqA6DLTXXnJg3RcP4rFvdyaCbCbmyK1QxLDu/s0vk8pN
pm8kjvty03ZkUD306D7ZAthSgKSL15dyW0OmxbUNQlTLn8PpqN1j6duXDh3uPmsZd2N3vy380ian
76AEo5XZDKDdNhZJMdhmV4fXfuwW3WYxt4ephe28IWZY+2XSYe3G2YVZwVTZcr4HXvenepNW7oWr
iGdKa/bF8ICBxzUQcm0Hnqw3vfVU6prMJx+MvTECZYT/SnlVPhoimj2Kulpg9XAdHIp4nAeAollR
xXb+3aJl97P9l3gkV8ae7cyZH4bqYW7PwwdYQcfwYMl37xIxYShr4Qrad2IV+mVyIVWnYPKQPMVv
wlf7xESpcZR9xTOa+y1z9nTLnwsgssqy/NFAFeAPlKsplX+x+NGHviQHsQ9eUZ/hHaxneUdeW6mZ
rg6BVXRCftGMGFwo7TkpIuJmmd32NnAa3H9XmYP5u7pG5Vk8d31AnohmW7PHB/iP70T1cpwMqMUf
9CdB5CxzCLWc8EYFBT01CEm/xZGWsJuBDbOVO3iGNqPf+tFQn4fohELV+uW30DzXMm628iT78SPe
EzYIJn5LwetJC54cFYYG45wIJF0h/CTMgkPhJmIwMTy9/FQJcO/PRnJuISLUHrhU33qM78GdKJTd
wlkqMtWREMoQyrxR3/GeDTFxAAngX/TacdYA/jzFLl4yFYsM2bjRTeJBb8786H51LLPay+kv8E/0
q5tVTgE4zl7eBdi55zG6kvaEkWMZendo8SXAhuXgBIkNuzt7HaOjR+z6vDMAnIBlQEa2Iftop8M5
lKbrNCh4Gm29f0zeUlzkZCLf+Ui4iejDlBsKCO3+dLGsLL4k8AZGCo02chMVgAP+ABaqNaT9Tgty
lPXjofCmMvPD8rEYzuFICEDyVk4snQRbw4ARb2f2ouZF8/HueIYzOznomyi86haropJZjC9eQx5Y
on8wkbfAS3CA/yEwR59hk/bTVs5kOl3GUCpl+HLU1ZPW5gw3kdB8WzMtzKlHsL4wDmSs2bzc0wSs
1GOC37HXWQdnKX+jjwLpwvoFnW76MYaLiJ8aYxXkO4XXTLhuxPypKfmB7LGF/8B0S50wC6B2kd06
fSkK2l7rN0Ybw+DQMTHYfWvqbWQyNWwyv0epbsVsJu+e/DkQlB+UCrZyLvaNzGJYA32BAMlefsN3
6S1UONJ3IucSk1q/EcS9SIcnt44Z45DHjsStgu6SN4yCJ/WYYNP7nqMApmR66zg5774RQ3SgcUbC
hoR4Js796N/TqUNnTM86vkIaLk6V6RId5MHu3mYWj9iWpn1kbGTjxUxFUEiP2UGuj57AOWOe08ml
I2c5WQi/2eQ1L2vjsTUWgAKn71oMKXncdOpTXScPGmsZU/6Ibx8EN5i/S/1bvqOBYlHikpEHSBlk
IwupezMkHUMdhVD9lEAaXFzpZJa8je0Yn+lCfpmTYKsBcoOyprLL6/TKAfGi6u8CwNZbinaS4Wru
IttCmDu0dIQ6LOTUmbRL1x4HWmmSLO0qmGGGdiCeXOGUHNcQAhmrene0IRUO75P4Y4JlpQ5hJG7t
IpVkEUqLw/DQXsQrp49K+76vRMcy7WpXP5FkBa7RqGA/MjPhiloJzRyNzSxhA5ZvEltzq8G47ZVT
7hF2DPjxW6nEs2E8mgQnjrhBk9JLhKN19yNdFhqNRKCP67HknuRPRWBaSZWgz295h4mo4ObiV2N8
pxemIuYvTExIt4LFoSlvDRJ7m/MYBmu4D+WnrH6JfqIXufmY5qBsXnkqFkKn5sAkT42bAy6XAfU2
f4iYPRNrEzuYJqSLWo9OPOHoaMYJqoAD6pJcWdiV4uIzk8Ab3F+l/HWBf2tnq28u/qL+CMJrZG5M
ExAam3n9MUFWK54YJyerj0GWL6APDls7ArOYHKHlVWsFyjVDHeld75yJQc9LLTr3xpbv3hIAYLcP
d3OPaOezs0jOsrqcKgW7Nd6E5HCKDmeQobiawY0Sn/P7uMAj1mB9BxenuoIQVJipJeRubjedTCH8
7The5eFl7gNkp+kWU6x27iVk3opL+loecs/jSUDMbRfPqnJIGLKqcKBAvNkkj/ciUeJMGvRHbOV8
MM5lDVvdJNOFAzecefjKW41fCk/DQQgYaUFZfbr7ZdoMgMkXfXOUXxnEhKvl92TSSFFXY7DFsbfD
Y4MXfmaWf9YMZ8BDOjjSjuO0IyVl2jw14rcwcbW7g/gtGh/ZTDIoxS72TSTD0BjUo0rVjDaY38TB
QvqGwlrbpkdCPrlMIjcly4GRDY/5fEeVEaNe/yTWNrphXspIRL9iLokpiz9iETF3fAQqag29LVEI
1Set84HHEVugiRvWo/M1Uu1SvBfZ9RdSEhXI2Em+oDwUPsUpoDwYhs1oOPenEgmdiCY8AHg1PC3b
Zht+J3gQGfVwO6BBO8V4Rb65dPsT8t4V52v1IJN8JGO+7S7RV/ZFeDofrA+Mg6zj3j2O393vPR2Z
NDKeVtmZZEc6UiiEGlQ4poNbavDV3DPNk0A/Y9yZHeEDXERUOOtvNz2Rdh0kZrASYl2jrnwNDQzY
lwEPTo9tB03BlS6BBgiomB/qDHA4aZB0gISeZ09sWMQfdIZfbWMTO8hjjXSynsZvvMlT/Bx+Ihto
eIDFduguHAnzRQLgirj8h73JNsVqpzxRtY81dRn5MYEueqV+GBY3vaPAUAWdiaCIn5VnOX4uomA8
dRLoIAvKNAuvAwMGW+0X3h77qP5QVjuEpq66pemtAtqJY4HCmu9yrSd3IVeb+ZDFqI8cbN3cSbW5
l28FEodqE0GtJQxK+sMhGuJqe+UiR7w9IhpP2XeTNb1NfyZu/2pn4GMSwbgA/cNiNPNmtBvTrrFH
jaIXCUGHqQpVBMF4PYhZIMVuTxuRXu6k2bDc6mhZcfjebwBPueQYFih3Fx01Tm+jOFDnL0nfTiLA
kGOSPkGBRL8RqR9xchEfYdpMNh/0U1lGjbNWfpE+ZC1lPnaLHUSbbod4V8Ot5AAbaVUvMgEMoir1
SPxND6gSxvqI6VB7QqhQdAdaE8k84802DVQ5jvmRIftrXOxocewCbMPqW+qd3TOcFJVzzKCtHDf5
uJ2pS7Iv4Ub00YCBee3PQ/7GvIvOaOBlzJOU7LP1iynuzPmznI1Zh5tEpDjPcOFqjii+J5MbQXkQ
OXpjmMJ+1T7WkZsn+Pa2OE+BOCx7E298e2vGACJ/cSkYPkNKqIvXsD2S8JKANRp2OoERCcUrFLeD
kOxXk0Utz2R4uAqFvk00onXJqNTlfRVlwVJuK6xzDa/QYVvAj9MPQBalcje8twCPy036lYykWlKF
njvhEQFsYnrFUWjIdnCxmvN+jDfSpuT+Q7xyjoe9mN4sYwd1sJmgMjpR5CQffeJjD+j2I+J/dMs+
UcrkYnKWOnHpRoqrfOY5GitARVRJiKkxjXKCpP0ngt5oDvCYRMh7y3Yv6rjukUFvWdTcz/8O7PMX
rzfEOUIasOTWN9kbc4Ux8pkqEPewPIFPrkXPIjKstu9sifWoLRhY7PtHtRHFLxy6bbwRJJYF7GP9
9kcOXfGVSeqrKdPtaizNDq1yapg0GBgMLkux5/TCN9cRtO72pzJ65vkmSJNJQFdzbHlArzfIbI7p
Tjf9/+6JnCqh09fB2ZJH8H9rOPCP/V0qykTub5//r4kcaQI6FgHS0/lH/z6RY2nFeM0g0eOPbJd/
7c0Yu5mGCpVPR1Ry/7x/n8iR22LgO/hDYfofJfH+YcH7XwO5fz10SWX299e9WVJ18SqbQDTS99iv
TultWD0q17rwGZbNB/4AKV/Hgb56ReSzQIBK+kiRNksnCffz43CysPpCsdw0Jzj8eP8lvkzyWILC
t1W4GKzCTIdkjQyAIz5qbiuMrZ23pEBgfHk3Lz7guYoW5aRbT3Pua7mPoYy5/nIdc+5Jm3kZWdRF
FeSXVGVG5iTGG0qQWbzU2DYTtg2nicB0fxUvcfvQH/IFPbZ338Dgosb5GT2aQYfWALDGt1ywezvH
M2jKbltvVdMRvg3rBcs4oAfQrXoZGN1G/01jOFRBvs235i/t2e8HlWl9Q1FWh0EX8OPmtzvkm3gT
gj313/452cgcIOBD0F/a5WW5dvTWZOFIz+qPtdc/18QLtWfzmuxRWhThW+2q1PCO/oEqMmHF8tR9
yMZrTt6jsheiw3SR80+t8nRwPDekBLDtDeWIw8pGzasESPAQ49rcppfokWek+2RdpMkw35lZZI+Z
APX0MQKgvrQOwYlJ+F0weSK2V7HVQ82CoHWWR/GDYR/3TsQlc6x3nFHWGoBrkZsNc9f1QbIunQ+E
g4pCv4+4eAYIO0Qj6sxQxPAmc1EWB5H0AJdufLyJLdyRjXiTUaCFiZ0JWyIrx9Zpis1w5Y/lVNVB
sVE98ah+ToBvUN/zqFWHSYkHCXbDC0mhdtPt83yTS3IICk/AIQf6g5ZG25WkZRZbcfzmDnKXx/VW
Dw8pbOHSraaD+cIlut56hAx6sPb7UfYk8TEF6sREkJ/30gP27bcDs7ZnNDl8E+2hi5DJ2Su9JCu7
WzUcSyRBe+lRpqtVbMYNUrENkuVNvVAZWtYesMoswkl5G1vBUVKuc8lBhChRErF17KhaUneoX0ph
T2udHXkQzNdyFDdugnOZQAfTL6ZtCsfoC177ORp2+K7jbKOB0A/WFo8cNaDbDG9V+DKSdLM6BrUP
3hwn9rnOQhqGH36HPxn/9V9juWWoglmNrCFfHB/qr2EOOtWdKzc5VvMuETbxPRbzUpq+/L4apBSS
QbDl/5Xkud/WEWO+6Sa8NT5YMSdpUH41Es6IrbK4+VerfhCAVEuf4TNy1EF+SuDaMTl3iwvjGsaq
Uci0yVmvdzR8Quiw6MX78VGxHHwjK0O0wUNUAttp2erjvSmZT42PbAmumat4wIDrihRHYs+wfCpe
/JhQ42MXvyeWye74YIZBMlGqbdePSD4Nl4q5kYfnja8AHccgZdEfLm3rkKMd6898ea6zuzyndFd1
NytBNQU983XSJjyahSOaHBsQJIRhXPvJuT7WwSY6CxeDp4RFmmCnx1kFyUJ1BS4OUNlI4es0iKEL
Wy23JpMaHxfh9JU8zZXTv8ibpdmtdwnzRpNvA3j4/jNkxJ8tttEfU4ZnTFgz+hYFQmbGjuKiwro3
EBiUTkq9kBQJ2JXoWvTA0ubNADuEufOyYV1XvqGEmdInRuOtnz/Wprsa++wS3cQ7mKDassLzxNxf
mfBNzLA6jwiMdxWEXraBSyY8zL8pVsX7K0f0oxudqvyeAKZOzWc8jV9Sd68ImW+/kRo+9Q7ZD3lx
nY8nojqHbZy6eXjjkzHeqwCMetrx1EYeyqsvPcPtoIernjkcsEGVD+IXy9pS3iMA13np2LSusUAU
uauKSAU87WbWAR0kw+zpGjoVEd0OzRHKq2tnfVnMkDogS36L4VncEDWdHHixwxaRXbob4Ay0hdwY
izffiWawWcKz+EZ996Z+699NzHiOBtxNnhH+8mi7DaN/cmzTPWsNaFcpzAb9MT42r3FCQOp4rWdC
z5nnQ/j20Ghjp5beq+fkAvOiPCEHM9/ICaMZ1ws7f6G8otU/px/5Q4b84dijnW19YnEowqlINfOx
5DVNSPo13C2Er7a8M78E/aBRtzHgmc0rAV2XpdysqWeVB21rnqpXHhgOHb6xRbwh7QnwZ2XTC/cP
uXmdK1/kkfFC/K+uwiwREwyWGhlR7P+/CvvfKXp///y/VGEyTGFMN7gk/7oTRVhoiMTkifhk/i1B
jwrMMgzVMEEXsEi9f9afKlr+SiWF05TIkPqH5/M/UNHi9vrfK9G/PGzpDzPPX8w6rVg18jQLsHLI
P9ryXgX5+XtPYsJODrllpF+TOYgughHgKJtiMhv9dvaXh7Fx9ZcI00OUbpp0x7SuEzzQoi0xIEhV
zsvjfCl6bNpg/50FgMqyTVrfFIOOOTNGjD6zaSVml31oRl2ETJ7cOXJ/L8aT2X0RkVtXZxJhidnd
LOg4qVZEGHU71Ai6/mDi4KiKQGk2BZNi0He5Dy55sjoHSg5keka+qy8Zm0G4cFsY65dVQjli3KZH
myrelfTu4pvV4HeINjrLuSW8wqdZ92NIckvi9K+QqiwkNeuRvvYOHB9kwms3tNmrtVmIhZ/frChD
K7mt9kzCa8MrXqULR27xlfWk69qiwdb3VYpY/ODOnyvRMwvijTIAYbBHu/qn/EYFMs5elbv4AmMo
BQ/KZt2H7oXhv7VfWXxeBYgKlF+iYhfqTv1cToQHdgFSo8ch8vOZC3thqld89/hz7vBa9oMTwSLM
0L0lqPvjcB9bYUix8/B77n7TLxXUAX2iIoKvEj4RwpBetyBDS1EQj8lWSrZsmXENaGIAh6s6Sex8
rtQn3TuzKDYd38u5eAt7p/wVjjJujDOUrPiODJw1XzU2UPpiwZNVzyK/KPqcafcS4Hjp4U556IEI
I5nGyglNJ9EeFSCT5DxTkFisQss95uAIoi4treqtuzByQdUMjhIgte2+Yzru9mBsIsQ2PG1hkPW+
fB23CWFT0lkcvG92ByQYMEHZaShgnOdC5UFRRtvDtKW3bnvbODEVaw2bn57y0KY85J4HQolZCqUS
0Mb7pPH10O9qFHeWm4GtHQKyKwhWcsvpjVhw63PccfS+AVZcmDkexe/lW3hhv9q9s1FUn1GfULp9
U60G4o20HAMYLQ0LWlwLRY4rIU55wdJj66/yHssvMNA9oz7XupS6Ez8kLlarzfiRvc2Wx6zjJ91/
TtvpwLCx/YORGcn2Ad2MEmSgzExH6hzIRho0qG1jPd6/Zah7DDDuf4z2t4nMCvYW+c7RNWVKliu2
r3RuPnjEkwc8mg25rEgSIYJFdFcgOJegL1ycqsBx4uGQbUk8Y8Zk1wx3j91b/TsihdvOxa9CMG0G
LPHAnzwU5QBOz56OxU75ijw8LdFD+jT+kvJoVZTjBIu1/oQ84kD4rfrEzE1+ghWofn4ZPjw8V9n4
xa48J15Vfy5vjHj5yXYt+EveulGA+64poaJ/G3s9psEI5CfICMpuMd2eVqN6inhnrbjqHEOChcDV
SatTMiP3yIQTT+GnsC/YX5u/qNVoXTJeT4ccGorT5dv2IjXnYTy0t/wd8W4c7+8NZVg+yYyFRNoZ
hSEOo2kEBWEQspyuSb24R4DND+HGfArPHdEVHCn/j7vzWm7jXLv0rUzNee/pHKpm/gMA3ciRIAny
pIuxc8599fO0LP2SaNfe4zl0lco2LYICIeL73rDWs2ARYeJ+J4gEsOt62NUPg0NY2L1AhYlli0lO
BgNtaxiOspeP1SJ8CQ/c+C/Fkf0ft72srCoGQE58jjf1BNnlDcXr8Ml4J1Lt7gaUlZTg4Rbt+rN5
pTNw1y5NWTErt/G23aT1Q+FQirYK7DYh/EBJsJi+7+Fiauf2QifEjyLP2prz8zmcBMWciTMmyp9S
CRTYgAzYxnZ20vDpW5uiWiPzyPx8rgwYeqmk55WHFGun907h2Wq11EjTM7c9ak0mN8JahxRjh/q1
OVEyC+wrhlu9yh/Zx+ANSC0nPGpLYQ+De6/Q1s9i5IGz4SDuIWzlUOyk1USPJE2Kvx8JX8HNlNjR
LgViS9kWmXNlk5dvFJkYDLBD+Z8sEeCvLkg8nSFJRDjAYvgIiddAILtMhnOzzw+IIrXNMuDYcpfp
xaWYi9d5did6J7pdlyPJEUWM9/YAWV5fsisM6dG6C44KlSa2goaI7t07xQcmYnSsjNddZclSnv5X
V/aCvy1pzt41DHuZLcUv3dn1GA0ztvyUjMfyuQGsYwfo+KaT0tsxr+9ulrkd1uK1qa9Ieoonc6t8
CP49NvvsUzt6CIcwPVXStN1KfW3ZOt3sTDH7FGmzZFwrR+2uvRUP8oMWnZIjd6nZLh50VPVzdEzV
Z2Onu3z9itOFg/Ui2uT6vadr4Yjxm9r3s34XmKE8tcECJSqTcd0WL33qED0hcqOyodlmyHZnjeEk
2xBXF2Dv8DwwkX6U6v2wVMqNvjfP7ll8YH9u5DP/vqMPbRbA28yLdVXec0qHyUswxVo1UNs+eEkt
6TFimtwKsMpoxzN/G6VO1qx7oLX6QxrgscDHN6dfSTkiwVSRstI/oV5V1sW22Q4wit1VQk0aznv5
rjzIkIjmbIheipP0wpzBTVhfk41VbqJwdj9CoiPel1PbkI4Khcym/JDAUDpIFzDnLB7pKGYNbF9I
CMqSb358n+YT3rF0b0W3BCBoY6aki1NqB0aNPTBiHdb3dJLqbhzv20vx5M1hK3uA40DM6DMgZ5A6
P2GjuDcWWIa7CYzFcB3Wiq3RUTZreXSsT2F5QG7wEl7KF/cNr11FNg1g3GIN5esfXWibqsgAkXGn
Iv5HLJcqfrGsTSK+L4//pdA2ZUUSJ5TWd8DWTwEi406VtGiS6L9PQn8RIMqYESjEpa82AYptMj9U
S+bXHw6Cv1FsU+3/udj+9ambkz7xl2I763UyfrwcZjCryjW2Jcc9T5JDazZsMCvbhQ2Jkw9Zx6Aa
MOhvZ7X+Vu6YJSaCzehyNJciisRnpB8M1xTic1Zg2FfyKjtST497ac/ZJGyBhYxHMiuejWO8Do6J
5bD9RNaYPVarcbgZ/PSOs+aiJFR7C6hIm2qfnYdgw6yQ012rUK7Zg+rkoL+aF5NnhtiauCeY4OjV
yLrp4X7ypr6whg8uxCYviUUFNATEYhZyy/cnjhXcxqhkEGQJ6/FqaefxAu/6RV9QecrJR8gyyg+W
Fh34Q7gTtsWWPYfFJbXu4dZdpTtzH7xgWzNiJHOVa3OWIMk0zyNDAeqSU7JJzr6D4ExRVhR5ESvu
Y/tevQhH5a2y5fN4hAmVhtuY7RX1r/SoGR/uU3jXRGSFZs/WY3/XHaZoP1EiKXIt7VJI9pfiUh3C
J6YU/qNhiydg+lfWd6zNiyUpZBz5Nvm278ILKa4FFZQ/OzKUMDNIVTYSj8iOESY/Klt8+Aip2FJr
4kVmo4jWG1mfka2kVwmC8fRvEhgJLSFcU8EiOO/YppE6CvM3ulPFZYDULxVAOm2RI8p7AVeasihP
mMw7xrIUHGcm1eQdwo5c6JueLI/uIt9jNVGHMw7/TX0kjugRxDIShSJcMOM6GNi+l/pVSTdVjS1r
5eachDN0G1NU+KRsRMd5Fx+VbXk3VWy4DXkKq+GoFvzAsOVcSuc4uuMY7ectjJJoLqkrAKK4w0f0
4Izd9c1QsykqZ9ZdNtjDRnorHoy3dtfueIU++zU6Ocd6RTWYVp8a9mWyGDdRftGj7Qgy/Vh50yrW
3DVwR9tt9dSb3CFk1MmM1BzR7Gc5KilhGUlOHe39lwH5QMHg0EPwlipY42c0DspGs57k4KFj0FME
z7KCHgmuL2VOzFvpE/jMDNoXEcRgPB/S/M0tSMOdhSCokbvLC/RnlNo8drRNxvOc9Az7XQQh8ZvZ
HRQsjFHFlb6Ug/uxpT7n+gpUXGvkYi7D0iEwEObJQgEzgcbGSN5H3ZzJ1TIHpW0KjkLsb+dyOwso
L4HTSiziVizE68Ge/kndPAOhgMS/cyRpo8/eUutQLSQ0x+EKCGXkUP5AUGjeuJr6+BNrC8PdTjjj
d6UxG+jO14yT6dX03VJ4ACJBlRiUCOzY3QkXQ3wNeI+4BKxG8zJ4MtBtRos2X1EdMUjFz1ABUVhI
vMYvstM/0AIo7h33lSFfhcSW4bnzxyPA8pQdQoPAmBQV8aY8p3aGxVZubJ6etgRbfKPSJLY2+eDF
tZbaZ3FC0kFupfZkNk7bbzJMoCgQu7esf3MN3sFOLzn+PSRtINgjGpOneFkPS6ObjjQu3Wg+rJCs
sDTnwYmywsoUf5TqLMdtUC574xT36xBtZLnM1LWhANmzLQlV9Up4GrbyW0ZOcOyE2TZ/8A8qlFed
RFofNRrjO9lc9yQl4G4a7XCp08Ehlr0W7DhaG4jSfXBDy8Iv6oKpICjrd4oEZsBWMO9QPmdEKaV2
O8TIjtWA2lWZIZswrgiumXsIV1lBQAE1aTEN3rKFyFzwvoCcepI4oq/Gu2wtaLuZWLbBsn1KwjnC
BSFYaOY2RKYxOH6xDSnmZqRjtwuQt2iyZCfdW+qJbbkvrNJ+4+87lrLQDftl9jq2Z/yX1aphTDFr
0nX1Gn6EH/EHjQW8ORQ/M5a9C5jkwLitScG+zsqHwLypvDl8nGpMDyzpQSqxnNpkz+vnfFG8olSI
OzZVTou6L3NIhVaYGiAK34Z7ZtKJsK3ze3KAS0SaAXU1PyEosycZJpNQFhVFcqNarIODaW17JIUn
f7ghuZtOeapEjKjihQ4t26TNXnrn2Bsm4Qnjm4V1B2QagEJ8qvfxcP7nlkukORFCR0iYRrGksnT9
9q3+kZz0Z5CQSXLp736Nv3j8j3KJoFOL8ooSDGzdlFP/czY5BZ0amENwafL/Zb7mj2pJ+ZeFWwPM
m4SBZIIM/RxNKvg/NMVgiqp9s//rf8dU+c0T8tty+Osz/1ItATPqDbmRYT/nxKCniG8xFcjY91ho
z8A0znAKx0l19U8FStfUf4qEiEwRJX0usTAimh5Dpt19jRCj0Emit2MF8SweAk9R74s6ti2Of70u
Dx7xDy1Z5rVy1P0tuamSfxWqUxEcQgz7et86vX/sG0LGWV2irO1omWv0gmaxEsZ6NTKskoT44Ofj
VkMXXj95ykFohEu+1a8iLEtmC68Wh7M25zxamI3dsixw5w22ZgW3tEeePUoyd9MQbZUJ8jIyoBrF
DMdyBEoIOMN0EXQbTyHABykInDqDweAY7iX3FpC02Ni9/iSlwSFm2eCV6656ytmtpgu9u/k6oi5R
PBiif+4l9TFNjUuun600WVBBozFpr0UMUTQbt0b/2qfqWo0vKT2gh7xm75uJrbHVtHR9UTAgrNJ+
WRfJUUm4tT17jCWSM/Bil7sUnkmCb6UDm03HRXnCvVZvWJ90xkrQuZwQEmvCiYQgLaedx7/BTsR3
9G45EAbFPE5m6S+P47MFx8+lc3bxIgrKvd/qTiRvTYwUCTd6156T4KQM60RwDH2RA5NiPGAzuyg/
M4KJBnvsFn6yQJPOmEoBLBux2riGD/VnqW+bcl0tlLNZL5WlFW6mCiIgdJ39qj1wFEmfRoJTgKAH
plSWeYccRzSPheC0wm4UyJ5LkEFNLzKt752IPtxF/dUzG54nnFnTXC89jx94JLHC0S1mUJkLW2Tq
jHrLUBYqrWf8VMDz620a1iZe4DIxqiWwiplu98250hclf8euY5Sb/G0E1cP4Eg8IAl1KBAby0/57
ydKcPlneuy9+uyq9BVY/FIsUjxZWBv5/l89Lz9ZRuuFvYcpyY77cegser0gsoxYFGETWSOVG4oom
D/zSaDO94LWfsQDEJcPYv0aZxR7e3Ne903AZ6ahblxZtAUIK5neijdSTP5lPAwuDbqtj0a8sXCaq
hSPdNck2+fYgfp+dnPxMO2ISTExwLGEgLCQFvFB8vyj5F3nPmnZRF1AIFgYq4fuCeFHE80SIxItI
XpkI/kK+E1sB74H6ElfrG5OPqtzlkdOwnxx8DxnW1TAIDXVvYuF4iTBPVd8umGN1/KUEKqT/biO7
4bLmxwreg4jIRKubBU98lA+5C6eeDkOQ7iYyx5jet/wNYkeeCyNbC6i4XW/zeULqqPJasN614RQ8
Aldq8XJyulQEWkiEkga4XBa6jxcC2V3GrtA/St2SVSS1Xz3XroCd5MuwbMgI/3Q/RJEnSUr7Os2f
9ZSZA3DGnl2HFTiCU8t8QdqcAbqI4J9c5Tn331JkFejW3XfYJLK8EqclSD93mWMkw6vSnAPpRQtR
kb41HXoLFqrXAWmbu+KyNfQdgrqxwsV0G5986yIlL0H7Th3GxmIMDmpCMg7Z5DxYDc8SQw6+s9B8
QCta5Y8CAxrTcNgrWwJF2snL+eYQKxfNh8qh2TJFSqb1AESpvmFAjC2648UdLnR+RbS3OO6EN510
l9FnHWTscqpgdS9ch2wjKCBRMMWxrkepU7/lOxrGajqhc9scXr1pWazufVnjxeYHWrs22cLalQYj
3g3zK8GRxblv7Ph2+WxLWCNjlnkWvDH5GsiY+1PwWiPVl+bZK79B+Ti62qLj1ZEc89D0b5gVRD4i
7uPKc7LIXc/vMpRIvtOD5ijqdt5Kz7LpoUtRt1ZGUUPnrUJYl9PlP7okQf4FQVyH8qdx4/+HkkTk
5v7VQsrF/vXxP0sSUxIxkKqi9tVCSrUiihpXDTgHTVZUVGk/ahKCW6cwV0uTZEvhmVEj/ViXqv8S
NQ1/qSVBeoCe9bdqkq/zG544eAtWufokjoNz9Pv8psxhM2cmGZQdcnpTLZYWqz7FoNTHFSVVq19e
p9MfvtT/kTbJKYPQWf2f/ynxtL8WQFRnmHWppyZv7BfCkeq7fZ10/HEDhYqGVg6hMRps8nT8xF/F
roybE9nEzSeeuE0lp1Go7xvx8h+ehvUXz+PXvy/zS1ytn/dN3qj0q43bP2XKOcwFLjNxXTSestU7
edHUnuMxidPMUzkSEGqUq9zPw7PRwlkbs7JbUn8kM1Be7UsaY3fXRXehhgHL48iau0F28FzzIOXa
Oe3kS+KxQQN3QRxpImO/DyYhM0Nbv4i35beVjbCoxvCa9LhDVJqx4ZzFtE/aWaLhDUnTjQhXi6mU
Knc+YgiMjWOHOcRI39sGx20crGNWImL7IYSPFVAkH3oTGvthDNepdmwQQwXdVZb0S2dqdlFDV/WC
vdg8FjLpqKm/dSNMqIN1j3IcvOJ5MM8VEzLXO3nWYxddJWy2XR4sNSQfhoBejP2j3D7KfYF2T4YY
v5MRoOS8IMWInQO3qdg+GgbZrOWTrN/7Lolqg7u0eiT5qaPAyJSnQkxvjENdYmkJ0X0rgfyaZYBb
22qpEtU5poJtyQgLTXJ7BhKAufbrdJlBxRLSwla6ZD12pHZvrIBEDsJCkoEAetAAvpGjemfZxdyi
E0w4GyP+zmDrpay+4PqctQ6nl7gHir8X82WhkyGS9k4pkMoylOOrNG5zLBGVbBwkNj46U5EIN1MY
3g+5Qe6OaIOYRPyyEiZ2RfGWKZtG4LzPdhpi8VCPCAZXpGYhuzjqWndiPQR7I3hs3Hul1t4UoVvU
FFgqtrlD2KmT7FxnQpHRag+DhiNLHD/HvBTfAshOOstPtVQ3bRTsc+SVPbcyyF2MT2qEW1ghAMVo
NdjUhZysRgN6cu+jRIIfWPfSSh9lW8EPKArocHIZOlEVSKgGwrt/8lGvoBYDpsRBD0dnmlj/rx8j
8L/oPjWZI/H3o/5Pj/951JNboULHtQDYacRp/Ow+jX8BE9d11C+W8f23fhz12r/Qw+iEhht/8H44
on8c9dq/OP5pZCXZ1HVZ4tb58Uy/H7bVl49/PXwp5P50+v721K0vh33QB36nVV2yyhmvuJY2F3yk
ZXW2VtCj5rodhwxlGf5OpFgZi0EiltugFT5aJiAt7p1Be4noJV2lJR+hZr6aUsfR4oPHGqqPIaWm
FzoE+eOA/dCtm5fGLAemSPol9Gv/2Q2D59BNDyHGrrCSpGvqE4ZXj/tsKD/V3Edb7yGz1QbtEmAT
7r2PZsAW3fLmV0a8BoX5FrpFAnnAt4NOuvfMSiczmPDD0feISyo7er0ispvxYhrEeUYpnUWsH7pU
bWcZYDMwl49F3iG/VY+D7t9JvOUpWom6a8aZ6NX7duy3VjMijhnke6lFbp0HAslGJtQd8qGE5BSk
3RJEaiqoRFj5JzPYtj3KTRmpQEvynebOpRz1hLUrNN52mAoG1B0qDosc5nUWPwCCmss+qzRUf2rw
mUjka7koj/V+xjhhbup3IZl4ymDMPQ7tmGZE45ZK8ueOHiVommMtMEaGoyC99ONWLand8EhEbbMQ
gYVlQ8DJ3s/NsFwqtbUzSbV08TmqSnZpI1L6KstusMHpPgViihcjTkK0pRm0Uyt0yRMRSN9M+ufM
5WYu5OHcQ17RE0B8IupkJTfWQYpusjP9p8xnSKuL2bVtmreALIhZIPqr0JPJJeOSagsyOwODNHNy
FA24UQSkL0SUwq7R7wLxlDaHIXqX6m6lgSGttFXCz16jPcgRs7WSxEWP9DmGoqXXMpx7NRS0QGmF
0dCEwwBDjS1I76MabnrUhd1rpr01efeoDc+dwNY+bjERJwizBRTRXU4jrxDeRlhXqKLeNgwyAo2S
6BYkuW3gXRUQNhQ7kCbSuRyTkynlS0Uti2ut6kidUv9eKwr8+aJ8Z2i8nJaas50Ro972pHd5gsF7
tBeN9tJI8KcyNjoy9bXpgyNIw0dN8pey3j26fi3NgkGdZJ0ZveUAfZz/YMOgLeHLKVcDsLPlidiT
ufbiSHlUgkxwokYet7V6MCvjJgvuzhDzhSXd4rG/6p6J6sfw84U5Zm+Foa5IGFiKQnOJk0mcwwC7
TO40vzvnSbBLUAYJUYSsKI7QbsEE0tdGoawsnEhaJz+S2bAuawsfEuqTNNq1QrZp5VsQRstacv/B
RFKWrHDGqY0VKnXq7X9/Y+Bm+TKv/IvH/7gxLDItOPdBzMjfHCs88pf1Lv6ZCT4jTutaiT/1x40B
Xwa2jGxJKCa/o2d+3Bisd2kZpGkKKpmaphp/68aY3DS/1eu/P3XUmb+3B9HgaUXrI10MzHzuDUSj
ax/e0OOi4zgwQIBYrIvUJ1dH9d3XtpaGz1wKK1dUn2KvPma4sUyGHDqOVLtthzNF5KEqWXlNVgNp
1/neA/KQB71s2bhM/tbCyU310hh4R6pGvBsyxZ+1bcMpGBDcPpLrrC4tBXFDGG2bxNq1FfWMRvsA
v0HrQHXALBWr+CZnGBYi7U4Oe3apqME9gClCR2E6ho4uIcaJdiZkkdJz+sBCdqixLkEurCB4VCGa
Zae0Vu002qKlvEc94hkIOPyc9yYBv63ckGlDnZUOnJN9gg3NY24X69mdLLX7Wi3Wle+t+qB+DqtN
o3jLCHdNNUTgRd+LjixVFU6FhdKxHlYiO2E9KpeajKqQJoCVw6YwISOXorkeOGRHHKe1pa2Msb5r
8hZUZ7eoRDBXpXcwMs8RFayPOjO5IkwPg6cfPIlXL6+rjaj4CoEhDYQRsBYqE6hicDq/3Y/hmbgn
0+4QYCeMDLPkxeo1O2RcFsssrQB2aCHyjlghJo9JLHbzAQo3wSFAz8KHpkEfx6ZDa91LqCuPY6Ev
NSKmGpzwI+s4X5LvkwgLaVEwbzKiZZNkkIOE9kGoDIJwy5tsxtyBY0B5z7GpMR0MgcV0rEgrEDop
zBUX9WRSfQYI0ORTHvnLNgRIklA3N94mdxF5D+HRwEtVV9om1+Wrq+TLPpOvDDwJywo2mUJNzzK7
cEOnA5aW6PABQ1KLSM2TyBifEj5xBw7s4eLsSrLUvGgju2b/iTtXMdmmY80y3WwrlwfF5Fxn3Nh2
8WJ030vs8yVkVRG4WCLKTDQvAvN8iZkvh7XdswTTqqcmj3ejjK611cKbyRYPD0o7yqu8SKG6GvfU
aquiQ5rXLy2p2kYYC738NhqEr/u1Ou8BOFVZ+KlIqxhxjhXECLXYdsJV5GrWXiGyMpKNH5o+1tYt
WjG5KA5KL8GdbRf/3PJ+OrEAZFoSvE7kKv9hksNh/aW8/4vH/3JYawjpDeOPXdCv5f3ECZMUyF7U
b7+ulia1DdhQHIca8xXyjH6t7RngqBDEkAzhP1Slv3NSo+35i5P6l++bL/ebEEcWmPRwgpFpm03J
mPj9LBmZWgFpd+V3j1JOFW3pxjof6rtRGC6eki4VzzwKo78zwn5biunaagWAD9ZkrhIPXogioCNR
tSMxVB/ew9E4g4YnuKXcxIruVIX2LhNNNCNbZx7W7lwraluG2tFBvHCZXE37lWelN4WdZYTiKmD8
K2vQXxLxPgMAAZ3vWSNItyhcmDoXTQz3ZiSt3Sid62SI+e1agR5Qu+0qEq4CnC1geRXvJvio90k+
ODHqvCLZiiD4R0QTmgp1fbxTo2tPtxKjKR2k6qGJACjqLIA7QILdvtOak2dkTq7V+2qMz6LLgqdA
Tm6V6CfA2PjQEYr7Nmcbb4IskdgoB92Wam6nR+JB08qjy+pKMPJDVFt2Krl2pZKUqsf3cmrYIUEf
Ypq91YVJaKBJ0NmYmxmMApbWQXv2dA3wQEflHxLgwNKism5eLlysgIBi/+YiAAiMwZEyHiLpe5Xw
m84vLqPLqqoPHVduFrXBHgtxuJDFzHPRtKQ7eRBZ46jzFr5HqXj3SZ9i1cZeJ+sIv01vzfDpKHAh
R1zMkuI9q1zUAhd2UTypIUQNrnGZ67yDUeQXH0Kfz/WQSQGnSGgQ9sOpEkbSkt5JXZecN/qYXqLO
vdLtPWVRvioqHPw91AuFrYeEhTOHhJpltj88awUSL/YOM6tGW4UZFnOiZjyI2giyEzZIIe8MfGEe
M3uz/Mj4cQ1FJKOuzxKrBTkyUERbrN+4KSv4omp29tV7CeH7ZIVzWXagVgH8JpCeoGpBN3eNYiuJ
I4J0Y8RhMKLAkO774bnRfadUM0foC6CT9V7P8R6NNVQ4bZB3Y/LUkKoxI5gOA1HEfzTiIpziGQSc
DE1/VHzhonafzAvx8I/WUmxwEkTRoZDGmpXTQyR8lGO5UJtx3VniVexujVjsaSyQHLFLozWS+2hL
jt4+A4mQc52nPZaEIuhvXoCqP7X0e3inO83rDybYugF3FszYLtX4IQ7goXB5xiJhYeZFzfZGojlj
lB4A1S7D6W1Rk3DIK9UG2YqEq3WSCXuxlFeuqb96pFZo8DVMmCYSPvqgCxn1HV3zFfA06FRmfFzR
+Aqkntu9Eo+9aCDUuFZFoc/zgBbfq6Uno5O2oxdvklzFZKo6asdihJWTE6C1cav0mGKpy1P3vlSv
01uxbS5K+sIFOW/1YUbuwrb0gWbEsEi8vSDfpIkjUQj/dGIlqGZDRbkp/WdnlsRp/+sMikuKXfZv
j/95SZksEpA/aGhGf1dAQKzkFsKGRfIAnrDp5vulo+CqlAy+7jfm9C8zqG/uLD5bU/i6Bh3J37mn
ZH2a8P8VsNIQDfAelv5l8t6ZlIB+2IkrVS7utLHZiQUmeI2ZBzhWE7iZG8OcJq1mNINlbq7Uftxk
hb9u8F0r4Xj2BPxQrpAz5iZWFIw2AgVpKcbRKe1xRPoAPMYB94CY3Uord4pYXzO7ASGFc1StiGYv
3wPsRyoHhJHczMa/DbHkRCkhKLkMFU/Yui02xX54F8BDhI3GmcQbqnqdooIibNNk9yFxu7RS9NmA
iKhjl5otXvmtse+UN0NhpZujEjL9Y9uYawsVUtqSXgxES8zuOAzWMtV1H2SLiEWBkGQHbeQiYwIT
1BIXGgSe5rXQmRHDyyusYcENwoqXga/VARLmHjX9VdZdKHcxId33BSLyISaXwIIvlu3zgYGbqNUA
RQxlrpre0RO0XShypIhZy7SdsVbn+CgJLNVcGtDAWhnPt8EAiI/lLD2N6MH9CB1Hxp8LUdqrxFmf
49f1p+WFE1DOiwndidxtIhJrM2JY5TYhEdRz/G4PgqStcFUM/qaypKUbPpcqqJ1hcnmmK6HEnoJO
rZJ0CP5YJExiZQiJNm2zm+RoBcEGwU0K4RmL8PpJmsk9a9m0xbwd/GUlN8eE3ZB7HDv30WTQqOYM
a8xslUckoAbKmvAPD/lmZCtp8TkQlWOC2VH8zyCB4ZeJG2v0yF5E/SvtW+3EpG9nImxQ8ObUseB4
MBFH/QG47yLLaX7kZ3xxjZkdLeBHgsuETszWJbjHvDXpEpVl4eL1bsylZyl2kCA9TERYPwLzRcdn
7FdowR6IwIbIgDA0HNESHBEemshZOOZbSb5qHYJir4s2YeaCJKHZTAdy97SVqqQYwYa17PsfQovl
RH8OTeVRsB5Cq0XLKZxLaSRO8D4FjpeE92HdHiKYENrIiCxA2NiIiJJBx6TeuBG7hyHGxKasR2N0
FHnrugm8dl97jKq9j+nuXIJxRirRo+uLPr2wWHYw5ga/f9YBhqXyB5qllBj5+tQS7y1oMGjY74v6
y1B9usgvRPSBAT9gwdAyQR1P7MgcAdOTpoHOltnTF5LymAOXEaToFAtkqf8ykv8+6P51sK0wJfnz
mfLzOLS+1L4Rsc9ikKniStAQ+gXuIibRN6EjHgfehb58J7EiiiXBjlo0BkyJTf62RQRCULw3eiBf
Q23jpfpaka0TByf8Tjf+qBtbVd2LZXnIIkdEsqAoA4LvKz1ZFpSNQw/QUIqI8G1AowmSO8v6Gl15
uo5z/Y+96f/6Q/P2/Vv8Y5b/luVDGXh+/eXD/7pmCb/+9/SY//6c//r9Qx7y/UtOi4zfPrDTOqgx
C32Uw+WjauL6x+Jg+sz/19/8fgddh5yEvzyr6heUoO8ff3E34TrQv3U+qkHL82/2K4aq/XlaRoTT
b4//ebcZmsmWkoxXi536lwbsD4PEN2fxz2uNZEDizKkScRhb03jr56BMkpD0ifr/j+lYmoSFf/4R
/O9nzbL/9/ar570umDHscg/wqoqyOh+Sx5p8FMuF1ACWgFC9eWWhyuq4EKRobmX+k2YQ1+MO1Ugx
Wt/CDLk2zQVxUS3GrBaVd6Vku5SAFRTjcpnthdJAVor0JoaHGxQXftXpRi2D4xBajyprYETEz64u
H4ay2lQhymB6hDYoba/07agw0P2rUDwRYOtKBzKieyzTcZ2Oqq2PpdMP8aoyAyd3TWTZMWRVYBmK
/GkCCtDbkyBYKMpju+3Di6IE19aHi0CGFb5TcV64456cuIMUI+XN8/I8dPp9oMGzigR1V8AHThCw
yURt+soq7cqLa6K6Fz29Wycd8IcyjBa+5N8yFbCKC96gCrFSn8NJTFzuCtT2/lWpr7QwQdThWC3r
W5pn70EazgO6CqkEtivVy9JX+bewCXThsZEMUkAhFBIKlKQYtGvYVUkpbolvmfedRCQvCrM86Fnt
mluhjmUE8kY/twwcgKl0E6tyRaI0On06UmPchmToeKimrRGGqnZNgmzXRRef69gN4QnqMFHhd1bp
AKKxXzTT9Y2rLfBecy71zMdJnJocM9mBjmnh6QTcUggknbwW4R9QHhgU4iblguHq65zyIaCMYO+1
UBNiaIz9QJGhjd6TG+gzo0k/q+GSdcUsGpRNSWliYuXVsSRi0/AEChcKGLkNzyMFTUxhE1LgAGsJ
WWMIlVnOgPeTC8z1M7jAv5jSJvRKKgBnJoBCfxub4OmfPEMy0QhbjN3J9WKMxAn1b44wtvOccb+X
5396/PcjzBSR/ACH15jbk9TyjZDwfeBP7AvZqqaFb0uS/wSU13RNoTSXOeREDFy/nmMq62HICjpH
o6hI8t8pz4kz/dM59ttT/yqMSTB7BOTc6atWa1ZyY3wWWAqFZJ+Cguo9UH9SeAULwalFfVa21xS/
I764TYZKw5JexLAkIgTnQOSzIZOUY6rrr2HKgFI7sag9qIV61PrAGXt5F/SdtTSB+m/EVAwuIesn
2DQcBKhX6h5Ylu6ndwKVaFTUAQBEQbMwtVbDwWV6JKWMJmrrxt1/HEZ5pvl7l9wN1a+eOKX5OQZT
YJ4Gc1xFg2qzfmFuCxQ8rTbjEKy0ABJhki3S6FaK+aUJ7qs+2evdqScGzTRfCyAncUVzG3Aq0YfU
Bbh3dnDj0K37/pBFoKETlH7lkwh/VAdQHeP7kmEah+FcMCPEsJCv83ButmtDAywKF8ZKvQ0bvmNi
POm5CT0xmstWvmzhP3tdtVJF1LYaJ/ZkA4mZFEvoofrHrHCRi8KjHBIWAq1TNZe0AZmtf0CKCIbi
o2ZupmHKHnR5WtyTcIPUMsDe4tay06CkLf1wK4ooBwPPliWNgtbapAm+FjfEeRyw1tHwSJiYLR6r
mBAalimR+hwO5pvPua4E2gO5jWtt3MpNRtDjOC8E/HrwLuX6LJrdIkLO7QqEaHUbYnLnPSIbM+u2
alLP/7knCKs5XaWfJoCYBHlYdv/2BDFIO/z9BPmLx/8ognROEIWgQoIPzW+BhD9Xhsa/+FNVcgy5
Kr73/j8rIU3F+GDR4LM3RI/42wmCwXSi6qkIYkiy+DsniGx8rYS+PHXtS3BUWDXmIOZ6vpIYIUK5
ZDzZeOC1WqBAA43iAHzOz4LrwP3f6vX/5e68mty20m79hw5UyOGWJADm1E12uEGpE3LO+PXngWY0
luWvZsq3Ltnj6pFpsdnk3m9Y61n2hFi97cUAApYIs0lB5z0LUpsrFFCHYxHmAwzhyDgGQnkJsbqz
TZUXQpNDChN0AgbGEysdJqHarhrxmTL+eKh9gU3h7GhjHVTgj+c8U249H0GUc8OZg3bHQcy4E95b
NDPeMbsJd5F4Cz2O0DiQRF4EIIHhpKGW1mUVaLp67bLHSmoW5uQbwyqX+kiyKy3XXC2rmqMi1Nap
DgG6e2rMILRzqr50i04jOUdecSEwj9Y3ZHUQ9enbxO3aijjTSJ+z+lXRtE0o1BuR9krBQsZkYzHl
OKn0p6Kqbymu2DIOtgHQdLqzT1nz3qacNVA3GuQYhFs5fKzHLyXde+qLlFqLbpIWoOJduUAYRjD1
4H8I2VuLQaPAvlCIUHClISVdEfejxiQghLNGQ4IHPEJ8ic0BZEbuDedBiq+MU1fZnCEZgjEQpa2Y
ii7WpkbSITbdM0RELWFSA+yxztIfETIxUQRxjj2hideeQm6CbKcFsUNo9mUMr5G1yUsRuxZpNgkg
41CmG3800WJHMeeoj6Ffyt0Ad2xSfsRVdQr1exUXO5k4x6q4CZ61HOPTgBMPBYcGlT4ayDEwtG0k
Y9sQjmOS2Q3KkNGMmTUXG41vMiMtImZ3Vs6s2pwgeUB4GAQpy6xosFsvWCaBvsq997FmEWm+CAKB
zCPsCfR8SOkwlbIUFFpiuWAWDycfUAxD7mM8w65QnPikNNetUxvvSpxuR+NG9Yho6Gk0oW4wnl1l
inXBdrTivmqK5iKQLZDK8xh2mxX6kXnFcmgEg11Hs4lbXiMvf29NZSOSrLxU8KgJIVnQ5VsjlceJ
sA2f2ZWfQGTjJdVQ/48kala4SdQguNZD5RR9dO0VWAm1Byeh8tjNTBpCjkpad9xJGtQ2D9huIAp4
NYj4q6IBl8uxq9L13KkMSXw0fOs7y1P+qPRLytlIFjrBR5BO/dIeYuT0HaEm4dEoIGIoKHbDFIdR
uEzGdiNKgBWU+CXrAXdHAh/dzDZqwa1ANjZkRGc+rBSrTl5I7bJDPb1agvkPbpdnEQcBQljydco3
xqz/46ZQOE9/rTX/j8f/vCm4DmiUTYC486n+w/L2U1yCHNFEIKKSTjgLz+fG+OdNoX2D4UUdarGi
+8Hq+uOm0BAxUoNy/6g4+Bgu/52bQvtLrfnbU6d0/dPKsino2gYdY6uhvFlJHWz8MZQ3DcyPNAXZ
G/sZPHqGwXXwkScEMtRngwyTuCTYr69Q1ELPwfPDDkjG/F/aifzQFOFTmSlg5iO6SOUqia0rgUCO
e4rKHD8LbKo8JTMwCIl9i6v3DiTqgLRxDg7Mmlugr00PbAsEwly1MALVBGmUBLuI69nLYmnhXm09
XGKxXRj1lXXXSmtNnMbkGWmYpLA+aZGAr3x4FwVgN1VyHKoSy3G7S1Vp18gDuo+Ka7HWZ3q6F6TH
UpihhMCKejwhVS/jK6IjVeM5Rscc762ZOq02nIWwwXIvwQ5g3+LX3UZqZ5Ksy2bnqHcsiWJPOdZd
UK7JKQQKSpneCujC8PLW/k6AkRQxxMOjR0OdDv5GzP01p92qwIE+8zb5Z0pNN2jChunmhfp1l0Ft
DIAVClUBNahbWmis67HYFVjxYnJue6ANREZoqbmRS3VeKl9YdhwHq3xnbsmUYyrwWasc2KTKeaui
bUq777NnI9fsrqIgz+N1M5mnHNBkqLQQ5fX+ms2mIMNyfaHZjz1XIGx8WO2dpd2M1lU77ZBLHSpu
guIh6PYQQlmorik5lqK1F0aiyFPh2hnanXPf6dp4BqBcuoaLtIAuVKZnriVhlVnCCU3JE1qYzcQK
e4zb6yBDhgsIWeWPf4+a4FQPydUqNnUucnDDxYlQzZOI0FfxTg1rV9L976Mlb0pQoD0rBHyu614H
zSPpTiJQFDdgwA0knRVClsHatwQsgCZeqZLvNgRcUFEA5OdiGkreWESbVNG1Yb5YArKQprfWuqMx
Zght3uX6vTOypSKe4+CxYLXMWJ+lRoQ1snFbDS1Tx/00AmGnnwh8FCZTcPM0xrjMo1qjv8UwnYb6
XhNNwntprTTDavTHx1B7UY3WNnBvR9QnDMqIfR0XxN8d0LjZvobnTnsuwI3pkWJHtbZnyAW+g+QQ
Jr7BQOy6rC1p6SakoSDMtbmSCrZKor/FYbeFz1sygmonSDlm+YEFV11JSfuWIzQESjD5dt2NJrsc
iBjTqL5Ysex2VZd+HxLcopwAD37afMZhSTgX0YYC/AgZQbKMpKowBKSdJp/x5GLk2Snq7m1FtNXg
qRL1mXDBZ/uRURiMQn0SPfExS9uXWrW2Q6y+DF6+SWSccH08vaNMI3phFEkQ1A3kq1B7SScEN2Z5
D9pgSit57L4ngXXwK/Poh/ouUW1idZdiBxsizUNHjsK3rJU2VuqdUj97CvPotRiUQxGLxaUhFDmL
wMVJvrIupfTS9R2EWfyxjdLRiTbNMtLF0AnLdqfWCDLicZOp5nZU8oekmxdO+vipadou6z6LDLoZ
S/gVFexdjDEaKpHLmtDtGp8NjkmNpuj5W62qW6uUPvoc4UeiozOVhZd43nVnMvBhvjeY++ZUu4mM
9xPh9FvoezGLLlKSrIjQnQw4Yqa9phY4LtTOG0FT92GFnmRSmY77peeUvfAlqcky7WvkAQwX+/ZR
Gb60XlzFaGxrjb31UIDFy1PNLWTyZcySvZchxCAEZ42UR+3Fq9Q3W6MbNpJS8+ZTEJKMWXnQrXQ3
xNOxLArbgshGjb/OZuNKnT8rYbETK6TrpvEq9NFd6rHKsUfEkGzkV3FQ7xG4p3Z8UogIrz38Mg2C
w1UwRYlbtuKr0U/ogs3xe1dszbBdyL1xyqckOdMPK4u8J4uHGI2RoAC1LC+qgHaDHFV5GVetI1Cd
Fr3vZHG3SiNfcKwR3W8XhrchwkA9qBrAVPKzFP8oqESCSymC8Wp8Cdsy5SNWAKHl4FtOuU5mAbYb
mhcFpmql9BvR0J44bD5y1bxNeoQUP1MCexqKVylXn6PCg9PW7rrCOwx6edJj/6VNxtdE6xeGmmzD
xIwOgomKf1TbwAnS1mKfavUsD8EdAOEIwvygmDiGRxNlczmf7zov87Ao6b6USDymLTEH0odEMEpv
Sp+xXn1G3vhRw4hR1Ee/47kQpDHBabHK8itgoRPoaOIIXFEIL88rNNbMe1ZFNz3ng3DBgL/NLPiu
vNjKqL8HkbjqMrT09UCUXGWeUEM44TjZlp88M9lkkDxiyAljfaGk2qtqYqlJK2utCOk11qhgxVJ+
UsVuWWienSTBBtf0iiz1daiNpGvwjZYgt2OUJ8gcQQ3nLCNTst/TmXCIN1KJnLaddkqgH/JuWo9C
4aRdejEhnmRmzAq4/0ybajtmxE2kHxzVqx4AchwPwGnq9v7/rEQZJj3J83WXysg9fYy0FSAILcbv
xKYOgkYELm0IbRWR7KCTltHiQ/WBN4agd5WMQzpyzSRK/tFlrox/ziArU2aAiej5f5S52l8GIn95
/B9lriypZF+baBP0P2+FjG8KxkYdtdRsnvnTakj7pmPFQbHHrubfYoifqyHtG5PZGVaL1Bvhtfm3
ylwiD34bqc4yv1+/9d9cN6lXm1oUhxlOB5XhXWCn3XRoaJrZ2t4akXUwUjHQ/1qtEMLB9hGtACvq
MX9TmO2pMqGNReV4PV16Ehvnfkhfu0QiZEpmkCIPI324Rf5sIoDWyrT9oOkPowR/Sek1Nixe8SS1
3bTUc2whhX7riJeWZEztneCUAyxMXceUrz/V2WSPecvzKEG6NCbgHHzcev8YNzksI2hPsWZeBIzz
KUv0UZpwQUx2PqZ31TopI4XylCu7JLdsC8ZL00NgYmSwKjyVtJ6Bj+XEJ5EQxjayBwXYqM/VBXsr
Jm9rWjYIiC2RSMccY31DXHbqv9fivLbKXG/IOabS9OK1l0k17iGMSnQLm7HL9UU/Sm/qqHxFQ1Ys
LW+GTmUei57E/AKKzJbbDDaS0a31QrzrQXsa48+hnjatks8aqV1sKBRIJTie7iBTl9WTcYZaTtPa
Hjyk4X3bnNNU9l18FOD2lKeBBbNFuKUXDvQb4Oiti6B5Z8vgJNBtL+oeZNkjOa09lxIZBAlVOG0J
cslNBWZ3UF8TCueSArqhkA6ijulyx+InXySsYioJ7iGFd0kBPlKIZxTkMYV5QoFeEn4Dn1iibGfb
tC5q+TWSmnXMlDieC3s/be262FnU+x11v2okj/3cCFRzS2CG8hFr4Kz5KI5d7or0DgE9REAv0c09
RURz0dFleEriSHQd2tx+mAoVVUlH0tGZJHncLfVKeKCdTY7xrCAg2hnzaNvTLJgPFTZFbb7oyV3U
3yzDoXIurdSp4S5JZInnkAdNrUDl8JlH7+ocnyBjMC1HcgHMVeLzUgr3sqyWcastxIJEPxWAbg8q
OHHi+BHrj9vDgOhFD8YJsm3xXkR3g5QuhmErQyUjLhGwOxENUKSXxmQ7oZjRTcEJkE5sKCaylL3a
OwXClwefAB33EudCmvt2MFsNygqkU9K9Z+b0lU7eWsmPxL+QdNNXbtGDKUqr6iyV4i7hZrDIKFCb
5B53oMgT3jhNe5PG/tiaWPBDixg387kpExxfDSvfMAU5lfbvJms9TFbDPS3HB7lV6Rg98TRPLwel
fwoxP6hVomAZy66ZIM7fBnx6BZ/tP3mIzsHJAN0kg5kFPu7H/7aGM1AN/D4a+cvj/7gzRAu1M2kx
tFbs0xhi/zEaUcQZqIh3VpHVP/luuDNEhh+WgpMT5cAs9P7lzpB0niPWUjJoVDxCPwUWf1J3+J/5
v7/+VdAi/0iJ+VUl9+PO+ONbl34bomf1qIVF56VrZQBTYlWPI/aMqgjsaEq7lSV4QPfHp2Gk4S1H
Vm99l3/0ZvIqEvsX+cqHWDT3jnLUIm52tHJ3JNKst4CajDGqZ4WNFNv4pmYGa3lfLajnos2uhUTh
q43xg+XXuhuVsmPmJI4k4iGow+cCRMyo0UcEVvglThjRZs+i6S2EILPNsV43aryVEZt6pgc7Pd4x
S3wL++4Zm/8H7ZKbDcYJNfpqjIRjb+UbtQCZZXX1va+KjEyy0lsJk7pUhtSgGoQE2BmkaQlLM25J
eTG0vW/CSfFSa2emw7zp22mtiJBBRa7Wbk3BRKxaMetGrgZlNkoI4pWVnQaGI68gCIeJrVG5NSNT
eOySoUoaA6NXpqQ5SJg4+yihUdJb3YRc0Jdxlz+OtXoQiYZtEoyI+nwFJrH41PbcP4bqkNo3MaAI
GFQIDCxyBhe4/FhjMskoGGm0jDZERhw9ow5zHnkUOrk7xrac5yDqPBFR5tmIoUWpnUqg2ce05uJL
36DKjH3zEPnNWUb7ZXGpKLptcsVEunnWrUvMxQMlxQ48PCdqSi/5hJUGHfF8U6kdWMVcAEZzaHLP
c5A0nCWuttDC3spVF3Hl1Yq4a1nqStawGWKyaOsT3sb7kBGdQaw9lmROd08yv+T5NvW4VrN8loRz
0aqp+iZWEVEgEqkoxPlK/bvVXmTu55Tb0van3DWJSuuN8F2TgTmGxkug1w42Ybfnpkfl5nZ0+ss6
rz9lVrMtl0hHYSBTIEgUChKZRA2Fw5BjzBkCON6UFNjAdvJcY6j52Tfzu0npEYriKqEUqVj7RpQm
1fwDEovyNAbTo1K8FuGc3UwtM8xVTZzAUUKGlijwD0wZPgFowoHMLxW2KGWRRnkEaWBaVjy61IlX
NguGhomoPgy9su/DlJgZM+SunCuuPOA6Y+izy4P4dRh1+PMGYE8DVqMPCorszMgKDmQ7fw4qUPNS
YLGrRzlhACSUYJQYqM7i5qZJ4qqVh0PUMhAIwUTMWJYOXx9YQ505We//Syn3z9SRMWtGQoZImJ0m
LcN/H4wjeuZf+HUwbv718T9Pf+ubhpGTEl+RVNAq8+D55+lvfTO4GFSUziJdBVP5Pwbj6jd+w2I2
Di3lX9yV/5z+Ko/iwqCR+Fc38be8PIBefusYfnvqxm+nv5j3vZwPZcvpr9qGpmHSMIdgKdCZM1L+
3ncmst0M23jHnYirZ4SgqhSPvdrachkeOkgjMgNxM03I8/K3GmeDEtG198EKeThzlvGg+2TT81lQ
UTgM2lfl16uw0YlZGWoXEyQ5ff5OHHvHnIaXyv+eGcOuGJpdLEE/SQtyZEonlAuSw/Pn0phWVYSH
vWQQOulHRpbnCDF3XsMZbzE5axG6ACNBj2lGwc5sjzlURyOW1HPuydZ7z+mfzlMdASx5/9aZaF+7
4ti0TM7zMd+1ubqt0Z5NMgx8IVH6ldqxEcVlibhMJIJJqcU3JbIehKi4pIZ/LKze9TT5rZcNpOJK
DMBKNx8VuS/YyqGqSxWFTzY5nUkXu1KELCRSkEW1Pfn2uXnwxl0UTW8RM0EzyzZNSgWOuWdgZpMz
01dHXm4zMy5KpS+KbjUl5LKJxNXqsltbcEw08pVFqr4kadY5czqNAW/HkzCBledJBknsFmb6+zhk
a8bgG69EZBfu6Hwcs5c207DxW+KWm/xcVthnNJI7e1w/Bf8p5C/TOhDhZOaHMQG8GVwCcmznUYj5
JonfhVlFjvke2c9aSLuTbNyVMjnopr7EpE6sbSc9dw3OeA4u/cW0qCTA/6VBQnIu7BMhvBTSeA/8
pzRW6Nyw80cWgGQOXYVESdVnla53r2osPzMQATSSs7plL2ixKjVo+Datvw9N5WaVDckXJC9gTZSc
sjHcuJfatc7yxUPhvJgM3i21KD3FSgpvQiT3QXzQU+GkjclxVK2LXoA6FiZe/E54itDP8LPg1pBv
3HqrjibBwr/j0YZJuXAPQ+aiYzkfswR1Wh09rT4Oe6TeZzEI+MKat8cFseCZsk8TsT2ndBIUBcOw
7wVQAP/cAnteOs5YSwaMlK2q+N9VKkxSfiuw/4/H//uIRcxmGKZuoGRTgaL/WDD++4g15TmLUReh
llMv/5l6hbFdQ1trKDKEFoMt468FNrvROdkRF6X5QwL3NwpsVZ+N678W2L8/deZRv3LLawbVlj91
5ro2EuurFVQFYWdoHTvBIjm9QkWJc2TZWMU6HvZFlzFmtNpDFd9Gi/Cq2TbYZg28xtgWEV8JPv67
rl7w8VnoKjBAoVy32YuhPVRkxCAOW4cTB6zcE4hORJ1Yb6zoOurDGx/ScEgrpCja8Fk24PwRgqZi
YfuIAjqAoMY0bbXhuxeNS3ryFRuuZaqGmzFnSil85DnLi9zbtNGTOpGRh/aqH6COp9JapExNqpjV
nLYdA7JdMTgnFNJxVzOZ6YN1lYSPuSktkki3Lfzovq4sNZXEb0xtqjG9xhpx9aLPWS83SDbqlxz7
5QgTXF5aerqR/X6vEwNi1GjWksI2soicSYNM1y/2AsuRoEgZm0hgnCzOSXl4nBrrllYfslIdB1kl
fvW5UcbM1r2PGP/e7LnLgMNrKbEkOsABTxK3svhZJE99H9EztLtIyI+dVjiTRDwFvnmB6Eg8FNEL
2ibHl3VXCFWLstDrlkrc3YzJ4LbMgrPYS3tu7pOpT6464FdELuz3L4LG8RW02tIoJ+IofRCdYCrj
qVkaYr/rp5cUwJJQPMMru5VjvolJ2GOBsAhb41wO2bJrJTdJPkesNFr5vfTHlUg5W4G2DIaPYcAH
WTRoj+ul5lHUYc7oa2WTEc1TJDAnEa6oA/zKXrxJDdknmJrZG8gkYEQisS6ks5jBQxazrK1q12i8
72JbX3UsmlH+kFGYTj64U5mZmjfAqa/B/52VWSqpziDl4qxM7IngLgtYZtr6WUWlGMiX1pxP65mm
4zF/q7diQDpfJTtWV0EheZPp63zZyavyYE3vMlKPjjWp+WAlPlcJGM851AJYaCFD9AaVghTT1LDq
jCQb9fxsysLV1NxAIyp+RAnrD3yckDNDZCRku4vsYlHbnlj3MUlL7yZ4Erj5s4jdLyzybnLmURd9
6vhBXAygMH40oigcl9gjV5oMzVRqsZ34TEiWpiLthUR9lxRrEzQmmdSSerBCoAmNEj6EoAxFmRit
kArIBdQAfdm7A1XZtKL3wl7/7Pm4coz4dVTSl5IZfVyo2zgJTmR9BtQX6dAeRZOI0jb0P1Jvcls5
crgiIayhtg6HfMsy1M5YC/IyKrsJkJhciqz+oYrK7fMkI3tnGrT0rPROfbHAq+6iXr0OLUzZjLkl
wGo02JI2ywdwbAAinyBus/iNExAWg7EMTd3JxupVL7OdHH5YdbrJluO2GMtjZxz1tH6qCTmH9mJ7
5ocSY10Ri4OkFJuOjWjCsi0XI5LJiAcc+480CdbA9Gxl2JhcoD5Io4a3jWhQkOX6idk5rq6Xguyq
CQN4TshUzL0ZWVipQrbEaetaetsthjKijnlNcISqbJCr1IQzBKVd7c+Rb+7imFzTrrDLuF3FtQkM
IlpNsLnDrNu3XcWmCTeEXJEc3dAgnWuLb2Ngqy4yv24X9PjHTDIeeqtjkNzupw5QcIo93Ud0XwMf
7+8VSj1cWOu2NXe1lLhMMB+MDm80/SmOcXnBJIT9knasilMkXFuilTBY2UIbH4WhcSLCnRXotexV
z0HcX0rNQmCLzMSKpzvt4Ckf9bNEhr2UY7wYiJMHlN6r5hX5nV2l48eI2zuAt9pB1pe9wvErjivk
c4lFwmY1njSNsAufWNIReyHg0drUi3ODhdFnN0irb9PoLAfyyuRU2wYBgY+yuLAGkLWTf4lLHcS+
wlZJVO/lqB1Uwl6wkYRevIwQq0xlOhfUqwbGeq/Qp/r8P0dvCrYieNJ5ZNKmn3QurOS4lqzgxPEN
Yk7CTX5VZOauZkxud+vIWN/n0LY7+kcbfgIVOyOQJOsvGPXtpntMGAUXCTpJOXc4q91WL7clkgYF
1l/WthizfZQC9eqfXDVZ2jxYRLcJuEEzKC3+mzuA4uq3xpTMlt8e/7NqEr9BicAVzG+j5GXC+J/G
FOPATOkEFirNyM4fs8c/FFuwiaiKQNXpjN+RZf2nMdW+yUAh5PkX9CLKp78zlpRk+a/2gD899x9x
ML/EvXRi0XuFQrp1Pq1z6NPFJyocHSwhcRXMwJJ1g5d1KyEXldaDuaZlmnowB3x+nLQ8WsEbKDU+
qV15yfvXrIh3IlQVWTxktJyV/+b3OdcjyiCbrVQKxpjLSppeWH4YKEm19gTHpfwqWThHxQsEyxAl
q/g9v5oZ8iYUXK13ispDWN07Ukj86qvXHqOWNVN/JqqEpD2xuhdEd82GPqfHxoN+NpRdJoVmu+eZ
JzxqrBHA2KN2aQlvpnzqVxpDH262etl2L6ZIIHS3T5oN5MhBOk/pLSLoo0cMkuXdEjt+CqRXRWU/
bYPObUOO7KOokMGKu6hM2/fYPJfxR8ooKxw3rf7iB4iuiLBR9m3ttLSraI9R8cCk9Lnkd8lD+trf
SBaDC0SXtiX4wYlWkTOtp/Wwzt1h3bx5ZMNShxGb8Fa86S/VG2J/4nLTpdpgeljqZ+sa37yXYRec
/Ev42tMtqYvHEqD3MifwsV11AkzRRfBpAYAItsKmX6xMGM/RhpKKwMrxi6N5ozhgB8g8QdS7rTbI
nbbyNv4+PRNK6TCNXULDXkYrQMNL305WiIPt2rYe6I1rWmRW8hZvEfY1tqG8B+hN4IB3TrafzLXD
3126kKrl1L9PFNFlzB5qZ+DYLF+IAxea594jfiOFqbMMQa5PKyK4Jg9rNdeoHXDml7DOVxU/pzYH
V7KsB8fzr3UL2vOrKR3Lp8C5KtNrRipft+qULWP/hYGohqp3gKqH4eKLATXk6wVC4XLYtSOQqnWN
stb6pKi3nNS8Z/qhkwgffhxAIzTjXiBJsDnhXiHacS94L7xze9KBxf7gd6eShB7jTVl3BM+sGc8b
KCBOmNykhVJu+9v4mU5umd6BIc1awCPRf6n1DKqTn9l33tzqTf1sX+t40Tzrl2z/Kj1Lz/U9OlvP
2JVXCZmAGinwdrlwDt693LJovMzDbNbHXLfTkvvuFJMYmLz65Bl7+JGbPW8IjdkExRu9t8qrb4iv
YgOx5OIJrhJeeiAs1bWldbmqjEo2uuckO+VgZgvJOGrRYUQrdDlnwRLLuxzuY1Kb/Oskun0P4hzY
imq9MLdpo1P/FlzQEzfEON2Mh2AzSbhudtm9sY5K5SjTxnuQgqXubRcT6wKmRuTDwLCfA2PItukJ
Xh5tkamXZ5fG2yjfYxPB/BaZNXNhNCT6JyotAKeQAUFg84bLESiSK2Wi4eApbzz/QRq/JIofjYJq
q9IPMUuGgU+CXT081o0DXZYUPOnGrd5J30dY2t0Slz2aFuJ2inI5OuQEIg0f7LA65BtWpWPzXG7M
+DUNqLZccgaM/GxWa/k9QezUuiirkdLZaObZTGtf2VWTXYGfwgtj5r5Zk7cQk6AGT5yJDSJQ5vhi
RI5SvgyejScQG4y96KOqyFix7NDStbmH1TK61huscC28DBw0BqMhn0aCDeIwraLnkTUP6Xf8JWDR
8eNNqa6EmR5JoA4slekxjBO+4kPD5jg5x5MbpEhEy/0sy0Q6aW0VcVVUdmp9yr0LaRihW/Rdt06N
8ayqny8sfUvhO1AAylwcC+wotpN3rOcpdvkYiC11sJNlvDSw++Ntg6QMhmD2qQXYWs+8B4nIW/or
80ggxerGF50dISLfDY7/nfBaKzvl/gFEOwQAlAOQQlmIfiX9IU8PWnAtk8cm4SVxR6PGBNYuzNrN
1o0Lrjzl9QYXs0g/Rf+zQ19OkyurR11dyf66eUJYXvR3C+ruWtTO5tk7d09EaXWkplbu4yDs8tvw
xDsrzoRTWW585ngynfe6KTBuIUIEzV8Z6868+T07GbopW4D4or9OxZaXPf/kf9IbR1nE+mzFrImZ
GSk0hOKoPti6x7Ykd1Z7HUz2N8tPMbKbneeIwCVc/SzwFnuLXfVMm24cC5whT7wd+Kvj6D7GrvkB
YF9FWL9GMrbERMIT+9IAtW0TcD7lu88neJk/+/vyfW7P4bDYk0vcbfClNmD40RkwXo1B4kT+Z3Wv
SPxt613xXHyCiTBTDXPNRUy4PYX4ng0b3XL0It77AkLb8au7kafhBMEGpJbTKLvAMN+zS5pLfMbW
7WOLKWZR2rmN/mA6SQ8QHkq8uisYpfDioP83TgDuFLHg2ahsBKQ9b7VsF4WLVU638X16H56103gp
woX0/lwScIlQhd7vNDmaaofyhaVHeJp/FW51iy7pg7yT19Ww6D75hyvuYofgcyewyRB3/vX3uObr
LT3lrnB5QLBIT/Pjms/o8tAcmhvLRq1xUvKr5vDWYYuwke2OA4RiqS3TVbqC4UC8wCJDELpQqj2v
di3tkcwuMCVBRrKWBIIQibQgMAvxwnDl+FMVe54kwyciAKXh7eJVrhDzbfIGG4DbLWvgWd46DpYq
WfBqtU/0vZU5Q29b5PVSJAz1+9gsEper3fGO5lV7ER71q7DXPpQPY6+tpof+UjzPkShEUVgHJM5C
ekoC6hHdBVxYXMRFvBoXEs953QhPmpjx8csKINXXlO2r5vTrriNYA0ZdvwgfW/yALSvaEKjFa/vh
CfFC+AAkx/klfWnTyaA68D/8ukcj8pRIXxl/7HYc61NFuYGgLn8g7as8yet61gfj+l77z6MrHuOn
+Kkf35r61KjnMN9io4widOQL8ToxHGh9IhYytKFLrXDNySmkk/Qd5tMjVmN6pxm9auF1/izELX+I
7G0goNbyOhKfo+g84LtsbhWf8sUgMG6HD0jk20Jc5OAojgM77Ad1p771DfsM90dQ4CJY9/uc1ced
o0D68h+9h0hyTeTK0TLonC7Ef+LSXM/cLNCOZ8ElEY3jxWvhKv4IW2NkbxEDnr5wHAzFskt3zGeQ
sV+jJ/ksRovtwOeRMBaifNWTt5Y3CDSFaeE52drf+3sZdwG37SJ5zV7prIxwqyW1XSWaU0SUfSw0
pSd/OGXjRPbhNayuvUfYsPEwiluJWcf4biWrytZPxiXdWxfr4p38c/E9urUzzPxQvlEWasI2nmxR
3FTCgTobkz+n8uP8n3aCc07yByMnYCZL+sFqwQiA7SaBoR/Cc074HypEm/hqR7ULB2j9LsHMgxni
nYI7eKc0KbtVeyGybjMeh81Hu+gX/qrdoeCFKin5a7RTtYaz/1wSywd98JNOUSyfusjNRQhb8DO3
9a5+sjaRG7kzm34B+NL4kF6ml6Rbs6bBTjFpS7YU7To6WOdx13wCmx5upUylb2uf4bu+prX1V7lu
8xMK2EeEK2K2G96FZQo0ZeOHK/Y40x0L0dHDJLcKgguSnIlKkYwaYS/027A5skYoC7t+El4aZLVP
bHgK0YZUZzcoCpbgYt5gmOg7bcln88QSDAkan4ScC5+pEd4ACJw5p9SckL5iGaLiFIveZYYso0T0
7YoEDhZOODCoy2kHYDAQg9JMzxKlVFNLNyMwmGMIH//gtpjbAVHNPPE3FExF/0PhKc9b1z/va//y
+D/2tZIpswxHwAl8QfulLTasb0B5yTmVwTJa//LT/2yL9W8YmDDN8wtVzg+r/U+1jv4Nigu/y7Zh
7or/psJT+eu+9s9PfV42/NIVg4T2GoZvE7x9nVKj30SesO91rh/CzYJlnaavU/8cxryXCaBu9Z4g
dStaJwj5rFniCV4PCO1a79mN5f+fu/NajttMu+4VwYUcTgE0OieSzXSCYhCRc8bV/wuaX58l2TVT
PvXU1HhKVpOdgPcJe6+twVATyfpGkVdEj7NKx5wpAl50xne6eE3M/ujPAjAJY4c4xS7mah2EGpJN
A9KoQJRTltNN4VJPKfAGgEJ5pEHcIHDUal5YvniF/DlVzUIA4bRD+pKJ28WT2wnSNgaKiud4MxJD
MOvCXuzyb2jonHxo3WFKP9qInFUmWkrNznIk6LsKnhCsP0mIa/hwTgnXalQx4RrUr2Yk5FF8VuR8
rwqgG0nvEvCcmsOSgvAeZqD6gtGLmmJVK/C9rEB+DMxT1iePqL9HpzS0U1KUN3EQYTH6x1nkqjRT
5b3PIKgHmqe31TYpdOy1OnNk2IdywLFQVaFb1JC/jSG5ZYwhBZjvggkSNq2fpUG+5SytzYqU8Jkx
aNWFsTsKxBkWRryEKw1MYCeY8uwUcowg9znNOpR4BhjimLuKbvqOuHTpaHmiiRyOGF9OQfZxEkpX
hRWPJHyrgn2eYevUyYWoMuKKppTAnjIW71tNPySzgY1V2AXESLW0vTx717DKg5hmm8XJKibJuqSP
tNhSBIJw301EPXLH594TqlYL6pJh6ESAhjhHl4YhfJQohz6jAOE1mgsnIQ8/zb69KXL0MigaB4FS
HzWBLcHM6purKMIQADGyFnYpJeWIbAZ9SmS5uSamLzIa5IxJiqjotgY7BWnqqk7GR4MBo2F9tkm5
S5k3qLSXZt5uVPJSe3lX0SKXsRlt8qzYT9OwVgfkCqLf7JfleWEFD2nW9a6Q1NuSDcBQRPTzHHD6
oDJuhkE4cPPMtMtUGCepadwMXQx8829JXztabh5lkGWVqXlBS1BnE28ldV4LcXFTaCYk/CqtWN8H
pel0cbStCfzgc2SBQ7RYPO0l3shQkFepKR9qYTiE0NmtBr4w+/9/780arokhG/wPuhpuj//rZm2p
3M1/vln/zeN/3KwRSS7qSV3+z12Xe+v/iWu0Pwxt4ZwjoJTY4y6qyx83awaVCrFAmFW/yzF/lVZK
sFhQ6uv/UfH/Izm+xPD1l8Xv92eOLZbwa3z71nKW/HyvhmjdVGGgC2sM0xpEaeVRE0+QPoE4O6S9
xNxA87NcX4XqUYDCUe3V4j+z7l9YXj+rO5eD7q9PQSfWW8X2yyqbLffPT6GY2yoXcLasy26NPGbe
s3SDXpqi5KsonD1pSY5Afr/6afD8N6pSnXf+r7/3zw9d++2lB11H+JBB5nDY7CJIVaDi8rVgnBtE
dfMWEvuWEePRNA7TtI526YMP6rOiCrMcUbf9XUrVqW+a6VUKRceczijobdVASko+btdF5FavjGTZ
3tBy2E2870UEkWhG0dq85OhThJ2ZuSNXd+/6L8YSIwKdgAHhot/QIJczhItVFj1vLYSjztxMyJiq
8uzza2TLJ2sCgswpB3pK1q2Vr9s3ibjxy39/j9Bz/e2bRLGBMgLS2PcP76ezfIzzuRpNQ2CyJW7D
pHGTIdhZwuu06/KL2byZ6n5mkQifoBBvQnCrRJzu49HnXm75vVsmLCPTe4FNjrHoa1AkLQnG42tO
Wts87LPF6RuVW3nC+cmpHUcdCYgT5SizEP45hqz1eNPZnXMUZezxaDOSTWi8R0uba+Ah9Z9m4VWX
riGbco1CfYabX16nfN93DvnmWbIb49cGldTIWe70w14yyMzYyhJ9dIfqFyaG9JU078uv6fih6jrw
n1TrKU9ZBGmp10TULcXjIkkVhUNvrhXzjERdZYg2SNdgGerCHAPCSxzv4vQz33rzrBIK0MevOFzw
lsX3ekPqX4tgdr50CdM7T23fGmizEn8mA6PNac9Ys9XGq4TxoWlWpcGRPZ6lggDjh6JR1oymVdkT
oAtOHnnNJhEArPrwOEdrg5YFF0m+V/AXm+ssvKPlq5OdUTphvrdqeIPAfJ2o3feja4jkmDlDyS53
nWrPreFOYCasNXzC6QPplcwMGB/JEhDjdtIBawaekzFbw3YAjTV8vhG4xM/IKPdX5TsbtN5nSu6w
A+T/Mg6V1knm6cs8dnga0N89RILXtOtAcbrgzjTPxNvUEwKA8nGI7qxpXWCWcSB/BDRO+c0cOPFt
/yvWEqc0CU7dkAKKgCHndUCJqMw16S5ivwf5T0cfo6PY9V/Y3orPdjgHpa2xjrUVOjEaVwzBDLFV
lvHNtgJg0W+E1TTidcN/Tj2Vc9ljTMaJwfPelEDnmRsxoQzvSuWtRF0oPM3A+RfE0GH+qL4MGQWK
elDNUyPtUmEnp0/VazYecTcQqlwhwK0f1a84e8V4HE+Ytdf64BgCIS5uucSgBN8Y1s8oGioF8xKZ
466PI1t4ItEtllet/yS1h8Zi6Wk4wgTA/k4f92Z4V3dMwFcG29LG/pg8GE2jk3iy7dumDR/GjfnG
IrnQzy1it1x+KYVVrU/uOGZ4aD6Di1qc+13hRKtsw0/SGTocKirYYV6X8ZN5X04rhaqZwTMjZX8G
tgzpHJFPjA8bJ5XGLDYbbYPhC0WY9tIKG5NoU6125L2yYwCzNXaMmd30XnkaN+bDvIbBqdvmfbFG
ZKnHJ//SnMSvJSa+Wgun5Eg2OPQa2YWfMfCKhALK0+zFN2lwFoDLc5pxzbqW/q4RkSaua2RGmoNm
T4mBshKUrVFsojLo0CQxrt6lZEX4Xmm4Ao6wZsWaKH4LT8paQItta4RUVzfGnEHhfRNbFz5N3L6N
qIm71XZddM4A8ZXxUc3o/R57blh8isFbJh8s86TX27GBxbtNCNyoKsXpedPQswTTvf4cdbuusdB/
oBXlds500q7uybPlyzquozVbl1B+8/NDzCgoW4d4ug9x/q0VHT33jM4bSB0WnjPL2M7iTjcrBqCw
ZbmUctPDQI5rCicuN6aBGcBHaDyL6Ws1UibbZdNuJsw202OqPxkyQaiv1ttCx55PUnyV25daZwC+
6pXtiF4kTe/pTV/m5t9NrkOjLKsatGYQUf+LJgJB+te6DsvJ74//aTdNbrZuGLhV/r+X8oeij920
AoUOawxQ5yW18s+6jk5bX1ghBmiTpdem5vizCZdZaRNuSUlIEST/I3IddcpvB/dvT315Ej9XVXDz
kqbDc7LJ+B7LD2WEM47xnxWijiUlpWGSlYYAMc4t5xxYJ2RmqWtE2lavDbvi+2/4r9K89Emw2kYv
rVl0CZotEJAlVcOq6D6HbD9kX0MBhvmxDIDgfuXE/CrStw5MsLwBQ7phAr9uhA+fzA74aeR7T0Rd
ftUN58c2SnaqGn00ZbydAjKQm00erKEZbHOfhMbtEi2S3wRu7ngJyujGIk+f6DuBHnTuSCxTuB2y
i3ZIBwaCuCTZHpj2AOvXNA8McRVhj35xubWmQAXKzYgLhbk/wu4VHVLuEwRjAvmPHNIU21WljSA2
IxtJk/7Whqcs2mz7xfq+w4STXCU2eiPBOflw8RRa+nGb17vuNdQYfcZnCfawrgL4Sh5KVtGctn21
IxfGSXO8KV7I0jBsLzFUZV3FwnLU2I7O6/hZtliqHMZg4E7+OJ8EoqJDT1RP0bUL7v0CDd3OB3G3
CMO67kHFLS+xmCm9ONcdgdaP060tdrOhuka+LYYV8YqNPRWrnBNIwR7UnSvceOPOH67kc9ZYAGXm
xLmNTkdQArvmXSnRUJpUHIaxLrW1oh2NCoMphcHa8J1sHezIjflAOgfiW3SMleYZXn95Je3GeYjs
47vkkrdlvw6r0SUx2n1FhWZ7hf3cuo8w8dbPGK5s0TnWW3FF5iNjnAoJnpg+QbQ49iHbnoZ8rdJM
LFK9SNPuT3IH8HDNSJFEIqLN3/hIGGDks9PIfDaeGqLMtokvv+u205ZF2q4+qu9ac5caLjUE8eXk
hz835UPF6m5Fe53Nl5gxVOJJwkFaAsE5WlnXVc/zWqHHTjy1XhEqc2X8cmCb7eC3ZJFCVtL0bmzV
c3iKHvjOxvXFZPNIEIiIEzUGsEjqpx2zYrWxcCKwrjXOTYfYbs3udto92WzoGy3JJXGvTz0jPuGW
ETxpVEm+XlXCVRQe1HbfyvuovffV80RCCGwrNw+fdPEdBm4lvynWY5U4db5DUk8pSaYdsRHH/LGQ
bWTwWbNlK1s/vsw4h7n/o/ji0JUpRPMX+SNkIzczMOMbRxAFXx8Ot+45TAEtuOboURJJqjd48SPv
HBfaqd2Oh2Z2ws/8YnkGyrXP/l47lJ/MRlCzdrODsxjgRfji6T0j+1MJfseOsXIxi+gNuO/v8a15
Mid3kN76eFWrLu+MTgFLI/SeMjKmULjX+E6Pj+1jeOc/By/Nw/hGSAeFkdxsavKriKwCXsfKgUyr
ETkE+553M3QjMAfyOnsAZoZmckzvQWE09bbzdyPhU/Ebrz+RXbT1ZeOZ454fI0OSm53sk4xDof0I
FCggtoLxo3kwycp7iIHMr/mpFD38l3lQ0zumcJu/5G3wCs89vB/fQw93c8EfsxlmmkKtvdBAiMRg
ORnc5ozZIpJhmxZn+jRu+iFymupZeBO32ko5mdB3NlF8GEhi7TBOX5Xu1sWH5dvbULyZABOooKmp
cJFZpxkmPG3OsmsR1xEykmhNRKTwqrRePb6IrQNXJOwyO9e8LCNY4lWldho3ouTo8qrLHwT1QQJp
XKxmlCCSBxOKkZyis0O+FvXDxEJcv1QzN7biSBXVG4euJMfbTpqPUOUrk37N4mMY7ef8bSxuprXP
o73IF7Bv+HR1wjS0I2cIHYHpFAyIZiFeiaHi6sAflDGlktwzTn7Gt8bmym3wZ8lYAAfJYLEOLq5H
uqA//JunShinZFE0ZVXiP/+j+sBERTXw61TpL4//MVXSwTVQmWiKvgjcfmOZ8bvQvqkmoRcMlfih
P6ZKWLYoS/Rl2iPKmmIxcPpRfah/IBLmj2nxefBiNfgHfgJ+4W/VB6K8n1/6Etjxc/WRE8YTT7HP
UF/xMyw0GAY9Cov2U2JOjAFVePathEyAsBtREBujQjiDnMmAmKNx35aiJ0aq000jHdu07urESaUh
+2bUUddsNX6uLXQ621M251TGmdWuE7zvsdU8lIJ0lbV5ncSyU+SJTXowGg+UxmelN45agUxBqZxE
1pqTivHUwDmZ12nFejKKNwkBd2M25PuwA5NiSyoLV3FklSbkLHQJOU1vY6WeRBl8OB6SbgDUVM1P
WRFfuqZ7xvrg1HpxbfrhjOLukIwhSmJsa2qw9amIkOTEYNbGa42TrM66rZyS6JPfDULrWoj8mJB8
k8ljYNbSE0gwbVtFcEe1f9LTeo16edMqyrkLSfhTBfBjr1GPdyARDzBmuT2qNG+avOlizLwSY4zu
qw/gMFn3bctVjuos+5p5tVY2hpy1LbHaVSyo66lNzkMtAsEdpK+CERAGY9bkuI0t9qK9P22FlkAi
pIXRTewrT5Hid31UGcNPtRP1CXF6/+YrXNRUDT4qdA4NMSpF9n/RvmJN5Dr59Qr/y+N/XOEG9krk
qwBZMPxzF+VH/zBlmn/Qy8iYhjSi6hf1659XOEs+0m7AFfJ0GKcuWtsfV7j+B0ixpV+RNLYoQLf/
yRXOcPwvV/gvT33pZH6+wg0WSXkzwNwwwnQHRy9wGzWlxBUl1iG4OqbdQFfbysyVOiZVpu+a1cK1
opzDIFEGGkdoils59MhzWpOOvF2s6laPTkYW9HSvSxVKtQDjUYl406g9kfQRKasuFnZvTUBnWBcH
MxEmOmdhNQD1JG5i1pN7aC7HIKy/at4DYP/hgIWHHC/uJaOv7RqhPaX9fAgq4aJibOmwTGsVSsSx
VW7IhjkTZS8phM2UwwgUyVBJboII1hk5axQpdlcxV6oEdTVCIynz7hqoxq5IAS51yMoLg9NbznSF
8EkUTnrjpoBtgsj0fKu0gNNnW+Y016Sj3Qj0Z73pKZiCd6tFg5fUwUMvhi/sC3Rud2wTjahcldEM
zk3aNhYVAOIXPZzeO1FYafpbpVeZHWjQwqTcpw7K1MpVc+2S1eEFo8+qgPYBzv9e7DAsZuU6NcN1
0lhkdTWfjV9u5PE5qA6KolzD4ZuVNs5YkD0vLuhSwINy8AnMtwNLHkir3Mw/VJmoak04tUqaQZiV
z2kcPpaVvAkk/ySKmQc2Z1dn4rH1549aGc9ipOvrulYwLwSPY6jvFXNYjwF0rkI8ZyK7OdRcpUyp
HMZ14eSFa40dPgL6AmkaGQ9PYAUaJJBDmJz1Ob2PdWFX8EqxwbMrME4B6Do7AE8m1OlaVrITeX93
YsjurrpIQetMPpvfKmXq/Da1w13BJzBlIU5cyzgPUnXpZ1qJhbtHiSz668F/HdsJ3aa8ZfuOpokt
axj2tqqXdlwv2m1TPM4ChjfFDN/8tL1NAulGhnguZzxdsPU2KrN430D7Jb5iNWSDec2z2B1mFMFq
9ZGTpnbRQtwohfnNmlv13mLzYcslhbrCh2SxgwF2wk+gnq1preJpg2kIEXn+iVEELZu49SELFEG3
TfzwBuVigwohW7dD/lFo5kMySvdaXx+XbXnM+bRVSukG+w/7DcNGbNR2JjyECq+JMLNuyeTwsnmR
O4YojAJwBZIagIkYm11GlEb3ZdaNnYTf6oAziiOLBOzVgFRb77ItoWfHgZa189eklANIildKkqBO
F3c+6sLGML5qa9jkouZqU03CZzOpniASVtpigpUb6Ymv7z4fkWHpevTVs4Hqa2mtz0DE6lp/DbFX
2//eg8VUuUcbIpAXDVw6ddx/PViI2WT88/PB8jeP/zG4Uv6AwS4b3/0P3w+IH2Mr5Q9unUsKDGHJ
6q/aEQ2SugSsGkaAKcqGwm/7cawsNSUHEZtMDp7vHo1/UDh+N2f8spT77Yl/p4f9tG8yh6SRCEsS
NnpkPHCsAK7wFXTtrdJkblAib066wdUrYj3amFGO9My3rW/GlcHNi7LTUzq+7SHpAD1DoFDZ+Rh3
NGYhPjaGog/dRE+cSkb7RmMqRr5jAh0BlbiP+K7XxriLk/AxzrOTbEZnBWm2H/srvEBXJRzKdUNo
QCdAfqmb8dmvAYgrA2ow9VAQ04BMw9NHziKluupha0dQOnVtOg6JsG7zEMaV/DpZ5p5TnYgSniEc
EFNS92CpyepkPTWMvhuL3yw/pQWc/LNSZ8eyipyAq1M1NjWQPT4K2Io1yxHuwVJ5r/sQ5JtXiFX0
udlDPKhIJXKvMWUKzEXLlZA/ScS6qRc8AJm0mdXHodZPHN03UZtWgkgdnUVvejqf6h7hoVxzG+65
onGiRe1nrbTo5ettmsMPnwmIkTChpYUDnYVZQrdPakpCNk16iSib/QkSj12uBBvVpxuEEnKtUch3
prY3OfWNAneFhExvxlpBP5mkkM8n5VBmn3Oi8VffKlW49yFgQXI+GCqCb406XABHOAb9VQVKUpTR
YcSUogJqXCZ4ATI2ifnJwEgg9i2S7y6imt+Qy+2UAS54kW+1ES9C2SOdSE9DMu4TAV6iot3NBTIb
upEqWApZZW+CXhEUBS8FOOOWfMmExp5vErFuJHYGXpJKN4vsPLFgFJQ8mgM7sIiFlUL3zrreUzXi
bZJmFbTtVgvnncm3LWYhVsZMKSIGr3agpFuaDUclhp675bYATtDMw0rIg/3UNJuoEhh9lKsCN03b
sSeyapSgLDVm2Y06wAc6mK7bPOrbqsGoi9w4UHXAQoabZJkTIwXxOwNJFB96m7yNAW4/coT0hjWG
Ve/0obzHzAeGgAVcBZUSBuNJ6bVnHRFkNORktkE6Dk02D/3WSu6bqWdyin1Fb22jRNtIpSFnyYOm
XXNN+5ZrgytiehSK+XPJWO0GdJUdb7W88DeC8lXuKwo34w7HJCTZ8jayyFMrTScCKX/oa+s6Ccl9
hzq6qaOvifbFLwS+WHp+p6bizW+BS8jRsJULkEX88GM0RSkco3hPshOXu7RKq69kHD0FLraonhlt
ekYh7LMl8lAFHmshkZYNQkbEjeQXuzrtJRthmufnhLHIY7xTR94ZqDeUlCJaZYbBuJdXskK9M5mH
rGpvTSicdLN8yvxp56us7PCqEgRs2iUpjVM+57YckIE3+99yROGTJRx98b1q5edyxjehImxTo9VE
wJr2PPfqXSXr26jNVjMKXKm85Wysp+reBMRRdQ8+t5AU2lvaZ15OIEtEVlXSisc0Gg6A//OVouB2
b9F6bQ1LCGWnNnRcrG2s1OK/+KQkvUOWl85GBqNAXOf/0FkyMfn1pPybx/9owUyWNaYhA2gFuPYr
F8f8g52SSfC1/B2Ktqh6fgxZWPEwWuGARYQJ+Wz5Vz/OyqUF4/cB8QHghvDnH2WHYq/8awv280tf
ftPPLVjRQI7U4aJtOuGASNJeshUm2Xes7EHADaLmGzgtYYxVARV+F20L9rLZWu/dRNo18pnl+8pX
vISALi3aWLOJ8xDpdLcCzahLm4FBK34wr7PwvbvNKwJkou1tSDDgCVix833/pjvd1cIJV70BO8yC
Tc5dwncJNMqrFUEXgo+H54WtBZi0+DmhpE8PRLll8lm9tffae/Yt+pa+l/lGlWa71acrMcKupLiQ
xXFYZKz6p9IzFKBudzpG6EDdRRvB2i482SaloUHbIEKiKDj0qs/xsTvEd3PllKdmO6+4edi1w/30
wgBm274Ie/PYrRimf+ROhyiSwAz1EuSbrPNYCKhrAUf3A+ZJhPGLz8gu7qZH/SuBg07kp10tu/MB
xoBwgTqnPVdv6ld6qU75hYZNXGE0sSxudKuY2DOj39XhKW0fpuJ+yHfguak24mcKZxpg48GEBmrH
a+nC8WYtkxg7vvniKwFkGN1jNERc+vKe+6WSbTNlN4y8a9dxvIA7/X6fyOOzyrsyv2va0TKvYbUd
RjShkhO+k/ntW4ABtOM0rFQL5x+3K+1ztNunENxlm8Lx7V5HGM3P8to8LlptPh0cHHtJsdEpDHaT
44ReWZtiY00W0+v3wuEKcEfZ1cqXFNT5mGJnv5HMNkEPmutTFuzQxa4xR157V3ZeFVT4CO/Xmted
ImbIdrIh4O4M9sFLH+SdvmvumrVAcIYtv1ACbeqNxS7/zJE2uz27CES90Ya/Y6tvRrsxH8Pn9l55
ZzSPhgFSgwinxo6No7Lvn+p9/O7rK3mbbwinSR3m73fWnY+DjcKDdniDal7mWHjGGC98myoCo1yr
W3dQne7ad+1dM3aN5poB8woFGS/TfEggV/kNvWf8GbE+8W0i7sa8OQKnqz6yJEb4S5YCaa6HhXJk
XINL8jCU51I8h+mRaX+N5comcyo5WicTiTCfcow41o6O7SY4crHcRSIQV7vYoXKh17cVV/OKE/KZ
Vb3X7gjqdAGRI6VaZ+t+3yq8oH6Pz9zr1gXJ2itlM/DGppfuFOybU3toDwtVlIQtC/mP8Vg8RJ88
Hf95OGDydZCxOQw3nOVKELkWRHuyoa200T5Dkz0G46UsTuO8FdsFEk+NODyFPsJpCczKW4IvgChy
OualTjbBMh1zeVemO/QHi02x9Uggx45c13fYgBSTh66CA7XytNSq6y7x4u8mQ0LA6ppOdkct3Nl1
tmKVRbnITgXdRWo6rKaqyasNV8vA/ts4oj/D9/muwch8oX6bSpK1N8R35yQFtE7HIhotErOmYGXV
d/K9dszKY/UsrRdL32rQN2KFdXDjb6DRWzaKjNShU5Bc1dUqL3vOxXXxoSWQIjYo7qRXBLVsqiI2
KV7zEqyXJId1B5fjdUa6BkwVNeJJl53pnFN2T9u5PiSSm+7ndfHcjuf5ak9nom7s5j7el3dqu2of
/fvkkBy0/HFEk0sunOBkNTZZlC6EGzYvcvvgh++6fK4mvNXtcukx1kqmlUwZ9IXf2hj2rYFD0ovQ
V4HiglKTQb6xa/yHWFp0PgsnYfzzDB+B1gC1ESlse/MrOAHVeZ9f9NA1vrIeTda18NfjWx5eMewM
D9VFT2/xKXmRpz12X122rV19wkiievPKqEBfOIP6Mmzz4CEk9MPujzAvrWCrYPqbdkW5idiVGcNR
ZGE74ct9EvbaPRoE19IOfokHJOFSSq8hLxx6hacdAdiLVyIm3RAk+8NsHmCuDOJdYtRORUHHd0hX
z2W8F7oNoQtFx94odBT1Q3SSO029VPvhsajWkc/Ke7KtTTwcTO2YmF6Hp2pmnMLQYkVyT2Wi2qcU
25VHg6l0b73BiMuJPvqo+VhZceUn3k96w0Gv3Xl4qOublRUrzZ/eEjKVVUYWuPIkn+wpZoB8Wybw
ixgpsfO5YfusNXiCIbODBLobebIXo7yB2zKI9aAHXM1kRCfM2rG7dWdT21j447PKHc7/3skFgmLw
CkBhQZsDzfgfnEJ8KFQtP08u/ubxP+oxQOS6CJrLhJWFTnjRS/8YifOvCOJBuQ3iZgFsMaD4UY8t
lFqENZhi2MWZ/J0/6zECfAzxpwj4f8QpRIX9l3pskWRDXoQjRr2o/kY2l2RyATBKBKAgVDeJ7gNN
3c1jspd61GuF6QoMIPPMcMeaW1N1CErFtggaldqnkYa4SWtHpXEWNgYNZQaSHEPjnrXT9wpMsqer
qHhRN60T6Tm5FdIebJ3ulv3HZBCThXN4dDr0p3p5rKs7tMCT+YpJhCOQzBfLifxbIF1q5VhhdGDo
DH19ZSUbWcbA4ahoNGevxYKobUP6xAOXFITa8NNoNnHBvYAggcnG3xE1V6NlfQ2I90v2WFz7ewEB
TbgxCs+6RMwIarzNUATTfZMfo441t/bQd2c58sZg9gqWdlPkaZXN9ctBUIiHhkEGT1bmjvDsb/y9
vvqksHRwyS93pE19pPh7JwTWFmz4DAAWyAPLvpj5DrXdIbf02Bz6V/Se3Un9GlbQc6j8kFGW6DEw
vrFcIJB6TYAvvVP85jO+CVfmh3EFAPVWoku4+tfmdsk3l8ZtLtFLmG5byOhvMe87R/lrkpEa54hQ
IjwikZQPn2xavJS7hsNbDG6+4CqQdwx4FJQWL02zL7CZDniXFZ9Uzfsw/o8g+99JLF3yExWuBElB
nvY/cXpspX+9EzAK/P3xP2aY8h/y0l6ZIvvs78jS/7sTgNNj5I2hgXvEcj9YNmB/3gn4Vyo3Anqv
/yjs/q8zw2/BdIokbVb1S8rBP1qOff8lv08xRQwfOiEMS3+o/taZpQS4VpkZwTpKTxa7115FoIy+
PDXEjwFOJ0B5SCNAzyWZ7CHx3WLPZWEQMOPJq2LoWRTDkvhiNDXJsmCkQmjCKMD9pDO4Ryh2GkyX
VGtpicTpvgtgR3X5e4pDvReJk8ck/eIb/jFK8MfnEZCymh2C7zGIBHl/FXPpbcQ2laLHDx4ljW7N
7zbgghkXAjUhvl1pviFuvAPTUQJ4mjGm+kPF6lqIcYIiFg+suAQbqjlDnm6igMmlQElXaWelsRhc
UZIY1dXy6ayE2Cmpm8daeoyE9jyrsB6auneBJexGX1xX0OUHYgkbTGOlFntF1kN/FtYztmkpL6j2
OIlFbkeYtDJo+TQLDexLw7dlkQkru31unezKn1V00GYQ7EdiMdykVbwZZ1lcVgstFO1eY7cJLVGg
HOe53rFddUOL9zFGCWRq3crqZyTXaOEN4QYd+3lSc1tQO1tP2Kv1i5GLpWDYfUrz5HTSC9CQVUvG
o6up5Vru/QNwznUXCDuStt71Un3O4OmpkKGaWT5oVbeGUn6blcobqFD93NrMIxWWvmBJxJPvoyCL
hHmbNP0rZOyLokmndI6Tk45SCI8WRAzjEETinQ90LmMgKbWI8aVvVQfOI/zIeD4STBJG3b6MwxHo
Wsxux0zOqiQIn1U509iIh4jtDINUL0JIhvVyYyAg033DBfFidvJ7rbXCMZ7Do6wJBHYnZ7OumIY+
pMG2jYtdxx2XXByHcfHap4wqlyQ0o1OhB9WAKgycbzmuGKV5bvkaG63nK+BUMtTKXYc+rmLexTIz
yESUSQ9JTSwp+1jNfFd1AsXx+EX6i6+Xz/O8N6t03SwvwJgIBMZHQI6iivAqFzg48Y4MJIJoLD7R
OjhdQqwonholvkt1QLYA3A2/Yuo4YaZQyuwsduNDSliZ0bWiKxqrsnqpB8FdRm3joK/EHq5F8NwM
dKLhaGd8OXURRaT/plNCloujBDr706jjume0EDNunu9m6TVR6MvBrqS0F6N8X87gJXIsgOhX6m5i
Nr4VFQSFcXKrauuuqbW7omJMoQgXpZs9hnc0ZoFlbCyh8kZj/Kj9aGdqSNZzTm+QeU5ZMtnAORBh
x8Cp13ykfIsHLVMOI7lWmkIGJ4VxZSLnkEzy2gQCLPRuW9SfTbSETY2rgP4AIB8CX7pLSDOpOXh6
hvVmPpcDObTCUyYqGyUd3ythPOU9qAJDsJ51uGhi1HuyWj1ZjcWTUTZFo9qjzGEPmhqvaEOXLCbn
tNLd0O+/wbhzJoKjQN7bCFmYceB5gFubMRAKUbzJ4nsSw+4Z1OB+YiIuKPGX3HeIkRM3EkHlWtoA
/RvlTAmUAqVJPwGUCCXhVaSBMcgLsYMh+TDZFmqZtOv69NHvxI8ea8IwdYNtoFRT/bNABJMwaq9l
3LpyukhhkwabaWusxDT8mnVyN9IA7F1AL1W2w9VHV4VVqLgMEC5Zl+AuVR0hQxqc9vaSyhehyiUa
KQfrYUZwBUdkf+xQZIV96YA0MBX+xUPX70cz5xtQNlLW5cWe+F90L4va/W+O9l8f/+fRjnBMlywm
q8YyP/1T98LRrhNERFMhfwfl/prSqSB70fHh/v9Z7c9FPuZLEUg/DjbqkH94tCu/615+e+nLKvTn
oWsqj6o5mxmmb7lyRsALmrYhMCCzRCdflNp+DHzn2HM29wNxxHJ8jPvibJrTg5IjcqvbFWBpxzQA
wkm1TbLBZtKs9/b/cXceS5Kb6ZJ9oUEbtNgGgEBomXoDy0oBrTWe/h7wNqfI4hjHuKV1G63ZVZkV
FYn4hX/ux6N0B5PYFY3yUEzdOU0xfmefoh6dYwsKVX9vo5rVg+gWJHNLxadbQwYtknUPrq0BxK9A
XWG99GICV23AZVascWYOxbZkIwwpeRwhHU4K2ULGObQ1e795RmY6MNll1Fb3yuY5StBk2mUE8SKZ
vRtAUxpxaBdsuzN+nqn1aoPskAZ0lk99gZc2M5hApHhVulZ/CfPGKwxuFH5DtzVRJg2kjclBY3zp
WaWFLj34IW2mdP3lHWG4eqd0R7VMNypuc2MZUFLuG2PqE8LUrfN5Y4XWoZACt8/y3oYYemgFKByJ
aNf+zaBQzO9Vpw04lzOGKtKSjF6AlKsHdiax5vuY8bPQqRrxMOep7BiST3awX5lskzKyK4QCBrn8
oNoJawpLKro1QEtXmtRzCoGjEt9rjWS/mkMDIBlgsQzUrWlLLAsCs7CRVQKxIyBPwLAAn7BM0rqz
xWVRsXJpFab1LVyWm76ubQwxl2ohaiad15u3aYqvLVJ5j9BlDdA/CeyP5WevwtuUA1DhMpCoaQjv
NCi8SH36aHTjmzVlN1Xwc1tjzzXRU+qqgVAfHMKMwTE/8paRl26291xO1iMeoxJkYA1xh/5NOAif
5Zxma62xVikuP0EaDpPmPxMKXtGrsZJj/5QZ5XecHk0R5s84YtNUILe8hVK3TsrkktAUFc6RU3Qm
Uqp0Zjmd7IAujXk097kceioPbc3A02TIqmvyITDSHR9NqLcjFnvJpzZcB0FiUQ3LYN+tfpvDqcRa
s+bO3P9r6OJbLOiPo7YpYulZolSiiuan3uQcGn0WMRG2lKcc4+sllTnKDji/Y4P4u7ZWaCayYnOX
1hKDshQYb/vaiVR/6vBmg6B/akv12okAFehg9OXgLgzWtRbKB0kLLqFEs2QNHzTv9u0ofkVtuOuK
2XIyHJ5+cREs0r7FPfaJgnEc6xAyAZs6YvKpCxCdEOmDlh6m+GAwFEnFs9XAT2oXu2Tu8obBS2Es
on/2cQ/cjxxKU9KTIlLbyo3AbIniKJ5hbTgErOT6FDCLVNMXnVOjj2VmaRQPO8mdS7ZbSv8sciVW
DNzIx9Vdi/nr3MZfDXMbVbBOftS5AQd+QW02xai7Bj93wbow8AQ3DIanLaXrLIzm0nv7OXbsynhw
10ukpwOBXAiPYoNqh++u59xaygCvGFqozAZGSMtS0h96qALl8BKPiT0zeCELkMFYEHl/hNlaZ4MM
IZpnMk15kv7V2yObFFh2JCA2HCycf7894on8dXv8y9f/vj1K/2Hkx3dkiTeoA1m2p9/9OxIzyWUv
Jtq1iGPLpvzz5rtADZa2JoakuIVQpn6fSQIhkDRL4vvRuP3bL/0D/w69t79oYEi+f/yrW4tG9gf/
ziAkHLwiTd2UnAWDDFBdN7rNRHdcINOdCt2Q50PPEuQUfcUQn1Y8zMtDT07DPKmFuI3YUmXmWyqg
1Ogz6OmqUab1sHRwJuqa65A30+8uLw1Cw/w+FY28FueRDI2/Y+h6mkX9apJo4985RZd2XbzGiUEX
6YEeqB1WCLrSoKxTQhlkwy5L0Ii4y+IHP+tVeDMDGOcmvMOU10MTrlC/ZuQ3Wi4ldq5IPmATUsds
euy9aGJij/hTADPelO1RSUrXjL/GLkFnfpLyN7n66Pu1X1fncDKfOEETGVFhq0Qknq2WzSIen2Oz
2XUJgVFehSP46i5VOvaK9JpDTE2E/iwF3acqAbYDz2/H/vLRbcmZMlYK70GXrUu42jNYq6Db+DXv
5JhhomEXouepXflR7WSNep4RpYS0drG01hpDzKD28vSx758t/EyzNd0TOXIa8yFQfsj55xQHu3Hk
wCE62fAul3DUeEOzeD0UH0AT1HULjjExWs8MVJDWELaiBytr9lnzaIp7Ucdpo+1k+TsgQazESGLZ
c8M1jwsb+Vva7KLk2irazqKdrhUjwOoJrYBYhUeKjATlKktsWipEsXR04pCKAC1x81x6ayYF7rM2
vzfhYQjf82RY5UEPnq16H3r9krPu6Qw/zShL3AbbYWNJ+HGD1xyGdS3391GCPkvKZkqjiRgZFvmS
vWrsrW3bmTtFkVmIQ4+P1zpLjk1OhB7pM2sJl8c0VZGr07tvK/0IYxQbY16rBZZLBqhQOnUhJSxQ
FZ8562s8TYB5CpOx2BOdq6AZmDuIhQst3huTfJ1aDxp4jSCBUVNRZTtIDh0tuZWvpjEmU9ydGouG
guYmhQ/qhPNF6Bzg5YFlupWabpu2sdthPQXzPivTI7dfz2pMd2Q42jaZp4QwF0M8Tb7hGUG0kIu2
VcQMG0MKjTJYUwNYgya92h0VfyGVBgJHxIhQd4V5pZBkN0jYpjsBHTkC636YMbflWu20Uuv4UURQ
i+RbPtLTLt5aibZjXeWPw6qOe44xl6YPGGiEjdTPnp6FEml3spdpvtMJXxo845Iab8wmXYcTyDK4
2U2Jw3vZZkl2B8tZsf0Qc+Ol1omD0yPNyHdKHpr+Y1RHe6aCpR3UvQk9MC7wFKQqiVH2vqwGYtiz
6fYjkzt1E9aIYDykkgyCKJsc1h/g95Eba+2xIankQ50wpew2pIzr8t5ThsCZm8W1GllIctYDIsOj
IUQXMx7bj36KRneO5OaoNNeQjEfnb6MIIQ+sUhx9WHXKD1wcjm084kMilCnWXC0NEHt9ShVl1Bhb
GpLPTf3RyrO8kmJ8wcp7Sv2V1DTg/A9RfB2bL87k67IZHmgK2fRZcNNC7e3/0I8Zqg1tgJsAx1Hr
K9AT1zlHk4KbsqlwSE3rLVD0bY4fajlqWST2pEi+JP34QO3kkAkEDsNtlnfkZpRbZVSYovjkyAJn
sIiZFaLXKO0tI97GDHznQN2YxYSDOnS6/LEsVKa1IDgmuFmCf6w7iHYNTdg6UC1q0bijCIwaKdnM
2m3E58CWlzHb1BxCv0YOb21FwP1EH7uBt1mEQjfp8kNcpfuoUW9NqV8n/xnKFo2jfAzSvcm9RBYz
p8q013/vCM1Ul0atxYULdYWMOXv839yuFyPRr8eHv3z9f48P8OGo/bUsNnxMSCqepp/HB5FUiaiS
WhdJr/OB/VOqBNFcNiibUXWFDAlC/c/jA4F1KnPgFGmKQavwP0mVcGf/y/HhTy/9V0uTEimFpko4
9sKs2Jl4Ocw4sWVJ3xaRBG1Y31CWROkV+1yuu8msQ5RUCdtGj0MYOKJExXuPvYOIokzS265JgOi0
jdqDH6IYV7SZa+jjlGa9aAPtX1Rq2WE/It2ywEGrCSo8Fkz4p1AiFi9sdbCuFXVjQlJ51Ea6psKi
ZLLo58omZQ42cwdVMmWTccpfNUpBcu3Q4QypMgV4rdfh2vHBVRTpuKMpGPNkcbbUiLJCKBZ9euy4
m2S1uokjfTfJ5BTi3BEpfqh85Vzxd28gh80sypeaY4ucShtrfI9kjD6ljDljPvox5Sy1sYtYzvJ6
uvcxFsNAvMtNThgaFnxdI9ibibzxyfwKXcaobmg2Ci234n0mOLeMJIpKBd6NI4lVO9bJ2YYWofKk
OBqmv5kr8zbm07GtY84348Yy8mfEvxUHTSoY2EgUn8uotR11xS7D8FUA1BKIpB7iAcj46BbYSCqC
66nabuRB4vTBYA/3JcCyFpZN0GcAl7iKZxS7Vuy+lG2s6ukykglpAZblJbhyxVHjzxAjSCQlbtFK
jtJtw6BgLv9cLE3ABNBw6q7l+EeDmjpdAqGjczZZi4G+7ityGWEEiMlfaf20LQfwpAI/1Cx3GlYr
MYLBLRvbjhrC3H9PI2+KEH7Nt77fyURq5/Zh7D6tNr4m/oZC+FUe1aiVUfzUiUoBqI0vG/CTQTqW
UWghx4RmSjz4c4SdbCWvXLEusqB4vECk47feeNPMUx/e1JmVUNqZqD8gEtysjL0SBcIPjEsYGkDb
RtuAmh826YMaXLLScgTebV8Uto3BJlMlx5RjQTE/50V1GWd1bbH0z0G6vDHkYwYZsIl+F7VnMase
6hbXngD51Uhgeha3jGp4iHzwVQJvYCzdd5y+rfoYElsqpN/GAzUJFpgKOm5BtGaFY4gam2zURi7Z
Y9rvg1zdZ2FFOql+SDKdtCUu7TlCDFnqkFpr4AQU3iJOzXMPdyA51vNDi9bUURqk086NbTK346nb
yVWR2lXzmys5CSlXnW6dSUF9CjZ81q6B0bpyrn6JSb0WFO1spFu9f2MZYmjQHpTMwn8RzhefJmkR
OIChczqvI53Wo5p8GBgpn4TOpJUvYqXZOZ/KeeB6n8L2T+MzIxb4VOgcrb+oN8UPznM/xii7BBl4
Z4w4oQ53bFI+ywpZjLtEK5a7Xm43SkA2te02iDjkbAQowEgT/RTckmJ8Lg2cIf6BPsurQRFN4Y/g
1Oo9Vd5bMlDXpBg2shbtwrlDCESJJ0f3nuMI1ITvRGsdmgWZeYjjQRU4UXDwT+Zy2+XxtlgA1S0A
bkFrOF7MwT1H4RlY6oKw/2GW5jqit5Y53TP3+8GXKNaRvH/5HmoaKsEUHeSp/P/dQ/8yfGYj+vPX
/2EPNZYLs76kupf09Z/2UJH9EIzdbxHLP5JftP8AdyHVY1gqzhG23j/toRJ8GpN9l6plzDP/ZA/F
1cJL/2X6/KfXvoRO/3gHjztTDOA/iJvKbRH2hAPcMv4H8nO4fJA3LBGCtApO/lHFjHfmQbSrJ+VF
/OZMHl+ktf5tfuOAZfrFXCkpXKXdsGHohcfkhyEPvtKc4zLDT9voVxGIKCe/pPCVl2iek50kZdyo
Dervp4bbUug3xjB6c8g1+S41oAvWY0w34VPJemkwo1pzGET5Chxo09UH8LywXcnQ327+GjjCnVsv
jkg/ssct0IcDNNJb/JCcIG4aL9XJ35mzXZFOc/T4Bbio9FmGTwnjuvSr2sWHyYZQ8QJW9Gyc8wPr
1Lu8M1b5tj5grLNgkrER89l+0HeCw5zVCRn4eD4E2TOY+tkdlUMf+LtMiqlWC9h4SEvXtjGtmZWG
5VngTYKKN9QfqvAsgEhnCMrcUKMxg49iWgc0w3209ZVxbaK8ymDSKM5bjZt5P33yh8v4fYEOCoqt
wyapjsV7zS8zx2xJF15rczviWhGPmvKF0SV+VOdtlhH0QAtdmSE+F2zJvHgZQE68pafhq3nTE69C
ogdKuOLya74Z90571sxHpTspM7Zs3MblO3AcIZVWnZtuFZUdepPpL+l4ZW1T1W2tfOkLmV4/ym9K
vav6D8ju9GS30n0ilrE1nyLg88Y6k7cG9xHjW063Od7hBiHACYhr7gDg6/WBpucVMCBilBEzVASV
JxmKuLVCqOcI4HPusOK3HFvzKvqYtsMDBUub/mQ+cwf74Runmj56ifnyquVn5NYcrjAf8r44E9Zh
GerMTJufdCoglz352fL/kskS8Of1x4gLSbke1+WBAj5cPuYqvpPDEW9B4nHealNaMdj5oY4LVM3X
rnWWJn6zOgHjsbUP4FtwA9PizDvO61bkwzwcBe0URdtkPGvGmVa3ASBA8SZ1rqo/yGinp+6UbQRt
44+2Pm5T5e3LPNAOWMAEfpqwe3NOuuZb1vX4klSX3MeU6GXP1Q/LST3rgqcz2NSXRt5G+3FbQWMx
d77H+WQF/MY2L6Z0SGhKBtJEO/SHnr0OwPCtZ46p4Q+IIVJz8nlmUt9GjaE1ZpBWgrjTiN9yp80v
/WRz0IowgMQbxF/+o/g8/F7IZ5BhOtaHd7z3JJeMt166oevKlPUcKWwDZZTf+TtQRohzAFkB6EL/
QziFDybe3GBDlU67/2r3MIsaIMqqUxHr5GNLLOw9FDxOzdOJQm6mxPDUjfVbmi3W//khjDyUaW3e
8yCxgtC88NReDCa9a9hCrD8NGEPggeDFwbRQ4wDfhpoxLPvkmh3KjNzqMXrjFW3j+7hn7/5hcBOl
PuiLf+BJYAK0/DNb8Su+Ez0aJy/9wc/DX89XSkkOH4SXVtOL5vWu/GKumsO48P/REMr3gUKGb/Oj
O+Cod/KTa+zCjbp+Fx1Sc2sgUqscdwU9cCdc99GVhAMpCP4LhkmMvTxaC8sn96hTD2c4yOjKQeXj
bBiOJG5bitmXZjds9HR/n5bwEAbWzO5elXa/pJuHa0srh82qvOIUtEKCWaF32K+PBB4b+TTV56bb
aC4mddoT+cGlrGw0t8jLD1EENGphVFY5z29Gr97VO39fOOWOwONa2J3e/dVpWkPutBMbzI4D9qL7
orjRjY7JGw3siEBNuYbPBzILuNG0o6cypb8B2Y169sKuvoLr/CN6C946IuxwcWg2Osfr6osNAaKR
uYo0p/3W+HGtpHplnsdr+40qRn9e+rSUpcAOIqPo6guGSJecztFX8ZMyH8N52whrXDYYxJEKJS94
VGGE9yVTkQ86MF6bS3ubHqaegQ0LKBMsO6dTAVMfWWNhJWxrT18vnYoHcJDdwfo2iR++Gk9wIIGI
nbLt9AG0DDP2dUo5Udra28WquzXlUHrPYMgx3gGoVvla64FaOqHgCih4K53jmNOAqhJd/X04TRF0
SrrNV+pukLyX3wxSkJIml0rKzCHhMGPFoPglcxVS3A31M4TlZGfIMV0HV2N0QyzbiheBHSMQWRwT
OFnttqcxiCkPC4L2IpxjzEALlZJR5aq+tFsDQZzVuXWqiaDEqd/Sh1Nu0PNWMREBCmI+tVOm0nS6
LkbPhF9rrlPV85FwX6XTcJHbo75RN0V4KNV91Xj1Y/rWmm7A5bc49MJtosrJhgTnFD84HK94snlh
lwbyLKfR+Qx1Se925PlRzhnr8hzANlgZTzUhdjih4iYRT5AVxZNWP8kF7NJb/p6SbjhjNrGrjXJX
PWvZXQ6h12yQ2J8CskGy1zqdi6HK1Rxh06/DLfi2HSECz3CoSKMcC1/MZiJHQk+3zXa7WX6n7+LV
oSmBmPmm9ED0nq0tDlUPZe/eQ8HsHVLsw3W6jRdi5k7hYijjmxFxtOnrsrF5O8u/wex2+M+ab2jj
muF3IIIdWL532TocjxhRao+7S7nDo19U57644+60qkORvPPY0QnEVYhp6F29L086e7DODY2i60ts
4vdkwrrqGlcFaCtt2oKnTjvKd/FuME17RRZNnwPpKVMvgM94jnTYUI7Qrq3S68wnMTsQLZ5Th+UY
CwzaYuLJkSdpK078+FZH+Sp9q+tlhcYK1SE7GIt3ChliXlxNZuEF5lvMCzmJH9QjQaRiH0grT4/2
BnbBe0sjEw/MQMfHNztIyx0G2lOsnYTP8Ni1J4vgIiw/Sku/xmN6bQRb3Fca2ZCe1L7Xt3D6N7QY
GVgChUv9BBxAWeq60M7lR1pXFdnN3kqBFPSjxV86+CLxyNFgbVgPEwcs3L6hftbAvD0yS6FwBrKD
2u7aYq9Xiw/ZAurRuHw4RWNTSl6WrpVrcoAowiUnWxFpzmk4+ypm8qRZHl9UrlJkbG9TAx3a9w8h
Wu0n915GKmrMLrcJHK0/SvgIwu5sTdyP0SItmB2JCnVj3VQegYIKEQIrMdN7oA7YsElXcbpckpck
5Bb6By0wrjxhSsQF9yK1oH9WFgtkyGBhO6q3On/VS84Hq/rFgZo3laD4bJ7ybw7YTbHtvyoyX6v+
rbmE+/wGNZcJ8VA7vWnrH9pudsMN7Zm72n7kI7pvj1jU9tMzh5f0sfuBJzM+Zo3dbXIvcLBHOa3H
k1jvjPf+Bp2oXOW38ha1myg9CKzyqOrtKrx2KmBmONO2wRkoYnrk+eIzwgsVU8FLALm1fiSs5T/3
4ypP1lQcJOF6kLcZtbvckF+kD5riKv2l7eyQdXaZvtnQ/pn8InWMdJWYax1OmxJRlsO+m3OuHtBZ
GKtT9aMyEIEPZoKWw8sOPPEHJS5IIOkn/WRCuk6oyOINwIHSeeF4J73eW2cZXUCJHuN2hxBWNXaz
p/yAyYhmN1T9oaul7nfsma720FlOf4KB7EpPoD7QpFHPsMcBK8YsR9RaRsLhfYeObyPWuwX2GBo8
HVLAfNukdqi1yYFGuuFpclqbvBW72abTx2tHDR+ECTt/m48pM6nellz2g017TWjlwZ+wZ1Hs1Z0K
aJsym6hZZeEFF6lOHDwHfLcTervF7jNYez13DPpPDK8lKt0xJoR0/YYHZVxCISVePtWZbvM5zGmY
J93sFBTS09i2Gl8VTsfvnGxH/xwJF3iYlJ8aEfRbF9/lC+/Sav6kF8EIuXfRdRaktwheeN58SflH
2lwE1qn2odWuyaytSo2njj5A1gAP2KECALmGI8eWS33tOXzLSbKkdbxq4UwRecSTG83O1F10/RrU
+1Z8Emu77++UZohyvSvJ0zzqp1GBwLulO43QGAZaTxuDrVhbkOxsQooO8EXktLW8bx/bIyPFa3GG
Speyqi5hs4x3nPYa/glxxRGI7jvh6rH8F9Oi0PXJE3P/h0S71Jn+vS0A+scv0Zj/x9f/1CToAzBl
Wk//b4n877YA8T9Y0S2RAnn0jP+d/f9uC1hoUbJBJgUx47eC+Z+aBClmVAy4IrKCoWBJzfwDWwCC
/F8liT/+1Y1fXHNA1aJcyVGiW+jShYUiWvufYdNuO4vlckRQXwEc46w7yaw7k0gnXXTRCtNrxelS
i1SHNBJs78lGIv3GNL5uAZ8304y3GEG8wsdbLcigLIo/gZP9EIv4tR/ETZmjU/hVZ/fkAkcgnque
HKAFNwLd/FrVxrcoWJ+D1T4IU36l43fGKMvhvC3XE35SqT35puxW1dtEt2EsDTRlsyFhaxrgXeki
r4c/kfsH3SZ+TRvZqOC/CV+w57/ATXzqyGy2mfoGzGlP/fpGohzMmArP97WtplobodY9vczWsRYc
BrzEZaI4ZbcIpzEqcXDuDeMgL1HeqEL7T58Kje01rm3c804WUYnH2qrBoTLNFxEpUTW53GIqY8Rj
IwiSenuZFBGYAXPZ2cIIeMwZAQTYe3WVQ78KXT6ejU1XwbNNaAxryMNQF83SPskc1TolQvqlr9WX
vkd52EQDA/i2uQ+qsvVpkvW58lAMGFbhYxN1N8Xgwl3IN4qlPbNWcexy46mM7h4q4OSGPjrPPl48
flDApxiRmCYnGj9b08R2bVCFWubzUdzddGKzAX9+XFuuPre7EN+EDOoiHPydHHGTA3/iU2BXq9gB
LMY9fRheIi1cz8zs8yk6WAl6btxkdww0dz0rXVHrXwaRwGJYvBtouz6E0cDkSKpNG3FItnUzu12l
XKnwptxdvVHI4kIJXOU+F9q0qHEazzdB7q9qyYmwQjMyfbcVyo0eCCxsmIOFwpWhikvhp5jMRJxg
zg54zCMJEJNvDJdBHeBHIJvoMDF82nIqXatJFmS2IIdoM9NOpldDDMXN0Lya8Xw18Ff2JbRP9v+C
O0/BFiOaplvyxOf4BErgwYEx3+JSxbxBsl4dgkPd4TcIK5lDh5GBwTWcmaPLv1oDlrEKk/iQmFrK
6t9rwCamqb/MUX/9+v+ut9RPG4v6S23L/049Wc9+rrdQKERJNRiK/ubD+qMNCwFYkQz6wGQMV4tw
+3OOqoB5wi6msu7+Nn39B+stvua/rrd/fOnaLzYs2dD8KsoxGZdt6PYGs1KVKf5iCaI1UK4tzwTd
t67aMeA8gwlLNym8JOgdG4/10m5FsgHpgl5in1O75pdYRMRLRMvGyHEnZH2JG642sTW6daBwUWgO
6pBwq7QKjz+Jz/Hw5nfdx5yL1ToQmvssTLh5L6DtSKOU8bmsxH3G+HKqI0TewZjd1tR/BKnCIV0G
Ti365UOQlxfRgIUkCnDH8N8rAl1VHTUqooY3FnaRH/yoenTIUqN9TyxoRdQiR9bvdayumhqQRdet
rSrAnsvHyOeuMccYkTSZNPfUwvspDrHavZojhgvzNfaZ6EVKcK2VaIdB7KnS8x+YukhiUxY4EX/v
tgLO3faYD54gHiDqSQEXNWVwI8ZMRBqj3RBM9NML4wUi39bXte/GT+9FmETO3BEIGVA62l4DoORf
Yz60Ql/fYxPBJVJfInW8d1V96tRxLdaolknojT5XmvjsG4yaQ1oyI6TPUsD/QZDIWKfFdxdwf3dF
cMxhSpIhv8Fb3GcKqLoSSga9EY1+bUZyRlZzjjBmlaW105I7tUOOxps6DQ9zqUqETVGjq2inxpFn
+sErOrS6joKYLg8ueRLDxMJO45s87CJ1HwzPU7oxTW+cDmDfVRBF5rWnTkRJHoBY1S3VNUe4xo2A
TmR8JVaLN+o9w7MD03yg3AF+hrQTun1p7UUTkrY7y/jht3m27hIGe1Bhpb5zQyAfo7HVck9FGap6
10+xnBtuTcUCI/iOG6KfU8iMp89hwsv512ML7KXMGUgF0bfTQvDwbz0/T/FQU7SQ7FXisVZNtF5a
17SBxCz8KMZbkTuStqShyMOZD2aAl3Cj9JnTFA+Gz1GYjsMYmRVdJ77IpF+oTqMijCgIokDYmd5A
El3X+kOoN3bJIDsZFWeYvDl1KQFYw7IkpRWRK4GFUWNOEJ65oGvmzeDx4zS3Engo5A7U4LGJNnPD
IPtE5chUb6FKrkTU4Y7i0GjfmjfFolokOZUWF140tZGBQoZ3ED/xqkRM0tOdMll26hvu1CzWaajf
NPHE94pphEU/ZITKVOQk96TBtaLu0DQv+nBphGyLw9hr5m8N3kODfFoxJPIBY8bwNvoCh3JBk3MN
raAxn2KLq6lKp1+P9JgL8eOgY3EIhaXzFJmsLeav2gpuuQWnBT8wc1WfcaTxUkhg763pGsb+2QrL
fZEMeNbr7SRb+15MTsSffkTp/JTKQOyjRdGdhZ2QDk9T1m4YtGN8HLYVngIlgzcIEvNxHPi04Frs
FN5BVX9NsmAdl8jwA1IIREM35Y0KrO4qT/lRCQZP6sPZFvRxo0jdfmQI25Y0UWfZU1doq2XlqK8B
N0pNx/TUTPZI1YqeP+V1u55a/V8c6Tc1crZcBRTgRZoOYu7v/UiMMH/ZR//69T/vLZRkKmR5gR0u
2fyf+yhWJRC37LAif/AyL2X3/v3esoAANF4OZEQDGOESBPq5j/KtCBWI1KP94yAv6aJf99E/vXTe
gz+PUseAmEUOA29DJuAWlcorb9BF7cNLGWte10jbUsNZorKRteIP4Jd2n1Zuz5VfHIy3EMRJWNIF
hLyudexXqBeaNDynvcChW9qPkTYyzt+lvXaPxonultBTRKY+k0jqPHHapUVAbkn+JXp1xRV0GuDC
x5gNjC5oV0MrI8dOq04WK4ZtbAJmPHzzW12Sx7iCS30vVqxtsx+9GLN4k4sFjRpJ9yhQ7loSQIaR
5rVvVi+9lm706tYBystG2Y7V6ilABrPm6mhQ3anl+bYk8tbD01DphSwqy0nYeaweOzLwsVbL37qY
hq9Ce1Lrt2B+n3UmuxOzGxWrYQKnsQs5uyuPCf2H83BAKyXEqlDsI99E0X+fCYwIXeMNEoMPn1h0
XfZuqb8HFQiTGA9EK61ENQSE4O8HA5yV0D6EAXvxCHknxyssFeqp9qVbHlvXohB3fTZ/Clhr8b1g
U1aweXU++ZgpLcALMZtoyvcgWYjF0bUOArc15pOGPJ/qaNRRZivh19QzwYqEmOL5Kq1OogFSPNNP
pdT0bpMMW7UhZkMIgwWPUzz2RzuvcKAmISSDogAnKXWbwsgeLbm8VUZAb3ryXHGLQ3AsQnSlqjv4
HbmpCM6LXOXf6fgZzyUDlfg5GbHMjrrj58UuSfuDEc4Obx7qOyRyklB4z8Oao0qnH1t5+IR065lt
hksIMYYX1MkKHq5wI8JUkhXC5qIO+LycntuZcUJpudA13cJkV09KaEbEXhom0DKy3XJqQqchRkD+
MzyTMeCC1R7qkaHbJHsThRQGA5q8n4xVEbwW+nAsQ9lRxspuOzR+RNK4mr97Oo5UTsArmMIfLXvu
rO50v1Ywb4MXIvwHrCLNXzV93mrVcGfVgQLBCHXoLpPZGdiamDeUPBZFFhwlHeON4avuOEAzDKKt
xI5b+gzJ+h+WGdstJuhiQubqu9QLInmpw9sHPEtzbhxIGZGJcxpf20O2JYlfH+JWYHTEv+QMbJNB
ors8H26tQRd0JROYgXxZCMlTJNEOkSfdMRcUcFvgYcJGJ8egk0OuHKlVd2M4rTTYj7QfA3+e54WT
hW7d9OjRP7SaO3cOIyYRtIvAGJBJcKp9lBU0pF5ytenF6g+ZfM0ZgMt9+FL2EktGCJdRGaNnmYYX
9kz/NKmVtTIqThbRPteN9TzWTjPO+6LXbWNk2jBDGOJwb0z+OpiGLzVDgW/pGmHGnONqd7KJGWB3
ASRthxIR2H/xXVAT8dTCaid4ptMIxUL/t55a7a972K9f/3MPAxyBK5YLnf7fGs//3gXZwyBQiPyB
iG8c9nS+6c89TKc9iiJnroGkVuU/7WGEaFD/2PkkHiFqGv7BXVBS/6K9/fmvri2//odITlSTWa70
FAHHFFdd9mNUUHDb+aDgXs2paIgbRgLAlQoydRBad3pluBUCjBrqTqTfx8E8mho57SbaGYNogqSo
9dkVGnMjyMVOFfuXWAlt1e859VOng/dUmXF6sz0fq8ySXS0BPViV3+W0TEGnzxoetYhypVKImy1D
/do6T2EJ71ySLxKxVoNYgVzXjhluAo37gT90j2GMmmQhH4FZd8T23OrtJUm0t6qjs8enH7dPt1Kf
nCND2idFcbLAzHYzbZyQyGZQs2PjU3FETXGkHGS6pLTuOSm+KQS+C5JyRZda+T2hubmmkhmZ3OA2
kqSm4zPaULrk0yd+kMXDZZrmz3jx8Dbj/3B3XsuNW+vWfSK4gIV8S5Bgjsq6QSki54yn/we8T//u
bp/ap3zr6htXyRIpilzrC3OOaV0HTTv0vR4BEp+aRW0Fyl5KRjZXHBMRTYKZWBSijXfqfeVkFfIx
6sOVpWVHBsTFKlOx68BwvaaM2UhwSapJ4eaxF5FSHkRCr4TVxsMQkzTdVp+duaBzfN+79wkiVXzj
aEfKWVfiK9p95AuKfAkalDjERHhtk255bAj8ydYfm+egk9/syfzumgzlp3htEvvQltcmZR5QSJtS
z1yl9RGIIlYx0DhazZmR44nqh5wZBYVXDzHZabXMRca2kY3sNQswxTZJf/1XnyiMWKDMAPu0mXj/
9+kS8cK/T5dms96v3//jRLFQ6WsIfCFdzY71WUb414mCNZ5CeZbJ6xSbP50oxh+Mo+bACB5qVhHy
hP6qiuGIm1zcQEsVchvMf3KiqLPC8VeB4a9P/fdpvh3GfJSscNgQWLnS9PBc+HzgY4Jbd3KBXAqk
sZBbN4fLLE1ovfyxfrQ1ba0X0apnLJHMBZHdxcFKYkAZiNqtyYeQkT9IzXjolMHtzOKuq1ny8UxM
pyQB1zeGW9WIj6wy14FhQKsrzuw9rtOQrW3F/MxlDTE98G9TtQnlVj4RW34HlKaLcpAg6frRTgFy
NXXNBJCftaeYruXoH7w+WnpmjUiR7t0sUEz2VNWIz/pTU+QH7LKrXLO+hUdOalMZLXrK/hG4ZAf1
SS7VQzoa54w00YlIOQPnXBW81+3wEYUy+S66oaxsr+dzjYSrhrInsQpNrPYCEduFO70osvuWT21Z
Zht1lICGtc7US5uaIHnJ9j8zNaICEUgTw+lg5zSlaf1hK+8GSXy4wWi3U7Gq9W6rFta5TtpDpkKz
wQAiP7adTZ0xbn15ZGLWBtpSjVjfI+gYgQwpqnxKg61CkHCHQsXElh93ycog/M1nzlJk4iaMokRo
GH0l/eQvMvlFIUY8JFo9xSApWwWVVu9qsrcU2B/BBFqUcqO3T9LrFPCdg9ICA4kOaj895Eb3qIT2
ZWwkVxflovf1U0KDHmQNgzF9XNQU9kYrvZoic1MzOeVS9jWQ1BBq8ktRZucW6mgqg0gcLCcYu30W
aKsG5nTPxsNW+EOGG4UIhiIxjkXmUYaFUBP1qD+ldn9uOkiGE7HnOo6sIVhVLcJJwllH1aZjQlaK
QoLJPgGAx8KWFsw/3XG03BhhS5hs5OTc4RvpC5YZMbkLDFuCmKB45A9kWOyEumaFsOo7EqqRF9IW
Yu2mXNQH1kEhp3kQQ9gJ6+4ik0SiptW5MEg0YvClWtXNZJ8c4gCMhHEEnIJ8NDuonXImR8SVM6zi
Q7iXYuVLCuwvpRwvSl58FI3PoI4keEu5CDSWvdV/pqN3F/AZnI0uWztBlWaO594vXTkKXK1LL6bm
uaHxpkT9scdtFyqo+zpETwMiC5T+qO6MGrcqxFG5d6L2G6E/7jps8U2yHq2LV1yrQsGwuGFntzco
gSO1+FBF+KEGmBmrCTKa1D42qnatYhEtI8i8LXD9EAUGdPhNYfk3u7lZNSy1+jkYOnIKJUcL5oFd
u9b6R7X8srgsc2pwo7v4drqu5gVMZqWLNkYaNKhu1IhlhCgktNEJ45jzeeA8HT6kBotjad8XtYZY
Z2TtrYazvBThxIgSQYTRyi/rjWgKqI/JK8Z67kVEBOlUunkQMmZGAOolSJk9Bdicbjv8OtugRH+X
Mpntz1U07VTSos0JhWJD92BAhOxg4kT+RSg4iEx1nU28retu+q5b5rp5i16S4nw5eJ4r5IL/J5+F
egi1+jmEg09GRA8gVGWPyVSG9ZW/VCPy3L5uyF/2YQzUbwaihCqP9j4tV84KLeOTHXf5QS2bl7jW
1wIuiGhxQs2eB/sxDJyEgwKf/0Eqiyskq2OQ5/sxaxwjCm+mGB/lBqKCkdB8VzyNVS+LRzXN1rKN
DXbwvlRiVaoGh0kHkmTcqNAK2+m1yv0P0hnd0uo2NR7b0cQUkoI65c0wTqn2L+4p7Bk2yaWKC4DV
uqn8d/Q4uJvfeor/5fv/qgAEYy8qAK7x2cj/4/qHO04/rONn0P5MeKIy+NFQaH9QhHDj6cBu5nAP
HuzH9U+yB7UGpQGRcfwXzJp/0FD82Zr8cv3/9rznNdbPDYWvp5EkV3BbuqhetuOrlcnPatzVjmlW
b4YNVsKq2JB8JZUs33uD2XyGATPcLiLKGXYLeCclJAhTG59yQfBPmQdP5L/vPU915CK/5DkcbQ76
rvsezTsZWS1hPTU0KYbC5miuE09/gDPg6tEbjtdlkjBnqsxFTED40OrvMbRmg9t+8OOjXNe7sk/W
YWos8d3KTEdi+coschUbL7qU4psiq4A5bz6l2FNhxMTdKauQhmHzMRXmzDgEogh/1YhqtyFZR2rv
FFLh0lLCkshkH4FgOqKpj9nCMMfX3wnxWNfGLEILkTtL5a73ntSaFUq/S+b+fgxcxZ6lVkioRQom
k8uj6LGAlVebcNO4Jf0Z63IlENR05VKyopPgJhCNsmvau0HNbowYFx6O7RYPbhCn18zH7mibK5Qe
K1KQHR1crZn0S4/hRJ7k+2ykeiIALw+UtVykRMWCI+rp76Jm72WcLJzjBJST0oXwzvB3IcapBsNF
3d6XwFmmiDIgju9L07uv/jRkB0+aiB8aJTqzecI83b2b/t4U1aZslNex++DFWmVigk2APJVeQiJb
wjaVZc7qQGZlbhY51vL0PYLFMtrVPtUI8egSf08uwqNWpmxB2Hrj3Z6KbCuViJR6n7H/sImVV0iJ
tID1A5qNdyWudvFguMKM35ngvFTYVdIRrH2RLj1ApGqV780Q3fpAopYF8d5riycmXkspfa9gHHst
Y5VBrAf6Q7/wKE31WyIjdVLN8NZb+E9iY1cE1Us55WtNr6+VjT0lA8AQeK0TEpAH6Ww4B/CIgwA+
gp2WBkjhSIbnkBjxEg9YjkwBI2mSGHPKbgN3r69KBPRJI+RP4v/snJIXOhG5aQPb/aBmHCb4cw6P
/WAirRLYO7SUWhfGoaGvgq6Daa+y7NFa7b6u6rvBXvfiQbWRyjK9jQ3fW2ZaERzSXJ3hQmSDjvlb
jfqZXvBoFd+yXtzqdFjWZrGT4fDDmwpZytHbbWJspI0fPageBAt7q1TjMprC/KJNzVYClZMH0xVZ
pVMJ2aXv3Pq9upJzsSlThHBMShdlfDV1BNztMaomaiHTX2ozDyDjLmZ3Cz1DT5H9R+hexsfAg1o/
+soRp6EzqZjr8azljawRy8uYMOSKKRge+MhJMwH0vY/tpWlnS7VgRuuR2DIOrqdgADFsDJuoD5XK
jdrqrqs0GAw9hYryGoph2RrMxa3vKbjGGjEsOH1jWHe1yQYL1Tc9y1tWo/CghXhg/rbM0NYWlXkU
ClwRPkCxVWKyew2VzJFaNLhClFtLwc3pAXgaDQISqkOOlhWddqEjO1ZJjbMaSlEjJViy2irE1CoF
1Kx/daOMUoIMFUxu7Hjm6+y/jd5QSPxtffT79/91TcKJ04C9/kejNi+CftyU9h/Er+NYx2M+Q6Z/
5sAagHLIQeXi/vGVHxel8QfJp7L2w+dO4/0PLkoF3s/fG+Wfn/rckv98U3aiHmykOpxcKSwTokdJ
4D77jziyglPfHyzjXre+Fa86G9jc2UCmnfIsPXf39nP+prcYoANmzve68p4kVxPiIy7PNtxl2/SY
F+bCbnGYoZEWeXGJ8y+zv4uggxCsDWzzQUneMsUtOtnR2NYARGamzl1VOLWMem0pSdveejFufr33
7GXr7c1PFdw+a9cndtSfBFqMa/NQFs6MoLTVaq1J2QoSxnnYBy5QNR2CmHiTsRwVq7l/euFkBetu
p1uESQN0zNXE9dehk2JxlFiu5FSfmrFgw32otg1hD6CiFu/1QuGfXLjtMVlmS7BjOz7K+S5zoQfV
Drp4p17M/wTFOBESmL/5l67aV/EQ7wGZLqbFbVh8fREhUubbJOo+LZn45u3LqVqUn87qtHpZr9Zr
VteYX+zV12V9eDmVl8Z2BkyC/icUDAp3OVqIC+uq4Y6I+jgB0L2TjzzKujqz4jgX56ZA47tIpsNg
u+FKWKuM1J5tJL5g1oe0pBMrJXPpSyuZlQ5nMXaXyrov81Vr7dVjX37rKBIA1ZME3+LiQ54hL3Tz
S0EyV0z7xt4Ewd6Qz1nDXpCnVuZuwyqwACcI/NTcF7jRWdeXXxGzigEubw+GV1rk2pH1EKrk6UIG
ySStCUIy2y2rGJn1g5pBGHJwYDOoCLxv5jFNs2ygiZFa26+DmsntfR4+BTkDR0w0c4JTfqdStOCN
N0oWgRCtHUtcPf88iEe7uBrptxhe8yeEwFXPZHZcUYRY6ORBiKC/BAoXLIdSbDUiZC3Hx6MQ9jOC
Pz1Z2KYX8Umbzsl9cxhtTnCM+exeYIi1CZrLDtnIEhe6RZuDUdXmAtmYJVRgZZU/QhbpD9Fz6i9m
e5yx67aGUx/zq/WGC1Flb1W1z1K7izf1K0Pkvl1KyI1v/kPc3eOP0dudpxwN5Bx0XaAKZqc/8kPe
36+08P1XmwBv5T9e6xsbVPkROeZo7tN8TdVEK9dCkvlgiITChlwO4wn7RaNvEzT/w8IvkKO6tX4t
mvuk4CaCbrKYY+YooABTLbDs3fyuPo4p3suF/M1dnj/Wj0b2LYznuHZ73tDVMtCc2r/m4RzugLZw
Fjql6j2p6/R90pyAnjjSM86JsedTFn5hX0pCV7Egw70Yw9rbxg/etnmXo9MYrWW2Tav4gQIVHxwZ
JBf7Vj3Zp4HQ7yfeVCofk+5qbK1tSEKJfWreKUXIJZuewt20ia/6+/iVudifHGSdiWN8Fa7hZEud
V7Z+DTzXfmdmRJyLm7j1mqQS7Obb7My8JNNWdRdtNQZ2vGejbjPFKPvDS6mGq1bBz6dfG9B0Re+Q
t+lO3rOcXj4E9sw8uHjBQaQMrvZGvmUAnRrnVnox3hvuXmmpFRsVriW2rJmOcNEOwry9EY5VsMrg
wVV7aRgPAQCesHnpKdufemmtnMyV6YBBXkiOfurEdWK4lqwy/2gKfWUMd0P67YnvqLgjUr6T18CD
mnHVkq4XtAD7UeWAK2yYNqa8mXBBv8hyvnspt8N63Hsn45Zn0zoDZpW0L8mpW8kuuidekIB4wYXM
gi518nu2wFX1KGG00BFdrerwoECZ1IwtmSBmuHsw8teSX51BjKNhSulcwJyzSQOWKJOsk2YxX4Rr
u6EzqI6V2DbrbDgiRBH+yS9fQILU0x2+wKY6jPlxGI8iu7eDrd9t3upLXwHnOJlrddcgyLHMihee
/A7WxpZ6zgzQTnDFzC48RgzCEtyJFbCSLy/Jnqw9AWw+ilof58Iy01nRLPuQv3KHUzUCoWlfzAi5
w1KgwQ1i1qULuSGYhayYi3fvHbKnoHaMi/eJSzA8hsdig3FWMKXbGuNdyxHQrCYrIbfpqU7TDaRm
E+zIRqhkyp6t8mgtSvsDdDczO6t4GRKMRzoOSweIV8kIFNgkIyI7/7bGvaxc4vQATHkMb7q2swlL
oWewNxquPRgtHCuIGLv76rNlS1osAEL6YlM10Kod47EL0DJs6xMfWGaRuN9N/GrVkvgDeGgLps99
dkm9VQVdietyp96LI/HEVXtFaaBXZ/W+50UUxZp8PYNUbwa/iPUWksVzLFleORwF+qrHHo3kCkgi
7elwwrybfJfPhNFsi3QdYGMnLa8junwhY9gdFiNaBdOJAqeQ1/zi6qv90HFN5/kRw0ZeR+6g3gxm
cZCocGvNepOHYKLdGxCDM/zk8J1eIcNEHfM2eFdPxeIlYq4LRhoEXHW1RhejK5I3HdNX1Fw81Jug
TCm5A2gcIGoOw3d90NTHbHLSrbr2t4ZwinQv7ow7xswoB5hpUvsbg8QEfGG505s83VnWhgjZ/EU5
Wk/iCTwK4zqVX7dZcJb3De2pdc4Y9z+LEyEO0E551Iwf5xGtSSyuvNhU2qLSVtMHXDIehZcWR9cV
VJSN9fsZgQDBLWr6bo0HZTi2FklcTqedLG2bKc+W50DomqplAQrals5yFtNhOsz6FgkMWSRwaBaJ
0FCABIQY7spdkjxoDDtRews6xLGomEOc9HvvrdZZfA7AzfETt47/pvLo5pYk6ulj4BDPyU+/aCYs
7UX9plZH0hrpvuaDuQHAJzTUDu6oWvf5x0B/E3LB7QLtOVdB0axj0segCVikbZnjQX7tiN5ybFru
pdKsSBxsw2M5Pij1vRTdYLJk1mMLCCb64qgMULITaYRP8Jgbxcob7ww+fbaEADfdSr6Lliax0T46
EqO/mS4UOSoRTfFW517RSUYOXgC9LzyM1No2R67UucmXHa2DFtaBlS9FsRq0ZZG9RT7GC4/751Ec
a8IHCXEM0f6W1jFB20shkG8t/JGQA8utIrY9QDACGk1QEHP6Jb0s8NgF7lQP6foi/cq/gNGRVRZ1
vAGtJ1kc6I8wWdnFV2nCVFp28Ta1VESLw31dQwAAT8yAgp599Bbje3i+YxGCqRAx0ujknb1R5C/e
9wXXdsgnZqcrB4rZeH7kcUvgibT89/ZWxL/D3FLZtimECur2/zWC1Gi+fk3b+dv3/+itzFm7QHQF
UnWERT+DuE3zDwMZu62xnhR/6hp+nkJCMTEVNpTgTGCj/DSF1GiuALLgRGJjym7zH8kasDb91lv9
+auz6CRuSGOshUril95KkS0E5H0Sbyxb3KtVHL3mkda80cTbH3HY9W8sWnzksCmo4ZpbRMHdmIC5
1YKjlqP7xXFtbouMVUkn76TZXN0Pbpniu3scCgTzVXEto2EVK4z601Kw9rL8uyp1u6x2J05BmYWg
rISO0MZ1raj8NKR7RaLtyYJ1LF9/U214YPjsdGAGcbn2GBXq9oPhPadtsjEt6ajHxJFFszkU/NiA
TonA4LEhfBbtWKO1bhkL14aAEAbVUuSy6/O2lyMydQhyr0XxVMgSYWck/WjwGlgBPfkBkuDcrs52
H546uTjpGT7+UipCAJbHITJBdxaoWXXlse7DfJtNKRgRhFN2HL6mo6kSS6B95qqZ7uXhdeyLfVkm
CHunELGY9J6RHyzJxYMXlYFbtPpzZk0sQTVMojTVbul566gunmLd85xM03ehPW3DoeJizzB+Mk/a
BlVrUl2kFyP313Ylub4mXUwWGJOG5iTCESSJrncVlq8CKYai5ScVkbYlJgQJmI1bda/1w1Oi8tdT
Kk0Golq1ulvkhEc4XjpeIoP0Y6snR73mVUfUUnV4BqxdbL8oiMCDRrtY5hVY7tbC/ERxUFrJtTKz
S2lgTh3pa8VOl5+lXj/VSFMg5+L+RW8sJ9bKgjjqkxEYVo8hu5q2egyGdWTLMOiI2thE9pug6J/U
ExqN0gY6x9U7MHKWrfKmGcW7KGadvmq6UUxMSpt2r5J/s8JpWxpPNesbf4pRztDloN7SPWCxyE5I
IfPpF2sUMVGiu3gD6pLxaLJQZCklcVPydnapsvTWjUVnaMccl3PlWd/Mh5eWLDGewhCn4eYEquAZ
VDeZ8mJNXyZZtinptwvb6NappPDDWbRJCkrQ6Qne6Xbo092gzykHdCSRdlRCXlYIA4Nmb1N0lqa5
QoDrmhbmcmOV9IMzxyFPfoApmiqsf/H1nl8InC2pl4Ttya+K/pDpu9pAFgge0hDlMcYmbkowQj2h
4KLmwpDh/RF2smCahN+048Uk9T7sIP7xFiv6CLP16O/MiEFF2FVvjdU2SMThXZk6C+fhTiRkLBqy
m0Fo8Ttr25Eo7SNWtFtMEliRBxE9hkZ5n3hPVt1wu42nf+/VgYZElTngEZhxeBJm+9/HcqhGfr06
/pfv/5+rA3cUrihMTIgz0MYgjvv/Yzm+ZKBpUWctyn8uiL+uDv2PORGCbxRM82R51sv8mMsBqeai
YYhnMu4TVEv/ZC5HDt1vV8fvT33++k+KuBpdnsCfJxhiRI6JjVnhFLU9hXamK/YaCEaJXe+Yadtu
GF9zSXWrLC0WhlmuB73Y8OM3DMVPYRawWXpXBRG7HvxU9luF6r/bSfVYZ80VleYtZB4MMewulgyy
HqW3rMf5yUg5IulbU3y8qRoMKPb2mVh6srJjgr3zsTaVarv3QqAQKVoNOogKoUDMqCZhwpGB1Umk
EziE9dj6kJ39Zm97LMdNZTUgDA7Iqe2N4nWMN3bIgtaQ6XEjhoADECkFgGujxEtzltFUT3mp33zV
2oqk9cDTgIXqB+YVjMI0gjTH+1Zp7qg2075cI/tiaxIcDCo4C431BPEpSmlRmwu+VSfqv1L7HA0a
qGFmJrywee2DAWrhZZk30m27lIw4CvOkIPV17LZ5bX34nY8BpkGEQtRAoU0Hk3qwS02k1dT0SQsh
h3O8Ytw0ZOGrjvc3SupjHah3uEBfBqYnOjpdtNns7OAjag9eO9DUhe2yHdjH+/ASJJuIToLSyYRC
jdvtW1IfB+ZMQejBn4z2hh4/TSRPYfYFYfkR5CYyBxgA7T0XPIeXX280nVFAMQWzFcle9Eb6QFzl
uUaMqAWHltijQgd94ANHYB/2iAhmEVR7EebYbIcUpO7wJevV0sd75SN7VLyznpTEe5+URN4jr9uL
onV7GhMEhqdU9bfI8d0kbtl/kAERMS/BrmXb2TrsP2OO/izOjo2POwp6MPO6O2PyVqImd6SLdXCa
E2MYWlF/sB3cMorIkUD4a99QjjEy4ILRVRp6bga8eJJbHE/N2hDp0aqlbatGi6J/SNDJhMB8jKlY
pV1BLsYHpp5YV1c1jic5CMACq0ho6PzjCiRYXF0Gm5VICd2TpaHkdAzWDEvbzJdgioQ/8UZH0zSX
8CPHT6WdV5Dma0XdGZH4qjJrxAn9w7/3IGadDldXF4SMCx1D/n8/iPG8/K2G/9v3/1XDm5xlnO1A
o+cTlRr5x37E+kMRMh6ZWWCMMJmf+ZeQgJNbAWJo2vKfX/zrHNYw3pCJjsDAVNV/SgVQZ/3D70KC
X37z2cX60zk8lr7lpa2cbAazTxzcHTsi7TEVMr0uh3pXW5lJ+VrdyXjSPGtHFzQT5B2zGz54v/IZ
HoHztW8YzY9S9DGUqdvbpIIN0ZmYD8RBMAxBgrTZZ+EhfE17gHA3ufKfCVKjJlAd3cdxYdxJkgWF
5l7F4hfIa4nht0eSpQn1rVHQYFWhU4z2Wm0MTk4yumZXj5XuGyAwMc7MWJS71tr0/ocPAxAzSGh6
TFqw2vluCTilsc1Fqk2rnJ9ZzmUqsJqS9BR+EZkUkTTFoSPihSAFzmqa88AenNU6HMAP/qz0ABek
nm+leLYkeyXSYts0JJ9POrXpq0nQlwd618qI01apm7nSpv7UzcmAARV2KpMED35XL69UyzQKQIbD
ksRjkhWhxO4qL15baXiyJOuuT8tXwsQY0JjGuTZSTAfGnY1ODIGjuii6mfnhp/suLS+TAMYiZP2Y
UeFy3a+7kKEiTIJ+Cjdp3+17udx4M+EQGURd99uu/TT8O7WR93ZuAhhhlJ8I8VYk+kGuvVsS7Hxk
CHIU0W29laHmeMOHRiWsh5xwNnMGkbtyiISjXUu6dCnnl2d49Xp1obBdIu2NGvuu919z5iKIqvUZ
PcaGJVGG15ax0MK0pyX0AtcIJguqfEJC2exq9fKNxHAF04cTyeytvcSNmGCNuvWZB+I+MfzD2OaQ
G4ZbLPt3CMWmlR9IW9tj61Fa2JRZKTuVrwN9jT/krj7NMyUZJYHQo6XKLozoiWVl3WkIs+oS46lx
0PwuvpcVkCxxc7GDft2EjOp9RdrKcXxpCc0b8JZMgGB5PS1IBLhO62epTiEZVSuyE1Z9zlhQUhxL
rt1Rrm9TPN16eC5+9N5F/Xpg+K8Xk4Nw6ZJq4JaHfplE+ILKmQCYmN+6h/05jD4yzR8WSkvTEac0
Fb0pQaeBPV/6JAulpICvsjhNHd+Y1nIlv1AUqLRp1C0yMn5LZY8j+x7Sv+Ak+8m7TuaNSEx3aEb8
1or5YerSuu1pmTw8xCBqV5WmbeXBvyjtV1IqUOCa7ipk0DU4guyjF4CdEDGjqZKBHbsfzzZveWp9
+ZOq7MIxe0A8vx8tbytCm5Fp0yh8dN8FNVFblEuRJmtrqAnTfmGuT4PLeyiyH5oSdBZRBXdBVO9s
YPwQ/o+QM4h8b/m06YeWtd4w2aSiiz26yVUB3HOMECwq8aONJS+Ug1XLwkfwoW/sWHOExVMz88it
FHoTP20eYqOghhvQ4qcfKT4sVTF49QOUxOqALYEExLxH7jwgAyFyZwdE4y3CUaUnp6zoNnLaHMuh
WylmevAHFk2+Ed1KW0WY37mjku9C3oVtyT62x7bhlcrGNxi2FrgLpHtGIFSp+UtGnOe7AZt62Vf9
dRBkSyhdt5Tl7KrpBhbbANZFtWt1/eIZmrqJ4VqkhkrzaT5avtmDuEufvaA8NOh8jKDJH9FFkXPP
WMHuyB3xkD/iZijYCWTh2oMwas9xIpo8/btlDVyqWHc0CPy2Irhb/6usQWOA9fPo7T+X8i/f/+Pa
tv4wSZK2lJm5/2v/ZGIN0KkV8LfKujFDhP66twm6poEiE5dGCaYPGOGf+ieCbfnUzSpFamzD+Cf9
E2Ti3+7t35/6b46ixPenIpWrdiN876jnsHWlZl80wzpm+dKIzxBdQF9pKM2NVVX4sOixbw/6CXyL
aw0MuAiTtYAwWsqwIjTvrdNTh2NnkU7FsWDVw9UDz0xeTulbXQzXLus/wlhDNKzb70EtraJaeR9D
bS1K/a3P2/vQGl+6quCa8t6tobiKwlqYUFLUpl/iPfaX6UQOr1BwbiortVA+lcLSGP6XbtZ0RKGA
W5UOU9fvJtlkzl30bsqhLDXSlr/8ZtIfybCNYROFTOYNBvqhdOQ+m7R4a0hsIer0MWibZ5SFNnT2
WEsvXjQggPRhJ2K7j8b7MLuIMGU9i+spZHVgDw4eHIzCMA1VMidh8WdszhHv3kKdNW4e7HTm/OXM
mpEh9GRcI+FXhuixlaO7IkSv56G2gKKB3RD2hASxxlJDkoCQfETARwv7zvBiAn27RY1x1iDPSCbV
rQgDXhnGh3au3U9IKUkHzRm9pW3I9fxZE2hTV89ROxOO7ZUyjqg0POmYBozyyQmgrngUUrBCaWKj
E+cvnXXxpdKqqx2gHGGnj2iF31Jl7Sm9BmrxMukN3A/VUQ3dmRsku5oVogJaMBhLJnuocS5JJe5s
aWLu5eoAFzrwvRBtgQtrq7GCK+uPCauCbh0OxTHoDRINOtk1otxpoQm3LAqNcFMlLVkzZXxrmuB7
UPtqkeW8FUlsQoT4Z7RolNVQnN7S3nc6+HN9Ex5kyi2zE/EqoTNXrfBgzoUnuSz55J9aKjmtlS+U
0FtZaR2bI1BuhWP0t1I23QLLmynfJAVV9MSGUdiA7q24oMtnZMVGDa8IiYPUdSPsBPWoliEP85qP
6Sar0cPZBYGDcvCeNtQ3FZCTpmlOtZcvvZoCl0jlzmqXCX6xMUc0otH5x5+Tf+zDdqdrxd4oeigM
xMGlmzAj+jiIxdmOzAWfqC+FnAYPzYFQQM3hFaI9j9Hshy/+YKzDCdB22p4MOHEDBFHV1F66vF7D
s9lXac122XqIZpQVPWjj89w9BSTjHG+B+wBJz8CCfb4053Xx2MIsDqK1MQ17XyOZuoa/GZB3z18t
h9gk4exVivjWqbhVwgosIYQ/fH19V8xUJ5b2lM1zMdE+ScRd4SXeVyUDAka2Wls+6LxP6D9p/cv7
UDKgg9Tvhkjejb5/ygIrc3Pm5mkiP+FR9nKEN6RHsdzrAGNIDomvB9Ob3pqgRoxhP3gwYsA+end8
NHeNBJiY9dc0tcbaqjsSJgvNpAjlj4VRFmlTY66ikjSOXHNjcgkGFn3ywJA9EAfDrP7Nt542DwtZ
BwnsqVx7/8fCCffab7fe37//x9SQ5HZ6y3l7ZPzQ5f1Ps0ryK244BIQKW5257WQU+aNbhQWh24wb
ddlAgKfP5Lm/pobq/BQR+v2nk/1nCyf5b2K+X5+6mL/+U7eqKY08hkpqb+IJ76mXrwFJsp+11ro/
PavkBWe6ZKCDUV3Jqu6zbFwGBfZyz9jHDRLduH6KZ4ZKnKyH5DZN03UufhVLXUn9rTKxdk4n35Ac
Ks9xypBkUJmG1kpt0GYPilOwfDF9Wk9T36cES4oWar+Z7ZMARDNF40a2upVNIJpdZpD1tYNWWEsL
yVECjsbEVjR4rjZrbwP9kBMinSOqycZvJY9uLa2GniG6SPS9ZCgbQQRliN0nIo9mEDqjrfxlhPRW
x+qDCU+t8h9r1hhjiExdMUBbxOi7wMUMEuTdKrv32N4O6sSimNCNAM08aerIqdkSc3R4DzQRzNUs
tNFNBlsyww7s56TdpP6ftmNR423S3pKkPWv6u23uajAynRJAM0dnnEoU/FV4CWngRjYXiKo5lSaU
bpT1CA3lW1qi2uECBDtP0C2iymBiloWR3k5tjMztCqX5Ra9QSeBfU5PmTU/Em6/wPySS+exPgnSc
pSoZJFpHWKY9ZWvCYR48DbIdSP+im/t5wPt932YONu51WNmHoajOQWIm6JVH18jRtZTxOiYBb0Ga
9TkmoWUgYyzqMQYzGZ3deJ0qvTUoVOkhOVxFCPYhfyZI2w319CryV1VIJ4Cd/4+7M1uOG8uy7K+0
1TuiMQ9tXfXgDofDZzpn8gXGEfM84+t7QRnKoBhMsbP7rSzSIk0hUXDAgYtzz9l77R2x9BBuhFXt
gQvQs5a3HAzQMqdrh9Rk0n60P9ZRLrzpnbYYCNMBWLdEFkvidnvRx9q+8OInq00ujcK/VwqZxZ1M
+KFgQ/lSM7BqUsyU2jkIg5U8J6lm1SZKrE1LAFsBl6gCyxr1OOWC+rGXp3nDvtTbkweJBPn6fYtf
igUbYx1Ij+yuqjJbEu5GgZC2JxkdjpDEzofC+SJPRj/P/kfWphd5mDX1f/7HV+17wio1XSbBysDz
YnxqGxV96pvNJJhggR4NvdnFAYyvPErcXNLtSSAHDp+ZqjEaU5pVQo8joCvUgMkVyuoiknaSDpHE
ErahOAcwXIfhoRVeQiG/g2rroCNdTkDvM8AVERaxWkJmkc3isJ4Q4lwU71ueTC3oeIdX/ZpuxaLu
0YFLh6q+yXNop91TkMaXwG0eTJiOViJtPQtcKi9AseD+aG1i1A2DWV1FncnWrEu9HcXiWujhSSqD
cuqL+ZpGdmyIm4jg3UgV130ib0rKhFqMVmFySEjqlUjs9UibYjYOTjG4r+pxn5LsS2tvUU5E/fbK
yzC3wUkALj3ce+TFTHrijEF/1ULhiiGihCQHyyQIZ1QhBDTdKpV6LWjABc0s2QVedF32lZ3NqlZs
Sk7YFiB49YjZZG0wcFNTWIfiqhGbszZmVxVYpQx3njZsLawrUt+/TrF4m+BJzPM7xsvbWh7WQVJe
T6W/8ojB7Kd8k48lr/b5o7zr6SGUEdvQNDcSG6Vz0j5lWbopaKvISXIVc+GCFwxqi3w4FbUA60RC
3OatCqV2TAFGASwUcohWWmvtsxnILTBItAR5L6vNuxAq70PN9BcK5A86I5CUthShrdEosQP/OpTe
IqMCnQEcs4RrIyJitMrYTnsTVwe5SwEtNYVbGNu/d1aFYj2y06bjvtdKY1lYyopuEyHK6tGLdTdh
ZCNVD2okoBjlqTRPYz+rgmrHx5ZgDe9yBdMeIaoVF/0i7xV3nBduQwAi4D37pnVrerWTh+amrYan
SAIPGt11fObAYxWwzNlxtE0T4YINjtNp+ybPrqa5zIY73ASancqkXwDA0/L0XoSvklm7Nkxg6Ze7
id1PrikBY6Z847UPHZVWO+6VgAJejJRlFZn8reitepMK0IKUJVqVLegvQwNwBOrRf+dmPd4B5DAA
HmHqYv7/sHjZT83Tn1v841P6xtI1x/j9Wv+gWvn88z93/cYf4mxUEAn0+QEE+dCsR4tDp0HCxMes
9sf885/1j/rHXNwAN6E64Xdmn8PP+kf9Q5NNHIHgff/8rX/DzcDf86lXP7sRTdQ22C3mwcCv1Y/k
CUBLwjpyy/KiwuzkIdCtPeMfpfDL8L/8N5x7f1vcpVm184//vHn9z/8Aesv1+XiYT0UWIJ0o7ioO
00h78iRB5W9E7y3M11LyEJaXJntuISABvbj58MV8cWC+lt8edz79D8VdMXlSNNUcd84WpLEPyStG
b7pBOtO8Kf03pzk3SP52lsRASSKdGhRYn95ggIxBX7VV5MpWuDG9V6AOSxFFeBY3i9+fl/S5av1x
QT8c6tOs2zQ6v1UnCr80Yf6BFBGznNVNC1++F9ntUAosEvKHxghUeo5LG8k5TLZ1jZTjm08y3yF/
O+kZlYENdbYDffokfUp46NDnnHSiM9RtYWc2qBxRyOTWa5e3D2KCAaTbhKXGdlTHPj9SgibfXJDP
ZNQf1+PDp5hvhA9fdFSpfdAqXHrV7+8rJqJJsbFCCnXfvxlA5v/+pL/8ov86mjSL2D4czSpo2E1T
SeddoLwGW0n11FvPvf9nPPq/fnA+9+Q+ndePB+vDkTQFKzrmvshl4rcw2/5Rl/o9pO1NiflHQl0j
lhXvx3uFT6EWl1W6A/q4IkVC8ms7pI5kSKUvleLy/+8CyL9egHiowxJ9W+S28laZXur6NFQXCQb9
3x/my9Xpw3X+tGzUlup5g8VhPPTjvm/aMcUwPaxvDvPj+/rNPTyTWT5+n4kuZEMr8X1a0lutMo9Q
7IgZR0mLikut5w81RpBkkPe/P70vbyOkjkxLJc0gvfXTYWuxybWBwxreRgzbpVfeGwD4IHR/szB9
eR0/HOjT15UaVl2OEdeRSWk83E/BJsFl/PuT+Vv7+Met+uEg80Lx4VYdZTJe9ZSzUUadsQpt2JHk
trDnUbzyYDbN+ZEeGg5hxCjrU1GDOcN8Dex0V8FakEb/RvDeTNE7/P6DfXfyn24iC4FM3A6cPK6n
yrdoPq2pf75ZBue/5G930IeT//SiQZ0KUwDAu9vTZjYCNmPd7ven8d0R5pvpw+X1TFKUR5kj0NFe
BBo0RSrl3x9C+/I1rSDiEjWIA4wkfj2GEtHzI7mVdS1XL8d5AEsibFQba9nP3LwbEaf7JKrOwWGa
PVbmGbqzzL5JlTS89dh5wnNQwphHSGXESDnxNsX7RHgfZjXNVC3S5tUbHhVE+WN9FgC7wrPYo7rE
132YksppQm4L4YeVTKAHXtbB1uAZFBk2eCkWad1YIruPZxtOeJ7IXO1zt4nzNeRZWwdUnXsvv78i
Xy6/Hy7Ipzc6rYGpHBouemqB+sKFoREKFZG+WGt7wDqIF795Ur9eEv76Bj69TeGeaYit+QYiOuIJ
aC6xfZDiN7LW3d+f2QyO+OKO/etIn9Y8M6oaNMScWozMIPdqOzULej0k+uI6qDIMMozYg1RGgoDU
UmWaaAIWkS+57ZYxXWUP7X8o3oQWWrs4OeFjXc/EHByeIU1fcQJqzGizUW8MEmKxvdtqfMoZ5lSk
uAsxzDHNWE4hTSL1tm4eR7QNU38/JZdpfeMXtRvJ1xqzilp0zBJXJXZVU0Df1uPP8wiZDQ8V8Uda
CxSzwE1KXp/qNZfDSLyLpTdriQz6WR3SJkQ7lcde2oceOMvwTUfaMY6ZEyWkxGnbIiRpsrFT7S0x
vlncv152/nl99U81wiBlqZ7GXF+vQaqgP8TW1govfv8lflne/nV7zrCyj2tC2tYasFnuFl+0NpUn
OF7kn+cWokooHwT4Y600KNU2vz/ql7XWh6N+epv4NIWUPqYmkSOifpwysngIXSPERl8P36yrXz8P
0E90jZGs8rnS0rNAakk/5s0lHhT90S9ZSyqnaMT/p+fur+N8upINicu5rnGcBDVKXL+AF9kbM74P
UtLvr97X98VfR/p09fQ8qXGRcvUKXAQiSsKyUwgEHb9by787zqfXcViTid5hpmCHkEBFJwTN0stN
kIxXE54xb1Y+AHeQwTkJgQryDR+f9tpK7wWO2BGrpUKq3USTO3+0ArYwpEzLDI8qsojGMt2QLpTK
R8t6R/THVBH1CDMlzEtGsitjkpsiibZSfy0HtyG+pbY3t7TGMgJYtDRbxMSClPRQNeQHxDOO0vAU
YCvrPBMjpcbOyVvCuLjxcjhiVbcO5M5pRP0YTn/iuv9leT1nRXyxCP71Zcwv3Q8v1dhKlSgN+DKE
0n8N5kYVvjy1ejdxYybPXkRKJugNdGNulPc7S0AgZGRv5DWvjAzkBK03IyMHqSVjjoaSPyzb7rYr
4HgUd4B8bSF+qT1SwAYia94b3l41rgniDgbCzYLghX4zUQn3WktzTX0rcIjmg7gda8lW8/ibG/zL
8kFFdoDiGqnALMP+eKaFn3alCrMD2StBlEwkp6j95hBf3nEoCeE2zCMd9dMdh3soVBCBRu5Y4SMd
nCzowCN889767iCfvrGs1wew7ZxHQgAqPMVFq8NcLqZv1p2vDmMi3Zw1kzrt/k+HQeTd5qZJ40Ao
zlZG0DjEa/9P3Me/vP2+O8j8+x/uPia+XmnJCLgiMjTMazAyFnK+3y83szXrb7f4X60tzDO/HsTM
5EotWs6E9h8QlwcJlZCJcZJMAVGLiQdF76Re+OG40kza2ek31fesh/nt8T/dFUyCY1MQeQ+i0nA7
Zn47pVdMJtL585jOqU83iayvii5ksBIQwxC+W6a3zoWJfqW+1CptO7aaq5RXakYkBFpmgzkA27IB
BcZ7khcPcoy7s4BXhLrUia19FJsQmhCgpewXle7G0qNtLuZkA1HI9EkNV3waMOQKuyQpLoZAu5ir
jN9fdUwXX5w2wspZl4NdQp0Hph+/205RdE9MRHYdg3yT0Gbua7TwbXucNBIj1USpQUjmGZ7wJMBX
KQ+yk1hCvTeq6CgN8DOr3HRNv7GRiuurfOzFQyzVwqUpjm7ni7YVPHjDRQ9tfEGH0W485LZhYKf6
uIjEcDf58dJr3sWRkJMmwoS+TmLc4ho0r5LQbV3ZWLh7oujQVewmvGNrqXhwuSV84VbHDNuTEqXl
MgMAuPPxhP7hSmO40BE4nXfyXmnvxHRABcovifSqYv/VH0ISJYrtiHEuHFO0+yQWzgpfCdKFfl/K
lwnWBlHhd8Jq25eNm8mYL5QKjCVUQi/fWP5Jbq2VFlyPWDO8O4NZItaya14ZyzYH0Oh3V8zYVrXK
uytol1EWEbwrO6ZBAKZZgKRQ4x9YYtnv7C6Kr9RCcupQu+hUzZWxV/CdHCpEwgovmL4WXAvgd1ki
+stwKE3nxIBLVZzrPDuPWgXtQlhYoez0UbXwhXEd9PFWQaOYVxKvCOMox/DH8zlf9qkKu43pj8e0
nDam9jYUZMq00DjCW3QZVBXHrCXydCqQBIOKkWANWaQEluEV5TLma+ZNscUcwMF6cwUibtG20rqY
SD40iktj1FZJwpsSOIkVrUzADtXI/QFV65wXb6pWLATLuq3jg0mPn2WLqWEK1wQOP8qdyKw3OgQo
ucdijs5fiGsKwhdDLyf4ScWW9c/pEXny/3i4uY5RzCzzAFhyI2WvBMU4UTcSEt0szJGKKMGk28d2
rdSuEtx0sAPU5pWzv0DwuEH44g7FppuapdVV19IIvapOOTz6kgG0F7PJlE/haU6lGK4svZZoLeWY
d2rHIFQwN7EZ2Qma2EG0FqFVr9M5zNJit9WZu1GWNkJqIYZGZOZJKxERU91hR1PAulDmMtaLerSm
3nDbJv1+5sEahXkXNt2T2SDwkoX70iDQkk6hY6YIoEQN6Hq+MonhYvy/UxGN91aylhWQXlkB8iM3
uwN7HsIuccjIXeLKhIw1VsCYjC2F1hkOfNcTGE4O2m3ZimAR9U+eT4qu4OrjMfHqbdzwpzVoGYD4
dWyrEdJbKdM2efOaxrc5I758Cu+K6rlAZ9SONTfdnKUpuwHhBlm/z9QMK3dx7AgxMvB4mLTYfOWe
ztsCIOAm8G9D5jmykVKB91hrsAUZ7VaYKgdvrOsReO6R0cdoHUd5HVxEou4KFoyNKY0Wgh+fxT41
HxRm0ZrevwdpdKosqbSbdnrTB//FEjC3BnFM7VatS1lnCKYT8tsX+QpSBp4kVSawxiyQ3TeKK3a+
m2rxoous1qHnUrNL805dANZmtFiO1FGVV6MIBlcl4VczR9tDidpx4wXli18KzxIcYSEQdtKoOnJJ
kidgVs+AbiQF+0nPHbkQboZhXOkxbzJ1kJ6wYrqF2m2ERgP/2i5HQnaLjiqrsy5VGSO+DwnOCM6y
LjiJpKWX2qgfRKU7jSabFQ9/fFFLGG20de6Tcz/zVOA7mHLy4g/CRdR7G6NHTq9jvE+tdZ22Ln8r
wdoFOCPGzxFhb57aOVqmkB9AbF0mHKMpwATjBTLc2PIAO2vbmBG6doOpoq7eIEqAUqMydhblrWQ0
BqNCddfxVeYR/ipPzTY1AdSiiJUmiPJbCbWf3Hog0WQ7BxcXmLJrItTV1ciWo2dhbgW1+oILwTiR
hOZBsyufMMD0kOCOmtIOX0O9k4lsAE5U7IzOPEs5FIXojFDE1kqdKAp5W+Ic6phKEgCigwKs0XBp
Sr1WYlgOcG4ZMbMaxMGyKttrAeaiLLNlHoHltNO9nmSbSAXU0Q/1chQK9GnjogqslWU+qeZ1xOtW
jYA8SSS30reZWzkKu34JHShqV5JQCKnKZzEysVeFAZwZMRk6ykDF6Zq/tQyMdTJMhXiT9B60UtfE
QFBa5eWQP5PwDYnf9jB6I4W3McnOn9u7VzFWeXL/0MdQ7/1xqUMTqSsiFzzNNunS5wQYY4wt0nTV
BaD75PBxtKSNZXlOOhnfbJZ/rfHwy0uaImrQuRXKbhmm6K91QBBlXtv31KviOr1pQTXl35Qan0ZB
fz/Cp1JV1BO+8owjjEq6NS19g/7HyIajoabbujKWqXbqpIMIv8qqTKcYtSUqsIVRGKvf1zxfnimZ
fEhvLc71R3/4QzVbiHollhlbaK9+8nOo2HpKxkv133mszJdDDoSIplvjq5cUOim/EZPjnGVX9ouY
/O8//1NWJ/2hykAjRW5mHROvTmvop6xOQnGHKvwTHg8fLoNJhs3o7Oaf5FA/J8r8ligy/pujmpDc
/Tsqcoac8/32sRX+6aTnT/ZL5YsFJqK1qLv+rX7W19nGD5d+cADAmT4l0xGl6ARYUn8pMccDx8rS
ZU8rT+rfJCUBLH9RJY6OoSp9E5KzZ45LGfnG2jC3ElZKbOVNRa7pqNgS6qtYJ/qigIKnwqVs6T+6
CTLmetXfSTM23J1CxL2kggKaSRyiF7J1U7ticMAGn1LT+qtipBhYjQJ9S7g9cNhZ6ulyxzURbStx
K4ZL5TkAhOW0GPmfECZX1z44JeR/61NMzLVf3BYIUmClNHeDK93RIDlJcNNcD20cQNxqKWtL0w7s
6CTnS9VcDXkAnTZYNveFRboN0tbmYXgodyF5S7yOCGnrKcxyGAWwwQQCS0/prXnotxrsgV1ckWCx
0LDzgoYhKug2m5OnbLQsBaW5Pet1C8yba3mCyWMnxeBWu2o3uYkjHKtn4xje6BuoTHvi75zilB70
B/0CE++FclQO6NciAGDNs9dDCEseCMx5Nw9KcTAf+y3Mmn2DtQaqC39sLx/I9tkWtlnYvrQQd7ir
tHAd4a+zUyCcKcX0Inyvtt2huCH9V4nWQL37qV4NOMqCiASQtU7seB84YQTCxqH5lT6y8wWsZaYs
0bYV2bwfhHd1dIhaXBA/EqwU+ij5TVCvWhKj6qX0ltbX3XSTins65b52n9OiWcZig12NPvA6tLOb
0Olync9zFgQ4n7zDCG+KzsNDHF/1IsmQdPVtPMvLhEqgg9LRT2ugC8o+vkyu63eCuuNxZVyZZyA2
3MNs29hc4VljQ4eMqO8OprEHjzxMdrzNz/2hOSk7tgPqGvpIt+tcaQHo1AXiuOuulDvo7ZTuWHgJ
dGIjmj2b1wBKh3NDOmISP4owkQTNNt4YAIb0xnSb45UYCIaFeZXcWodhSdaAS9QwvaOEKmjIHTVf
6TvoGtXlcJNeBcVyoju+vLnx+DdieGIMpoZaAJqGDQ0NDrMRHRv1bszdblxrV0pp+60DZ7mgbAKl
lduQsMRjtLeuBszgsSs19xLaTJ3d9VOBJZKYYT3W2b9fq/KNANmxqai7FvobQV71GdyeGe/GQ7fB
F4XSgvBnUscsR7jrD5kzvkluePa3/PPYPaM8B+V/dfUaLacHz3CUYjGe+/fxVt+CgHqkjU8/npr4
ZpZoS+ZJGy8KddWPi/59aO4V2rM4UYBuFrZ2bV1rD0CqAAtNFtItAE8rfBGCdqPR/w8fy3hwNZBd
iBDiRUsQVCDehiWZ6utUPiXGoZ0aJ9A2BdAVeSUa7O/yFXyOvjJtadjl0pplCi+VxjNOSKUfOBFS
MrABgoy/faeNb0G17gLYR/nTUF+x8eHrc1H5gxjMp6fKv7H8o1zdlsGmhrwmuNXw0hhkHPQ20fBF
8eCh2hiEbT/Y+tyROY7lE0+ftUK/GE6lSyQyJYwJ74wECIAAC8Uuz1jYkJh6wtqMVpTX3j69L+8Z
ICuH6dilG1BYpke7lCjNlZ6vyUTGMkr6GvZOasWAhBtMfUjvFll0GV+y0ixL7RzCf8L/jf50PcdP
Vq++Dxcrk2fdDBtuEWPek3CPqb9/oh9ALuaFcNLKswHYEZMlcsKOimppvueX0h6i/qaz+63lZvxZ
T7jqRo2q0UEVp7jE09H3BnXmAE6Z0BsJbHxVQgycCuU0ZELaHaad8BClowmyeO1Lm5CjIJIeV5lb
uPCt7SZ04kO2Mwm1bhc9l1NYaOOltSK0bUFpLmDdW07PcBXTBbGRhrW8CJcdrZJX/wBWgCd5wbZW
r1wthbyGO2SBmQGjXWAum1WOxrfw7VGkI3FhJrc4BlCdBugS820J8lFjOVZe2N3GCVA07AOIpHnt
Lq0c+PcgXIIH2vVl/iRDQzNnjWXhSmOzzVlpjJjzq5t1mzcbRUW4LGrrQl1fUNR6e+aXd+pl7fYu
8bw+D050G8EGaugbGMJlbmw1f4spxBBclRF6aaKBHoiOo1oHJHoq7eC2WVWr8d44E5e3Z2+pJ8va
cEvjmTwB69y9pxvZqTflhVUeeT/e5XRnBPlaEMEh5kq1XIe+S+amkLU35EvgRyaMveGqV6wxNjvI
Vj52IwOS1WA9iOxF0ndYtnwznkAWG3tBuhvaylDxRZHGwerBl+ybrsRLKm0Q275EnBh5Gv3RbNeD
ssVVXDMg7E/K25iXi0C6b0pHfmFfEam7HDplvx49OKU5GxIHnw3VAT0+Xd4bcC3lTfAUPdG7tHio
0VA2i1bapeO14NngmwUQfgIO0I0xsu5zO60HcSWhlBzus/A0sqWMVtEdLyO26JHmxGTKEgARul18
ZWU7dO7hKQkYZxXbbNmoVwTU2TTkgdoTbwHVDCdtErix6rLsCA/twnVD2lLBY/QI7VvnzlQyp4tJ
ZTlBu7wKN80uOkFXnJ0n5Q3YIeEyu5Ovc3+DaIdPGECtY3FzMLabBKRTFtA4ibameeowBagrvbQt
yJe+XSDW55alwo6dO2U9D1DPtcPu0OFtQU6NsAmMc0hclchCsmxye0hhkGhLby9vhKf8Bezf4FjA
YXnfArZtX4Qb9QouHXKeRT/oT3UtUYtdTPA2KYOW4D/k0ubgoRvTQrzWEkB61dIyuI9vJwosRHTe
UXs3mxWadXDjTeAI4pNKHvXYPJiB3TfbRn7o1Uth3pzX3NZudlkDE2ou4xZEIvKs4slAtOqQacnc
2HkPpYW/atGFrKU7HAuNjRu7l9h+w3rESbbD+Tdt9eEYpKswhnaxHB7rk2b4l2FJVXQR7cDLC2y3
1WX6Ahtp7BcbI2UD+uN1qxzqF7m6j5kbP7btgqu3pm+wisjJoCArnA5qVrOM6V6xTzQx+tNNXXXp
ltmzdEVSlprdeqp6AY3rUHo3AAQAoO5rY87ioz99zGR6nkud+Zb2Ho87i5OESfKIyiW+kig3U+hS
c4aL5y+qLa962tQKjyuZwr5/FyLmIHY64sYB/1y9Es+LHhp3r9U8kutLgzdZhSXhBff0rf37ggff
1NMFjuU6fCiru54KFGlxcSXpAJZZ2oynorpUGVuUJ5o3Rrwa4p1GO6ftetClTzP16mwaPOzLmJQg
kAn2vGqNLyJeztGO7yIWbnO4TNV1cv9jV/M/fxl71D80qS95MVahHzSffvlf13nK//73/DP//DP/
9esv+ZE//8pZgPvLL1YZQpDx3L5V4+Vb3SbNTwHs/Cf/b3/zz43W9Vgg6S3yunlKlvnr2+cNGPAO
NPCiroj08k32vL/bwMHe+Pbnf27gxD/YGqIKwgDFv6EFfdzAMT5TdN0ER48odwZs/OWLUsjH1cCt
S4xKfoSI/LWLA7+nA/XTLNqSIlTyn5fl4h/bs398CV8rduV5b/ppG/fh1JlhfJqIw7JWo1q2JNZx
cquxSdiI2a8jWhlU2dlVa8a3khbeNXobrcaY1iqxqTwjAzKgoRVvJwidCRmck9m7slgRQ9g5hG7z
p4jlicR9RDt9GQ6SKyjNJhirPeLJtRaUNBwpUoSyeSe851apq+PEat7mMVZKogIU8SFreKdOxYBi
LDv4Xn/2aE0JqnKoovCiA3VQE76q6Q+dwsusI0l6JFE67qQbnBV3ZSrbo2A5ga6sOs28MozmVvA6
t1e7Gw0XUUG2QjNqz2UOLqeuYK53eQzgIKgcZjTlIi5jtyhdkdflUIYYILWNwY62qAlXCCGcwrJl
AKOU1LOzNtQsdq1Exkg1OR2d3WZMNn1D+l5SkNmqbiNElISF4SHxC/k+Eo15pBJsm/ithKh78DwJ
d7RABmuH4KHTvR42N5mDiZ8tpKQkE1eHhtEexfSoi+1VZEmwJ+p7qQK62gf3Ocaqpi8IBFyrfgN7
HIyayWbUEPGpNmcCcJJ9nkMiCvoIy0yuXHoKyV5yc195cwAVDOikO3q+f6q81xyEU2WJLi2+YysH
K9XPt4LlPSdR5GpCSe98II5LoEBW7SSXbAu8VtcyGkofU927VnlPD4N1qeBuKOp+r2Qp7xw6yhh2
I5WPoO2autjkgJR1ybK1oifjQpSPXl47SSSaK9h6CTitVSqc4zwT7SHpj8HQ3uomSPkciqvQHGiL
KGxzZLfvAaeW0kHFcBz0qtOn1zEiBYo13uCOzxxkGJRXIWV/ruRsmsY4fWoEL2CkGD1Z5CfGY7xT
ckDpKqOISeyOOu+aVk8QDPGyA56chPXWx/8ek9IyKf1jlgO4RS/SwlBhR2HnXJZJD24SBlrKOB70
2CRJItiAsLQDSVwm5k1etw/IHGDS9hjO6GoaMjEaw0K1suuxzXaZ1980Rr5PkG2kicR4rjpPuofz
o8IjS/zJJK5VjTQRbkNVgrWH93iogcfH47PaWlt2uZNxoeS3w9QOi/++azgQByKXLNOYrRb04H7f
hMMGQYv2YxPui5//6e3Q/9AtiEk6VNSZ1DpjG36CmIw/5jWTdhtaSpk0c5b3n2s4iY4qlliRvCdy
yGFC/NKJkyTeNTI2FD41/cB/Yw3X/7aGf/ro85l9bMX5UWlOQYd20xuJaVPCk5fR/YkEQsnTZBsm
72MwXChFTROcKcgqYANm66H30mGPHMII/JAvaMtc51FLPfY+0SYQglvwkNQ0koIaMIARDnNvERnB
azs20bKawUdyqpfOYBkVeBS/XXkl9sKeYJUpu0YURxGptmw0p0tBZOdXsUvxy+Ax8VDDaJFG778I
N3XVH8Kg33ocQSo1ws8g6AkjTjlT2kVisDNMO9P3Y2TtTNxkeCOtsr7zkxzkdJGcyyI4Kq2ySWgt
JTzleBcCuje1jYn1IkjZ5NT+NoYJ0HfNvR9q+2gickDgQ7axuhmTC1FKjqNcbep0ZHyWDOdE0cAK
JatuEre1KbhYhK6SwnsVp9oRS4IPjfhM6bYwPeHZJ4xtkene0guLreDL1hJwvrYQy44FRDBIctXA
KBj3Rp4dVB/nImMTKFg2CdnXOjBsL6nAZtbMTaWRmaaqD7RJQuk2KUKn8KeV1VvBVdygRxF0VbvO
zSxgrQVLC140TosW+Z9yHfNVR6T5IoVgINRLjS3HdWGXoXUKlGGdSzIBtrQTBXnYR4pZO7EYJYQE
FtqqEMytFUwPfU2HqlH7daLNV0EMrupRgImHapKB5qUyWs+6INMxAwLe9q6IXouyhU9e3sbj6PrB
RPqXV8GbZwbZacAq5l6pN2yE2mgdZYj2vtbt8wI/7ZQUD+WcmjVN9VMqJpc52SggTC4LFbycp5N4
K46vDGdtRS6FdR/R+VDjcBlBeYrjbhuwQUz7QUBNDqAbJaQSVPddpbP7DooLVZLXUzUdBIG2SRKy
N1SHKcNCqDZL1UcR4MUyhCYsI3H8gKHWlbt8E2bjYYqhNPkSfRbznt7RkjvBBYvqkx9pjUDrxb3P
yksu0h1j8ruoSu9H7o2qxEraKqvWIAMpbc9e5m/N0N8ObB9DyMAsACtR0UgHI4JwQB1fWZflJF6D
bToEmrZM0/hQi/pusPg7YxqcJUxC8b2jVS1U6qZUZty5xZZCTkBXBLrwpDY+jAwys9gVmVWMOLbD
sl7v8UuIi0qhQSviQTfrpLNlGstDPNlq4O08IbmKchluL+EmpK9rRmt38DiIIdkkmswAF/IYeA3f
86GFeI91GiorHEe2l8S7RFKfNDIspOBaTDW77d6otTyDd89S9+xKr29CVB1M8oCm1VChgIPzzhqZ
RHI59Cpb1wSNlMGxlizA8C9tptEVrsFTkNgaJTvBfPMAZOhEhYJc8aXqhOKMTdR1ht92ag9x1K7U
+Z6aJAa9/qnIFEQ95VU6Ve6Y6HdRVNWQY4QI3kq27Ca0RHDxNVziptXYdZStGt+4sExzZTWzOUw7
xnnwKMndzRRCqMC+YPUdrelxlyZsZXVg6BO8zNzId8im7R51S/vUeOObNQCdEZENyvRKKPIG7Vlj
21pDrc9Jdu9amtllj5EVvjq9cVUmLK/Wj35aUQ3n90kjYuTOh1U7SicpKIGOomwI481MrPDYQhs1
RaAJ4m0aSiJTuzsL0choJQ6IgIdcry5wrlDYKSdv6ogDUJ/zinVgyKz3aCQUuvE2Q+mdAokefC0i
i47ibYt6iu5wphDTXZ4DSdn3AtUkTydPPJFFrIVxLB06AfkCA/ZFpYZIrwWniaSrtpEdWX0tguxK
UQp0BuNjRPVfq8IpQP5jWIGtEyY5u860jgyHXN0Spr3UVfrD5Iit8oHOHOodHaAm0goHCDA7fnp+
ExkwWb1AXDwD9lYyTWCvFc6mZ2yEOH7Rg/jYtfVRknn84/7S6pQbuSsPE2TgXkUqVLetnfU/EogX
pvasTgncPgvlCwgAUJxCH0bYgXWCemAEytKEbdnTF4qZrbyhXpF4SngDGTkGlvqxvy6ybKdPI8bY
zH+XLcplNJNilhyNlo15KxMcCi8myS1XLPVuoUAbS2aGjuIfagNJfFJdFAjWc/q3iZDveyt/Jpd4
k1YhA6rENkLjYfJk+kce8PswcUiWPZkDSGuJsvr/cHcey3Fj2Rb9IlTAXZhpJpDekky6CUKkSHjv
8fVvobrUJbE6uqOGrwaK6A4VRZeJe88+e6+NtE2iQmvsRdVJTjO1EM32Y/9uhxSwGU22CkfvromD
vTbgemrooOGFpYpnwZFhG1OLuG66YTe5es2Oix9uWRYnqXweYLcqWXYnafYiNa1Vg1OU0p5pnWDN
GEzxZLNZqep62+gEvuP6BXcgZYPWquNuaUT2wZPSPeYTPCnmzU62OvJqgoSpKN1yUvwLxbMHferc
dshYqRO840RP0BuDYj2QDeemOlugynXYBtui4eWmoy961DnIcl0SrGiuve4hiXXbpHgXMcvB8HOY
69Zx/azHXF4PtKlESrrrzTslKpypV5+4epxVstKxXl9Gf3oDRwonXAQvNaJZQUi+0MAM5qRyxuGj
bZh/5HZdlnAnfeUh4Mkqohn5hhWj93SYPDWt8CHdWB+KVNFgpzhy39wkvwXs26y7GbwQWh+WGp77
oASQQQ+dJ6xLKwrE/NZR4tJJAjTNLtv7HWVxLPaSChdDJewPiAaPMLbvg1bKGWiAPk7DexBFDE4K
uFjN0UsuE138kjf9BkzHZph7iRoODLl7aUFt+C0Qm/Ce/SDX/zh0OsoqDA3rtCzBmLMB93XRuM5M
NESiEOtyuHjDuAR3iXc7PpTGePUJ7xjDJU/7b2NDpbKMt06hfLpT8UnyakTOLw2falrZe/snjwxQ
Uud7vbCgruniv48M1NQhjvw6Mvzl4/8cGTRhG7bQmUlMRBq0nR8jAwV2fEYNkLb+R+T7x8SgoxVp
80ZfpQ5C/x2U80P1mYPiIFgt8Fr8LZrQ35kYiHh9UX0I8f3ynX9Z3k9pJSbfjIMNBVt6+d0/xR5m
2+RVZKimqhNWy7YhoRhuYHY2J0nsqFpDEee9mEt36BMdXU4JGd9z4tqHgrJFINVd4ARgNzLkXts7
2sWLDC+testsGBkrD93jXPauEIf0YzAe7DeJ2sVwEV2kZMnRtSmXijM42pt5BydhH9/aW/pqPrXD
gyEvW3E2nnynWmH0OYmL+eIt7Re8b6xQcs+pNyyDXWPdOIZbszFRe49hG4onTkkgyuuMiry6//BL
tygO1psB5pj+bH0fLfwzheoovjlv3iXW4RaP062L1oO0CM8b+9LaD562QXPN4j2mQGgb4FRUqkaN
/ZE5iixT9zDh9OwWlIGpJliIVW7si8tEcTjpQ3k7ajs/3TYbb3AqekG54eJ0rFepd28Ldsb0yl39
xGFhSGdsighlnlf9zQjwLnyQoKysB1bJOcxZZ4Kiwc0AXhwZ86xaA7kc2VbIjE3FQ0391YoTAYrc
CbHYRHkWw3qgY/e9hDSJEzQ5orF7O93jrkpf21Efj1hYU3lLFsyAYEbll3miS4hLAW06rJGdR76H
Ud3hkIj0A96K8FTy2wm4JO2HJ6un9nd1R/abVWCrHM10JYktowGN3XrypC5hpE/SMv+ouMnyHVM0
07mGuZ72Ou6H5Fzsa2ttqw/9xWdXtI333mPTr3k1MvgV0Ono3xv3cXfQ/McmYtJDikx2IKhxEpAE
zHhWj+cG/EYOANvlhpmyt9VXc/83OYF6KV9x84H6Hs8JqdScraPTXQHM8KWogaPRW/bEP/qIjTZt
DjVcYO9dV1er+Fpek3ptDFRLMEm92HeWwu79Bvk3rMHm8uqHvrcY6VVnSWxy2S7Tk/lcPLPD854m
bibqUn7KrRewTwr0p7n+L5Kuarw2OrfhdaotMmKpkYOMFsIpp5Vbd2xsds+0hFT62VNPMJaM2M1t
t4btrTKQ0lPi2M154kotmYtngLUConm5fDV28mty48k+6adEYwn/WKe7UN12yU3UWyz0ogXD8h6W
3yN/bz/z41U4UtlnYxKW8FdqB6RCLi1sIgJ8qyB3qYW0L0pwVzxg/esHzrytH9wJ74m7RdR8avPm
Bkddse1RBSwXB0bTLVuuoASJiP0mhO0kbKB3nv0kK+ukWwM5QVM74aEZ6H4ouztbvYSZU2EoTYpz
Qu9kVpzD4Fp1u7iFavWIk8AoPrJLgV9wDHmhqDfLV7GbfMtYCirizLhs6Gx+kmM3fq/AK6a8P9Lh
IfIe/NFapEef3V6JN3xpbYN3ubhrjUuDiWZg/IWc7yX+K9XKi4LXquWq8nN5LQRvfByNCRu5sUlh
YjDRRxWzwofWstDkhax0j/iVs8kZm3MOkh47kWoG82aaX2Vbvk7t44AoTeFks2PbVSZ3bJd1VICH
esR7cdEYrvH4qxoB6SW2SNy3Q7HA3tyXb5rNp1P2MlfiaRHlTkEknGoQOP6LQtvOfWIWRKJFT4Gm
T9HIMX1nf82mzyod/Mwmyg3iwMjdrdxkIHTtFTNug7LCxXObohR/oHJUOGpsZR+4GE5WFWAp8+gV
G1hQcLNT85uVb8rh0Wv2ytFHO6YX2+3cJFryldkwokiBLeqOR89u7i3u/W3krabimYHP2vJznvRv
MpVxnRtHp7qyvrUyzabCnZG/66pKnrLIgKuPTBva2VbjPdvTKmlL4rkbsB/L92TVZEfQOrSgcRol
iqOi+8grOvBQZ6+5DuAnBtdstx0tbdFOic2FGb+reXam6yw4j6LY/i8n53w0/7IR+XI2fk10JmnI
wCRINCXmJuQLQ6oedqaxm9GOKWcINctbw9gF/8vhOS+R/vqJdY3DnYINVRhfHJ5WG5ptV/GJfWXX
c8PGKVSg4PHwrOF8Omzpy3UD8gIN53n0HNHwfNsOx+Ia9FtPdn/aaf2xKfoZ1GV8XQzxY0BXRKFU
aZ6f//wqKvaoK9UgCX8DLU3CKFQ3ePParSB2OlKkDd5qYaFy03apRbeQhK7pfUM/heLGkX8D3pDW
Kzt/0bPPArOxCPHRN1TLgZbCHbH3Jelyx4uNmba+rsodh9QmuA/d/MjB1xi4ON4s/64trjMLVWf1
+hzhsZZOdgtsUwMOahprhWmoTw+KtppwCkx7TarI5CPz84DRHsxMp5tP0i+Sf9SCbmdxLdD1o99e
ympw/smXXm68VKTwQoPJyC3wp9fFf2AgYU/5eun9y8f/uPSadMDwZrW5qYp/ydr/vvRav8nzJtOy
+ITg39ha/lsnF7/hmtZ1GfSxbevKHN7889ZLEELVkG1Nnd3p39PJweb85Q3265eON/ZnnTxpGlMh
44C5CByTU7aSvWszRj766XwCNXXiV4iyDUu3eK0zr2VYqZIeOxf34YEqrYw0ORaaozb1y9rwd+gb
DnHBhdokN27284VZP/ntcA5V46alyUvmVx+AWrSFVvK67WkIUdPmBSSXgUk03ilas5nKK0gpLpY5
lSDpJtX2KSv50qQMQUiLYpT36oBDoMVlGiW7hoLazPwoMIj1ZrT2Rqrlh6NCN1jMCaYEb7VExVX5
vaO6IJY5ErECZKW1HQPDoZ8AUBkqSlHvOuZDOeM2b4zYTWjsS9Ewgu7YNd/6DpfU4O99kB6NnK7H
gPNL0q5JfjQk02ms72TS5KZeSjnTKWYGP4h2fQpGGoq6iac/taYNk+5WgKYpZcnVe21f8sCUkcCH
Kj0ruAJLG4Y5kUHaX2CvlOLZUsuTVWvfJkRiLYG8W5Mno+FgkxQdlbzKboz7754gJFQRsRoKrMbf
lZhCbdgjer3QY4nHpIKzD1WgyMS4lsNAXgZlwZzSXgFEgghCz1U7AJ6lle+s1Horo+gmFfxO/Rre
XSrft6Jehc3wVttTxt6XBmUKZOieI+nCIeh95kG0oRbeXLUadeDSANk4thw57Yl25DhEyQiFTUmL
MAZSQR+Z11v+3iSlljBGZO2br8WH2me76yvqeSzHj0lR381MvIAIDheDklRL3zRxA+fGJ+TmbEmJ
C6yneblR1jsL62gwtc9yXriyzZRhRE/sTFFHxLIaxFG1qyXJnyPYOPQB1FiDsSOusRXlhcWrr2gP
RUQSKtQQXJLyX+fFH96MPw6ML/6OL//3/4/dQ7B5gwJnAlQXsCh54vwXu4cp5kfSz3M/BPWvH//j
EQjhnUJHzm8yyXB2fyrPMu3fyIgw1nO6/5jufwz+NNeb2vzkBC2jEGb5ybTPFlGokNVMdonzQ1X/
O4M/idQvj8AvX7r55VQvVa2jUaEFMi1Cqo6ZrjR41j4+h0TO14LeojKZQFi/+kTZoGcuCkMiOkMn
ccV7JDn3TbT1iP7QeuRI2kmRBsYVyszVoyjIMHkET6NhOyA8BjyjBsibCYJXhoA4GOfAwHisFmeL
KnWtHHiBUu6aQKCvk3bLC5/2qEzezOGnkRSQKddPWk2lbRRGpzChE094ydrUlQ3VUE43jVuZJEBB
Ua7ggh/WV7bjCz0dqb/7rLki+IBwU57kxTAgmsYrr7W3ZlNtQt8+C4lEa5K8W1K76cV47JXqqhQ5
K7vmAQnmQdeQ/4PiQ5ub29n9F3L4YMrJru/vlC5wpTFYCADZJGBv7cQjjbmmrl898daOaA5Y0wQf
GJbmLemgUDaY91GsO75LOYnOOc8JOy2vjeHdp0a/Ubhrh2y3UBiNs8BWF0A+tW0TmT6g3J0zazl2
ke+oGBKo3XalONxqZnCgOoWKpze2z1tTIjVmdZOTTJojm4wPpQIUNVtmo8k31wK8tbB4lynaYrKV
DbpE1n54UcbhILO/1UosrPR1Cbna0SbhtgywVp66uSJd9Am0qpKDYacyOnnIeNAZOE7qijAtf1KL
1RAIS7zOJGTWeu8SfDwUVgtIlJib0o7vozBO2ihti67c5SgdsiZdcP6A8cGoQRcFLy5km7CV15kS
IalSEB8zXbeFpRBU1Xadba1C2jR1P36Nk2A/MKIP6XCUM8KDjHftTHTPvIfIIPsk68vIpNY+qJik
pqXVygtVCQ+xhJUfi7MSsKDFnWewpqC4YGHb+RI68sogrEK3D5XN43YaGseKHlUMkD3Ym3bCcZ9/
96RpFfktsduPyNBY9VLOibU+o/ITPxOFjMNCaR6n9LOIPmM0MD8f3a7ipx6oqWtrz0lNMW8QU1U2
82oil4XlyRzstwzSp9DQlVIaORatISN3+NH9NPLLy+u3njIPN/D1tdzq+TZJxT7BwR/qFCSbgbKb
KM4pYt1hp/BoJQr003A1SMFZkKCwS/VcUyCu8sNUiuKO1AQh7+omDxnU9uyuLMpbNTYP9ANES97J
q2CUz94Qs7g0P8KqugU+5cwg2Ld5wtCXbZJWZnJW+YTxDsHwyFIzYKeqfCQw6qeM64VariLqwNMs
O4whcNzOOs7VQhrfTGQUd9QhOE0kr9WUNZ+ENb4aLj7RwxWZdptlbfzPvpdDbUDdpQcYvKL2P+7l
UNx/PZSguX/9+B+HkklSDG4prA5Vn08l7sU/xGjzN9NEChYQBvnc4osHkalPhmmKo0aj0OTPezlX
dpDtlI8Jru0a1sW/dyj9VY3+9Uv/okZHlRzIxkQbQp2N1ocuydVCGPYK5926SbRLztop9+xFF87S
xuwkSPa2PHgIrnlNXDWWCGx7+0GnP1voJ7pmU+IXceNEBRt6/ulrrDNL9iyaWoVltG6FJFekXF9K
rXQ/RuCdpY9BfYh89mqdVFy0mBCSPa0UhVnAXyc1+B52kRe6vs2G+/Ugb4eAciVrb8qeK0Mlg7tL
qeE9Xah85Y+jXS+0mHbCPN+q0bQvdI8/pCnsd7v+zDXDCfRXVuRrGd+XPbYXPR62VX+AcvAupd6L
QTWPiqfBt/tTzKU6CQ9W6bnQ3E/9WJxr4vpDZS3jarqpXPQnhYlBoaPSkgg7hWruxl618qUUPkCV
yLuSaraE1tQ8Q3CspGhaxvmYnU3RaG5TfHZApWh5RGKSDyYtSyJoH7LJAGDduVTT7YsydFpZOuOA
Oktp/+ypKGqQveQe9Vke8Apa+q1PIIh36D+CvT8ilHLDw3bKU/0WmsOuLflrWyl2kWKyGW4Yt9JT
F2e7yUIHT2ggSbzvdYfNWdbCLU0gRx3VjEpg+NiTsrLrZjd2BlZ5ojNka2KFdLlfHqtJI7lQb8rW
O1udsdLj2SU4lUeWo7su9s9joTAZdXDfE2WV681mYOhBKE8QlMsFkYVzr5UHUzlHHehl+XMc6L2F
/VCNdCCbzdqqmv0oxMlABfP5pU4Q7+sOckEf3UvZuKvDV16xL1McXEkFHwfZI8iWQpVOPBaXyvPA
GToE0QXfxj61bddmZRk1TiiAoaVg5us530FUKW/eu0q7GVrSLvLO27YwhJoWL5Pw+2syESzo2OJC
c8Zpa9KEZ6nNchhYnEBjSwzKQyFHt4EgjUBeQxcOv5VF3srL0Yqx+oDQIJAxJ7lFwH+QSnCKyrci
0zcmC1W9JHRnPgdopzFvPHu6ylBkKXBbRkF4MZLaJfVwkU0MjTjARrmiXRqbjp0/VYXixmNnE73T
U8cA16LmHXGetqsXQs4vdPGtaoMyNKMgnyHJN6WyOEaJhXPHDFjH+5vcar5LpJfXbLuZs/ak43kN
mPKplDTfkX2bVpyULmrzrIkEBistn2EZQ3jDWZOldz6CpNGwN0j8N4ONk1LZm8r2MC8ow9I2/A8f
79nat/qDQn6abwiYHUYtCRnSWtmKcTLxgu16b/iE4/8w+P2qwSIjD3c6FctKKoVXtY7KS9mCORwH
f6GRYfJBY4Vpt5q81CNKY/+DjywAULpiUAbPhGKyzuS5/l/mKFTcL1LSf/j4P46suYQY07mqQJn6
o27+x5E1lxBTYsJ6laGIl8KvUhJJaczhuEAF/fa/hp9lxeLUsOfyk9/N9n/Dcom78y9z1C/f+u/q
6U8p+KiT+srGs0aJFr65cFRxxqgabDBig7GS4Bzz8TuFaou3N1opSB9RXmzagcSp4i8DoBX5h6af
8v6bzVNUkwiLsiaDHbOWUx0uTboMGNPT6eDxWJBaZ/DosiwO2ajvWmN0G72hpXdvUj2Z8DdC0Hlb
aJvGO4RUt+c2T2HaWQsDnarQH2PsJL1lreLAP6TJ04D8hAVsoye5Wwn9xsXi3MSCDElOVG/wq8es
omZEe1AkdVH56rrQbvDk1HJ6y9hAGfNDqG42weSv7OGhUKdr6/fZwtKZcZL07GfAm1Io/4j1YvwM
NVxDFGmxCg5a1RU1Ae7pIomzXI5wUYzxQY3EWSWZRQvGXPzYVfaqL9Gd0Zcs/TVtJp7HTxn5zip8
VLFb1gSkLdYceUJWSsaVahERx5Q4hk9Ml4S+NikMyuptAols1cZ68pNzKlPMKF3pAXYVq3OG8dMo
JsJF+bJr6X4mVxqGNHF+2IpHEUW3bNLyOKfyzH5aYR7lluuttOKFAkto/ZD+p2mOhRX7Uc/lVR5P
y9xOl1r0FsTlvtPCOyHyN1VlTCwM5dAk3rLChDVqJsYwu0dl5JtqRfMUGgY3FON72oh3byxBXCbD
OTdRcGh5ebPUE8hc0vNYsTC0hbr5lBUW/VrBRkNUHOrYzdhOTg0lZPqrMtb3ufYoMm9lkRa2UokK
Y3PrR/6JUkiislm5nZQwWURD+VCk5sGOqMHwAHNoqIJdbfODja6qbwrG5Zof+FUxTf5e4EdXbCrd
LXFLemrY6pyar/Z7xaihJ/4LkjtiXnruuH0uAsrbyVonAHxI7vX9fRoYt7grYYuaJHBtKCZqRIDN
iw6VbG9SHqihCZIkJPUBVondajuIRR3nTp2p95CB9qoZs+p40wr9XnBl0/tma3hQMDpvLYP9rIab
GT8k6XfT+z4NmyFSgYNo7qhTBxpUh0StHDxrS3sanc6WSwLTZCuHLF8yPd6NHq5LaivxlW1Tb5KX
tTR+G9PY9ZEYFlrh5ka8HvXwGBSCKtXMjeORPbm2VfTpaOffC1XFbjiQ9YInAztaBKfJe6/5YYXF
qzzln3GXngKoiAkNIWhRLuzDBdSDYzE7fmDdKHWEUtLGF59fRV0NmyAqv3lBQ4MJ1VsTP0JcgVKt
rzrD3Pc0e2sSeKjsH2zzxxVDESJWHDQxZhKVI+W/nTmcA7+OSf/h43+cOSo9DZQv/jkM/XtMosJK
ILjQ0yDYnMzHx8/rC5tVmQogQ1j6nPD6eUxCYWR/xiH2e3Dgb0W1tN8rqn4lbvCtW3BXwH7omqrN
Y9RPZ05ZYTz2fOFtPCQWoM31eLZt8TIQ9/eGD1GQHLd43xSX1sSCMYF2kPpdY0M7kEGP1qmrm70z
lrPX56HE2diNoAIs35U9Xnf9qSKmO1APb0qsOum2qngONHO7TgETwdonRfbkSzS+2N6hh7wweYU7
qqx37SA/ZviPm3BvTy33q1RB+FCCUwEgy59JQHGcHqVqJNivPbYdnFwlDdctlYokx57krjxIjYwG
rm46nyKdzCAwhuci0daR1xDFkbmnCqdr2he/SvYjjzI7tJ2O4Lsv23T6YphDkEHUxBuaviqKvWfN
cQJwfZ4OU3ocG+q5au/W1+PeirVjP30z82nNwEBVl+ymMZnjdk41s2+vaQw2x2xXCmnXsTC069k3
J61yRq5WAT041SD6g2yhAhGNs3yrYXMtkhKbq3FqK5tvsTqmvrZtoSq3EKUGw38MU0qiqFPaCC66
WtSsxoCIZz8R4J+egkE8sPfljU3tnRrhaFG23Kmfy5J/GMNLRt+tBarZ4ApaTdU6t+Q1lr6lZnnL
vLgrCPCKUnWhzZ5k7bk3b/mwza3ATYr6WZVAMqExYcSEBNRrd4mcPZQy0ILuzhrfLDl27FJfCKVc
yfMT0eN4qnMY7VxxVarS8q7eN4y2W9PjZOWZ3otdFfVLyWoeJik/lSLZTfYTKc6XEP0v1zDBptYq
olJsnG1dGFMqv7iVuGAUvTjYorhr8oSvQKKhrD63QT8sh9zem0Z/sOnvWHASpAE1lnHfjwsM4OTk
Epn01DBtFKVfG9rB0qTvUqkD0C9dDZZcj0qaeBevDlJcjdEyTK9waRy9ewLV43p65YopvvRpQ0ij
OVaFQah62jBJH9V51jOilY6aPSDTNU39ohJfiyrfbcaKyAgi5xQsZS04G1RATWT/Bs92DQ3fCUHo
xPxo8vfMTx3dPJOXcaJ8esbgCh3jOOKcacK7gZepHx+naQCC5V/HJrlTJvWb5ce7BFZFLD+Een+s
DXNLfhSRDO4B42kXGZsgGLn7pBsKGK/MMIfQnMkqPb6D1ubnKt96U1kJIoPMTtcKYICfimUhjLvM
S+/rqToEkWw7UiZOYUgVS5rdgBWy0mLbFrUdFp7hXp+xYSNua4vknM5NJUyZyyVjow7p2k/jbamP
23kOmjAH636/hBXJK86gawxlUlLduGWmLvyTlE6u1L/ZerbRh/KkWg3TY7ohDPlZNKVr8kwwjMeu
epc57Htuq50sOFjt3ZSeeq2+2AQYctavBS67EFwp3JGUpHYotecymy507OKCsrc5vy+F3YInv/9+
JPwjN1eIfOTP2JNzDgl21f9j4kKe+/X0+w8f/6dIqHGMmSynvk5cpvnb7Eglp/av7RToqH8v7/Xf
cVPsunCK/GtD/9Pyns2ajbWWQ3qexf7e6Wf91Y/yy7cuvizv9dRXwSWDaE4SsW4640mE433FrCBs
emhiD1niTsEGQ2PLsoi/y0V6UkbF0cIa8CkhhwQSSA7jwJLxhg/2Ku8PUKgXMyyqV6GHmEu1SI6l
X5DwMF1Z5dWsibOW0vVeHtWSoL7sXYse/a8expc0x5Onpu2DBtivoCQXcY+nKIdspnoy5D3zFoJo
KkwIjHImdgJMYD3NQEojYeaIgnOEjKaDFLRBC/ozY5CysnUOdFAAH2yAEIreW0u+uTKAE4ZACqVe
ulhVDhRHX1K75mYYQMUMNQRuOEY7OxsvYBUPUaJuGvXiNZE7D0hyTSWH3N1X/sTDgUe/aTqj8lmr
vZNm04mpEysbvkrWfYpnOIXabDALYJYTM+gPz9vktzt8BtzwS1fNapU0EvpZlI0L3b+XTekmqmzv
2cFDOspOL6f7GlYKxp5VxkOAg+cJzKwNnMWjY2LSJOQ3lk088BOL5Q+oLBBzS4oH96mZY2ZMFnlZ
L1WL2nq+9agkh2QV67CE7dA38q0C6QXwd5sNxTuObuaySt4GVQ3P4hv5xYXe3yzlUUQPWQyET2nh
aRIyokEPH4TN0kWNy2eJi0OeB2vFF2tbqQ6Crs+YfSOAP+i52trHMriQo8mVmeUDQ934GZGYMl4l
EniLEaBYNRwx1ne4IYTdLGTiS5lSY4E13Li7ecOdSuGyAi4zZLUDF5eJU8d2Oq1ay9gmeJtGTF0h
iF1bjKsc8FXnm5s4p/uPH5MSxY/ymK9C/T5D3dLGO25u1HYlPFS5i+jpwhu7tZpYG4125rQttxEK
6RAqXPzwXMovCQwxbJEQHmnDuvasR6fc4h/RCLVzqMwi4iA21F3uUjU8EFN3w6l9TzhpWN/ITCl2
zrxtncxspm5HHZH+dp96obZIxgiOVMpELDx2V3GhLtNMeggS714ihEHQAiXCLx1do8QjFcO01HVs
LcEc7KrGIVpNQuzSfr6yAUUTBZbzsdGvk47PVejpusR8GYOSty2KV7tg16WYWeoYxVloYMan+LvF
98voPe0tYjr0451MuXuejTdsNi+VGm7kQjrKpdSupxFP4WjQoDoY+EuH7lAoSbjoAwOircqPQN9R
YWitWTI+D0Fy6TxEcCG+Ies8p7xw+6rn1ZT7YE2y5wKTosX7daEG/OYCaQDvHnNK6rNcMikLA1KB
7vsojSZ13WWCXm60eJ2TZ1Vv90o94z/qfYv/pmNSnMPkLCCT6t1MxCWtxudEG49x2bNXvCervqht
4ntVTJamLaFjV6+i0PY5A+IYaDua2w+pKl7iwIJLklHGyG/f0i/JEPJu40JVpMzYuBCwXRIqzQeR
LCh5CFZDW/b7ju5ZK55dp1mkIb4odBdq2SEBCcRm9UVtnwwlRvlsPpROLhYc8+2qyA3kiBzvcB+B
B2NzqgBfI42ihOhMWsV6MmYZUsRbVQnw3lUWL3F+3/26iNAhJNNyC3jeEltfFsbk2v1166cXv2rN
hVyN2yZk0mgMUz2qtfx9mghgaVr1VHjgwU2oPT1sPRPsJgKE+Zx23Ikju7rVOrmAYu6asW52FdDj
6hMBBOtTR68TBaVuFA+tm9BbubTi8FWSEoJbWGF0rXcyKvk2/9xLBCY9fdZtaaJCYbVn5Md/G6F/
n3Z/sb/89eN/jNDab3hFAepzhfgdM8nw/cem0dJ/0/hkOslg1pBAKzm/f9hfxG9z+ZcJt5KUvCH/
3AJNJIZEPw2Jpsodg4D939k04nD8Ktt++dK/2F86qJJaEFrBlosmjvEsFfm6H/HY5/E+8+tVVSac
89LCxCUKtHHUCWoqPHvnl86Y6u9FB5gvYD0JM7jxrgNVs5rZvYxtaC0Gby5JbjDl9RintY2FY3np
J5K/ahto2428j9VJWQryoHUzuI34ztthR4pw25FKrbDjyLG3LWH45nb1KRvWY9FGN4UQfE+aMEhH
Z4IJGMnYWbXoTOGEM3vkCou1lDltilBdexnofWHdSZC6R1k+cZSedBtDo02U3eGp4SaQnqRZEcDY
TiUCnEJlW+XoUPo5CgaYyCPIlM8ORF7fwF5Kov04JRgcC+OozhF5Ley3rQaTr29VOoGKO3X29oc9
Lvo4AeXCnBpRJdtI15qi2D6xDVBwPUaG6hZxpSEVR6Az/MxQPbsJGmDhB0vFsN14oAfaNBRMOIAA
LJ515QBcJBJXKVI+tNnNNkYBhBTj1scgCZW595DMrOA4kymollrLqW3FTYHo5YF1IHnlGn6x7M16
q8Ek9nP2pEHCZKKy/ckloocd1C1pIiUdGf1zqlOu0zBapdFFLa21Si1tyxKtra2VIXOphG9cGtY5
h5efJNbSMs2Hxq9WU+dBZz9mHU7REGshu1N0a4+n++NQZq8+bNQMNvcm1ROXB2fCkDjLFhlCDED9
U1kM72rkvRNAPdDBe62UbK3lrxM+KSuQydJYIBe01ZBNd112AfK+s4eDon/WkFHsAQunYWxhP7wa
pX6lEMmBEHBksb3DTbYuJKZOtBHGvHNjp3sahN79eHK74eTTsJKD2lElGUhgdtVgZSndsMN5tdDZ
hKKRIc98xPX0FjCJVaayBrAM+boODg2JqnFAzs0JvSsZTcAjqqxVZUjcpnTUatydkhR6JyN/01vr
KgFPa+XhDe7MPXgEJ9PBq3F3bipjETc0QTQUO6URoyXvSvwJpHEnh2brjVLrazWKFx7AQilIr0rS
bEsvOJN3PXIMO5Jq3AuB6cYInT6Ulnqi7+EMsIAlYiZV2IegpfkSUJ1qG49i345klSrjg0Y0yA8g
TL18h7Lg6NSYk5IOZqPOt6TTl60pn1OasGvjQc+Qgalmd+KsZh0fSi986bsY+0DJnhK/0MqH5eNT
yj7ajVvDvBjNiZSItZkZP3qru14O96wjvusl7WlMycGG8yq9b12r0/axFozLNka7KOiCD6tN7JFk
rpWdpTyFuHoy2zg0k02bKVHN3FuDODqGNtA/GUqPBQIRimOicqFM5LMRqesRAiI5/NXcIEBT937q
h0OhGc+tke/yWndVaPbYfFd+xf/Gi9Syty1LDm9NX5UIdQHzUTSQKqLz3G3A/Ay6cpbrbO2PUBFC
z7zog7WGmjs8pMR19XjaxlSG+fG+zP0HPaIyLLM33v9xd17LjVxbtv2hm4r05hXp4B1J0Lxk0FV6
7/Pre6C6q6VT58bp0KtCpkpFAQSBzL33WmvOMYMcETAR86F5Vu/hQ7L8TO+axAVEXRjQAkn0TZgJ
eiruRsjc5Oldkeue7u9Xn4p+vJyDyDiHE8wOvbPDxjyo2fTOucoPLYOsVVkmP11jTiO221IYOAsM
TyIjq/uPgrl7w5zJrpAeskcl557sdm+pw+bZMApaer2agXRjjqSD4sxYRcEZ8ZmTSmc20EqwFAzF
yxDp9YlFRRdd7smpdpo0YYBQ004Mus5f+uy/Y8T+oU0IdlERzrVyT3DHrfKfzw+ayi771/MD7fLf
H/9nE0LWVHoNNA34FQPt/54faELAwCZq5d5Ol5k5c2r5dX6gCcGBQ6bJIEK4/vmlPx0EHBxQPWHG
lfi+f0+pBCv7t/PDz5cuqSzveCg0MEP/2oIvM3IWVKkkBm2pgpN+18bH9fJQREQ5RLVX9zSnAxKO
wzh3Q5i+hpmcutp6klOFTmwJ+79pu81i6Li2TerV2Jp3gkW4gpQQWIkPDa2NuiAfz1TJD4Rt0uqn
WI87nplrW+nkp6nBFG6G4XtisQgOPSpdzjLnSktuTaEcf0Y0YmNnjLs44jK50RCvBU30+lbxSzGB
b9Cxn6MFGYR609ZSA9K/PluZfg5FGIJxfpbusSOzYdbnQmuPEeSVulevxLa5SWF6ctI+pk3i1pqG
jG/a9Tl3eDF1T2YAVBGXT14hskiHpCeOAq+Q3o3DyiCGpOxJiW/HE+FRbmpJn3j8d5EUHUo1PtdM
CvpKzfyqWy70He1Cgkg8aXglSvAe4hLV9ASqdajp+IUSlZdRLslxGVML1WlVHIYyiv2ama8lPyFz
BN3bgpy2Ylz7cAEItJBmF5I4djl1owzrLpMOVddAarmbmFJvTubWUwTFF6JG4hTUvaRpepo6fd1S
h6JbXdVpdM4aDM3UqYoMeY0w9QvBTgCCQ4rZjKoWodC2vpe54b3gxRde2tm9CFbu5bB6r4tDCuSA
SlnVjWs3JDf9XkKr1NLpvahOf5bX90K7oOLuqLz1ewleU4tzbd+dKNj6KGdaKfIQV+4h7LRHrYbA
XxFljqwnXZvtrW7gxYYM/HMt8qOgftLlJ0XNcZqiGSpi+ijWYjhqXm3SHDaGJFzHkU8nzkVP65Ce
FvTG/snjRU3GiqQibkTVgvrk/1Bhstr869qGFOb3x/+qjUQS4g0RVZHxU4T5F2sAkhamUjR1pbv4
/6/tVY0v3IljFolDKGzui96vlQ0NJq1vHQ3mr6LpbwhaLBbWf/Ee3l83xixyrIgnAEz028KWlhll
fdChsbAOefHVhfTdHqzpaA3Py9LAuJtXAUtY3EJ6PMmtYTfSrWyMlSpeEjD/EYN/mjJnmfq/zj/T
+ZX7IOt0YLr3k4XmalZ2w3UgBC/1WNFYycmTXKGolI4K6LG+dcbH0ObShwsisuAEG5LfmM0pDloy
Og+Zum2uFQTvZ3kjbmTzwJ0kh9/VGFDw+GjKO2FX4HGnPYOoW2tjxBngZWlW1o814JHRafc6Ggew
KbPTVF6ygCDZ3BE1llsV6NppQOHdsfXhrdUdK1sX5GsyAkXfXr4U+tEKN9GuxItMYTT/MOdv5CDm
8vXP7SH83Aip5DUKc+3uXPm/zgC/jeH/P4//yxnA0tAdazIKYy55avg/1coKXViEZBwF7vcK3/XP
MwAWQXoEukH/4PceggGhT8KUg5HwfnT4Oz0EXsRvt8pvL126Dyr+Moaf47KXazFP1wUpSBJpSMPw
LcEuRUBk0fTlRsOTrUyb2VoeyojRbghi3UAB3AFzOVij0dGcfZMYx4mO2LyXmT/dV+COpVibnkai
o7gc6SDjeY8Rxa7EyNnnlO4LrYOV2Nvxo3WRXwbYAA14zJUKtQqLeG7L8iof7CikAqJFbWDgeJyj
bCtahxaLxiEN3sXqMSNyQ1gOU+7Kn8VNu2iW08/KLpK32N2jZT0k92SkmyE/NXehqk7W05MkhAhf
HG3em4iM5+CHITZ+8Rx9KG8ECsG0WMEKdwnFdIwcMp7wlBDO1OU7nhH3R69kYHbYtoYfxHhhgvP6
3UJXefBQ/+M+cqby/rxkQ5N24f8wbnZ3vUyMUttd8iTf7+YEgaxdxh4Vh2W46vCtwFMQmPsqsGb7
0RUcteKcQ9GBjST0pnBbDj/gL0zCt1Aj44k/axVVGuAfuxvW1pdRreJik9Y+1ZX2VZOHMDvKBgYW
GFFSxwwPuxPpE+Vu0PcQJPLATp/5agFMfLSBoyNv2zdIcb50V1DAfHq6OwVr09ot56F7zYdho3bf
gfKmV3RAXaN7HfJrhPM+HiAK1A8z7dQOCSo5TvEdkfTzz/V8g6JLRx2lbUO0FJhyGvmBYLt/8hLD
3oewhnRFhYJA+89bMbvjv5UZ//b4X0uMialOx4VHbaDxO5lb/NcSY/6BukYH14m6yJB+8pp/LTHa
H/Q10ZbipfhZnXDj/7kZs6ff4Tx4N+4Cob816/x3dSmN2b/+6Pdt/69LTIXxoFT7HK9aGuxpZn/X
TQsh3Rp+FJqxRsTt94KK/Yh9qOhmmwBxtxLTrUDmbGPgrk2Xo1kPEll5zBeRJGi57Abk2BRj8aNJ
g6eaMZ4Y1U9FGd+6iHNjxf0bD+yY6nSOusUd6/xkFdN3PjSLM47xS2mhxR+j4VrHBvQS4wL3c2bS
E24TRXPiJP6oiMgwU0R21N1B5Cl59Kz1xobj5DHoJPQmsE0qyzZo9pe9Cm6nPyHGKZi9jlb/Vhg4
Yk2JRa/Y4pFx0iznPiDjIqXansODYEDpAo5eoV5plvJqKdnpjkGjvbmrM+WA6ugiVqxdgm4PI5MY
FfgbxheC5KFPoF/k1D0gqJ9TxsCwj9yslzb4nsjMauwBu0AjPhXNoxTXu75XvCjby+05AtyeJUPr
tsYIJWeM37RF98IyOFpJ0sMZLi9Cu1wNkdlZKNypoKG8KaLcr+Ls3AIFRZN0i6xqJ0ooNZv+NmXL
h8RURm5lRyi7Q5wjJSTOc67qe2vD2OB5POFS36hz+6GIHD8qcNQEjES3TCKFRlLPeqRdoXcSXjKE
x2BgcRQHEDRdWOyDePIac2TbiNH9iOZb2Fw6mEGyuh8wAczjSzhoxyLOt3cA7B1hXC2FG6KN0UKL
+CbfED6DwLCTijYgK5eW3wSTdk9H60fontU7SaU9iZBiTFzWKjr8WsHIjmM7aCu/ixdfaN6y8CLe
kz+EU27ix1F3sj56MZ6GErmJlRDAbu7yKn7vs/kFkilvqzU9CyMNpWKBim/VD2aHN6NLq21sMsXK
dONZNFDiSjTzXCPSX9DJpvgbBwww0csM3URKHgP9Uy/RmWSMdVNpZRA3GnYVI+q+cHO1WaPU3ih5
WritaLgBTFBDUM6oGtZldpGIgsi8eTgXDImnpRFXBh7VtGcbrZJh08ebhQi5ooUxnZE0QHif5uSp
/lwMxqPaKie9RYIlDhZDMTZkumrajPwKrYvX1u9at43k7EvtyUIsBBdlFVJlkEO6+Jgr8ikKLwSo
PmsJkQyBOvbY3adPie6clZQmJOkSdjjkmlYNEPTiI+xywxbadv3/ulHA9pPXzTqBKHtPRJXguYxM
uRpL+8oseqbtPTXqS8avr4NfH/z7F1uODTTBfEwydC6w97IiYOeciU4pbIuDsoqrSq+vFkKoeNCk
bVHuSa+yhfCVWD8/hV/9z92QkHcy2kIiIxP0Jv1sTv2Hudm97/Rbbfjvj/+1IVnIaHTg1Wws1h0A
95e+l/UHnw8jMCQ/eB3uW9Wv/UgHnHHXAhn/PRm7p8r9uR8By2B9Az/NPnePFvgbxSFDtt+KQ164
zuxNMeSf87PfTry1Eau5hdJiHTUYSlecnzrh24Jq8dV9IqHJUVWDa4qGc/0EUn/bH5Ov5rHo3IJp
Fwnkz339ZBHFK+3q5lJFh+E2q3cewbq21lA1ZvgS6v8RR4214/dW3W+f1u9J6MMUmGORpiLJzCvR
sLN909sNx7jyVt/am7o1wXlqvd1CafvRu5MHdMxpt8tZ+1peWRsKGjM2wbeluFHMTdZu8L6m6aZq
NzSD3sUcS9y6Mdcjz7/VahcqRWy5tF0yPFIQe1MQtmth2XMK1X0RbSUQpmfsS4ZgT7thlzyTWqVU
SG6QmuNfsxeb87NHjJevfg28xSw2qIi+8hfkEG/n87D6xkWyS7eF1zx0J8BdRn2S0TCUdtGTmOwo
95fAEJ66fMWtzXZVfOk/CqZfmWd2V1LzVKD480pkljmf41v+Xh9rgmr5MTEsxI4UfHRfyYte3ZlP
FlrKBszRCunv8KPbCu9JeucObZgEZMEpDR4i2aErIOO0sETP5PD+RJKS1F9A/geMygC3STVm/OFt
fJsPxq6+kJdXrSGFgdzyHgvH2AnPPb8l0BbNRwAvBFAdU6G5O2QlffnHVvApIpbs2xx2BbrcEInO
Nmt2gcIk9bjUMO8vUYAlnk4fHba1VWzMxFen3JvWiRc9Kp8y9v/ZnuA2N6hsDKw5h0hmOJVf8qvV
LBcFrXFN2p3CG5MpGC6p0ha262WP3AtQ1VkkM2VY6863fJ6jz+ARPYTE2Z/csOZLZtD5Q/6Bw8+L
Nt3sSfvyCHVgXglrwCdf4y58aPzaY5bLHnHMn0d81PBpBV9+u6lUYIyAR2d4yX/oFIIrIvZcRrtW
+q4ghYZcu2Kusra8RvRUV30bL+HzcjYejUcqgwER8jvUuY3sopFcccbzsLWbF2LsyPrJ36V9iAPj
sb+JiZNGB+sTdBMCCvWVqfY8+d2Opq2d+v3gRphb2bSgdwEQ+yywaETPdDFfjWv+nVLZfliSDfFm
AzaZ7Fh6nOlbeRP61yw5w7+BztyFa43OjwZ4MV8l3/eRq8H8F3ce7URn+qxAfFEqRX67u/VrMIs7
km82xX6A45jvvi7t7sIUqF7sbs8WQ0BkJB4bSllOnzaaUpglk7yqNrppF4tnQSXs3Al1NUGPC8ai
h3Gx4aZVJ509DRQjo6yofylgP6JwehzxlOCfUi7qj25vTDSHIMiF0HMVn28UX6UR5cjK8DrMvy4x
cauP5bGI/aZaiYfMq/3Eo1K0Yfr5ZAa1jm4DR+QMYFd3K60Ld7JcC4XhmjDDfY4VOikXbrm6//Ui
2geYhgfLuDAa41YKdIuMdad5LgInP5AYuMsJXHQDhcrWJtaN+bz+pX7JG5gVfeHJkBATd9G2QeFx
teOLwW6pAbmANnPUX7BxhQ/Rtjypa3hxVyhkUfeG3T6E+jcAHGTuWJLPgsmKvoD1JIrn1DB8tYUo
G5G+e+qCh0B5lnYAsafR669zbKckFZEttSd6zcKz1jkWBi/tQag84x0TmpU7JRb+yMYqoEurMkP+
fLMQ5xedDUspbFbkuKcwFUb0ftC5IgfwJ9cAsJ4Xc3SsFyCRaKnJB5Pf1KuCrKpy64/lVT50+2Vj
Nf5YXZPyBeF0vTJUe4Yz2RxkKprIHzFtbQLizTn+rYzn0VdvOrygF9VNt5GD7eBjWCvryFa87JGC
X/KETxk55l72RV97xI4mHq1191m8aKAZjyrJhU+kN4HNHR+hK6r2UtvBJ72V/p4A+CE8sJOZyDEU
GLqr+0VmfcBeEqvnGCVAwQLvJK/d/LngrsucIXPkL30vns1HgriCR05odzHJa7Zr8nvCHpl1oXSr
zVMv7QN9g6G6iEHHr2Jbc3X2iRX/GuEVdq7chAQg7IfGHQ/lW4MGq/YUukTi4JQXVuiZJGh04Qxw
kItydxN7mBU2R+KRnY2JUpqv5mOJ24+cRCoc5rN3Czhv2mPF5RzsLaytUElocbR7uQJ9agF2tqP4
KB5vqOqLz5HaKj/xXSs6V+QekFcZMAf2W/TlKiKs1QJM3SaB59vA0AaLmENo4y4nNXlgbL6ETukK
8I02s19ZWyLmVqS9ic84Cio8Equ2dtvUFtcy1P5my8mUS5QJca/6LSF/qNDEp3In7Jk6SzSypPRN
me7BlFPkYnLRuGpclP9sn4LNTJ7GEt2bNdOLY/4eXlkANpNa8zMdiP3jBuKNxzkuZq94GlQA66Fj
DvZ0nVhVRTivLiHd0KqnDQAmhkNgRLcAnJ/Mc/ZQR1xSpLa61EE2t74fpUAtSZJfxW/jU/+mf4fa
ijdddpX9/H7iiVrfQh20qt+Y0nxABk301leY3JyGk55/qk/qxAa6aSeXPDdWxN3S2Xl7pkUWqILD
KDDUb9p30lxNdAOh+kNkDt+Rkvggf450uCpuy5SUtBHoZutRpcJHIE2OZDf73jp/TW2rYGcuxxVS
vFxvcJg4/SVpTkF7o26kZ46QJHbj/hpzAyFjmI/AsUHPMGUnBtL4SINDOXuyBIXDScID+WiJddRi
xJHwKzOAP/hBEfvafGEOttYhlIEiHGVjkyUbrX+Pg4OxHAysaQOxFmTq8laCr+f25HuYD6Pqsiy7
CrWaiXKyUw3+m6eYkmdIZTGLe91STAleql3DYQXjb4Chm3ntHix6/mhsoytimKxwx8idCp9sUxJO
CTiE9DOwZO5LzhTEhKgufyM/SvfISMZPJBmcIUg0XGlbgoN79N+VbU4cUdbCvC7nY9Uih6xs9De0
QPp5R/CRfq1zr9A9sonGyeunZ+N+TqLmQYQLM3jcdOkR2EtV03w9NsFNKOjVHgM4Y/vhTmQlSCHP
/QVogYmEyhKFTQKle8pPhb7Wo2e1OWdz8Zh9d3AfanOypdHc1MIAz+sYNsxWaWQeoq36LO4aXwtt
eUdO3odhT1s0Qo4JGvFEihwOTRYYfETSj30DKpHX/1LckBnf3ydMHesKlN0qPS31qrnQ5xg3bAZd
fSa8T7ktb/BpK687FBdSnLbKlojlTbAOfQpj9sHUzb8TNqE9hCefj4g3OD4Tz+hj3jhRW1+yfecg
znmNC/JzbXldn+ZNdg2gJ3ndjY/UTy7RJfWkJ8589atyKx8tw5HsaN1zHLuVm9aJFTvdlBuamm8I
yDbFMXhJv4xbe5Kfo7f+QzlH/sJLMIaDXDpBYCfTagGB+z0dpQPuZ5bf0+zMTv4IcA+aqm9clG1z
nB+fhGw97zGl7UF0YpCaHaxRJJSu+VFsDg9+5mfIqp3gGj8MPgEwBBPuzRM6M39ycdY6YKGOyrC5
JG8cyPodJjWLBHfFZnHmtlIfuZaJ7EvE+1hJSews9pbmQUzorqsk0rtqcsvi18RgkrwOyaB1DZjE
XP7s/+qrpPoBR4od4r5dBbPNcFOfIwSmWmjAPA1ZtTGpgJdUJvhCO96fMdnV87acHidluQ+lGMq2
5lW5gfWoWSSm8IT3xgzPfYQubzf2XwbdftLMZsoNKhu21r2hez1XbbzVEDA5dXMFy8DkfRnehe5L
KbE2oTzztKf40yCpes1FQy9IXgN4YlSPrZoUQ0Df0Zv4TGxgTYyhwgcPSJvGvQPxonrS2q3afmfT
FpP7vQbcKKOfCJJTAvgNMGZcBhrpZuDQ6181HnbcgO3SWlWNYzywHe/Lj+TbXBwCYcNPFobqLT1x
IAj4cHeF6jaf8oEj42HcRReu5drrH9NzJbjdMeGTEx2OO27x1B26a3KdX9p9cs2uLH1cGcFDvK9x
TRymrXUR/BlP8aoXvOKH+ij5+QYWmKPYaoMB4lPBUegrvnJYSNPmQhC2+jp14B6tefrtuM53wlrX
2dVUSqANlvx13D2kD3V+wAbhEBhpvMueZPMMb+le3y/wto/TWpFsXI2kD0JzRvzpLIQ+OERp28ix
H1I/3BaJR5DGtYrZNAKH7eoaeGxCradxYeQHmjQfifcZbgoyySFzr7CUiU68JUyGtFrFx5jCZZVv
KyKWeIu/ZW71V+J1IVmp39HJcqctrThoS9NRs1xk2WXHj8l1d4bTMT2P+BEuqlPuxf1yUNfyx/jB
ziw6uJ8dE6DUSn9lw0w1G/ivLjz9nJbqrZNROm9R1n32D0ZN9qZK33mwq2PcrcPkXTF2EftRTiVb
uINC2MKl3Sw3AKvcrvvFRXP3/r59enqQ1yiCwbGh6JJ8C6F/ew1VPwrd0Xisu6PYnkdyLJbYBxwc
j+9x6+EhjzgCIH5riTZbcbUiJOfSroH96LT+OGgSnrBOqme4h8Zb9UPzzVO6sRDeSOfofl52uA6U
VxmZHMoTax1+tefBt+dnK7mN1CZHVggQ2C7WjYXShCojtsc9go5Dap9L7XzPpxM5rLHpNGhm4LNF
nCvBRhKjUr5Wko+aURccmdF1huxOv8aDH2b//UMrN+ldD5AC+dKhtLbNNiNdNKdELg8L/Gt8tat5
QN73NaMr1A/BYVJ3BD8IrzgJBkoEyRkErwr9SoTFB4DAbgS/Av78URA2Mqfluge0y6JbfDMUmyYf
uSqY7FL6rp/bj/45fmgOqdf46nrwS2+4hvqFa3oPr2uVP+fPxh5BEKe84F2zPgma3vZ+ua0eLBEt
7ap7QBe5iuxwR+N8aF461eY0h+IFYE2nu6a6FYfPWqNqJRSMRuzIuX9lfBHJk4pHRMy8T+7Mr/TZ
wfulkWtGV4zGw48h/9HBPEVW3PvSNoa0bz2Ej8OPiIgeyPiru7BpyrYELqnZm/4yiGspd0beVjhN
xIeYGx2PKVIprmtOijZwO7hm7QcpP4rwkwXvJE/ZQXslEsByEPlkPkgB7sCSoAAWKsNpQ1QJLnA3
9VjvAuD16lmi/lrAukNBb82V9RV6HGY9c11jsbE2xcKQFgLNe7IWtvK+uw7HxLqf3LSnu9abpMyX
htMiyhlunA7wwPB4HweTAJV9NMNmRpmKCHmlgrU3pz0Tg0S3x7XBSkD0dLdboKhnj8S+cn3CqzFp
ThjCrY7RYao0ZNZW/5gTT/lVGa7maOVTbD7m4Wsx2pzI8TaQD/NP7sVif4SpqxigejHZ/+fhIJO5
34yQeCB+f/wvnY4EegZZDfQZZo738eD/DgdN6Q8dUCdgGvF/poa/WrHaHwbtVuz5QLMx59/5AH+2
YnUTZQ2DRp1vSg/377Rif3aC/1Wo8y8v3BR/Gw2Wet53gxrr6yXS/Hx2wyto+3UrPaI1c2TfZBQl
SttBom0xs7MG80ehI10V+A9jX+xzK3Si5Symli1R2oz5ZqTWFR4aBDXhN/VO9eBRePTvjGCA1BzL
0MYhjni34fDTPDdUWfmIiW0bkqswflsUCpNxzcp1LMR+oh/K1FFSe9hUX/E6i+lJdq5KAJpdPHQV
yXSAEJ9iXOvzl/FheeHO3JZHseb/HzbGWtth7Hptdh2H08f4O6TLUfccT4loXimEktxzk5mP20na
s4XAfbNV8pxodLaNvjHolI0OnsKC0cVI+8mR7bePVD4xobKhd63HG72hJvdGOkv+5ABLWN3reCb9
dnBINr1L6qF1wdMY0vwSlxfkHIMMGng136LXCKuaS37ySn/Cnr48DNVqOlmPyiZ9zneWw/F9uCKP
YqzojX5zLs6DM16kByb67nxtt4SssORUTmse0xkR4io4UGa7rKb8sbATLw0Nx4tpT2eW07DjSGaX
4WksH1pzLy14z3ZIHcCARuZRxpidrYd9TuzWql0xrsvz7w6Jum6diYBcmdB3pvC66Ov+hu4KC2Pg
g9uPyHBwG9lB4wzmDg+hC/By1qgrSb9eUWtH93eGhdYJBLd5vKdlbU2a0o8xSBJ88Kvu/CEzPcOP
tkbgMZOtTVtWoSgyioNI56aVEMXTRzCvtC9jylG12cqP03wIQ7eMzwahLcKDCOxtIzdn9S0Tz2jN
5x4fgVuYoLdWQ+TpiSuOfjmYfOJ4+tRjOj12izMhx9CPQQWd7lyoJ4LgLGMVbKLPmOMYWTTGa1+8
G/GjJnKZbPq3oXebYJWdq2o9a2cYghSQzuy9cw6nzfRKZnqAfvWAs36LsMVH78UVc4Y2xMlnuhgH
8WTutaNwTb+D0ls+2qfuJO21/fitPOffWCKKVf+k33i3YADSn0iUFYmGK4kjLyw8Q7RpWGrtYdlM
4Es5dk69XZbfHZHnskdqe0JfSCNRBlQCffqMFgcPYZ5KadFf0vGQYh9JOpP0jg9Vu5C/uWL6O+Op
NeASMMwlnb2ccfehNLr/j25FoY7g2Mv1bUZSYlTu2zXtm45OTHBmXocjkj7RQOeGpDqFxkpDG77q
1mrp5+0tQe3ZJJhzvqaErBd6NugiOJvsBAP0YMifzDyW90XFgSOTAc9RquI+C28zJ4+ivxFt68J2
LRvtGiEN0OrcqeZrmF8TUBgcecrnsST2ZwZwhQF4Kk0MF5wJRk7HtEMSG2YEAkCVatEYPMo+hlAr
5DbttRfQM5xlOnPBKQgdehFl4ipXsojk4InGuqV72TFpzgJ5KmcsP9Eh2YpO8i60+zA4cCpNaRI1
fl5uuu5WQcK2EFR7pMXopzymCUSD1qkx38JOx5mUMWvPiqtWHtDzWFINg/c4ls8qLzOCsMiQgyi9
cx6Am1OcMU+OesWAu/lBwuL4kZMrUlIZzFgiv4OP9AWJLWKJo5B+sbvnHhS+J9YeqqjgVK3qTbQe
N2PhjVAkqMgCD8QkfL5xNVT+nQLJbbYTz+L9AGpwtCW5Hn+Uj5EkTm+0L4ikgNhrrZjo2wVLunaC
8uLNYJJpOPoTMKY+XZPdg5Irvo7kp0rPqIdb7vL+GJyFo3BMDxCNGJQs6/CyPGNzipzcFuwRoq8Z
b+EcBuUjZvc69tqH+KX7ztYaYPYVbKRmS7M9VFij1p1L4Ghzi0zHCAEs1/ACp099Awl9FW7S4rSM
byHx39OqWNYoWWYC52u/esqh932rFPQc/fFaPC+HMXbeF1eywXGdG+kAOVh5y0hQQ3hOtizmVtOZ
lNAr4zcAk3GDAcMP9YfYOGsdc0gbYCSnfyLAt2fqEtKLqMYIbWyh9jsBTVituynxZSTtttgWAeGM
Bsqq06j2MAqfuCMUrHSrO3hEd4P0SiTJOzO4iNuUj6VaszCRhjOufO1YUvIWqAhWAwMoOqPDJsJO
EnwZxVoJ7LzGArzWE5/aHuwa0UF4zJDkxfVrFbwU0SOZJlRDxXtwQrlAnFxfbTATrOYfBGklUMWy
ayKW6FmY5dnU3BPCuuFFnDeKiOau2LQCVv7GZeUNeaxXv8QbikKXGiTSWBDJRY/1H6CCCVhiJDdH
XtwiZVtFM+RMj/Mmdxhxi8C0o9I3OPIGBNnNl7HaCBGFQOVW4XsubfuJmK2Kd+sxouF//0cdnCH5
0Mnk64ib8vSr+VR9VlTO6wvIRu0xoM5cK18VdSM+YhaonAzG7Dq86oOT7EWmw5RO74tHF6ACsuNZ
mh2fqZ4FN7kWx+yH+hCbtJg383wO6fBZT2Gn7KQFTjKN0UjeBBAAjA0/tiqk20V7kDRnQbY7rSos
xIrkNvUbHmUt3vUUv7CzhxoxcPKt3GnWhou/LKwBbDNlbhmXWBZt/b3Z5se4NJ9GNXuvw84dZo1H
ThfZoPbmioGt5pgGQ7Fh06oOo776KrxoL9RsSebpdzEW0ksklmt27vk64onXcFOs0fuQWvXQfScX
/Zm+Sivww6cvFYFRzdiwLcZwbRDrj9lmYri0MPlhUkBUu5fSQpHV9+XezK/96DYyT7sPL/p8J8+3
OjuFdKaTyRVbwOjkp+j5VnmSphckQMg/vZD5stzQtomx+nuq8WpmLhYVlByStYrfzeJWhiMZQDMK
Kqfvdmr33N/T1Df3WRJwH8lJ+2uePqjHRXXgchvRAT4MGM2RNmf7XJKIrHuKuFmyDbEzYndW6BCX
zFXf4txDiaSEnBFcK381wrW0uBEqSVFyZurchWZStuXOUlu8IV5JrkMmMgjk5MQkIzykIh8lYAV1
JZFZKFxGugSrQnv4J9c1KBkMC/GIZOKTvkeY/AeNyV3P/LvG5N8e/6uuEf/AtIS3QZXMnwksf+qq
8R9YIvIO1SCI5X/kJ78qG/0PGb8CZRaCEqIhTbQhvyob/Q9KGqBoFCHyPZLwb4keEWn/m8rkX166
dddd/0VX3XdSD24r1dZJ2ZPeKW6bkIlk3aUXVQxdSS8gBTBppzcigWxeAC8NMAtxUO5Kg6bwpH4F
bPOSMO6UwEtmaUNc3VJyuwgMTtA/DZ3mNxKVivjS5/KTENAUMMkxWUgX5CSZYiMOB8WdwgnXz48h
fhIhQ0UgMPvJxCow0YgKsVDhYMpntuDAEfTlNivmaxjCnpxF2yLkcCpoO46Nfh2V8Zx30VVFTThw
Y5jZ6I9i+qM0y1vVv0RluZ85+Cyztu7JDEA9CABQZMMIBn0jVCOJ0dZesKJNv6Tvkjp+zqXFwDuT
fHma0DmaNdOTAT0N6PhQiDbk2Hg6nbk8b6C4TAgMYD21+gMvmuho9VAyCSiaO5aJiqbg9bTxztSr
vWZOh7bqH8tO8hGD7ZMgWyt1RBkHVliIsYqmZ0nLr4SrQJKfOLONygny2V4ZKZqM5Dxzaklq+dCT
WZeFM+TryeKImiF3J/B61fYclGrrICbmhQLZrYO2t+Upxbhb08Ech/gZ9Dwwj0L9nIgEwzPVIhgX
qO7GfKCRx+m6lt/z9BoTyz6JZJgB0KlF1Y2t5JgIxnbuabenpMlpTAat9IXL2CaZ9hpo/brOBTck
FgD1pGdQ2QSmhI2aWbKKm1mf39VK/8hia5NIDLmsnqkDDo9A0j5m3HH90r4ExiUlA6DWtZ2C11zI
Q/WfrYC7Wz5ZdeioaEDj//PqBMX+99XJ+v3xf65Omoz3U70T5+ElknPyS5J9B/6CpiJMRWEd+h2+
SDgLWSuI42QWL3TX/7s6aX/cH2KyruHlQkH3tyRwEnStf1ue/vrasZr8tjyl8iiGioBk1NUP+htr
gPZQuhy6aYWC4s56m1q8s1bmgQNdgS6zXCV7/aA8iABoXT1ZSyEgPydqnNRkpL/i7/Ad5ZXSOtL+
o2Vi/1/cndly61aWbX/lRr0jA31zI+qFANi3kihRekGoRd/3+PoaOL4un6Prcoaj3hyZPpm2RREk
wb3XXmvOMXfjkRntKt61l/FlYgoNh5r+fGJ3c9o4M1XWsgPTgoPAefWdsmoPxFHoHAk4366PXeWp
BlUeIk46lwcPkS9d0/w8LcVpY+zJvo5QhFCLE+15Ulez4E2+eG+Jq67FaDm2Oz9+yhsbu6PdHFou
ctGfjM+2sUUSX6hkOBehownzT3LpCHS16k1qOEHgHHh1tZvsO54xe/ZTV9tcvEvEoRc1VDeifLMV
3PwWyrFFTFemvZOTrVkcCbqHJ3Ez3tVsNU+DaTYEzmjaIe3girzRwYBpQfnChesXfjQ8xsfowYE5
tzBX/D39iyk/FRtz1ZSHpt+RX0HjCjGstFf2SvlMq4rQ+4eueBMx2MbvVpxvmZRWr81jyYTwdcbg
pw8VQw2D9aKxed2yiB7WBRdldsuqXzO/Uh3KWeN5BtMT50RHeZ/WuMQZ7AG9WVRI2LtzJC9RU/Br
GvvWTMArZSZp53oXG1sk0j0cztZ4Ed5FKJqc9zGZLPSVcdJX6sV78dJdTtuKLNvE4bwD9+FDmWkW
OhsCfxUbq3CYoCtvMCxAHzXNjkNPRozKi/amk6Si0vFwkcQHYrmb2hUuvXFOA38cR2b6OvD3qLPl
8JKF3SVBoxRq425AuSDu8uFrCD6n/jk/DahIGEJY71L7PlbIThL9gOxjbh61z7my0RNGDOWIARff
ij6C+b9U2Z5ckU4m+0pzghCOAgAxaPQL7RVVpZE+laHL+IPphYjwJkDjDTpsQTYYKlHuiAfjMeCk
QlMGkkJIa02N6Uw4o2pnaBj840SEFu0GpDcybkIbfqX41rM95pvAXzfQgwcqcOVFkJeDfKjls6ST
OnTuGYKXl/xN8r/YCeYSQd3oiMmw8IxHI7mIyVlJroZ2Ir00JBoTeYWVOTHIgYrxyjWS6XRupfEL
kY3gnaR6FR7SF81ao1DStFMyq2yq2EnH5/FFIKCTLtNowLYYrmmyVuXVwEC2e/M0AEdseq0tIgNN
mL3TLyxRucRQwgTG8w96uuJWJosdqQ4n6HTcDpwYI8Ou+4cmoSV4JpcJ2pgVonIaxQW5hpNTyZZd
pWD5Z7BFS4infk7YqLpDxrmTA3wrrIlqiYnPBH/toOJKbxkuaDOA+IQsPnQ9q3A1ydHkL+qjrHIy
aA8GBLqg0HcELTOhqHUUheIivmKrfAo/aQ439NNyB0j1AbvyWjtad3DFknuYN/qz+SFnmDsdc9Ot
aSTswkt5Vd4CxCkGiGW7fpaOpBYsp3W9yhzzcVnTVCDPknWSdajchO1nQ5+zDNATL3FyB+o9LZyk
X0/4zECa7Yt36WM+Amlb/U5gQDOscMiXT7PxHAoM9Lh2PdXORKQjAU3JOsE+TbBvpn1a1U7dICpF
+SNyPBZ34YrY5uVDvBPDm2wPy9IdV10AH++D7hOEHhOpljtLmg24I8M14GSSqfteT7aGv5ORRkHs
isY71JINJnTqCf2W9sMK5JVewj7bjhhytO5e58SDvBXM3KtR41ddEc0H9nuAJUvKoPjlG5vQOiiJ
0zKSzhXkvg3tUlUk0YA+IB4QbdV+Cv2j3qgkwZGvDDUXiYyr3pO/KxJ+UrxXFbXPAp2LdiDMQHsp
b+K7/F58sc4T1LvF1q1xTL7p98ErtV/3yCH/NrPpjikZ1dvsVfliLCrRLTwGIS5CY9u5vUPJ6sqb
p3apsrnAAKQQxpng2/WYrCaQm0b9FGGRG+YvujZhzMdiRwpGEwRL86PLGEMs9Y1WPEkGX/dFgcTx
MxVvgoGiid4IqVTcklm7TIWNoF0qazfMA0/jlFoLosK3MOPXIzGEJp3jyHPU5EFkPZPdsjsm0k0x
86VXVO4gcQcEIfyNRXmv7/r73Al2s7oELc1rR5s8KpJl5xW7gQU0AB5UZXBf262YovyKVHob6AiY
FEAek/V1Jtv5S/2ZXgPHH+ykn6F+txK5icirpRcCFqHiBRSXkX546D327RtY1vUkXP3dHSpa2j9M
Das3lkrZ2BMfCX4w9T8VFCLms5RteA8ybSUhOKUZ6NzFK0bSdeAUZGLT4WfbnjsTc35v89g9No/G
NjwnR3mZt9t2r1eOGO9Vf2WYc1a1ivnH8O5z452x/mybZvvKjjVLSl1vqldWIfgwpMmMi1UyYrlc
hR7uqcENhYW3PJt7nJVgFBgBm55B6LJdluto9F+SXQSZCnAEjIpld2TK30rs9v095IbukucHrz+i
XRKcXnFpoH2K2cJ7Y0IZy3abHcqTvlPXzarlo6gunDZaxdG9VYWW6Zngs9fxAZ4N0cQFECMZvAJ2
K/uVxbwDgrMYHSTp9uACs3LjM136I23noF7o4Hc4mDjxGTLWa/eIukN2WiYcuGFN2//Qb/pNvdE+
iY554NZ7YyVcGFYtfH5+cJNjciw37nO5KTeYX9kFHX5h9+h3trG1oztja2z9bnXk77Oj/8FvRPnp
ZkeeYHSGxx8Pu7V7ygNzyTkJaAMPz6clz54jJpjIEzuX4rFlMAzDiQvl09NW0Q/lFcvHbcyd/E37
KqpHJb0XxgXTORc1gQeQ8ahvguTAi+Q38iebHdIIDipEGqFskSmBkgWsJLy3uH3Tc/3Q7/3n6TG7
mx6lRzASdnpOuiVKYu6ybqd3G4FBMxFHdrvnOoytsBJW5UP3ijSMPZOHPKPD3NNfFFRrMbJn/fhv
/mQVIKaJjF7o5ZNqLJDhKs8q3KE7tmTKppTSldixRYN3QbWNRwReNP939Ycmra/9Bx5ZVNRI60CW
LlD9fXrID3FeXf0b06FTNwvXEEq+6zvpaj4hQzilSx/V0Se3zL35xiArWNynJ6RjAcUHqQOSHW2j
rSqcNajKebW0jPiOKqJNtYXRtptkq6T6RinuKhppTDztqH9gzLODJSY0L70J8uxcTVsrdqP8rbyX
WDPnThLSpkMuOM0qv++SYyeMNheRRS8CkwyU2z5aHPIjKll0gX4i9WECL7ersHGn4ux5r8KF2+mr
MZzuK64cFbaV7wwhwjlEhRnCH+mub6iin9CGPBeM4Y9MsNxpiQDWf2N+oCIbPyQrzIcOgQ4L9Y52
ZPgmbf653Sx8rBAvZEPHdG/MiWF/eV40yGb59bz4J4//3TGlk2mGE5+jqKL8el409H8ZMgdFGENM
8fE+/WKZUiUOilzNf8/2/+hmyRZdMKQEcI1+cPz/hmUKuMC34+L3S//mmWqLITAqM83XWSTfR7pA
zkjHeSJyuv6+i0UqcwqRiM04Gmx5ROrJJKnjTNj2pzGuNuPE7Dg/jgw7C3RwedW7lb/Pim5ZVtSz
3ghJu6PFq5NddqkABJf1rsiZQQ8LHZNKPF7a6KkS5aMYehw7Pw2tJ3BEtHv1xUA/jtoFWPFrIcAC
UpGXqawpZv8iFNW1LTKSUjqnlEXiXVRX5HsmJJgzTOurowfl8I6j0K0Mpl2SxYFxjEnjFPRzr02h
LdPuUsJ8k0niVqVH5kf9VxA2X3KpHKcpo/yuXCXLX8siPWml4A4DR+Y4lE+WTEEh0LgvB2TJFD4W
J0yhZJ9TMRIYSEBcjSxXLEFMa4Oh/0zKdpXktN2r5hPDsduIgwtP7aQaDSUojOFC184KWiM1s86l
Ze4UEY1oyCGszZhgDTlHozjJjmYRscr4WyGKdliEvxJVuKt74dQKhoAEB0Fc1sntpjX9hHSR4sHL
guskwZBGrx1K6QUp895ixiXXCc27IvzMMtrcxJPYTeNv25blqKM/afjCR4TldlKsVWR4TsfPO1qU
fPq6QsrZgFTbm7DtUuHDKsBFRnbikzzKyyBrQNrjb6HJZ46PWSBuKjjSfAF2dThx/mcmnDGOIqda
Y07fhd1XWFScbVjwS8LUkvuYp6/TCvXewFlE0NEBsA/O5mmGqhEcVZ3hEO8WiSaA/hh3quwRAwjq
hY8AlemI3bbJUrHCcvvPXcpmOyGEHBNjPuz1H7qcv2jM07//Bjz5k8f/vpTh8DTJX8RiqSoz7Iel
5HdoKmAgXWcJNaEDieR+8Et/aswrwFtn8ZOoAUX7pTEvinjbTRMQASgUFEx/Yyn7jf3za+7ILy/d
4Jl+bsynpWwOXh9LqM6rt0LT7TymZyCgRAzC5KSb0WdWKJ95qrhTqdmDVtykCsw/b+L9KNVuGepu
pg90HcTQGXXtxUOgOaFAWjV6uye1ErvKi4HStcNJ6b9OcbXMzMdGDJ68Qbx49bOXUQQI7ZA7MTeq
JUrwy7KDlQXIyg9KCC8LdyLsODvS3v2CmtKv7SBKhGUbSY6R6+ukyc6W3+1rc1bLehtvAL8RFPRe
ZDziQdpsusm7L0XpKyzpN0eBuEtEYTmlt04yblpGQYY0WcnBFHgcVHrGuyOYwpiXVJR73/CWcReu
2d4Qzs7OzHCpkeckp82y6X2bOwPmVriNdXp45BDnVfbe1iWncs0VfAo8sX1oe8m0DTKLBnaJoVcc
OWXBxqC+F/rsGBbeqxIJj2OaHBoG+VPBENSaFlnlbdQ5Wy9W7BlvGRujiw7xSo69AXy8vTbNTVVP
DZ2fuFQviomkdoZCJ0XgeFmOiydvlp7fP7bW4KR5sI26bCOCTBVD6dVTOGkGSe0MSH49kQms13uO
N2mL0RLXBUohARVAn/svhNGKdqhjBZKy8jOaCIqtaFSiZAd9R/NjAD6mJbeECrMvDh1WQjja92KL
JtrYNxHFOEEffvhiMH3B7s4b46+C9qX0sadz5FESXEkBwTBq5ogi11TROZEeh7x7q2PvOBbqq5ex
e5bl0zS8eX25TKtL7QuIyo2MunvWnxSpIDIIktEoYXyrjHkBxT6/mErjOPiPBjqPjHj1NKEu9sPI
DhrE8FIA1d/X7lWVfUpIXVCmALDYjcdMXlUKHmbWC+iWvKNi7tkisVRIc6ZtqTjaEG3AxdHB8hmj
TP1NmQ6m0d7PuMtYoTo3rHzHd/4uyYRVkJLKzgmsEw8Dm1pW1YfGejYQv8h3Aw6CLgUfnCKMopIw
LebpQZdvilFy8wBJKR0qgYg1VRBudeFtpI64jDzeJONaKTCZCOPGQoU0hfuUtprWqYcINW7Waehw
7g1wp1Te+BtA1yeVi5/c7nwCssy2qek+WF963W/HqX5pORgQhbhuS2lTlLi9lFtPb1LxMHdxmDQm
9QSA++oJqOgI+NHUl0hItx6a5hgTq8nwTE2o9RU4GCEalqCjT6v3SLvyTSQ0OWqeQMWmbRzICrsA
JnjKxAfVE2ytN0j8OfdxQGTKZC665NDSPcnGO3GAvk6U2U6j2TDp2apIqm3AJClnPh9m7KvzpLmD
r0jWfQ/XMNOCt3/y/mUy/aUwJrkXXNe/y83STarmn6GdJkPgb4//Y3Qzp3yYEMVlU5GBFPyxf0n/
kkSgnNA5TSiv+qyl/WP/moFzOpcz/+88Pf7v0c08c6YKB3Ftqpwd/h69AJDet1L826Wr3wbLkeh5
fdcCc2wihKiSRg86XStZcQK5TGzbzoxUZ/SyY5UmYKQQ9dPWzapgWQHvMBRgi0bieAqDgg5Hnyj0
nOM1G7bAqS70RY91WZudbO1nmPgngREnOnUy2FEZWtq2N1ugdLMwiYwNr1x5RocZ9SNhWdY02U2r
eB+jZBnM+KEqo6M1sb5a5MI3wgS1GVhA167a8aVWkEvlvR2NidsmwVbAFiyXwWqkhygorJ7AMeWs
3xUDK57q+ReLTa0sZEe29DuDAJMg17dmj+Zfpyc8SQEJXf0TVce6ibtlAowrqMRDMIl7OcVdGqMS
1CY3xRcRJ8VWFxt4MvjpZeuBmTY48JtGE9pv6Wd4KiebeNv3zVIwEmHR6o+5aO4HWbqOvrgd6mTV
Ff3ZbPt1TTnaTborK+XJlC03w7SPXtKNC2ZYAFCyjLCERFfWvVEwdmrI4zP9XHc0Q3uOlORZlNtP
mBdkHddEP9S1WrqeLKorbs6rDzfNCdP6mIj0E60obD75ON/qpDj0CYDnKm42sX/fTIa3yLOa43uO
ilXP3iHPRxslDt9ryVzDod6kQ0ybBZksHl/gSqsehlJIl8tqOY8En/U0LFOpcS2vtiV0+ipdqVJY
kvnnVhgSCwMgBLsew2SgKUAMOEVlqFz0rsYSqLlhtdFo9tYRHru52vdlfF9vg6TfiZnwZtbCQY8s
t2lY1LtiCY2Hmy7cyJJKKoOIHSuwArKtkTmx3Sd1sSF8ZVnEyT2yv0sD1cqGpI5FDZt9FNNsjFZR
/+yHHmqAXdKHb+Q82UU2bKwSk7DcPheG4GhdQJd3G/nd1z94edREomE5/3P4B++i/3WngmXu+2T7
/3/87+W9ie4GbswskJlbEX+AxghBoCUCmlgx+Oe/r4vavxSdu3/mmf1ISviFMiZDN1QMGJ0miy0l
/9+o6+HWfF8Xv13zvG7+JLgx4lihrZVRxGUY3WbYlYR2ZtgnEmp8uV6GMoPTShLXlFqfhuE9d7Av
pK5eyw3dLgVuxKIOehI5adHNgIHRV/2dQVU8S/8EdWlG6OFG802o0i+f+XiJ/lz2heOoaN2GJCMn
lKxj3FF/KDWq385iJFdXBOUyD+mFS2OAx9PM2VcNar5j0j7Ez2FcOAa3uOAdwFIeiEa1m4zg6wDa
bou2VBulB7UjBlFR6NTKBoKSKYW020Yn4mVeFCNZC3K+tJjz5kyWLUq7PKf/V3k2vOaLOj0Yfu+o
HKRRsTgAUe1eEzetr7gJnls9nccfgvraYQVWqpaOvyfaGHtZU0iMIxCg8XEDclS+K7vp3a+uE2uB
TEIoDB8q8n1AU7y21gXxTwGHg+cOTNkEJ1EZ4MoAzc/DVdpuBe+xZP5OCDumwsxJ1PbOyN9y6Usv
97WfoEYJNgRQLUKPwbuKiqnkZJF37ATNUutoeGABoD7Pgs5m4yN/u3ctDbCGBdL/HTQZUY6nMUog
RiLcBeVClPmigt0BDtcdYC1YzFaHR9NI1zUZvoZ2DWZ7Ei89AvaQgBup+mjbYGfzGzZT9aX3023o
n6wB3TcdhUCFXAKuEZ04RfYChPii6F7F6TPAnGL05y4s3ExkFkBQRhk9iiGkxHyRmiuTiW6UggLo
BnI1YkLLocY9WpFyBwNv4ReF7XO14PU3FbuAwPQGSt5BDW66PrL4A+nyE9crOYykuBoV4CZGeGn6
gZiiZOtbLzouVy159qf6OBDoNQRfgWBgPwgOviTwe9COA8FMJm6J8WPwWNznCSncG7BINFesS84R
Lw2EnZ/TE8kZP3k+g3pnwPjv6f2K2gBCLHEGOcQ0Y9VlO411NgwKgtfvkwpwgu4Dy8C7DfuNr85C
NqFMywB8QFMWEdqqkqGq3NFraTZke4gCfvhIiqHfPStWjck3ICXK68SQNg4xkX1yGpgOpkpzS3NI
bkmLVIvZaKev4FcTQc0kKopX4aDIB7EyFwVGDGnM9eUkAcQZiu6DEn/ReuzjKYzxJkpI2WBfVr2H
vMg4ug0pZhzvpa7QPwg139mOuxUVgImFpJsHpqUmk8peDu4/eudQEBoZYB8Jr4GK/+Olvg//1//M
ndfm9f9V0cfX9PM//4O61vjuRIPh9e3xv+8cNIZEDUMZ2MnfXWV/NIZEGLkgbWlLifzAL2k69J5l
BKSGZc39pJ8KawiW1iwvnVVR9JUs4+9sIMpcov/qRfv10uW5B/7TBiLLBPpw79P7ZLCcEcs2NmCj
WtK+GMGJVM0J0SkDk3F/nFM57VQ1beTQuwyptgR/dciJq9W93WhqFOCWPXYgDKrqoMpklwvUkimL
m8fq6Yc+y1BM/uM1VfrLSJMZxcvRmwSinNXFFEHW01A74WozTGVntNEO88qJ9RG+TWqXFvCarHkJ
x+yD9J+VUnV3QV0wCovA7Exg0Ktm63XjUx92mzDE+4pb18xTsrMvYbIpK2U9dA2kotqOEDE0r0qm
7yDPLnKtXGmo/Yn+ZDZGHIt0KiWSYrrXvNmMkCyFwFhVKd3fUH7XUtpYxAxjL4G+6RtrGRWTl/NX
by6DASgfc/WKy6r5irX0DloMO3NdLAMa0vDJFBUvI4jdJhGcZAAn5WnvjBGWUmyhtGq3lDbMZytw
2KU9MuMy49il5+YWbXxXdcpLgGMnGC3MO/eDhpC7e56K9zaRtrWcbocmXGWy+To25TrMrVXZtq96
C0OUqmlZteE2l6lJK28bCTIdhsQLnGwGelPQkquxMUKGvl6LEyEyDy3aoVGhs5WKl6Bl9GsMHIHk
go1OzWhlJzFtN0XMiErTlgUbT+A/emXnc/LK9wklKontriDRwZZzsWXXIQamrJqnAOoQCS2bwkjx
6+rkgCVr3Z9b8b1Na36RBc+ehts+nSN+pE3tTyuCuvFDEvre+Wzy/lqgYAH3SQtMXZUh1jY9Ul51
lUR5uYx23pAojhQ0Ry3qiYbUDkkDoyHNGb1ag2wziiJyr7MeU6vhZBcpq6H6Kjv2ppGdxauxxpMx
W/rn1CQu3IvXiO0T+blI3hXgS37yXIpXSbqZHKGmVlwqZbUcK2+tDKiU/OdiVCnrzW0P6cGEn9kq
X0K1ag1QY4A2+CpsQ/3kNfl29oGM3pse5xvS4xh+ioucd3U0X2oYkF42YQcPiIMlEDoPpmVDzREm
kttIHXN+7GeWSTOlZRKNfNDgG4xnUJnxyzsyfk5Kgs6soCwyQ2gpXkAIAWJCTmuT+MZGsq1kFYNX
63YBXoqgfi5lSgA9OZdlsG7y2qW8BgwWbcc6XpU+yAsvv0kMXVstXAn4T/p+BO3MMKpqd0npPzYm
I6VQyM5ykpF9k6ov1lS7jSEs9DHcJrUBOC5ftbK+E0T/NkztLZf0145Uea0V78dCXqXaJif7yEDX
5jXBaZRi1A9qeA1I14rRmTBxufWgpkUcLL4HD1oaDkFdbiz/VRP3TeDf5VQuQd581VO/DfwnibyG
UeIX48EHvngbpWydqXOPrVRtrZXPgjisENOz8AygVqyuPysjPSgNYwdA6AGoR956bmGODOp07CW6
o7QvSvnyz90kyZ0VddjIBLkpHF10dpK/mJ5wvOJA9HP36U8e//smCct5ntqSHidrHHB/smsb87+C
qkluHIc70ml/mp4QrEBfiRMWgxMSD2Y17++D4PlfsUuz40o6OxiP+hunrF97T3SesHEoYDqZwqBv
Zk/+dYuM0BRLilQW6xy5fIPRP7Wfh+LYax8BK5uqKP9gNfmP4ZTJiVuB6E/wBZ/5X9wUjE/4kH69
KRhu/fr4328KCh3qe0VnVvej7fiH18XAqi9jh2OMxwH6l5M3fhayA0QRMDgGnB930h/3BARUogf4
D7p38e9FCGjf0aQ/XjjaBYnPl9mexgv/uW4iRkdinwqjtVJvBXMV5h8s3x24jv6BYLfxUxi/Onwp
udPFz3OihmQ8TJdafQq0jRjt0siFKJijWJwLFcLhFmK75uCo9wsNm5W56tuVkKOyQ0UGNu3BUu/8
+NKpT3WGfq7bjSE0gFWNGdMC4vokkzqEyT85tel+9tD99CGdf5sS/h9OX+c8zJr6P/9D+l4jfn+t
32pEjYZoXzVBtCZl3G/favGUmEst241gVorFZDrib0353wrqP3vG+Wv9S1n67SnngvuXt7ceVSvV
/GgdeNuROYz2SBgSHFbdnYeORLhbz63mehrpygf2RoteBqzS/JwkL2P/mgL4x1ID7mDcczraDwCl
GpveqQsCITNu+p55gzFzaI6tIS6qZK/qZxXVQ/5cmrvBfOmFx7DYh8NW855aBaXXcw6bYFiGUGA5
UuLMATzrP9UNmfTjV17Apzml8CGnrVIC3rxEBSLepS7Tszt7tOfSc2/s5eYlRc3XrlthM9X3WrWj
GJUFZNXHegSY+eXN/vVuFXUDob1gi9AFK7BH9Pql7sBNAoak1DlKyWEaCa5Ytky7uDtyAYTsQ+p9
zn1JcuPgDnhX2BEx6uD2FuYo8zcSSldYOlgJO6ci2pJsQOlirubmMkI4wuQkR4z2ob+rG3dOnRbG
K97tsN1IhKnpdJjBW3V4+nt/HzByLd1p2Mb5u9HbCpJIl2tcUDeM1h2M9v69RPZfbNm223HJnFGh
v4Ih3rtFL6V+mfOStRu8G8md4YY2SS6G99XIH0J8LE362LgQ5h7SnSGsKvFm1Ce/uu+0+zg7QCkF
vpOKTgPaUf4KIRvpRxFDl/zFZQTQ1sxF8FokXzXsM4ksYuBbTqod/P7933wjvrfdfrs9zZndLKqm
/ONU9dOpqS2nQGxUbs8EjAXj1XIr1eAnd2q5ziYgG9A3EJSaANwdTBH5k4ZEfdyjVP7r6/hxOvt5
rP/9Olgjf/6atKOhQ9/3wnW0hx9GgklFHSOisl9iNdeUaxztCssBWk5rK+hdw3DlwhEmos8WHFQm
8BJQIWQCwS5wbQVyMTjh/fUlSn++UP7xVn1bKONM8FVtFECJYJ9vLtJTj6jFcBJlJV1JK6C2/+sn
lP98tfrjCb+tVklWeKEU8p5o5iIU1glSA59Qr3PUf07GUsRUwcnzdUC47b0w1vfgwvmPcoRP25ab
62g+q9lvGpn/eTn7d5f0rYIwdE8MOSSHa2b1Ur3RM3cotoa6LXEX7aZxGwRfhKj+794H7Vtr2EvJ
XyjnVRvohKgvq/ygYpA7oGioi2UxJx3MGrOV2G4Cad5levlqlvdVvzFFp2rfpp4m0vGvr4lji/Jn
C/sfG/4M/fnljgV1QRScFq6bdoYMx2xyhajbTYVrSL7U4iEmdGrrw+49TLNotSUxe6HusIdUh3Fd
o00vtmhfNc2OW82wo7R2cvQi42O8VSno3/VLtq9dc3jpSHIhu7O+4//MirfYLTP02oXDJq3zJY2z
FYyF3nDG5q7ObmJ6KPGKcg4jkT5tQywlztgfVGT0+cjIEXdMvKu8hz5Y01edTNT3aX0pgIQ3DSzU
8jqIsLRMF1TwWQw+0wqptbLrow9j/PBY2aAPI1qwLqa8U8Vb0C9NIKoAE7KbLzy2IyxaRPItYIOW
r6QeHzELQc1hDR9jpzDpnKykGtEhJ0LcZnbnPRc8bR19aBQE+bDAiYIdU6h3Gr5ztaZbAfYPa8qE
1WmEuhI+j7GrCbs6WJeaIyQXDClRdrOsh1pzhp3nACE/Fcv+wHpQP3HZZn+wapuGYyXw4TADc7NT
/FLBv1EXD318tgSoNcWytNuD9ATjJb6kF345jxkxPRA5u6C1y0G1iAEML0q2Hl7qiGyx4Yo0helX
s8vjc30oD8hqXmKg5gHhg5hl+HyQI7D7sTZA2+hQJBFd5KL8XFQdwpkkYirhiKbrx2jyt2b0GPmm
TccqK9u96IG+mCKInmHkMutFSpnOSk1BueoxH6y8i7i0OmFXZPEpOMSHy/KTod+QnwFvaAsZ/pzr
1jgH9H34IN+i4/55dMxbv6+OBG6QR3usgco54Vu5ZrJauAm8weulXaOQ6RhKDKugXxf0wLEZxXbG
nwPW+oQWOnzyNIW8E3wqo4fnOXQgnfWb6lodSsEuC0dHUH1RuAUAdEYXsSxWkhGsmYTQf7PlJy1B
MD58An9AszhClGGcrB8EjcWdf2Qk1VKSd6a2onE9aifxTRq3OfeUl6+jGCObsZC0Jz8+Sf2maJrT
6PsQW95mp4puD/KyCbZjxjjVra1XXBFFBn1Rr5j1CitLFnY6KDp4QCfINbyW8gQXfU0yyUHd8RuS
K/ygp9HYVogm0Zbrx7LcNuMDwhKmBai6Qev0UEjKJQ2m9MPaTgxZH9vNdG0ZRIP/KJYq4b/gIgX1
WByiF/2p1lcpr2Hc9W/BtgJ6yo9ZKL2hO/baWl1HbtaPjowBJf+4jovoCm6F3Ch68+GygQlIdoYb
wFPUgC52LlazBS6olXa1HSwaW+2+ApNva6DofIx/fOeX+7PnvBc0z2mMvReLLbOefrFDiKNecjeB
sqnChVDs4FgsXpkDU9pdA8CShoPC0vGXKAoA0NiZHWHVXjDkIFO65MJ7huDmIj9h3NDf+GYz55eR
la9juoU2dQ6EqA2ERAfu/ZO8Sy7NCzr4iQ+FNBqdDw5CIBrRjWcufBsz0qtv60BmZ2aVsI+uDJgS
9rDlgFhffZPIcMhP4LXW1gOA26FdiHemHbjI0WpyBd7Lc5gAq4Hpmu6jdCNcmVfhYrg1V2j22DA8
h07RjhSyAPJNCI6TYQqGymX4nKyLqwrBZp7oHLPiGuzVo/DRPvVPxhk69Ci71aOw8pGoNgthN2na
QsAZxBUfvDd5H58ZdiR3ssNFAtVn9c5Md3xTn9qz3y3yjbzU19Zjcyc6/VvFaJzHfUoHbzc9hlAA
tQ2q6BU132O+zx/8W7UaXqZP7rTgAuwa0wjZgRuAr9EXsYLPUW1b/rMfY/hwiuiBKJ6wx1UFoso5
q9Y24X60rgCDhFtUw95PHr0Z7wT3qo++QjpjcCH7TcSxol/KkPaFh0E7hMmygi0D6JSKMjZJHX2b
8pXOiWKAqcHewNvVbmsFfyvibw9R9UhOp1IcC0TVxXKGkzE3Ksv3OHX8+h3UidCcHHiFk28zXtN3
OXnsj3TIErwNSKjSwK1SFFP3A8YPjSfg61J3x9BcOApsR3OP53FRBSHKup3HrpifBCgs/cw6J0Xm
CSkAw1ZWdkvesKAlX9xyAsQ3VwzOlYJ6G7FleIJ3nrPtektGUkgtIbiQkrwokefl6GkWwGrkpaWt
jMbFrklTlBvPcKFf40hknZ42IWzaO7VeGv6L1y9Mw61jF7uZpO6z5/Eg9g8h1hKkesKCo1ZQuvyp
MDjjywYtfB6ymsdgeusT/IG0iDX8gMjLjIUY7vyEGNVlRt3Svev9rvwv7s5ruY1zzdpX1J7OoWpq
DtBAI0eCIMiTLsbOOffV/0/L1siSd3l+n3oHbskSNgkC/MJ613qWvIsDfdZA2UpL6J7FOqnh6r6P
XLHCUeR4sA0T/KIzRtlQZarmoe+eG/Tt2LrrPlcTUChY2LDEpM1LZ5CFkvaWfu+cFpp90JIQdOIY
j8vMxK+XXqzsYuQeo415Ezw3+kaQdhHJmtB8ldthZrkflvye1Tu++2q+5DXUlCev32lzMVjHO0vc
JiC4CThyCVcvpfWpMda1jFutPnRKaYtspoEGkOhr9DD9tNHF5SrThUwh1LXZ07m5y5tnufrqsQLJ
fIXczYByO9qK70l/dnv8mjTOPfbVnp72Wt7J3rkZF4yn4zkzV0qMQHip8ZIC0DZYZtoxTy+Cf5KT
veASy8R4vuJWheasKI6WHNTWMSInybcWnQL49NJ1Vh97ldxhhn5cbIw3ObMVnXT4bQQQxKZDK/w8
lQ807cbGGtKM0m0tEdQ4mUaf8vTg3lFNwHyZn5OOgO68sjYeEL2q5y0wfwtEsK/LhNq/WryE5ab8
sOh5MC9FvB7n/gcAznENxyfne5YxtFW35OZMiksLjEsYg8mXfzTJHW5Q3M613BnxeQ7HINor7TnQ
l5Z01OQlNtT2U+vOvTpDmxC1y7O1SbxDbBygFQfZqiKWJOwDkv/8/AH6NbbVq3Y0D51gj7z/cYz2
bCqElgVx3QPmHm0OxwvtYnrz8Au/LlIOV3O+hvHTrBe0nJXZ0tNs67MRqbGfmwQp07WlPJJ8IXXK
heq1CncjdgiP/UE/DdVUwT5TAd2yDHCIpTCg3fDS5OpTqc1zLFNb7sajeyks9uSHgEnOPF3SJmXW
XLfxXTjyeLaIx9arUtjHEYGLxQiXloPQ5H2daFpus4voQ1mbL8oDlFn+He5xvBLWeC5W1nrYfsGy
3fgv9v0uEZzk5fYX0cF4196V9+wpeYLiXz/qT6yuGxqn1vkrptIDXKkrxDYy/9f2IPRz00mu7A7D
nG9Vtw7ymbXpgbWqS35Wexl710rkjPKhfFgf+lvy/rBldHgs1pBL7DPnWpC71fzJBqy2mjOHds4P
3FQPm/N8v58rJ8o4tvKFEwsAyHbuLpK5O7Mf5vdyx1py0pfKervH7XxhJnYEA2kTsAcI6V/hCRjU
d2Qr4xrvTce6+SvSxfVC2GTXfrFhn3t8fLbgAaezVxKmxCfX1U495jfKMSIowSRo7huMKh83Y+ae
jdlguy8M6YC6jo64yRbbhwym1exgx3Y3O99HR4qdfNfZ1aZagZ1lNdfs0s7mxkaesTsshmmD2piH
9K7ueW1cd3G3jsbsY/Ocz8wZ1aHzbr2xH8ibvVTH+NJnh6JcxzMAxgNM53IVwTGMVPuV7C6obeK2
C3srb0SI6CDwHI/vU0kvGYce2Z3hi7Qzp1jrR5RF76O4Ik0uii1Yi4CaUfwwX9ZdOXqXPWDs+15d
ZFPJSgbA4klZ19fotbqRQmkHh62QRBO1KAvPGbamTelIQyIFvWDGEtzylpkNZ2Pn2q8NJ9aZeay/
oqv3LDr1YaCAbj7lVnbiu1LOeBFNviBtiVaUOqK+dC/diqOqdSPRynupukqg4hwQb9Ah6nm8tq78
SKfqg1I8mit5K27Z+W03nn9RQAU+21h+u43+10/38uqb8P+e5UMZeH79y2//55ol/Oe/p8f879/5
n59/y0P++L+crAA//WaR1kFNDIsLwuWzauL6+5Rh+pv/v3/4hx5+HXLMBXlW1a8sOx+fP+vkTCEM
zLmYBWSVOMlkCPg7nV2cVJE/6+z/4fF/6OygWRi6YOJVVUuWzMnG9sOgwOcCiavh4lWwuP3JoKD/
hh8OEzJflWb+7hf+rrPj/NWoQWMsozJ5nKzE378rfyi/v78GWCv+gxKM3+AXweCXr9z6ReKK47GW
VatSVkORnzyxwTNG4dWY9dxsPiOzOZpNO7VmHUYo0q3V3UaKQ6LHIeA67J7N9ixqOGmdSOgvopul
S9U0nwufSpSCcoQ032Sd8dRoyhWncHmXTeFGCH0fY6WR6waCc0PWO9h34eTCtOYu48wpBUP0A2qR
ZSW3GPxk772NvbiRY/KqlA4ksTqvQ2Hl9ep7V1B0QqNkX0QYe4u1Z0ZO1+HvEqkM5kQg6Qu/fJA4
q4/9V6VTMA8uJuIeAkBX6D8Nyryy6mMQKbgEP40mrbsvfq+uBfQSChGZQRP3Br+WMe1NCgHkS0Bm
D8B1ADaT5TCBTVEE5eQ7oI3Yih/DTryPgjcfo/5QyuHCNMq9WINmpAELy5Uj5Rbev64irFMfxIQl
Eu3dZ8HH8z/3UoqF9FepCDaFC53WVOejgCwvRxSrHGZ+QCFDDiXEDQjhC3H4pinaQz6iNfVCjsWK
Q3VdYOtDom6FeVugDyQkAQrrDjF7Tgzo2R2hzPub1lOPmQovluWr9cG0NDik7VaRvhKtgQAGqEcd
t0YnbEa9tcmC0tbSv/mNCZFOIPxtZK9xgwQzJpKTxwrQ1dh2NXefDNrCCLmA6fKyNoytmVD+lTS2
pJw1GMp+XlyVWnm2jP4xzOuTLFDs4K+C4BAoi6F3YolWJEbyZBZvo9vsTbKHhviWcy5VlTTmL7ZO
b7SzWoPE22rrpKtsz5B3TXAyXd0RAv0umglHJaxnXrnrqBwhKSXlpVN4xYEJ20oyAAPhDVoNfr/P
+3JekzO0OmQT7kj5xUsNoplvZaSee077ZTJcUzQVF4mDmmQF1Zkzn2/YQ5MsS2bXVWZeo55m9vgr
0ylK8ppjjOIfFayvQrkVOv/hX72mqtNIGyQe80BpyhT8zZoKLQvZ9pc19dfH/1hTp2E16qdKttlk
ZvxjUZV+UxhVk6k2DF3Rf+o/Z3hJyoLppCh9dxr/WFRFU5dlgwXZmpbpf9R/Th/lXxdVdUo3y0Ss
RdmSf4kDyrLludkAgVwd86tcSouOZEBMxiA3I+CNvjOazd7CnD7rIuVKoS/LE0K5D8NgIAGoa/16
FJkzCAQqesvRgymj9SL7b8S1UCUJ/LbqrpTKGdF7yJQl0WiJ8/hHUMmzjB+QSbbt9OVQNzel1qa2
sdjOySDrsfmVU1VOHuUs63RopP0GCXbZuP3VCgDW5dDSLa65xin3MKfoVLGWH0GbMHmBa5BLdHRx
D8w9nPzax5AYBx/mjEoNWk9qS88BM5lDSsUZK49UUPsWQ60qNRj+SCo6xP5QZCuROfW0U/MDykxc
kwfJnMZCISEQcTFLVOhKcAxF2nt0DicetVQltSFjtslUYONUMUv1W0PvVo+t1JQ8yR4y4dHNim0i
1sh/A5f2kHphcy1r0zwxB4aIzmrgsRKoJK9F7WuMo7snh495Ns2UoR3p77WgzmPkid6gYkaMbC/D
lyN9jQJMu3RlNBEgX5yn+UgDj/Jq6o8NeDwr8bZaHq7kwNg3QvCBqe7QRj3m4+pEyy3lXGhoXcbF
yx13I0W+utt9YUcjfVYs6OR6AuL6EXbRWqp1RyKc3brSUo2h1wAXbFThWWs94ObqzHdFRy/KQ2Bl
q7E1KLSkCUwOb00AjkvuTlVavanWsHdbcKvmuUqpsxKFpcHlKZQomgrGtdtQGpeJu6jwliaIFaBH
sICGTVt/CB4rWqjtZJWmMFc89yIkaiGj5M2yBRnpQbDmgiX4ux5c9UDWWfEQUKDOAlSMsXU7gUDz
Sw3OouDmXgNHx70seMEtyl4aqdoorWIsioTIX+yik4OCYgSiJ9ywpGZpjuVcT/1lbDIdxf1mBiUb
nzLTpWBvaeUhqSmZYEfPAgnBWcRAZdha6XHHyzneay4qihg7iQGIOuVl7ohOTiiLzkTD0SungAoT
dvohUfFv19JGN1c6bRl6k89rQD5azLbniXe5oZmysyd7L8bqFxcP4zAE2Aa5kBjR0g/kh4KcZWCK
C5kiYW3E496VCytvF25Tbju0Y0/OrqGCC7MLk51pmO9CHwEzb3ckTysRunBk7YVghMpZw2dOgWFx
lUG37CC3IFin9SkAJVAp5qLFPZ+W3rPlt/OK52QJDFdiQj4uFLOg49RRN5u6DmDQKCuT99iIv58t
fFwpCu0sVvBuNuWmVmr0Ww0EF3HkNImvWaiQnx2XLU+ijWlypXvWbwyXwKYMyCRxj0GDBJ8OWOP9
Ct8+7W6ukpwNvQESpZ/KoXzQTJWrfLVouMTQu72KWQIUHbIWZ4RZK7n7NgMqJu0JZL/6hnuoYyQ7
UTKWFEpfBWQ6FTgx1IApn7nSwRQ0DFFSlroO918YYJ8TFkoPDqk/FqL+nErFxmswqk+9KfnFD+t5
ZDypXrcvpmYoo5i7mYhK8p6mBF576zKouFkJrqoMbAdEBJhzPQTkHn6UlXtPY/mWMR9xZZrkHmTO
dH3Yvtc1HZTEAiqLkVWbfHZDxUQBeGasngGKLYDs5wpt3Gg31hQlAw0hDgzVIcpXrZMV/RrzBrc2
LnEtC+DQu8hszVxWQvJIr222TdrWqTTVGaY0U6jAItAWXQTNMKOgaJvL5VJ2wflh44djN5rxJSjF
q+uCkBhQIgNOjLme3tTIfdJp2nZVs50p+rhLZXhSMKaIqW15rXg9jHuQj0+Fpi9HPVqPHc9HSzFT
8MR1DlbtPR18QEQDjUqBOqILtaTjsHwot1aWQb+Q35WUQ9llAIoRYehjS94ILc+sDuix29mdnsFm
wlATMlFJfHiiZW1LsybgKg/0pq+VheeKu0qivRsgUsatOu8sR0q6mYAGKfjSg5VIO3KQdJr60qVG
S+38lqKMft1WO9c6i4NFa9Eocbj/VNyUOVuNMmuUX4MZ4C723hMq0kcgRFbqOY2YLmSy3i4jRQOR
y0yKkxDH2yxTqMV40hLQjOKWU7Qt8BbWmE3q7kdW4voNVacGNmuR4JUKUgBWcWc0tsunZghJke/m
CMmxfiGxNverEujIpL8VK9lA+0UuS2noSQDBGeowxzXstKiFRZJcJKW5K1pBZDdcefK+s5L3SlwM
o7eWZH+T0JDku/AhGX1aPFoNVTuEWxnIPN1hWOq+Jzhc/c4Fe8msyKmK0hqoFRJsdXrr+6fB0o+V
KTqZR69kWUAmgq1WhYad6+ahZoTYSPlTUZnzJkl2RU3jaFIuA6FYiholxQwWPYWSNLdzNAjjWkTZ
YrYexPCYwc02omDTQ+g2k8Bxa3cBVnfeKmwzciOftQYwbtozHFXwsS/TOOUpwgBDn/AFle4ESGzZ
+FxQP1KZdIiF1kqmVNhtGOfqa89rXsKg3FRTy707HNWaY0+f3Ys+OJjEKPkeOCE243/zSXlqNOe8
auH+JEDOcfLvTsocVX89Kf/l8d9PyhI5YVGZjJVIEL+n6L7LD9JvmPgmLtCE1tAmBMafA3Ya3T6m
jI9PkckS/GT91MFSiJOvUPymlPwT+UGf3CJ/dtjw2f/81C00kD/7FWIxEKAkS/LK7Y1D4KqL1qpW
asE5tioTZt3wB3V2F/dYUviJmBpw4esQHLJ1xxnJpDegifylK5nk24S1HCg4EdSVAZ8gH4fPxE8f
xCp8lBqWEjPCZBwwgOdtaihMjDmhja31LILIziF6eQJ940KxKoTkYKTFRy93H3LpOX2AU788dLmL
0KzepIolSmb2quUwUJsQamsFZ3u8GH6MeZrNHg5BSeRCM6JdFQWfulylC6vR14KuMJoa40WIzbrT
i4NniPs0NbmhQo3wbn2kbXrmAfpYLwJRBzUH6i7LzlJaXkQ8BxkCoTCmry2ckZ5QdkfstdP9bZVJ
TjXeZSV61f3gvQuzRaW91SbAhuDNL8FFBK531frio5HopAzpwsjH+2C1q3LsV6kJeCkp2UXjR02l
q1hCoICT36vyXtZQYUh0K77/qAUM9xC5NimtR76lrQJfOKtV/hXD2o6QbSNL2YWCyw7GyKSQwLrS
Hya3N18sD36mXQwzOdXhq5WovDhDSlt0We2gmS+avPOZkMqzpO/3cUKtnzeVu2as23WYzYcWfb3j
WShRfqjIqjRZTPZY15zIajaFMZyH4Gx2AeLHaCtRsvfVHhLbLuuZFAgALlmD3bBZ6T0FhIIEbE+C
kij7/boK/C3Z9uZIkW9BA6CifY6cOIJW2qlCdfXTaDO48lpjIJVrwyWsNW4uHf2Srk9H4ejbUsRh
oKfZT0HrTYGaFt02zKNP2tmyurvmivHUd/Upz1z2CM6xloz5xMs2BXUqYZgfjA5/ixtQBNMuaFQh
xNafSJmTqLTQnjP5orq3gYuc4LnoI4zYi2U9bL3QOxm0fzei9aK5CWUZVgDUNnhUS3FVgp/NYnEl
Vv7Rz+NTWkd7Ly4/zcxw+u7VT+iDGN0Uy0doSyI0qlQA3KvNY87gplgtoMtfhiHfZ2LBkL49xmrx
1YEBMXIGm0a97CQFQpPqP+DPFSiIKVd+26xQhQjYVOmJbDXAXWz+bntIJOsWGfGrlfcETz34Mj6D
wlx6EJR4IzfqutIybATkRmiYyV6NXmIQOtlyBQauYoBwXUBszTzpjODkeEbzrBQcgIbGNWlyNGhv
/1dvGeDZUKyJqmkoF/+HuCKpfxFXrF8f/33LEH9TieBN//rfSMD3LQPMONFvAAJQlf7QXX5ksnHx
T9uJZCEwfhOzv4sr2m9cCxSR/zdUdgyd/yhShyjz1y3jpy/9ly2jDVSP9rlCWjUat5CSjFQ3RI8s
WYukosWqJZDV80NQmewDdQrGmTEH+4kyPiFJrMMyjt6ELIaySD7L1O+CvkNsp3a6fSjVYm76FS7Y
a2Doe9kPH/26hymt8rdH8yNJzWUz0hwG50wwEA99mjy98B5G+oPVZru0cZ+MQEDGxqzmFuTRwOWz
ai/zFNWEz7DpWjTproLYo+S5I6TlJhlZO5TId+dypSy71IPF2qnXXGX1o/IoCoNVlHvzOhOIvaan
XA23khFw5CsuvUowSuje/VJ+yKbVPBROAtwOrWqWhdRsR0+39RyKJqWfkeoDMx1wzfHTpqOYRwi9
vRi/yl641AiZh9gYIR47cQq4M+BqpOk86a7G/4YtzJEtbh6Rea/BILR6/gJM4lt9SWBIC9OV2b4Y
rDYe82y3X2r5McQh3QNhjUEepZMtIYAJkjD+0ln8aQAHew7cIt+Aqtq0qTxXYRY3nWJ7YADTAtoz
41bDY2ovCq+hoM8qlRs4TAm1VC8i8CKfjog4crleqXbuhutSDuhne9MFjtBjfTBLk2Izys3GfKl4
5N5yQcEP0r1AqVp7ouFwpD1UZrrNBUBXXuMxcPCJN4eguGW7LCiqrOBoYjwuTW1rhe3R7eENW0lL
pfDUm+UvPZH7zwBz2sdu1PZPlTrcja7bs/jtTUbWmXtrpAczl+8db5WEz19w16pLwCnApw05nHdt
eB99wbJ9r94ojbbxhVuGfyxSKY1xYzPlrUIDEj1CQhGJMwtLMT0jjPCaIF6YUnIiHWdgRk5vrmrZ
owAcXVcvYy5v5LwKqLgaW1QK9zy4wuuQ9neRGx0a2SbP/HydaPpjQjAizJilxj6xennZEOi0a89b
92N1icPHvhEWAehP38+PblMvR1lYKWKwjAv1rvXZtRXMqWuJYF8P8o/A5rPWxHefsjamH//etZnV
B5Qn1QqyQdaZ0/XfHueB+/AX/ix8/4fH/7E2E9cicmXoOji7bwd6hOU/1mb+CM8DArYmTQnrb5r4
n9Zmgjkc9olKw/75+TjPijxV6fxRyvnPKiC0v+ZKfnrqk6T/03FezqwoqRqqz0T1UaS4UEEfZps/
EeTlJ4JxlxefA230Z6E5OuSJSPDiQGBE5IvYfEZKvpp7rNPCEOCp6OYCvZwd4FkG6VkjMJ3rOJrr
j7ReAZ72qLHqu5nPVVYScBanybsQSnS9oeW2+iHw91N1cFgTxMDc1WI9TFvacoJhN+gTSw9ojAp6
ezRx3mgeC5SgRhxeiAoPOUlrnII1bIYwLHdUhuIhosLMMuQXXcBLa2JRQCAcKRdLtHDTp3eJIV6p
PgaBuLZa8REoHTCv1qkFdxG04kedILsZbFaJ/5ik8DP7bG2kzUfgBcfa7fdjvU1GA8kFpE8d4Z1S
ZEp8s8B7KcG/1Srwy7Id+HETM8amxbIRClY6pSEKzTrUiO+aEvDdDeZZDSM4/CriN9Cpo1Aham6M
oj6NXQ+07lIZt5KQwtgWtA0IVFXGEk8rxfEjDoC7cZZ2LDaO7wZczCMYGsKNGBgxpIy53eB+VARt
Kwr+LAqd4w5/7FZV33woqo0PiyxvEU5y+Vr7CbGIjLRpsKljeB9Y5R+GittZmm2MJDtnrrRrGfBi
C3Of+9iD33Pxsk8DtOhMy4OPrEBHEWvAJ2JWL/WiQ5hRE8cI0HVFt/3wPHxSFmdbuR//xchNS1LB
N5lgDMQpw/l/LDUm17Nfl5q/PP77UmNAViBgoBGJh4n2Ler3fanhjyjrhZAm6YoInIdV4PtSo/4G
fYf1ifMezjScCz+UA+U3EGcivE3atf5xy6/6LV/xZ+Xg16f+Sw4lUImwqVOxr7hwghUHswV497lo
VzMOhI/JS3vkiNJxcpiJ6rWszmb+KegfGjO3Evy4gFVapaixRGVFs6/XCAOASMpqjkBLC1IO0LFy
Mjox8Y2C9PCWEW6A0YHNg48V8k8ywkuYrGFoY2Bym/gpa3al/lGS8KINPl3g85P714GejlvlORzD
Et0hrxRUH53uaOYqI9cnrTWcUfS3w+lMH0J3GXrbF7BYsIS9Vana/LzweHnP2e2gOMboFIfwY6Jb
7swv/LDJRRkdw59zLiKBJpGZC2Y6WPV2U7WXUjjqXAOVDQ4KTThaNNaSJsi/DJWGbfqMhX0Oup3v
D3if1wYjMxQ1xv98peA+He7ypnvYc4yKvW0vz/X8wDih3hkWGuaR1Da1CBsqIjgn4m4DSy8e6Q7m
OFDQAAG0EKVlNrwiMEtOtEpW+k289RSeT0kSkA3MFAfsZ0wxtBvzdeFOjwDXyvAj6S48E/cLArAg
HPOPhFeXl8KQIYO9KNoijndhfea75w+E93bjGggMfYHtMmL8P0tS5Nh73G6oVc4IpjxY2oInrePP
LVit9EWA7XcujqibS4/Z7CJQz3Qd85mDg7zENSrNwjUFsRg1Z92y2b/RUGkXi8k+iQMAlZt3ylSt
c3uRtrytcPW9BNv0wwXPmXx739EFeRM4zOZbJTVOY/HcVLltnDULnf0Ta2/XXrJkIzIBG21D+9KM
YMZrZyw+31NrGyckD5Zgj+lytYfFHr70otkY1dL0HHkqs15SnAJtc5Hh+/Xm8a0qnDKCHHCWj+UX
WgWzApBpwgrHXWVf9HoxtcBaHBzHhnM1r3RxpORwfC2e5Z3YEqOjhpdEzq7F4wEQWrMWyXtO/5CI
4pMit1yyD+KRnXqq6VNVZsOzdiAPzniHfmlOjpNM5QmjXX6pVbMqren90eavHtxM+AMbF4JnsGra
jS6f+Ni5S6oT+AjqNgrmfEzkEx/5J4N0Mq2l3mz4KJb7qrzyMbLe5Pr++0fVeptwOtN/f/9DHuFV
Vz4GfE4IemQk6AsOVukLIQb+Nx43fGyTd41f9Hs+asbJ6PcediNt5esPffkYVrD++30SOvrT73/t
90fxcfoFStS3R/HAWr77DLSN4cqv+AhSvwhRyWfxBnY/xwSTwiE+i3HiM7YUVk6f2Dgl1RIclL/O
KGBSH5NjGCP9b3XoFclVJlAlg71dRelZAh6eX9SR4w9O1Tnm2zB4IGop56vpWXE0eNFFKiqUdbqo
TH4hrL/+zYfrSZQ2wfZgAdFpWvvbw7UJ9vnXHe8vj/++4+m/gV9An0DZmERvib3yx45HhZrCPihb
vxPzf+x4wOg0gveibnxTRCYl5ofwgZcQrMNEWEDl1q1/YtWT1L8ern/+0n+x6iUxYElPokrJHZms
tWAafb20ri52smWkjdFF68QnPdJo3dLpl0rHZG6NJFUUTT4oYnY1LfYphr4MZTZdTp9quFY5V3kG
a5Tbnou4pqDWLW8GDgWzgiKre4zERiobknYfQOEpuMUzFoWGMuiPpQd/pSdPRlxinXftc5kYC8jy
qyihYl4cSbzVvFfZwMByXTNJoKFdx9+Wld+MYJR55y8tNbKEN06ZAkHTSNNVW7rUQtRKZlABFqgI
CF6iavDZuPfOhRyjytRqLcVzqRspwunzN9q3MbHKCZdtZrwmKJ/0YyjiTW1qJLKks2T551qqV71M
qsmM5bMFxb2Ui6XSkkwxmoOURmej5cdMNzpGdmSu3Vw/tL67d2mDbhNShE3QnANUU2iW2hHBZi4x
GNNkfRk0K8sKzw005iaSEfl3I6HLWI0Aovp2qrIued6q1bJHrb1MwJaaAiTDFGY5s79RoR+T/UEk
WaiCgqm6fGEyyE8DTHUopa3EMNkjfpG2F73MbaUXd53bgJGmybwa59JIdUEtfvRR5DQy5swQKZ4/
FmkDohXUEyIMDRGI70hYU+r5Eelc9fvU3yeeMEf6jmfSUH92+ri1XPMp0uPVv3dVYQylaFxdkTdp
BcAD/PerijjBxP58Zf8Pj/9jVcH/q5nYzYCkkGT/aVXhjxj5qagEHKYnyOWfztFophpfDnd1EGa/
P+rHqgIm01R/OID/yaoCovg/yak/nvo3BOafsvYBtzDmFA3oeqJ5ue2vy3uxkGJbeqdb0DuY53LH
jrTWZtqpeSP9mjxVq2rTkAJQZp19YzruIG/N1GU915f3hrIXUE1kZvwTmIhdufZWhPxs1X7RHMOR
5u5NtR38rxPI8uKRksaWOzMyzoXmodm6BwBc5Ci2K047H1iBx+dsa3zgWzfWfG4AiifPnwXH6Cg/
5cv8c3jit9aa8TcpBMJjc/0r1L4sSub5e8uWcIjdPwt01efIj8RtvwBcEZuoNuqeaPaSeTXNWXPM
8YOjdQ8uhlFHtLG/0phIU0Wy0PNbyGjnZpBkPNAIeU9unH03ChZzrKp7lfDMFGiWl8WifodstuCI
YwMCIP+Mj4FyDMIL5P7wuVRTHFFtv3InWXFe9g7G7jYsfThM5rAI0m1PfFK2txIjdfx5tDXO6EMU
1yYvQngS3j3WPbJv8674SMurWlCvy6Cd+qt0GTWQNObJweOov/RPwaXdaXeY/HfOtTVFUIUtESzg
ltAwmpxr1cK/1qoMWnK2b5VPeVz1jqhRvMKrPVm3Zrm5xkRFdQA2kuoOM7gBhOhE53F2V5OFIWH5
QNDVgDgvO9Io/jXuT9R7A0PUh1lycDcgRVC7X/qnHDDDLIEl99DrR4XAE8ENm0h3bG1UaHQrfF94
Cl6sHBTvLH8eDrI514RHVlRybcOzYXvL+o06MZwm+ZO+hnW6JN6mHeQT+rq1MNf1tp2y1Uvfkbnl
PEVrcmkJE0L4WVwIrVd9PAl7zBpZcVaWWkWDd3pqFJsQ1QOiuq3s4ufkBsG1uPWKbR33DFCX432M
nexVls9JvGkQcygNRAnCFTWWOc9Pmk95vl7fjArEojMH/0eZtEdFDNtT/F0pELlgQsymqGc7PH0i
T0PO7QYO6S0pzgnRa4qgBlutlmWPGZlqqda4V76/DYY91XnazkjqCaAit8/uc/LIbtEDj3YQ1HfG
ObyxD6fZwacnDYV905bOk7HHtsbENmooap4Fjd1geSSZGM+UAdqr3UYcMOFEL/BE5sac9mWdzhpj
xXZQjkcuwXp2pDasL9/zV/jLWo2es2K/DYQNHHw+b8xFeqR3x90XvOPe8duNFGpOZjONx8njvVI/
e3lDSs27YscBUtc7jQHcmqDlIiKjC7s00LgqRw8aSwdbpGYu4sKR5626MZ3sGR9N4wEB53vcL7xl
0YPnwdsiWHt5qe/rceFV81TZ8CNNPRm/1vZmu235FqL5T0/VIJkXbSoX1uejvmhmTF5CbG1bgxKb
ifmyavNZY/+Ltzf2H46iGjuNAs9J4Uz8dwYTKPa/bG9/ffz3Q7P1m4xlRWdzQ3z+HSD2/dBsYTCR
+IfQa79lWDiv/pCJTP6ZhIbDEd5Esv5xaFanaSFS9Tel+ltg5h8YTJCjft3efv7S1V8OzXkFTn1Q
AkwlOBNzEC6VPO5Ki6hwaY52QLwi6/1T1oCnxL3Hjw6VqHKjMPSLmnsb+VP2RTgknvVUDyzCTXLs
E8ITksuSY+3gpsF0JgdbtXW8qDL/kUEVgndwrDThnrUtIED17hfZRe64MpdGtO9kbxeXqE1KwrEu
dlQDZkYV7Exfx46Y2THNwYxUZlGIva32+rdWfCX+As7KZAyf594+sFydfhd6xOMKRk/gT+jNh85o
GBkmlW0EBXxlRdl6svXgju49wGzeRSaX+hjLoO75e1/unmRIQ1CtV66gY+pictdZ3slvK6jAw2PU
tR+pJxO18C0Xl7l4idPhVanck1SSM1YiNgypQ1zP+q3sGTfD8gbbh3NYjtU17+h3zZv0nijKsFDr
UiMjR3o9xvwmAf4nATSbKIvzvg+xs+uuj8EEjn8dOW4iMD2M3pWw39Luug8NSWS97GR0D+Ur9xuG
f1RhiAMyRWrCTEyLaCPi0NFYFYqQGFzOYiE8VVa9lOklNBoye1WxIJ1xHAPRCbpxnw5UUw4649Av
r2Z1N1yL0tMRQGZZ+QsrJU1vesNTWRhLmQxfjoyYZZY7jwp4GXLc7/CY2KIL0SUid6o1+Cf8wlZ1
uPhRcWl0GXWP9J3eA4FyHydfdBNWy8QPnFCXli0tlAV7AnVa4mRaEdRamxP1wrnu71ol/n/cnddy
22i6tW9oYxdyOCUIgJkSKVHhBKWInDOu/n/gmR67PX/1rj7tmq6ambYl0yL4fW9Y61mqq8YkxvZU
YHDF03WrlOdyqK6KoGXYnjoICDWaEYjKRSIukWnfJqZrVPNT9CL416g/mu0uQeQ6tLxC4zsX7xMg
IdDHV0rEdTO+mirwg4pE2vRd9LdJ/zZHdyPrmUx5r5Dh6eVRRuw/1u/ZshcxrmTY2FL7mCr7urpm
MGRb/TVuEb4srNeAQGP5mtUc8Plny6Ctw8ZtpE99a66m5HVO3htsCm3CmT2JdIToqxvNzsSrsfC1
NURDXuvnZGBa8x7mVq0DoGKPWwaz5SY83b4kIAXr+oecHVHWZS8q9u26TkUvNKtNVvg7JSbhsCv3
ZQ7SXJMnLwblPAeEiwU+VlvogjrdLHrmXhkfTCigXpyU22hoNa9RMJqJlobFFph6MjAHG8vu3BdU
G8RJbKNRwpfcTj4b/CnddkVLCJhJZhnskRr4LOVcRj01CtOrkjXnxhoYUA0EPM1VAgAFjVkgh5Mr
gN1RIiv2MoUISx+1N9g11ORBll8LKgRfC/D8gp0DXb0m6M5uQM/yvXNBF4BOkVdnsgOCmkN6T2jV
hD0IH6FENYNYrU3Yr/9QHjG+DccPn59Mq1FcW9niIciUVwHxM8p8o139g+8/VgGLwnExIpG9JzLZ
+av7D/Dhb/fff3/9z/aOy29ZkeDXRMK5qCj/ff/R3pk6eGddAVC9EKj5U/+4/4Av6obBbhixp87s
iFvpl/ZO1NircAf++5f+xv0nL9/pd4Hlr3/15ab9dSMLw342wpKI0jgM1oWlrZQG1ZhOjL0iCBBf
m1ohkms6ixKqQQgaRRK/iFp4L+F/K4ZyLWWhi8CQILJtUIQ+WkUgwvhHZkHY0NR+G7AG0JfZTVWi
cv6UAO51CuUcFpBMT5y6KlkyAA0IH3APb9VEeNNoSroez1LEmSNkKM+i9Ugf1Se+rRYqoYAG99zC
fsdtuZ0tLFNlGt26snKjOdq2Ek6eeYRjTPBjU7JQBec+iI8zGwc2O4d8Fr0ysLZBjqAvZPGRd6cp
JtfJGo6G3N3yJnrAL/NSa3gfK0IVrcnWEzRp3BY9ma1KlJ3qHKZ0WHe3WDMOajgijJRchbCKR9DO
l0FkZj+Qj1UBM+kIG+hFo3KnStmr9ciqs54PQxI4Sl3dzam4qzqizcX+JOdPeCaBY50FynEOPS/L
Ac8MIARjgulTi7mNKQO4m8loagFsxMQJWG3tlL2+yhKK8dh4t8rOk9V0W2ozg7zactK+2uUEFXDN
nlHwr6KkI7mtjh96lH7DHK+pGF5KEyqcVZhvEXEsWAISshAlWNzlhBW9psFQ2SGngZuIPsMywdPR
lOi57HasGFre2JmJPfmVB7UrP0sWDxk2GFiRGsxjORJA+rKZYUzYRuuq6Sb8FSmpPNKhGL6M6XHK
tligV4bWEe+jbMrUWnLBa1DR8PTz6LPxNZ6mEV9C7RpjvIZgdYytEljEqRwVyCK1wycQckS+KycF
R218G6qKAUJ/6up2Gw/aPcIHuyXIjpephulLMqi3KH/35S/BnJ/IBlsNECVKK9hawwArzJETbMMy
pi8R40s/OBpH+UqjACGyIzylVbb1G8IJzAyOlIl/iE2SWK5rDRaVGV0DCX2QNfJ0+MYCaneEBXBl
gaOKkZO14MZCEFG7oieBO2wY6rfGYTbydSVXH2W172RyfMy7QrK8odaPvvImGZU9ZFQkfchSLtpn
5bhpIjaCfESYzUYBYUjAwnL/S/etoxTH90GS21FFwmnDYKPzZacRMyKtx7PWgGIiyVMXyg2O652g
1MWhpN5om56QvxkTX+imCqrYFBgW+JzaH9J1QmLF0z/5esBDqutLciXNClFcf3090Oz8fj3819f/
cT1IkJIJ9sJWzpBP+3EH/HE94FQ11WWVwfbgX57T/1wPJPeyOjfY7CuLQH8hA/xxPUAGQN8jgQww
4AAwNPw70z9luYN+ux7+9NJ/OFl/mf7lgtELmSwZG60PAZSyLCVU3Pxx+qF4Gb6CrnZny3gb/fip
N+YzoStPyJC8Yc52dcjpYkwKQ/6w2xsRWC1DqV0VmrcbFpW4a7KEcN98BsfYfaAIomwynAmzj2qF
jt8rVEzCWlGL5xQyT49jZITf1fesuZFDWoqKWnDctxHeqmI4WEKHTat4Vqdi36npRZRxrjHvZsLq
5OlcHBMmI0QnsAqhnBcFJgqz07TwOUDH8XJsU0F2xCx+MxmTq5gIKmUM4LqFYz5+q2YoevNxZMEn
cR5GQAi6eB1mo1dCSEaEXB6DvHN98yYbhLMXEPKipZO4FmP8OuGvTPvBFbB61ggka7Z+LSomwFDj
u1Zx9CTfcQZfLBncLqswrasCcGKlAb9UV/tQnlzQCd/DrO/0JAGAVR6VAo3CrNCS6CelFUDrNYbb
y8HFKlt3KhufYV16RJzHH1zbZvyeslkoYOEG6fgWcrzN/t0MDKHEoId+fS2OhmeCduuMYS90wqtQ
I62OWuVzluRd2pcGXC+Z0aX8ysrBTppPgxzxrMnQy+bnhktditOjgvqhMION3zLESwAnJam2bcWE
+prjfJyOZB1eQnBWclrscSY4bajaZik+Sg3vnSi/5MNdgWdfDWmFGczUbXlHghvNMxicCmompAWD
vMuESeEdEW/rplM2CvDGLu1vTRLeGAy90Aex10r7a6vBnBoX9aSB/PSRhM+1P4abXORspUHuwuRO
D3v8ofCXthiowAd/gP/b+vVjERm2WLH/71iYB0+EhDgBRKcxM3dIgwGLoXki1sEQwQ2od3NDqvxk
bgd12g4LmiL/NsKZHDHKpaE1HFEUN775Zskxge/koEP8m+F3iWzjm2LeChaVSWjB0c2OQYhOY3qv
Z+gKIS4586EK2fTyUnsxcZtMO5RJ64yL3Bjwn+AzOh8Yl8kyOi5fC5kYTo5F5SVjIAj6p1mIbSEu
PDkQtulgVqsC8XMl3DdWcAwgn1lp6XF1OjqKBprlOkiwksXRvV6Ct9OzY9EZl5kgyhq/4gQFoc78
p1oEGyfaIaPESiX/2XyuNRD+kp/vxVLAJIYJ1cxvldzavH/c7pXL7/8QhOxInCeruD3E+DsNYg+u
b5uADQyI2UPVJ/tKkXBmYkwlilVPV6VWHoLU8ObOOlpcQoOIelqP0QlWw6qK/e9RLp8ixo/Cspmg
C49AleqUrytTpRyhMytEaT3Tp42KukTpbiOjuY6tgVNdtY56GdJh688tvOXR5IuYlxbTxzg9m9Nr
GVGx+joXX7Ku/UtB/6r3IYSNYjcYihsFw5dIDEYjdxB9TXcsdeLxcHZLqfwYM7yVpRgCHZZzbNPt
KN8GyfoowD73FUS9WXREZiOFMe5EK7KlbPwoO5wgfreLgLlBsFu3LbsQ+asqx/Uw3YRJp8RhRyl0
d8NQOdk0MLGU16VVocogdCJJOXn8k0adEDT6ebD0VdEs4LR/ck/Hap+bkWwC+jlFW262v+rpWHL/
dmn/99f/nGkqsHfwzRkYDf7ljPs50yRODR0dONR/tWc/ezr1f/kVBALc22h0F4bEfy5tlUWfqBL9
ucj1TG70v3NpA+j//dL+80v/ndnTdGYlA41vNqXEBzxqRitYG8vAIhbrpzYbzongk2s2hZcEEd9K
FPA7YV3XvHzCtdmLYMeYhVjLUMRfxiPhMigRl5FJPqhHS5g9AsRA64f1XmW6IuvCLmDa0osNKzPm
L75ZvBTMY1rmMsIyoBHLdu0nVeUK4UUWi/d+qo5x4GEIYCCidzD1Sw5G8AEkPs4iZiKiNqdowlBU
IRkzEv0u75ZcLzE+xbCSUAzIxVaYjUNT+C/ySNOnLVMpX11N/jisayNsvQJPkJIquxD7+DqVUIll
iflZ5nujCpx+CAqO0cjNa6KR1YIRj2VVr2gp3SYnVH7G+Zwkrw0LG3EM9npN9HvczRqBYRmHtbaI
Z31WVP2+Sro7QaPQaQPHVLq7Jo0etNRQ7dy/zplK0lBPQ+hYRMGgop9SnNbBEM8k8HWX3mizx1SP
q+1Yq/czKdl2k5W0fdp2nkt8e9nG6plAG+XnqNKUqb72yO4I9bwCAa5MmBMTiRnDx/TJqkl1dwqw
FrJW0ka2X+RlY9hnqifYhQCENRmdRtVdlYVmHPDv1HE9y76rDGcufTtB4IjfrkZE99JdLcX168aL
zGMcyWj6C7ZNgNiaT73GkSvIY+D2oq7bllDJ624JpTEbpLxKBXi+i5iT62L2FfqIcdV5ij7SSA3R
AA5xH7r9WOQvYo9Y9x/dUFDRIyZSSSdDLPB/yAmYS/12NrFN+e3rfzYUaPtpHJR/551xqv1sKFi2
MIJCgMvxY/A9/xg3Qb7RZB3RwA9JrvRnjRJGL5RNDMd+RHrof+dogrDz+9H0p1eOWIpf/6WfCExC
5LsBmpI+gIKfkx8wxgbuDaCMelgnpJ9ZMCjGoHMqY9ODTRZ64xClgFKxo238bmKAYoy2PMm7GeJS
jHaJsWqO/z51LL0H6ogkf0FOEYNVW+4sRPkCxbjPIUcGEkgX385GzcY353Xgj5V80hhyJc6SUSsn
n5RTHpWOYwbjfckZUcgiu11h3ebyoURNG02tqycdgSKi+ABe5KMwB3XlN8pFT3jsayH4Dsc9PoSV
JHxZ8lefJkeDWjBqwm0Kvscfpifawb0FDrObCfwdchtV11YR+HZmhhi+ty2mTLVlgnkVBBgg4bxj
Gr3SM7wNPqdB1OXvTaweippMcL2eQbq0u0ya931VvE1q1LlmUm0QTB99IAuhzrkxSBsRe0FXLKsc
YAV4bCkqZ8eo+cYjeJdqmreyoHsYndYMHe7FPLZwL6FcgEQdKA7twaZqVChkX7rRrTJ9YrdNkqkv
Znaua2sl9Z9EgKS6mSKcqlydPDYzHhERqOsmLLkVQrvnndE0hkZxxI8w31TMwPQqu1bFfGhRfild
x1yimTYa/o6JyajTzxpnVdzKoN5E62725SGyBWpAKLLWk8L1VBTGe9nPT2Iv7ksxuiod2IO6DvaJ
b6GNDl1TZF6Yp9H9hCahG8rvXhy/VPKN45a9esPSQ5VvYX7S1cmpg/Qsm7w4tl4FAxWxsLxyoM6u
axZXlcpaXLMZc4HhAWiQcaAJBTFVA/SUAkr6hMLaWsu0nUNj2EbReSH8eDWcygcWOvQbJvD2AXh4
w8ytVzxda9n1yxmEJlIotTbfGTyL/kglP5dOkWcb0peTQVp3WDhWeZl4ehjezwilsY1o2WRbJbo+
fogQm5jkT15d9u9YFImXe1cJKBZJGgkK3+lb8Rm9vjtmFWa00V2GvBPmZBENr0mYqV7fmVh0NTWy
lc56ycr2SVf960Qw6Y+Q0rp3AohHIW8/xctFCgN3IKPUwghpFCL2mOqCQR86rnGViJAN4JqMeryP
A/AvfoNkT0YuqMJGkvONlDHbmr/iWYHA6fsPeWgdrBbC0iy7dd0/WLlgpxTTLC1ZkDyMee74Jc9b
JWM+boHwCcTOgXJRJNCuwVb0efQk9U2opDXoeVTpbwSnEdo8k5JbJTgkX/wBcXNFya5Mbm/p3KE6
FtCKOIHUjboYv3LyJqLQVlg2FUgXS1LLFRLLwyKEwtEdzOSjzwQ7Zs3Yrw00f+Ddjcs4dm47fUiD
dBZphPoe2G3L8oY43vdWET8Xnv48IUzvn9vEfJTLjLS2AdYMPnq2Y9QQsR6fG2H0BiI/mEhsFCPw
IAyskkaxBTTDuk6WKZKgGHlKaz2I/g7bEossa6sw7l3YLpSUDLypg0B+6vSNSSiDZKIJUXD6qHm/
meptGSjrcJC2YWlcRAF9v1A6ikL4xiD1D+AdNqMUH+QpRoUBh0cgcBYqqtLhM7gRi7qaq7h241Jo
Vr3OYzsw2y8Mi3VkfNWy78QIXX0Euj9HR/DcOtTZt6Axt6bPSJ5CwfZ9UEgSaSf9s9I0+5GUCzEw
jyE2qETgnFUe+uQYjowVxpK9V7EJEXznKYxWWuBhIDdWmj4nk+1urqSvtUQqJtAw0UeUGgvSLRDk
XdzL+7YHV5LC6e27c0S7GavGTSP9SY/0HX0i3qQmvk1hgYor3Yb5Rzd05C/rjGXzNbb3/VAwSRr7
tQleKtVeBIFwca1yR3LnQzlHrE6URRrexy1aNgomlUWJKAM7aCekMl0QrGtJRgNEuEpfYayVz5Mg
vlZFfZZEOtLSz06iAENAFjdlFnpswREALQNh7RyNpdcqiHrIhxmFAvg52+osdZSJRZ8mbQejuvjS
RxdqSPFf2cBggzcrLdzlobnPk9YOCzitahF63Pzw0UcWvsJ3khvbbsrPBrv9SQvekwn7itl9TLO1
n4iK9Cs0d3PmTogB0iVqqU+vHZrzQXK7FigDzJdNIyBbLUdEp/O+4R3qZX3bpG+hPn1ETCSSmuFO
EXjwL44BTwVF+TquFafRi2eFWh0U8nDpLfVOKNtVkL6PSI5SCF9dxX6hvrB/cUJRfJIbTtRl5FS1
vq0b08GE4BgRFCFkwWYIY0eOIViDvwMRdaBYWAt4sv2giVeKWL22WuUsU5Iqrzep4V80f1obREQo
qggxqTzVLSwcX7Wj6E7WyacIALv34bg2+pi84ADKURpX31WZL5EVmTMr+NsEgiXrxn+05pRAzvRZ
M9NzGPe7avm81LmtyC9+gG9NHbxcg6Ep6Q+zHzuZUG4BN6whyt1Hmb4bB/1BaszgkhMmlhXhc29Q
cZejM8C1zuJl++RRCF9GhT6fkOiCT36HczYMgt1Yyk9jmO7BfXAStU4MxC1T7kcrRvOXqt4wZbd6
KrYaB6OlXvwcpzUoU8Fk0ZJjhySUAgiQEvWvE8GTtgixIskBUfko0+T0NuiiXWnqqZZw7ekW1RGp
3HOl2AOo+y6qOAZn2KQQtoijmUrxLW4rA5/CQN5JYUm2kBvV5zzCEM6tzrEwEqcVyQqCnm7bwvqU
GkHZtqG01zv0Y/9Ti8YU+QK00gbdypzloMWkh6BonsUCxHLa3v2juwAmBawFRUtX8L2hvP2LCYUh
yvyGP4uKl0nDn77+jy5AZAug4vpTLUtbhg0MP/7oAtAbszf+t8XuR6n/Sxeg4vNlWqLLBntNxgo/
two/xhNLtwKu8u86FfT/El1B+f3llcvL1uGXLqAsAoHpQqBs8iZ10ml4MNjFhWX0hKQfuUR1kArU
+V1xqJBPhGpwzeTxPKCDr0hEzuaYJrc/J6mMXIh+geAWTcleaqbKqwzxCjLeTn9TpHuTU6Wj5BoS
JMnB/C10Esar6HGQCLuFd8WYnITSFute6MWitkYUBPGlH0KnaFBMqlgUtHc/za9l5D9Oc43iE0J4
jsmrYY5d+Kchm71ghrcYA4jxG3vITayzeZs74Zg8KF0OV7K7VmKz1WaGhJZJwo5lbMVwPCTR9E5B
S9IBa4CRXW+a7+fkPBoURnlJHEKgXctWZp3tH7UMxZYeCm4SWwcW6U8BR0GDe3psqHGo5UsCpqoB
Sl4LQDOq5KOapY9NC6YRJu9KnIcHjWW4jpdMTsZNaqFTwtxhBo0jG71nLH9hMDHWhIa6ZLoxIXqh
ZhuBZiAfmX3DsAW/vGS4H6XoPgE5OJPRMJHuE1FfCoPvVMoCJLPLMfZkNHRhRQFGZEwgXPqa2aWy
p3thohshAhuQJmvda6bJZP5yWMURt292mo3MKTtysizqBN2WBsGtRtcPKnzeM7jNgl9Bkkyy0fPE
anelFYuGuoQrTFcm5x2p2SL5ANXIQ2AWc3UwQt9pCQhgx3KMB9rGIjCf+1FxxWQgVDC+C4Ppw0io
zNqee0P1Ia/GyYuRZbsk9q/t3MZ7vYj3/+TziZBPmbXn4l0CJvPXUwoiQX+foKKK+e3rf55P7C5Z
qeJtwBL/myoGR7GMJUJj9/mn80n7X1ak7En/E0n683xCL8OkEuwBUbX/4qH/LVHM/8fz8OsrJ6v0
T+dTH6dq2pixuEmbtl41hjQdBNa4a/rvZzqu0Fb6FKWWj7pNbeR1rgqk2M0zSVFV/OwPXHZV5kUM
PcewoLgY6o9U5HPX+Qz5ECp0jDgtjf1iVXbrIr+2GaM8SH8s6dnikGA0ImcwDNTO6bBlguDqKaCB
ZbNSqqlLrUT5+o6vCWVX/aKFpGvq29ggFAWHJluJoKioZGjRoJyvQlQzE53ylEp0g5E9WcTy5d19
GGnOnFDyGGZwFmopPGmkfBU9iZ3isocAKWz58FP6a8Jeaa7SNa9sFefKMZ6Y8kq3Qa2xC99K3/cK
geImHt7QVaxHWbdFvUeUlyBzmFPznUNkY8BF76GZW9lM1jkJJfHkaQhIJGiL5UJVjaJu2BY+FjGx
V2iWsqrzemveTXP3HEjBc1abe5mMnrGD34DirY2ZMVZLBJP83g643WCg5qj+k/TJr961iEgQIkPr
+ZSWvCumHFHWFev8FA7ypfI1km4Uzit/DLIDAw2H4RJ7HmC12vAN/w1WvGxrBeJy/NdB3mwGfyRB
UrHFTnsQ8WHnTTHZA0r4foFNitoMtgyzrgDJUlkSsPlBKAI4VUE+TomQuPkoLHgZFkiWUwzWQS3j
W2VlgOpOOYLPWao3nIc3NWIqocXa3ZBJo6d10ts0am7Yao9ZKXiyMRwYsGKAjZ5G3f8Q2fbSk4zm
y4xKcOiqU4Io3od9WyW+upV6bDGSFjf3Ecn1GilfSiG8VYV27GUgWmPkPyvitGcHatkUkPDg1U3H
yTrOmE5kMpjQvBgJQwPfpN4O5NemMg+wxDbyXK1zAxK0jGfBAKA+OEnVnDMwllhKUOPyobBOvVEc
w6RJPk2d7ZlQ6o+5tVBYsffNPmhevA2lTAJW5E797KUQk9LpmCrdQ9yJ7CyYF2cjt1GVxPchw72V
nEGrURkAJFl+mX0W97NZHgqpArqxBnOtmrBYp7jak/Xo5bJA86qjs6nlrT/I1zFeWqPmcbJqr24w
ShumXfWw7MSif4jqUlvpEoVx4lN7hMljFgVfyMwE10jn06J6MrLmbkoJhFKt8s6KuKCz0BxWkZHA
NRN16BbxBj1bvGo7thAIfb6NSf0n3x1Mmbk4FHBfsgTW4a/vDlMSf59w//fX/7w7dADQBt/VQhjJ
1/2sbDHEWQhjYEb+K3X8PwNuAsmJ0MBBJxnGDzDOr1cHezwLWOW/b46/RbiRGeFzN/zKncCt8Ovf
fIlF/7W2NdMyDdrCJ+T1qtXCOiWusEQxQwZfyprct05B48akELAt6X3PJNkvxN5OXbmSPuTvKrKX
7ORmBh3hYka6lNIKGKozDk9qB8xJeRCupu/M1q4bO2Tdd2nJgXTu0AWOrs6IQ/8Y9H2XPKn1qgdO
u5Ffwy3fW9XX8SFEIs3HFfMNhxcwSgK1FiMSTtIV3PhlxxVZd3LlwhSwNtKG5FaicbIt6nAbIvCK
kyh8Z6yAN0zapp3bjE8cqxrBFvmVCAbtPo93gfIB47g7ybjK2EtlxGAGx9nV8ZvOr8Fp2gXfbfze
QCYW6DM/1Cl0BdOBUa3SCKDuGO+U1s6fw0O4lb3RbRwQmo5wpfIr5N2oXTiqCfK55/t1+r4nlutN
ecZPSDjOQ3RR3MkZD9VJvmEcLD+rC/SHJZlnhbeIf6PeuLjX0wkx0ybZZfyneEVK8kS4Gvf3Awat
IlmBJA+YR9mNp2zkxOsY9zwmB6Oc13ibpXYX0MHGj5Nwh/uvdHO3P2sbrNKP1tPkmOwfl/L6mJHF
tZN4t2/xCyDnFNX8jUZ5iG2DeCWJ89VJC5vMycBcaS2hIx6/1LBe7fELnwTBK0pHDbBo9QDHaDPE
jVbfDwkkpHzA/9Ctm8zp80sFYsAnYy2+6xUEqqvwcVLNVX6XybvOy3Yaz8HKeCeeG1DQfS2ShezV
Z57JcXDp5vlHbi/65BS3gNnd82SsyYxazFdESRvrRHB4LEnkYHybKa71LpMa9Vie4Vlr+/p6Fj7M
BWoNPWKDj7nzzs14FPoV6JNGuLLFCEnSWEAcnZNd5m4H7sSXN9WeNxv4+0E48F/WA6ONaiMclC2a
Ld4gbJ+r/EPYZ9RCuwiPgsNgdrUXXPyU2VZjZLcPDdzQTraR1tVqgrDhI6+k1KlxikzzOdXoaHBN
OwhmtfgRjl5nF5j2dI98mHJXl29LXuIT0TKd43u+V52aE6F7CFM18P+tU3+S+BbmqC0380Oeu212
0A7BtFGdZJ/hHQjH64BdcD8CAEmefLQnqsNPkNmyRjjlg8l4X3bzYhMMG9LDQ2B97XTwl3lV/Jb5
JDZkuzE9gOH7FB7Ei/k4cgPN2TkoUjRRX6GxBXdevspPNIXCIsVBJwosbkVq0/AuCBhbZUJKicQN
V9/wAdV5XeAqf0kfjfrVv6SmE7X7SHZCrtbCnkh8WNfJXRpuAKjzHaOruCc9dJEfDUf5iWF3bn8b
hHwlO5Req3Q7sfTexXy8kx1W1+zG/6QFm5DQraLK5v8FBMmRGSO7hYzSFaAnLG2bf5n4t35ej++Z
6YABrxmlhy6DrCe/OAj6jt8/9i5JsvxIiq+AUDA4KDuVMBb5pSj2MsdQvV2Xym0w7eOApaHmgSNH
6Cog0rnnfRePVu0mD4I3bQnxg7plU0JmTGevo2QHzrgvjoET7EJ3fA/A3wf4KnbMf88cm/vIqbz0
iiqL2iN5VZ66r1Bcg7jJ7mu2f7LDLsjWOmRU3Srmuarf5Xtp8vDsii01Oj5lOV0CGOMI5BgpE3hN
EaYzbn6lMabIBbmRO+I3UT+VvBPmu0x/BnlqSLUjzpvsNmsfeu1yjhnr+VkBOs/rZSbAyuir560e
noQH42G6bwuYtm/wiQrcMrfsBt5rypzaxTrkFY54H9yUs3aNbjoQhpXyET7491mDNQgVHlsszuaL
6dXb5MKm6cScEnoPNBUQk7v0Dh8Kz+U9rC0+5LyLI1ZdHqjOAS4UyUegQEW5N5qNn9Ow7HO0ebbi
dm+cVjH7HfX2muRXi/U/JTruNhxxzYdf3eR8u8SuGv0mWHOXLT6a9bCKH+HyasjLedyxiW1S716T
9vFj9968A/zNBbxImEnXWnu2Xpr3+Iuv6/aBG3vpERASjwUc/h4wTV7PBJwktqRdhHMbuXX7zHQR
PSe/Ezr6nPNJvi4Dfe5WTmg+y4PnK2uGqYz2K8gyQ+7m+8ZV16XTuZ0bbSNy0DQP7fZbfFJ26ak7
CCDjMttYHr7V4nH9MHn7H8dNeCYgsUaDWa0MHOUY/fYtCGZGoKSMRBhGS1C7npm8T/2miT2JmKbo
QwOEbuAN28jjDi0G41Y59oSTvw0A/YNq6mmdulNZC7ZIoh4Zb3ZMmIpGUsNblp+Yt4bNbj6LHto0
nT0b+5PCQBfni2cAFK6OfVw+lt0xo5e7SFv/kSaILe5H/EmzJT6bhNtB+ndwNwQI1woMQqcq2Crx
OdFOmgLfafzEOEiOc+kGlCEbZYktgUZlkCm31SySajtQFIlNjDWI32UzbvftpZWYNbu1afOBxLs7
k6n5kb/h7UAth42ufRsOIDLuum3xafFqZhslmh3Yxg3LsqS7w0PIUKbh2F/Z5CyfDNlD8XlqT90D
YxZHf/AP+kG4Zc9g7amix2yv9OvxnghH8Qyajl01UY37gSwAI+BncTM9guPTg+KyxHOUdeKk68iZ
98Wjj3Nq2A746tiMhSVD+k5HEjyisX2mDyD7u1/+phVJF82aT/1QrRrZE2D0pBkJ14GTRYcsPgzP
wJ+i9pzeSQSXf0uRW6pv4oIsba8sVko5XiGyP5Nwq0Pk8zTjUpKq26Cp3GSptWGnQBzpE0NKjh7+
WFb38q3eKvDBwUdViI+p7+7Fe4ZzJ/USPg5PYbgpv5Lz/BU8jx7JK+LTSOp2ob8m1lrJzr5/6IfU
wfScRF5Pn7z7gRMIOC+r63g0Qf0oblHc1PYtbKjgim1A8UFV9lKE1+44PRa7s7Wft9a+u/C5Ut+s
dvMuMO7rUTKviBCIX5oTq/eHHyUTn/v+UJySy3CznnHNubITbRqoVfBmXcLQneFY7OprC722dC3Z
oSRAEKlsumOykzaJU56FkK21cvDjkwX/IClsTd+1e3OrFDt5q9AwYd2cnNmuDv7Z8JQd7oS1tKsO
8ck/sypANgUz7MpKNuSwiXXrgN5yguJ4lBA54RPvV/wjg4CNLoTzJjx3u0dfsXvJEyYebrDfK0rZ
b80jL3zF4OMUPMCTZcLK5/t7WFv36ofhsS5SdowxCKJYmR/trVz1t/5GSOEDl8pudPJTfJGhu34r
ZJofyP/RvjmyP9khgkNhB77yl1Ojv3WH7AEjqA45gdPaJtrl0r4xCqjfkjvGv0w20pWxG6iva44O
VBut6BGdYTxksRPilpq3VHiAIP3VpX5Pvvx4HbsJ8SilNzU7ZdqmTwP3P7cCnkyfYDF45xQDbMIp
dYZD9FU2l+gQpkSpH7rU7W8BOlhyTvgnZnzSFz37NV6NZJKB09kaCQ5+9BZSdJoLLLcFUfCOtqYY
HD3GPXgv2aSerLhU2zXMW/Kam5VGWixBdhdU7fLWstsVS+UVm2eCjN+/GQ+E94nAZMlOk7sALDzA
/f/H3Xn0SI5lWfqvDGbPBrVYzIbatHK9Idw9wqlJoxa/fj7L6Zyqymp0o7aFCCADmWGeZjTyvfvu
Pec7vU0L2mJwB2rTGZb9BL53cqhKiinE3hvTq44/7/EX41bqKCXBtgzTEk2Cy65WIbXv+Aih/No+
y6/ZR3JBnfe8PII9/Skc9os7MipYbfVNfcuuzebYbRjxHR+t8tSuz+Wv8hwRE29sh730k1yTa3Rq
9sLFupCizN2GVNsTzlrNTjV604M+7yKGbzxQmY/GOe20LcrzJIF+C0jZFyN3eZxuRN5E/i0ymmbe
2zzL5iWJGalRlbtq+UZhmD8t/HH6LasbgL94Kvm9MC7b4rgN0Q1iUqMOdKD/5JafAT4RtkII21Os
v+Xslg/PTD0H9B0GBoMlem+KcxeRIf49wJ8ohHPTb8ky/qbM9rIbrqZyk1b2nYzyxZO/TZCELiqO
+lfRf1mcR6pAaWbSh2hOvGi1J2+YD8SsXiWJq4W+q3oCcNgcaZHr4IUZpQpOrni06MM6fa/1+LR0
GX0upADkgbHM8OyXP3M/cFR5iosjhNQ4cRPBtQhLujuoGNaDukcXLm5QRoAaXXzzW4LsuXo8mEzT
+xfRjZCFb0q/fdSxqkH9ZA9PC0A5PvJLNePu20RPcDrJ02ozoFW23p0kyoJmX1O3DiegFc1bgmqV
kS+KnGDewMwGX1Sx+dryZg2ILuvakOM1lDVeepBxuXMPLOgYTmp+SMVbda1ITaXvZARWEN2UoPON
QxWKSDr92Ivei+JCLnSwnAbIrm+9V5NKG/8SXfATfBWWao+H4Qxwf3kyPsvYBYxv7XccYXz1KJ2T
wy9Xvz5+aRtqjy+gLpgSzCs5Bw4OYlfcxEEGvDtDoYbUyjac9TiSTA/X7XlgoRm+qkvh1cZJTL3h
rP2u/bJHPn5No0CNP3qS1ncK9TMnS9nR4d+rZDc6C0sQiG+74AegVTuo6SsIESF+nlDQFt1WdMxj
9xp59/ZjpTaouQE1nkH6eZrdw7jhOebL67GQfCChsk3Jbj3l0r3Jp+JH+5Au4snkYH9YTsYzRQoG
Ej3ysQbcPX3fvfc27Tv5CQEX5rs3eDmg/blO+YGetSOwPe/7bbFTDpyV9+M2SPfiSTtIl0C6JC/V
T/KSbiAWumPLiAv7Nh3Kx29uOHgkNIIVzTZvqJMev/EKwV6h0MZ8aEMmSYcAObMf3ZJPXOTSGrLw
W5fHMk8y0Jv6Pf4IsD4AazXOKh6aPaTrqcbb46fYFzXNzuYn7kAEwg1dUwnBADnqErhzDRH+6Mns
Z2O2W1gY0OShX6sJ5TIpFezeXgleym30cMNuPDiIVRzV57ruoYuLnCPbp16krZ58xlWY7MfhfanO
NRlhVgdESDHCDkAfcZCAHSlzsz6MpPc6R/Kz6VRf1i5qeZYGLzn0xChhyvwqT2qYKNuKeofhn6tR
B/u5huia8hsmW3QTaGJQKHu6RXinp4nfUeKLbetCT5xkB7mhSRUUTz6HXcz5GjYN8TU7gHczD/rF
OinwMEPLXz7n/X3f+yqF1RT0t/QjvQyB5KbhRAmH7/6gciq+9yEYZiRn5T0UNHdeTBvt4k04JwGw
yMop3qRyRMNIweNFDqek05ps5o8wftPf0l9oomBENqODyII/TAw4OOP8tJ/mW/3Ubaxtt0l2ymdz
Ls1r/Y7NR93qfcj6MKXI/2xUa4G5U8P7pb4l2+zyOMjWmzR3UlbVj/vhfmh/l7f+ub6RZITMG3wO
4MVdtlWZBZA0ITFJrLF7QH7EM4NmR/8an9uP6oL/Qr7hyk1ezspFRUiBeo/HAspPa1vBQ9Qs2wmx
LBcEE2/iNx9w3Xcrn0ELm1Zyp4t8Gf2JkDOEcIMtSe7jmzplmwLMzgv6mRrNiq1+8b3T9ICivjWN
D96bSqp4AMPRG4PKm4MiBN8WDptHFHW3mfY0s42f6G1+Wfk1PLFGyvv5GDvSob2MRbAexgAQXu6M
H6mvTn5JWXySAVQi8cw4DtrmTokdFvX2En0lhMFy6m2u83PrEV3IiIVjNeuGcZh8lZMlJXcLS9nJ
1g2FhM7Pcommuuh78T1+poA131UUawBp7VZ9mV464Vc7/ESdZp9rPGbS4Iur5Frj72jxH0ltnU58
N190zj8tug1661WhML5YSeYnP6zYVBNAo9vumHO8mcdji/wvp8DbUpLdv8lQ54h2pzPgDtNOZRL/
VJ7n7fAm/hp/BvfMirXhbD//sDpTMMQBWUD8ITpJBk0QewJtm+pAV0lU92vcgxxRXugSVC+eFowe
0qowOlpuFtS7JqwQ0vh0Gp8gXpEM/1pZ13Fy6KaRPNPVYVNciudm9FknqaoWM5jMQDBviXXsou3a
7cfIY6nElLSEXDtYRnLOUC5Q6GASzchGRC81tof37LV4xXj3ql2rL3RPBAZwlpFZPPZxACb1yqwn
hSLs6nvlEPnrwTqPF+WZTM9oxzGQH+LgBg+X22MWjw/8NAa4rS/zRw1THPh1RFeFsY4/6RtiAiXz
MH6z1jPziK8zdCv9YpZHldfuxjgkKcF4WMPiSznRW6szL1aZlgCMKapynxG+NqLiLH71yUa6cDsB
X8I+sNIhjD/uhaea24XaOoi+Gpamf+uJuIKSTpEwAsPf1Bk+/HeKHdn661QDaMNfXv+3qQYoJKBG
BrMNFfPuP8w1IHg/Zh6SKMPwF9HU/ynZ0f6D+AAgEmhcYCX9hRNh6LKmP/iBaHoec4p/YSSu/CHJ
+Yexxj++dfMvwv1CRDduRa0UEhXgmsRixoq0XTPjnFXWb6xrsHJ3k3aW6mYjF9BzphpRupkj7yMX
o5NpQ00j1BitArKfhvUIyb4Bsfe44YzqWVbv7yDUXh5RH0Y5bBIQBmpEjiAQfJp1/SOLu+83I1wm
Y1a20j1zzXksnMSKT4UgQIebalTLoKJ1WrCA35tn/Eqo9Dsj/7WuzWGq6cYwmdQQK0KTR2JzBkjs
Y0Kg9lroH2FGuEOsSCKiodSP6GH1HxrqiG6yLU47RcOMmQIqU7RwZVi6mCshHbW4s6b43VjoKtwZ
rMoMWI1i4BjMPgD3ab3NcvOORKB5YdK9k80qjJZQxBJD75SlN9Lo3y1FSRi24k7mQ7ZJcqjIFod7
9qmINo+L1y70TJFsi6QlpKqnEvOY0zmSn6ATW8WwlddTnRs23FVPSMx9Ub6n1XfDfLRtK6efBfIO
7lRF+Yak7X1REy9m1K7Zm9thVbzm3kJIoMnV1W4aM4tCtps+RD+EdvWYMRJRu9XSuDjIc/HeNk8o
JeEPqL9boLJDQsec4W0Zp6H06BBmcGr0z/Ih8C++akF3srtlN8lKuClQbdAzowgtDuuYKs83ca5P
MY0VDREPphA348SS5mgNzYrmswDvoKlv5ZLspJy5q5lER51ggijtz0Ibosjoisyw2wYECNG/Temp
SZO70HmLLbnEb2kZH4HQ79Zx/dSlfAP2Agdp+XuVZ9b5uH1v1zsTYIlC+LslIbmaMYYoNeG1hXaG
fmog6FieYkkWKSJEZMMgtTogf5WZ3eZZCIYJXHRm/e6SD70/JgMJtXLOxrFQxq6YRIxqOsRtnTvo
/n+NougA4D2wqjx3LUc0UYd9rkfcBdF+xogxqdWxHIckbOSJUdesd26p6N5SUZfIfecSCWqrGpO1
arWuax3r1KgDqdDrcrAgqNlTPD6nMk0CLWUflxEu9GCkZMYbreG2Q3pISDa3rbSH5ZCA8BvlE/EL
m2nCsBDXT/jGaLI2faimolMA+GgG7H0YAtAqvEUmQMKeU2i85s49o2iYNetrSqSDmrc7bVx3yQqb
M6PiEh4HpnLKD/ODHzOLbhVnDc8cn1RZUjcvaceiVo/M7p0cX2+sqRcMtXvJZ7VhSjXQ6rJydrFx
rwyYojNFCNSsuqAgCioE43ON9KZX+ylIhgbnQS3M+M6wC5cFWjOr+6X2pptjMhZj8mgUpomJj4UZ
AAY4kMgt7+tmUkxWMCQb9xino3l7ONslIuWtOMc7O/yklPv67MYiBIy8/Gik3MW0TpM19wUKywFL
CFE5l0ql4daYSHqb871Y3JirkCqPevC+7km92aeLfpnJrrPQGRBNulL7d6hA0k23ju6/7wZK6Lkk
G7IGCsdkl3vETfx3G6hmoEH9e8nrf/H6/9xAybchtV1Cc/D/JWB/CgMe0TeiIqJDUB/7IIDDv99A
8esC00DY+lCkPab1f2peAXejaTPhPavge+Aj/isbKNK3v+gC/vLWdcRyf68LELu1anGhNmHS6Dc9
RrdKbsuMPKU3LV8wSK6mcc2Isyw3S/mqs4FY2XOcMXmVEC41nOmUpxlS7ZhanwXwhSor7STjiDqc
FsrNPoOas+TwmRpwCG+1yvMhCa4850jAFp92k0TGhIrHputvnYZ56XFko2dpdUdt5ViL0XauEYuy
7nb3s7imYVP/rpf+ZMDwh16NjapzV5AeVkrflkzkXqXlADpOb4nqWn5Ywtx2+r2oAppbGv31obFi
Z71DUCqDnLRbWOCFso+bZ52pcacCdppzlx3eMR9N9Pw71xp+LlY5BEwa57Oi3K8FuEKcXdOxFxjj
t6vwlnZIFdSWYxJQYIHQ8mJMz6uATFQeWSY/uyIKYl0M4rtxbJjj30nIAh8qSN/iaL7GHQ+uIqNc
S0nzGOL7thula9flz0o7h1mZXWc4QUXS+9mssmtGwlG0hPO9MQ0nVbvrmkRhFw186IZsaVV6b6zR
NhtEx9qwrYqCYVuMBirKahOshuJB6vkWmC2GkkLPsW6V1769VIp8mtlciFXEWl36WoZJK7nbMh2s
nnFOUWzb5tNJCeqRYKQuSc68tXF1EXvZQsOU7JvTKlsYNsxX3FqamyKhRqqFY60svUEPrXnaKHMi
28OS7jtZ9JsWbm+dK/Y6nsXW16bdvbhEphiagnIu6Sjms+6p0G89Skl8DxI7VYtxAoEX9uLbgGlB
7Jj2T+oOZiVEYQYCwhDe6c+nRiW6i1ZfoyX70czqhCGy3Rb3aSvV4A+nAnmyoov7VsNFtDCh2Q5x
pbhrBpbKJAF7aCFQVCzjEQHtwpe86r7FMcWs1euIVUosiWhK4+6TjBvGl5cWLp7BETJNb2NL2gk9
m3bAbSeYMEHgMTcN6L7mfWYXXdWT1OPWkoStXGteycYsdbVnUvIhP99Ji3ocu+9Yr/w2xvmiITXQ
Ig+HSphNA0Gsj7w7ILj0UNJpfAYDha/M2tUmH8NI3YJGS9QyHmeAnlTxrlWFHcrUa5yPYd3GHbPC
GogUsuusp/1fiU+y1bupqrhtu/j5kPglkheMY6gwyY4Yu8sUa6jR6Xyon+ZYHWvxS6Idj1nWldoF
P9hTpF/HCrlyj1GP8UQP+ViFBrga9OfZ6YyUu71WbH1MA2R7QZcOVDoFrF8iI9Z1pp5jkDuXqLyV
xItbDEMD6Bvs93ulL50JdWqqGPtaAWOhsSQJzSaCsSVrqEiKeFL8IhOel8dYAmMbULWqHxCcX+sh
2abFYDfaR1ZX32l5ErOnMkadRO2Z20KD9BqB/V7rWTaEo1KSp1fTG5FaJyp6V9PQ3qCZu+gaLTdk
MhriFOgfJaJ5Q/hpRtUVhwe9hvISa1U7oC4fVRJa8lMzPpfyKpK9Yp2FgQ5xjHWsVTrXhKwochgY
MtqFpGbkokIyrUj/71iktAEVy8Ew6uZIAkzoqqvCWENlBBcTBthPnsCYGf8vHfI6AwYE+X99iQQs
o7q8McXzyDQyg1FG5j093fR077sXQZE3kwgKRhY9tYZVMuRXjGxOOzH8abtt0st0BEo8psTZmED3
BYEVnOfZ7KFTgu0oGoqIBFNQpnwviurNy3atqbCr3lvac5Vprmy+xcuXNODboisnFjRE7uUeKpyN
Vg7Ky7mKKU/1jMfEKMJHCBn0XSZdkws+BK6AHOLl2kIAUrh/xOhpLkvEORZJ8xY6d+YECX3latyt
iDbynqgZeJxTrHMHWbaGVOkuwNcmyWh9+Hggna5jtyv1ZEtYO+7B9Czdm73FWKGe6zBj2Ioo+ia2
xqZVsP4alTeNzDaLBnkpOiczCkib0eH81MNuFhgIwfi8t3TppTksucPtuYieS70+TvN3nEFoGUcm
A9fYiPy7RaRjRyr8zPlo+dHWu0thDmsILdUMRlB9HcR3WbE2KsJWxUy8dEYmnLlxihYMpOGEEHhS
jbAfvkZENCTOARD9N44jJGyLqgxECsUOxdH/YEOiM/FPMv9/ev2fTQ2JjDCdMo8X/VFcoQL9U6wp
U67JOuBLVQLK/JdsA0uzYBiY+n9iCv5WkWnEpFhkJ0oPoSeupn+hpaHp/4RJ+ccP/og9/PuKbFkr
cZVbwwjTKllMR1TXmzKMIuvMRPXFZi4SrAmeMq18qYkPuaoEEsrJMdIhLiUAoZH9n8nKRPog7yH+
EGbKNGFVNWY9BIznogrF9yAXkl11CPGmr05fVadQoDOmtRcxxozJ4G4WdPJRIn7GxtrbTTkwCdL9
e8U5XRZObY8qRmvKr6SuVHctCeK+K8/tcjPzCT+5Cd9dGgaEbzoHPVEefpVwiZj/NmxmYEWQiwEX
3laaeOlgR3OKiRj2LT07h/H2YBTrWuyLyocUT95qDsE60XeZSYFdoX2yl1RRBKoJMFJ169TxoKp5
GBsJxxxETuNAwUrkgGnSc66nQNHzPbmnRSd4JY+bBsx+llEe9i+98tNTsfb0a8t8Z6qkfLVS440K
o0s6F4uBcXqEcpnSHVeaHf0IXP784K53OzkO1qy+WlOyFVskmSrNd2Qo9fA+PoTWs/UuIAQqh84T
GUkimXeWeXsvVafV0WVMGT3WhwZA/ah5T7ox7gfylvq2Oq1S+jY1oq+ZESm61uc9e1MaKWjT9xSu
ozqRkD2x7+V4gdOLCHxzGOBRoI4UdnLRPmdwAZrHAp69Y+JN+sZJkQCi2ZgL0imRXOUjLBboixXB
uHXxUGS1I/Iraz6LWDBK8okXimii38R0vVoV01F5/enwbw0DsFCEbRMmhqRhPIOjfWxETvwMujvQ
MYVQvmKYdxfoA4mw662ZemAPW89uWgZHMvpfInuGKA1IKKZ/vU+baaMi94KHD4zbMcG1SGoP6Ixx
AnfnQ3AvDNVxxkmaiUSnwy4HwbCKe1ANYLef0vqoMlASENrTX4FscUqlAnlyr9UXa+LoXlUohpaG
72uBZkOuV/cbGGkoMTWSS+3clD1PElRXYeT00wS6MgUASws8CCUYVb42TfnIO/0Ql2WQaF9z9Fkv
6PyKZ3PFFvMwYUiKeUXZ4IKQDiMNzXMb+0ovc4W7QLPI3sNuQibmMF6Lh2mOFnyNUnFp+1Azpl8W
7ccUtGfV18zJGCXLJsJEgjKlCJVcPO1NJs2J8oAXqDtjmsNJP8/z15QKL1F7XMZxVyhykPIEZii5
6gG94NwELSKnUW+2itIGpVzzIBIx16+INZ4Wk4egmi7zSi8NNDDyS2woQ/uC6Isu6ICqOS8DlWGA
XF81jNf5zDnISk6qBF/EYlIi/1pKIvDm3hXWhP5WXB6ppZkpY0OquspdGoBnaQyRqdgoC9Mh9ZLJ
y5Wd1clVJEIlgD8NKGmOxFYiVFUWyUdoja0U8QgjcBLaGOee7FQprBQmwS06ZRFxYwlGFSjwvgap
oNxNGARM/ScIa1Gv7oHuEtYwMg9tlHf0+bjqBzZ0ypG8cKuMr16oHsfI5rcJJ6E0wMHPirdK3DPV
5Cdr7lHX2/eOzwoMyii07fwQnoM7mLU79h/qIL6VuB23SgJ+QW0DbbVeoUR5jZWdy/lMIM45UbOg
z5MgIgXRyLINHuyggaVn1eK+Gy6KWm7HJGE56l8MEYUGkyEDlXCq0k9boHQMOc1jSQ5LGeZEQh8Y
R4e2RlfFWg+JkhKxgqhHISSZM5EeYyy5Z9Tw2W6EYosTLDQjystylUM8BQ84PHAL7VHcY4GKtiXy
6jXjC18qdE0TUeO1uYX09rsSZYxZb2k8uWoshHkrkMYUb6cl2k1dGSrmsivRH0ioKXqciwLH00yg
0tLbjUWDMEJxm3Zr2EsvuvVItGNfqvBuqzxAWnTV6akOfMCokW9yzfHKRLMAhBGalmvlkaf2bELt
r65h3i6qW0uGgwgdJa/X8KH+kBtEpMmaHNmTaTBIfoYGPadwmyqU89kAy8KkbjQ8oDEXo019i+d9
rrCymR35Bsw60aB3YI+hAIb6o0tqIPEXVNxlbCSZSOossn5TA16f1AJzgj5CgbbGXlZbTmcAFY4j
d9BaFOryS19+ik2+uY9PdBk20qOr2cEPvusvc3EeLWFHI4Wze4swrsrJ8hyNX/e+9OZI2AlI7xQF
IQpniXGAWlUhcwP2F5gStgFBiZ6mCHyIacxXIAFuCubK6qprXhV+UTRPYqd+jI8kgqYmlUeWE694
dNwLpfYrstZhzIwEfXYRE9d4tbMcLkWun8D+hyY3mdluhxb/vXnCFI/EB04qGMm7IjtJ9ppikZ8y
7s8h4P55qYlNl5NPie17hbglG88LuG2vszKvn1ZH1stnVtLwLlbubBUkAuHBOiRNFc7t+inlWUaW
5bCNBW109ckg6EEvdrHe7IooRmdYM7kX78ptuC9IjNCm/vs2HGkx0g8UZRV+lWn9T1nbmID+0nD8
L17/Z3GLx55WJuZ6UaZ7iFf1b8WtSLIJDQnalxCwKGLpKv5tYkeQGIlflNF/WF8Z5v2tvJXhFbKD
0qQkGIRe5L9Q3krqP5e3f/voXAKRruffl7cRBOoZItZKv3s+0To7GZn6U8kUNWw7mOgc6k3I23R/
erXeNsUdEMr6uqJUmkWk+pzgosPKfCaDzfMIJBHH7yj7kYzcnUHJATRw+vSqDsIWX51trsaT1KKl
yWS2/+RmLs2naLC9ENF37/sP4s/giYtOXK0TERJIVAyxcSeDSJF752saWqZBO6xmB8NuCaoVbYTK
1ndnXWpVlATtgN1QdkU6evoILpTZgohbXOkrd51EthLDS+6N2/Rf+bAe69V0VSt77ce3rvyd3b/y
ceCIiQCrmK93XSDPhR8WW0sQGUgQLDl9Kavua7rPjpUwwpiJtDL7BXdDtF8a5BJGAnuAuKEVcGFp
yiDrMY3M52lUd9PavfQ0aehzBGNtoWE6VWjEWz58jN6inuW9lckfsWx+jvceO4CxjazqUMyrs8jF
Xs2W7VDIT11rfUo6dZFaMYRoXAEJD+xx2aH36Hf97N8H0hwe8C4zRbta1Mg8o3EUz2uLtUaWpL1e
sK3QXAMOhAQfiIcdadRYSWneM+zy45dM62rSUFYKy7YdoIq+EwXDMEb2aMqg/abzdh+cqsLESr7i
25Crt5bZs2+BD0smJKE1g8Ji/reO05ZFyHA8njzTEDb+h/GFpfAX/nF88U+v/3N8gbkdYAdJSVQL
kEUlDqP/eVQ2GPIzMJE1WVX/mPH/3fhC/w8CR1XWH0UmCVB7DBX+XE1g+lkGnVUOyuoDRSr9S6uJ
/s/ji39469pf5v9zDj+yMeMixLq3kbfLlhmjZ+1zW93WLyDhxEBnS9zHn4/ejTvuU5aHyMZeUr3j
pxIP1Ammx8noHfWbW9x6GEKxc0dlTsSfK2+o9nao+nf6OTmhm/OZPULk2WVue5pvdJs/aInts3wv
0G0liw5/gnuS7KuJZMl8Sp+vALA3ryjEg/jSODTCyU/278QH2JlbBgCWnuq3O7IdBOcsArbhpU4e
YLZDF/uZ7PJzdqSWuaIpdctNj3OKdrpbOc/H986H7w9fBBtJRA82GC8FIiMXirNdHe5bHIvnxb69
UwGhXipCYFCZ7rbYbQK8y3r4U59QOCA9o6EWXQ2qlRBRsfkVffW/hTi8H8DfPTSrrmj/+rtR2fn/
KTP+VzWUZ9oPffd//rcmG39lLVq0aRldmZCioP390WL5+w2g77S6Tu9zHo7N4b5hNpHLl3ym3+nP
e8ktPWzu93A5dGSGx1cV+OI62HeorKkdEXpOnWThYP827OlnQSFhHqP0ldoqJ8WNmabqI689dFvD
LUCYOtmzsWHNdNaTjNVOuMVH+hapyEgF+KhXCPNNjQ/mPUyNk5ZRkNeU4ayPCXvJbja9x+GNXsXD
EyXUxKCq9B2bb/jZOKF6NA+XuMFO0ZnuHPV2C+xs/ma4RaQCUdhQIPXHskiIIsQ6CfVxgdCQDMV7
G973lt2fxOSWp3Shrce0f8ty5y9AsnAvnGjBx8MzGpTvlei9F/PQfpN9ELe78jXDpPRU78QPNQv7
+2XFGBT/Hr8aJ9+Rreo/YgBJynVGVvzFb34QSa9+8WSWrti+4DhytGN6KJ85oVm07F9V+/0Z/JQj
eYV9nu0yjL08kHbT83hKPcEDAhfI7+2XuTG8/AAp2yQayH8cTt3ygI3Hg6f0jnjLQUFcBpnfBVOw
bnLvetbtCemgbp+vlPZuc0QvEGg31Ix0wF2smbB18cISbc6PkhHsOgR3oyA/QTBEhCYdBacJKkBi
fkaGtF24PHoe74+3n92u+6Nov9/DVyMgl8m2rnmQfHFWc/IzQRE2/ixCzskDRylu83+32zO9NIx4
uuH19mtxxGngVzZPOqQKHBnqRn8f+YjgwGzSQL5Rl/8CDg95f4N0210dsv2c1qFV7OKWZBlBrIh/
IeaAHSqSp6G7ju3m2fqSvlTt9X7rbwQN2gI+in4bPH2NbrWp9h+p1xNxIaPspulGD0CenuoDDN0w
ZjURrsmpvuMThDvnYtPxkNGzApWBZCM3OVJIuzgJCSifvG525i9gjDB8lC9mFA3v9EPbY3Edghnh
3nztd08fhn16umIzC3v7XfEimwG/LzgPMsAHzarn6p0N9vBGIPsu2+B0Q3v3afiFL9nIb67R9ush
Adww6rUfPueP1X4wNlzF7Tf3zehyVsUwzCnuFIfYeDnq3egXYnuFdGivvCDZ/5Dt60wIvmdC6Gd3
evx9t/YX+zI5RINGF8n/2hjO44IPRzIp/fRlRekU1ts8XMhhJVTdOegOJmaiNkdWTilsnvsvKVR2
TDgCiDqMirWPa+OAEwlI8bKfmDNvZkAIT5Vhv+Ktdt7P8QHQPEUgl7FkcPEK5dem936MOMy+WqiN
Ns2hvTWB4FS7K4syGuX0j3tmDCs/eik9vhmHyfJrE6QfTWC8Lod13Fa/9EC5aVwcwVZ4YASvdhLH
snEOYKnMNh94Z68YDflX0umjvenOvP8q3PoZnqzfbOc9Qzj+MpMj2lDB5H11wYmlQ/lmcMz9YKGM
5JLFYX6cttoJb8OOXm51Vj/TK6fvBK/XyiqZuIWLY9Z9hNyub3wpHh5J7E7W4z/yQwFmOAVppNya
NoGq/ttJHtyvwVPs+Nbzhcdhaf9oG8FfnFOzTWl79Lb/dtkRaSr/vt+mw/yUvNWXcaPtKx9Bq/vd
b6NwZJc0XfYqR/RHz3Kuv/d3Ozu+Gs64hcXpSnaMvePx3ir3cfE6f8Wio7vW1eDJ7L18P7jKttzn
55n28Q4Y/1xgoPmUbcHNnJ/PV43bHhEVaYaS/WGdsMlxk+AMcy0efxIVjjn/RElMzujEDs0GSP5m
oPK1JvJzGpx/0yjwtJ9mk30qgXgK4qAMmEOVHnG5ewbJb/RuPfH48qHs2UGcXwTfesUm2xNQ51TO
S/Sx+kA5P79E2oW+8Zr5D4vR4F6vf3ydrvBq8N+Lp/GpuU6eHGCpH9TtyKSa21ahqiAmV/Rw9pE9
585P4oEhZQMW5iZ7tN7qq+GXHg/gb2vXEdyIVfm1vkiv4+5xRR9rEV1QN1ZtlbVY2pFR+J65XIjh
WvkYnX199NKg9wBTbc5nWCUuygl34lLqiN2hyKQost46N96sV30DTavFP7UzvIjDC25qn0knZska
qu0OaAkGyiwnb/zGduwUL8bFVJzqk6whyyH3KMhQGRpW6gqytKFVg6R+wQGhXe5MsNlUivH5cf7A
UvRiHaD0MfIj7fXtzi78hyEOx4PegRf3JSiB3PaH/CGq4Mutn5mulTWheG4+YJ1wi+FYHsTxUAY1
y5rU3qi5phRbcHxskErKLakHPsm4KszOi3x/yhgzmtkHvO/VoQfzuRbuHU/ZnL/1abVRiTmBq4kr
itBgvb62CucZCp0uOWh66pjrxpzZtcetFpHgWunPhvBxJ1rpLt5yhTuU4APlwH1d4mlyxDu3Wv81
77rMzYM5nHc4UWuHD+gUO+MqnnGioNNCg2z2CXq2u8uFk+gmpXtOXFh5fGmbvEQS8S32vGXiGRAJ
v9jKId/rb7PDsoO1I1Q38V4B7u5px/m6nOQTjk9fCPoAeIa3fipe+o3La9hVgeBWAQ/Nh7axNuSQ
pJ/F/u7+iDZKin1xjN+W3fRqhrwbQh/tNYQ34ys8sA9/nO42v/UNlmqRXAr/jn6lCeIP6Ec7Nljy
ep1xp57TZwGPnUfgzYa7zNU3kd9vH1buUNzUb9ql29+PwpZSYhfTxA4hFoftc+FpDh7XYEycButb
h2FV8iRP9DE+IrrdG0G/xaK+Tx3LG20lEA537kga3V7/GrDlH2N27TO3vifFNlbIBnjVHxZMSXdn
/H83WXTKL9zc3H+79pqfmYTBUj2W+PbeM1yrgI2/sAtgFHxX7e/ErQ8Ca7z+3n/14Xq0np/Nq+Am
nhlCrvbwT0hbY4uxnbAsmybA84yMfdfa+4Bk76B5HgLUtV8P/MHjUXZmMB7tBsTB/+XuzJZcxbI0
/S51r2xAjG3ddcEMGlxyTS6/wXxkErMQgqfvj+iMyoqstrKu27KMNDvHj7tcAvbea/3rH1DbtGx4
NAL23WfcMh8UiWs4d4J/eTZWD3ONZtAcgqfDybxHYXenYJDddotnCuIG1Eix5kc+7Po/CPYiq0U3
+2A6QSByJgdPA/KVuXk7LBJOdBD4fqSOxiXBLPuVlWLd+Dzinj56u/hdOtIKyZctcR/sJljiH2xe
r68BSiSIxLv5/SpYA29/ECidd3wmTI1MOB0+rhvuLKOlDJYszLOCeCNc4STw4hRDV0JTDWvxi4SU
yVET3Lels7SQwHrIq2HaW5ol7Ywtj7/ZrZ8WWgvSraNgV5v1hlwck7EeQjW8BkJEL/58a+GZ7EFL
0Xxa9QnA2mR5WmL4wf6IzwAHZGShPF2hXHRb1LATtSgigEONtLIK+kv0iluJyW4lWohSQuR/DDE3
qSshraQ6NGPGTySkjyYOwMEHmQw25Gvkf8SPoQvzMl7u5tz3tRXbHZJN2KQegqmeZ2hukKodWl4s
AjAWJCnGmU+y0e2+BhuVnj0GKCYvdZg5tWXY8pafRj2C0MemE7O5ywSHm2y1SK7gecdW4aIyv1bH
ntAenuDlL1AQz2zsqvPJwiIzCxtxqhutjDAyyXx2unWKprwueJ38eA8nVqYl9Vydu7PYoElGQqI+
L8hYXnD35fLrXOEsnHocDm6W6lQ+1Ce+mGzLMzLSMx60D+f+m52fBJ87hZ3zhhjXuXCtkEch+Aw6
zHB52FSz/kBA72CM5aFgU97ZodAeOiKFNCG5q8RWbZxXLDSZosUfPDS+Io7AJgCP5rUOWhJ8rnks
pNbmON8AFO9iT7axoAhy6Fm7IoiP+RoP72B0s7PKkxK9jF948oJU7bNt75b+I9Q22l59eYQCVTbf
RlU+H/IwOOjEXe0dyV240PhEqKWsPtDOv4Z9YKf5EtltHtRBPspo9lLWHLv7pbTYAcIP9Q3DrvaD
8trP3oH3bS1Edu0m4XQavqGFtQi2CIu029Q6zZpmq/8Ur6mtf2JWSzmEKM+M3lFKeQ8CiRgK8myl
v9UqgSm+X7jGgYlk6onfwp5sHBv/6k1838b4Aqd29JOp64LwoTmx1Sw+o9fImq7YVAf1ujzKoWR9
Ptg35rVHVwgF61Dx6i6+vo1mMTGxtS1zZ8OJHbHfpiGVF4Y4rSeM4QKG3j7Xd8kX1uBP85izCrXc
DIowXklWvp2+Kl99PWP1YHXb+trMcvjSVH9uV01xxBJ/JA7N48OVXyUMyEy83B0E22a7fhMyi1y/
kK3VgW25lix9/3Sf1PDU/V/4OVjqK343n1pgrLEu9ooP5a1eS3uS2k0jEIMahWm05dps8vNcQ5EC
aLWhz4tij5RDqWJGQxkkWaLLVHCwKqekLExXUKhp5oFQMYPCjgTqwAAJCZEjmKqtKdbg16fv85Ou
cTiXwWjVgeIuXqSWD3gP4u27/iFb+Wt2jDbPmJugs7xS1hrYrCUGaDbpCdJVt5V/5Q+26fxVGpm4
miQTZwHiY84LNPQWpKf4V2LmaiKxeMvmEnC0Rk932FbdM0ow90E7TcEdefj2POnK6LjoBSzVri/U
HiuMCM3eIUBmM4Qjv5Lt7F1ZTX5ma6sYAbkJNYgRZLue3oilspK3yURAHNmDx9W1hT1mBLX9HfPc
3SyExY72VQbQA4lJe4VxOv9ycd3vuTNMl6F9BA0uQ1wilAP8YX5HoBuuGixeITXVruhKYZEHeJLq
M5KAvwJCDWBcPJa97hc706CVTJ4Cxr4H8NjM6n1hVW4aX1LCjk7ipHwnlNLfOd1Ua0L9eNiN2R46
WidSrCxOD1gj3iOIPPxkEnou9Pabaf1c6/jCyPvGyaxvNtNtcsYVtZ7303qLIpOoMuraws3CG9UQ
pDEXvxWn3jANvmgcyqzAQkeQSCwYJBOHe5yeDb/xybp8hz9VO6pzWzcOaXh27/OYb5jnm6crus0V
rPzbp+LUPqeXFCx+1G/ZRi48K+rntmMr7+6rmCMVPGcv0qYVlkHj3qPHCyI/Xxdr41T6jDWjo3S3
tcySv2O0G5xv+k4n6ZgoHKdzezgTDnvy/Xd4a8/xjoOx3YqbrLakNXKgdLZeqLeKlSEqwt3F7F9w
oJV9ycaZYbTQJg+UkOcvEio4ReBu+GXY7xxA/oZSKOxtxRNcRqFnLp2H9aRkuZNL4rnCUxGSoOqk
QfKBhwks32Cwb1sqXj5FRDFwn8XSnJr2gpbfG01xh9+7VYfVlfmemzmPU3RBNGIZnvyGcxLOB9Db
LOh6m9YW3/CJanG5nuWx+n5yZTAifFrOe+tKAa950RuZhiPWF51teH3wwafujiVRPeYtvO/HAD97
Wvnv9nSm+3aiMLNd3RMcvHxWZfBw462/tLbPcL7V+EKZq3P3i33LcaAjfrox2yzt6DGyjywZ65vx
N5rr9xeVTwUBm+8ZrD48D3RLlbliJzeTVc17h8hUnngLo99cfEe19V0vY6gk8xhQZyL7tvOgCAzv
ptucYqQRvYJN7BCMwx90q4BkkSvqRq6UgxmCo69SDgJqJfOnOdGnUiTLQTGfPTaoFSY8A8XnsCsv
i3P/dVv9fPHzX/IbeCAQ4OHh5FybfK3DJjWXr/UFfWlgHUjS6y+3zSzjbLgwtBBmEtDnF+f4LLDv
ZD+ZZaf4A/G85DwSySqy3rQv5J6a+XvQV3514fh7y6yV/HrnMnIhaEvPEB3XrFvOoj3SWtzs19mr
4vEYu+mJWtRTWkt5BdOgVQ0Jp5oFL1vMpsis4AOZXKTj9DtiG2CEnKZfz1A6qBR+3Q+0J+trjQm0
dRKfVmHPHzo+xjuAkJfO/QJ6jrk+F6oba/TPcIo68xARrOK0Xv1j7BC+24/3O+45hp1sCmWzsGlC
6QaggK6hdIFA0A+/j1ZJ68be/fKK0J93Wt/pnwjtCPBg8bt97jx8zbrTyEuuDgR7ZiHZJBiQl8XJ
DqUZ+zD+OK6p/Cjp6DxylK2WZF6e9GKjbP5onsJSYkVQgmChcP8VaJ+643jEoIA7K+x6pDf4Hln8
WlP+yrb66vHz8HAytaBcrjIPzwgb8gQlNEJV0kPs9hMTlG0CkgguiP29DZEHoGAAxdoavSWEbKd8
PHfAt8AWENyxf6PUXdWx36/QHLJnKmuE9aFeWww53zaceOAaMQk3Jnx+TkEZQjxgz9JP3+kpS4YC
igv51EH4i/mHl69KMBRw0moGDK0RSKFwbkB4S++VziMF6lFWTNLc28zdpSUgrBSwtF0BOGNk8XR2
IGSfCzYLrCacfnuzF+yUkLjtm4CYC8dSFsXgqmvVPIm6M9euuNzQfY324RcqMLuVQO0F3cE8/CYe
gj2P0B5IbBXN5oPfxqbEkEKwp03jykBBHUUBWMmxtJecW8+gdtNQZ0WD53BPLWQC7He7x+qCXg0p
kwueavWrlh0KSIgCUV1P4TL8o6BLTCoMlVLCjQQr25QbiTp6BYGo9nogZvIbaYRvXrHSrYEGAGcQ
OBwuvBUfL4p74S9+7zyBbJS/xFoM1OPJKyr/9u4Ka4T/fhdEsVdv0RXayU/sMukAH6GljKzVbEKA
TMOvrzC9ydSEfhHo7ylzlxALNP7MYIFuNG/45Yu1xIqsLFwPH/JBu4pXaauTlXNckn7No/oOBvEA
W9r3hlu9TLH1/IFQz4cG9XsmdrnWDuIBocYFgahgIa+EXGOnDGK6i7qtgXU+641x9XFKYc+LXxLV
qkFQqbBJh325bVo34co8GN/IPhbE7hSecn48cqLXxW52HbGEfbMaKAyhwGP+cFuX6+QoYUd0xkp4
dGXW5belQgQi0BpJHltoHzAb0k1joySWLmJMhWkWxGgYb8vdXM2ml+pTemVMfpndb2QU6rbwWXqQ
o93zvJM3n6wx94ykkIHLmWJ0hq3FS+l2e5ESuPggBct/7pRAHPBRsjBUYlQneVkAkGYNDt6f4ejJ
W4hhAmJLLEkwJMMojnX0+BqtOxCdgn3yunOUNwYq9tzq0beu2feOywFFOO4XGOPwkDZuaRWreVIm
fX6zrN85XjFzWuznAdntPXNunA/mH+/cxrGMLfa0BZx5H/nnwy/Rv7xO+3Ma1gNPbXbBqc2+0sfG
5ocS0mOWnmGnL9SaO/ywAjj5TnfpzXO7Rgv5+kZX6JHR0ZvKF/YUl5tVbmJuDH0fD7SBSoHuNuNL
1KsbzOng417iT2NuYulqV6g6JJ+N7A0mjRu/oF80V5W5GTf4KZrQAhwuwkF1tID7ai18Cpc3SjEL
UpNZ7IEsqRz4bTZOd2a8FSx87YPqsnBxF6KI4/1wm5KgWw3W+Fuv5T3AcPDHIYvx53sb0q3aSFlf
Cxomjtsl7mYaMYSUt+BpNsAy8L0pr2rvG/uQgDnrC+dayIua9D9bpB8uwhDLn5HJEXuQ+dQ27G51
2Kp+FgLXUoNE29pmpsAv6s2NYn4v7PtmQSdhYL35uJ5RPPIheODZ9c9qyH12E835zXjXOV6t29zk
t4vB2yICccXMn25KNBPd1IOvu3NU3Jej5vw0G29YP6A9m8AfvR0u7NN8a1P78gUP2l/XH6/HPMRr
HCib9GNvx6QlxBPn9rreMWkCWmfP5YrSpIBpWZ8US3wwg0tQ27Qlop2vXoESbdH/2dGTOz/Hp1vS
eEzMt3DDsapwYZZBs9XDeNtTqOcYlj39irEUXz+KswXn3ARwbnCJSQpwajvhEsxXcRFg1xZ8V+4w
V8N0DZzgbzSROO0Zhx77nIljFz4ap01t6x4DCwWz0Wk+UCw43IfSXbxh+jg6PXxPz3DBeHa5w5RK
Pap2cZsnVczxLEKYruCCgX5NXhRGBbjs8TkUBhkv1Idv+DD9vgDT3lzhNDB9Yig3+Dcgrh1HDMNN
O92MO3CL5UZrV/C4Jn8J19G6A9cbb/gc4XOGnQRfmPu0KOy3eFQO243iNlvtawwxj/R5vHo/fyle
qpc6jAiyWdqYGJJhUYbFC3p4GwtF7xZiplK5hP7CSGayXzkkCvWb+KJTcpQWdQAzLdCD1cL+jbaN
ny+DiSSuTQlfBs0uQiK2qvRu3a1shQ3LIhhYQ+16cB50o4lXyUFqdxi4VO4D37Dm5Xd+KmfciKec
0i0sQx7b1S2Ej2yN1Gqznu5bRT12adl4LeXa0ZPI752j0qeb5XrBX6crKEMARj1XbKxRm+r7qNMH
cnCy7b6Ndh8AEIaZn/IZ2Zq9+CC/ii9dSBA24/bbm7zxT0+r+XrQ0V+VGf8ASEwaK9lC6hzhKgTP
zfOUvsHutRchqd5euSfXzE+c5MQuSPdMODCwyIVyIwJYWDi0Suqu8Qha7r1uo/n1d78vbVgz/Ff9
zOInMH3QTB6IYLimHvSFjb6jsXDwL6RHkVuwHYizJ0Yvjua8UsrYuLQ5HWiYuUJDr0KNGBhAMQ5j
cKg4Ox6e3MMEkeceWi4jO0s+xhtM3RjINZsK6JtZEUATtSBfKSxqzip40C00u24dmXjLEFwGaNYF
jL2vWB15Ca3A793C5smwUkrMJoit69wPxaBo84gp8rVtaq0hp5t70oyD+AVl1T5aSasEW5vnFq85
4/wx2MSQAjH+avYeXjx5BHAvLqCL1F3fqi9QmmhsBSpuO3BRHZDuQ3JikzbfHuzsdB973VN4PLnn
zjdTq4ctY6PKTAsSRxS5qrn+qA7kpTLnkkXzSkvG2goJ4D4CNM70jKuTngqr25Su8FG7iNRffgCO
lxZjLZUYJ0gqJSNTPHGoVUuKYM7no2FVm8iuuV46I587xdcuZozEsrR2eeC95n66Xb68v0zAC3c/
30S40bPKl9vbSseTxZwR8Xkq19EY3Vnqqsl1gNpmXhDAn1DDchl5Qp2tcZbd6C2+9sEIX641T1T6
2M1SGSsfM6ILZlu5kj3ggThcmo49qAsjS9st3GyDkL/8GfzF0cBxlMX7/GFvZyA6mMVBd6+3MxEu
LFVphYY2d4nGZGEOPjRcTvCIc4I+Gz+lmz+QBmM+GPptExgK+8L9FbBZ2BafAykr1m+0OqBvpxwv
3ZF1rNgzgPNd2CsO4M75hSvNCo64YS2LxfokkxHiDcffH+amjKG5n5szMMv7r79c0tn0u4OyoyHz
OPN5BsOYwmI+QqML/2cO3eD1TIHGrphcH2smvusn4MzTxs6LoSgF+SvR6D4zA4YEgnXe4+o1H/Vo
WukBAQcOtYvLZbXX3EXs6YTMhA/X8BVe+7a5b+YCeNqUjP0+21BeM6hCGP0xWV+7hnvGYASWwg5U
vjlI5ofg6i5LAfLDYN5PLH6PsY/iXhPzUF3AUgKRb2dC5yAPOE6a+frJlH+vcU6WnGiF9wVqj0G0
K+I0V/st3rqWuG1sdn8x/JrPQEZbLCI5YOSAQaDNygFXv5nDlfGuxbI8Cav0RV49PbxTy7BjDPtk
iQ2+eIU3fTsd9ojlqL9YqL8FZpeDexq5Fdo39ZJd77n7phLcTgoeYBQZw6roZnOj0W8pNDEcw73E
Zt1bwierEAcqbOAChtG24DNldKb3eWTDI6lw0sJjdzDZYIwtWB1oJu6flvaisjK1ILPUm/edMbeQ
38QsuPISK7QDvrbD/JADdwD+Y3+/3PaJYiN3pErxMm/05y0+xxYw8UfmXz0MLmWj2lglsUWxpCiN
wQguRjiPQVrKBAoA7VUBB8fr0JycXGW40UGi8hl08tTeubNMKJxY9Z4bzrXU/aaEoo7QHW03TxOy
/SIoDnNVdDgwGwg+TpXbs0ug4eWd/P0ksjoQBqpFBfhPA2Lkf9adbRV+CR89ojOOqcqKrY4pveRR
9HGlJd/4kRiWYFLo3pz+WNlZqM0QqWRud1ho7RYfIJOsn3m0XvqzX1xkfvCuN9k8o3maaJcYLSGr
CODg4lJKF3lf1XKAmYUnosWyr/T4FPMcf1zKFfMaVyeZ1nziLrvufKY2sfk9X2bhE4YnfqWqK5jt
JmZdjKhhbR7ybWKy4ja/yjl1aeH4JCU4ArdpdgKHheoZx8Tbz7vx0xMd1jBHgQ/US6l9+3nAxrL3
c0la4DdHA04swGJpazuq58fmt/GFbYrtJQcIRALK/fQw+xKc5hEM3PunM+MK9HTsCOYMBI3MVkfa
hb3CRvhBpxZxmE4fJYxc1DqM5ujdNpEZ74CpAOuSV2YVPY0SzjtbhpuM++78SO5S8JoTUxzBFpm+
jD7lx4HnwTlwDvFMgR6DrfHpGA4pzNYEmHuH2w8VNxAZjTSQs5Mx/6JBpoADrGF0+kTBQhGN1f6K
O/01g3gxdgVcdDauQKLbSTD0trkg9Mj5i3Sp37sXPhPsiAtqiMCQ2VZzm75ltNHH20hL8cSfn7H4
Jdtgq5By1bApmucnsIDY64P0AGnSUsO3gZEdwze6IyOoPZlefRGyno2goWJSsWClxHPaej2vPdqY
yge5po3j6KEcgAxhningnMr+XlJTWXt43ZW1b/y54r05vJC2W84dBj1io1rKw+02ii+uI28k6cak
7dDe+g+kNNU2Lm3iEljuduLBTHR1TI8pROzv0euhxrgGO3bl05/mwGqPDfKpc7aabwZBqKxWEnRC
HCHsveFzO6r1zZl4I3dGaOQogTSOePCanwiLZ9KYq7xAUkBIdJA9Wn6sqZlsItxwYn/JCKDxKk8H
NfKw/mWuQbLaKYHthajKwoXQwRjBfAer2cevBe4NnDplkH483lC2MFB2lbfnGy0tHTM5Eg9z5Gzh
ADNX+lZ1OidLYLdbVMfW8NvxInC4YJoTNTFd1Y3sSayfFLCDRLdA2+fH6OsJPDMY5vXjwO3xm2vz
zQFtyV/6lxYuwsuM7YhseN519r2NLJzOe64+GyB7O6iq+sZ0FuLc7IupBlJtppuLc7LYOLqXj47l
A7ccmHu+fh8PjxnaKzbeVEzSW72tP4j8Wc/P8yY7R37zpWJfqrP5g/S/I78ENWGOOePNI91pvFWo
hCNnWCUbaAuR9du4S0okY5+vZwYLBLy19IJN53bG6J8W593NNwh7Mqtj9U0haP5AFNs8V/NmNVld
EGec1Hg8mYvj0FkY2HInc2e2xb0kZvGiXvD0Bbng377vbsTMQNnFLj7kFNzFCm+EPaI062YdmCix
T8/1xbz/gC2+aOtoW61gbm4LcMFo2+L/8weY40SfzFpP1Ly+sqOmk3z84tkfQD88IhFA/3vdDJtD
yRBKoQkG73YpBzqmYTQBPGwsRebUVnfGGXlu+qhQ8o/c/FU/Yzo/5bD8mnvn/FPDlvKS7Oc1w3v0
6ic1C1S6/8ZaGQPpF/JqXORIf1SJVP2X/9ycZ6a//5Xd/h9+/k92u/43ASG4iCpmFr/8QUX+k92u
/01GfC6pmv5vFPY/tTKw2xXMd6Dai2gkRYHf9ye7HU78cqlKgozeUZ/14/8Vdrs2f7S/hPb800eX
50C4fxdIKVWV0QqaQQyCuvRiKXpL4T9MQu/FeryWB8aIt3ryEF7tdXyvBhnpHHYrhcRpn+FeNdpd
BvVHxrB1wugsgbtGuukTy4bHgkREKJS5wuifryPAdwWFYWSNE84zXGTiVuihhZUJLhhGDVmytmoN
a59Rad91zmgZ4Wc31WEsD4UdYUCyFOn573NiclZxZMCjSnMp1NIKr4fyYxrh3xlB8QQNl0RmFBhQ
tE9II6roPwxi4FNSlKGbvepYZD3Kmc5NX6CWr0QPu4txWI0PVD+a7C1qWLgq7Uyc1+EzgqKtYLY1
No76zOBEGZh634KnfjuITf1bCEtcc9vuS5QWu1TmbeVyuMSVMjeyj7TLDi368lolqr7A0dgoggR6
p1jFh0gFtW6SCGPVoTtXOixBwZkW2S1cGuk+rXRPH0pKOUlZLRvhWD700zLBAr6WZue3sGkTcCkG
3A3+STWgXy5K2PN3vaM/aEhEI2Y+XgEvVUMRDgwvHjHAR/Vw2+cT6+50lbXUhWLjtGMHtebZnMo8
cwf5Ce9Wgzcif+Khh+8ZIFE3MTUkVoB5ZdYdFnnik8NDeqdK8BI9lAjJndAcefkw0aVuYi3/6eJ8
PS2/soEdnnJEzzIcRdm569e8/VTuq0miJlb7jRwzNs+6VdlhPYuTbK8VbrPIfKmluGlipzKMw9QV
Ny8Zis8uQWQrV4w7pLTggMSgzjIaBRlw+ck/tXZ+L3Y64q6FgaFJIssadkGd0xKgtqwx36gieznw
qJLx/TDgBhkrZYBkGFHIkGlQpJ937e6WZCLkS3RKYD43hbydzNiU9Tkr9jcMQG65gms34MAUEyMd
2WqWEZbBPU/uaDOScGg2S4AOLV6T8ueIzUVpzpPmSqnfjpw9OMMpQmvfsD6Ikn0tTXbTak7WgBtK
q66HiP2YW2EKNSm1pmktdpRHdTq/bbvpg+dyr8eHh04hlO004Mkbftk5niJNVnr65OXZNpF2DWO5
OdNi+Zjp7hQRDb7PNQDVeBaW4Js6hD/10sGcqzENrPO3MYJOtYCF+vgRRcpsnRnIAkktAd/PnwRH
9UjuXLGEipuG9YCdfw+EIiycyeDo6EmLgZpaDbCeJSID1EvRJmuNAVYSU7zls+3carGsLRV7nXqF
LMx84L5ez879PY1cTAnIIL9FjbWUnlbKM9fGmFfis5MU8ibBiPihvTwEzalHPE+e26F/K1DQ3Pvc
y5KPZQqtvH/va/p9uYPcBCqsqpMVjTDExdK9SdRHnW6jtL8ahT4vvN8nITdS97iKMDrLYlMYm7Q9
FTp/iQ33puD53GUfooZvE33yDW7nrMSTRu2lHhWnnN26Ue4+oIUID3auaskQ3FBfJxn+YvkkXERY
66SRlMnwE3c0qEPqLYvHSlEUd8DvP6VwTvSUqJ9S+R5acR1PwqvUl14ZF1A7hR152o6w+JlECGF3
w1ngLS3UKE+M2UoJHk7FCCcT9vLYeHcMfuLsB/fEFzF+vI4TQyx9sngy/WU/77rStPTKNv8pxXht
EDbbFmznKQEfU7EuuufnoO8WIBTP4X4omXemgmw4DVInkq5BZJYI1/E6hKEgxi1DsQozjRxfwKpA
0DS5dUNCRtr5XUKqzhPLhNsgBnJVuEJfkj5VanjOGNBR9PstjAvB7SYDd1LymyQNrFp9JDarY4TS
KS/JbLld9UHFnqt3Wqm/3JdICJ/3YDmljjiMbpTjGIoqmak5jiRZg/gSe8ml4WG05Q2Lp91PZDUs
y1DhlnQSPu0ttJLUnypx9ah6J69JULwd2YzcfO6PemageTcch0l1lgvpPGJn2raGNYHJ9m2Egh4f
UPHYtj/YHHqqwBiY9rahfn7WxqGsb6vbrYVpNaWvC4zG2LadYYnEVJHhUHfTZ6NoIjZzCHM4WnHU
mPy8VI4LVQV/fmhb7gdxBRmKU/qRDMB7wPdiCS1Rx2ZSLfaCfiUgSgb9SIdT1EH2u+vtRWjRp5Z0
HfeHaNdZsion4kBVpQhEQ4ZMDeer6FJwB3kJi1CENDtxNafbsRvAgjQxmI0YjScsKIleAnm9Naic
MKqifXREtiQzeFQK/qNr7UI7RwhVpUQhU7khEiLzF0/R05bdijNtOwmxWz0fIQo9exwK2ZeLBKN+
cXcXoDU8FloQLapVlr4XRvcax/JFUhi5lcLyrOEe9cgk0kuUnV4q/gJXojZJ38WpYTd4TLiy0vTJ
/UCJm4rBhMORJuLVPPbUwBOLVLi1PHG4BmBCs8DjoOD5xZ/FXCTnqinxWpetCKbkncU9jqsyrvCV
mnfJ3h17XGIzmj5DOZesREPBfbZp2X1FLXvNpuLjfkeXO+QhlQpByoh95YvCpYwGMFx0qWnBnmPE
BPxF/tSJn0O8fYjLdXc3zFyFfQ0LY8w7u9f9GzV7LlTrAj+CJkKMdIcn0zMdwFNBZOJ8LzJvwhrg
kTVrFYp6MWnrIuKdVHn71ciS/4jLtaQwsIdM1dya/YJxQzUxfhQQIdw6EmFq+4k2/xn/4uQI/oon
PhZSxdAhVVgeqmo63cen2d/pe6SnI3c/TQ7MUD+86V7aqn7U5FtYya0l36J9rLJPxdKxnnS/F+VP
tiqM6qOcM76GttUsmX2nbfBQ4FjU2muTQqLJZZwGWlqlrLto+nLXTiQXZYITi02oy91Lwcbd4SXY
xHCq7gLHI+eAWkQ/Rscc9UmE00I3rnmf729T994R8J2kSlBVFYGxSb2+TT3DKxL3BJSLouFON4U5
fC98qlX6tlB57zcjjIXfFMO3vik+noa0bRoCGBbTNpLkj9oQfsWkvzxJqhq7FBA9JVNg5OuamxTw
4Zv0ON3llYHrQLYA5i2jfQOpRejIGhDbPTG+X61yFfV2Fz2J2aK6KNgWmxmi0yJIY/K5yxAs/dFG
/I+v5/+Mf6q/Kxe7P5TtX1U9tmmc3P/pr/96rEjcKf7X/DP/9j3/+te/8iN/f0n74/7xl7845T29
j/v+px1ff7r+dv9TRj9/5//vP/69szmO9c///pe66u4fZAx+//y149GVpSALS5VoURKycan5Tzsm
FMOoZv99x/T/+Pl/dEwYXYnYdxuy+kfS6T/0wAZhppKsouk0kPf+xc5U/pum6KKoqRoBtn+EZ//Z
MMl/Qx0s0UbJmvJ/O7A/r8pfbsk/btG/F5diq/pPDdM/v/N/MhcQ8MvtF0bW+suH5GiLhOn1+Mhc
rMCQiMflR92IMDolDACxCIH4/yBTF5OG44CMnXANQnYm/LGctoxuONDdwYdy1HrYFlWwJNg1sAS8
2XdtCDIVOnWmnaquvwgDRX2ZStv+3ugHdUHftez2y8fjhFuN1QlkCGitnSpgR0BP+UIQcHwpsg3u
BcutpC3WAuLcsmm3N+hdVfR2SzhMxBE6hPLY4cjHZqqmPNzcdHdUSd0aEyaB2qiObFwVrN2oDSkd
UZe2vqHArh3yhV9O8W65ZD1Xq6iDWkyh8zo2C9IrFKtVBcwIK8vQd9oQ1vcJq9UCH0lMT5daFsQ3
/V1DAoqxGPYDKiSFnD04ApwUOTluBS1Y0o8Y0WAdfgcKFWrsO4lIxj6blqFkI9DggyUQUaPbqYLa
cu/nqOreihWSD9IhbAvii2oMF5tyfZeHdZtpnr5snaERL5oKw4xyu01LP2NzTRYeHTzFLVx+6bem
AJP068CeWqkgvA8FqS1kTlEK5NzYqhW5X6OwLZmBC0tEVZFuyc/OtHKRcKFIaxnlTz0DmxT3oHFJ
WM0CQgp7ObnNZD3/PrgBRU+IIIaliQDpSCsLvJKxJ+LB89oiMUxdoX8s78vvcpIr4jcMbKPi9WJk
l+ZsNaeYCNEoCe4jkryeXL1lY5XP+0vSGUw2HoZu1bqB8xQ2C4+b1DvT7b5P08U1bYVXXeQdJRNX
1EgehF5FD8bgCyiqupqStJnHEDxKJRSMYYXX67tUw60W2hPGbz+6+Ljmze1F6giR6A2gQ3iok074
OAHmVOGEoSvf+cB7a41VEecYraXth6RR4t+XX5Ki+Y1AOGrMvkgaVC3/N/aCxlpFw5nFMDAClAUw
oP9089TIPvinzfM//vyfm6fxNw0DFWIa/twI/23z1IW/4ZRCG40ppqbh5IDPwT/gpjnagfbiT6OF
f8BNIFHsnCI7uCJrJDz/17ygdWwZ/gI3/fWjY0z9V7hJFgQNyd1ExDJc8GHJfJfG4yaDDgwpJTPQ
pMq+DnCj2QtVXIO8dLgbJ011XrZod7CzX0b9OqrnaFJEGexiahPblXEL8kHA0qti25zOicLiRXIi
3Ltt0sLFfpZB1zKEjKF0Can3wGMwXrxGBtzVEQpmhG3QLbcfMTGeJNHGhpcvECd10jqSyTV87qdC
f+t1FZ8GrEnTe2vleruKsCgVsLSPqxiKirIqB+FDZ2EuC/rRdtCp91S3R1mrqMx9m+kU3YetzPST
feo2Aij3KYz03Ajp+QhYuR+LDF7YLLyuh42kk3kMQWf6kuC4LKgeJX2oac9i0bs9kmtCbsQiGsJS
TN8zesMU68RosbxEk/LWEfnQp4M/DvFJy9u9+MBfNwMCXmr6dlxAWVcpIolYpEEqfrMb6FHJVqoW
T3hr3VEW6srJcU5bLvKADg3BTsm8Mam3eGPbfTJs2DaoyWqAuwHROFaiSkJCdwwnAi77M0Uuv3hs
NONrKJ4vRZf7Q8FJaGR0V4ux8EZ8DkoBvkwXw0NP/w93Z7LcuLFu3SdCBYBMdFP2vUhJVDdBlEoS
eiDRN0//L/qeusdVvuE/PPXAEQ67KFFFIfNr9l7b+9LTtzRi8mfpDUq8PFjkTrrzMQmULhlm+nge
m2KtyrdAp/wkPdlIq/UQguI1i4nekIp2YOWYJQwbzWrjCPchL61LSIM66WrV3xBVlUB1NjTzMp9q
inx9k9jB6+gZ734VfESiDWgx0mXuUpw3/RfMroeyRtuUya8BfnDpjG9dZO6U0Z9tRnNpHp3rUV+6
7YSuxUF0Ypgxow0Pfb7hVVtzcj7kZK6VgUPTYxFpIRXMnAdPozbIDaIME+sW6HCKR0wLab+kHr/3
JFbWuFqbGTaT/lOgF8lSMbOSftWwER0lOK0QiaVXXCbTPurp62g2z2FHUTq10zoN5FNn+CvDt5Yd
I08blXjDje00/SYIve9lla7NUedG9CBFAJkraQeibNj6U8WUzEhmXooluZbBmrTQde+BXXCJmEC7
67r1uk7UXab199bgHDktnkpmX2XqwKEkCMxrd0q4Z6LeT23RvkQJo2HdPkbOdMoJ7JHdvsQ6RlG0
iibgwu50pxF5mGmfAlvTMDjbBjfpQBqlMg/W6N0D5ilrHt+s2JZpfC8i/Phh9mK25qEp+w0ExU0H
2K43iAWKUZWFyMOy6i2W3psIg6VuT6tONE+DANXQmSsvqtbOJGDmBlQyHvfceNStaD2UfPfEW0+C
yOsUOF7jRHsLGqMKqWoUHh4GlaMJNSVCY6QDGUe7StmWB0Q24o/lZ8i9Q+YY6zLt17ng8hyAIxB4
qkz+pM7iVfB7fAv9wKZ6Q4Yn9jznt993JpLfrUWuNxuVJ3CKSWlVwU4rzEPGPtxgX5R3r9h9mTGQ
zgGTraImCCvnI+vQxrXNadLwywT9umduNMQ9jkNzOGfSXgdk8WaG/qC7cbgRJcrpNDjmLvqjWK2q
1poPvbMLCuCXFhKqsGjJ6M1/kPQCsDpYyAIRdFo8F4b7FEsKtdjaeIZ4DDvzmI0MmWxyJHuLSaxP
NDSJnYbBCCEMNlap3yuNo7mmDHKLdJPHgr5RHKuxerSUdnFAhUvTOugafNfYeAmq8kmFyTVN1SXu
+LBia1lFYpVHWNbQijEYIdzje+GWbDJhS9ZWsjFSf2kkz14JhkKgLqI+Sxt3lcfPmbgaBdCMFidj
SSaXNvKVdOSCw7iPs/4hSpBCZM5baOvoTTR49rW+yq2RL0uSfVnsK5gOED0/+7i6DyPx3utvhu5v
mb09TxF4S8dtDx7XlGdhnjemZK2ABDajs/a0lsE3ycG4v/QC90YqvqpsWBkBtW0/nUfpzTM7Zi5X
8pvDJM8Kgu1Y2hfdrxZeZc0zIymvSS8OnB5rw6CzZNIOFAtxsvZOD0nWNNlx5B1MmR0dWURsCFNC
VkuIrlvlD83k8glMCeJ8jEiD3x2GBm2wSKfPjL3OujeiU0DZWPT9RqQI0bP84EfeomkxKo0DdZ17
A5cFS6fzzoYwUI7p9du/uLNlM2DJW1SHzSjIEH+/C3SpiX4vzv7y+v8UZ675DSoR677bQu+P5vU/
m0BXfANWRUsLVs+QrhS/UPNsGipLt6XtkfZi/ULNs2CXwo8DdCTNG2vvHzS2dMR/Kc1+eeO3jv3P
m8C24Yizq0rbeHkxspoKLlNUfVhjRcDBxdKMtWfkX2ZqLevKPox1etZFtvJYZmg2nvkUCd4kmCKi
ko0YKChjE5MLM/Nyb1f0KQJyssuN3Fx2if2QOtnaLk/CYC8BU65N/O91bWyq2t8Mg5j3Bg1K1MsZ
68ATuY73rY2ITzBOJSVsHtQ2frrq1Oo6ZZp/bQwyN9qBnBvOOW/tkUpYDW81QexEvh6A6ZHcS6ST
Fr5lSXIfuOa7rAIi31C4J8hoY7EIRgB0A3t9nbW7VY7LuA9JjaNc6btqK6Nxa0ZqlWcEqacYO7yH
xDXuGg2QgIzefS5KTy/mRROc+y5/6nvoJwOW/3DyHsYgeSyb5FT09dUcGWIzjCwjoPW5Azj3s570
Jd32sjAYmReBvAAAX9QWp9lnoXcrC1lf3vaEjr1pMqPCdVmrQIJy0UTZckNXPbNdUGMmpg4dNkcc
bduqvy8Y3eZmeI5DB/mRr1Ah4kKe+q1rkgSVeYzA5GWE7Ylc6NxxnwnmyFHZMRgPx/dhbOHwVO28
Uu4q5YrzBnM++pho24jysJzLTgKcIAjXasJ15YzrodI/69skTkMuZQB4SicsKXJeMtyvY22hM8lP
mkvo3+vhuiSmTOjkpijtXpPI8bJhb/sIgZUaFlbeXC0q6l4YB1c2m7Zur55hngKRLMo+37kNrlcs
ieawztoviFhrn9CXCs53WUUvJcs7h9UeSUeM1AGfWT0BHgnRTtNOw1NU82kPJG455t4ev1J0jfXY
XnTvEgfpIdZWzEdw0m/NUr3KojI2LaWLytA7R8U4HwaUiLAwTbLm09dWlQSe3EYDDTcAFWgj1VtW
2y9Z4KwVmnE9QeQCMtVzP4cJ07a/6iRiktraVMSCaPEPpyEzOSp2BsKmOmjXDooTmjqEG1G9rZL8
7t98AgtKCmkzdIEV6oq/b48h7MMf/WW2KP/y+p8nMActR4TH1pw/Q2zYn8il4hscQSGJSvo5Jvzf
9tj6ZjmmMDwOW4f3ZPyixpDQEE1Xp6G3XfHP1Bj8eH85g399678NF5NWjFndh8FW88KnzkEpHmDp
q52BFYQP80cHAs2BwNTtXlCHuIqiOIgPoyHPbVc/lGj0YqVfrT6507JcsMFRl2iiXc3rbTQ1Vwet
D4AaEmFWjm9eFECQorLvTVMcbTE8Vf6wLnrsXOTjVS42hIpl3cwv2MCwJnqUvr0tRvkQ+ISDRZX2
6XveMQvG+0mhrJzKbUJ2pxU4l0gPL0aL9nWi8UyNTTR9l7eUb+MlHsxlDqOs63ySViGWWS3PcDPX
TATDVXStSSMPO3cLUjgwN6gWeJLNBzamy5GOSc/xLQa0TLpaZAMr+ow1A/P7mAe0vD2pHY+sdXt2
BQ+xTYYNj3QOKaPEex+SGcQz74xfISdAowh+4UQgAKcYMKySXKs4L2rOjYHzw+UcqThPiA96qTlf
NM6ZNCe7tv3SNVSBDeKDZl9xJoWcTT5nVHc7qzizvHJ6b6P6EAixgHnJUWAUbwbnaEeB6E39iyU4
1hXjxdLpLpKMZrQtp5oEvDxXq1b3z35mrQbic1wvv1C1/WgGcIsKFVpjLiN3OFSax1KFsylhhslB
7Sv8FDF5kU51arL8YepQFRhI3YjOM6BrAppBXS/sYzVE+3A0dnbVHyKFg5gLpBvafcnSOlXOnWxw
rSRY63V5EKV/Gpr0uUEpIAxICf4PUwve7dudLtra6NbezX4jvsrCZh5YA7HMk4emLLp/81aEkChK
NE4EVuXUZv+fk8u2ft+K/PX1P08u45sumM56pLiZ/zmDflaPBiM6A/WabhnmrVjkUPs52LO+2SYK
L7bMnmXrTPD+O9jjUDMocjm2DF1YBoXlP6ke7d+Rmwz2fvnROSP/XD02JURy+Oxik5jgeyeG362L
kVPDg2rnu6Y2Xg0DiX0cX0d20rRvPfFbau2y2K3Ywo2Wq3h6wc1F2oNTDfsmRiucNOLZwXYex90X
je/KadttoiMWUaNOMkRC1gQSDGC/C63IoJrQ0fQ+QyYrOEWTt9cqc23ABhakMJoJOefGq+1e8qJe
dAZa3JZIX/IqRsQrLRoPf4BJY3FS3Yj2eYpoxXES1tN6UDLmszeyG16lbNIHNYm7ic4vLIdTZFjW
oYwnn5730t0yVn1d44XdRnNu4SAtquhEpSvRE0VlwATV6w+vTJZ+261HsCus8E96VW9y0b8ITe6T
ODmrqjkMpfeQ5j4R9FINS1/AIKoGmyg8MzoKTqAZMxdC4KalB6u6jK6yA3OWIY4Qz2NpYlMNTcww
Up44CFhcVtUeJupH4lffByXvtJROuAn2jXTAtVfbm7rOGoNNrxjiKPdVgTwoOriCebs285Ro6PTR
vun8aEdJNp02aQD6r0xXWYNH3dqT36HXoj8MCba5EHhHSbETFaY2U067VAMwCZkunDyi1BmXKR+N
gdJA5v69F+NwTfLHaijeWIVsWFsTGhIsKnhOZo4qzsd6WfifgSxPReoeg4myeDCwLIwNBzLkTGQP
RmbcM8F6ieSTA+FmCNS+mSACpvaBuCNjJm0GBi6qCTfTLq5zTabDTYjC790iT4HU3voboT/EXor3
pU+vELyrfuKsxYw/km5Qe5ua/yWSnTfaK4NBjlffMjzFvHUQLmnWLThnIayYvYziUKTWnkWWvcrq
4sAPPavSZF3XeDdN6CAlgmqh2qsS63EioCDX1H3e1eQG591V2tUl6eRd0OfnQRmk45IKkQQxuZ5i
53K5cXd4jEUYSWqQe/QGwW8G/qDqsA1pztmfQhOtSrYjY3ehJvxYrNRnmll9kkRKNpwNmwzFHp+Z
vy+n6h3Rxib2nbMZ4eJ1AD/6+gTGBtWMz1bSKjFMKgZ9nQahcGR8xHrQLmrsXRqj24k5ppZhAzUy
DFtk3zVjRfoheN2eIlh9Dw2MSS3sDwzs0S1FuMnWegXEI9+H3cFkIxfjF+WymadKLVLTfI59a+FE
RHfU+fzfXP9K6PlUvhzPjgd0+2/XQ9S//IFf69+/vP7nLWJ+szj1BZeTvJGxb4HaP28REww3+x+E
zGx52JhTev68RexvHO1cIQ7jH8HX/mUGYbumQwgAayydk9H5J7cIuO+/1L+/vvXb8v1PauTU90bU
creUEAciJ0CJTHuQfgGHS45nJ0D8NJGENi6bGoavqsFGWqumq9G7AeXTQMZDcm1JXbZpJgvEhj5S
njB7rULrOhbnoBxXIZNPWz/24jhq/cJx2h2DulVMUGiUuIy+UGhRjmlavhxhO8jwUXrIsDywDwWG
cyIAYurvGj1xJMtlVnxM3TnqCMROH2M3WHb1C4LgWWFsx9gkQKhYBnW26keGJBwMlc2G2TIBXWLf
9H3wz+5qiq9Vp88sA3EbISlRRQLSpgbLVQSXOAn2ncXY/TwGkAGBStdeOe9JNgnqcx/kbymbjdGp
D9xKa1PiJkmat6a8ZIE8pBGBPw7b2eqxQoOWayMKF9RXSSuf68g65729RBa1DqV9inX71dfcZS7s
hXkblAsv+RzS8lwJzgsvAn2ZYtuL9TNzqJ3y3W0n09thsSUD7BqVN/Xuj0E0F8kOjmZ5UXpYJMpy
KciaS57K8nNkfzWZz20dQVNz2NzZyYMyY6SM/Uwf1HPUDAvXbOdmYVzKPuOmiYOr0dczk9DGWAtf
3ck8GnQTYyEOZZRsa5dknYBuIz82RXCMtZbsAbSE/WM84iXTo32R5Wu/4+9Glmc9O6Gm2xF3uETh
PEOvR7zMj6h4znN+zRo8OPUI3ia8F8xSi5qlYaI2jvZeKSRNcXRKW7oEDUACxkKl7MsgcJvn3VzX
knnh4oWW4zaEjSUGEKOjBfu7WVoj+0lBJR8mJxkyLui96SFqu21fUv+MCgBJixcuMg5TLU4NycHo
iprDFKkHz3XvZUC7p6Jd0niXVDDYdeBvteZ1NCa8uoykYoeEA00/mCq5UP1DVx/JWQGDwGxY3rDl
NhAkG7Oi7I9NYy/0PtqFhK2VVXxv0mWMEw7T5NgzCrbMy+j7F4+Ybp0dWjG9CDUt2KSsB/FjqD5T
h2VoD+cw0pYaGY83aOskwrsaSkyHRC2sWIRUIUUNMISmfjXYW1gYgwo/WYnhtkKxjloCLVTZGy1q
jgPCZSbW5xZ+K4NNdN7PNY5yVNYVQdtmR7s5qIuseCQyjwk9JjU/hHSV6Xe60a8TT8JAa4zXKWlw
h/Y9fLOQtI0OsNWEJyofxoPovyrauCytF6VOH1wau9bx3mIMDa1tPwVlcspNOIou3kuZEtta6y+G
OT32ggAKWLRBkCzHm+aTTA07Gbel6aKY1q0nS7HnGHjuzER89MW9XWBUzWCSaa+Blz4WGcY/BMLa
1DxIA+lfPq3qcFiwzVuTIbcimXI/VBe/tA8l9NFx6EFpIOBGevOIPWCv2Uc7r45Bkf4oEcG2khln
KffE533eJBUkP877oVtFKEyE/up6X1V+HEPu+IJix3QKLv7iPvOLeh57eDXt/Gw3+f72mfe3BZTf
EG3aUHK5xqXIulUXxFAsbMHKDCuUf9OrQhlAJtzl7irw5XYc4nuXvanrvNcdy5t4+upqwQaWT9fE
lEhxnkrYec277f5A0bVUtNqOKjeRAQJeK99RGM4tXxyKFiiKQI1isG7ODWyOOc8nmVhZrK8pRWaj
324y5ChVwvAZV17txAihUXxq76WNHwBORT+EG3+KV6iukPBhx+vyfeBm5wChj6nGuZ1F1zZDuFib
uIArwlCgOwHAddzXvGImmMSzLohO4eDdje5IGh2Zawq6dQEKl/smDpKdn9sfHqs1i+FJX1HC9cUm
qadt2Qz7wgTQMnTgk/mZyq7a5Gq4hEa9DwEh9y0w1MZdkNGyKfoBq1qemIvarlmoTAYMqrgmaMSE
shOtKvfF9XZ1drSKt9SzoXVwdKu8fbRZn7uy3fhdsDcq72COH2RZrcWknssWs6vCA1abyyqALz/g
M+kPtdPsrRg2ePzlBzDZhu6qlc5OAexXwM95UmcyD5eWaLxnk8qziGsHBXD5VaT5Nvbqu76BocZv
YqH1u3qUa90INlJEF8WdZajb2D7YdqLeZQ0+RtNbRUF8qerqRdXNwcS4VvjNjrA9MPZlfde6+aM2
PZa++9Tq1a7K1ZX7BCw9EMmacYiFg1pnkDJpS56+lxzkECnL+xw+UotytOoZ+UbDahgw/oqcQVG0
zDrnWCtUZ+RBF3F75O/5sdCggDjZKwqbo6z7QxPUPwbVvnTRsFFG/CKx//Qx22VHf/KG/FFY71lZ
3cnQP2RSjYcazS4fRqrfIqYeJn6PGyClRvKeTNmuCiy8SsDDhrfIrrJZzTfTjC82AXAYcP8CXGx1
rBg5JmgBy/rmlNC8bpf12iaboKxIAuCcAhds3dr/5lkIVSR1JmUh+RwoMhkI/E3gvcsQ4rcq9q+v
/1nF6rjjmIGQeE/Q1C+JMYicGOy6jEFsSwgmML/MQgzPolhlwWb8Ebz631mI/HYbraDHcuw/5sP/
KDGGwfDvVeyvb13eZiV/qmJdr+1zJ0mHDXcE8Ytpqb57CVqfzILAbSXDtnVI76ha8Ct+pTYpipoi
bzd9VZ1p64jrRWdg1PUwE5O9U56994rh2FYgIasges1DjWiXzEAyMGKJqDuQdqWIn9npgxwPnoww
3BJqedcF5kuRjwsZA5XpumydGt66df3v+hA8awi3xyL9ylP9idEfekXRMIyFS9TLXWY58Ny1R9lx
BdcdQ9Nc5Yeujd4IfsdXUrhijcK+mvPBLzXH5x7K7oYOrtmUHHV/QjkOw8dx/UMUmVtLs7CTT9He
F9xztlmfqgopvTUV1R51hnl7VO/Kql/rtQEsEtGBPu3q3GViagYdQZ80yh3mOKcNqXZDn/jPOFuO
XYQTfKjuG4GKi52MnIVoSCcdcIJemuVtabMvLXFy2VJGAxTPIF3WXrfQYvk4pe3DGHqoj1gKzbKE
NJOkRCTgORyVpQ7UmOppFSrjjezMbaNh4WvMY8Gs2sgzbtRxWqhU3ImbfaUZ403G5zIrM1/Qn9SL
qmm+SywSuYwRl03mwL2aqmYn+3TpU1RpCZ4+E6e1n15yk1sa+bCVIbPSau+uRYXqB/bJrYJ5qwfv
qQvEtzPFNinA/ZTdsSUhZcK/3gjj0ykkiWGEqqM18jXoziq/G1HnKnQXXhWim5IrJUkDYqFr1lvF
7i01u3PaNXeZjF/cLH3wSUkt43bfucktQF3bOJXcqmS8FLJZNwqffjjtMpOeHJ/X2F5zgzVW0yw7
iZQIlLLRRDsbHYYdJ1szVWwMMwLInKUwAj55Scwl0CFJ22KYxYOopmvkmEsTrY000g8UJrjnRdRj
RLC2eOcOrofH0/TDte7SDTA51EL7UOTWc1T0nyaX6SInrrPJq9vP/GlInHh6J1i9VTNHBVAqOYk9
HCdkXoJ383DuMC9EP8zovAi053LsH/GigIaTyHqiFhJXTEiTNsafhh7ce1F/6k3w1VPTLBI7vDh1
82qNFCu9gzZGWdocFWU202W+611odW0PV7Dp+2vko3XOjWuE6n8WkSKKDWGe2NfQhchv+Tq/18XC
D/21lwOk1QcdDndhf/R1/mX0DuCDgiiaIU++iqJJF8lgbOOYWdvUqb1otSe9gfZbu/laL5J9r8Sn
bSPUNuIj4pGHKEPKVo23UhrrXGm9jj0YAzfcWYG4kEr7I2nsD/yPb3XdriojOFE/g7cROpIZ3IJT
y8OauHwjhN5GYV+rivcT7138XGU88BswjSdBd2F2u9GpHg1cZYPuv2neV+c86/6wbJLg0CI1S1xs
hCgCu4a4icndk+O7zdr+NfHhDuNO1xv9TpMuNIRcezMi97WQhcWTF27KtmeJYMen3urQjberUpFf
qYYMoJxuR7QWTBb/vRMh1qFMeW5GC+HYptCZzfzdXYog5Ne79P94/X/uUsf9xjVNTDl+CoTDLBL+
dyLE/5I239FlKsQl/otgWH6zDfaoOkJiCwmMx6v+a7e4bVbxTejET7pcwf9kIsQ+4re79Le3bt7S
2f50l2o6YbWFcrNN2kTuqhECHWGeMhnITZl9DGQtmnJT2M6R626edbCUIhghzqPfXn2vPyFZXEY2
Ula2kUOuL1WPKK56Mx1QawRAB1BpZRDsU+tH6gOpaQ4Kl7hGr1EyOaJonBukx0wcWZnGpqFtl3XQ
gLAKICiTTv00UUkSlwrma6joCNNZnGFfk+1eqPpoF8Y1Sc42YV58j1lRyx0yk4sKonMcwE0k5Fdk
ySFo25mtvHndNCva0bXb3ecTeMmR8UiYHx1s4Wa6zIbHzGNv4kyrGOyuHNO1w2J2Flo6Fb5YmNUl
EBij4vqHxthJ4tAdxnBrZ7Cfi5eJoOYpEouiCa0n1xuP/eAtfcd7rCMFAiuslk5JWJDpwbIbQCwZ
vfmuo+KMh+C7XvZkpTTNp4WHMNW0D98n9IRaZqazCmMx7J69+KaRNfeRpp4QG3dkyhIEKSLk2R4Z
Z3h3Z1ZmIDNuMQkbnf0d4+i5jRDDaKb9UmQja6MBzyUD/zO5ueuuHV+Foa5ZVdGMZJsJQWvem8yh
o43PdCAs9VPjp7jIooxhtJ++5r21D03n0Qn4D2M5fOfkhDeWgrPKpwvx9C960kAcjdXFzIs7PSmu
IjWMdcUFEgbaHcbf3TDxeWdU8szjHFSZtiR5oWke2j489DHJS4XzhCR21pe4LGPBJjiDcj7wN+nh
VwxGuMFuLdcK5eaQNo8EE76k1rNf7/oMhljYw2arLQQeJeOR3vFYcZXkD3gvk34cHOZNWfMY5uLB
GVjvoCb8nsUTMOM8ePFcunQEvY8qiVaR0d43bMysOP8h8+jecqYrY918KbOE1sQOlr2WYC8atg4C
nZmsh0NQDeksAf/TReo9KOxz0rqnZhiPdjstkhIojVc8MfFf9UWOTBR/ITVFV+j3IrtZb4pHPdIf
bQX7KzIewCTsFVd39KERvUzzhPkmieZ+GWDhHTbRGMxaGp9GsmwbYzKC04vU+2OVk3FSx3OzYX3n
2v0qz6NqppJuF1HJ1hIgQ2+nXCcgQwM29i43fNZeyiJhDAaqQKs2/97zn4m8ZFl7s3a4Hi63/89G
AJrJr+f///H6//ZSBCQ6jofF4w9BDIaMnxsBHS8JTjpuHOI8/0cs83MjYH0zbIdzHyeeaf7hCvnT
+e95WLZdHZiKZMT1j3op075N/P8n43H7Qbaj/O2t/95L1ZnswlYn/xsj0TJqipNyqE+jZu9BBQ3l
h5lglsekvHBjQweVoD33mnvUeLSzps5n3o17Wz8OJLv2trOfMrGqSUzPp7dCJfdaCEsgNervtQCm
1YVUhMnZUjnLa5tUe4fRka2Ok04Om7SXmR6sm8jfpV12mqbiK1RvCdxL3f9hh6db3dqSemv75Gr1
NALyYxiMY1RSueNKzUgDjxSuCRkdQ39aBz2V75DxoGrj93aQ+lw0xXaMusXk6wdwC/cY4eZjiJOk
9/RyzjhmkSAox+DArVARMpqtWPAsGwk+aSCZ/WMwPuzkMfevRmoxadHWIyaZQmu3bNLncWc/GESQ
sIX1ZbQn7vuhSaDEtwMbVizCSHNGUKEBhdcAVj3UNoEfH8wp2KGonlmt3aziDskKUblXWqIH5G3f
88AkLYSJfy9NyRS9X9sjqwAkkq91zpBL9h+Jp3bWSOmdQWDT9JeYBX3Ut5sQnAQmuUNdERKUVvLg
V/qqr8eFnwGEjq1LEsYLvx4Wo8Op2Qw6bRsl6+SToYBzJXWsT9MumqUTeyVpqv2do9Q2DuNr7b7X
0Up4Ie21DS5ShB0nWEw+cYNFOh4WVaa2QxA8W1BN4nxyZ6bWP0tKVLomgoUXWqgeUUJS3at5h+gx
jdQVwzHxBUb7mcTQKRu9fbUn+93V7AeWuk9ddcNq1P4j/TxiTgj2UW1iEiedKgchkHzk7rvLEMz1
g9dwMgjXYSlTyte0btgbJN9dROVCSKAqz0NxNxTyELceosu7gtwFWfDZVil5Ll/4+dbeyBCKHW42
DUdu+rXt+Ss1/chlO/e04mRku0RQrxvk0ZIWWuZ82uLopHuvVY+y9BYx3ZHLfiaxgjvqJELrq21k
6TvPAVWno5SNU3I5GNU8Z6j3ozpaJ4JKqxIrvSbmVi9f3VpbtRU4XxNQTukdvFZfqe5ZphpOVOjF
FRG2BJX50RZr/4/eHeb52G4BiyzaOti4yHQjy5+L+LvPE1qPw0gudkG32Kfr2hD3QYcrnPWO1+Xg
piP30IM3yLC4oiUFHclbFp2nrQKrPztGijQXgrA4DojGFG7EOCTXs4+2BQYtwVf9N18YOmpGk+PX
tAh/v22I/6ZhcITOsf/LCtn6y+t/Ngw3DzZDPYcB2x/4Ka6a/1wYjveNrTUyJFb2rksrwRf9eWHY
3xAueY7rYidAJXlTuP9sGABaAYrQdZc+hHnhP5Oxy5t58rcL49e3fpO5/6lhYA/CFN2seG5s5LmE
UCQFJhmLYt451egTgyZbpMI4FXJ8dmp3G7QO/J3qGJZk3rX1ImyitWZtfOdFb0lxLyka8bbm7gdu
tUvpFB9WWM9lya6xeWKgvQ+r5FXG3aaMoAT4GvArz3ssM/kAQwXZpFF8VLUFJqtxTlqJT6d2BEq9
18AP72ARPQb2AaVR2p10Zs46qa3aQPxKn81bklidGvpKzRUDpaZGXc0VNTc6cQ0dwPYDEyTVriUg
mbgyt0oZDOORMbGTRDS689L3oQtXk9MwSPKSjY7L1wtLQizGg8lzrxSOR2QI92aRvcUhwXyuebZl
ccVhP8/8/h4ezlqnGKxjbyvZ1CE6/W5Dl1qoIrz2ARvNAWHJ3PZofSb7mBj6XZHgajPCjYu3O+YW
HXv8Z05Ekqq8i8y7tHsox/ckZ/p1bocGcav4PoHZHoZ5A0rdx+GJDvJoKocIOjukgTMf4jFgCye/
LEctYrePF8X4ksLLGeFe+PnAP0sTtBNzQdAM6rEejXVrElLTgu93nUumPuzA/upKBDaeTL+bIUPX
tHAIlIz4F7Pbh1H67JjGvu2IFeqAWBnepu3vIjDfXn4dQ2ClRByptelqq6Rp9/yFzpLhTlnxW+BT
/OZ++yNvsnuJz29opuUIOop7FpVmtqQ3XY2s9POUYEB7OHdFymg2PGSAzxDzrYbI3sVd+qnZTAtb
/U4W/arNYqY4UXFoZbBMi46s3nHa+W0ALMdPIQuUGxcsiqV/77kDYaCTbDLJVWMS19RB0uXygA+w
18BOZyj38xQQjEOubn2h11sHg1p1cfTkurgECSFyo2TpjBqru0OvwA+W4z1Ov20T2O+xMJ6nMtiL
+NVXb2k23TvmNG8Zckqn27f4xUuN3BAHsFeXfheZfxYy9OZVpaPFmIDDN9VD7uYvYZjBqymBIqbG
p0wBIIR80NokUWo5iJiItMkm6z5kX9lSIWHOgj6C9yNH+YSIoYnVEqaaMh7DLH8KUtOagxyal4lV
z2qfsi2NtqnyAA2b9l0/9TTarJv+H3fntds4lnbtW/lvgA2mzXAqUVmW5BxOCIcycw6b5NX/D6un
UK6qDzPo0wbmoDGGXXLQ5rvXu9az3Ia969ivbSuEZTCu7QQkqsSzpDtHM27utQRq0eiCApmeUto2
WtBgYlaE+8ZnuSYVCNdyw4yEbSkcHgIdnqQav1UGUnVsfJOqsg3t7r3Sho+KpB0PvGreyNZPatHN
Re2sRIV7E3aWuwjd6RRG7bMv288obB6DkYuotOODHtpPCfQcfZhwDdtLWfGnkxgAIYvK/SaC9JHl
+rLJO7KEIXvZfuCfMIo7XcaXEgWYdzWRjgifRLVV4unKD8KLbVJyI4ujpsLbTlFZR/0+UK3d2Fm7
KhpIPhvvynjXh2LXCrBy4U0ph0OPrS0frNeaIDJhWOFVTTtz9willNGdNhs2MKCeA/I6Kh6WyBTv
mktopFPR/zPb5kpsYupqykebQKeBUCNF4mnqHocePWgFnS4oIFTo5swZSmluwkR8a4bkORGv8eAe
fbc5mCV1Ri6dUYx0Js3jRTE8RqHUrtRshLheMTqqqb+3dYnt2/QM7IiiZ+L3wXzl6TYmz6ePc8YZ
ZndkL+3xLk6erOk0YE4zsOfZLBeGQK7LmBlVz475oKte1cIx9H20e+QULsiNmuMrNaG6cbU1NLb7
rB6txH7j5/3GvfpjIOMkFFA+BhT1XjkrwHwNFoi1kVDZBSg6oQXP4vtPUHEz8Bl47o6KxMDU9xvM
jeSdo3UzwGs2kus4Z+veNxziTuNykhmfrYVSnqbZsDQSbiXcm9mvUqTnDsECvtUN/tRDGI7bOaZX
wjqaJvvAPujWDYZ73EWfpG838aRcKte91FFx3XG9IiNEaWJ+S1hwTxh+FWBe8duWxUl9LNn4WEOx
dXTwtwjrwUSHJ1HDAc6RiMd9U2s4B3OGbD+46yZ/E3KGKBokE63qxSKlYq0582w/haV71Y3AxF1Q
/SEYiQZsjzbUt05H1bgfP7XN9KgqNHGRVbfJlrmJcRJF9ZIVAC86v6LJPvmWBMFFhHI91XhQ6/JU
TQkw4UZZ/osnOYYi/ic0bnOEEq3/If3aJFB+neT+/PwfV3/MgKxmSby4yArW91jLj6u//peF3ED6
Bmyp4O+Vce3HJCf+MtEC5g/Owi+3/K+TnKFhR2SP6uga6J5/dPX/jgj6dZL75aWTvfl1ktOLWvbG
GEHe5pbaVc0hqzJy4EecxidXK54QTtdAEXgc0Ko5KgQsoDw35a3dH1U9wPsTXqvFwQFR4lbQsaRL
oad8jIhh+O70GozuLkm6dZAHj5MVvLeofAMh4FwaWzGbVEzrU2c76QyfhToSWqdpQJpsVC+NoJEt
VhbCfQpH+mdmEqZtnvSOyifXWLmpswRGihl6WAYFpAL/ukzNYxddO0W4MZBKUwnImMsZwV+e1eoC
LxXCbu3jivtsm7uUQTC4tNwgQ16yBRsHduQrrMtrPzI+u1F++op+LPF7IDcHC6tzj7U6bw1bwsjY
ecZ6LVOakHFWVY2ykNnZwebmhO8NfPQyv+VMW8QadTLOK8u73KRtGYAQW6SFnV1V+rc+YZI06nU/
FTvXgABUEbCsm7uG4MvYin1ZPAoZ7HJreBCiJSFacobsJ40WBK07YJy/bVSQMymlImQol3VEGYmF
0Y/pF/SjCxOjjj9qBskCv5isIMA3ECk6+EPFKJGp76uUimxdP4NrW/mFuGR+vU5bC9ZByLqZmqoK
V9jUb1iveninPBsIHFgyz1UfG6d4AJCzEIW7r3uulxnw7TpIP4pob4wDjr31KIK3RBRr13qYwAUC
9vG63D1bYA5XZPbbRdnQQqayiKoKfqrDiT3bMrQFLSTsxRTlHSKlolxbpbydYnraMiCbONvzdloW
PVkl0oyASQZcTgWeOgHEOnpoEf6hu4WbqOHywC9OajrhyclG3WiwgqnVXstIq5s5drdgzeEIC5ao
PvyIUQ2YBQjUqwzxFaen5fdQZPVzOYkzHvxTxb6B280AwqR9bVFW+YqeTINLYrYrf+Zb8vG4bZel
wLY3kqwvoWJWxLwyR73pGEagS/HU49Ec4TJE2dY2fR1dcgV7d1giu0DtTXTUX3tvFu9hJM+m+Zoh
SgmFrFDG74TLuj0XS5ATWI7JODOeeGphEnuMkFJ62mfN2Wz4xmL0kka6p6iUBAzlncTtoI8O7v/t
xNOG0W8jiHgMER064IL76d7KwGHa6j2j7SoieImVkAdUzs1HW2bm5PnQfZvBOLhVd9Zx+A9ZeJON
nxJOf478F9fGUZTx1jaVtZMfy5GKQghSRWV7Wnd0Kt7vTtCfVZ9qmSTdliWDeY7cNzOvOrre+sLZ
BvzqewxqaQefvdaXMaY0l/dXBZyD95jXpAcV0Z0/I0UZTyQ9bedGdYxVM6c3xoGk7U3pxhsApSAX
yscmIZ9XioMLg3+2Z0x6eZeU+joeBa1bjb3wxfAkU2fTW+BYfEDwan0JMpyUcJca/2VSDmX71NQU
+mqPkgBfyTOyF0AGcvdJH5u16M5TQz9IbOCxb18ZURcGI00kxtPUW9elDlM9LgClonaZ+7TMtw25
G5W9vh+9J0Yc3g9p/ty5/Ki659IodjkUxH+zlmLiDCJlbDqubVrm/wh1oaXwiP5FS/nz839qKSpf
GKKdDbJBnTNYX7UUXGZsZrFUzw/Vnw9g6y9hahZwAsPRDT765QFs/WXajAuoLLwKLAD/6AGsiT+0
999eOS/iq5RSZxCvbYXbiZ3QcMpyUNABL/PiPZNolwnGxi7/pnKq+pl2bYTqKiu5QzOoKy2gafxL
mkENOdeXHoeDa9o7RbvkRKQ4M7hq65jmo9u40FelycJLJKsw0Xd9wFvSGc8Bi6zcGu/wFWx7kloB
XyKQCKOtulfacjWG9UsnipMwhkXrVMsswgSJeZeN29hBCwg481I2cjlwZ+mmT2VFQN0kWeS24qGi
3UHvwk0sh6dxCPDIvHZ2eqVqOQ+TrD/ZwWPWYUrm4OfkwtOAOXtI5M52klvfHK5N5a2sEIiLZuX2
4srvwIVzmMMpLUJeVXKdRdpKEf5dpZFPECNUIGl7ZkIxiFkdQnNOs4PRluEphiEVaZ95+d4Qm7KV
57zHYOV8tvNyGpOw4QZjgnG2ZQ3cZyUbyQCjpMqsiM40Hok6eX3bXOLK2GiwBK2E0leb1gSpZOqi
7JDRuyG7U0T4oRTBxe/Dk5WKvTa2JHHVwzQqj2yBd4aZ3RcZUFy9qgAD6TwEZ/9KihE/Lqxt5NQ7
DVtkxzlhp8ZbZbJVUUnLJkF+r/CA1o1ZpkijBzmc/EB/wN0U7sKmWKkBbbxZBcRPvJUOMNsZbksT
qqJucFUdjZ51PeJGZX+OoGjjIPI01zqpEZpF3D6WwSNT678bs4mF0ZmhIfpcCOD8dxOlbc9FAb+c
PeKPz/9x9jjkfVj6Yf3g685q7c+zhw8x2cN6FEDfuB3wRX9O/66JxMtRqLMB/P6hnzouX4ZzidOJ
f5WbwT8xflja78YP5/tLd1S+AZejbg4dfT18TFhIvVP2AFzLy3A2r4IH/8q9LY/GO7QenuHiHa4N
mcCFBARFCcm7cjb33UN8cfYRqOwPg/Iu9j3HoKHlcrh01KQ6125/5XSUbzO6LLpHt/WaR1mdCp7M
zz1X8Tty9qLfdCfMTBPoRhBB0IEML1NXbXhQsrX+KjB0Ygq+cSio7ffmA5+Rf8zIcYYCllsU6r0m
26xYYaPUYFCnZ4cYfO9xEVhb9TrSg40InWUybEPe56QSl8GbFlH2Cp75RLNBgYF+b7+1VPjwVMdx
d28rS4ZDSjsjvOa3iM5mfUqIP1wxvu50xxubhXYMw2lR09vWeAEzqruDjlxQlancW8ppwogmnnl9
fLQoVuLYYBy4J+jBi5X6lXwdet73SxaYLPE/2INxWuDA3+bZ2migYSxb/77eOfuuuihPyhP7QF9Z
4TdQ1bMB69i+QTrT9AVsx+wmbrzsRnlyPgcA4wutW8cM2Ax8tFvBhqMTrdoExdKO72Laj7NdW27i
+NqmwPdqvOEQ53UW1UmWn27o9ba1mMxjjsotjvUFCHC0Klep+eRvA80zXizvPX6EZq0/gxfWtXW/
bYJ9CQK9p6RhaZ8clr4L9YJ6HpEOuOuec85wlmMQ7AgIQD2Ht53tiEbN/H1lN52mU0FjJC42ufTv
1Au2E4ohEBnTg90sxkv8OD6PnHTsFNf94ibZKCvzGS9D+wbUixwD+1y6EEkbqJ3HBCzD94r4a4u9
7yU2dkqwVit+pLcZfUOsbA0uJmt8bSFyd7exug3/fx5e2cFV6rAKuATBSj/b9H6xVT5RuKl7re4V
tBK+2p3OXJst2HfJO+2VYTREIKp8NPg15hW3/tDHQ1lsYlS5fM394YLOT1ElTEGi+qvRRV3mFUwG
DFDkc+etfSSN0YQf+D59Li2LZEc7FnpMcxDugz1shngzmPw6jgDKAv1e67cBnfLOunsEL8NGFg9J
Sh0TUBuuNZPHE8mVXnIH8o7CEIwnGkDXLd9epQN7WZvNVmBN6o7yqFFpFnlN45X03BG/cL20vgGP
zrLYoJ81O/PwSN6HTYT/I8ReFXnokFN9Gu9CmqVAa39kz42/cfRF3B8L/J7KZxccymbxOrwSOa76
5USlIOtSCDuoCDnP+Ru6wnbqMXl2KCtYFs/UC1yzE0JyFAG9EgdCKq6+HWgO2TLimJdCW9eHmB/P
bCim0up5eHX3DSvauQLA4+1KK3vjDbwlkmOinZoZrrpgzYxaGwDmQWnEJdVu0k9xZS+1Fzf3dIJb
C/NOR6KOlkD3gifmc9ls6hf/sd0MVOJBVaSqikpkLlXg/3baM20n3XIAXlsvoaNbK+Vo5Mtm7kAb
H6EacYFGMn10Hsvr4Txdsjd20Moh3EUnqsRBWXKFYJNcLZX377bh5VNF6aDErrqw7vWJpqY2vJBE
sVbpEzJgQ2spddx80i75qClYuqNOPnrsgc+f1evhfaQqr19Y/BeBkb15cu+sG/NmuNAmddt9BjcO
rh42Pu+824P2aGteAbWIjBRBlGu8WcUnLrnoYXq3z+IWbs82vhrN82z+XeAOKseVrnt02flvJWF3
atI7r6hWDImeQzPW5JEma/JtQbGIBKbm9c6KThOhHRR+INrKpuAI7TWAXjV3QCyUWzFHxq8y6fkv
RnXjU59Fs8EIXa/1BhYwDHR0Kf2b1UVAZCpU2PmegV3zf8wXqs4V4Zf5gv3rb5//Q10kiUGeGIy3
rep8+Rk3+0NdxFikOYiKrjXDzn6926gCOBpGJ9fhJvUrr8I2aTxySSgzksw3on/Aq0A6ZXz4xVf0
yyvX5l311/FCa3xdi3VAtOPon0qh3tvZeItR/Z3kF81xjrbOpuaeHfex9RF0OhN/y1hgydYqGlQ0
9cCa7DTlxV5K7VORrmep9jJ1k3e/xROUDiYuN7N5kAXHEPzJFcm752H0cTpkDAMuA4NtAFaFIZD6
HGXfwf7DedSrfRSmWwsYlxWymkvuey1/sPGCWvqzTVYzNZRXMRdZTnTfCbj0ARkpohidW59AJupL
IXzGhqRe+ipPNrUmCIIdXxY2KNoQKPnQ3AB4W+sBz9GhvLeAZbcALygvuaBg7iyXFYClZNsxLp0N
bRQxNn+xDzpEIbcj0CG3ZPl5rtOJZw2k9sWWmyFNY4S2B1m+xa1zO5kGkIeaLQ+AuJy1DttjwVYp
M5SXrDPWif40w3Bg5W75Ob0Dj1mOLYvWRiu/GRJUZoqCNpEEFvImUfCXq/2q7PSXMNI2IsaiPy99
y/g2cgKvNZJ+l2asL8l0uUp8J8JvlkTFkrs8q0GQ0l/sZIcpdVZs1Kn49pf9qCxCheLNNlqReY1G
ukc1pFBnqUn/XIMCQcPaoIty5Lu7fmgBsVpkSAcSaZG8ivXyqo+NQ9PY0bob8OaqevStnWwOJ+Fp
1Ccbgw5brjn0xoOGGJwIG9pnt4NO7GGHvbQRe8ZJxnf6QHdVrWrLOKpAsTqQIx5U29xb6Te3B8RQ
1Td+YHc7pR+JDJXnOaAZGu3bBNWzhmLFajFeDwY8hq6cabySZ3vgZ1tzsIiCTFdaM2TXPsS0w1D0
u25ScT/00NRKq1woSvASk/0b3Xox6EbjQaXd6BK/cfNCzNmzSpo4eTt09j02Y+6Dk/tk29o1Gwqw
DeNFaSJ2WOjjwqFJRJPWKcGYatOSZDJcITVu3K54jNgyk+zV6GaYIrnONDqPcCYHMaD6buX3/XL4
lBmGgUHepSTrRsItSm7dNJRMlG22V3A3lw1rpSrfKDZYYrgmd4KkqBWH6ZpbKzUShykX1Q5sGhOR
0VFyH3SPmRu+WM7JbovjoIpFTltj9cAbApQ71YRm9ZTHLqkdgdzKIOHH8ZVBVUjYa5fYpfTULrYZ
3JgpCZcO6Aubp26E4K9ivNZNNmiKdXFLEz+SA2CD7xguEnTeLmvWJjU7JFMYrHFxxB3rPtCD4qVK
ppML67dmkFPU9mgk5cM44fxCrPc0pVuNA8gVPE6P4NFXRqWt3NasbqEgXAqfjavS2J5BVoI7+rah
AcJJgaQGYNvp0hn9+so1lM+wmZec9Lp3vIF7eaUQF4mxb/nhsKqqWxULZIT218HjqlXqhnnfOApE
V3M4jnEyG8t6ssh59EIWa5sFVDM2I70CPE3jUNxaXFbcTjvWnclZ5sOeYZ9Lt9J7xcCdsCUNczCi
IV0a4sEa7RuXn0vekCCX8LVzqkMHor7FJZLfisQAlngxyMkbLAFU0PvCCr08D478VmANaP0yrnax
YZyF+jGaNK9UTLhI5Xok9s5UHfVGYzya8vtC49tkL9B0e6Ukx+521yW3jWoOU9lYC4Ppo4Tun3IJ
6IpkXzI5t7br1fzA7ektYnBWcXG7GVAHdxUAUjHdK0PDn5ZFC0x/aMi+oS0GV3k0LfTt0FRWSU56
P27DdWRjz7DskxbEG6mmr04oN5E0CNXCDIoQxdy0ofABDs5cLe/Wa0y4JPR564HDhB7BpttXnnXJ
PJn6j0jp/AQVtiezerYy1OpSBubZYcvdiZLUkXwYkggH+ZB9ZkjnC80fr0LJwyQps/5fvR/FN8Yc
gfQBvwRd4vuw9nflytx68p9x5fSa0WaiM3X8rpDgMP7t839OMKgPJgEUw4Cg9d3O9mOC0eAIOo4N
oAWldf7YT4UEWIojyLH8tLN9dbqRQGUdjgdOU2ca1z8YYfQ/qhvRbr68dCx0v44wkOWtbBCAQLU8
XPtVeRfg97dDKKWlstWoFrPNBU03XK8sbmGq8dSZxFZqQlht6ioLAqY5SBQtPnwvheDPC9qGqixi
M9zWtn8/WBSgGQolpPhbyq6E49QcQ9V5zRP7mCflMYFAIfV3V9ZX0sm3pp9vK0NyzyG/oDnDsaXi
cfQfMYnta8N6GtVs1ZXuuXYLlppyHbf1biycxxkVW3AbH7B70ljolSGNhoO4kzUaDW+qzrQX3cBO
Vas2Pd4ouCHXoKi9mtR/KzDrhGfWrnDO8ciZ2HTK4kaxaaoN60M7yxQZGAgSsASKb5LKOquUdZDM
Jrs6bEmCjKm+jAZjbacUarfIMeAHyEkR6MkeRPsQqyH4ATATVDV6sew2haLehMpwJEZKExsrwzwa
9k1LeVCbkvoLhuTg953GutXksYcJSdCBVoNIiBp1KUywU86gbgMYX0uSRJ5BsjKg2pHfnCndo62w
aqvdtW9AjlLdraPkj3qZbXU93VcCCxUjhBNkGyc1uHXeJ4gxZjiwKFNX1BPgKOpWGVcv5AVB9180
+au4YxmKq1oZ3RVcYo+dmmYpC1o+eVhAha5oWPCHdeuWLHQphg3hqrTqk1OcE6oLK9s9JZmyYlK5
Zso72L1zqiX1gHm8k9JYCeQvu7TWVRa80Pl1jFo4WLm5sUR2Le1mHfrZ2YU135BddhULxLZN83SH
SOdEGxIzt0I3H8Ohe7b5M+za8oTXBAJJMJEgwpCtx1u16dGxKchFhpjzixBYeWRA92pmliPxS1xP
i0CFhNiOXmRQ4Ud+yCcvlsv6xWFl17NsoKjRKzRc/HW86wzW5s7cXMN8EWqmueotRVmCQ1tKK8FQ
50c3mOnGRe1rz21TWETBSCC7JWVWxnhqUiv+N18YibZj/jBIo2iubdj/47j9fq/65cL45+f/PG4x
COtswf72Fc8W4R/HrfoXF75ZWSamyC1wDtz/EKTNv6DhaPPLcejtpfvppx1lTvV/16//4WWRFcPv
l8VfX7X72yIsMQelD0bSTdWcSOXgiRYuIdW+kF6npifuTGCM1Ggre5reuOU9DyJ8DQRJV6fSzwPR
1wx0atkU3tBrd6kK3cNNNr2wrxPEsAaddw7ntQSVDcbLKNRuisDyahvK0Gi8T059rAuAczZg51qm
FIubKlpY+RJluEUKct1cSxm99IxWaF084Qi4lSO4Zt1UdmqXnIYhdxYN66dxjgOGJL+ZlQUjaoT+
69/MHRwpjZrqdIlj66NqzXMFlo73X1NSFTJcCszLjJkxJOoW9J7JtKgE9NFhQdulpnm0tJGGy27t
y25R+jug1Msis+7LblgbYXkbxVy0QObMIAJTtJukpZBV9LToonOrfe/lSn9WyCVM3XjKsEO7SLaR
Nd04Cghagdg5x3ialhsNSZDcz3a93m5M9KKOpVmSP0xGSpEK98NxMXCf9YmHRsprzM9Md2nMmCjv
lRXpR+FsNb1/8mHzTXlNkZvsek+Py7NmPUmqrXKHFDe4v0UnuRvqvntQSxWTi3LQWqTLsX8WgTp5
lDTRFdFwt8OKexhT9U1NE8oOxbMd6mBikKeaoH536+zcdYCtkmnTYtrTJQeuQnXbVIz3jaXuI7Oh
DpP+Vbs4FFC92P15FlpBEdOpAUKyMwDo6VTaSbp0abptuJZN/c4N4gsE/4OuNFeiNve08W2MGYEz
3zfC2hPZeDSdDxmB1LSKdG2NM4XWoCijkuLoNP7BpnBWIM2OVru33ek6z1pghQ0bAvmmyPrgRDoK
ZFMsegeMiW/ftLiUotH/NLqUyVvKU9+a70lN6FANfCKNilJqq5hbmok2Avjq36uoQVt1EbCg5bmk
Gox5d/bfkhff915fD8j/4/N/buxMdmFs9k02Ypx3Pw9IotrA/Jg6nf/UhSO2/TggxV/ENBhSfw6d
X+ZRi0QG2W4dLMqs0f2jedSYJbOvktpvL939bR4tOhEJE7bXtlf7N39wOy8IgAGhuxdldq6becOW
GmvRUi/TQK6IVefGTZRN5eJdHsVH0N5Q+grZ1Kb2tr9pBnmc88IGoa4+nhCglbE+a12tLeA6HA27
PFhd/S0KbZSPGZgh5x41clMZpGLoFJFI2GBQ/BqOuAaxrju5dW/78lR2ylGhXQixx04Hj3yzxxmW
cQe1gydzIl7El3c5S/WqQ+RCPtDhBgpgUpA4ryXwvsSmkTwfKJFRdqmjPws5kQqs9n7zEvSDftL8
/gNTFEs7M1vblaRRvWhZ0NM9W1aiQlyJPpzUxJtnfuAyHtNg57ThSx3SyBLQKepkxXVjlnvIcB6k
2Nsm5bDN/JimKGhrfuY1JTKIyCIvtKo700h2lfVocg8M1GNoNqsgcIAPws5q7T1VnFyn5TlXpnVg
J1dFeZ0QuHOcXYwK4I/lJsMm15loHPFobDpcR7oBZykh+B772a3lZ6dOgkrKydXPPUZcniVbwR4O
d+cQMLD0XYv9fVEN4codKVzPUbJk1F/FvraJRXZT0o9FBv/Dtuvb0IV+oVa73B+XZXhtpul+SMZz
W9KFZBrP5VSzkhuWiigwbBq0f06HqH4isrnUmKMn644BcgWgL3GZyyxofDj4Op1XVquLYRzPvd15
CcOzKoajQDFhU9Z/A6NzpfglHLKCiwyd4BMDXxDGW4krXq0aVnNItslZFs5BhS2rNXS7WE1KdyhE
DCiqhKhxwKnLoRD1pnGo41ayHb9f1Nx8lxjuTvbjgu99xRX/OnOetQBgdht+mqLa9xIWJHXvrWfY
t3CLzgFfoy9ZgsTKVVCmp0hEa/oV3UWt8ccaVWu92ccKwQfjFE88EGAL1p2gsIYwNjTJ4T6twn1F
iDVS9U1CxXugoOzE/vXUV5u4q1ZTxgWsj1dB3e/iwZ74K+zJUGhszIne24a5dCR/FP/eMxpWtU4D
i+4K5AD7u/Xhv5zR83T5x9bj98//OcSySNEIVM/H6ffVxs8ZlnWHylk83/y/7y++HNFAw6kE5Hii
LHdGZnw5omc2h8vcC3t1Ts79kyOa3uffjuhfv/M/LNUapSWplk/6NoE2zu4amtq6HtMIr4HfEtPs
1hqcuaCnvJHHuu/fDgVbwkLzUu2DFpVVYhUXo8/Xmbh1mDIaBD7HqhY6bIaWSahu33s4N2NrH0m6
0E4exQeWBz2hUr99qAfnaXSTZRzgThjGVeLbB2foHoIaxTIN0lvYhetwrLxETrdm6Hg1aQyUTxil
+W4y41M7kp9rXbtfJL3ELQZqoNDfMyvYjsFa1ONJq6KdzFHZsmThO9Ojnn2G+VsqzQeniG6FZq1D
znqVNubBvvZFt4uD/jRUpBXG8CHVTGwN+ygl4KVziLYUddTtqe8rIgj1lTOwg2krwtE8MiYM6Xn0
0WG3rEbgmClk1WDUtxZDcMGINGU7Q7kv5TdQO0dFT5d103GjDElWJZivG2qoK9TqOLvHfroR2DUi
kI19yZeqnyat5WeOYGhpq0ToK+w7q1A4d+1gnUPnw6Fex+lfQjYwmlYjNRs0fTbF8E6C4kR/11o3
IWtaa6WqqERluaDRb9pdM64sW724pr0c5M9dpsKCYqoWyv3Q3aTduNV8RrjSWNPTBwPTpsA26lAD
/Bb9sahn1mo3PUUYTcPS3IaCjHBu0lfuJ4+hoIh7ajZFP3muIeid6yjdycaNhk89y0Oan/PHOCqe
Y9pYBoX7i59cd23OvtcndFNRMz0wCq8pN0bloTg2Y3cb0VmVpkzeFiE7Y5osQvsFLVqOvbbSfq3k
/pbBfiH7vltWpeBvGYzEaHzLpbyGsvUtaf2DrHCx6U65EUH5mtbZbSjHqzIpjWUbxpuQ5tW4fv0X
n4NgJbgyz+cR/8F5+F9nVQTQ37XTPz//5zlIzwonFptcS2ck/mX7C02CdPL3m/x8Nf9yDhoqa2EH
jZTNEV6yr+egZmJoVX8Ch/6JdDrnn38ZVWeqxJfv3EC//br9bYAUBK2pjdvIDXb1VBgUEvTkS/wj
l5pb2SX3hR5cMlhpbiCXEbnKwA+ewiq+tLaJjyZeEKQ4+4JOQFh4sZjAopubPsXbUDmnzoYqUSTn
uXvAhtbHBqi/UTGodo7NZY61bqWc25AEYjEl3PD410HB6RhcJmEdaA/dyCFb5YN/y63+mnz31qQf
uszbp8GkXKC0Dx3qXpDGhzSvwfcN66muLn4AOiVNTqrLJBtN/VXlY0CKEVTJAWYVScYuMi9pNZ11
kKCLnLqOiaJgfyTzaouVGmlEHOmGYeC1MIAmPX0uurbUDdtrAJel5l0a7yOX6G39mkzqxpTN1uwc
vgma7tLGvKsVCqP04ap29sAAF0qfMB9RUm/YVy4EoMgBlcS7d4CkTMn1kxWW+5bx0LHUTY1S+r3J
ElTZZwSQfsSD0ymV54/ZAwmID8UtTqERMbBzsjYWLisYziqnkVdZ4LHT4SbK6YPpu3VSvjn6h9Z8
DEr+AHiB3c6EePFKeR/yhb1Spbo22xz/v8XNePJo17tLDLksDKwqdbcytGtb5QgnPeHVldwMwbjp
ScNknbhKE2sRlM26t2f9sPT0eaKUKdzV4tKN6d6hyEmBZBer6UpHKcmy6TnS3oqB01MLh0tVSeQd
n1ZlZgFcNcn0CH1r4nHR0TX53FLYgvi1pQxnTgBf8q5eOiJ+shoVj+x+Mp0F0bq7oAF1Gz9Is18D
ed8pKdyFPn5tC3FtddZparQXVYPBoAEktbtN0FI/a+Jl9EW51durmkignXU8w+HhqvzZunl66KR5
SvJ6C8LH89nz8wx6znhY5tPetO6Ye/EQ4bPynS16DASSU+8aIBz9deXrr9gOFlEOwqQLL8WYguIj
ITmxnV+0OI2JC49kp5KDotl7S2vLvYtzyZ1w4XUazjk8xmF8GIAtqzG1myACVVCB+cwMlPZsUiMj
TbOZtCw4RRAtgmJtAxusMDgTU9zD7lvGhFiINK4orMM2cR8jqGWi8Aq/B/71MZDsNnseT1ANLVxu
/94DH5+PZRkmZVZMqCrOnf9+4Avx2+D7f3z+D3HC+stCJMUyTDQBDXeOBf5n8rWtv5xZ2UW5+BsI
92VZhkTLfpfEIIryHCvkQz/sxCYmISYblwyiQTjxn2EhZkLSLwf+36+cUCKTNBP2913aFyqEH4ug
F6UdbqUpL03Qs2WCSxlZWxumby2jVTLEAK+3VMF6Ve0yJHrWmG2+/Pwuf0sh/y/vskvBYdNAL/pj
ZffbD9CZX+aXl8GDOEMhYcEGOmk5uVh40BTNAfzisEJlzNgnqSkpMeSLqb+DMbqQ2BsH6kZr/z5p
n9XsbeixLAOk5C/dOdQ19XrCgC33qvn7hsWOHh50dRU61qozzxIo0WC4W6wYJNjGRWgn7KgpOnTf
bGwndkw3VN+uMHqvQuO2suiXxuwS1sVKcUgHQJXjmhlaVyHvr7IWV3q6tcUx09GzwVwmbuIVGJWi
8TLlt1Z71YYU+5Kzd1hDJki3rbi3NGJlIn9xKW+MpqumDraxnux6vNKTI/eJyI5JVt4PY+EFBskO
hV77JF2mJld6zT3+f+7OqzlyI82if0hQwCXMaxXKWxZt8wVBspvwLuHx6/egd3rVLU3MhPZRD4qQ
RiKnugqV+Zl7zy0KJgeO1xa3vFX4CwNFClTO5rs+2PpGQV6sMnmsRetZqfMS5qg7dBQLwBiQHVDv
t+NryHBeb96ZnK0K5sTovXv1sRHnYHyceE8a/dFPh02NLNOQzwWC1oKhpy56Wmj1bPkQLtBlFuUG
Y/6wyPL8SzY+alGzmADqGOJqW9bC7Q4QefJ6hcYOZQ/OkGrrNhCk6nxTOJfE8a86soBQoAbAv85U
QAWWgxP12LrNRVe7o+1fA3Huk2CFTmyKpmvRIWtHyJzJ4uRmqFWJH9SRCyUhvRl+WEyO1rrO7bUc
mPdM2VOWqOtYTgsUZ8xmPrIo8ygxMMuFR0HmgZ0zyo+uk2ttm745E/1leIYbX2qmRq7q072kSHXU
XV1vJeZZqBs4EcWmiILXpgLVMHPe2Bh/uvRjbmtDPCjLg5mhouIiQz+HNc5el349G0TOYZM1rPna
jUFwZ6WaS1tkq8mOPIkvzjGG97xmygQdVCsaTySmJ6x2J1PlbE3NSo1Rg+bGk01+hwUt3E4wkurE
95L1ZGjVxemrj1Krz8rQ3YPK249lc9+w6DD9eIHXjyf6PUFsVnTXrKq91PXPhDPurb49KND/+zA+
zgp8A8u5T9RM2z8bGWKatNlqwwiVnv1tZZCH0B9culrDqe/KODgGSvhOjlGznVL1uYMvFLnWPetG
L2mzZ02bTq2oDimR85IGFzvhYqJ4aQydETtYMQM4h5kOn4IvchhXs7gE4GS+Hqr7aTIZRGpPVssU
0zgUvNUyLGCaWJu0rDbScsE/MhXsfdKFy4VEOTXazjoqu9UAu3ls7aNry70VxDElG213gjz3HKl0
75AdSaoyhwqJUM/26JKgjckciBSqfp47I7C+awEUXu0QcreQD7AZaOqrUiZrWzG+ybY6m1O/CUOB
fpAVbDod2wZLlh2tFOk+xUq1dFhVDLPtKkVcZnVGviBYqFwcSsTaSCxBU+LwLL8yQFtlNoyCwNpy
N11zpOMycbwiKwNAOtblNweONBFmnNC1P3eB9Y5FPhbPZ7gxRpUfB30bJG+0G16FmigrN5o+R69P
QCH4INxwr4MPwzG+SMWbRvVJMvu6xihahz2na3gpSbiPUywGsfYaKm9afidzdFlQPgPk24k2S3KK
pdqNwKV4du17rLUbjNrHYDgB0EMHxlwipQRBQkHO0WIciWgh6Vt1ilUrQApRzQdKsLTVc6YisYdE
ak6v8biZe1ljPCQKTmg18UI9J2MPbHT3bQTHnGgWQ4Z4URI8A1wI+s85yoyNn66V+IvgYRBBjon3
YLElG9TPfBZ3vxUBoadmsvGDZ71Ai4hnoTUPcOvwgupLh4iMOPHXovD3Unz4GOREYXouas2y/VKT
XKUpn8LBcjeOXpvtgtTG6fzVLV+Aj5LAvo3SYDmE06oKxTKKnoKQ/FUXJMZz5PfX1MJI3CEH61Z2
8ADQaxND7JYiOQ3xcPvN8bXMz0ZuOMEMuqxjbyJurTZBVT8WFkm7r656tFAINiSHpanPGq15ygg+
zHRAo/Htt6S24X6RxUKgyWfCoZl1NzJqFv7YbE2lxZ7/NiJ0M7Iny/j4LQLNqkIhB+pKaIvmr2yT
iykkwbbnKnDkndvilHD3VnTjge38i4sfF9kXHeqSsHJF2ZFObitfi/Cmg+ZEk8za4CFBRtE53+pp
WPzGAtEc4pbXUyTv6nAKeGLIOP5H15AarEiWXJYJi/K/KQDMOUf61wUXjPhff/5HDWn/bhgIqhBH
gWb6ZWhg26QV4oBTDWHiCJvNZf83NTB/F3NZNasA+NffTbR/1JAUleyxEan/P1iU6l8XXD+/dB6s
X6u3snH7sjWVGLkqQQ8QZ3geQ7/Rapw2CiolXU2AXendCCMCgmrlF0/5ZO9Csl8mV9sNevTahy5u
2i8S11aUEnODvMSpPxxyzxo2APYY3ewAGaKGkUfvvxiu8NIs/AIcnP1P7Ht6qO87jfB2/20s3kHl
3Fw2Q1WyKw2FweOuws/g+wkZ0l9d0XsNqxSYSgxfxTkT3/KAvDwutRgQ96KYs4uqegUdU8p4ZWk1
7Rb5UDVnjvNQtm/Kd4r7yE1WYlcdMHiG4zNQoiSdHjPZztgbz5IosAE9qt1rpChgIMD093hXLKPe
NNRhFkwpqmkp5LqM/DV513uzsvZtqa/iiIGfHRxTyK6afxfNgEc7aQ8QgxahTqebnYwRmcBoennc
bsao9vzeWkTdp8S8o8XvEjOvGF6DQl1rHXxgExAVPbzQ2lWQVKfYgYc49/L+up+slQxKWA7xqQ3s
5WilQC26VVrh7NFsmBTR1p7kyBhGO4Em5oJUPa3MzlXy1Z2mpe6rK224pZ1zaHCHdYmzdt3uPozN
58Fm9lEa77gBGsLQxbociSuBmrQ0EQu3anl2enyKFmyHIGQKzhRpMBF7VfFMkvTRh+TPHF8b2yUg
qoiB+0ivZMDdThXRjqBySMbTcwXyKdFhRbcXA9WwI3lL0A3bqNRj/9TGydb2X9z+EW7EonQQMlO9
lmO01N1D0upvRL4xojYPhsu2qNEMHtFho2kRj96wHnmIGSetFQUgNNnlacUDohFfUmGxUav8ri8t
ZBSPMnuBEbGOgD+qQ7VzyYfppl3Qw4LE55SQgDmgBpeTuvznno04dQ1LdQkfcWeFlPlfBqqs5H89
G//Nz/8YqGq/W65Ok8zc0p0xifzqH5sl7XdQO7T03w+/n3P7SH/VWBmp4J/5iOnM/+iuxe+gA2Yf
LygBTtW/h+qBSvCn9vpPL9yeT86f+to8rRT22ii6h0A8Tq21Msgn0GlBApHt7SqHD6XxzEcEUYdI
zxX3a+i/2uDAOCmQACXKWtGSo0k2Up0faJBJUyXrSAzyScGoEfKgRfFwh/YOpmATHVypXso4YbcQ
3YdJjkYJaksJcH28xeyypBmuFUpBAx8I+yggQbhLW+acbTHdJhWZY6alj43EJ+d0jGWBHC/Mov0C
0f6+LbqVJkjDTJW11KtDob0OVQKJtyAks3ljyvTQ8t2bzPBLa1obTMrLQoHFgTENpcUiC08anVsy
JwUN8WvnZ2R35tFWAxfgKO6qoZ2PcqLcAvdqTtqRl7aYSmA6KhYPJdS2YZPTv8n8BWZHtdAy62A3
9RrNFgrVCQzluEs0EGODeo8sHYKI1Pet4aBAzwAOMOiTyuDh23hog/jCyAzDSXpkmfnh9CAn3Vdp
aesAQqMe02OU2tUcX9TyvWnqTc/MgbnvXemQfqsht50w7kBelbZyjfzxluTGymIBozqYRGH1JGN9
GwxKZuZ05IizvRZU+iB8RwIPK32DwWhdIUpzYhB/XzpLpycgVkbHVhy2cHnibgegj0LzZhvAJsf8
UHAUKmDowfCBgi/J1MpAE9kyXCr2hfKVBMR4w54wWKTOZca7K4RQ0Bq3VvQ1itIXiJ7LFAJNgYh5
BjOTJbIHXbKsfKyD0SlIm4fGvhj2u16GTJ477CjYHdVwnWrG3iSWg5jTldLh5m3uNX6HBVaffSXi
vPRRFtMx69pNOmgMam51cx0nXESO5ikpmjf1mqgpHt7kUerg6t106ziVF2vVSYwA4/16M6gw42nw
KsK6hvq5Vd6UmV4km5tLrO8YEn3bXxUGloUkbpjBL9Rdz2nbS18ydzXZxLJw83nvxrG52u27gT5W
lM7KAYxTkDuFTm5a9uXJgaUxsY4LPzU8waJgWGRswiHBJsubFsCRNwWZNAYTYaRvTvma298M/Ra7
/jId/U1EUGACow9lWe2cmOmk8gNx8yqr3lrqe7KWvY5pb+nQfZUm45S45+CXLNKcyMtbGBwlIWpj
eE/mOFJtVqtun0OIi8+uKnGgxbxqnO/R4C5IJ120stjzNUBIWHqRzZMbRivfwbNa8zVRydlF2pCS
qhbq1kYHHFrU2GcdT89qzw41r69OVlXz4QBXkuoX18j2RjVebOcJmeEis7XvY43EqNYT4c661R59
bY5Hvw1lfEh4dNSOFLSoZX8SrTUSZ8zaPSJ0XOF+WmaWu9TUYJ+CVC56nO412mzmEWNMp2CSlBMa
3LL22o3yte9PS032657AH+JLl7r2FCYJAr/Jq/k+TZKnBuNpIJNNkqSZ1/EPGh2jkzcF/voKfoE6
XoWgN28ZPNnhrif91yg1Yspq4IeCIrJf1TohiU3iCR9JiqgmJEHV3oAhZAVDSIxfdDRkt81wIPnZ
ScWwI5kcyBIfjAkZzfDxVfcBAOpxE5Q2TCGkqGH5JJRsD4h0EzN/GYZqWyX10s1S6g5JzUe6WddL
ukf9iTdoMU7ExzTwJPlkq0Q+KE34EkgszHEyraO0ixCaDxpyJ5pe237uxpfasjF6HfMWf3Zc7G3W
JpzLaOvLlyRMr6wROd9JT8XAvUwKHNGTYSw1RznqAX9ctggnR0ye2Winog7ZFYwWqHc+odb4REnm
mQboVCXaEM6E5j6+SpXIrbjVyXvVt5pB3HceIeNmqdxHG5pOryPZKVMJrCtoUO0k2fY5FZGV50jE
+7ZaO2nVcEQTbTdY9TaVCsGI+V2k+zudVJ5WR4KusOR3GzIwEoQH1aU3xl03Frf/PCzWZ7ncH3I6
lBpCtUA3oxjhuoe4/CfR8RiqrW20urUN+temz89pmK3zgmwKxlkrX8gdkU0L0462EsvkWHcsguAF
dMkXPSr3ftHA58qDdqkM8UcLfn5BOPenMeLS+ifXZw77NKw5s9hGRUn500fy78xCBmvrn3tXHDd/
/vkf9RkSdaSABkIeANj8H/yy8HbARoFwpNb612rkhzgTsxA5z+ASXccgt242Sf/oXcXv7CpYjVhM
37/Lhf7OwtulPPzpYRKIkX555TM06ucCrUPBHaZiMGBa+C+qVTz5ieXlDube9tUpzF0edNtBMw5m
qOIRLhitJ/6SYIAIchEAJoK76AMjEEylqNm9OgR8zEk5rmw/WxE+2LFzGJTypaOBmiwUJjqwUf5U
4bYlMwvuEiGb08INmlVoJS/DkMh7SSRXRWhsj+mxGnD3DfQbQ1d70+yLJJTqKZbdEaH3khTThWTm
U2KirMVrw+wmg14xIGhJsVpisVx3WC8xDiz77l1l4If0GV6TWJq+A5TYX2n0YiPIF8DJdCrtfMAu
ZcpdGKlg0+ByGBreW+NqYgJVMIM2mEIzPE3EZeLBqYqXtkUExNTXNZ5o0oADLrAHHxP925BGL5Uq
n02Mp1o8iFfpjNkpRkjYT4+VbiVrC7dqhGvV1rti5YzFJs1UwFmIWN18L/G5mlHy5Jr09/hfO6Hv
w3S8m703RmGtJTahXCe6QJn1lRxO7HsCGndF2t8g8F0yoz6hh/oqFVN/iFXzjZWxFxXyUQmDozmk
KCn7mNfpHwTV5IibNnBm+6cFtUNZZ1kDfDVCBxmGF4eUdmqPNREZezA1SzG5wH6nnZ2BlOkxG+iQ
/oDRPsZ29LUE8dG2Ypso+ZuRsHkv+vAwgu1jdrwRSgsOJ30M63g1sR2xIZdb9KpMOA6NsLZdmB8c
s1uZKZPwOK68YGp3Pad+n1vsOLh6DTtdmu2c23df2QgO5mYX21aKfQvT0g3d0YL4hfUwkTXflAeZ
Fl9NbF+zy9LBBlZiB2vCi8A8WZfKIscsVmEamyjKVUxkOn7zbh7XmC2gQ4VfazykaEEKluY8OUcT
VkbgTmCvxHOCSa2S3Zr6dKtL4kundFVhZoszjPrDc43Frc2rOVDj2Lv5JYzUq1Ya9zTQm7bT11rf
LZ25UOxYkhT+HEn1wI7j1BXGR4BElff1VNfZy5SbezvsLz6pG9Eg12E+PBiMZ7u5jm1Qs+FIXaWy
vRlqfTUjrAskVB9EBNIeqYFj9bs2gpgxPNQOXoAq25ZZtjWq6UWt3xKM3sVwHdR6WQhYgMN4MZLo
vg/wD2t8KXTLX6kTnEYdN0ZR49OwQrkNMuInslw8maGyy/k+EMy6CtNP4q45G76GfJ2/p5a0KjIy
FKXRm8HIIh23CRsL6eYkw4r+lLKLtP3hQyXfyvHZ79jfqqbyzAgNGClzBjOX3i+9vBJrFdmdH8HQ
hF3f5O2+kf5BduI8JKho/slXlsCPNKO45uQf8V+vLMGd9uuV9Zef/3FlafB/McRaQjd+lapqv7ua
i78V+j/l1y/DVsIakA9A9TBgf/E3v4wUBPBBwT2j8R/Mu/y/cWNxZf7lxvrlhX/f6P80Umg1MahJ
T/kTJ485pTjxWlj7sUZTos/hkHjH113erVW32KmC6Rkl/Uhp72r3ft/D3La9hBApc8R1qs1YjGbh
OE92rpKxQtMBTqOibRC0D716smgmsoSVLM1Fr+6wXx5cxd4IsNyCLYAF2zWlJcmNaZklGVbM0cPD
5PWAlDKn3PdE41S5jxcTHYpPZxZaiMrblOFffikolce5G3Jpixzao4w2KaJdaup8FdE+oagAHqaQ
FiGZoOXzLJhWK63eQhXklfUhmlMmiRVFhDRvYnF2Auyjx9Bvk/ym0cIFNcgpWjqJP6ylxUPyDDsJ
gxmtn1k8h6yM0/Czs7YuzWE/nSpaxREYbOmHh47oaXjenkkvKfVoIdnvkOq3DqtJvTUla2ByRqYn
MWrZQ1puzOatbgkik87RNYf7PFIXXZKsHZLo6hq9pcbA1niD+l/W2S4RUJi056IGEEZNOkQvperv
i468yRG+octWEiEFfPhi6dOpaAGNFr9FqWfQaYsWisSmxlDu6t7almO+L1g4FlGCuM1/L3xjDeHg
qCf1CylB3pTkz0M7HkVUrWrsaMpIHreUp8r+EjrTmhwxPn65BDY72uS7Thmr9Gxaxo677iSfTdAf
hOQCVjXcAF9tWXkDV0jUqmRjssgehminanQ1AkyV7+RPg0kJUg31k2VpD2MQ7du+O7ZJ8DKayrOw
m7uKxm0MbT4QxvbU4bJQOBerLaKng8K62w+dq3TfDdMB/uB4omTHNaEeqNk1BlRDaGt7bGZyGtZK
P67ToAIiFu7cOsK/0FB+MWSr80tfWT45d2TRPlVTdxwsuLvKTsGCZphvqdFvOgf/syRpGBlE2Gek
CFJeSZupehAsv/fzeb92yRrICeQAvhTbaPUaxyB6h29draqfekt8eVKt/LI79Wr+zcGc0MJq2fkw
PPWRMNW+Q9GXJYfBfyjd4iqFjy26u1V5NRFAYXi2wGSN4HkI0YSxCm4L3j9tZziEFbgvhRDHhJ3p
gJs3mptsFB5yLPaK6+y4i9+UXNBU5x5z5mXBtGVCEryUbENEq3h9/4rw7RaGDdlakNuGCNPyNctW
2JGgPbur0Wx3NUyXxoi3TNw3IxqLVpvfhk/FGTdJTpgCYIXCYo2q0a83RnaONHVNvh4GOfVSuf63
ICBhKvjM8ls21wvRexpPd4P15DIZnELEE+JZq9WVLp+MmJxW6L5jUxJB5O7HFuAlPKHOutoUmW3h
fg3sdCcc1ixTIfdOZGL6KPCrJyBil0i5SaxtOE4iA9RYdV/nA6Dn4dxFlWBlA52Y/U0ad0jw2G1r
jDKlMM8935xGT58CF3N03a81GKETVmpqy+41jgkasU4jc4LABXRnQAjMM3JublaJBm8sdgXQ7I5s
98LKUb7IO6MBYqbXqzER6zFMD2OpP0dBsPfteFPOriYbPBB85rRvH60G0BiRgEVOXI3iL4m2fpYW
05raCW5jbz3EmcX6tbizgwLvULlT/XjVa9ZDIRT4w/1GCea9z6sLagwDzEMUdzQOYBMZ6PlTih7F
f+yZMiwYICzjhCEJ3v1C645J9zrBdqsKMGkKATIyWKHDXajxRw6OUatYU5Psk+JyjJRi27Oe8cd0
E0CjbWt/3wzpDTE4JTEzHOvbHDOWpQdDKqsSQG1oJGDLYUSPWGTV+liNSKx68pBZFjVUjiFjoG7M
vB5wi/EZDGhzSP0hxovY0VMX+RNMHZQEGnYChalLF1EtxaqQaHjtczvlzM0SusJPTpWtZTeHQdsU
7l0XKQBU33lUlKRHBGoeAuarcKMvnE5HxGYY1/3cmxTrOPGFnop8XWntWVLD9ar27AJ0KQPgBvQt
oa/u9La7JYY4YxEFxRZF8V0Bns8aeKwLJTtkXXbVyNZR6bAIZVgrFudDqp+Y0jaccsGumgoyVQpI
KWwGLXI8JNnWZNh1LKIq0xumQmPmFb0PRk1OcXoKYWarAeIM2ZjZKhIAIdtymjCVPmaACPC46nXI
OR1ufJ7lgRFnQEwbsLwye5HhKa3bZTG1Z3NeG3JWFgNsTwVa1AxQKHp4FXEK3Tch8IxPPer2E+kz
lqEdLfEZavHjpHbraTKuVsfFERdrA7JOmUCBz/NXaOhLwSjP5wZZDCm542CZmqS5q1EE31yzvBg8
K9r45kfmKqqUXQeMP0MAXPQDtJ+Ji71bwvQKQACR1Q3kgA9yWVozT4Y4u74oD/pAknFkbisrrbc9
ihiXw3F01KNqveEd36gKdrKxOrpFthNVc0cPg2J3niA63ON4btMoWAUjgMwibnCYZMqpaShZTJ/9
5ACW8jcbenlQDoO1NUNmO2hc/DTfC83Hc+H/o5dujK51V2PRL9i9zVr//+TmwkTw5wr5Lz//R4UM
60DX0CLoqvhfzMsfSzdovKggftTOf0x0kNiCRnDBFeh4atAI/JjokIFmWI4KNAZ1N4Mi/e8UyLo+
exT+mA9+H+nouMUQP+iwyTFb/DrSYYybZ7ni21tEh8yIy3BtSpDKU3hoDWTuQbybc6JcdxyoKZtV
UgLG1YNdw7JLkcad08DOCNnREDeRC+Yh3bkVwdmXGcohc9O67TWRFWoyu74vG4fCQyyUJNoREYP4
KPRcM/JsinEmsqQDASLyQ5fow2gJievZcgPkUMjgLIulXxGGL36femrrnsLU3qhhg3fnTKLtoqXt
14OLkdbLKsoOTfbgJonGAZsCxsNgqo9XVz8ksl/GBUdMp35MGR4sTT5W+H4m370fYtYJqXLR/fxQ
CzNEVf5SmvhFXZPjQ13m5bXK/OfR1hcGFT5mmFcuhlsepSe7xAgcR3d1kPQLdt+eXz0IVokiAd+U
pt2KrSZwkaI6DPgttIBRhjCfrXKL72WpT+Opr2LyG+2VNUJv0h567qNBe8ys58qHCpcWZzOr4JZR
cOjxs0p7XRUR5o/hHXw/piRnXNEkL6Pcpq6uFinysCRx2M3B3lKDt6p6ylOmZsx9JtXZDUI+d1mx
Rre2lpBINE17D8J6P43uJq7y1wbNNytPFoxZId+NLPUUPV5XBvOUsFdXSk9dEwBLaVEoZiVirEoN
KR9n3SvTEIYJ+ToiEANRANDwDvmsKdRlZ0dcvbXCRtaQxVYfusTz1S9RCtYlwoWKLJ/Vzy53+6Oq
fIncemVFyNAmvMZoOMx5Q6XYEc4sE3YbO8eR/OS4ydey+hpQ0i/MWs88WddX6t2ejY21DZ1wZZvT
lkXmuguMK7lULObctVDqmxuYEBAuahA+Roa+UQ2CQIhreGrijxLli5I1G6AN94LpSl+EeHEQOZYB
F09+X5fGsYYx2Gn3A1s2x6nvpWo/Bzkzn0rduKW/bjHmZkN2i5gcQ7QjYoU4u4rQa0NvLw3Pr2+N
3pDi2CkGr8ne/8lDCWYDhjqzAxDnk/TzH49cnAZ/PXL//PM/jlz1dwMRpzCRORAhb1o/6RzU3x0y
hR18ZZgIkcrzr/44dTlO+d+h/3x33v40R+fUnccnuM3o6ecX/HdOXWHOCv0/nbo/v/TvqJifxhJ+
SdxsW0RiywIZARFfx05s8HSdyoFOEjClOXxtCUAbCAwO9RhxFlOGGhNZ0jTHNIbuN7Dv1PSzkxI2
4BuAoSgU1Nq1FpYdHhzRviZxdAw0XDbz5H2SoJtr8NJ02kYEmq4m10/cj2aET9zZTBqR2Rb7yNZ6
0yL1Fg3RDWP6Wi+0TS7KFXsqvtUUYcM1kkCvq+lWSvcLYSd7MzQ3SQhDeDoLFcsr4t8++4ZIY+ED
6nMLZ2U72zh/C+CWd7GGncZO7gZWeNLO75KxfXQ5/GkFkFMpaOXraVXSO0jwCE07bbiwNqZEpaAi
QU7djaUwFgnGaeXrCNE7WCMww2s8TmCryyzE0tsrb2Hun+XM/sbX1RX+0pfvAj6l5ZMqgFbD8l9s
OX42BhKtgay8HmgOl+0CgxOBD9m+t51NjnULE9pB715rE8S6C+BPF7t2YNaAOSou5cqk369x7U7T
YJwjZdajdKx68wZnLoQGQqEXhjNfFc2w6at07xrXdmCEzAfpN4ABkpdc/6xhKbOGJqTBh5bWHWPr
o1WzGTewyAbjBI1rq2rI7SC3TnWxptDc9UOBHCvdFH0JAvUB8Twjieho0r0EpUGdjXpYqNs4bh4C
fVrhSfa9UneIejfOlkScrnFQVe24d1JYLWpWPQVdloKyBwJWBxStCdAAl8zHVC93rqJtkjQFGK1g
E65Oeq5dhCNXijEdyr6/lWO8JiRxxzcAYY5yhjuQCPXdDFygFOGdXisvqX6O7OJOSnoapzm0tnYg
gBvl+7iG/rnxc4ZhTJ1C53uwKO6BL0lyohEnaTMChSCBMlam8oGs0w6QgkyVsqr0IcYAHgX6QxGV
074YtPZUZv63TPczZhrmnZEVLXoS9xIi0m9b66F2NRQUJPtFjnPjYhZrQ5rLHFBEhpN9mUNDKwzx
JWLSHvgAt2mJIwfkRT6cw8y/D7Li2dKqO8AJy87IljwLfUZaR/wh5VGQt5kXz81obnpCsGs3uHTd
sDJi0o+sFuz/tBpM96bP+A19eGqDaNODGKv0p1FCv3RfBgqFwuGCSvWFP0chNa08D9rFzYddqtsU
LsGSffZHEcyoho+6Fs8O5npEJy+dnu+MRh7KYWR2FnNBS/cuUUHbM620W3Ppxg9wOa9ay0SBlXoM
zdZEBhTVN39QNkoPdt7sTU/pcRMN2hIpJh9Tep3XSORoYQ9o0m+lRtNf2hc9Qq7nB87JVTDhjCnD
sDZhviZuiGc2k01YoYIn1GoZBox+stLj+qhGAdYEkERR0oeemucPAU6jDntf0EMYNdNVO6PSBi53
1uYyzTatwuwKTc0UkteVf0i3vRjlp6y0XZhc4g6wQKwSJWutTb3cqkpJcFS2z9EL8c8bmqEbIWuL
CZy/VaIdt3JU3trKAOWu4aUMHPc+yCE6meU5yyAMxmSFlu2WfR5ilrjHcemLg6mIvdqCjhegQnVG
K4oO4N+iGmQfxGooMq52UJMWDYquG09KaW/9PtxlhJlUQOcdI9tIKRZufsvTYmlmys5OJsj2GJ+C
+iwUhCYD0HZ1pnQ2O4idIG47eJ8pKzpOarPWrr4iVomqX2JixIz4tRy1J9K5zjhxV02AtQBJSxv6
NzWMvoiw303MkGoJ7C7FkR7qsD5cL5wXpuGAW/OcVzrg2YYc+JinF3PuMmqbL0wPyHVXVoRosJqS
CZxnNBrxVaBimNMmO9jResUEVlJ/hbhIx/QbK6RjJ/KnSv2QdLst5suI60DA1Rt4JNPmSoI3+7Tm
2PBSFN/1olQcSuodUcrXjtSNRiNJS/1WJtbZBrxF3u4pVuynMh8JUwt3Sm3e+tbn8aj2rvYiAm2N
LXgRWNly/s9VIPcEzIu22sAE8JThFdHWobbGe2gdDPgkKp/9CDG4D6+Nr8NjMPiCPhbpmyZ5uc5X
sLxLnF6rxu7uJHa9RFqHoeEPH+Oh8UndmlICAS2MQI8KItbSLO7KodqoBWAfPdrb7UQ+QHbNsbNU
+YsuvqnyUIzJhruNwwsxtnTWU71GM+klrrMZrIoQwKh97otiW7npa4htA3PKQbWtu1oaZLYixBpZ
JaQeBJ914kYrDJJeq/Q73DIJfRbq3iWivHOoOMs4Vr0mUYGUvfiZf9CjVat2XN6I60pPdUifyNAP
Md9IGtObH4LEyRDP4aULDd0TlfMP1m3AYCXoisUTQopZD0NT/Z9afHNOsvp5CfZvfv5f9SbGAtCx
uuHqoANxGPyfqhakFr6BuQL9BVGAYZXiE13Ov4pJdBQ/2nsMq+C+WNOhqUW7xu/6G/svjKl/KjR/
fc3uvPj7WbGB1NVx/AGmqmkFL6rvnoKGrI+6Kx/U0X4cSDNJZaItXYRJRYLdy87TncZ2OmTQxSHT
dktgRPq2meEFoxvcZZWbLYiSZvfdmMgcObI0eiksL8jQmkw8hL0JMDUmbXuU91i5vVbCIBnFMU7y
N721vKJpQ26VCk2m+6HX1SVNhJc37XNO5brIlfFamKQvtMwfY2a8bE1Ms1yG1n0rm01vs9DpNexV
te+ZBaZ3lsvbhHgXN0oOahqxPaMD7Afd082LW483vU7eQI4gzaWcmbKwWY0NNyPiAkMTWxrmYesS
vtHY/SUwghe31O9UzvGFJbVb48/7PPdQVu7XSEX5V3IM9Xd5TI6K8jpG3qixEphy4KuWVW7gDN5x
kFyqjmuY0KkCZ2eoXkOfhB1LZwSLGh7n2WjUe7wtuyiyXjOz9OZwaBmvU7bUuUaUTYG2gA1h1cpV
HmBiHf6Hu/NabhztuvO9+Bxj5OCy/wOCAUwiqSydoBSRc8bV+0HPjFti9yd57LOpmeqqDhQCgTfs
vdazwnfX7TDrKz6CEdKU47yzhWBsHi3jkCkYL8ODQAAmG1daHm7VmyxA9RfJzaAKhPXRRJvsVdFd
4TfWJtPJxKZzKCsm69R8sDZWiAImlflFmKAOKaHBOQ1J3AqHRDcXY9s9uhGN9Fw1bVcZD7qV3NEK
XXpCeiGI3X1Wp9djPWwVQbjw/BZDbHQZkfCOTi+9V6nzD63IYj4a70WtXRd9vVGIpTFbDbslDrGw
3pjIDl38KhTljhn4ioT5WU0efZ2yC+mJDdLgwEVNF9K5dF1g//XJbIo1WY8PnpWSqWS8yf4jl/kA
V/KGgtZlxzbH6L0n3kDbd6lMBcUNwreV1hWnUQr2EShwxD/MJDpTVbbKBzVaeLFYb2RRdsaAGrs4
ofPHeA4ecW165mlUtU2jo2EctNBJ/a7eiFl3CcTyNhmkG72hLqVT21J05v5oLC6KXMFNli0UIuhn
hcVOTQ7oT0XXeVfNDPGJNGtjlYsxSXfNVd4Zl41QXecVS/IMI7HtBQSltbQxVWUio6sUPcBtFTaK
CQWHJtKhouU8ymaEqhveZl107Gg3KVkBVkmA7YMU0ONsLFszi73V+9xK0JRto7P0ZldpE8uaz7oS
uUsAjtwT7kJZvcq88jZzmxWK3i1Bzje4a04UymHlK3ZTxxsdOoU6hBd90AwsL4xq1gQU/COhqddm
MhZHL4gqLJnQSGGdqb66yzGUtqzVRCFwfIzy0RjcB22fzcXuUdB5sbvEdYaWvqoRIAeLDIn6TRQv
R4ESfiws/s3VkUm1ScEBcDi0Be2b2UqSf1EZ/vL5D9URBjfI43AWKEt/QECa5K1YMkUOHG/Twc0P
lAXtD02kcAItHOQDn/swaWnMchDfREoq4sTX+UfVEZSUZ5PWpFr9cOn69PcfqyNp35e+KI5OprGf
Msj1jQaCsYLRWzeVshNqkOEuKsmjVtKoNgJCkqjfMhNpJQ8YXe6piAKeqcQGMStyvMN98S7qHYty
66mO5WuFmFgiN3YRzCsEdPBPjY3hti+9oIaUCyLiHcNrdRBZb4lTo0uEao68xq4TxuSGraIakrUc
B8uBSFQjyxd9J5A3kr+PgTWzTGx2nUVih8opENtrlai8JeSMbajdiB4NLjVEkJcyfBjGqujzYxV0
bLGDJ5nQFoMYFMovIzoIz7t2dZdtBkwSU3ut+TmleNt7wYMsZi9aRNW8MN7CwNiOHWOt4h3DUSdA
rWsBXw3AxMHDnCQf0lrBpKAUkHWaPu2ZGv1FgRJr1pT5mubUUUgpPQDnHkctWKipdqBajZo5iNk8
texNs+aqNLICMYBMr5n9UGGCI+wWOWY0dWSx7hICNjTaRREs6BKQHyLEr6o/3jcpJY8pTETLhGXd
ZKteCsht6MNjJdJaFYqDj7IaJaVJPpeE5iJq1hlZnUHU01KApT5aJw/Axdi8eF2/o7qzFkvyebsA
njy1fUGALHkH/xDI5G2f7xt9pZhHP3dpQEYrL0RpkZT4HNulFLNMjgp3XwljwoWn8ULIksVQVisW
SLaWSEuaJXdq7689D05bFO+MQLgsPQKhOtLFLI+k0sDTHwrCNqh25UdroCUA2rhO272rhTs4+gdy
6pdiZG4KKzv5iXTzQ/nhCqwvdN9x0RE0uTJL2SxnafJuBcOlUNUPqWcuhV6ZjUM4qQcXOhlgQxYv
QrHL7MZnZjahBcGagnsXzApdfJCTNiC5g2ocYhotCQcsAPdNR2/fQriZwuws4u42C9Brx7FKA9Qk
PXVAb1+NIb0cmn59ElyNpbX/946vNLxQTUssKrCwQbBlZfzFbsBgRDrfDfzy+b93A+ixoZUha5PY
cXzeD1BH5s8YdHUK3/j7+KEfqs8I80hj0BSqF8ZZz4+tAkRzpNxTq9D8J5sC1N9n4+t06SLjPtdN
J5GGztn4Cg1KoHg6BQLoWTurjJK9ZiosRQzBfVWjcuvsYRTv8TT489hH+NoKBlzHiLgEQzkAJUNo
CfVhLIp9EcmrBDGDaDyC17jkdcNwG10DIjQ2haQTmN30xqpM1D31gIvehcttpMmd0dFrg1jQlhYU
FfMxF4sp9+XaF6mImnH21hsGHlnKQAb4XKtN9rmSXBqjuB8CfFoN8oq6SJBlRGG/VVmn0R+adaG7
0FNpkcciObLouztHC9cu5lKfpTKxBhtB9E46dT0R1bmqI9hK3gLKrorXHozMeK6AOg7+HeZy4LzV
XAZb6bUQqZSHTFCJ9Ry3fTgcmy5Yu5r/7gY3UaFQMosIHWgutOoib6fETHVTWSY59cpOLV9NFGRt
cyr0rRaKq6w5wldTpGcNv2FY7wrpkpDtGhmZRNVRgoE7AqyEI9uKTHH+hoFx6TUGAxadLvlaQLWC
kgUyMiU1NmmWuJRzKpZ6uKw8mPEIB61KuZRZ2+sCSK7+RTZOobdUDWGpqI9JpoCLv/GJs0hbJ2AS
rKrCGRqc1XZqrcHRgoR09OJyOv88JifoOAL3UfJyZsFN6PS5ggwfvVspS2y9aowlrdMFgo5LTh1K
cZOYSXyAPDEHNDLzi1bp5kLrGzQwJ7VOFsz/zcMN7yHDDb0nOknUCb4ebhBHng83v3z+7+HG+AM7
L4grRhp2858yeGEhANICdwCa8Udt4uNwQyWE9hfAxj9dIz9rEAxSKi0wyhYaPbRJffAPahASioTP
zS5L+nTqOgvVj8s5rcsG4o0QLeL0q9Gs4qwyauBN6bQpOSGhGkaJlgN710mQVIgdLXepuyFSG8kU
n8hG411NlIcqrF+zCIlAoVwkarWp1WCFrs7OZWMjERnWy0BJRGM7ZMF17gfPWTk6ka95SBmpq0fF
zjUmpilqtVD2oX/Lz6o73EEhAojNAqFLNxEV1EgqlyE+fqqwnTOGOEkxzD1ERbkYILPQRfLENSrb
tRiSZz/4406s2LzEOZL1BxF2aleMV3ms7jXq/bTt6pvCj/dguh8Sq3kJedtjfHeKlSp2KrKUiqL8
MLZsuLMWYxyA1BvPS1XHmPZIfQ+MRfTLeJGHjblAxr+yUpqAJAexMJPHrV7hbmgs1LIubT2CbtyM
lIMpVVU3cSSam6Gv95ISPlilfJuJE1N1CDa6QHetY1zLlb0M27tkJSgUKLAeBOGNdkSiX2LGSfJ4
U3fDlRZIwlZPh33Ro6dzydeNB71hMdcc4qK5TEdzG6bhS1YLJ7XFoq0RTpO7Cb7YWL3UOjDjSRE+
sgPeWIBugSHUjI1WIayMZtKrEnA2Gpe8OKAU46laiiaRXpU6kjzmbegwLqY4mq57qwPCROkw9kDW
jQdWQtRYKPvkkVOlp9QY7AHZcGUVL6VoxWxvBeQk+kiM2hJRnbjrlWCjtSpESle7iEt3r1Td0aiB
ZVvpZAKu5d2/eXBCiK8ZtNBYkkx6oy8HJ1OdkH9nldHzz/89OJkgAsxpfIKsMpGnefn/Ej9RG2UE
UvAlTsbEqdj5c3BS/5ioAghgdFkW6fx/IPopf/BmUm2F7jLRXbV/tNeEqf3L4PTp0ieNwcfBCXx+
gnC+JKi6LraaP0GKy3VsEOkr90RHY2XCCjZjXxFYvEpuvosVjQYrkkMPba4I7NkMmQ+t26mp2fuP
IS/IqKANp0SWlcZ+BCkPOG/uC9ZNBriODrX7lBZIso1uHcaoQGlZAKrDLH0yzPephFeIA8Ax5VFK
Wqct5JMy1Fc+MUgFrG1Jt2a4MmctyUsF06uawxrVGSoiaz4mmHWzSlnysi3CpF54k0k6ryGnqVQy
hbbZB1WGZl/eB26PwlIWb8M8dGItoeOF+k8uEfaoeKpixUc/jR28a/ZCBI8jOk2JVkHVslDBEZvh
uouzcF1NEn/iiqMhOWilfOXK5pYKD5CDcpin0rpEZg9C4KaCNdrUCcE3EunN2U6SD2KRbVKOCc07
jdx9pL+pXbg3ZfTqQ/bkliMhYdKTNsJb4P09lWGSXdTt2FM/jpEEKIeuF95dtPaGRxCxcB2rFW4m
Ep8yz5GN2qnZgcGxuepbc56SB2bSvbZY0wgTrq3ICIKUosUQD1d5VM6ga50oxyNkR49ZPbF61+l+
Eq3MyEHKezmSoRA/YnQr1oHvGbOhaCo7jYY7aVDqDd6Oq8FXX0RBytllZwdPgCoa4gnxmvwhVvV3
oagf2TNvAtZp9WCjhrI1Y5hV3UuOYv3fPO6wOGEnIqKtAbs0aXG+3oPxDz6PO798/u9xh2oVdbMf
w8rHfgwwEwP/E0RpNDzTX/y9+8KShBcJ6Y+CGHLaFf5cDml/gPvElGRKtGV+4EX/yXJoGlA+Sn8s
ClNTB8oSJRpDPEmfBxyvS+OmzjMk2yeveBuHdxXJ+rguikPoE1e5HdU/V8kv/f/w3rLjnz/6Iy9U
Opd4nh/xbLuXdHKO5Ql8SJ7YpGKO0rOcLYnPtPJtTuhqs7AkIsv/1P7+56NOq7qvrvOsiKeH9O8r
laMSMZmlDK3H0lyjcjKMdCZ02AObhZ+uxn4tmrNOXmTCd5d9rrGaLvvDw2We3Wg50EMtlqMAztas
9bY4VlP/aFwSZ4/CAgB1RHZrvma81Zs/QWz/+dp/3WB/PvTZHSfjK9bzMOY7bpOZGTmmeIrQDyZz
cNNBh+V+STQylcykXdCtcscrT7tMLwxzi3s28pcf3pLffP/ydKHn38THG3H2TRDGlRhRzdmoOBfA
oBBD0yoEoM+D/hISppi/9/iloTRkp8x7GrNXwFY9Oi7WaPjLwOH54sLyrrVoETP+i8I2NTD8Wt99
X9+d5nRTP1R95b7yC7MNA6fGtgsTKl6PiOA89sC489bk8RWZgyu7uvWMefhoeiv97psbNTVDv7hR
59FDQWSouVEkgSOAf1Gvw2I/GHNRn9dUmq9ZlVJSHvZjsZG7U6Lc1Q460rGfahg2vZESz0Q1V1V8
fkiZFcggf8np/+Nj9YN/9NX5nWm1lcIM3DTi/NAFJypVVpqg3a0rbwqWI9LL0EBb9TfZ3luQd7RS
Vr0N5WIezqMNRpTFcJ8AjztJ6Wu1tsDfDBE1RYoNiwIeoUm3BkMPsrS9WB81vmayb68Q2aWJHbar
ipB7/yCbt7m2SZs3FyIqOml3b6D/wYySKIv20XvBvb9Sd+o235O9uRIe6htlAfGW6sCAY7BdDibf
pPdnT+c/3pVfFOxn77k1bT8/PDeCEhZeVvOeU//sU3iQ0U2ovGeDPYaL2HPGetVGOxRWknrQ06V/
lwr3g/dSWXBsTsr41CdHq/3mnNRft7yfBgBrGps+nJOqWYMKJy5wJNjCYEcABpfPhYTK+sJjxMEE
vxJJYvef2K6m4nxoHYsidItjiiQT2bxJ0kPiObVTWZs+vxCyN7KECJDaSB4awEchuBLClVYexJTC
Ol8RJJi5ft1RUrqjo6F0tFfZhEnfDCS/HdWm3BlZhKlt/MB3fbioTvMj3XODwAnNlYyfBBb6Ww+Q
6kXPD6iFvn4Zf38LPxztbDhQYhPezcAtdJOjll/DUfX0C1U/RtGwVBD3y65jAOeEkwuhOnN6ckl8
G+26H+BASubFWiUORoc5sOyDC7meNeGulB0YQyKao2YZB1s/fPT0k1CvoEZJmANPaXHhWUvmozC7
YHwh+Ojra/oNP5zH4uc1aWebjdoziHw3uCasg/C05bkXrRJS1sVFLG1i1y60RUJSC3bkcvv/eeiz
sQMzfiSOJl+e+9iNtBgWtYJC0db9xUWqbzFpeZVNuv3w/PVxp7nllyHrwxWfv5yyV+e1xmENbx4e
R3MT3UTIALGAhd88nT/gI78eCvW2QRWMNeX5pKvUmVoaHIr028K8zxJa2uXs0Wt22AaYry4SJpZs
glJPr5VW1lhLDiBe7KBekPMoyfsSPR9+BMBqX98E6TfDgSaCIuXVkRX9lzUfhLIawqjrO8y9ReQU
gc2AirPRrfc8kPTP2haRAaWnm28O/JtX9tOBz+6JYYaCPwYcGL03JrjYXMIDTTZ6u8O9oB8Kj+UY
HvVFWVzwhXhYTF0HW12Tromj+PpcfvMkfDqVs1VIkWNGqxLLn5ZjRjln+aGoK8o2TTXHc/f1sb67
7LOxg+jTRghLuDF6vJGmXeyChHVi4MiYJLK5cb4+2tRpP3/IP17aVB35ONoLiEt9tzd9R23no4j2
fOmhN8/TPVbiUNh2+Igid4ftOtT3obbXwn0c2N5L3x7c9j300S89Jv6uQxjixqSGIoX55gR/s+fg
BCmY6HSeZLRln0/Qyis6lRk4ZagaabBKiYYmKU9EJzMR3w5KezRc1LW2qiDcuDfMY9AjqxcvK6Lg
iPdAxW0m66/PSf/N8hxkJLCiaTZhUDx7NCWvbgKFhBEHKdZw4d5iR8iGk0c2l5e8FOpVZQKkP2Xm
ThkwcqMv74u77IaLnGsGnq1mGUYb6FQRUNZ8WU5Q6K2oYybHmXnBhkbWNj4ql35RJDb/TGrmAMBm
4xW9TwI8OGa2VcwFDFbJWLS9E5E3WbKS2zIE6I3dNvM2B9knzJSaNd1BHnhh3lPhFYYrEC2NRFrl
ihLM1/dE+u339OGenL0jURprRYrOy4GCWxUIshbUwi3Fia05cx12Nf27NeXvpiSYyHCsNAU3DkSO
z49G1edaVne9D5hug/2OyOFZgARZq2hPHbPw0S3XGkB4as3DDifD1xc8NTV+eXM+Hn16sz4sKYo4
rMOs5eh+pQA974mT8eYjfHzBJvzM0LaN9VzlD73AjHVj6peRVNtE8DJJImlkrlaJoZDLb14X6Xfv
s84NMabMPIVOyOezMgRVi6ASAOuWV2l5kMxnngVmMjzgsJMo9K+U6ibN7JicBRzO326df3dXKE4A
nIZTzX/a5+MLhGsIsST6Dg8rCcJReJHQeWAH5i1rUkhBhiazr7+I385QHw+pfz5kDXN5QrxC2vKJ
U5tpWCu75VjTsF30/j4BUqI4HmrDb0YBdfq5Z5M2nqufl3p2qysT06PfMArgNNLcZ2ZGNqLsj2Vr
14RvrXoY07VnHgeEPMJdrANwPhK1QbREOim49wWvR7JmRocDkd6ppD9cqZWDTzVmZOvGS49mT/Eg
jxhriHgn9mKpKk6POdM3fsxy1BB778pH5ofWBGSZ+/r1fZ1Qb19e39kb3ftM+23CfdUAc6PaU6U9
7Dw64vF9Es9qeKzZHEUt+rey3RjiS7och1cXzVFeXQFtlu7Q7KmrSnn1Awy3YTRX0pVpvmTG20Dm
oOdI0bNXXtXuZUKT9utzl37/3ZCyNkHnUE6frd1igzBb8FK+w75XVzB8LAKDwO2lpRzIxrY73BRY
aGgjoXkxNiPkF8Cq/0/vovzzJM7Gp3RMPfTLnIR2hU3DGnZBAyhjQVpKYYPXBhl5M0cRNH43NP0m
ZGcyV/888NnQFFdCb3ra4Duy+KDLjqKQoLEzhqPKg4rg13uTLmL9ZIyOLxw7JEGBv4pJslG/GSJ/
gSKzvf10HmeDQW5aaSI20wBNKnY1j8JV9GigoUJ5JbKItxMLMUBAuxJGcteTJ7PSoInS9FTWUXAz
6lshWzHBQftGbIrxI/LXCloJV1tOdq3ZSHi43qWLUtBmeblkZz/R1QO01FBU9qZIMNl1QWQNUGQD
FJ5isEOluB2/+N1eCb7ZpfxuL//xYn+8Th/mg6YtYlEWuOlx6SAj60ZHw0sng627kakj9PQLWtJ6
57lxQ+AusRFttbM8PFfNKifypDvFxbL/U9T0HwsMExT713eYLha9cLBUhKt+HhszqzX8PsQgVUQe
8z4bcXdVE4KG5YXxJ0Ek5yfmogqOfk0cE8BVujyKdpf7r0yYZvTmlTrhS+Y3b8aPWeiXofPDaZ0t
6lIDO0Iw3avIXdSwSCza0qsgyBbxYZCNK4xUsrGUb8wOQbcNE9qMrw3qd8KD2t1qobZoQb/WyrJ5
Rt/j6cS6rHmmRuXum1HkN9VnTf95muY02X34Suukl+JU4PltIATq827fFiCYZoG10lJHPwCiAer0
zTGnQeGLWzOpWD8e0zXaNAmnY/ryvLIgsUxxVgdfW6utE0d3hijMyo2QX0Jwhub0zcF/f8Hou4iT
mPqaZ1Oa1smSoheNT0liQ64Nfk+/3FrDc21CcXT8y6ZcyVAPvjnq9BD+esk/j3r2kLbaqLmqzFGx
2iUZxe2FxtooCI9F9Nwo1UoTH8DDdCs66G54sIb7GiTT40hKzpSo/s3J/P7+/zyZs0czp+/r6Vbt
o+yehyTWvPKKDv1KT3ZuT8NwNj4q5E8Vy+q70ZIE+9/dB/RzJDObyFHP776fVW3piZXvlNJtE975
oBwiE1WX4rGOv+7q2xEdKy4NO/D1VeWzzkQMr4pOVSJrCi5hnUP91OTLLr4NwDewa1SqeKnTXYzC
Bvh6Cu33OsFtGHm2TJpP4SNftU5ivmxVifiDBpY1fWONil//IGMXliq7ZqL2tKvr2NgL8qIdg1ma
aPOK8HKlvnKjLSQcaGvPxfBg8DnTwxlx0ygt0uBrEwJGT65FgE+4vPHioxq+wk40MTCo6XNIJibf
p3BbdsfC98h7oPAbpxhkiWGXjDXFupksLAnyNNFG9DMrn2vqUxK/dPpdj1HFwCoT40JtZlEPtyuf
h3CN2HIEHsjrE8N//KJzlipN2DIldq1aRFGykPJi5gvX7DPpdi76xKLq/GqVNrbSJsdsRtBuhCZt
Pr3k9ijg/ETlArcdv4FPnQliSGgas+wteevDQ490xYtmnYcaGFL5vJcu+bVhSI/A6i0SrAwNJ0Tb
OkJIMquk+2lhSp0vLoFgH6vmMJoz0G9ev2ZfF/ROsxcDd+7J90BOXVbnGl/RJjUe3c4kPdNfRKO6
0QwgSogOD117kL33jBsqsGEPFMLvJtumP0/i48CM0nTibDB3rTLM0oOcF4tg6BYQWyBVZitZtxV4
akE7mccbkUhgOwtfI7nl7Wtxb2i2BKJJ9WM7GjcKThgvAfAHlV4ISPWSaau8xNq48IWOUMmXCvwK
ct65QkdZFai3u5gB86cKFrcEUYL1KnBp8LQ3seZk+aXnXwEKpUUtSXbH0+AB9E7Ip5+Ddpaqu8Gj
OZ5g6LAz7ls/K6DuItKwvdFa4Mvh0INRzMxOo92+aoqbKZTOvaV7IClPjJO6ST5fPivGVQSov0R7
/6g9FxziGe86lpkZl0x1lmSBfZ2SwXrpyfDsVpG3whliM8JBYs9ZxY7RwhznZXZM/MtyAPl0FMNH
lhgb/TDmL90y3BBEOvIcZeV8cgRMCxTNmKVkurrz0an23GNtixABxlgGN+mm2/OUJZuYRjrdmeKE
c8auNc028Z/17xhkTEe+S+FK3Rv32RNxsLtkHs1TOPEr1j0zdyEv2dToM1JcT41TLLvdiVs+q+fe
PJu/dg6S/nmzS287au9kI1zE1A18iHZXfudUuMiE4GXsnQFJRElq+KxSFmmEJixDoEnYONSTJasT
lvoYkBKLfAZgCFsFpiIKKxFz1T0gdIgiqudk/anQLtGIyoCEw+suP4lcQmxum+hBJEAg3sTIudlz
k7Dgz6sSZvjMI25MuTJTcPVXVn0tCih0L8jXYu23Koud36MFf2hbR0Z/y4I05s3Cx6xvcjezjfba
RaC6cofdkN5WzbLx9ujyo9BmKMaiO8PzRsCfR5FErt9r9y1oYcpAs9Pabg7HK54EI8T3NE4ywEYj
HLJ4GuNbwVjIMNmL/o28GuxuV8AT20pc6hS2vKtQu7LyJbh03V2NxU3PSGAMD5HwQJ4Pb7WwVp5K
m/AgiHt4EMOLJl805P/1vCm2XyyFo+VvItanmUNCrt8cKvOkhcdIgOxO03rZgdsX7z1j7zM+cKyk
7sGwIfFDO7aTof9W3i4fNqXO8NpSBvIBVSsuDH0euP66G1804W0QtvQVBVIHDlKEA7p7DxntlAIL
lmxLsMu8q8Bapv3J1MAQz0YS4+FMlg9adMyzZdysRv5c3dUKhuVjiZGAVEsNv8KpRmPnrSZ041YP
r6k/qc9y/xJcVeWSnGA/2CfJ0i0WmEdc0fYMQjkWIj71caFwGrw3UuBU8WkQd+igleGeYAkO3ygz
TVoZ8kojA2IEIbOshasWbjFRhUljJ/fykbiC1nvMCm/u0+jwNkiNGvq56rLW78t0TpBEvWA2kFz8
6JjcbTPaNRUvlI3J2XeP0QSq30/1v7BH4nIM/VdaKGO4i6/NnDtuZ5eTFJGR2Vhq9FbUZcZVEjGq
mDuDuOnu3RhVu7EuDL5qZUvm0n1tOD5MzJd9tk3fIk/ZAA7Q76wNphrxNX8O1BnCnhXp0jcaNGf7
QTjVKxeEP1h9bgSJVTPzpT8R4MKsssjUmYR5Wl6G8gKayHhZvYTxjEjM6pq434ZIlbtSuyoOAQxR
eaOYrh0W0Jve3HzYSeGdZD/Jz+KzMAdEtxRXw6nZuDfaIRV1uIOPuDgk/cXI9mK3Uwe7ePfcC34n
aZeWYufGs05Kd3lSyOl40rMLtoSYA/d72zHVp3JV0z0hqTG13YY0CkJUsKEwsQX6sfQHJ2UrpXsU
kly0BwuB8pWZPHpwjEwkUcf8kgdj08yunuqutHs33NTVTLHbVd3QucxLlmnWsAK+HjAv2kOvv2rD
Cs8HRtxtdtCTe8nLN5kYXGC+Zx7GKKkHyIzKZRDj+TRVp1ILcurChSjfqDHJBTKu2tARtGHrMn+b
6lrBWNoYG624MapH2NzJ8Cq6hAA81BGsA9q3+j4xl+GQzyaLnot2t2yRvR+zfMMDCugD9VjJ0LER
yM/0ickYXpTQsFtkpjqF7cY8qXW66yqYLqDCCzgdjQF5nZDY3t30iq0wZt5SYkM5pTZLqyT5dKEM
xDfsO67iqdlI6+BQAWDC2Inrf56fhrtyrpt2Ms6iTXnomnpm4KEJF8Cx4GyxkIqR0o9QpGwLA+zj
aLt3YrPSCPLJNom6LoZdnN2oF5hMCX+JLsK44+VweGBr+Bx0j9Fypc+euJtSwYwtonlVnLntPB3u
knQlGrNoCcp6cmRuS6pWnS1ulU0mzTHZzlpidEoWgfOs2oogq3J2ZBvtQb7LQT6BKzu6AAKnGBjb
YyHqLgUKBwzh2XLQVnG8YHXJ5CtmdmnOQKOQQehnxMLsMpr42kqKlqO/kFf+hiFSVx0mt/IlM+91
GBo5hO0Rp+gaHxe0y2Cctd0swvg8PNTFrmHg1fdlM4eYCMSRkSh6z0+Z4bTcQYauaJkCHrdmhMAR
vnOdlBBgbyuNhnQ4k6Q9FK5COCYaZB/813Ozp+w+K5AgDORjrgr9Uq1XGG5l9ciYM7TXxIJ1iJsT
R1dBSTjN+AK7XlXtLjrg5MvkBV3HxJyRAou5pLNJuq3lreYx1m9a5TtJzlQmOd8fGSIJU2jCAN2d
y67Eph6HEqexExR2JVwp8sxgmIqInoF6py29duMFi2qNOFBopx2pYfzZ//rvn+oI1Q9l2EuWD2Xg
+fXZb//rOkv4/39On/k//+a/Pv+Wj/z1I6coiU+/WaR1UDMivZXD5Rt85PpvGdr0L/9v//Iv/dz1
kL/9r/+WZ1X9RNPz9e1cV6fSksE1gIDVwB/EFvYLXZ5Jyebbz/+ty9NBf8MTwQrBD/+UcAFEQabq
LmpEYPyF/v6gzpPpTUx/wVeI05IN5U9gwpTBgTeKoLSJo6j+E7MCHq1fnpNPl26eFT3V3iM5SCCT
pVC1ZZgnzyKJQ0PQBTdlTSMKKOm4HqWKkd2UrB5VC1COslDf1cwiIDRPDkHL/J/iTeCBbqRXo3eP
peyviw7uJ2PuLeCHC5DFN73OysYEQLWMhO6hDZtTOVrAYirAeUNKaJ9SjiEvTbtCaQxSW0Iw18aB
eqgjFZkO/bAY4HGUWTY+KGeUGB8xNeFyhzMOBXvaIXnKPJIJPKhGRjPV6Xoo+7jR4zFd5OVGDllM
GPIe9/Y9NFlYWPmCaL+E5ajplBU1khBiNLzYqyi5EMWeja+6rybvooYdsrkPxtQJRsZ11SQzp3NS
Wb8zcpPXXnyq5eEZjPCsJsLClXEtifAG530zOlZcznujZA/ep6t6GO71rGETHkLW6uXmMhgaRxOj
fJGQ490onc6OQIKfMsDqwoM0eGyFvOBKtPrtiOFhTHJrGWpjxTjXwlMezJXG3iAeonoTFiqmK76H
Xk0QISXvbo0YJzfdfV0FF37jwuV2V9X4mrrkh1jp0xAd60BcCla3FFLrWXbjK3iZyz7GHNu2dlma
PhfE8JEfCvfSjcNLSWTX26sXeeEt/GA4sBO0dQELP0QmELWzxOyvIB+soLqv5EBchaQq6p74kEbp
JmXXUgg3Q+yulC6aC7qwbfjy+oq5o3mH5zPTlahnoegDw4So60W+Cgxa6rZNIm10eYo/z9e1H1wn
UUtOpVEh6bPQNPfBCiLvTmtjiQTghlUcaiJz0DdZk9DeIRezYvudF0QoVaa8bQWfkOHKOKUtBSIl
fYyqLrcD0uHx1sxbM10lfLmmb21y863FzoUDraAd2xEjSYtQ9qilidShsfZ5i7IGW4DLORDyCbV1
anXZX5TIBQNDP9SoWvQi7FdDtm2jhZbTxgVSGYWaU+rKuiQdRlLapWcQEZd7FDGAqAdsqDwfcX5r
CwJeISDxlYasK5vSJE5we9g6hOIF97RumcaRW04RyVGyzwYDHPwACDR1mtJYT4j41gPbNcoSPHJj
4bvdaxFpG4GgMq+sF2jKT/qoB7xXyjoZaEWnniOY/pVFt7EtMQ2aHfv2KOj3gx44PStfte9RyfVk
aUktTCu+UODLW263M+TZBlsKSa6oPvtuo7uWv87znhCyH0Ptv3JWMaHgkNnLSI4GwURo/fWsYky1
u49q7998/q9ZxZT/YBKa5nXEPzL0HKqffyN2FawklJ9BTBI1bE7e2Y+zCnoIFSG2YfyVUPH3rKL9
Iaoq/N1Js6ORmfEPZ5XzquT5qZ81cfoyViLRSCxnzOJSnWUBUOaCij3X4gRDwJagvCgrOKtspFIy
JwYw90Wb2xEJG/M6AFZaA7ciRMzMLqkZXXthsM00lmKCZ6IknGhXfKrCYWn0/bxo8H0j4v3f3J3X
cuPW2m1f6MCFHG5JgJlUoPINSqGFnLGQnv4f6N6qVst92uVbl8ve5faWmECsL8w5ZqA9jL2zdmhF
/fxVtucsg2phqo8IZBZjOgDIyndZ57ZBRFF2rOm5/KHeywCB1Hm1qkFgVCqS5MARxnm/Hemcl1Xu
XMEHdOMRCfWY3qiS8OKkeLAMxUulaFUksTtIZMlyb0wUe23FJNVhQt/FxOoWBNGMiuzVRnUAqb2U
rWatl8r1NCc2Sf3KorI1bJagdXZMjYJh/XQhDX64sodhNsUUPNnsFi7Rtm2IcyPIz5fNTaWGp3EM
CGcTdLHDukqINgghZY1Zv4YO1pvyj8CmiTABhAWDm3FU2kZ3FduKF7bWNrE4Amp7aQv7EAbiMW7I
rIqGcjO2YkN++CrrNDcWSAdz+HqNSeJj0l+qjr+1LWINRwmyj+Sm9qsUvqbhc2Sg5QO2VuOeHbJw
0bX2Tdf7WweYwqA7lz4Bf02QrSpUjSSE8GcgzKbXLE2hARUIiB02eLUb6PbGnoZnSe920RSvClU9
Z1p+LU3VQ9nRDyTNOpJS9mD6Kgz6IznQrkVrMTjFamjL7YBXkGCcNQa/x8Hx76pBWvaGWBe2cZ9B
YRvs8UUrpXVq8Hf/EhsGg9rjMAW7jFirQaEdTzqGgKRFqbMHj8xjC1qDpAs3ZbNeVvnM86UZhJkj
ad/a7KUWxlHot33ePBBjjbhYPdpS/BAXzw0z0CgDE6eYxbAccSf1sMkhPNrBnRNvtPGqoNsxaDtH
AUteGaOtgtMntOWNHQxvpiDAPnjtOmVpROrGjIp9Px8rRbcy42qtB2IfO+YhQc9oGQ/kLhEkxsSH
IbIWKAtkJpfgHA85lYtosZUm9xkGZhPzqNoz2u39ZU5wYMiMi+rUZeTlgeHYq9O0l4bgXgAPhvTE
KgPQdSUDukpXFuby1DCOlQDorKfJWVbJ5MyU2vWlx96srpUUWmvA5jyTvcjRFimSMD9+joNwPXFi
/ZePASjrNAHoCvAf6yb3wj81F7LFOfHrMfC3n/84BpS/cBEa/FbDVhHazv6ej2OAmCIKUYe/OIS+
I2o+HwO4eljtokKTiRD61FwYfyHW1OiBMCeZMB2cf9NccMp9aS7oXT6/dOuLyobypHZyKdU2oSUe
R6sAooUWrcKiPEURmoLilMTcLnKr15dEkGh5fZ8GIUaxuJM8TejbgPtoXpJNFIRIg7Lg0i9ZUlnp
cxYE95JfHtMBimFdjLe+IN20MQjd9g3pKOvhmWC+YqFla7s0GFaq2cIY2nc/0bcjG58MZOw0lkfQ
DtfNVHuDiNY2aae5XBTMfcvEs4ApVMkKt7+bmj0TswCup2leWmOi490FzcOd2e/Ya8nPyXBJxjBH
BeEpgbpum/hUEDG7xAN3iJvAk5mVhfLTZJuo/QwdUeQ3I6q9yj8LbIZ+ja/Xih44zCEAZdCpDCJD
5eSiA4lqsCNAsNpXjtcP40PkPDpKeKOAoGOybUN9BW27dOxpUXYS07fQXhM9uKc43IKf2VjgqbgL
urke2QtYmufCAhcfHU0j9KKgudCM8pDBXw+s+lDBaVW1gYTa8L6cTEYb73lB8ZoXN2UkH1RawqCJ
962VHVI2NIrfbGuyNEfmqJFcbXPoompYXOs6N3IWfH2knHX7JVB9FQAQjb70Y/H8nywFWYtTXcGQ
0iitZGR2f74HGCaqgc/3gN/8/M8Bg63xBcfJB63qOyvl4x7AgAH2ysxl4XFnSQKb+5/2P0pEvp7M
h6xZPP7pHqCTY2bNdwwb8b6hGP/KcAy868s94MtTn2crn7UJWqI1cl4DbxvzlkFm7Vn59di8RmhP
ERKvwmy6yls/XkpC3cRZtDU5aBIlWtWZcZAIAyTKw8NSuU/IOWobWndWlVKgT/ddEefEuGSO10Vd
e2PT5cEumFRSwTS+olaVNjbJR+PghqiBgStekO+0rA113w85OyBGjlmLCg6x8uyZaUkiwsdsFg37
lyuabjetzrVtejDtl209uAZ0UV+5kMeCEf1Lbd5Z2s7Mrgtmon0N7EoDlRuAuWJIP7FqLEBbtfES
7KWnRw9deOnEUBaZMsjaQ6BBGdHkxcw76MpubQUkTY2sfY3U7SmVSR4gDwZTR1y8xnn2YoblDN+W
26NmStZi8v1dCAUcwQs5b+1N0sxfVeovnMNbknhXjhJcSnqSraiIkLheNqPh9qV+EFbLStuRdwEd
cS/VXq8NZM4orsrIWCss5dGqdn3YTA9YN9aVb16FJrlfk9PuDTJdGru6kKR2kzU1QZ/l3eD7ZzWZ
edx01Eyf0x4rSio2pa9upMr0snwwjqUg+EV2IF9X7TqW1rCrGHq5aqi/IZkoV0odHpJW2hca0Ftf
gKUq4ZTF+TpXmmCfksel1+M4EpBR1BSaiOltWDjk2RN3YdFfMP3Q0vpxLIJ802fFDsrO5UQilzGw
byirpV8wtVXNFn+2FO/9JrmZpV910q8V5rFpZs/eZCYtUrXSsvBhCpR821IYVYF0YY0mm+J+Ucl2
R2YR0oqsO1Y2mrPODA6JEh8pxgi+GOq7GnCH7XdXelQuDXKR+Gj0oFsPobnrcmUpc5npcnGjG+rJ
mFmfVSqwR4rk3oxVAol7+Z6xTnLNFAWRQswqU0xcTXQ1G1OuLmaD+hCIcVFYKqyiPDz6CSvPLHwD
3nlKKzLA7epeT1CBNq3C6lzJLk3APMLSSRYN4wudHCh/Es1WZ1yUzHMjwQApmidJ4zxTyhsA1AyZ
UoZNlV6ue4ZPgS7YKzCOaue5lF+oO32eVJkOEBxGV+M8w3JShMwEhb0baoXToUw4ZTC7JPk2oxh0
s24yl6Xj7INxFrQrL7DHnuFU31ilfp+oYjOfSyFDtaggfTN8mAvWmpGbyegtYc8SM4ljICcpZNHN
E7qJZEPCyoCeW/OeGGQqwzxH1o8Kwz2CwUpyCwd527ERz1VjExIam5QwMHgqCN0WBpNC5kSLkHZo
ZIJYjSNfIEaKioCazIwxlBiSz0PHgQ88+j6HbJlItoOPlCBS3obvg8p5ZGm1drr05Wnvx/2z1Mbx
OtfEQ5ybt3buXwaTfmc7aPcQVV4qfmssOvV9lDtXZktRAJsX8F1ZUxrifWTHBcnfjTJ9M9cMBMHQ
zVrKIexqXFlPBis9MU7b0FQumgqJEXg4HBb3gwbnvuIzYR2tBtW45nNh7E3p+Z88YYlqtmRVYazh
aFj19D+fsBb++19P2N/8/EeVPYdrqMxYVGfGUlI1/6yy5b+YGH8EE1F9fxyvJlhJWdMsDerYbEJh
PvIxaQE2hCVKt9gGaD9G+x9rjcsf+5sfS5Tfe93VGdv2y57ny/P+KjccNX1gixDrxGQNI1EwORML
+Nc4rCj+Mq9KrLVvM5j2qyVpUJ6hpG7Hdk3JDjKK0ig/Zfb4SJ/6btniMHFk9GncnyQQwXlUn/Jm
eLZ6VsuEbvplg84z1r5F5HEp+UmQHZfhh63YYQ8Rlivn3EjlruwQC8TpQR3qM2lm3F+kAqxxy1i+
uQ4D9dRQsc9uXs0JDn6leEojMxiPWU7Jr/4s0OzNbVMFdP+IRuBzRO1h6PqtrljcRd8tkipiH/C7
BrJVNQCTMQbNtMXYyqsEvEgbMkMOUy/wx2cnkndRbV9X09iiwapIg2NZ286buuQmTdkKNqwORzt0
cTOtVSXZ5om+qkrgYrPbIYmeJD19iA3Fhtcb7EymO0JyoDGGXlPWB1Opr9KaNwXcOaJ9a9Ub0cE0
hzc9u+iZ65cJC8AbhfhNQ8sOoNJr8EkuLdGh77uTnTvHAeRSil4zkL/V2buVPBDZR+Ql/n0wkr52
GVjZTlZH8kpAKgZRuyAoGtgQ0nctqQnZg/vGaF072dWcClwsInI6QvI6Wu7ME28OWQLvNXkeSveU
ke5h9RMqPQvZUrYLZ7EZ7+VAGgiWRZQWxIOY5ITIjf3gBLQN8smkhc+c57h1GKM4KEsR1pE1kpI5
Us3hIxkpJA4LUYtPWUVzExJUIrgpNzbR3qA+U0250LPx3Ah13TBbm1qAawzdJGyBjlxsAwdYXEyo
ZmvYF8SJnOs0v3ASZy1sZhYcY6kwKTbQVbVFOoe8XEujvotZsStptnMipOHltFGz0cvLaJkbEwqY
0tzVcfwa2iRNxOgXDGRaukh2VlksW8IR0gRC9Bh6bTSux1ReZbm/lXirw9o45nWxtSsG16q5GIP4
XJspEi5lV071no6ZsRXHMqpwo48Cms5sWbQvBljwwuJWrEirynDOaZRh8UPmQAkhmcNVFoO+ITXW
ECkJGOml1QWk3wUHq1SWRW+uxXRb26TFhEch2IZh6y7yAWcWqim7RZKAHT28w6Czia38VE5nrYDp
xGbqW2gO6zZr1l1XcNX35Dg6lTfJ7O6eE+0JFKgnkuJd0/tDqI9z6IRnSw3LndYdw5dqeJfUcenP
uMHyaBJN2irKummPlYkGrHMOYW6Jq5x4i7v/Z5m2KOyh0DdDtVN8OH3tVaH8h+lRHC4cAyQtwbU0
dJiXf27mFPVvc/2//fzPowY0DBxNltE0YQBaPh817HpZCf+GpDmzX2C5zBb17/sAHu/jtDE4uxR+
ypiPo3lG9G8GOtpMhfly2vz61L+oroOk1gng4UsnBOjMMnjNU2RRMsEekdkZbGL9ZzuUTlRn6UI2
AVEmbfns5PKwHRUNgGR936r4Dlv1nYZ55WBoAPq6DQXfoaS8VbKM2WWFaou8VkBO64ZLm5C2u0BM
IOScVWgVbGvptVBCTnIausxAQXeM2yhmsmJKB8NXjgpxlo3qP/ncAsSEQNe35pSo7kq0VUvxxRnA
TJvG4VKLpnYpcT8m7GKOWXppQsdT8VTFg+INqXTTF93rZKrIVDi/7PSoGkB2y2EfqRxMPhsyFc1L
bB40cjVktEUaNN/WJ3Az1PoLIzYxYNp0WPLATlMEE6cGfSMq22Y6wbMkwERsdZGhWTYtb2pV5igF
glJ7bTKODvTLpu9dP32G6nLqcnXld+B9dcU1NAN+VEIeFBC4BBaWP24KcJhT4ywTWrNQQvNWWfDl
c5bbfrOeNGtrBTMlQSfuJAWdp/F+i4VvRsfURgTuN9wgzmZ5niO7eZGE9NxEJIHWaQOdXKdyZ/8p
AleryE3BgDpUeJDohpzZDAWtM0bLnAaoBQx4dSMegEzac9Pgtv1gWRl5oFD68KbrzXTO7XTTSdGp
xxbmtxzpotpYfrUvY6IFdPr+oMpxrHUHSzt2Wbupekz7UUfZ3jwIHSG2oxDAmOx1ozo1wtpnmXFt
cjJqCKDk3Ihdo20eSidlQ0y+V42wrMsPetvToFJD9BMGObn+lnVwjcUypurvulfofFBiuOfzUdYo
taQi2Uo0dmYeLUcSHoPmbszUZaCH18049ZvYubHzccOVcEuw9iVZNSgbO27nqZf2+abrWWo1zpXf
hBdNAf4iH5jLi4ppgDQ1h24EalGZ3TpgH3EVSCcn1Oi7YrJxz63i7yOFQEeCTKLXwITu0RGuPLy2
srHSWR6b8LHVplvoeB5UG2f/GB8x67x1Mx9m1mfkfNxoAKBcI+Yelll9DskSqBB0q01xiNM5ij1H
g3Smez5N+BSIOqPGXDo5IextvwDitLDZ+wTTiIlbLKSOC2l8EDBeRq7+KGU+mL00ub/MguuRFrVq
xS6nX23A52cn0xjcxIfYQSR7tG1JGDCmyitJmlXlc6PRNxXk+ihLcGW7rNr0MeTuIr/UUBWHYeRl
skJEV3LAqRp5yiC/90O901oLyEc83WatjMPkMFTWdWB3i7bNFuO4M/TRjXAmqDByI9b1fR2fKkvn
0027i0znOpdhEI0tDJdCIUMCfWRlTo+kDuyIVzujMzjESn4minmRzttDo33RRztYZv6Q43bKvkno
VCtgkpk1Jz5NDqGWkr0Li/JOEQyRLF/0njK1hyIbEtZgPh3eKBMLF8tXxUTMO6urG0e9ahPp1OvF
RR03W0lujnYhbetEXDsgPotm2PDWLYySikW1SEzACI4e4aDHjK7ytF01SnplRazrK7PZRwHcyMxR
U1fRpc1/t+ljtohaS9XQUYFNBLvx55OYU/vXpu83P/9zrDrPP1XLoPMzfsQmfnAcrb+wj88k2f/N
R2nuPvo+gm4IsyEYgHKQhuQz01qHxKYTjIsY7H//6V/0fb9RbRmzOEyxye4Fbv3lHC6qplL7NoiR
Fw27mrg0UT0ZUnsT6f9o7/q7OZv3+NNDUZJ8nt/aaalxb+ahCJpZtZmv8I0dSiIGrtK0me+yHsd/
WCxUmb1g+U82r69Cgi+f0FxKfX70sI96JU4I05gqx819WLBmedB9gwMudu28dvlKhzCcQkt1tfYl
6f9BR4mF6kvJ8/UZfHmr01byC21+/Y4W3rWEiyh67TmJcajQJ1lWfGUq85opBlrfuYyNPZMmryjj
F1J9sTLh3/G1leZXC8uRVjHHiJPOxMQORU2OWe5Fqz2BjrpLGQHpz8mYnMmiWKrspsiDdeWKssrK
4FQqQ3bHIrBd5G1xwYahBXyLOlrVlkkVcTzuHf0+0OwFS2ceV0WsMIuzTJlixLjpDaazGn+u5Etn
Ut6MyLgjP/ZZMC6YHH8d1J4RlHhpqoWahNd2jzB5bLHpVMvBedHI2RN2fJd1pusQtdsExrOuyTDI
aSjQP8ctv2GIl3nIzJdFVTq0uwZrVFuNO1tAvM1rtEgon0diVabDFPXnEH+CYdC+g+DoczJV0sG8
jLVULGwOvQ7wJCHsu4rjKmTertFok01A3gyzSYTNWNfr+hRobL8mf6WpI+awFgeBecP1SSRQsx+E
cmTCem+qPipn58xtdEm7d18MUbuR/PCl1cPD5IirsgZyNo570RhXspnuBw0TzSDoKuOV79yTyQiZ
gol8m7u2KQ6Z6Gn/xL5EUAhqGYtL65bdpUTOAqyKtED2q0vbSnRnDCQ7Sx3OTidOSda+1mNzAZmf
QSCZk7mKswoLEIOLejTuksmkQBZeHoYXbdlvGX9iIsIP7Pde45Nw0QyepQ0vla15oxW5momBGcyp
ZZXeJMRa0eng7VQ7pVoLnNTGsq64Jan3WoYyXc0pxlAd243FanJ491Hh4+SdOKGDp9ow1hWRwhWM
gUTe9CVZgwxRfTigMspglbClsp00t+nbU6JguY4fW4Y+5DyjMggPIsSujIyjB++CVBCI6oLjfaXb
xV0CZygR9mrMVd1tLDyDOG+k8OCb+l4UU0FGYOasTbvtrxu6IWrbOMy+dVgVR9aO3Th4ScH1UqJQ
FB3hILJSL6pa44JncK/tfEvOAyzc0gO3J6CGQdO+DQ77oPk5kwnUrPIKjUNC/F2tiz1xxQtifTap
CYeAAcWV77euAnlaEtV7CcxudLo7WbOv1cxeNpVMzKdE7diyRxh5fiBllfHeikoy/KYrKUbDTuik
hFcOeYtUl3yLkqdokO+lvnmJ+h6NrPCXunEr+YdGgWZhhLMgVZnVJtsMT4PPN9Fq5ZNvGudwjqsw
iPhM1AlvR2ktG8U6WrKgcgZ90QdQrhNVoe6wyucx47bhpKesvgu5lLJ6FLwtsAoG9dwK340r25XS
e70Xz1XQ78fWXKk0DvZkbVPkhHnXrK3E3pZ6/NQJLmItWYtGPhuj4jrmsDKwyMUOAluSPKsI4Wue
cJkSBVtTNpWo15XyXqucZWDnd9o4XmSN+VaH0pNufAsssRq1y2wI9wRRUDpN13V/oWBcRMgEQ/Yc
sPexcIM0BZ+x89QoDlO53HWgCxth9PLpcP/fqPQzBnS+L/8qgP+lNpgZz59PDjmMtdqeODlUFm09
ASpDUyGrSjyT3cZMyWjsmz8/4tz4/+YhOS0VRM2G/lXu0A7GkKeSw2EV+LtepSMz/EufzJi4L71E
Sl1tMj3SUQhAeCvGXN5WyKoz538ayV+E959f+W+LA2TsH0/jy5k5hqNFciRPQxr2PXKfJlgNarb0
yx+V4r95HJNUP11XGIIjQpzfjk9O9yAOi9CS0IbqfnE5pi+DfFMj7zb1H7Oh/+/jzJ/Ul0/yl8fR
f30c344dpzLsCMU1dEXDBCCaLoKywXB0j9LwRq8ozf8BgvCb9/CXx5zH7p9emyIx0ZYzC91r7XCA
EIbHaa04fDu7f3gk9TcFxqeHYjPx60M1ZhYUoubl2T1bS7EjGzSxVlNLCuwmwtfSF5cDqo+BIs8Y
iOG9AGe/CJR9pt6k0XYoWCYmzTE3nqKAWKDo8s8X9e/ffGZLjLoIT9G+vBE1BUZkJXzIiXjm/LOw
LDk6sjppuEONnNKQSqsy+QcuxvyS//6J/3zQr7qhKtFDmz3gJsAEW/r9Yuzf/vyyfvsIFvXz/KqI
qPlS1clq11XkQUQbrYqvk/x2ENl/eqIJI40dFxUXyZXfhSJ/kqghN/u1j2JA8PXnPyaaCs2SNRNd
uHB+atM0rieUyxqhVQhi+HA+GijY0zPJYH4WjiLP4pNPo8z5t3CrUeV/L1FGg/3lGvv6nL+cD4Eu
22NSCZ2UjglzqdWt8A1Gy3rsOJxmJFoDALe/iexwrVijW0TxVaI627CVkYpGeOibVSM/BjrGM4gK
sUnuQxF4fn2ntiroJStsrk278j0FK0QpbsuxA5IPQqBmCFalybrDGu2H1SE2zFXoqz2mfsGODktm
qPSM10x23NUiFiom6xqI50gcsbmq253MPo7x0iapxTK0LbeCbzlUz02f3iYOidq1qZxHSb7K0nDb
OAzEQEKkE1qxO7sIr2XBTcbE/h4IiVI5NQ8G0F9nqvamRn5Heg9n5UHNlGsnzhjJyMtmbN0UCexC
GjvEOM6xJ9Ui97/59BpKblOSk0TnFIFbhtPW7jNwlNmTmuQ33LahN/nXgzWSUufs5QinHhO1UMnc
toiXKRhaMzdR4lB9+SFZx07ugPzR+kPPn1gW5WSVrowMXzYTZwMDGmI3Y9FE8U3WJ8QqEZValec2
R2Ndm/dSZrtmY9xLqUMkSr1tdGsTtMHeT62ntFEvGioiO8reyrpmxoasJdD1U1sY2P4zC2Gsdm9U
xUoDhRd1t0MYnHyshYoj6IgYZXZRcm4GE2fPIPeXfteHyyLKV4EOCMCpCk9px602EaWXoTGXdSpS
tQhwvhexF3CzBt4+e0JWzaQtpQR3d+0/oreQFr0m0gUjV2ZXviCJIFefYst/CRpSlNtpW9rVkxwA
XlCQXg/5mZARIgDgWviOddSC7EQY4Mqv229VNFyNSrkRGEtLovACpLyosXEGnZWgwfNdni09xQZS
MES1bP8lEc5R+KqXx7jXRXjSNP0wFvPoPXBZ/qCM7rzJudHSOMAKBDGQBVAWFlh5nV2nyDulyflb
vBi9si2z4Qk15inu0BjlwJRzhtWrRJeOYS/WObgKHan2MEDCsM4RSXjJuJMNj4RTQsrVZcY6zaJs
FTl9psSvZexD1h1ERD/+psLwSdORHekcd+ITHGE4VM7TpkaKbbAwcJhFNgg7AFYnRrqNwtccDEjr
nFlA7OsMcCILwzCiT2e5gJYrM+zrIXfRYbK1aLvL2ghuUm2HMoXBOOHbhsbvUgemn5B1/cG4zaLo
IGUPWmwfagWNZFXvGfftsvgoE1OK7t/Vp3LpKAM+pGyLFvNQ6eRAOJlbQ3eMrBfZ8i98pT0pJr+V
uYWPNyzF3W0ZJ5uPMqYLseGKBXzeZvCY444lOpyraxv5004v5jOQBUI9+XTRF1YOccl4zGsiGdWs
3gzWdJmqjYew7bGbUGNZcVy4voguU4UmZ9qlVcGU/il2OnrpyCW6fh7NxoXqopJd5z0Bhb2CZU3T
KsVt5eqa+O/VxDByEh3l6iARyqdh8fenfmE3cyLXoC/k7qqQ49uaGzZ9tU7tn8KOHPxD64htaN3r
6rcyqBc5+I2kwYQQ6t0ab8eJlmE3qqh6NPzaw1GSdb5e5KKpfEA9pHw7zQkgYapqDoYXx+GznuFU
lWTMxcajHPKslGa4JjZuldBGOr3zlJfSppXnDklMW0H0fIG/qsV3kZHiHol2l6Z8V0laf00YdbeV
CrECML/M3kSWUBxytSf5q9qSLunExlNBLEZPPAkFASAQn8+VBYXZdfeBQEWlav/pBEHZJshBUQjr
s2EY/nnvabHI/LVK4ED/+vMf01b7L2TsrDs/jVQ/pq32X2TpsML8Xp98LyM+1QqUiEjrSdMgxXXm
mP1ce+KdBc6mfd+Hzv6ofzFspSH8Uiv8+swJJvy1RB9g1umiiMWmG+PrIvnGO7QoVNSljFickGAB
8kyDVFq2NqD8mC/E9DjFrL+qzrUSZedojpsxUFHH3K0B4UhJv22kdiUBUXDuVVLq5EDzGBxfSMZt
26vroJ+QM7B37F7L8SiJdDuQjdNPPi2dDpQAyEN/LyYmYXXpRnR6lmwCusOIPl1l+eTV40lFX66F
3TGV3qYISFPRP4dMBYm5KeGmySdteiyIESy6+hz76SNOXk+kiA0bPJZFUC6cJFhIqoQ/pNqI1Foq
JL2axqsuN0t8aYsgzV8M+RA5x7LpVqHanOOyWsgz2mMMtmaa7ZXOvsunejdYaFYsX5YuZWW4CAvj
biCR3RhepTTctYX2bunQGCzrQkqGta6SU9g1sCvtVRES1krgkC7daHm7ihg+jlXtJqPvVQZjVOhM
wlR3b+wW23UooD9BaZF7czM2rWvl5jJAb4mA6eBIDGeZHWbOa5mfhs66ti1qOFhFKnFcVcYMVO1l
1ETSd95qnOJklfCECetUaNFaN26cUVnacwZumRdbGaJBMpXAgGJsV2mPITXjHVG1DFnksGlsYzPp
ZynaanF/WUjFPtTGjZTpr7Gfnf26l/ZhJT9rfX8Zqnh1GqsqFiWCXzSG96gKC+ZgKBY7w3QrYTOp
gNYkZ9PKyGcPHWuz3hoXVd4zmBVvUz/c2uKurpLLuif30HRW0wRPKBUVCa4Wm6jWWg1oSWAkjoq0
DZX6wZCaizFcObNeWJN2tTy9MWS+4axZj/a0chyDakN6qCAIAPE5a7IA+LJrJKA9wrkecbHKI4PB
1iF9QIXSBcwgmFj/sjNEgtS0JrJqYsbIoi/JuNPUwUNIem9KElUrn6yNazqn7jIRuuiLJJ82shRj
eS55SYpAwpM06XPaMSyBK5L2zbVo62+9YFeWk5ct8WY1+fT4vRv8TwodHWh6MibOuU2zmHZw1/tT
r0Z69de78N9+/uMuTHoixPa5AYNK8JVVwCOy+wWLSkoZvdzHTVj/i++nNZsJbO17yNDPmzD/Ce0j
0ANDwZI5d2D/4iasW39v2X954vY8R/k0kqki0VCXTsnGv3Wmk9Nir8Nn6VFXA8PZaTeTtKZCGXe0
FtB74PlglsQBVCT38VOorIqXlO/ZeJKh0IlF9gywRjqPV/4zZpsmXQzb/C3cmqdx01zqycLZyHvF
g1V7MAtG7Mvo1Oz868Ibr4YHNvrpkYzDjbo3vQLQGw/KDjo+GhfNu381vWWsuJewOQ/NrqaX8qL3
4SK4GC5QOHQH7SzuHZc7klc8I2KHkYu2n5iSCxuC5Xt+CO4AJyglaX4L51Dt5RME5MCb08he8CKa
0EierHNxz+u9iFUM5KDBlyb1ispqGoK4F4FaRwyHKrJexIjkeSOKBV2Hgfs89BR1AUCAbX20RO/H
t/yqXIWX5lV9E+y11+EhZClRLpWL4p3ptuJqD6iT0+GErajAnqtrZ1yvte/i9wRBFbqQ0yESAxq+
7TbA39XY1YFyJVe+wS11Ub/Iw7one2mdYtaHHqUsRzTdoLa5nfIKrUVwy7/xv/6bluFcRPyzpteu
i52QFumLhFyRuJnFFOC4cHMQQmJTixUrR1VslWvCP9Beim2GUsZYUvHl+rrmdx34h7rVt+SDyEBt
MBKTstm6c3z6UuRLikvuhvq2i69qUmeJEkGbjonXvsH7ZHmW5x+IpuB3mS4/ALpTuQZKnC1kac2/
cCPS85VyXVH3PsYv/L4f/+dAYfbNr/HqTUBUyZJn5PD0c0iMi4X+hqs4IpiGVlYcKc9LqOuuL9uo
vW+UU+Fs4csMzxT50jt8QMJkuyvcxZhpn4Zv2Uq5BXYk3dgvqp0t1A3IgteMF7Z03lH2apxMyyQC
QLOsVgxFJSg854Jd3rfskVKfIsF558SA/nATQxGuV8W4ynQvtZfmOSK19hoKxLW4jM5EwWM9UDnS
vBocjNtOTz2B7paL/rKx14yxRwS/sRcau1LdkKMXYZY18kuHrgUXKFFzXIVcfEhs0V6C4JPpTxbK
Y7HXT90j0bw6utpFwQUM7DDeAExAGqlchrfRRfwE5vwtvqZScA7tajqktPRP+l3/PDzQOHcPcMOe
B6B2E764pZpt/W/Ed8ARrKDEn+0j1rP8VdxLNwGJ9GsUVk28hEgnHZhWFs3SeUNE5PPht5zZ5PQu
nEfzVLxglojO9pLATDfYwMRbSSsLxEgIxpAMvE2cAt1e4tDpFc8nbXNdKEszPQakg7KKTgGJEV2A
d3mhx1uQtCVNTL2sNka+6llUnRovWsm+myAJ4RIvD77iST1SlJXEtSov0gc6kP/0KebgdIW648A9
+O55/dMpRuHyt1Ps689/nGIkcFIqW7gliYAwrNn19rOXYM4C5MD4eVh9nGPEbNJhzIJ8NBrE/XD6
/B9357XbOpp12yfiBnO4lUgqB8uW0w3hIDPnzKf/B3f3PrUDUI06lwW4qwsoy6IofmmtOcf8cZhQ
vqGspFOOmZW8ADI9/8k6Js2noN+K28ovl/5bRT2VzFSMaWGsK+a3Tqf6x9apnlU9caPZwkyFrGQT
ZWKtyw+B1vl2q4p2ir07Mgd6dDjCGRN5C9RPC5ZsoJZjdE6CegP37zUlfTEghTEmjTGYYxmrNj3V
KhgzvZI+LPrSmsmZOCfLcZpDHaPAZ7s4Bz2KJD42WMOKEHd4MYdB4iuGd1W/FaREQkwnvLi9m2V8
YyneY7Nzyj5f+QIN8jFvmEoG38mwrqPFShytoKA1EJUeesJT7aHbEPOwY47K7wtx/EAU7owEedcY
5VrRd4Pe3Lesw7HevauCfoc+/zn3vqKUSVAMTOBdnmPmJv1xfx+Jg8ruE/GyGmx6L76f/Oba5o3P
aid8ktWrnuohKlZT2lwSyDsulwDQz0DuHCOy09Ew0tYBHZ7amjUtdfFTDuONNEvD9aM4EatUQIIw
zeVI07gW7gyAtgLKu6m4jPG/+vSvUqwn2to0VQkpMsPqb0Ys2uU/tVa/v/7HiKXoz4AFPYIzBrnN
PGJ+jFj9G3tdwwCTxUCeewg/xqv2DTWzTgo4nA1eOAc8/BivsEwgn/ACAnXpAYvKPxmv1tzb+G28
/vrBf2tzikKMxFFs/LVpOepBBGnh3XiqlNceUqNOC0xOd9RLI/r/5RKO1M7LboSvHjRMDtE+Lc6D
d6oIuoIlGVmbjOp9zA5SGZ/SFltAJ6GePWVRtsgxgmT6pYmuE+XCHrAdysVZr8q2RJD3cbKtDRFY
pdNR0I+0T8C0cT4tMZEjCLLMa6WBviIZTyPeQa/yZcjrngv1puA+M9QJnOQeEWnF4VvOkREG1WIQ
GhypB4RITpsFWDdFom/OnKmBsGTyI4HaxDKsyyGFi7EdcjZ3lBLjaJO2xiJRvmppVQyqI2m1m7eh
Q+ITjW2q04aJpIcChnfq0Q8H4vnQG9FSlMaVYL0lm0IJlrL31DYXCXMgGttF0VkLWgwgqlnOAxXz
g7oYWU+zlpJCjEdeBUZJrua6LD8a84rnaSHm50LRiYh7jIVzon3ownQfNzHVk+hVTMnPlfWtFouk
5ToyAlTpg5zgvehLd6rRUkxJw6UiRrhHF2VMgdBVSNDuyXlck47mx2udzNr+Xole2W5r1smnE2Hd
exoH90NVbUpO+3pt2vVIVfehIiVBwkMaI1Mi9xuva+VWgHAL/62c1noDooWCLr2WIrjI3ZU9uz++
UrFQ+l3vnTmBE0M2Uq5+M+RbpSy99Ca2b6l19ABcjTQIwugpRT+dJtZSbd8U9L1mzlaD21Zrz2Hx
mGY3LVlKAPHRvwbcOQv3SsVZxyg3fgTLo6Uum3NV7+I0MKe/mNRlzZT3+pRpe8Qckfo6dFhP2dKf
29Sp5K9BgHWaLRL+YoZ6GOyXU0t3Jt+mEApOpPXLlH+XymGFNtfO+BozfpWMcUtdMrVDFtXzc43p
BlFJLFFrH145yDd6c9B5ElgkEPc/ywhXgCUMAbQVrDgL/6ht0nszPvUCoLAl/OGdeW2eWRaqfboe
7omcl/0EVRJPlxNTSUtd6xnBmJevMFpSI8MCWtUU3JYa6NG30Fgmok0uc4V1jf1puxLEVass5ZP0
mtMj0aB1w5kEw7yL1WOeIyt+Cgh9wQxdziGgfX6qIDzuRmVTF+u+tiV8XCCZYS8P2+kS851GS7lz
jOiBokwz2QjsCRnjVvtgu+nkPFW7atefpaO4yXYosj+gSQiW035MO/nEjVWf0KQJSMUvPoZWPF3g
1jKDb3VpPlRPxSk9GEegRJ26TtLDmO87eLWkML/TXAkeByxg1cI/a+DZNt0M383eGD1xwyBaBHtq
OAB0a5b2K9ygoVwkd/1erw6DsSs5Xhbxtif+qNqE/oqAn4j7WT6I4aVvtk16k4pzYx35/LxDKGz5
QbdXNtvxucRwzaNOMnX0VDFAxZIkejus7AK3kuCOz73qVPG2rR1BhWlEkMWm/ahVbIJLWUbCOOF4
W3bNUkEEtogTmyArc1sCW9YOwhIpZdw/8dsdpNoOQ8BT5JHzSaEtH3aoJu8nZYXyACDI61xRpDdK
OHa3CtaebI8PJc8fkjSY8J9xhuWYBBfHazctWeaG04y2Ve284dyZT2N/X7zBhCXmx/IP6CVjGmyX
vFmJTLXWwcrO2bTRxFXF0K4visxfPsFRxerAF2yUqzJyEPL7uWs5ZugkXOe9TqaDtw3D68i9FPZh
fkrLQ1keWmMdy4sg2yH90TSGmcPJZXC99dg6A6BkvMzclOzMIUrPTvR1+AExPR1M66CH1yHeUrmr
6n1aO169Tf03bnsvnpMKBDAFuYMFuke+U8djvs9ShwjTi6lFC74DHJlVtOFht+Lt1Fw6NjO0PGg0
1uWDYt0r5UckOEPx2JUfWW9DHhpPc4Rk7ajEmrvD6Aj+IWr2tNGgJsXzRyN71RHQt/a7OriWHyQM
WFRRHUqSpsAQdkOVhEM7UleeN58uy+nMgBH29XNCveZer9a56vSQVsdNjc4MPDDTLnxa9SIsFdz4
qCBPk7Q1662pfqTzJJbeYkUmxPI1SH23M/S12vEw1c0GWaQaabT5LpQO1ZbZw+erQY4YWb2Ty5Pd
gRKka4RCDbQvrem5uKM9Z2PlJt1VYu5smL9Hgkl5nceszXV4xZ1g3iekV8zvHTGlybGrjdHWDE1M
DMomr0mEqtZZpIGKkjdplO/7JtgXX0wURX7UjY3Y75R6j5HJbygoMGlWPLfWW8q8SE9/QbQXD0fv
8bR7S4kebsuVSlnvquS90KyO7pKb8BDAxGaI9+vU2Ib6iZBOmoCjv9frVdGDsVil8S6z7iQau2n0
mLOZH9+TOeb1jZqICqocrvvKDNapMz1L4lnVjkb/qCToMK/diMvdezbaa0Qys3fSvubHS3M9wZ3q
nYbGFOB0uIGvv8R9eBzISrlUx+DSOMYdhIsRW2PDgsmVp5wqcuEgsBmR1VuW7yZ9EV3ZQCzFEKr+
o97ZxTMHYiM8a/CK/Rjw1kCXb9mqe127NOmXZBytlupzsxCTR31aQvCScZiWC2DXubSroe8abCng
Cmyr9BFhdNJfpuAZKyewgkMHJ4M8S4DAjVt1tuBvzOgS5i8tC4j3aKRvsr8PVsanUK59vFUNi9Xw
KlVOQxea9oGwtVAte44QHQp911fbOLsLy7WYrzNhHfLpafb79+qT6TZfVuqMtD0oMqYraFeB4ITm
Wpdsr1mlDChQ+xZNf/geC/j1lnXkOYbM+YZthvEmegtxP04uv1/UrlxtGur2Mq5Oh4ZDEy67NzrE
WOQEmHNLRWb9PqPSq0QSjtZtikBykdFhwhTF5Guu8RwHtdsUx9ZnjL0pMZl5jpHvBGNHtyYPHAo9
iW6Lsm0h1AQoJDhCtpJyUnHg5C0w087f4Ft4HhzAlYsJpLM1v/FMrtPcsTwwyY75C18ns4VX3qnD
veEfdKoYJhbcTSM4IqA29ifGWiZMEGWhdhlHmjRO1bxTlBXLubxUPRqrVv+I8q/KeNa28YMq7Vu8
Y0xJtSOXB4gpMiTNFVpE1gOMSDzunrfzHBxc6qXcDcEHiYNl6/50+Dj/Rzn2syJSms/UvwrKME5K
FKhxdIBG/F5b/ql2bCZtXoVd6BNLRjWXkAI7lNdd5yZP0Nq0dNfIc/wASyYs7hKlTXn//3MBWCA0
WZY1Q/2ehPjTBcRRaVQkk/prqmAVWIhxJ+kH7kycuMW0qd6t/pVw0qx34u6THEdvuPz9BcxHpT/u
wOxmwSUzH2eMWQ710wWgk0ZBOXnCCrp+Ti7MPpILp9JvpDGTLcm87JEgjDZXtS7iucmrpad8RiBs
zF3uEYj1VAnygoRv6KJD8t60h3bxPy5wLt///hX9fIHzf//pAhOvBYgRsJoouvoihuTfGc+h+Z6S
Oai+Gvp2LHYd5mPK2MR5htJ+nsWl5h0LQlddQ+m9MGWMlh8yOvYSyMb3q/uXNohmdJuiAoimUcTP
T1/ETM7+L1jq+JZCxJbnVv7vpbU/Xv/XQZ0kbxWdhsZDZH7XCf44qM8eZAnHlDITo349qCMdpWlk
6YouK+IMOf3roK7x5yBXYU3+for/Jwd13F7zSfy3R+jnT/7dyvPTI9RZQReVLUHiEAizbZHfRaDx
/XOiO0NwxNeYhKu6OobDewtevliZbCyEU6w/AOL0kk3rn1J23Gm1IHEmaFHwrXqSPKRTgLemuVNw
9sivcX5vCSdiEFrRGUzs8KtJvDeCvW/ZhbY3/ae+vLhj+siChulZvbbKc1WuhW5bSFik7TFeDdMe
VEJnbmcggsm5biWkD/1BK9ZoYbiS2VQx3mnxyzA+yhMBPfdz7qP+ouODqUgd6rIDyKzGc8OJxvPj
oEDmtvA28i7ZwSTiNdyiK4gi1wzIJnDD+DZ8iokjCGCuVlW1yrQ1ttPcf2qSU6+4FUYD4iK1K7oA
T16psZMPzpg4EyIpbY1Dx5RdAiklwRZAxYPpI41F2ZnGucG0pI6rUnFhadf+UryKiArRy/BGFvGl
EBEWjbQoB0dFWFWsC97IlVH6lW8+WKzsLkNmVWzkZIPamd/ti/0QrAbR7qqVyA2AC9qduEYV9p7d
lns5/OqgQiiHkg8Tn8As+caSYKCa+Ftz68EVZB23dkBLlJh0yJWfniF+lCA81lK5LQdOOc9+uOXU
EQ4Ozk4dcJPO57X7cDsOm7xY8gHTO5/dBiUZvgTNlmV3InH96JmO0W1NwtVhRsSb+lUs9oa6jgn0
aGC4dsecQ1cR0IkZ75rpsU8fRRgcImK/lTF8yVcKlWryOHVHL7g3ohfNu+N7ypPHoCOo/TXwr30B
FP0xNI5psuvGRz6+Qf00nLZd/WSVWzP+jIazop1SgoTKfU2eSBlQWSEnCA3pbE+3yWJKkoewP+lo
6Tgpx8OLhIazeSpwjKXdiTfX+rNZgCtj8SeRy+tfxpQE0BK1ayWg57D5lQjhYCrSu9fu4+6U8aTp
TwUXbBEiDkptZ0yI1RbC9KFomwx7dfMaxpjVjzV/SY+PZGjxL1ZGUVezK/K1k7McfInhnVZR8SqR
rYg9GWEvPtFOz9MCxEr/6Y0rud/IBJmkh152g+y5vkmeHcj0MokbcsVbLkE95MAevXAH8uFF1540
866guxZNe4X/C1WOibQCiaraTLpCuYL4Dn8j7XzOLV34ompPhvROxFMZ3iTx4nnoBuv7PnuXlGvA
nyRtUWNk7gixGsTLjH9pT0YfoH+TAeo4qreu7dxNT5nDAdREo5tbtlbiqcrwCJ+M8qzXBwXxRLHO
8Rih9wxfskPs2WpzbDAbyVxa7yGgt14QRCrlfWWdw9QV+2Opv9Nhk61FeVYvQM69dKO3Oz87BONW
UI6qt8sCheb0s45WxShuJTc/1i/JhOO+3xcdMEnFhhRjwfYiZE922sjV2pPVYOnubnp3i/xbTdeU
OL4HPWJOocc6rCrLsUREMg4EmVpdzr1DygDVox9jrGQjS/yVLWOXsZbsYIn66Btwzau5uTctmwyn
M5xxcC+LvkHBt9S+//SVU0CSA2hVYrpfCWSjso4vM8VF2CT3rqXZeLDMeFkwbLVlYCxC6Anv0y0/
cZZXoOND8xXWA5YsZWF85rkdvksbZdOO9pC51EjHywCKkgZ7emBrgMutTey24PrdXqSotSzl+XOk
1lXqr2k7ty8xU0BoYW8cTKgV6TUeWsGWSdQlNFJYRrfkmqwMsr7f13Q9x5yPfKLR59s6UVEg/MJd
ULiRtIkDcsYQgttavXdkyRaHJzbIBe9ifFj5Kgqhw2z197xeladq2AzXmDldYPfuJq8GAqcrm9z4
noCNKVvqRwqnuk7UyYgU82iFR6+4T6c94KGhv1bKtt9PJc/UQmr3lXjCgU8QdkJ3sbYBFl8CcycE
27BZitZ6ULZjjTfNrpv70oQAuKw51dGmoZu0yac9jdgwdNoNVr+IwJhg5b8wiRgAZpbqEwEE0HDo
mS7NfJ0yDUNDExcWJkwO3nAKETUtvBuJQdYi/vJeTerJxdK4l0pbfw2/LN1BI53iViOJ4N5KPnx8
/O2uAfV8bW5ajyWtWvSxRHFtWfkbOKqCcNF9YsJaMgDZnD2orHIUTgwu0S49xqw7mbZvwGliHd6P
yr7ulslFEtfWa5M6KJhovTflKsYSo6z1aIdd1N8L0zu5o355YAgR2SVCIZCINd8U5Zl/Csq2DI7x
4KLz9vRV2dFdO0XDxnviwoYrgChBR67mwial5UPEdoytX6vO1XBggGr3cvoc5msle8uVdVk4Y3jS
uJnVzvC3/KTaqZB3Q39XmXtIUeX4SYaUoS95iiFftDvCVHRkgOHJD10L6rZ2bpuj0hG2A/6Jm5Nv
vgiLNJTdwDEsP+XmRpg2FN+KbKV/pACErFUEFCDex8o+1xye4C5ZxcCJIB107jRsid3N4ztNWYDR
i/qHMUHTzbl1YPg1vguZjmAiUtXC0qFnVXH+i6gRdmtSD3ycpzr+4aUI4ZUovO44Ggc4z2azqRun
9N99b9U2m7I7Nup9yYxoOtTdcumo8qDA6wCnMAuC+7Na3+NXJtwjNbdd4Wr60mK2KdfDkRqkdFbb
rUJibnHNSVrILoP3qAx3Smv3BuIMY9t5j/OTAgzJyK/i00gupLEVWnIb9jA/ESHExdpqbaoGHDfy
Du6vTXhYLEBB3DS6tODDRltIUaSRKMj3Ipc8H3LUiOyZ6ld0ZSWjXLnG+lWWz0VO6sWu0u4gN4mv
YfVSxxfkx3z1UBoG7SFWbD97KFjDvXzDGKkVO0jXyluWYE1czhAV7gPrJGILDw+ojtDDodZ61eYR
wQz0+bjNz/p0aCk8VfWIPG4ZUvuWP1B5S7tM2kXXCBt4C8dLcceTRGnFclK3Wug7LgBcp85eRxHW
ir+ukopmJ93S5slEDyTkCrnP2CEsqi6G7RXWQstNe5iwAHvhTlChYc1MX4Xi21lHwuGth7xzChnW
Vb3z2hcxsi0CzooVPjLJvzaAPZDtq46X30dvLbWFwa1f4BDGgts+50QnIXCRGQfMixswT7r3IMQo
TFFNNKQmigjHl/y05loz0qVSfxyjNbM5DsC1EjeLYqvdiq00LIjvsBiSLhAOmKzpuSuP1ZG1JnxG
JF+9vpTdItyjPk3Fc2htWh3hx2ZwqN95/kqmop+5/HPr0XJOHnP1RCbljmnVnOsrDjX9R3GNQoXN
zxys5eCh1OOvWNhTaArxgrTRdhiOoUdFJFg2Jz3okeGsY9OtJFf6X/a47zCnvz10/NYe9AopMKUs
99fFs3VPVveRlLJlOM6qromaBwVIF/PEoZGWN3a8wHLEU3zwV91T4PosxIio0PAvgIJtWxvU9EmF
4LZoj+xZdt42PRoufSAwNW72kF/o1feHTfrabYan6WHaJS/KLt9O62mjrFGn3mB9OlRzHxWnPpmu
sDLX5YMGpXKRHMu9tiJb5Bif9NwmToC6eWsT0Ti6oj2sKB2eOIi4JhuYTWVbp3YpvQgP6+qqOMbK
qW18SgzVaAFc/5C91p/do7ngYaqWIYLTRb2jQzXdG5/WRne0f7U4kzQl0dRnOyw97Rmr/DdNclMz
eFp+5zz/9vofZ++ZOmIBaxYVS/veDf+rSY5uE3kK2k24klSXZsXLX21yOvZI4xHty9LsrPvr9A3n
mXO3yUX8V9P5D9SZlNL+OHv/8sml3+pLva4RzaGW8boqoJIvhiBv8ZAX2a7WzF2T3ZU6GjaSYnoS
YyrU6lqMSGwk5BaULCeWimMkfs+EtBloxoVtRGq2bCq2MGZ2DUim4XfvRpJqSpQpqJq1u4AMGx8a
UTkSsJi1n2XCXJcJbjz4lPAHZRPNCTiokz1qVmnfP+RsSOmkyRGQduG1JT7HT1+8fMSDU94BYtQa
YSsZxOrOtqsx3ZiFykE4divxLuOAJqUTLYWvjgJURVJPJLWbslF35CgvlELbJLhOOgVAE/ronlQi
YWvM0T8tGUARWUDwD6DHEw4UmXcoq+lK1ca1Jj0oEVF3lnOgUAoeQQq7c64SBvs9cUiAZtSKN4ss
ojTiJCBIET2cCEiWF+FaQ3qJYNsWReEpSqyV+lwgaO2EN6vDjScUqAtjJVlPQ/QEJewBBQObEVV+
kcoAKbaGfhNM73tm3oelRlOmCvzyTsoDlXoaWkdN2mTaseuN7JCXafuQackls4zONsukX/kZYSa1
Knz0cc1BqQfRrZYY+ERpb6rFI4C7lzDLbwAqWRK71nIBWN7yQJin6sh6yBKFQkbQlQmkMRERaMdU
abapuf43l+2wtSlI0/DFUjH7H7ru//zCr1PHH6//MXWY35iSmI8IY6AAjHbnr6nD/CarzBkalekf
wMG/pg5NIU/8/xXnGNF/Fe7mip1CuU81vpPl/0nhjs/4x9zxy6X/Xp23Zv1Z2uGzElAkOL5UXKsG
Nm3bIwxLNkpQIKF4DAJsfv3Js3aCf9Zpl4dDwv/0TeF/+QCwczGzczbI6vARjUiYk0tDUcgK2SuQ
g9uLT40IN3xgz62g4pE3YjQu5WTYzyK6tHzvmn7TFISiIeSVQkxiGUwPmegsM9lZllTT+E+3nRx/
6r3+METjOS01R7Fa19PiNeegVCEzHN0fRyXshlEiQQcVOgJTQypidLMkuHIpc4eXTFsvCh5GVVll
xkCoxeCWvTPq1jYwm1MPuo76Y7E0m5cw1AGhsccfp6WQCfu2E44h6UMlx1mj9Ti3VfmzqsXH0jf4
aL220pqYPbuQE8CmPJiN9zwJxhpPqtqrdkwseCmq7/lQnJMeGe8YuQ0wvWZuSFLAQLggoRdOTWVf
IbmzgmERpR1xGqWtFJiRSVQKwFRjhXGaUuU4j9S5R+ljfVnlxdT3fvxpcCiUKnUfKJlL/usV19Ze
pKoZ0TksJuFu1Pw5yCJcWBYhMkKGyVJrrHFZ9TiEOf7i+OT3JliF1XYS9KXME5BV2Bj7RqtXmg/p
HWq7lHDuZ1c4cJCu/A8i+YD2V/TZo7aw/XH8SoVx7w/oEhtds0Upa1ZS8lHNXaeOlFJYu7L2CQve
zsdbEIXvgsKnyYTNaCE9R3F2V4UGLe3uonqttxj68DnrKkQUXXvL2/jUdMQ5qQMbV0wuScm6IeO/
8oSrFJRXcAkkJXlXQ46/ZEqKSSw5plizU1UIJKCOUcTTUYHX5AkgGMV4Wygp+eSoGStlvGV9AATQ
cFMNeHzUfJV9AWdWjm6ojZAy17QFOYChvMz0+JaPwc4swoc2B7SbstrgWuDZg84gvYDKtxuvjXE6
COtArS95aRocdBF3eTxDg0pVxKzcvkHkHwUXAxqVGIfXqpMujU8WeVgC9EXNrEIgQ9OuP3nSh6wz
xoqNDn+er+OIh2wldvQuGTJyZ3dZcYi78Oy1A8cUJEWD+hXUGDpJU3rGO0SLsj8itRHqasmGQKW8
NitPxQbrvAZNMr9M1m2iS9vSp54lQ6I/d9iXQ7PvBtKs6oMpcx7yjmMKtTk/gG9iHPiY328qhMl0
/NJg4HiUQbW+5PhE4jR94zGI6JpzL2J5KcCSykbOAypq8GSfi6ZTj+Mm9ifazdbUoHznNKrXOBaG
wNFCnAcIWPE0geePU/V1QO4G5JlS0H0+a5yShuAWNPdR6frUcvOYGsa/efVCN63KOsYhRcRJzb72
bza+rF6sAb+uXn+8/q/VC4G4KEpwH9By/hxyZJjfTHa9GJJEmGi/+pJ08o94AXQ8TQOB+3PAif5t
FrGahOD9V1b6T1YvXvnH6vXLpcuz3vunrpOeKEUR9FO3TioZ8Fa15hnf95LxYCmJY4wyHZeR3apC
+nRzaCidjZUCeSFHQQfvdTEahD9rnrhVzLnzNF1GnHJqPjrDLJ4Y36ca1qxVk4mseBQ9UnkdpgFP
s/aopt5RET+Sgoa9UTsFwezTPvUuQRKTukzJgK1pEEwnr93r6Wfd2XWXb0gK01FxNikumCpYJlNs
G8S75dhk4q7EI6QgXxub6VaQtE4WRvWsM756qGHIS8nzmofXCD7CG6Lu4rdIKYCJG1r9KWVdu87C
ADVPERHQh3RAJ/EporVcgtD1RLJXsmQTRBpB7QKfP90WVXAvU9np6ZIwBOdxqG8TC9aEKbS2F6h7
1IdYURV5U6KQM+qvvlXPXfCQeS+Rgb5vbNZBf9NYwQXEWZHiLQpKzxblw0qXPzs9eBLEbNNSgC75
VEZRUK+VUZmZdKaeIhAblV6sRDM+T0ay1IUQXTyp4AI2KdwiYFV3DYaqvKc6U+9GUjHKARFJS4B1
7EvbAaPnKDD/J+F58nzhSupasA58cDWVtYVvvKxruCEFicSJIH+OppYfagstbjMQ8+3ZejBC3eOA
EUWpUw/Q+kB5P8beE/RQelHC3lTiTVJMq9of1yGJuMZAma9iXzKUxkfRCrDVyZaqIp8lTHa0EsmL
2OwYRnzJww2b6rrLTknf2lIcnYvEEtGazcpMbCjCJD0jkb2ZyG383Fr7sm6HeroNOyw6iaewnECz
C5DnW5NIlTUeQWyAlbMKR6upRgvto5CFdq1nK63XXYWmwGDQRVLJhqK+nyjtfqZjpIaEYYlzjU6Q
4Sir215p3CGlVGMEO88wkOxKV8BY90JNRw6P/lJEyORrPJtSesRWsK7CHnrXuI15RhMiegQvfSDJ
Z9LNbV5SQ2RS1ur8JbRUdEHTBx3xQ6CNlLYlbVxo0wA4taOoaoBPEZMJ543Xv6v8y65SvEM6KCez
bHkOYZ+r8sqsqfiNforQZ9rBYntum/jOkoTPTipemgldaqS1XE6QvWSW8CwFtUotLqfTGqx0DGwR
wcONKS6tAYlScQqViw+Q2A+0VVPgwBrFneiV58nUFmYvE3GZuJGJvy6YdLttJWInsVcs4uEh4IEV
s9gVI7xfQn7sfX1toZaN6nE9GaQGDi3DDgEUojm/WQ6znU5lhyoHax35q4zgO2lJBBuJ15UoyweB
4xMCKdCS80g8D/T0QOIFZ9DwEGr4y0F8LiJlegzH4Vxa1TbhkaV1rOKaVHqkZtrzZATMMQYmjDmv
U97EqIoDGqINxfM6bG4KzJW0Sj51kgakkXqiRy5ah2lO77JFwbYy6bJ1ElTr0BPXSZLDdJFhThwm
cRZpIVRmZwdmLvI2g9rdOgVLclZ9oI9bj2zgw077GqPpbgSmS0jRU9KMrjcSJe8nTA9BA5E01M+K
BfxiMr1oNUjm1mRCQEJwlpL2QSyEl1hEe6Va5cEnnIiaCGfo3rpafnmLKgNCJWELav/exeNFDmkZ
ZBNNBzYm0kgvrZ29LMUmQ9IXxekuLqXjKA73VZ1eJB/gTgr1RaWI7FG3LgR0cxHtXRWDTiSZNd3w
9K1WCzI1zHVW55ueQAvRIwHA6k9xF2x9QqKnLx3dbJq3Z7zhS89KRhz+lltoSWErIGSIoK5xMt4M
vXolXvgSqtO1rdRVEPWfsh9/xA1TBKeLvC7somABYe7bacMs2TJCgD/ZdNNb3TUVJGVlhaLLf4um
t1SCCdAth7RaRllNgzlbTaHyroaXCmW8N+V2SQTrENMZAWMoRBMEMkK6IH9W6VPcQpvGA4elY5WM
4ucoJ6dxajl/BfAHTWEG3n2kaidyXyoET8HrMCnCymePX0Mn7fHiNDM+RSq2REu/sdqhDvXe+qhC
1p97K+Y0V6fgH/qCrQnawecrGQjVAnvM/q5Z9JO69KvpHA7eIiuYppvRiYxnGb2zr9Phlw1gqqBZ
/SJHzVFfI7AtOapYw8Ijm/erDum0Wcp2yzLLyCA5uzmGXXdr0bb6ZooIYyLLtEegIa1EpbvXqc0A
N+fdlUa1bKBiMdLP9tgPLbIKBIdCvSCHc9sSY+RRpMfGvfWwTvKwoq0s3rWxWlhJis6xv5MSzCO7
jNOIUXc4FPcWm8xB2odav8pQslfKLajwe2k3KRzp5SL9J4ZQ602WUfIzYpVibNsId2ktb+qBmYFx
1y0zA8x4oAQqRbPukhXNi+azoBtoUk3xrqwNymDdAyv+2Ug+yERxY0Pq9mVKRDpwHQyqeovr2Fz1
gKUgGTpa7K2gzLAaIxhsao7PhIESyVtPV9GnnWkJNNst7v9SZXrVK0ibSQ4AYUq3o+aRCs5K5FeV
HSmknOXYf+lIQW6wiT48J+abZJW2aYZ7ETZ5qNbuFCP8KOtgkzOxLkKNzkEU02rpFObGkgin1b95
ew2ObPZeYaXXDcX6++01Bi2KNb9ur/94/Y/ttfHNkCTAKxY1IHbT1k/FIeMb5BUUk7IsgXz5njL9
ozikggrA/0cpWtPhXetoyH4Uh9RvMvY4qjz/+Q/aP9pd/7G3VkVNppquoByjXMDF/by39uuitlop
i1n+MkSR65KYBxPs8U+nj/Of8lBl/jO/Csd+vj3qfFj4+W2QbKLr6PN4Hbb6piE2r/vQxK/YHxw2
do5SvPaUOzFRLtualpKKLKTosRk3qwlNNqa2s0g6cdfGBHBOlT0KEhCn/+PuzJrbtrIu+oc+pDAP
rwDBeRQpUdILSpMxzzN+/beQbndspytdeU3FZTu2KZEgeO+55+y9tr6qRf/UCMKulD6gCtto4d7L
FKsi971lngE5eoXyLGn3STfOaqg7f/2iOOz89auS5oPLDweTQQZMN3gpF0/UXT2X4qWatqc4CCFw
jB4TJVPrFhNjDFfKE7pPMEr1AM7XrcyYvNbQ9RWQa2J7tMZ03xTGcU7pnnpx29L5yInzI4ZvvPmI
Rr0Gxbg1LWOvXw1WjO0ea1iTuDl4vU4Rt7GoPw3WrCC5daL6HOTRleZUFH3GsLH7qX1QMgToXn5Q
6bZlgHV7U13I6cjAu8ZxR785eBFyrNPoHAyxh41jPIwinpcmdzUcVDpC7VKIl114VCKhxGEVgdAt
EctguAe0O2NcBBDd4UT3TJUxwZUIuDzaNoOTcXZkk8mPdPBWYpUh0OMrGnIorQJfzS/CZLyaY24w
zisYP3jWVdbDo8yimdUhYXU93SBKNcrAPhh2k58jhkC+UY4BPBPmNfQuieoORWWlN8FTZ+J515qv
HFyLW3cEOsrevjeRPxtYw1WBtVwkTkLLpML1DSt5aXMc5qaAxDyrmlvTWxtVHJY+voyxKjdyuOyB
GlfIT8QREbti2FJuuX4lIS7qgb1JT1NvuVr6NkWvuS5wFo2vSfyp0i8z0no7Rf3FUxoU7O+4BoOa
pmX/L2JgnuaO3n+2UbPQG9Cr0rsvvYllcujAbKn4mCwxc/wUiZGwmIugkAgqr/wKG1QJpY0IGR21
h/eKI7HI54JlDXQ0/AEejZJrgmlE2gfdPF//isRbpVVnvcxeKQM3CjdKVmPvKatDFDIjLbRtQL2k
CM+hlF998ezL9ccEpc0fJOBF8dLM8mXQFRTR4m7SKuZDOlVSdypq2n6aW4NinPJznLwrfbuNMH+p
RbesiM9W8+eg6EnAXKdqsCwH+n0cWy5myRFYOf2Ttxt57qpoxMdKjA3Nvx5jGswBft1u/vT479vN
730ZmeaLwiaBKJ8v/V1CrNPNgdqFdxdyF/2h73vNzASdxcUqQXuMRubV+/teo9HlYSTPdsOEk2f7
tzhfvLA/rZg/Pe9ft5vOzFNFGmqGZkpDvjPI97w4ZPA+Skl71UVxPHfxg1Er2yiFl6WAm9HVjeTN
mKNarZ2eos4AMFe3ROhAM1+HAS6DAumpQf/GMrOv0msf40J8l2Nmi6DV9Za5Zx6gnvmmE3aTxi0p
L5yrVYSaZmdLEhIwwdoqbHvjaL1Vk4GA01tLdblrxmTmZL5a6tAgc1OwhBbRinMfh616nWHQ58g+
YjzKbrQE+pVpAuKWjeZNFzgf15R/4GBdXRke/cR8qbPKlnsfV4IkuVZqbUTw8XbZon2OCgkdbGhg
BivLhiDdTPQBwHtoF/RC+Kbq9YdIKndJej2wgZsaIZUdtUhYdKYKQXOIc2JhmkujMtfxgS9+Uzn9
wotiZVF6EniFArqjkndf2aT5F6Vo2yVYhwikf7dsMqV0/BbVWm8mQKcGIVhIJucb0aMDbqESyYPs
oTaSdS0JYCFHphVG5C+6xlyRXBGSRVM84r/ivYnVfzbgF28FszqRApLCjE/XX7RnyTDhM/Zj/Qgs
99fH//sDbUpzJagzVqSIpHycFQb//kDzV9rswTf0763bPz7TBGQCKIfap2D7n9u6f3ym9d9kKkqJ
WbGsavR15b9TQMpzJfpTbffLU//V+JIBqC9MkTnY4JUfVUPDlbYIh0xGT2TMz7Y0FNFSSChYqC8z
xVwNI9bMiONKmCB16zd9h/E7JxKvrtcTCe/mlOIeQJCrPafIextpOERdgE/8NRCrx5T2n2Y9gepY
ebSHEvU+U9CS8AmT9cLKRdtro10nGrCECkQACiebDyOwKC7Yc9DT97K08jRAlQEwoiByKhPIAKVW
6e0l6S7yBdT4UhdPHJQ4jicSgBtBvrV0UUWCIvqcnkWNmdXL651iPHZG5HaDdixkugte8tAh9FLE
GN9srG8HUVr2qA3GRAO0mp8i4o0IgnEVgdxDIy2cQkAiRtjL0sNA6yG/LI1ibRR0hiaKoyxY1KJx
t8z6KtG166UrY5e5etnLSDn9fFfJ2AVyLKx6rnwoFE4+o7gSEXAbfVSF8QT53CJnUaUIAAJUnDxf
XehC/dAL1hKwKGwS6VwLw1Kh7QWG2W1bGq5q3Nt1XZ/FOr6YUr33zHFwFO0zbFilAYmG9BRqJePI
GxrI2+jE+L5p59ME9QMYk1G5kvAyTeNeoYzBKqSvtcHfRsnJS1+MFBu3FgrjKq8FFWhWwpSqhmlo
KgX1klonq2nK5LUQklYxmlB8VWyATTYNC13r5rYvwCMreebijnYS5J/NKMWLJFEle7Jw3JIzsqym
b76arSUJm5uuLHlrXVMqPgWt89ZWRWbE5MsvZIpfdPJIPKILMmN8kxKxQMaKxl+tt+JQn7hj1jQq
CSwuxl1FzSlGFINWta/1Z0/q47XAlzfxEDSyTzcAUJrp71Sz/YpDizM9RN/EpDELjjqN5xoUV+ho
7Wp/uk/09wUzeiaKDccrewm97CI37SyenoU4etRH3XQHtsZOrzdBEN9bRQZ2JjIya5KdhwKmArVY
IwKPjOE2ZOG+nGp7Qm2jC+U9laITbV2XIDaa0XhsaIroVXgb0ceGjbBPimqjwYAM/bOiRtBrZs5h
Mc3j0qVWakshy8+Wxl0zDa6MBkDFqx/Exa2fLNJaXscgAxxA1rxMopmRfTCERn4vLXgn4S1Yrjfn
anNPD1HuKFBhCmE2HaQ3Ymr/dfr6RxrGTEQhHPSpxciuYr7119UeNdqvm8OfH/+92rN+YyXXMX99
x7T8Z3MwrN9mMyJl27+EaT8XfJRhKmT4P7aUPwo+CUoMrjXqU0ulKvw7mwMtt/lk/+PJ/+fXzmb1
8xlZSSQCEgW4cu3WfOw2OdwUxfyWZYQtMF9CEGtbhqsgM9PHxva/9RkN2uehLJzqo0ASsINlbX11
4R4utPKpBbbpyD4B7bj7JaSQ0rl7wcZSZi77Twkd5hZ9Jp/Sfnwz1s0VTw0zmfaRzaO7Nrf+rSZB
C7DxG06oZ8AXV+9RAEjiKCfrCtlur27zY3EOd4jVoSw4QJFFpHFO/2rdq6txbx+VOenc6TzK1mX+
Nb2zfLUEOuWOtmPNj5OjmM/2rJb5iq9gNab+Ipm+fht6uGXpoZJsA0Y0PlBg0VvUC35x9cxz+Sxg
GWvdPF8J+meYXZPseZg+NOsW+9e4fh2SS0lvUD4/gKd1sEWDvQCZtwMVB8WvhwS4YRyymSJm5Ytx
RE2BrUR8Q9xSe6+NeDHHrRxtRdEdO8b5e/EoZltjL6drZn4AFD/ElWWsuAwEZgabsF8AizH8hf+U
EtAorDtCkSHVEq6sgZexlWfghvoLO7RTOqwxtmVj0ZPD5+AjBYUAjAHyB86/rR+vpF1xGg8KEdMO
/VogLCF+V8QC++iG3ygQtjM5YFwmfHfS4FX/0DUcRE999k2PNqHONbxpz/ED2TbZXgFKAE7wzB+z
CD+1TxJL52dxNp/kRyDgFbbjwBYJt+ZlZhjtV17oDMrClNZNSJRTyHU6envyq9I38PQDHQlnpOXh
pvHRLNADM6C5B0wXQs2OTgGjUiZFpbkb21sZ7tq3CQ4gbXegedXJuI8Hi5ukfGg2foFrPdwb8lFx
fVRQFhXMQrQD99PIHq18Gd77I/sbMok0WMrIfNJ+Dz8zk5aTdK28dQlz1UvWxVmoz7AMMVt5N8YV
AP6lTb9CA15Kh4q7iUJcfNJ7tnoY5dMWQ0l/Yw+spVPp38BuM9ManyCeW9oq8DaR7uKtlA/qNxxJ
abal0PKLCAYieMBv0IRrF2iydlXr+/A1Dfbgdpdk3dYLygv5yADD1U4Twc1u1c3vZ3moHZHWld3d
pbVVO9q63OIeWytLdWuupA+PgelHP/KBTHf1OlrBYPoSd9m2WylPZnokG6kXnj1zCa79FXNNVFVO
rK69bGOQH7vwYa7hWrDbu5sv3+qFd0qO/stVIUfzg3NR7L3g9CrzO9KVKds3yVtfLhv5a8I6cy2x
/sCcL6DjON2xvgHIf/Bnso1819fBTixXonc2ma12JzXYZsV6hAUhAjF3FbBFl3En19A9Tw0bYci9
2DXMHiHQENFKLPgUX6hwGsFJoejDXBlvWAKomXI7bT8y+CoS3EFMfAZOyMiOR9jVuZOanArJH9tl
DQO7R4EET7qQTkGOXrpYkmwrQpTSGGgAQWey1y0kmfYnrH5wa9B0NIO5+20Ehlq+6tEqjF28fXeR
D6JdLprsDH9C7y6acevkjaxfFeFFITTgNboO2qrqGF7sKFEmD/0ZBJZ3tXpF8Tb2N9RVcXHMGLsv
p2W3ULfzWsf4bgnl2eaAvEC9Y3Pmc2eBsE1kwbLvgAq8mIvcqVdMxpJzq3EdFnJkewrjCmaCtn6j
95a2G0QO+V4EvQJl9ZStK4QEO2a1/mv7KGNWc71NuCrWyZ0j+xA4anaKK8Szjhs8FU/Wqr5Rh6fn
cjN8I5nzMK2yNWfpDOrLuu1X1ZxcDxzCzTilerjI7MlY0BmQpT2nZyLg02f9ah260bZeB5IyFJYA
e7j48FyhzT9y5sYNlDyV4d5j6LweXOj9K5APFrgJbVkQKVoDOlnhwJtkAPyzzmNyk2htFsMhyY5i
u84VN3G3ymOankTjQd0P32YPEc3Ct0BeFXRmFUf9MFVXBEYWOHyahxIXxthvmRcVPeYwyQEqhJJO
FXf650C7ApkGarTRoXVYqcvgW/0ifqqfPCkDgg1TQcsevvGCxiWPHkHPJk7xZEwbJl1oG/g/AM3K
RTvMiYeZZjOe56IaG0bSXIAJrM5oz+9IwpAcTvTCcGD+2/5ne+MEVt+yY0IOir1Kn/1NvNcuMQ9c
pvKChIYnhRJ4TR0IJgmFMmQpGnniBjQTaub1/Nbqe30TsygdJ+nGexJw4JKq9xLkr/rBz8O0QWuY
bgzvjAAPOE7YgqNdprOPmTzLndYumschWEfdCZ8SijHq2WzrGyud0Vp+7bIFhpT+xPnFUnHJ7gGs
NxNxzTamq1B+SJH5pZyuDOcc7ysXXkzikIBL7i4EEf6DGt4JZxOQLhTfq36FlzLlkKm2cM31r/ZV
vDaFM34SgWIqDjJCmso1rtcZSTsdcbqd5dv4CT9tx87/JDwZMBpxQNrVA2lQAZQrBcuYrbHOoDo4
gFJPzCVaNpBukDtQrTV2p6yVfIGxaFihvYdkxM/soRb5yv6a39NyN1ArCjbLjIFPEcgYrWCa5thK
gNrzQxS4v239bDzwCz8G7Cg9siGIwI4gk0QBzNzVN5O6UiFb+GvGg3x/8L58Iv/zM1+EH8ihJBxy
4M2ENUp/3kOsxw0HqsyhaCBLkp/Nz5B48PkjQ6s5uZs3s18VwXIwlqDWE5GDOnKHt0KEioONfWll
Cz2DbcybtYBVh1Wen72b98lX9j6RtzbretjWEhhen1CMu9+tCvGEqdX3QfaOZ64ocC5u39E6SVvI
McNWgeaCWbm4A/FlgpN/+Pv2QwUVBQLG2Mgf0O6iIxP9hSFvI3PR7+lWod+tHjDl46lLwHk1r/0V
pbEXIuqqF9jG6lN3qA7Vo/ASwZlEB2G+JBHO8CWzDbS3eFZJ4y74Oheeitmi4rDV32+maNog98EU
Oid4azSqUZ86NYpROunPerDIHoQt7z7fmTHuIyQwBPkRjNp6wQdB0+9KuG4/mMDutS0Obb/YBMVD
i2qhXGXEMpPaQW+E7QXTQkodSWHIzVC4yG+a2AWqJ4KRcuNTLLv0M4SeT8d7jlfM5JRd0DKwESpD
FqO34pOWPOcdKHZLo6XbQOHjCyrUgd6u6DZGv7WCsyIf9RRozBKd2kTC5CqpXWi76qpE+wwEvvxm
WQdEcJa0R4GSj45A3osNpT7fzgEjrO+Y1hvlaK1QgUuQcLYGsY0U4PXAUF1dkWna6AsWoCLdRZK1
Vk8J3KD4Y0vXJcXljye7ImfzSPKNrT9LDqqiZB2e2z0Brn4z2KjGDxwCOHcexvq6TgloBDwwp+zA
px/d9jTJmEQW7KxRd4CVLNg0h77GNZfr28h2TSYaPZVTIy+73Mlmyo34ECHTHb0bd/QupURZdPKu
phylvInO7brQHY4YVXysxm0jPms6Nj5kEtmWA/c2ma6S5tIhyjHRoUvgvvsk9qlYJONKD9xsoizm
tuiGZ7PCMYqrkE8MXv4EKdi9NGzeEOTBMf7y3OU6juCZLXQ0RNCn+F4uqA8oMkfKTd/24m81JVHF
6nSQFGIll02+F4T1GJ2SR6qioMTdc1aURZosvCdTWSIRiXfaHlZbk93StU7B9glPKsF7uxeWuptw
fbSz/67c6m3yjCQuWgmfKjfJnRbVZjiLqxjDyRZF0fTpTbZ+DA7eQ3sP+rXnRqtyPgaMl5pMBk1x
QZkPz0Q7tOWLRgeOlUpAmISSi34xYKRm7qnt/U1trkCRyTYSdxETAQrdj/5Kmg9z0PRjIAJi0V69
7EKPBw9bc1H1E1f1qR99Yi+YZs2+0OZ1q3xV5llfl40TsEQ3nwDvMCyPRbHWNfbMmgJIdqNxYA2j
45EdU7VZppaTnSGrq9x8jhbU2+Hwf61a94Qy+vhvBbKZ+ACXm/khXsNKHD38c8dMtGYNSZFo8hLh
TYALA+y/6Eoboors4Zeu9K+P/96VFn9TFEUisFAGLzMjaf7TeDBFZkaoGRjX/J7DPbcEvk+a6Eor
YGZxQf0bcPNTVxpVBZGAEpLieTb2dxoPivlroswvL/3XRBmr0UNPq2RlbUVRQ14K9ZmE/EYVxFOZ
jlsNwkzWbT3upGFqrlkmQIsfASUnlKl03CB8mQuhVc3FNExnZNBkK1fHRPyKzUtC4jKvZFX23rpp
mll3ecxaGnYkhVUEuhlVuEo77WJqIaxjSojcInxAh7BX1rtcBzdNJSSU9Bh3okYJlYibCYVYaMB9
TzK7iqqHsNFYOcgmKbRPhi+LJjwLurxP+trxBX3TaimsPagK8O0UJUs441JkiO+xXxxFrz2kufDU
Fq2bEnRXkmeDnTo8RqgX2+pByLrzEIuPlaW9NF19U0sd9MdDCELSwirTGsauTbuFRoSuANG+BRyQ
V4cg4yiqchWIIg7QXtPozcHMRBH5YtZC16f3SRZOIpVcFwX4pqdd13aOFzAWK1g6MlXhDEn7OafW
zKToWMII6cgv7jBB+CPgz9HHR4GAoQMlza9lJu5rTd4PSGUtqXEyha4/C1BGxx5CS18CuMOYH7ie
da4ySFq4K8jKsDu277IMyWL9zOlbhxJCaAmVpvoZTuGGgeCU5kufPgZ+rV0NaI2U2EXXwgaVS7cn
gjkbdRRd4e9NVh9xhO4BHmBsbVmZ3ZmowuJ7MwdXFewQ8PFb6K46VbuAgivmoJRWmpOnbG8SFEb+
fLbMqIMPWmGVTteupCYFnZkO30pgPl7fL7zp1ae0B6u0GIwWmakJZrxixUZFPS2JkEvpzvbkHZoa
6boTYTN9sMlQClrVpw+Ysma6zpFUH4+RYS6JFuzq4NwJxCuqIVUaPaHknfeT14fvWAkuU2c4pvgF
jt2x/G6jIqUv0L8TOCCmAvZwbSMjKehi8aNF4yHXIF1z0ZUtf59ywKsmABaxeByK8qE3aDvTQUmM
itfdFIQjR3tZLkndKddGiZlIFTjnJuD22DsqPmBSdpzzGCvxy2sx3lgV5zoayIbWvhlZcZxImyc0
rjtmPsDgtNknWvTNq/sX3Txw1l7K6b4P8pUuEV1jSW7rlSiWQNLGxsqMU7fv1uU8ivCnnMFpQEWR
W17/FGZGe0k7a1/o1rFWDrXEkUnIGQwUB87zvsJhjLejf0+AR8RJu+y80A1VtI7duCd58JtK/Z0o
ZE+/iSJ/Wbm8A3SUYsMOvHIV6gPfXf1Sc5Vgh+wak71T1bCLAnofqWM1n3NGnWo1FaIJf93K1OKh
f1CaNzl97FNtpRd44HoQlBTCoRqd1TZZliwLLQYqTx8uBu4cDy/+UMIc1axr0nrLwvCgEBLsDqeQ
UxC4+5eUvTUBKimQqhBwWmbUslOR89aMmpS0ei1kci9ImAMSiYpw6JY1DlHJKtYKmJAs8yAmi5dI
l4+WWCzzUN6nanoUcg5lVtbALMgIzOV1TNMpieEp8WwXBTYHKYdoQ6KDFQLriRDuJ6WyilPyzus2
2KlNstVZPwPCHWrRIiSuOssehFCjGWvObz7J2dBUuC1z2tgrVuA5RBpHkfIc1MIiEeV3PfJ3PG1m
aeZHOFQXLUDorWmd+8NW918Uasxnf2hTmwjfGGxi3zZ0Qp0NWZ3b2D9IuQzdbHNzIIHRxwaoXdBW
2X25/edWDgSuMTuwGGZLM0xR+x+VA/LGnyuH//L47yMLJCWmijVIFmVd+Vmgov2mG5jsUWLiLbJ+
0kNqvyk4GcmWQC3Jv5jn53+MLGSZWQbjd0th6P33cPQz1/6HO0Ejg4LnpDOsUXH7MyOfC4sf7gQ/
CGtNiDiypuLKtO61tFVBgcvDAm98qHyyfWvZ5+QdacT+9S3466Tkl0s2S35+/MZSkmSYvQUU3CU2
+mU/E74cQNKa4E65M7Trv/52Elfszy/0j7dY/wUoEOdFUDQawEpzsEH/6tYZfbsKyuUyoeZgYEMH
sDh1IKVDJ5X/x+dN/l/ffX4bfrjMVsFqj/JGAPeMloY8F/W5hj1kkBHjZysOS2Wz+BpfFOkxlRaa
8gxWFlCzbOz5X477yYQcx87vVvO/0sLnovhP1wWL3ZyopSOKNee//+GZRZGhZHIyCquIJl3C4bqA
pDrT58WOSRPGz0xmBiEtjD5fKNNZGXSnk1FnbgcSl3BaMLlvVjgfl5LxqKWnlkaHxeRnlhiF0WZS
Qn67RvfpQ66HRF9KW0G6+577xJAmK4jiA1+FWWeoma3w+1R9bugwciCyJJq33bXq70W91cqNALmA
01uxioGyTPlNKp8NNK+P/K1RQ4BdWsbBT5vPoVCX2QKNZ7UWqYDPJlw/uXtp8nXYg21xaw6R47k3
HiPv3JnXQdiLDSOgaM1+nYLQRilUwatCUC7RPerA4Ey8EyQcZewozaqTmVfQCv3UGR9UKScuqrpb
HTzkBt8A9hpqz659g5WEacjVAackS5mrWS0q5tqh7eKfmObU2bndAtPn4l1pMcCI8JGU0IRDUOoC
0TaJsAO7RNsfJzLbHJvSjujglQATJi9pENPr8Zz+3t9blUP5W3oO48c4fh1glTmBd6YRLHJJGaT4
8g4ihIbZCkhh9BEzZSECV1+JDJ2O6XTSVxP0l2UC4mmsXvt8Hw5rg9elucm4TgvglAkqjCWaKFxZ
2I0pzHhmg/k8qcu5YQPwz9tZ5iHx1sSakAFLoMtJTJyx2wkixKBjBHEciYiwYcguqafuzgddy55U
uh17nOFZjDxTWfV0MvKNYp4SmpO0RAYahqXx+s/dkwgd0lWEBUilUNEzT/9hwfsv3FVZZU356TT7
58d/35OYleumzJYDSdXiF9bm76JJC/k+lAZJFJHck3nCMvn9NKv9pkoGon6eizqPyvl+P+xJ7J2o
LL9ns/8d9ov1q2zyl1c+i7l+XJIE1UP6nOf9ekA1G4fpGTHL7J4OV2aXbvzsw6uEV5X6OFHVw9Qx
7dR175hKRPfBnlzkXnDUpeizKrirIt2ZUTEtaSFDoWd8ZI3X0E/BtOUY/fv8ohuMUBnWWiRraVP6
LaZrBtriwM54Smtx0QTaQR6LVRjCCCuF9CWR+2uLWLwVafuXaQ1yhC4X8O6kv480ukknuuAzsTX1
M5u/n2XsR+ZdrcFYlYFFPTEFlr2Lp3bGqgm7Ab9swEkrFYdLl4v53qixbyb1ib4QgOJlH0OVIzIl
DWPHm+S7Gr1CnFiPnKIwJj6EXrnMgZBGariugJZlamxsfw+EMZByRTOoMEK6ky1U+l5R1x4VjZg8
a2Rm3GyqLtwU7UgqGwZh7FIaK3mhd0stGU5Gdy2bjJxWshFGpJgEpGA6kxn4Bfk3glJ3SZUgkCx2
nioyVmZEBDZSUfVjVYH+l4UNDBmns4aN0KI7YIcrOIb6qn+SzALPJgL0HMK/McF8DFNlF6qcXfWJ
DLmIOIggeQ8lkSk9a7jaLcMS6ENPTGMIX4DpoLyfDRQWUNzG059KNXCM4FNlIm6g9x8lxFJmtrJM
LjrBcC0T1FB6gKsR0Scd3aRU12ERQ/mDLpQhugJl4tl+QBPdQ1YUoZktC8UJlFWLToO0sWWIOF/v
sSZjbrRk+cFqGTRMnN1tJfVBEJByoRnjtg5mRVUZLtu0uCpqBzMkWAVywhhkhiXQzygYGXQShi/J
LWJaoh58XrHV38qhOg2ieFHmAy/0jlqejuTCfyktG27ho8BTGawk0bYnH0CPg6XBARCvJB6+0rz8
k5dIPEyGaXCEYWHCIvSXS6QpzVLvn5fIPz3+j4afqUO6QjyO43/OivrPEknDj+A2i5RSHRE5ElW+
6B9LJJ0wWnq6avzucWLN/mOJJF+KP59bhSC5/l7qm6n9WlDShPzxpRu/lG1Bl3RTZ1XiWoH4urXU
T+mZcRnTeHr//srgUM853NjloeJKuzDcQhDsJLvKmYcb9u6wWK/pRC/7z0h0EDd+dL6DugABH1Yi
eiMXpj4cwC0cnDWyRnC+N3jAC2VbUKwz1mH2rLEO2KjEMWJfOEVGzS6gUHIiTM3VCj0kpIxFBEAF
pO/O9zf+JT8M79EV/zLPxcYRceNJXcJtcqoP8SU71av2MNnpVipdZWdYl/SirCfcqmuBiGTmi4jN
i2VxBZR6ibc0Hra0LdzkWpC4cglfo2W0KL/IVHwE9hvGi2mH63ba+a9J6XJu54nAs+ObAtckE6K0
J/4VCOIDYWwapdJmVHvbQAeepYeamPdLFNNVd/1Lkm8yHVy2g9hdIrT+HRVUCWHFLqaPBGQpOnqU
v/f8VVXtd0i/Dj0uCvrI3CQbdCU0GAl8Pwan/NGaJ/3ImYa1tPMACUdL4yhgZBUcvOxtQ5vUciN9
k5dLT0UluQVhzT7gQGtWcYGtjJ3osgjc0q0Xu0i1WhZb2YUQOQkO2Ovy1XjPTrQ8oUMuokV9mNbS
PbwwflsOd2QwK4JyhsamuVKmtFft4LYIj+Gx2h/ULXEnD/Gx2Qdnr19EZ5ZfCu8eKYhNnbYYXhg6
nKkdS1o6NCNEmMXX2ayFbsQK0KzZrc5c8b2LHqKA8TXvrbJV4j3SU49Ai2TthceCHs9TfOyfKmuj
kaIKZe1eMOeRxRMihG5catqC1nRxk5bNnmdnXupv5TdkPO3BIBwEcoDNxZ7vpgET6ymXl7l+5t30
uQEIGstfAfRXp+7aXeP1cGsf2CK21WdzDtfdBhLZZ72qzqpjWZSdi57rSmjrh2rXy/JZITNIWZcX
A8lbu2LZ3sXb+lCj5UpO4bZc0aS6RNf8kH8N90Hd5F88AxjPPCHgi/VX+6Xdtfd6FaMh0XYa+TGL
soR/44yQ1tEtMTTFq8QQEVm2nV7gXHBb3/kludaH9qsHLFrienb5WSKWy02Ddc4efs2/uOXqRzDo
wgPEpWgZfHCtk4/uXG7by3hAk+Qwfl+HLuEcq2nHZ2tnnq0H4Kw7dePtvT1GXuiKFilStrqPdsFu
YLPgIHfUXygAZMH+3dq1UCNmdNvqPNxUxD50rsktZVJYricZZJQDQrYnRpHoeUBH6LMJ/ijW4MdJ
KkodwduVATm4j8YakhOnprfgOrwzjDce6m5nHKZmyQY6jcSGOeas+6Kf5qgIMo6YdrldkmQ/NIA9
bHN4ZAjpZwujxhCnOZPqNFDwlxrOP67Y2tqh64pg18Y5z6EmW2Ue01lzXhUKlFpeCHQCG40OaEl8
/F7wCQs+ErGe6df+2kn+YkJSpBmPOvzo2kSzyHmzSla6jMN6DgCTcX24eruikEweIFTH3LhTTWBP
cdCEwZFi4nMtadUBAPTF+GF49/yv/NGLzsO0UIxLOK5Y5VykkqxTzEUEpxKeDacJliTzYvahi7+0
nP4sfCmv8tXnQHxhDcHzwiIDqfN1IiYP9+TG89yD8oEsGv7AU7sVWGQ+5BWmlcVA3IttnLoWLgmY
ogM/GAE35j54Rbm41I/SBuPigtl3pq8l8Yl4ssEmGVc6MFylo/EKxPuJJJcteoJ+397M5Xhlqm8N
cJpdo9pSQz4l0DrHjQY+hHJaXCn1tnvWEKOcEqIC7UjE8raeF3PuZ+uWw569+6yw4bJM3yPWQt2w
I9OeNHJt7JwlljXXCJ0bvxWf0w2DYo6MoytXa5gKqStVy26i+QhLPsGwdOSQGyFRQNEDfHvRuQDE
CVCjKL9IbFsrOXjALJ/IL5CIAX2x++yRmvvkEN04gRYeuULZG3eFuIyO/pmpjc1BGxnhuceZYI8s
d+Crz+HZ2KJSX6ItXU5uv3fGfbAWF29v4l5xt+Snbs1d5bA8rrqDvjPv1WviFpcSsargWOh4vwJy
SwfH/2he/Q/R7lbtCSfGetzki34D3/gowO0Vtum5J6HAUG96+eKL95K1OLtC0+JAvCqk19Rbicy/
r5C0hW9lfWvrm4FmhMUScr8dvuRn30GVJQOrgUjfm7aIqCaIF9zPQKTXAWh5gvxqBzRxzmc6RRiW
oOqJtGOK2iINCxQXF/6VqgBDZGZnj90SLYA5ZM9ZQgmg0hgXK5SvPDjrk/m1prZI3kSsFwfkygUT
vqw76XJ4FLLPHL2e+CzP3wTOTrwLtOMkD7ckiFZ10BG+hP1ewAcxPAX6XZKfg+hbNtwK2hVC+jDV
L//c2tSSmBgzEaY+1MgN/l+1KTXmz7Xpf3n89+M7FntGzooo/94a/t3b+P34bvxG/jFZpXj6v5et
f9SmskHjn1L2X3Qrvt8ftSljc04huimRxspQ4O8Mo+W5qv6lpfjzS/9lugCSqWyDygTOagCvgfGB
8ou7KQ2+/p+7M1tuG0m77ROhIzEjz6UIzqREzcMNQpItzHNifPp/wd3V5XJ11Im6rYuO6AgXbZEC
M79h77XdphJXXtAfWycmvAsjS+yQsYiL5D3sG1yALScvu2pPVs66sJubKS5uRIEJKVKzDXs6uZMo
rcvS+QKqiB4JS57CRY4t7zLFNXJwviuNdtAik43SCN+end8It67/Vo7OQ4F3u84/o+HJ0r9MYNwJ
+0wv+chJP2uACZbKhK4aPjYDR4jSLTZu2njtNc15EM6VQRZ9RfupDdmdO0ybcUw/+sJc25rvYs6p
k/Ro1Zk/edEHQoIjhvJrrXb3Tj1BMWGcZgXM40oKnCFaVc+yIApP0pTXDRs64d5mgbVL2HQ2gI5A
T1Gwqp3tnqcATmV82xIEobX6e6knr/CATk2v9qN4jjBsJR7WJVSMLTpQO1BrJd9mMst0GUITIoAA
9Xc3k0WehYfSJekgpIQT+KVLT/tQ7uCiL3Ye1Yg6sI7vIj7RBQI0t+5VbqR+FFKIVA37bsSzih1r
la8MAkKiNLiyesQ8sQW3z7qbl3FM+GKYyabXgSsl1XBCqbELUQlgW30HZqXWOmG0Q68+C4fcRc2D
PzizvQP6QXqEctxXyyFIawxc3wybjUf8h5AYl4hGtx4Hm9RJe0bXKr3sokRxP7B1GyfBjySXpNrB
yYAJpCjJEeoF3PJcSQywE2yceQoeUBuzRetU+Frh+J5WbTwt+pqb5NSX3qEp53WaQDZI03VfjPuQ
+bOdI/qV7sr15kfLLZlSOnjhuExs7XaB/JXYb5klGYjLbAaki2+XMS7yB3d6HPHndsU9PT0E+hFl
weBr+U09eQ8TqBgRIaLOENzXYMnwv/v5/GIgOO/qei1DRkuZSQJFnu9n9doyymA4bW8HMgdUExwn
I4Yplstt2hJTU7ElhXbThfLklVz2WUfQoAtqBgfivsiH8+xFr7ZGVk7fv5VN/b1x6yfduu4yk3Vr
9tx1DXpJlryojP/JZ7XB6ostCBofECQGA8e/Eg55y3rn5zmCROPzy+t/O6vtfyF1WUxLrsF+5Q8R
VxhTCYCXAg+tAflkGXP+flY7nN9ABWEf2hyw/Hu/n9WLP5brAvOR/oOU8jdmrRjafz2q8c6TUe2x
Slzyr1FE/WHUaiZDXrlhvIsz5etM6lEzbGgv51v9DoLEsVF4OBZqB/LQnDjBYElLnLAehu0l6t9w
lLJHuIPmVKsXQbLRg81XORZM8LCYpjeZXl8JGD8/fd6XP/NVbOtXudOvH/jytn5aWonBkAVU6nhX
ti0j1to+dw6QN69+DbKSDQuxAxJBuhAEOTFnmxJcAMizY4+Kri8IJv6aZL5v0njV5N42Dfr30Bab
NIUDJRkXNom2K7xqKwt6N4soZBHeAhuEBS5eSd1bmXztanfcKeiAOQICTmHfYIzak6DRscRKFd1l
hm4//kzz54hSXxBoHeGcavXX1IBTOqpXw3jxGFMGNeplOvtRxtth3huCKGcOmQpDTpvpm5zuIEaz
L+P3IGD1w2rKSu5KOhlDpyQmbdex2otVMpJwh+uqRrwROYfcIVwbwYgU5i7zyitJhZhWKK6hgTXh
dJONHmrCfqPjL1BWcFt3d5mwEQYnDJCeNflVdl8uWmkL41mehjgtqo/CfBp7s2fGi1DLcMlUZlRB
ULAZykvciZMNjSUXGtYBZEattQfRhseUyFExgKJ7qbK7rmLAUj9oGilDdbRGQAMYDXgIQQvE9cFz
k2ew33eWOBkjsBfmyFYW7vS4PHUpH11jri3078kSeUsxENDuVPF9bCe7Jih2GgSCdiA5tosgrBEY
tPio8o+S1A3d1S4VGJlKK5gEk9dtIGxKeoKVdhl63T7OyUqunobIOMxcJcocHowqBCQFJFEbtB1+
f1J/i63hxftCVns91g9FpuHpIcOtKBG7t2vBc1cUgonzwDCadUUYm95qZuto6tU1eISt4PbMSrad
kBQyIMkWQjaXvjdLyak0kpvBQzEihM+RAWc+fot6+qDifo6p5SlnrFah56ZLYQI/sO107PHOsMt1
1ZR+T7tTOPumDFeQhK6UWiqbl4qRdOhcJQ6s4CQCJfO2+M4myc7TS85egQskoH3P8PH0Je8ufElb
+C9uvu7c6dnGgZQYaMSH9tUz18ob2M9CDl1ExV515SKyzeEbzqlchTQuwRiDcoTli8q5sPYO+uwM
9J90gUs8d7R8o8ZjOKQHParWPWaOjDlbQxIH0neaxIwg2GR46oE+LuyyaPhssM5VtbMtqG7yIbm1
lEfqqCDLGASe1tNrq22JicBO55swrbYBT5GdhRcVCz9yoBeOPT0WSqqZSCdvi8yYy7u+1xhjdRoK
O8zMntn4lhVtRQsZSL94WuAXFViK8SGdvKcSx5LpfmgzzDYMfwWJ3wnJu6DI7jyQl0aJkaZy12NU
UzO+W2FyUq5DPg5eOnDYGqFeXSTuOwZYWhmsFuhYACjDYWpa2PnZ6qzVHHx4sWSDehLFThLgOztf
IuQ1/ZOd36OaM4hVarB1piWWA9e6mMn0IqaMDLCZPQYRJhM8G7SYuMTF18xOWKYx/MMPm6pUEaLT
pf2mQE1Rtolvonh222+QBxiqNOSD9xd9ESKM2bXT9Ac586Rk+Ws11XtPW+iW1XpqRl+mxl7PGEmw
E1xptkamYXaMiTeQjUaBMe6mXvm5y2LGe09zCULauXPKDt0Cj15ePBtZi0uypK7PdeYIRtXVa76T
V2GwtI0DA7W6xs5eFD3ZpSarLHGZUPe5HlYgjZNmnIZdCOQxYj6RpDeTi35RaX4Rm4BTiUmOdFKm
MWxQw75XkA3TOrXeB0dUYu1AO2EnwPnZFw9KN5863uwNa7eDZUMDHV3w2TNBTG6+F3LpClI0e/PG
4BPQjASPSnAuzX6t1yTcQAEYAbdcuZ27T7pxjXEyxbvEtt32NpHmbWLP8AdZEdVek/iDbD/TUbGY
wfUweSe7x2c22l19qVV+20kgiW2ty3UUoj4IBM4r4c5HqY87gJELw5Do8iZ6diWzFD2joN4kg/mw
lNSDTo8ffpkUlSjAr4qoWedtjpUvvOJNRgAjl2BqYt54+L6C8HGimLYiTDMWegz0qr4+TTtY79sE
JRs1Of9/sXGNe6mfzcTb9ERmT515zJ2YBF0g8oOE36jesMoQGredKFRVvbGT6ropkS5MwzfdGMEv
GX6O6hJND/iLJcwrWHEtoaVzNrIzr2sCyLwJQynMTABst3ks0K5itcUoHRj4D5J8ryXpU5d5+9rk
kp4SwLipxrWoh0C007n4NiyXU8bbd3MSCiumodmyyGQw7TXLgSpf2sJ9CzJicL1un7I68CDisGq9
HiztacalpXJ7XUyJpFKP/YiWi0G0fl/3TnmS49BswhhvnpG6LuSYWdyWKIjJmXcxi/x1+bKsZn72
iP8oXgxaQHZErJeW/dHPxctgNIBiEzcC5dPcVsw/a2e6irrsTAqWCrJ/y/A+x//HkPF/FEt/rvAI
CWbFD/TadIhvZZH187/mxtBZRsFVlxj5bUA91proMnhOeh6I2QGN4P9zC3/PWhiFrmtIE6r3j+r8
Lwp/yDN8uj8X/v/j9b8tEI1/2XDw+Et/pYx7xr/AiGMMYNDya7SthSgDeILt/FlggUbQM/mTf09v
5N+Z0Jjmr4/gj58b9JJjwz6wGbT88aEIcFONcU0MeFnN5yCA75HaD2UxHwcabNu8zH22rrHrOjW+
5IAvXmTpfooVvgKDm0OZKRI8gGaDuiuKSAcPdH2VKG8zy+AQtLA7yu3A8iIBXlPxnDXAD8YOhTP3
NpCwq5YjqzbIaJ2Nk17zN+uO388s4VOyn1KSxmPIOeZXUaX4ojjsJ9MjgNylncBzrm3k4uxnJ1+g
Ie6Immg+gIffNgOlcR5QTkSfUAghiU6HJZp8Qb8M3L4KdVKbvKbuy1LqtlQZYjCPMyENuUKSJc+J
cN75D3dGGvopvwoU7w2zWOQKyRSxzE/3ERxdanx4Wt5qZC1qUo1XKK/DydmPkOjICwGj8KCF3cnQ
XybdO0bFgwdTOvCMc1Xhe8JfHscPInNudYrL1qXqiQsG9+2b3aGGSMKzO2m3AaKzVIT7RMbXXWXd
RiEVgR7DxnqpTcgJi2hupilQRnWc6DVc2MaSob8dQxGfegjJtcd79S5ZXSLuYO9jF0wQpY1v2qoM
Ejy8KnzpZLXNw8/RzokulMN9JN3DZEks485BkFmgiC7F9HJTWt66h91stJDHBmfbD+wJ+0bWiOSi
pw4GcjXKD2rFj4pxSjOJ9whzmTfVRyHTG2nX26QIN6Cr773O8hNHBb5pk48xdBvPTT+AaAzcGMMb
VFsamng76tZ83Y/UtDqZbr0kgY4XPsSiProetnTrkI2ZPwDltbG88w2/K+NuPYfxMWXi01rJ0Woc
UiPmnaoYpw322WnUCur5aogepH0nRny3GJ0n2hDqqYgFFLutQNn7MrgkZnNdye+S7U2UvtcZdkcR
8JEWUPEHnJ8QmE9mFq8svFpi1vymMlhMkkuaYP2W7wPYm6qwP2LprHIqdmRyBs7kroSOy8VY2VTn
zWfe1jDEGzA20w5K4C4sWnZfn1nYn9sYjMxC4/HARM7PQyUOtdEcOq/GwSYuM+rUrmJb4OTPIdsz
13zuhsqP3Gy9jKY87ROEThwcy2FkgMinzWzK6cw9CVf7vHzJ7bdEcVELvEEkmazBzU38lg1IFDnj
Mb2J/MmBYkTCcWO5wOdgS0wXnqYfvrQxTNc5WGKPOtZ2mdtlXOMw4PcWvEvwFf3TlOABlhiVI8ki
FGEVvAKI/Feyv7FxnjAyC+ZmZcwsfXgjSQGgiYltEnwvw25daNkpIDLUY5Brqs+hu4wuC2dyf0uX
YiUVuOHsO3P+sFL0nrGJMchQ38ClYrVOdiVqS4wF69w7W9IDKlGpGw3HqFPZuHcwmJfmbYPuNDSi
k8zrN9nj++xZK7kapVzP28IQdc7x0Lv6s4z2aMJYZRc+e7ASGVB0Nkrt5Z98U1rYBVAFSsntJay/
HpGRoPGnm/JPr//9piT63WaWJamM9B9a9/+sM7gqJclVREr9dlv+PCIzITQi1//tz34ekUESZs0B
hehHGN3fuiy5Z3+p1zyLHx1lo2eQpsVW4BeletFFtlkatdzlufWpWnPl0jNWDuuHcuaZbBk0NLW5
c3HeXQ05V1cQb9qQxs7W+49cZC9BMPLQS1I6HRambmlxnDIgrknYGNnEqTHbtJHw2BmSyFFNGQyH
uEkw3qS+dJOnKZhvbQVOROj3uY2yVkntTg2IcJHedVs5fpua7GD0xlbpIeycF4nKucvYKmcTbaB5
HqgAiNqsnlRY39QAHToNP5IiY7EJyu3c9++BbWxlr55JnNp2SUeDh65NJq+6V577klwslvOg+49Q
5Y+1Kr9GHC5l2hNWTxAUUFymIOw9lM/HxDp32La2fkp648C/sW4c+0Z1hcX4BbR6lrT7NtLoMfHH
1xlmomLTITUaLHkZKxR7QwAp03uQfLx1YsPtxgS+KDemtzD+jNRn5RG7zHnggqIzFNqFdLh4+P0T
+OVaDX0nXy4ZOeIq6nfRWO2Kmr1+GHavaR6cLAy1lN54st197Olr14YFg0N3Is9gIDiQIALk1yIs
1oQLXlV1tzYGHF6WXwn7WDkTqyq2pQzPzSJnyobNUGc9o5W7NkYSo6UfGbaygYzpoXO/JoIpeuNK
8AuvZbgbk3NqMCjshn0+4/RtBjLJye6IgUY08cURp5Kk9dwa1/Uw3IRkD/2DjxtbeAagR4R91Kjm
Im/7i8KcEpa25g+F+Z9f/9tEnpAfLC86I2+bLzYj+P8q+2CICf6IgTyOKPHvsfvvE3lXd/HdMo1n
S+os59/vE3kaLE4aZlrcLMJy/1Ztbiwj95/bQ9TPHg0bw3+cQZw7v+T/lEYQ2EHVdeT7TMz+3Czy
DkTQhJQbncOUzoUm29/EUfSQD4x255zs9H403s3RO2XguJq5X6W6hfEeKcZonopMPFde49uQ+RGP
TJtJiH1dlx8qbT8csB5SoUJw6h0fls+M4jGaeF7p1Dl+yfydD7P+3MdM9dN97CIxsILikHbsWmFX
xuTdDCYsliK+K1LOi7F6J6VHAHXl4cb9aFrdtREl+9wOiZWPvkAr38qmX0u2dUMrXzyD3kPOq3aJ
2ONEa73mc7CGVRaIS9MNp5xzwy6fU2QnXt+sCu04tcq3yVcnsULKdBtH0EPGcauiJ6e6zA6WwF6t
c9ynY80mUMTsMLuOrBOFBrGPwPaA5yntj3rkVGi8kXkF5DKQUr3Njjgt1/2AsaG9aMCkPaIOkkhu
BENhKzR3Ves+yCqDqGA+2Y66JCGyjJzFoBmbB8vskKSx6w4hz9j9Y734jCr4j2TlZYyxLXfeuVro
Bxr6c5YpAiIGsw0CaB4D4flVNj8nveVrpvIHtZUZQ9BQx0lC/Kc2Xc01mPDrQB0w1KwskD/0KDSM
VwR+YIkxtzNpfaJvDlPdA4kADwEsyE7VumKEZjjLoAhgG9qQGqXdLB7ytFoJ2MNVQLiv0a5bR79a
KjGjfbXYaSRdezURw2yn6JMyrI+o/ML4vVgS62poabPf59kx179ls+E7TbZWZbHOgLQ49b7JGax2
iNJ4M4mGhmRvz6hH5jvTPeLavMe6fB6XQXLgrm1wYgZloix1vyCExoiu3fy5LuvV6KLhayAEpQP/
MjI5A1AeFAWdlEL4bNHAMsfeGdMdaT0rk5Fbhd15NK5GRag2mIqylutMB90WdwcpGJZW+iUO05NL
Zk87ljdWyCyyE48qNA6hHpORBM/FujUQzuDVgsAAddRzNi2+bSftiehhWGUMrgWGuZZ72PEsoyve
sDkaFzdmuMcMNpxRdRHlUeAa6Iv2XQesLgztuhluu6ncRiV8Li/d6cNTANbEa9R76c23GF3JZVGr
BsBNqw37tO73lViAgX1V0qZCO/HwmTbtjZa6rW/L8R7bLp7SmeigKgtvOvpaYnnhJ43XLlGyQPfE
NiNUnanvsY8kvKmFPRg8dW13S4zuwa7i23nI0HaNEwo70lRUlK5/SPLxUPS7GEmp1TLdBSbtIBjo
A6cl4iYa18IkU2RK1qSrncp0eC1LAUxDJPDFzNOYGUuD1SXVVdBCs7GHczWnO7Mb1h07irYyr/o6
fEu0+drr2q0Z82gG2F3j3CYvRPlBk/iZ0fohXJiw75ItIpiXcZxgBPyj70EcBtTGluEZ2HW4LP7q
HvxhyvnlHvz19b/dg1x2AJEZt+DEFBAtuEF/UxHJf5nU+Nx3JkbTX+HpMDaorS2bZ+qHjP2ne5Ab
kE02UyVhMvv6W6Blyvg/34N/+NEXD/NPO94SX7s7DrLfSTuh+OVBtNzqoHX2lsHFYQ7hUvaTxkxI
Z4+QPrJ7f0uriJjSN81qJl94IVTNBJXxxPFgVVhl8mFrZupFATnS0ONxzyM/im9E6QDHAJc2wNeT
HTsg5C2J+d4p9xyMcqXMyzQGhPXAaxet+4bz48lUaq93JbLGeSPjBuNquokohPPpse+rreLMyHL9
aKM2t4JNgd6zMdoTwphHDUqOSgi1L8Z61/czGNDM2DGe50RpuntzSNqnUNOjq5RAasjDQBqb7Nh0
xP4Y7odZNle6mMj9XJY95Ei5L8RdaRnndhttgipelZxsycBcSXKCorHsr60AxmcbkypERQvSzoZN
xaTPDQDsnLM58iOS60xxbbjXDqSaQruLwO6q7I50IrBIJM1xDiHGTGw24fK9L/R7AxwO65WHriEt
oQnO5NVvtcF8GTT3IuJ5JQRpqaFYTQtTlxaHGJNNTe0QkUttOvauTYjYq8YDWyKWl9FqcI11ozUA
yBDGdxgHAvdWzQ4cqIAsFH0tEMOUOUmFDOoagH1skrzoEBEzksHj8LpvC9qZ5UNjnoh5MG/1SBdI
r1EqNsFAfC4rbLcbt8iVPz3lrtNOe5iS+NRIyZqt3zgB0q3GJJWk4+fC9TQgpYlBJVRZcHFVMkOj
GuJLUba+p6qbAn6Bzexzn1cGwVDvec9GOzeRuZnufnQWVXfoXkYmHLLGTF2PwWM9Vr6OCKvPYA81
7K7UqwWfKjcfYsyYrJxe6cACp9504XdFXpJwkX6P9bVbv4L4jGodETXzQiRyceX5xHu7SIGPg0RX
ZD+JEYsEI1KR8Gg1dc4SutvrCUJqFpyNPfgdIgmLp8UuHPq/5M5JEDb0XL5lAtgjU2a/VTaRISHa
j1KcjUh8t8P5khADUjiz/dQsqW+eejQIKmNMm3jlOs3Ezq2AWOFNmBemmLo1+ckIRocmVjQPk8DG
qWxxbNBlB07zPtoo+cPrSq/vrSp+12wXqnhbvFXedO9B/dIQnaEJmzeqC2n7IEwJzdmkyRK/Vp0d
0W/z0my+Yk1gRElb90NX4F4Gq9xBaHjSAuxvln0gmfp6ruDPEvZhd2y7EQwELc8IUTXnxMX5kczJ
wRH5jonPrid+IEpN9NQ2+YIm4FAPPQaFYh3pkDqzrcwLP3XhQaHYk817HFYkHAybwKR7R+OdGhuv
HBkDm6uAffhcNh99RP3jENV51Vsj0My8ZYI5+0ycVioHeKY6UmUpoj0724kGmaGwxxuUhNfsmEHx
WC3ihrE+tBA/HKf65tZUvVGtXpOiPsiyfSUeltbFn2NWd1m/CfuKsBX7lAXJyu3N5wEpWSPGPUlh
+3JKj80CtiQRDySN9S2U0XMTGhtDSz7LvLlXurgxFx+GG0z30r6wHYJlF+3ckqKhbYDTPmuGzuKo
XOtRQiWUhLQVM7oBRTsxVO9Baj9mFoy+ongOkZPMgnlm4fGsad+iiMFoE8zAccHNaaBDBo5TV/80
q+TeSZIzS31Ue6+jCt8CDxF5wnS1NokaTcvriQ2A1PAiyOg4AUXresJCnddUUxsnkatJp8FWTKgb
+2g6xldD8rM0vUOVkM1jZyfPKFrAQtm1FlqncDAgk0EY6bsD86cDUCbgBvOL3oq9Up73ZRKSSpL1
yYLfFdvWu5ItnLT+lEE8i1l8agvITqUHMAmbimVHaduvWseGnXmCxoVwlcl4gJY4O9t8WiCQheUy
8cTHXS97WUVMmRth6swj6MrmYqYo5ZmUjcd2IamLWn70ytyKWM/9vrVhiJIwp+WIEGLrTFjJxozQ
iv+DSyAYFcwGIXORNIHTj379L0ogWBrM5/5QAv359b9NHnUczUwcddeySbJgnf3fEoisCcAbSPDY
yDGb/FEd/T4KoGyyEFJjsDZ/qKV/KoGMpWjCJP2f7d7fGQXY5iKU/sMo4I8/uv1LCTSzwG7HGHqw
aNyRTYdYKVRmXkwOglk82Br2PU+94EjcR9O0imb1Zteub9jWcxCD6sW2+2j1qJPHfGMSyzUaNVKZ
4KG1xMqGeeANyYeXB+sog+yLwiEjXD6SHjcwpHwUWOgaP7zU/LId10+Q37bOtAotfVe76SMyab6+
bnkTZOF7gdpCi8NLVR3ZbExAoGa2eA64HzN4MhvrrifUi9/CCHB2vNiyPMdDv26D+M7A7TUn0U2T
d7tprA5O7ODecSYML+lG74cbpzBwURALJt60sPiu6uFY2kxJ2byRJLEyUg4Jj5ek3Z0cSGRo4uQ0
gR3XCr44cn7SIQxEOLcaW+wzI7xNi/JAAbVOy/mpLm32iAYbGYQBUYn/OIDyqUx5g9R3PfTWmmXc
odG8bRPYB5HfpKoiZd1ax3ikbO4rsyeVbZFzgTHR2W8YXARmcku4BBKQJ8v88maxTvBFZ5JkmZko
MIQ38Y3p3pi1Dhf5C1UZCKDsKiX9PG8silZyNMm+0N4Fsl+LFOGgfDXGO0nysQvLofPeCyTqzksP
cnl+V/G1JXFbq++UiLpMb630nW53k8YR3eh8ZQanUtE1s/0cuu81FSHXsz/UuIcIoWiuJ4thpWg3
JnugWh8PXlZuVBgSk3xspuYGSYFft9mqa8xzj9u5m2fIlMbBZvU5a+pMiDAhppLzT7Bm6ZjOAKYm
bpmwd089ZWV0CEJjXzfWsSwX96P+lEfZShuKTT+NvgEZbGazuYoHQtviTT9OBh1wRnCwuVL47DKG
FK4LlNuM501sYoXHQTTLqfY7V2ICpFOtq7vCy+6Vxtux69exIcGdHWcbMuGNsm1tyKOTB7uMrPkx
pvgYTbRh4i4lTwr8I5R01R+ocMglHRnYtL4ZTFdFxqYPdRdwVZjlJovPxKnvGC9/jo52N4b6NaJp
xDEWgtGoXJ7oo3CijXLDTVI166bDuNiv3EluI/HQh9x5AfMwY0kxipg9vwBSWMW9tmnRluefRXaf
e/WqJLy1xJJlEjlC27OuDTa8dXYXdP1J68qtO3u7OiauF4W84Wrf88G91qu96uI3pwhZMOLW9FC/
uR01wZQfymZeFy3fK5fhwHKHD9gUic5OnPRJL6GtjkhAYsN+iCZWpY1cZPjrGQ26jLJNUeE5hxcA
XRLArIw8lhzTvUa0SxaXxdUwWj4ZB9Q13yovIimab4K08j0l0EYiGXNkdgPBSPHFZs6Rtf0+oP/R
qgIW2rATVXLd29ljZtq72LLglapxNeeEm8LVyheHoQcItB93jqBFS+Q6H4P9DEgrztYxGC3i0a/6
qD7MQbdWGTw0hz1GBpJYyuzsmWRn6+Yqj5mBetEjjn3yZ5apkZk7q7IosHtYuaAeKR5ZBTwLV9tO
DSltSntSaXcfW9VLNZj7gAGEP+v2d80LwD07Byccv3tdcy5LD2FYeMprg12M6xOxfY8W+ZtrkZNl
ymhr9iMTEQdeqHaz8MyEPt6k/KZCZ34ITEJXMYcGrTNczQ29ThaJG5lpfl6kj06d+ijYdoyFsZZy
yoR0dG4L48AAyzh4xxzNm/J4tBwQ255joWu9dlvgXbepFEDB+yVG11GucdVNZBhXQX2KhpLdv9bi
re2y78jQngxwx2M6EUP4iBAVDDoRqfyn86dW3Ms522pj86KxrZ4Ip7EyY69ouFdNtIThpWBZ0udK
GItT1PlKzWEbE0qWxuRRC+RluMfXrgE4vMufkNI89xmAhpFBThz3HPrdR6mDu+4ZbbWu7rf2uE5F
/Na1o18jNpSj5ydi8CeIxTLJ3tBa4sqe7jzmhA1PfTG0J/VDSkxFnWpb/reOusK4l5X0/GHqNq3u
bIz0xabknu2LHuovlhEeS3gbJo3M2O/DIT3KEH9Lx/MgyD4HlehCaE20L7viVxMOt3MdbbU8fwuG
62UHxlAGcUV5nGBhD0nBWc4iuYVwk2b4RcTKoFvqY1LRcoaZEQLLBOJc2z+4dEGJCh69IjmmFp7u
VIdaHalzx8KsT8h5g+QXIJUP69nZaQuao4NTbkzNVUS0BvYXyA7oH8jYVahvUl3d8n6HQ0yQ5QpC
nf6gJkA7ZkZ3AMgEeTmY/SLBvQN/hBJg4p9IgBXJIiWxmlNddz7pwbdOc5v1VANVYGLOR/M7v7ak
5Lavkg5P04ztP7rMFAYYCWpMgS7v/7fgdn716wHV+/X1v5WZACMQ+zkOWx1z2T39ocwkslM4vwff
/rzgXsCwrJ3J0vkPZuL3jRP0N1vSFv/wjRh/Cx4Lu+LPZebPP7q9SAh/mrT1eTWZTdEQUqHe00he
SuI446jhACQSrAWh7JxsMMwDhtRQr3zcJOsGLnjITiEq30z50I9M0CMHp3RE4te4EumTJR1xFdrh
+9TnjM+KF6aKJ+bMsJ0Q6diTdUhBp6/MNvQNrPRmol4GYRzqYj7nCXtvp9GvQgvZ8dg8RlW1xGjQ
hQ3DS5rkDB8o2nQ65TRF/om5K8ye9fRVx7rBysW+SkHWRtjyMs1mVj/C3FF+kTT7vs6IJu8xDW8d
jfgJPeN2wVpdh9a1aap7tw1fU4cBnVXZFwQu34IoeE/rb4b9LvSl/yU0DJcF6W9PdpRj9ibKICST
RDiPrvUj8GzTpM1zpj/oJH8ZmrmNs+pDWuQTBvZI9o9ZA5ROpnKTR+23smO4GJfGORpazrSE2Jgg
Rsp738sc0fKUkVRgrTXE2EXdHNp0JrImW5nBl5zCvQTUmuWInK1BHYeFT884JzReEBauFa5fmX2v
uM4Rva2bJqQasrZ2RYJt9wCjZOvk79GiPSrGXeCl940r9k6LoVBDkV8FCq838IDGuyXgakGq2hWl
pP0905gjxNZpntVdnbR3ZlQd2YGtBl3DBYJn0Cj3dYadPu7VsQsQOCGn93ssir3NFCMZnnMKptiK
jikXta8y7UNEtwk385A8EkOXdXwWdOqejvd9KuTXHCT+ADWsaikfQfIu6rNSVFt0PAgPHdZ6WpFz
WtIYDcPZdiwShMPbFvX/CCOu7tTKMb47kfGsFINIt8pe6C83dkd6hAS1V3ZQDgaHrtx20DQYSOCL
ZEzWeo6bvm93ZYo22avFp8MSMCqMr9xq/sE7eSQ1bL85HznJbJrIv6btcG5xzvzciP+P1/+2iyCq
lZXCv3GW/Cv/bcNd918Y8rBPAx7zllUER9PvbTjRrVJIweYd87LHH/1+PrIuoT3XXRRL/AXm32nD
KU1/OR9//OAMAxyW/OhzPTYlP5+PY+EMEikc3ps6KV6nUNvr1oNraFsn4ZsRhs5THoi1svRVkMSb
xK22WeaZp5zR3iXWucdnpUGVSDwWjMllAMzxf9yd15Lj1rJtvwgKePMKAiDobbHMC6IsAMJ78/Vn
sO/RldknFKHXLbUUUleRzSKBtXJlzjmmXA17g6Oufc/aVWD24GuMgCiMWGm8pIfUK5LYAp5i7sEf
9F9a+dyRsgr3RVwNXPoiYwpsYKAqxOaurysx3cWKLP9oYRm4scIoYhh9re6pCEvBb6MotSvobfSO
nxj8HxBbfokkGDZCs2R4HIBWkz7mgUgxuts4M+IlM34DTHaGVacuLlPQ6ptg7ExOruEw4SSLvC4u
bsCLSQEYwXfhipn6RUu1CqdwAuUbG4/QyJgx6aSqn4PaHoqwpb9aSJw7w0vQPL67xyVVYEMROpJU
kjvcrBaFw3TXn8u+8geVGJAeFnUwCK86t2zXXu9xv5ZT/WMYhdWQwhwpB3QN6sxRGXPvmC4jMp+0
x7rXBHYuKVsNGPjj+ePmJcLgrY5E13TSLv1Vs7FQwULRERWHeuvG9esYTle5HZ1WGxl4kper3UxW
QkzSTHVEBlGonuboKQxln50EyxG5MRTkLXg31r/lzFh26AW/QG1hipe5hDIJasb6SGTzJiEobq2b
OH/EHDLpUC5G9s+ZtJZA01YmfdxprjwGJB69HVuRwuUMjallj0xHa2vUHUprwnXa9EXTMT9T6zI3
dGhG+YMwe5NFFI8lr0Q9fC/qFppiupFx5YxBzUGTkIZCRPO7SsCuTKmMW9M4lTFh5rKBobin80Gm
NXHFdA3aVZHQJhasQ6QFRFFV2bFg40BM+tyKj92BMlcdUs8YlFt2t871lLjJ/ODKdz8cclwz6njn
ObT3hPbky8kSbC1ENdCkNRGYabPVsWjc++IaFALopLv4VM6ca5L8K+k4dvT0RyOVjqvQdTDqzBXB
kYhtUzeva0/tmabQ88Ws6nZN46Xa46cy6ak0HEVxe1jW7POnlQBVqAy68r7JY6HYmuKMQ00w8kM/
JuF2qGPom5gEnSYQ2qPSKgWg8rovuYa6Pvvq6pQpx39vKQx6glrWBA4JXtjgr3/uuKKw/vtC/x+P
/32hN39Tganx1Dq4yL/kKBjmb5rGUo289KHK4lv+WOoVZKDAK1jvVYtXJDIq/n2pV34zifFW+c3/
3T7+zVJvSA9x1Z87rn/70U1kXn9e6q3yroiCoqZ+dV9pJvhI1S+AY0/F3hA8Ms0sZFhrKXRL80mK
iTWALdSsc6x/0VlPHfhY8/A8llddWkN9wAiYu8aYYwidXLUlc0/UCbjCVthKNsNUw3hohxgSKV+5
fOuDtVl+KvzeQ/uImwDtpGAeoB8mlMWPc+dZHN+y+3OXb2pYX3c/w3HAfLS4tUDIghLCFOn0Cp3G
R4PYeJqNJ9HcD/OOIsnX41W0Srd34m820YoJnNOrNxKKDVCwP+H7HSIT+Vs/9XjJ6SSR+FC75UsS
HJPeV85ieaY1bNW7aQb16ACsojq/y4Ab6QX3VHdn8Im2ga127kDEvGvPcbqXxCep3hoqyW63TN+n
9XUODj3LMStW4MfCuWAePQ97FeY62IvcfLu/pIwlQXmJzoE1cL4WWCy2NQ23/dj6MVMopzmz0Oev
nEYScGn5yUyWKWZO0eHUrBcEj3nWM8+gbWamUMD7n1OvvXtX7HL1RchOwwRAbU4WjJv56mBt+UJD
QxWe1rwOOoc0oGfN75ZVvOYYM1XbgjTjwNH8QHO00m/A5jxicMwjnMv2kk4P7xZJXqcQqV17QHrj
g5aizZ06uZOtmR26cNoYfCISq3bg6jip0PN5UOieiMHDAaurpMwRUDta3UJCRFs3lymMbDEyHTRS
mrRI3iQS77Tn7gmCWDNdr5jBkfa5kWQXp/rAVGkdfXZvxuC1B8uT4zWpy3bfPesM3bNjSEwfIWYb
TfOH8xCTWe2pTxOpc+I2xWX9/YFesEjdgHfKE8x1o27Q9067AJxnXflTdjS/kRo+egq0GGwWdH1w
5SRfwg0lKbcrrkQQ/7QgwrRplVrmspO/NM6POHOJ/VXw5UW1R17bYnaC5f04uZo3rqQr1hv0DTFY
5pGRNJi7ad8QWzRaEtFh9YrMi6Tol4KeOJq4LV2UD48AnmI8VVb0U0YPwhRnQdWl7qhHDAgVY9WN
SUQwRJD8RNJale9k/+6mayZqu0exX33ocFyyQ8mbf68NGipcWbqDjQQCHU9HXIXgDdGTekH/r0x+
wqaOigFDxUuYeTrWmm6BL/YlPYvbdj/u+zMCDrJ+pKf6jZn8BCBq8NP0VpS+mBz6vnNxDuVvlbai
1TR+9zsspP68C1+GSz3mTnc0fZlwNdmhFHSGK+bseDEAB01JyMD7j+Ge5g8pb8S2eWjCIQuM77HJ
sBqiybW0J9kpxH1pl3Y0OipVzvDOaw2/2vfghZHHrQVGlXLS/oLx1J+Z0/hPxg0WG4PnR8LUA2d2
Sz6DTf9WEXI87O/pVzd/d+IXHWh9o0PCypzCkXbc1MDUGmKfa+h5WDugnvhfp6+fdJEvQif2THO2
L/lTTVs/sxiO2sEDWt3tpSGjfb+s2cLBnC3zXbkUHLFZCE6CtozEUWKd9QW4uZ1Y+JicH99FUl6y
LAG9olRE5eeiv+4rHBgkXjx+NZdx157MDXSGtfWNv6SB9kVjk4sgRXATn9r7Lv5UwVryTwkSTlvk
OJXTQz2v+RDy032dHdrv9ptc1W9KkfjQTdu0erJ6UL+2cLRAPnyTphkqT9ZwFY5desKLMqCKMMBn
tcad94HBMp954M7T27NuT7XfefTXA2mhPvfSS2PaLaEhGe1CuJTjRkI3cCifpo/kQrkuEs4Iyjuw
d0w06A2fspuC1Hxb/ZhvHV6zLci2+EdevtTO+DIzckK6waXAooyEJlvS5B6HjYEzGkqXvA11Ukgp
CZmBmLRdvKbYx/zQJKnhUH/mX+EhPFgrEq8WmRc7scMbmxAZZuPVQ7Dee+BF0Bsp3kMxn1efRnMm
1fH+uJaZ56C/vKMN2ZJLlzB2MVcdiD+yOKqF+BnWjviC0OJEomT6Hr0PL0zYyFV0sf1l2nmoV/Tw
79aeJHPK4oSOyQuBsScFrUbo9uvWRQy6jwAqxHb7M0cLkx2VEZOnH+7vz6bdu9HeOt154nmN0V0/
4OtCdHmsW5XJutktmsKPFOssYcpRk4opEzwHVfnvPpajEhcVRuQg/NHz/WO1Bn6W4+vfjuV/f/zv
1Zr+GwZWDFSwxixKwQeh5neJICd2xn+EZ/8SAf5ikP1xMLdkxQRSw5H5Qc6lkPu9WiMMA9gM53mY
yhIv5V85c5hT/Ue1xmGdlsQjQkszmeT/tVorYCSXNUAM3yKoYDtbCd2kaIJxRCFW39vWS8J764S1
zHqZltYPCaXVU6Wd2nbK9k3Xfdb9xkJMhUdODs6zZATre51ap8hsScDDTd96lHfWDO4hLdGvGnNc
osuV/TSPPiOl+xrSIiCPgHOW2B0DKBfJyLpLIJIlcHwUpOZFD5pFGs4nnK1dyiYp+4KUvpnk6CzK
OzNehvTEN3HvBjKHnrYbfxq5X9RN1jmTUh0Tszu1uTURRKzA5ELGdS8ugfRaTTUb7rhDjbkQUBC3
OdGTZvExobceGhk0IJXm0G0U02RaQ6sykBkLi3TeCnFTtP3EMV/AlxfdbR1dzL3vd5IRrtJZHLHa
6KRU6cFrZNBB6xW4nPNZa2skNRI7ttWkV1FpqGBHyVUeJs7aOAlMwUsL5W9C9iTZlPea7HL4LjFx
rcWkkUiwrJIPJYZAWnzFEE4M7n8BumHNzY+V0zOHZx1z+jBeNMSb9ATtWT5loQl89HTnRUUZyY8o
BUNJp2wQz0KhASmolymCm4TWSaVJbhtT28m0q1FBwm7Dv8C+CeFQ19w+ZisjXFgXHWFql1IkcHym
KOsDVtbXuY8BpbK66folnfUd8266hh+RuLaG1rPkbmMgR0gr6Sym7W4WQQ8TlEz0F3NPHJANNNUK
4zEYdqG0TpMyLyV5WjZjuJMKtJvNdOgilHqWvqUL/VPSU82Ncpu36uLBq48GyefaW4hDyZC12Cvh
tJmEp5hZU0cPKInAEhji28hIGEnSYeQClSuEBr845pJtzQQ5Sb0jDqq5L3sxeKglt7NgbAIpYrEG
qNqlMwlJEIwRZsOW0R4v2jB7P5PqfaCwFt+D9YwgSU+bF60e3uDFm2ixOKlEJXbk1iIqPpo0KJIK
qLC0dqrMOIgc+mNN+S5jqt7e7BxZ7ZCFJfH2v/fk/JAKoQ2SFdGgV6lZ/7wWAx9hbfzzWvx/PP6P
IZIkmjodTyJaFEbOfxoiib9xWOcMzNEZP7Ylcqj9Yy3+5ag0LeQIjxWXo/zva7H6G/Mjztms7FiX
dONfybWxOv1tLf710pGok2QEykz/e6SU0o5FXd6Nwa9T89zGfXCSrQBdbiBt+Yfg32FcE0e4EBUo
YhQeCtrtnNxXoSxdkQiBKAFFxewmGiAsluNSIzcFfCORaniz0xwEFVbdO/rLGm1iQuRCmirfepju
tJHgkXx2hKD1DUs6cjE7pRFRQKePaVToNpQKGqu3CVdG0gmXHS0vlxEZI4KtAIGXsbjoM4mRMJzl
DiclQyINz0lgGI8HCp8N0D4/ETFeNPK+ZSjGzudKj4j3SfRl+lEd49ZsDnZjPfp8dhikn8LpbSYh
W7DA/Ulv6LhsktOrITvMZugpQf92N+d9JfbnsA/PVtQ2rGrKWkwYBE0SdLGYw3Ra9ZMD4mSFZAY8
zpDLdtoLl3Rs90rfo1JBmVQAEQbkSDb8B66UJ7nqCGRU2XrCi062y9C4kkg/uc7Ps1EyMGOsrT5L
BnkMIAnEfHjDRLUwjXRZJobbqdYyzWAzlJyJktw3UIERXs3OE5PEXNyl79DsJdssR9z7vEBDafdB
QUJxJ5Fge682ST5HcDKNo5oqLmw5l/gIiLnh+BqN1fM9YoPoErQA8VuFdGNqOVvNsmf0HEuV1q1C
TDuKeEnmYCl3OHHqYYs5M3IIpGSzEHepQq7uKO5maQCGNZP7QDzvinWH5HDjqaL9OpmWZDcBOTwU
JujNkUyUkblMdZhlo7oZ74NXWsUtSu8bmYo8lzSia4IFnd0XadSXsXl/m+ba7YcwAJ9fNbBDqwcA
fkjeQ4IpgXF+Vjw2NhDda/22vnOUR/ijYLcKJYCn4YBXSPYNc3SNuaX737wVvFa5i73JqPyilgkY
wtLGm04j2Yype7kyadevH3ynOMBuC0Z0GFvQaFzsfRMspkJ8Ee7Ksp4hJoU4iNxK6l+TKvzihMwJ
NWkB0k3ztqGrR+aPem0T3AdzjPRJ6zZpQs9CyJdVPa6G+6dc90uNiIo7His1RNRg9WiTA1tjwlYT
9iVJeO4IpawRbaXStOPZN5BW4WxI2bXXm3NTMJoETjyZ+bmyTNcgxRBxO8MC+UUErWRwPUaPVkWs
EQhfbCqmIrE4e8WEDYjMa+xenqxLjpSgNwor1LnmNhZBjah5eTQLFLXK9HOf1JdoJiywCw73katZ
Tq9pjHo6m7/uM2JGGlyaGCDsoyK4B8QOqHPthw2inakljwkgfseYECnFUyMT9zgO80UP9R7gPMce
hbTipCv9UVqbMxaQ/ClDgyIo6xxzsCpPC135KThP9xJxwdldxiXNUV0tl6WYuZbSbFUGjHN/rUsA
/m91dEqSXQ4+MRYNB/geLSIgbwMk0CkQwJ5T6Nzz+zpSCo/s0mUnmseGBaI3Cl/PiAClgOky00MJ
8qm0QNKkodtXdfSUVsNJRMBf9KknmmjFdOOMH2Q9GgKg3Nz8hEy4CC3xXQs+heitEHm7MthapzKA
WtAfq7x5yxkrdMF4Fh6qbwo3O067/+rtGdMetkiOJ8wM8ez+41HJJB7x79vzfzz+96MSbioFQA+H
G7b//5fl9/tRyfpNJVyPtF/pwf98HIf+2J2pE3gh4IdkCRDnn0zFj92ZSaMBP8ww2dL/1e6s6vwh
f+lrm9i1/vyT/81UjEA9LEXgXqxAeF4Do6Vh0+hXM/i+44UQEiVZIEK3E6N3ErXDq0/ip60LwTLW
LkVVrZK0+Zwt1VH7askFuO8fsQA0pOp5N6nW+aHbq2Ltre3K1wytb8jGVfTAg5J2O+eQXKasdqzm
YkUI/lVu9jFbabhoEhGPY24ohzAjxVubJHss6VuIPen1Ia3MfJfV5rU2ooNRBMgGw70ZtztNmy5l
jXA5jyo3muRjm7fv/YN1ztkphuuiLO8zvS4p6fezRJx50LJWlPIHijTCA5Dyxu1iovXbsrApU74s
NI4LmKhcYdaYt+mkeSdTeE7pFqo5+NImm3fqPdrP99QJZ9Racl9Pm5GU8JU+lntFHP0JzbQ6XqLU
2sj1VxqK6zrsPwUTNw56g8wuhAP/jbeM7i3shw4KojBcRpQGfVpsTIoKODj0r0mfm+ApmPu0Bwhh
HYaHcoI9twhOmszOOFPvw92nThgwzI5YpbNQR5F7HjDvpOSZJ7o7xubD2wlecaML+3E8waxJMagm
Nc8FWYhgvyy7xulFgz9aGk/wZZLh00iP5XCZaETL1ac8b9PpqE/bQnpVpVXTf8eYSLvhqwzDZR+B
0W8+LXIdMmU3CvRUw4799SfGlUb7axivJglJQngpenSIyI3Hk9p86OzThPCuBban5l670nRHD4dQ
E8NYTiOcQ078lpG9KCmPZKnZ02NhaVlgBOsR9k7wJA3hpoE1WTXiWpstbLrja1jhftfaH6kCpDGE
vlFWvkyoiC58o25G+UPwXSdshfuTEaXXJJwX85hvOK5QH7amq937m25EGONqdaXe0c6083nKMM3F
8s4IUMoGkLLhi4KeO4WDtpB6GvkW/adIu8qT5Yrtl1pZL53Elmsqu0Sb3IfGLwjMVQGDLggsN6wB
+XOvaBkzFZl0qRomYWDOy1CbCRIMmqdSDxHcNgbYzpDyRbSED6sh4apg8rUv4p3JATlV1kMLkrIU
F2VXac8GTc5IzM4d9AryOzVGxjJ3cNdKa6VQd/rQXltdd6m3uEUm2nMlsSfloBI9JXXZAk9JeL23
HP6yqnri5ULoE3OslJV5KIt+gDkub6GSEEtjXCSr30sJO1xNRqTcdctYpApXxukpvcuHWhw/oogA
yar2ApmAkvCIswC+CAJd3skoxYGfdczd4cBiDBem0zQmjF7pQ2fnTPnIWuoPviA/VD/3l4rhjnJP
vEfwlRyzIqCXUOQRRBSAWrlH93NRHsRthtNd68u4iHucM0ZwdxHBR5blhe2OrHGuFdxGVHQKwWZY
y6aYIctZtj7lztpQqs7B25iSddNf+bjtCRFZpW1FdV6zAAnqZ5xYtqxtO9laBPKKrTcNyU0spU0f
dHwQzAd9hRsGJlgfLIRkgpsK2ottGJWoIfqj9pEZFNNQuOt+cCzCI8ZXfGxifPdHQV5p0psovRLp
ZfcixlblW6i/O+Uc6mRJjJcMU2qAHfBamF9xySSFRnwHR6Y4TlQqioIhKind2UBF3K1KbBBt/sw5
iSn6LUmfCiZ5nU6I671a9UwhGf/ZRUkeU5bSwT8L+ZkzWcr63pcBGm2dOEqCLYQXJVvHOMVkA6Lr
GIO65GdeFxZgzNe6ugkhGjGCgCpy2KtXOF2rgVF9B4QyMN65O1eRpOL5jMnIPKUxGY/xIm3fI9Gt
AJkY1Kii+DGOBdJ6v47pbSMmnCCYIqWTGc7fmYEV6ZM1ZbTZT4Gxa2PYoXX5HUsh2GVOaf1UjG8G
/XehbX8aBPtIly1zIafqwQRH2pnT4Z7qN2PWP0wGAlIU7IlDfylV6caM+20CZP3f25ew6B1oFgHE
0oOlhGTqHwsfAz/4Xwuf/+Pxvxc+5m8gCSFL/l7b/F718PvUQzCYRBHN1K+MyT/KHjLbkLbydU7K
9Ij/aEpov9GLgDNFG/uXLf1fJVFgWv9b2fOX163yMv/aIE5TyMlZGnU+5fAaV1Cdw0ZlqNmdrGCV
yb5zk3d158u7Zl1HR8ANdt4ix7RFBbbeBCJ7ZUACaxdB+xUJdmTZ3YJbVuOJXrvoqrosVZLTNnvL
I12JMQupS2eywpABzU833BD9Iuy8u2Jn+qslXrRt8zpHewKP58q/rxgVnTsktYZtPE/fHa7h5MZx
/SN5U/xml3vVInMZj4rcKNoJEHO9GFeAjzQgEA30FUfZTntLXfD49shrpgfRnVXXfJ+1rZmuDHhV
vqRt5ytfK/xio+8ddOf7xidDh0R72/IpdYa1HP/Md482ZLWIHDl8xsuz34sO6BF38jr+Fo3l/aeR
nMETdtap2larbquR5QTKFW0Wpd11YKy/y/3SVzJfVvDWr4eSxjbIdWeQ9xwE4TeVfqIt0Erlj++g
QWwGK80NPMTtbf8prrphyfYENTB2kYfmPmnMYu6YNytY6u/SfSeEh15exfiCyF1Y6Gj4q426NdJV
qeyK7kRcUP7UZwwutdBTt9aU2kJ9tBYjRjd3ousQu+YW8hx2rOEYLofjeDa3/NnT13xWr/JqRM9q
w2BejGcVaq2DFUhvSM+wTZ8TvXXLIZzgs2Vr98Tr8NV0rt6eAiDUX1B6dwiB7fc942DwgDu2mszm
3Ed3lKMudCuCIDNtMeZrLfNHlFhEopAwzbciEYCYAhLLV9zaHq7Vl7K4+5SbwtrCteuHDO44xK7l
Z/WjOBDM5JJtT1IQWPRncDBOu6yXEcwDp5Q94UhAd3gJL0CVW/trsH312Tpemo12VPfZBg5eBoIj
8hIEDUwSj9Eu3d2fQDMz+xxIyiI25a1ejktCom4hnZnAlt6ro3JTFupWebeWk2fafJuLBWKdhkt5
XaRO7bWLnxIv9r50xAJj9HI8dhDQF/zxikOKJVxD21xXPl693S2zNxsQ6Rg3OBif50v4oV0zO9rS
mA8Ur1ZsiAGKXTCKeboF70RqNfuqeJ70V576v3zhRvyqS4RGssr+sxSLhZu27J8byr8WwL8+/o+F
G5M5DeP/PV+yJfx56ZYeolr6xY+27l/6ycit0NVq+F45u8rMEn/vJ7N0A6gl6oJWtKowlPs3SiyJ
M/n/tXb//5eOkPevazcV5dgbStKhX90L7WrYK/NGix3KYjSeqGV0XFoH8b7D9od7+koQDNeP5RfZ
xohdcBMlfadls276Tw5V07KGJbBmEZcUx/KTiRzBReEjdOJYQ545l7MFtYeVQl3zHXLmF77ls1j3
R/1Gch3ypwFzHEv2Xl/H++hqHNSlqTucfeDOy0sMBcvZGx3RfXvDaLSR3XCTil7c3u76zSQ7yNwY
+dsMUZREvC+Y1Kxj90X/Kq3mo7GtBW6dOfd0JirP8wUOXTl6tXdnROTK1Q1CBKg+ghbJCUtXD0PG
TFV3GRHGiLSn+KbAdOLBrcxtzqEAZh2FNzk5vMCXipW0vkOKB7leLhi8FbxIZGre7KHs9/PXktsx
d/QbEJP0NX0VeXD9hfyRmAHxhjqMXMaQc35vW58qgWwW51M3u2WPqs2RowVneSZ8t4ETV00v6yFw
KFdQkwQYFze8gKEtlsQZv/QGuUcn7b5EAAJkqU2OY3ipxu+qJL/HE2cn1xeKxTj/nWGeRXqFdc2X
WPTscYQbMRq7tPQMTbNplqCj8FjkVJWMOaaov9Qjw/Pwgf6Tirj7MJD+QzwXqGTBbCGeQPlPnUvI
ma19aV+89fTmyG3Wfwgj1Ej+W2ekX/LjrVEZXYWDcJDXkL+GH/R+8EMzN6SNyXfK24mJnBu46ZaP
2kc5vBw9hraW5JiZmyKScIqbdSClj3HkrTEXHDbHajf62C/WgRN5gkus+pLk0WVvA4V3w2Xgiyus
DauJfSRcTkfaJhTDPZ82e9GEOIi9DpxEadeb1k+Wrd/7o40z1aMwX8Tu3YtdFEELye6WzRIHbgT9
apezPS8yk9mi3bgGIBODH0M7kFGx5tU54RlH6xGEF7DVdSC4b+nR4rI2PpvbzKH1XfL6bbGXb+J7
/fVBfcLSjMQxf9QK3H4UQMKSPYdWgvZUrqcLoBKiEL1JcUOdPAvQcKv5M7nxh4+f6rx7kFp2xQ9Q
GpCMcrkIB0cyDxWTkRr7HvORdc2p6CSmxGdflEvEZbPu1pmdf2JhhDBX0xDB5eJOhkdmBv/HsZu8
6fuCCkaI3TK6QbhoZH86i3tCxvrX+UusF4bihM/8i+zr8TidYSYH0TW6uzyFseXr8KfnI5tiTiIr
cVEbBtUkv1y5Th5Dg51wlZj4L4Sv6mNyC/vtZffygv7cvrFBbQpfu1pbpINneY+dSUHd1j3fRw8v
CTKorsK6rrkWXPtsAc8lHwasrot5CxM6DzkUQiwW/IG9tVhByM5fwUaad1gvAIFPCqUK27MZ7bRp
ryKDk4itosvNBexVDcf9pSWQe8g9uC1ZKui6hyc1XEa6VxH7pZwC2Z51D122evcskgljmgrOEHjl
YtpYnduExjJdCQC0h83IoxH9b/KL9hFGi0q+7hRunEjEPb/I531k+PHNfDY/9I/2GykWTJqGTNn8
NSQg0dEO9xUkyyVRuNvawfvZrO8LIHuL7HmgnMWk+zwoB9MldW073FE2Lup+NQ+L+gm52wmSYN3I
VK5nyhL7y998KfbG2Tin081cUKzYt6+v2+22GewNpcTX5pQuTpuXzelExOUCuYDtb2hVsgfccMQj
TPREeZUOyw7XF1SrR3k+o4CKtEUiH1AVO5ZHIFYKOSFjpvYxHTnkor8ErERCuuBL3OPXcEXo3ME4
mytaWCqpKIjWmoWy11cW+cnaZvwyNvOVhVyMednycnDj9/ozPcRE9PaxJ7Kc4P3H4G3UbjWRBOHw
fkfzEae1Y3GPuMhQEBQODj14fkkvSuPOnkLBd8UJx/KT7KNjvzVehts98zj7L1URHwGG9CdxfH8L
fXkhL2hSataSBdyymW8BYF0xTkUr4hNvop/j2bXadW89aR2GXS5bmNh8aCzMM6quGasZrxOUknmV
ej8dTqO0ObFe5kj56NCAlCJm7b2hE9YfissF3NM6OZS7Ccn/tJ4QXRE8yTfzxFCynHKROBhJPNU3
CPv0sGYbywgBtDfIi3l3kXaEpo47Qny86iJ9688zkcvf7Q5N3Vv9lBySS0y3hEB7SmXHAi27iNVV
PlyHdIdDpCDdElEkvQQi+kblkpFIz1pI0EZFnw5zNPJ9bVwLcu+Rb2Ri/14EruWcvr5wxewr4pWI
k4DIpOKKIUqQGdg5g0KPF5jKHlGd+djW6FugMTb5Jyf9BJuvp2SeWQKE//rgi+Wr+a1/08xKj0W1
1bARLxES83+CSLjot0AcZgh9nMRlPaGjhssusiHeiOTOOcUbd3YfbhmDodwBBe4BHxKHa/ieVtET
zhE71fEv2PXx7W3X2B+imzqNvEP/qTwL9UbpvDh/z9m3ptbpo13Cxt1iBcEporiPISQ3AdfS23AS
fGMrv40SAArSUO2MW6/FZ9wvpkPzinGl+ASfmPuko37S6NfsdVKtqgvHtdvIIeJTGN1jtgKaQezL
e8jakR8NSIo1njdfvlY85zex0WQEkd4dfgugNW+ae/9QX2ndiZ0zEpx8dwd9S7BUPdk2lvVt8Gn9
jBDCe1u7VSquTWzJLi3a4JOZn9oirEbP4tQVDPBlN5+q3gEvySlaMO1hD1Gze7wvGX59upz1KZR2
IhdnvrtzHnmBVYWpf8G3uCYKZDsnIEoA+kXGVAJNaKEO6/nX/qkPa/47b4+1TwCl+aU+OGmsoc9d
fxLzhbVIPwrDpZNIZcLprlzSSjbqxfcjOTl9puEuvoIDD8BU8GZ+VaozobtCP/Cl7cPQR6Wd8Ay8
HbPlxKqjGLS6da5KwQ62gItZap7Nbfc676eDshMPxIsrp2TLqBYOEJTTjGxdJrbSNalXpowHCZ0l
EYcXZJTTJ6JzkBB2sU1W+iHaV1vrBFjhoL7k78FngwLiJ/5KvpAnI7BVeS/ZFGb7ATsanSByXUhl
/BfnclqQZr1Lz9UVUFSbEu+2nV2j8R4ot8COSO2hm7HI0u203Rs/yoLPSpUdfvFwnmTguyfHfBld
3PPqS7Ottq/mQVqTlLIzTjYp3LfKMXbSsnZbGyG4B0Prc578gnhiTvOh+Z5OdvQzntrUOU4H6Y1r
XkuXlDqXulzogTegledzGA+wLdEZLIRviTbHoakcjVQxn2huR1oeEUOsk6166Wi8sJOiD1kNtT99
IgwVhw22gi1qVNR7AylHcAhs7cSnCWPDyVg6drzZfFlvlzSMT+JBOilvdEOVyiMuKEYPtc9e9O0o
upC6h84+qi1ZUvaz8YTO+WVearvAQyHWeK0KUcPJX/mbO4oeguJ8EBK23ZE7Kl3Fxh7OaOygaM2r
zIel/6RtSKgiEDxbEwy+zg/5oQKGyxwNu3SJqdRZRbjchp1ByOMuTQ7RxIbNJ4o9yvKGb+WZGZEc
rUfZJYv83TghJ0x2hEN89AmjGdvTNrn3QcG3IAeYJHAUF5l7MDYq1C86EcwP0NQ4LdtF+PjF+Pug
+camvTwCw4FWn7qn7C15a77TS/FEzNghfOufubdD5DUAN6DA8cdBljjT2E6WlvvrJgqX5DIB3qB2
3o/n6dCugXc+1IsL6Y1OueoUL3zE00FzqYRVT3lTdsZTSc0UOryJKpEWjOfX0ts4reDF6Y7xxEPR
z83LxuP6GJlR2EcsBsLTM1MifpU/xMh1tS8SXArH0WWBwVZh95ws3qxdOblIPLJtvNJBOH6Il+JT
deLF9NAC7zSOgyvMmpFX+vr1HvwPd+e13DqWpelXmZh7ZMCbiem5gAdB76UbhiRKIEGAIOHBp58P
p7omT1b1dEffVhyXKUORxMbea/3rNw4XW/R46sqc0iZOUtdUXNx++oQ4Kpt6GyEAey2zEwyN4xdx
Y04irDEoIl3sErfzSbmuzslOZwcgXLmCdmM/DmwJJoSNgFE/w5S7+/K05/JBzHe2u5ROIy9v+a6L
SFNJ6311igD5YYoXFjuwK1S7yxBquN9w64KXnMVtzb1IbODbcApyhVtAdfTcfy61PS5wcVudFXk2
bEtEAkW9uvBMk1N0er7JiYCaft0NsYGPGAqeW5RQL4CkRVWs43Ppi8A26pGQv9Z7Th979cu0Mbax
xpxtIrbxFi6mBH4YJIVPBv+0IbF+rgXJVpgxifFf1WcPszvLsfgNSWFFiA5vtDRwaMV32MZRArD/
S/t5Ox3RHeBDxN7B/utVEXO3iNyROZtUh7/gWuTYwMNmkkmIUrCYcmTOLLavnAgyh0vgCUG2vvFu
pqFkxP0+X2rJqrIiktyk0DjNS/vjQZmiRexgz+3EwvGW8AoQyBYSe2aPP0QIiqhz7zFBMvbXFVGQ
bTP0hTRKvsvJCk5H3Op12b1WrmyGmTDnY+y9PAdEtMVWxO1a8FTIF7nLWxudXOxVbjOJCO2Rq256
Y0/XOcg87dIdK12SVp0TT4mO2CXDiqqUgsmuHVJFoiESp/y8ZRUhQaAC4o0JUk+Ny0CNqUtRmQOh
Xjzutlq06zEp275947j3kJwyNuYmHoT0EYVtSKsrKpGTByUfCS7cWtlv8+CeHhQIyUXjaNLkSmAH
dS1Pim65OmbZRq6DJJJgH3OVxCP2+mzmWvWFf6JVUk7M2zs+y5jhTSh5rnRHJhbPTLBisAeigOmq
iA/rbCkCl2NEw5WYMMlRJhdm+Rw/wcvx6FFc8AFUKW8fj3UW6uCA1l5hOw/ZQrt1uwaUvd93gn9v
Vv+60B2GIKBhKlwTFUITPnP/+cxFHYn7v0N3/8H3/x26s/4gGFZDMYxn3S+h5N+ROz4hIZEkwxa5
t6z/jtzpf4j41+v/D9P7DbkbP4X8e5TTmxqqzP/W0MUacbnfJZT/8Lz1Edf7zU0kN9uGSdRdDB8l
eyWMr24NBtXcffHc3ifihhQ7XM+YJj+blQj+LiLrk9qvEodXnLo0DpbmzSDQOaZ7YADs5l+TK9R7
HT90W/dLZhP6LBu3zeZM0sRV3FlMqWXuzfYyLd4fj1WvhxZdoIuL/DQ+KYF01qs5yD0QxdMzzmdm
L47J3UuEPf+V+GfLHbv98ZaOV4q9x5XE5gk7NJlPD3Td7d/+dVcxADISEEBiDB8IgNH/i1X8C6H+
fRX/B9//91VsYrE4mkngqsBX/YKZ/76OyWiQRknLCEL/VQqs/UFAGoxljDp+eTcy8fsTgMaRGvMZ
6MewpCVV+m8B0AYE6L8u5L8+dZPH+8tCLh/VbVDqpA3Vd1AsEgexPhBLm5xk2nZS0G8hOGc91Sf3
LWaMnIUTjm3nwq/6TaP/8m6XhVoRy46lMvDziEuTWsDC6t/ktbI018mVeF8Pws0Iuek/ZcSD5Ovh
45oz0VOmXYUqk+hlr148/BvBB7a+x0/dlbYEV210x/Jzr13wb9wFGWUFMfdY4l+i9nFUQQl7n79f
Eb7vaxR+KL/ia5y9NfMk7rdtNMBrwDIg0vf1uZkTTfsYeUNuq7g3Ota4Pd9CNLK8FsG+hqL3clWn
jOpIATos5r0r+RgUoOlIVvctsPQpuCRxbYYnzsOjAdVLmcpP0tbtnnCFk919YAi8T88gbv3oR0sP
CLz92rw23QqdBB0B7mGlRyKjtBFoqDlkue3GIF3eLW7FCRmMYjD+UmdC+MLfApHLtP/SFlyYYcLd
DsxZ/Mg4/+zr40iCgIULMmwnH/2xPx6T+azYH8upPGnde/TCBA5iELwjJ59f1/kcMalXTrETCki8
C4iakA5S/JyN4QejZFcu1tkm9Z/BfXPf0Gv7j8VjcfPEHaLaAAX05LSHCcWYlokf9XGEqm9Ebl3D
153bSnGfEz48LgyZV4l32Hy8KAQpn6SQSXF/Zky7Nb/5msszAo7o1opbvj0nXD0CSn0K++9uRghs
WjvdDnL5DYKNk/nN931jiPxf//SQfwM80DZ034xv2Q6fsClGfod739zeeR3PHR6BN9Vu49tOWANu
Xb7q0PLG8l5Za3N5SdeqzMGdCX9mGDCORl8Uy2JkfZBRxEwUMKFbCh8U8GsgBbq3S+rIW8Phis01
T6f2piDcluHNYRSbuiLjbqcM5akO3fg667aMrSe9zSta00mcefjmDVqP9SEFTFptyspiWlXIAw3H
8vRld183KYCNXcyegRTz3pdRd2weWylHHe5pdNXdEnqaez9hHWQTYoA0pvvCqxd2yr37Sj+zg8Go
Nbx8MgTW3ebtYbkSVpyHLD6FeUeyEC+nRq5pi2dq9jds0+TzIza3hTIfMQCaguxTWa+19Wmb7GRu
np211kBml3VM7RhRxLrJqOkm284Fukbs3XaYz7nFqhUcEgua3YO/0BB04UVfiNKRK1IRNsKQH5Es
Mk3uhPAKyKVGdXKEbHxN14o0o7Efi643NZuqL5/qFt0vVXVC1F/vUje3czoFZX97wz/lWkcJzT+Y
b3+dCXAKrs717RLe19S4F1I0AF3gGj7DjGa4naSDLXsPxf5si/fXujFZqHKE8SryJBjfnX2TG8fc
JQJijTaSaOympMR6wBv1D21CBcZu3OCEBWlzlrd1N30CfneTmsgY2JYYblwaH8xnfDqW/bK3iwUT
4HX5Rntc2Vt/+5wlHsaxAUCXAzvZMULLZ6uJ2Sc8Bj8u45Y1QbSuTlPrq5qrfXY42lU19AQcu3Fk
cmF4stwvayrn1hNmt6m1g07OaOQFvjyCeT9Y1wiz12Dnw9QE7uEqv1xDirNv8gwNY0r8np7hmh/d
BSjpn4wN4ivtjAsdQ/iyOPIRzfrU8ZKHfXPigosGD2btHcaUNqGyGjwqWyTFw+4m5i7dZbM60X+s
ZdPMFaeKnn1wOqvLVCRd2r4fMEpnfb2C1nm68kZaWTNzA2nDF4+4SaRYPpA745Y/7YQmlMiw4uTy
WzVHPPPZ/mSz03ogthCl7hggg/VDrECZ0N6hhyXZyjKw+NpmAS6HvDRFo9d08kDvJ026tAw7BceS
/ALVC/b6TjpMy4HoZtr70fM0VDEgPOTIszG7AkVkfFXC5A2L8S7OA2w3WQu7+lB/XnfXnTEv4+us
jMtQjR4hc3+8WHTw/fPJ69P4LKLnB4x+BwAbtz7ze8QkKgZTEB5dAki4S5DFuYR3OjlbBY6j9OLE
Wvonga3IfEPFk6hgBJNbIHjf36a7XnZLiY3nK5kCpfuEWYfFXGIJLEUpUiePSLT2VzKxJTb30KwX
p6UZHYIvWriv/MiuNCyKr8vFUWZZzJrEHJHhytVlw7k7IKgDZp+KrZ7p9kXFBtx7Gt7r4men+KU6
2ZnDq9vLj4M6uMJXPr+9l0/PJ1K9uwCfuezj9vDBVLSTVwoD2Q/CEE1AgBR2qHvbGYg1gBh4+xUC
FMXss0SRNDck71IexqCYfMZggd8XvM/dHsJvTOe35rsLdDeY7wdyqQXWm9CGWuFX8DJ8K0qgdWS7
qyu4LMeAkecPmnvBGQ6PGdg5+QcrGfTt/uv3pto0m3KCLIYBLIDJpMTsPBpJOFvNs5H2jDU19yfo
B2kY992dyhc8blgGTCKRM5AzautTYX8Jc1faPVZt77SY+uBBcNtdk0+zjAo8Eb5MKufEv3hlwOwv
woPIp/b2lYkWdH7nI++e3MN8rF+a7e0SlNftK+ucB/tFtazX1ZInGOAtHaQr4wZeXYDYZft0A/7r
fH0dkIa/newdRySDhtVpXu9HMAEIxB8iQpXanXp4BFQqvIsYEu2KwzOUluq0tEV7N9g/YxF/vtGm
Qw6lXR8XZU7tRK0w0Rbi5H5xe6qJL32lz+ovfKWyy5GHko21cPLwDD3DgGHF2un7OC5j5MVRowEV
7cQYwUj9tMX45N02WBXcZ13Fu2Ats+/mcFpbLn/IjLC77KgjnqqcdIb189qcNyEgfnEQtspSn+/V
tbS8HQxX966f1vS1YSiOAM27TJ8aLhCyK3mSB87tqb416T/kEWqXuesgE/uqm0RPV+XsS/eXD4m3
m5nERJtYAVbBQC2iq/qSh8rZNX00u8qqnzyjYdquOIH9Knrr3GRprH6xryLktSB57DuK+0hiRuCX
OvxVZTnWdHUqPHD4Be4iTyIfTjizbAF2qugEBpHUIVD7o/lW5FABHd5mh68HRyyFKR0cv04T8aOF
jo2fbo6XtF0VQRldw6ddVDbOze59e11rR2sxFmLNQEKsY4FYdv3T/rqHwqE3JvlU8/EigTyQAhTO
+vdMd2XKGbgbEJLyU/D6IIOjIqn0Q3Em2IaJ4bOaVVtlL04Tiq6pHisfmdfXs8ecYfUNEzOfnF9K
AV8IGbs6xWLkHpGTIc77BXy+eqR0JF+tCC/L4zJAKGUSRmYfCacW9gr2Y3rb36eM1BfXPSHuQu7U
Z4Rnnrq2tpdAneNhZk0fMJvf8Ap8bcg/JM4IhUO9aDe4pnTv1Wo0xGImJ+9PvcvgitndAtiJ8A87
jZL58NOFUAoC7e0yGx80a/FsEJvztcVjcpla0JLtGw4ScK3u790k+XxlTstTsxbGEBDXWLEsdHvO
BC8cwnuAeiIax6hF+GQIhpdibz+Yojdhdiwnz+yYGG8VhPKd1H4v8tK5KXPyjauxPMRWpWILvjoP
r/SQl8tfJOswKh1dKKbGZZ2jk8jRcdqK4XXI0hSoKxJEis/bQV6Tp/Jw25KUOPEjx1QSY03GSNS7
trlDhm/zwjlvj4btEgrjPe3PT8kVZxVFcc4EVS5C4hyQpTjJPtuMsRUbcddaoazbt/WJsGbar636
cV8YBxqTNTIswwykxnlA7hPDsoosZf4ynX5XA81OAUX3ylGdsO5smGVRPlcn6kTv3Nt8ZD9gFODX
U6z0P9vP4XzCcGLZfgLAPXhQnxpZWF91R1jza67pkxKrDOzRSKwjq23NWRbJHWbSDINk8Mqv9FAC
3HGTpzYn4DijO9j4DQeN+/60F+MGdIdYCcbAaJK9qcFl+MIygf6GdjGBiEfUg29Ni1iYMsb1ngcj
ghCgkIsreU/MbZq4OVywrEzCFPX1yWlGlstpzR6jwz8Z0QttySV5we7eVZ+/KAsHCfJ+XHzqa1j8
ylKhkAH9jbXojof82XCVN2WJrciNCSDiuSZ4Havh3YSgndx/6uZpK8kHn8BtEJf80XMw8fCZ4+uw
vioxaGPcZl/MSDpNKnYVblfwydJn8t2lnJxOI2IZMgN5jeGfxvJ8ZEpgX7e1tigZDtBP44rlDvQS
G0sivsYnP27mM3rhsBA/T1gi8LKY7lL2XIU428mKY62SLX4Moy0I2+DUCArWIx997IfnDJMhofpM
xeOJol2aPd0HSP3H/UJJjUQfeR+Zzq9l5cmrrlprSB7xkcVTu8RTPHwk59G4ineTkXMXj+8q04Jm
HqsPzyxcJXWJMDit0zZ3hmwm1K7xRgXGxxK35zkgoCf4E2B2zaesPoB1owU3NeJBkFl08o6hthXl
QsyjU96NRekycbGl50GNFZ9sun3Z40rIw5uybb6eo/uPiUVK7WuQ1q4Y1iBa2N8ekxRlb6Cl3pVi
N/qXRqPgH+oAnCP8iVnbr5f61f+v5LtwP+qPfwdQ5x/597/9TxmK4j8508GD/+v3/4lG6aPNsgqy
pOgjmf0vfEhDFjFO0WDPk0XyVz4kOKtsYhktq6KsQL/8E44apfXgsyCrfyPA/5///bdnuvwbXFr9
w///j3uDl+L1Xlf/9j8JG/5nNOr3p27ABP0dVkVFIp9u/OxwmEBguuUhSYJuvezPqgcLqcfkS94N
swHg5+txe5POr8tec0cmoSvOpQUnoPuATLewQhbWa0nMgCDGyvIsMfCDFHf9TD4rdjJXRlwN6FL7
tZ/sr6ArjrVJPoSN9JVupaMcYAQPzcecXK5BEmoCVBB+URBuxPjiXbyri70SGMXmuoAO748eUUS/
u+m35aY7c81Pyz/zz0sAIR1otUbIOkFo7ImFy60R0oUV7H4GsxH782a65o8FIeZyzq/OUwekuRqx
9YUUvi9dbMeIbxj/4nySSxuGuKd8JXoMIRIWHNJ/tcfHK5kNJHCZz9KRhnkNkfNJ7S5Ys2LAmM/v
Bu5r4g+mhr4TmQIin9PfNXyWPaZC3bTYJud0psEIdy1uZI1eEQuu3K94Lnv2BGqnRkeYE2qPhXyj
BXSfWErKQfPBx/TBzdoI/TZQt30J2PuBpPO489RJGSUv2x9jo4HGAOFqTyNwbTHsWzRvEYpyBwsE
0JuFZQK9mYScVat8bR0v2ZTePMGUCoBFmxveCTc/h26mGCg8P1606nA22OWV3TMoPyEdUjR/orkD
viBGGYVdHasRpiSQMpfjdyeBsYu+IUCJywuQiSI6o0EDVCV+/vz6DsIhfV4njKb0qAzNqbhkPCzu
n9DNmCY2v1o+LlLGiHCbW9N8qtvMsAN1c8jsAx6s3nRysmE/OB9Ua4PLFG9OZWVz8IT3yWjOVgd1
wP5vzyfe/M07TIPvL8HRI30J4tKGgteHF5dhrL22mETfnG+8tkbuI8DQ08kW9cMFl3NBYuyLT9az
KziPz5Ekqa3VtzqEZ+qO7noCpEl6xjv03cBLluX+/oH4jzxtYTWABI4datTH15Ut4F32il8hOXou
Py4QnBuyhSQAJ+JMV/lDy2yTs+pLjuQoziUs7cRRXjuojw7uXvwPH56oyTUayfIfiEnAEFTrbgvR
yFBqLDAYLGnqKfap2UdPQRIpFECXtaX6EGOmdHLTy1xykpGLNk5ihZm6GGMBBL85KoHwjhNDzSEG
+ary0s413mFZFOZHKUz7+zwBd0RysoOoRBvW0UkLzncQ6FMxWj5dZsGL22poXOXwMibVTiKTBH90
J92Q7cA6uWEiQ2CgYK/bWKKNiMZXry6FkusBjlYzJFf4b6gvFsKXLrjJB7oIfauLNCdjm/KIieDA
iPdsEBNqB8jxZylt7OwakF6ROuhBM8mpQ5ZWfTCXo1sPh2JAX3xZkMpWoJqBVbPAd6YDyQQFpXbe
EaiaNb1dBRVZulqU2ctT2O7IX4It3JE1N6txZLT0d+GniWrzyIq697PXS0RZ5mD45qmHfAFiqMJh
m11RU8Ae390JZYgSGhuYZ8xvwyEeP453W08WiROikWSt3DDjpe0W3BQARYOF0k7grCz1abcEK4MF
7SzLxA7GcXMuLLTiZN+WJ6goTkVbZo7/6Mf+I1/qvgC55mTjcWE6afVlfgkkAM0hjfmXeOzW20AO
RZ4D1m5t6BYgQQBIYXW4z5LNdUOL7xFP4eFw6ZV8lzG5z29L2ffGfu+D1CP0pQhNvkuQ0BwGh9Mj
377jWOHrLRFIrxgeeyOs7jISOVcbZL+37HTw2zZqRabQsG9knIfs2ycVlyv4D5jxQ0C5PdF3gPCC
OL0WrhB0U/hEP6+9MKniWvLDHAfEbiTKYkZPMeqlszMsKuoaywV0Q4qH49UM8ccG/zmKlmI6+uiF
AkfBJsQ8Gu6gyC4g2pm3Q49sqyG8mMljdgf0unxzBAzhxXt+yjynpbaURwsWm5gKgJUtLtsvxf5X
Ln/GwmT0eZMV/lH/cxmfqaoUCX8dxv3T9/9Z/khYqY/B5qb6D1Zv5h9jQaQh1pPG5PPfyx/1D3yD
ZF2U+VkMuuXflHzqH6o5msYxwdMZ2FFP/UO585+VP7Iylje/T5Wp9f7y0v+h/HndrlfMcYiRUl+N
tr8OxzxbNtoLtAOC+1NbE3vq9LiR3yTib0YoPOnX96EPVS13nsQypfnbHVrtjWOcJCzc0U7qQawq
0FPICw/IKhjd9NOhEigHlIleGpPHwEH1QAog0ctoP9iWewNYqIS8S8PG7SFe4cFju9KwLXbGtiXv
1cmuHPu5giLPSOYKmbCkgoy8a3hAnZ5dIgJgRfKZ294ryAYkmLQ1wz67DeDUueT1SYsCrR90Ag/w
3uqVl1tUwG/NC9ReOJhXgikAMHNNiqte8duCpO0CDDepNklenEtdX7U1AV+4wH/1ksU0725NVPLt
mIZJtSNempOjSy37xot7amiEKBHOCKPfb7VyInoqmZlPUw+HR7UkcYIodStZPAVbfPKIqfvCPPaV
9dPkdd/f+ubu1pK26Z4QRqveS4csTPOVkTxCuQYEL57K153BL9Zj1iXScsvwH6r8JrZvupF5F/XF
fCrZqloSafIN6yCIw7i2K/mKSN8gVe6xUB7TOrJoOq85NH8N5hTiYUV9ubqSRVY1eBXSajR3d6QJ
ynWltnJQFESPGCb1390fTpZTGunihnfLDcmK0am+mYEUXE0UnxXWD7V3sa4HrY1LyJBIhdJinEGZ
ft9tUjEB57rsk/oLW6rgTopPnyDBtzofdXr80Lo7KoaTQwjGNSoSwEMLwDMR0E+IDWOC4lnccDGY
FQpJ3Mk9Mm/9W2UWWLQCu/XYjD/xrrcM6EQJ6XuiGCocd7fXLMvOCpOZ7ln5CSYvl6alVzyRuXZh
gdwpHj4E8R1DNwyaODLF5OG8stOxTPOFVYEDixpiqSfUVWwsvtVKwOMpv9y9vhuIdaUmvEof93xQ
QqvuvCIjv4zUSyY2NWrFS3FDQYWLbm968rWkHsh6fLlarfVT4bE/ScU6bczD7apAisg1QKxTsb4J
wlk1pEio6u/XEzbYtU8+Xrd0T9CT/PlMuRVfKbaqIxR4gcJ3BShp0mTX9gRFWcPsX3kjFwmzUHUd
23IVo8z/klVBN/jXjfyfvv/PjVzXZBHzOdR5f6NO/EmqMHQLvwxdVTAy/Ms+rv1B0BCuNSi15V/d
7+9tLCcO0RdYz4mKwiP/d/ZxCYHhP23kf3nq5ugj9xs96CXlWVOJ+GUB/lMxQdCd5B9geSIsAPwT
N8C1E/RZCWEanhIJW2GqLFvw6ruD5mcJP00vPJeNPo1ghC8Zf8HRxiKEu2ZOZytrKzIA29rFH+Ee
SW4xe7lpJANYn3mE5LkpG6wdZ/hf58jBBPIRj5Lfx/K3qMQS2612uDfBAM1y+igWpAw1mI0di/uP
ZFFo8/3OaWZBXVwRJMfvBLkK7WXVC7CZZyZxhZvbPo0aD1+YQCXLa3taoYkzzOghcVItc50QtVfH
6TA1rnv99UWR84Bu/PTEg3i4Bx22veMUY9RojyUZZPdRp0gKJsrmboFcmOiG2ES3p3sjxFt4iuzg
O5FbLuMEBndMPU7RgM4LaPoDIPr0LXRHwcDPl77/9mFsKZ9KeaMIXycsEpavt1PpIKSGnoAu3NTf
K+rprJuVau+WMpLvXTPZQ+JFWIDsYVQ+aBsV/02EdzVdKh7wjd3ebYORN28oWGvtgCemPtun+ILA
4Dxa2WvKvS54r5ZQXQsutrbF/6yH2fAFp3Vt7lDg06C29ATInBK7/rygN8f3hS7ffQjIzP0MwohV
If1D90D6HQe2ie1eTmCfM0BywOTdCA3gkCdMlfsZMxE2WMsKFN+cNNBrbLXy9Z/mw5yYk3L7nD/n
9RZtIGNnINgVGzmEaRxNvCpg1gfXWsYqq5tV4yzfiJ+TWyxNq3m+vq2bfbZVjtoXgENSfwK/5h5b
cZ3usFz1yNZYn4I6ui8BGTBnJqrbe5wWJCI7T9hrPfoAffmK9WFUYpL2PLdmV6jQwsPBom844qpj
Lmjv4P4fmuP95/4Dhfo9P1ofwgdjRRQF2xboD8X+svd175IGWeoV4BJITjgFLu69ckU4yNQZM61w
n4WjUS848k6KjTWn6feNFXVxUO3hkmTCjv9J10kEdg0Lw/CeuAgBGrOK5x2smzyqY/xnx9Hnzoq1
KVwhIycXnXQ/976UHf1jeFdiciLdfC6vSp8ZA5dIa7hiRLOCjhSI/t4ZtFCfqH7aIJDj/fAVxmBp
8JPfPaYhNwQWP3CMdo9N9V3MMMjn/t1SA2SyCzHnVgTWF+DOGPTFENl0yqV6de7NBmuqKcGsGGq3
113qcio+zhmRIewm3cS6zhPGipBCyEKYCPOXq9R2X4RYyXUBfvqPzXOlTZkq+Nk5XzPvLT5EKiIK
Dtg/rYtdGhYuLMd1ox15a3LOq1d8jW6J1xNCZcEo0D4HfaooEV7du+qYg6gZSF7dsdtVYTpnVHi2
sq/a41Vx72aMjl50H5XtoKnIHjV2WT6eh2hsgSN+GO3Y7TTlU9c16rjoGbRIRf3nBOSC2YewLEu3
mZWL56SY4KpXwxGQYwhACiidWyCD3I8D7rD/5LZhuAsOVDNAhHMMCceDVA/lLHoeUz9btrCE9xIM
iBjl0n54o08XOxsilPdaG+sWt4VNl7rtmFPgwb+BlBTWNOtk9dSu+WaQvsClTV7tiDXd1QBW1F5b
6RspuE1xxoOwOUKCXmN39g+OjmG1qRZtkLt0qHPTmlmZq7r9SvMeISES3vWXjBUkJw8u/qhkzRa3
+wIFE4jCmCLj9hh11HJEGWyas+WjFexJ8Wa101pWPPpxKNT97InNgjqznDpd9fMLbbgBNE7Gm9PR
wIfC/JFHwBPieTjfw5H489jgRqR5/NWyqvSrV1yxNnNQgsBFTYkpyhv8KLjewh4vHDYFLCF9+nYs
MXwSb5vp6AeYb15Pp3sgn0JA9UTt51LzFJGwaj1qqamnTNqf0wLBxlQJ8mnpSUE/SaJ60q+GRYf3
1c2+TgmXj9LMNt7rklZ8geFpc9SRee4QP6ib+j05ygT2vr92FePnnuPFhuxOUFB3aA6juLljETEv
gdJl2vrn61uFdkQAzrt+KGckDy/kl9vF+C7csWOymU00B/NoDLYaNDY2lxHz6jmf97lSzuSNsRq/
drJduOib1xfE0igcQGDXyrq089p9+d/mFFky+3JiD0uCR+wPazJAxrnP7/N0ncLal/0GT5BsPr4F
ysRcmBsCkWEcVT5KDxTOykyZvVajEiqZCjttRlCnq6xeE+tdWw1HVhLMmvfumO4VWDIv1Ufhdv0l
38FX4xo9BsIH7H7S+QwlvyTYlR/ZvvXwsNsYK41J0COz7YdJfM8vBQvI1Vsf1wd4GNrDY5D3gFaT
uonpDWiquN8+rez40hBlc80BofJAmANEwVSGFwNBLRwHf3xz0rhwaIQ138u/PNQpkpUNlA0ew1wO
sGlaeVdf3gAW27irGHHytl3M1V0L+OK+Wfblxmwjvo6HZpGbHl954idAQghbdcGnb99tTL7Krsek
2+fRoMP8+rk5jnrzIcFJ0+HnXUZYbuSZjJ9Vk1AvfIEtBw0R6klcZ3UnHwXw49/AtWa6PKXBKQmv
zaKYCdqMzyDhI7LpVqzB0B4Ts5gSrcwHBNPXUVheNqgKkgn3PpwcKiK0CMSotJ5uTCG4AP0qz8Ds
J68cxEbzy882rj8TD/E5CLVln0gv3hXcxzhiM8dlbsqHq3k1vzKLS+ZVtcBLKhAXX/BwAFrx3IX7
dYdLOjJIO0/HNaGFu81PjunZJMOvAPLGgWokk7lyc1DLtIEZU1YsMu+JzqDbFO7AH9Mftk+0ChPI
MgsoKPbTpxumTZtDFLm+5UvrRwiuZ2NCrAg+OvR6V99aq0tlPbxdHXgw0ILuseYVQsDKhgCTwdXF
8+WteZNtzhxsVmAXcEim62ekTWRYAlYgsPqQ9BNBMIoramIPuP2P0OhG3ZTHG3XbZdBirD3RFvlC
GrVUL998eVQEt3FkAfc1KbEkh8GGzFeNBGMF6Ydt0DVH3hZL9cG7I8SniE/2CMkkz0BagjKWr3JO
fcCqFNYsijvkpzZkRXPua4ExLno+9crgD3JOr/kY69YqiKzxIOzNeRBWIX3rr4XeMeMdzWNTJkER
KWmZXbfA26iaF5Ur3DH9Q5VjpwTDMEMtTTc/A5M/4PiaNhLSCpJVdEJa4vbUiNi5Y/Z4ChQYiC20
XcLLnrYYZpzmEDMAVuwsgDlzA/FnWyOzjBNyiEiuxR3nAuoBDEpMju4XOiWoXzbTUZwjOsoOQkXj
5tjDg37Y8meBYS1ZEnb2zrZYLYm44aoQMLOH+3Oymw2YbXI0sOlp55y21wcvcK63dk6B7ZsrhWKB
wwlkRrTlk/uCYQI/dpPurKX6WX5b3FKTxxNX2TDF2HgU5DF0IM85vVB5rTRt3lhvLXpjIUhYLNXV
VySf/qSRPCTVxhuYaEvl/kkKpUQgu8r9yxuyT7+Bl7nxHrb2ocf5JlkMtnBmDVw8CxkyR5f7c5qn
jMLwpNZ63klXysIkiREz7Y1gcEWXkGFQa31+OyDJ6WAjonZVlYUhxtU94jBngNIslD1UzxL/KQQ4
2BtBym48i4xQT80QTM/nGUxkZh9XB9/IZtT6o7D/RIhPwBKKOSjWnKUAArrkkLxCEIGpRDUuPTCA
bjOo2Tfm40VptynDLX8FbsSErmI2vnz14xGzEs5cZWOrz+TJ8HTMH4U7I4lF/E4q8pwhT3iyQdiz
nR0VgOwhkGskdnPAE+1NfEcTXypTXSP3DqWpf+njCuHxLSwZ4mHMQTI1vohy1Aor08TOLch59qaf
tD7JhK9uwhUYrPG9kPXJq4u614/GGYQ6tXBULsbN11UeeZLnXqNhYYJ71hoiJVPB6WmAAVGifDcO
j9dqwKL5uTGkI2mtzaI9dvd4+FFHS0W3xKMSMwmUgWy2wCLHU4ymiysDDwBHpvJdDsdfGTRsO1Pi
YlP3dI8bYQhMDguSxtmma3sY9o8xKKj/FpIIswoTwph7AueT4H9dkONB9lEXlzzUkTjfZOahnvjO
qyaVWpaJ2KMmpQSneE/Yhk9g5fdkSWmsvVDLYWjR7U+nmHDJFaY4z3mqLevOFrZ0j7bgm14RNgCS
3FEavn5T3jl5TmPtS9EDFRk+N0Pw2vSLFJIHRiXIdqeFxiBYinDHROvGLnfcaZEVtpiWUOxBysYu
o4jF+b8ufAN2o4uWYqlEz8kaAaS/Xur/j4ZgGgb4zu/wzX/w/f8O35jKH6i2CDO1cM9Tf8Wq/Dt8
Y6o4DJvMtkAwJRnk/083PXAkQgH+L3fntRy3tW7dJ4ILC8BCuO2AjuzATN6gxIScM57+DHgfHUva
/n+Xbl2ucrkskWySjbW+MOeYNoN7gqvngcpfEgRNmA7gKFh7Klhi63dmN1KdDS8/zuB/ednzd/Xj
6CaLEmkbcRXuaqVxzZSIMhbmI2vvXjcuqTPeWhogBzSCknj0Mg2f1VRsWqzxeUq4ex0lp2Zg+Kza
5OhZwypOiQ3u5CL3SWwyqdONh4lWzkJcWWQPsaMeraFflxDd8CUtRJi7cuiIOBsWRh69aPqrUtML
NyTIdcad5QzrxEZQji/Y0PO1KBUEN/ZiDr9MkaIqOZRiNTx7BYf6KA8mMuE4710lK87MN05d0n/o
cbf3637Z2/4xHKztKAW7vZiniPGno/Rbi/adOPebBiaC1Cf24hPPgxkrN3qMeSQ2gQNMQESdu6qP
T6aIn9oW3M+Un+KgPUb56KZgNwmehMYqtlVOHBaIh9Yin1T1XC+ZYHqwDU7yXQtMvvGrKxkh6whv
uZ+PL6aCOC2pN6ld6QtRMIPN8fD62rpWxKWTiJXaL2UyN33VrRNHvtQwRpLQY39PpgHe1zwY4N22
h6xz3E514FcYrAn0wzg1R89AQEUZm06IdLm/hlrcjbl+l3kofa2Qqz3D8iQsKrcooSEuXDWa9rEu
ttpA5uC8TzBZVaCiOY864w1fCbZtXDZHqacEAGiIFmM638F6jTt/o8TlsnZwmLBInShHVecrYbuK
5dQM3kMG+8A8RUreyzE87PqNKF1lpGZrug8jQ2YVMVQA0tUzNYzQ+CfojR0vXJFcsJQFM4c6OXTk
yrZNvE6ktehQfw+8epOCspo+QrDUJiF6Jbt4q+kPCRI0a4Jhopv7pnsyysl1LPLCs5cmaxd1T9nD
RUSobjayE28zLNzc4Q1o5Pg9Z4whkTEb4yMAYwpyYHdZfPSttY9EIrZQ4LCxCEW7icf8m523a4Ms
DE0wOzGKa0OgzcLvDY0aybrpPPxFXvIqEnwfrcptEerWoRiEW0zFEc6x4sZad9FKMILJtAW5vCET
FRMAIhZ/uvhddjFyeAweUrySNMYJ1FbigoXdGk51VACsxsiBRiqhSYD1s5PVUFCJIj8vnHiXRpOb
Odpn5kEyLq1xX9kKvKb0Uk7ZRiD2MP1+MaWNm8fGWmvK1cSrzS3U+NpTRcG06LtC24mKMttsV1Ih
UCIxv/WIclUueY2cIQvMUdR8G5jfES6/SZV+F6E9tQOsbSGxITSZWmRvm2mmKYzBNZABaBnoDkH2
EOnbwUq+orR9YnFxm/naRmMcYYU2FBix0VEglh31rjneVlp6X1OxlgGooRxJJs4oTa0Ap3i7ojV2
pDJvLK9FSjLgdxt8dLh2sBQIuGPGHBWm+TL21opkF+LVS9GkzNOYP0s04GFwFb1xFCK91OGAib8H
0QPqROvUjVYrL1YYYfrBJ2NMHUHw2jXh9+Q0iABtAnQaNLi28x53Egq4lS/tEduT6RnLZkQ2a/pn
lCL0YZDWzJEziZ+aEzn2glgRbaiPk6YdNIKFwrG9QaW5jXIENjH1j72PVYdPdkjVzlV05WSAOMmZ
THu9gAVX7ItcW0njuYPGOWrNMnKGq16IqzXoLwUk8MIJt7J+m8YXvb4VFFVZzXC9ge6UaW7lA4dh
QCUh5gREwRHttBroFgZEsFlZ7KbUW2VJcWr16NlKkWXbhb8su+qtd2hVs+pGY81mpfmG+KhdLZnb
2dpTkmjLTkq8biBVi/ADUzIrrnwfAzemhrLcBHRWZgbUaZjm69EN8a8MVkBQXFvt9TC600fdnRpl
P6JM9SpGR04m97Fhr4HmHNOael+loUg6JtI1pnSDqo1K2EECVCbJqhXlrpfRPcHPbpXg4pD6Ie6C
M1tdBBQcJnJUiUoCttV0p5ZORQ0i1xrvw9I7tN0SRFJqWwsucNh0/ABV5S2hdm8sBDYdUCvtW6Ez
jtQzXIg1gY6Jl++HuQh35E4b9U+yxzjwWDd0FVh9gGQ6IAHWrKRMHBWjc/XEYIDjLVUzXDkJFs6B
uVCYrkptuCF9+UwE1c4L0qvD5kDgklNrY1Pl9bYcUYWYGtrVaBcoCEUmBLE1LVqORSwFljfO7IlM
vysdsVXgrntOvQ0HLCj/3kIOiy+ASzZeBLuzB/8HQQV6UuquHwu5v/n4H/ZwhoYPWUNUAU9ZIhr9
axFnQvOElAkWYFY1sNz7q5jjzkPnaZizV5868MdiDpYyX9BwhGP8Ll/TkH+P1/z+rVPO/lzMWSOH
YhGkLSpSjj+Md8TOvKrhtoK4fse0vF3QjdDBP9vfDMqIjf1JgBHk9HclgoezND+1B+hNQ72Z/7a1
jd6HO47JfE1QKnXRg/8EiLPeD2fWUkg0lAONJ1C8TzixD/SW0nPHTWnsaTkeHz+uV9qOxX7Ppp+p
KAJBUhEE19QigEdZ32YX0vN0clgmtnCnWRQaXYIPtJjlN/9mFii8TNeOP6PvDJ2lYukHbcnb2uBm
Q5yN48u1L2jaoCkf0j0bOAxQK2bRm+wtQ2a0cG7jBxR/nzNXkQSoVeRGq+ic3NXoWK9E2TPaEod7
0nvd2emJRM5wEyZVOyIz+FStWzwq1wBOT//MUHzB7NK4K9YMH5cwys0jtjcwt2/Rm/mBZyBafBoX
X5AYheYSF2q2nU6NXHS8InkzO9+4Bc2VGjxqH3n84r8PzCRvxEO1T7b1R7ZO34eTXGIT9DaiWoY7
lHaKuibyB+bZi1nMxgTzYl4A11RvuPC2fPNM/G+x0d6E+2Qltywrl2/pmvw3/kFEuZoWu3t+oUgt
U3wk+VEpN6Dc75ptetMxM9oyevSY1M+jy8/4BkYKvx5kCwDz4Y6eqFNdAoK+AbXfjHfwWDbm1n82
D9Vyr5eLO0juT8Dnhk13YkDRgruamSLKXkE4u5v/sai3V4FyFyrnQtt0E0bK4RE+BJmmDKTTVXwh
Antp7ZUvcMcnCobtAyT8cMWsDxTat/GeooSuvFDX5Ut06G6No+2WLrMOLsvDiLIOD+dD6Pbb0Cbn
B1Mddd/4FsxX+QIySkq6k7JkmbhlKbMwtwXvwWqfrVlceIvjy+m0jxbbu6/rdaUyg2Q+NOciYLF3
oy0zrPQdpE93zVd0ON7BL3eeA9VnPf8fSJMrFIXr7KR85RebVB94ZfWjyUoYrT8/fwJ0Z5T4kTsi
HtforDu3WY3AAgd3cNPH4ohbndlhhXUKs4qHv/WkbvQX7KDxytpRGI0ZI/f6iVv0Qq74jXniwkO8
4reXtD6UKKzlLn2bLvoHjTsoAoBKKwZN/BL8f/FxTwoOlgAuQSQSlqpZ/3/7AII3/sKPx/3ffPz3
456QHw37wHx4Q1CRJmf69+Pe+cO0dYwDwpyz+P7s6f867oE6z34EXhIRQT/27nMAkCpIVUbrB4AD
Kd/v6Oe0X2UXv7x0h4vlx949MkPPVzKJLLoMcA8fNMv7GNmPZGP6qTnjQSTiPrK87JJJzrMhg/6U
ClePgl2dcBf01nhbxhOrAVbIGcPAKQseZG/fT1kOYzJ9zeW0G9i6e4U79rC4dG0vQjb2Cq16QUBq
hMsws+KnUfjxKhl0TIUVz6FGNEwgJHoslSolIrq9cVrA+45o4Hjydi3ZKtsfTqffmhqbPzQ1VyXV
1+pQW240ePjPTHBvMcorzSqTs+2Xa6EmaEnyNnYbDSp94Z3ItnQnk2mywVpQPOdtwXS+IArUf078
bTNgNxAxLj+m+kUIPM0qc7d1EoaRHM3S2elI5xZtAeWrHXeysN3G8ff6gEoYJ97g+atJ+AyXPzRw
Hy1w1bTljIzLcwiqdm4x9QHaRlY9oFpeFwPpa/OOyxzvokx3k+LDnrqLJVRWzGW0JEaPFfq7KkCM
8YpZwlYJR3XrbMtseDBrBikKDVYa7/K+urGmaR3TqiYtwF1Fwu6Y2MfaaaQCxUp2Q96gButspioc
7HpUPAYisheqxVU+BMrSMmwsGkUav3QOwSW6AXTNiFPk3VI8BY3bt9k6UMg6h5rHYId5B8P9zN8O
jb9TVH9VwvbqGf8Su6iGqHwLdrlMVWsQ8WnLBjmWTEANfqw6XD617D86mW29KTkmioGp2n8eCv3e
afMPg+RBck22XveRUxOXhvpStPJWzUNzrUYswToU+dSwia7jGdFEhUyjh8xj2veKDoDOD9isOJJN
AYGLCeLLKa6udtzfWXb/WDRZfO5JQyVIkhzqrKmoMxSImrmxz8b8gIQT6buanaYWCJEDWza8L2t9
3fEblyxPhVZry6pUvoYweSrieF5O1EvyFLe1yrjbKJhmoHoITfGV2kQOpCabk6ROIAzqyiET8Vnq
5bXzM2gKkfoaDvI8OeFFi8dXlaVa2/v/ZsS9PeexidkkBWZI6P9QgyOW+/VQ/u+P/z5MFX8YAumx
aRlzIukcovb9ULYFymV01FTmM8b+z0L7+6Fs/gFESCB6Uzm3paP/UIObRLmRyObYfMyfqubfOZT1
P2vsnweqP3/rvxzKo0etr6aWvTXtjAijkoH8pFRfNuHAhfpW2vJTi2tXmYqzr3ffgn6jIHjN+9sh
fFCEsxf99c/IEh37rII3wQfzTtnVEu42yrtM4prKhVt5lFxQLXzTgnIYGCu1oukcqHNJhQoN7Bdh
DoBzEmQnBhsNZGuHKk+PWfyXX/WkLNqqQw1mAhQGKFNnNZ5nqggPY3/EujiIbrHqrRPkQX7qvSYp
wtXJH88+efC5Za3IcUWF4DPCrA2CfWLIpSqgYh5zSWTQ+5RbDCPbbZCHO90slxaLbu2iaso6Uq86
QpUBTn4DaD4mjHukci5K4x5GbxC1q0TDL8MkxcesYGdPHXmIaq/dRiI89Nl7TgxXxnVkGaDG7GI1
ts3Jl/quKNR96ziXMHI2E/uUeHiIZeFKhQgUxnkaSg8xh9dXjqtV8c4STwMRtGE+7u3qMZj9qWVz
r3Pu+hGVuu5jsrsLOX1TG78smm7bwA3Svyjaa8EKsijvYssNCv+kipq0suKYkhmQ2Ji/i37TgwRX
CwTMKKtkliAGhPgaPalOfg6Qfy9iz1gpiB48+60avWUAzIHnY91Hxj71p5uwsI8daHqEzC8p5H3F
VB/VHqlNZRy1sdzkRXiOUwTq1pxHlkom77hrI/R2RCSxxG2bvuOtleKSS3W+vWyjk32rJB2RUyLf
Bd6ND/RGsdVNRXZUPZCdhSicEj4RjFJj4hYSzc2EdelRYETV9GbX2UFv5KGU2VKI8VBkILH0GpCq
sswY+kkSp0iGWuQAK9PSe8z7I1LyZZBWe6wqNfWpCLYRC7MKAb4s0m1QvJJdezTCa93p0OLZf7Jo
U0qL5AX+lo6VyVfgR+trr3imwu/yh6IHxUH2bUukb9YjFcJCEqoYmCoChZEih95L2jQbL9DWWixY
t8GpUA0m8r0rPXZljc6aUkdqCOJghhF7qJuyWZEEwSfPGRlba+mhIZNB+5Qy6LHsm6SPtH01kv0X
FuFKerfSmrZFgqYs8G+0clh7zbCOa2SS/VMTPrdUP1NtgSTqbHXtlTUoU11lm+cdyGnEogjJxbL3
ah0oi9GU+mkwg6+42Ir8qvlHc3wNIgIKppVGgF1rR/e98cE9WPcKZjfjaHhvtfYUwbYJ2aFKeg5y
NFZ6km5t7rS07LdZpK6VVOUGRwdR8xcyBe2GjTR0zCGIJoe4dF4I/T5OHhoyXQEKY9OuxEUMQSfF
OY+TXOsM69CVEbIFNTj/eydI3F5Ma1BPz3cIm8B/WAWac273Ty3Ff3/899tL/cPR0Vtb+v92FH8l
tHB74athvKQBeqQydNj5/XV7zbQ+Ak5pdBzGOj+sA80/BBctcy5yRX8/8duYw7N+ub1+/NadecL0
g5LbitXeVr1Gblup3XQZucCVcxY6qwdAUjHuYIjWrDhCtDfmabIQj8ggUgjrtLd9KGCcsxPwugsh
lCUhf+NN4CANG3eOMdxkERRcwbKNoE4SrhcaYr7Cq3eNOrh1/pTiQMXXx3PkJg2hRqDDHDKlCiTZ
vIVXkZKtE7N7j0ImTirRTwZ4oiQnUC8jNLvk/GqAkpEuuvCmw5A9T3nzbsruEsbqohvjdW6Xy6Jn
9cHsoSuVrQlKI4tp3J0c4Dsinq44qTjqWBxgnoM5wWO3KBIFCaJ4bQduBYcoUQXCLKwVrC+XUNYf
pXcOOUxVCAROqXyqUb5vo+Cx8i0wgudGhOCe+Ka7ct3EzVooBCdW5Zev8xzbFPzKqLi+zL+VgO8i
1q4U7TvVRmJUecGq03CYmum7USAvFDlfu9+0bPN6WP1DhtB9EBHK0I67SXGn3gkXJdSnjCJe5bwd
w2JJV/hNJZOSnZCAAAGIfSDuOLr4yvBgd+FrZhKgkkXdF3HMh8pqR3ZRmevn0MiG4ODQIVicI72V
fsWC/y/RZ5nFw9B5D2P9pmnQT4zws23DdK2TQDwp4c3IgkxvE3w/+rtj5Ne8ip+tTh487V0KSAvO
qxd2X8GcLe34l37m4erI6XoDp2xutdiOfbdr+4Vq5Jegvc+XaQqoi2fjflK0A7EPa238soS2cgIN
cpNRnfXy6IUWy2iirh2Wdk7Kda9n/UGhko+g5IUIWPCnbKrWXnVJsO/o8HKMlLWu0GK+9l27kTRN
RTieC2HfDSbL664PTqMd3yesyrIqRsuirVPDODfZR9s2z7lWYOEJXKuhsWJrrDj4Q1GTSAtncgRb
sSXlFZeW0n4mslt0kG/0FoI0iRwA7EqELK3Dry57mXh9zBbQuCsxEp3ALWWzrzLfHZnbOUOxKlO4
N152siJjZSUHx8Sfzm47Uu2VnyprPU33WiNXlUPCWn9QFVqUKPGDre2hsFKxuQ/VITPurUzl84fO
HpfGgxmNq1b6RyvVHhUdx2dVik2ZyxfPYCHv+SR9o87S7qcSjZQH14U+V+PN6gvqIY9hJHG3bo8p
X7Hz2wbMCb5l4rZjNXwyyTZJMvOVtFscr2q2Y+nFVDHj4u0xlXqDq5f8dn2ydzJFurbo9yUqHcqS
NT8gVVTvg8IwFu4K+ZIrGR45iYisnWAaKYcKdXMYGvMDy6I83qqiXVuW/d5FIMN1tIks9O871j1O
Wx3solv3Q702eIcTnLIOuJPL+e1hT3fVjEr0cZO1Ae4xZ2+q7a1DDkQOWl57agZxRCByqwXOPecB
svbJDet4LZtmlzTGORz9uVPcBvqAWLFYN9bo9lFwiHJYkeU5g87mqcfB+yTXHEdJQla4tagEGsAR
UJ2VN2fOwpUzWZd/7/06b1gMjc0HWGIdY9M/OqV+6Q7/5uO/j+xIqJw7QD7v/6pq/q87tEDTkuSt
SZ0v+x/z6v/drwBoyePGC8URIqVNzNkPchuuVgfLK0sfekTD+J3u0PlVbfPLK9fm6/eH69VwCrNA
ENQyU/7Wh82LnvJsDEROZIiZC974iU4clR7e1b78CIJBXVEOHEYukABovmfk+DLOWtevIubTQayr
Z00dTVBQffUQeIFyUxPQuR7L4KOQPkas9FgQBRKpZ2U40q6f++wzYV5l+1gIu3EIlqEeoEZVGPck
Le2dPNXa+KrFBS4fpDoAIA0xLu262CTCf/JzXAhoM7PKWKpdu2fjDa0qX9tTQKluHrSIgMAsvhuH
XC5L+9OuSndU3hpyq3r28ZFJKkVvglC0BUYbiBjx8NUlIDFauS1CD2Wjs6p7cjMmkDk+Hn1yze8V
W6/pqwYuw5hIpPJGFAjrdUI04xFvh09MlywvlMKLFJekBjWsPlQDnFO8u65ayOFtrO7+zc+aIXnM
ePPquASdf6plCbr/uZZ1xH99/PdnzfpDV8U8/SbXdZ5zU5V+H4/zR5CcyW7VWGw6muCB+l7LYi+X
UMmFqvIvhuQ/PGv8ka4ZYNA1QV4sKKDfedaE+et4/NeX/sskpohCYSmjF20dCDqElfnCIO0BagzB
Df3AINeGEnWicx+BwFnPALAKH/kNZAJmxykIWRAXToyyI/TupIHrDB9VnjrbYfCuM3TxQ97k7+pH
MTUL7q6rViz6FzO4BAR70KrdF02AYGex+RTqt/m/Ea2Vyk5F0Q6n0MAr6XyG7U2U3phzykalLjMN
/TwhfqRBx7smuKn6h4ZBpdh79cahhS9pvQ9DjuK4e/AMnrqTD2SifOmxi2Dm2eQKiEjjaYTxjKBa
uUbaDV4Xb7p44ZFENwJX7bWnIGpYTghBgTlAvelBgN3Zxq5/c1DTG8NXgJK13rIEs8BTxtjTtKP3
CceiGS/kfkWYMDFHGuOWyYqPUy/IboXxFKKlEGy2lkO/GcOdyNt9Wd8OARBT2vZjp9/FOELJ9BLX
pt1wFBBmxx/VLW3FkhdbNOfaY6p0dJilU4GwFERqQo9f5Q9Rc0a00pZr/70l49v1Tn4arJJrF18Q
fZfsk9Gi/aubVQfVqm4SEoBqlVXVn2fZ/0u3OoOrfn7A6Sh//fjvD7jzhzQMpqnGn0JTcxYufH/A
2X/xFVXyQrnS/rMa+/6AkzwAqR0Nhi04TX56wOd7ls2X4/B8/yl6/a0HfAZx/dKs/vTSkcL+dJtG
rNjCVKLHsmdmjjrejlSVWTIeDYWpfD7cq521VTPt0Beow7FSto75yE/y1lfoTFUTn42tntKxfPKU
jMj5inJtbJynhHNjZbbtkg3EojOMYhmA7evH6K3xsQQ5KSEvZU5ylWGVwyUdvI/K6W5bIgNrvTs5
JTdgIr6GznCVKN46A5qrJiR1DEaUcptwAYYN9BqFerRMrEWsdLzPWywbuUkf8Ti18btDvHUadHuk
ozd+LR4SGepL0TbY52gtbQiCIwBfyvttK7pNRvxIaBF0NFbBJgyrepOkzwhhn6KAk62vrdXUAzqo
r6bFMcJX6jAuNc1bas7h8VjTQJbX9PodMqjaqrZ5QNQzNmaRUZz7rFEazAJJcQgJ1nSM1B2rdap+
GoCpggjb9Qv7xsVQ4kbFEfMZtdT6Pj8vQ+kzEvruB328d2qxycz6UrbDXsT6TqNUyY3qvcjNh6lg
L2defVntg3HAnWl4q8R+1YVHFdJieo7VbdSjXnFgmLdoKcYCjl8PMmKZWq9DpZdLPj3NXnanp8VJ
ZAg1zeQhZai8rMYAhIIQ/+Jiex5lAYHhQp3RdYjQ/+F8ENSkPw2z/vvjfzwfELYztXKcmZP3QwEw
78fn1TgXOlf6TwXAnCnMrMpGSCUFURA/FABy3tIw+7I4lAhXYbfyO/vxefX/8/nw80t35gLhh2q7
mvxUnayGWFcS3ys/OMZBfygK9EX42pX0MR8wmrDEFA1IyUlcZEftHN6opGUGdghZFdWQHi7UikAj
Byb+ALR+uJ3xG7YCuKi4CJTUDfCohtbZl0xTfX3Zs4DP24ehplA1sdwBWgFUGmnYBMeSqMlyPQ14
34F7dWl/9lIWGnH/LdTrd9n42LcQbaGQnxwCtaJG/5SBejYECSl6cMi9YG9MiIgt08fN1/FfPjhj
dI4bC4tSQ+XgK8a5q31I2SZEYKoU0wEfgFSnJ8sxVeDU2wViG2BzWAKduqEaUeOd3ffbOpAHfyCB
LexeI61+YAWH2ikBidUo7abxTNfy4bkHENbk9G1kBFikDQ+4FIz7CRTKOvpk/ZhIwiMq5aTUUAVt
eg9kxQVi98h6S7WWxpzyY+SdszBlvjH8dBNG5jUIwQ80cXgMzQ4Rr9o+8Za7F/rQ3hf4ZCsVLZqG
86cAmumNHzLz9nGjXkIFNlqUPVgVtD0wO0qEMDL8GO3+YLfOSon8QxkXz1rnfU0RG7M8i7d1m72n
hnZb6uOHGohnVSVxzZfA1khhGqyvrmffb8festBDIpjjs9pa+JDIUU9YEzUMZmSlL0Mhr95or6oO
va/eeHd9DKy4w6E/JfhtEoCj/XWsA8xNlJcWpjHbV90mwIUTx5ybxTQdSK18yVSxq0smel7U7qNB
W86TIMa8hMLlDZL1kfSNzykxUfNNIcEj+ZOcpRYJ+C5cxCWruFLN1ha/TzhD6x6GPXVU49irkQS5
Wgtw+sXjXQIP1UICblXVzmY8F9QfDvT/SW22KkuddCIwysQF+FknJ1ng98tQpoG46Qy5bD3mh+jN
+9Lce/l9YDMA3cLGPLEKYfFA22WkIx7Dwqn5+Zqk87UbT+tWtS9gHSNKhY2PmH8ti/5qRah5K0xM
bOiCvDkFdv7JrXCtvRpPHAISZB4DcA31TsIc0AjAjkcse6jw8fVPyJyRrDcIujOLUWyJrxCifPTo
ENZmh1fksqsKhrGdhLvOd25iuLwK7/6kh+4tuv4hDt7s6W0MprUxsMFq7Ie4iTZlM1x6tUCkbMWH
wKxXoYb5MK634winrbDvjbFEgC8iLB3iubVRtPx7m8n5LsFVguBqbiexIf3TXfJrrfnfH//XXUL4
j0rNJZFcsSFhcvJXrcmdQFlmqPb8Bz/7pNBSqRIz1N/4pOgyqU9JI5K/zbjRxVxL/rQY+fmlz2X2
j3cJwutAzTN13Pay3jdxHmxqXT9ZdnmtsvGpxCNTZGC6QjN+NMvA2pojYVUGFgsPv7LABJ7V77kC
sItvcyl1G615csP6eptwYmSMYXVcF0vsadhDTIYcVbiZylzZO3kJ11AeEw+9bKdat5VaPsSdc1My
Blfj4Op5EnxY1X5WE5tNz8aYqqH/Kc1Vnz1lGmm8rV0+6yJ6tQwwVuWA7bnpWJXOCFVmOca3pkxX
3ag+o3bjsVTcwWtXqKoWU6MfZWbjk/e9gz6r1Tuiiqx+q+qaGxX6wZqxVwzV4MJDIRPYdbx5klSi
91VZtMcnpWMdVJxGDJMx8/Ye0G2enzpn2qgjJfRgbEeLH0/tvCHoiqC8aEyC9EF7jtj6AKhbZEF5
qEGjhgZIslI5xjZASSflWntuAa5Bt878ZmfTBepsxI3sW2XeqjjglfihzLyHHC+lUmfnyIPEzyBX
9qguM99ws8LYZH20t3tx6G39JdGYWNdjwihtvE8EJ0dLHqZTaq45MDXoPTqDadAfverdTNAHqxga
VH3TR0Qa5skmHsZlBT/MzuC/zKwZu1ol7MEjxT7ILD6NojpmfXPbgGS30+6YOube6KZVQyB03I14
N5qtpiHSIGCpRlUq2/ybwpDMwCLqpOCAsIJ4E+RRPNEVO/4AmYGkJA4KQgLxhCf+dJCBxvyatTjj
CFsA8MXfnjCULvq7wQk3I0CRpEa/SkEcdbemypaJHt5rwNqHOEWZmHU97qxmk860SXZ1XvbopQlc
ActE/FCKG212ufCuleTOQErb+1p3J0VKHLQUNPUI9XRkyXnwUGUNYwxtDLYBwfKTA+SpRNitvNDu
7MUYfHR6uPM7e5lk1ikNhlszND7biGQiL38sIMFXartj6rRV/PBQRChjwxj3sCe1Oyfo73RU4p3u
7fXsnMp7p4jWtWEeR7t51LPkDdHKoiFuWSUTl5Zr0+WgNAqxivG68/Nb5eiqzQjHqzVLCVhF+jlp
IOm+AyRVlOVmRNmmdd06S6PHAtubLr6avL5MOqCbUG46UnqMOc4xqu4Lh5yojijhLDk78RzOCteh
j8CSmF+aE5/ayrgxsShrBN9XPVSrapkE5H9GmzDLmX2QfisxhpiT/tJgxxs9FMu2Nrptmu1HaVxV
HTkBd2ZnMgAyEeuo6nQl/lorPkAL3nYDJpMxQuVSrM1W0DFFW52rVRTI8r0X7HLHIhiP45i4YxQf
c8Xf6jgKwxbGk6i3RuVtzOYp16CrjCQP1O1XNthXRbM3gxq81x0I3ahF/i8z99975THeQPhrGnJO
ZaSK/oddBSv6n9unv/n471ee9YcpkCwLg9HlPEL5SwtgWWTlcWvN0jkL7/CPVx5yNWjm+H5Rs4n/
6N++W4PNP9imGOxVUEH/6TP+je7pz8v8pxvv11f+y41XirIr696rtw6Ex8xOqeHr8tB0xpdZlM4i
FAiP1BhgVqcZa5HKJz8KT4VUlkNhnzkd7/SpXlkau+jc33qEdw9K7jpDslPS8kZr6bEkIqg4i9nc
F89e0T2Ng3jucIhIcpSmQCy7nAyBVJ+L+sRAUG9jfmCCIvBg1H3NPVUibOXiGeN+iSLoWOXmk24a
iJp5upg+XDjsHPI/wJnZvU3WFvMNYxqyRWUqCpCv6do3vsvmXduMLAs0aBJ6ZrKnF2tdMZ8lPgKj
h6MsSNuy1AKXwhiy7SVOrmL74mf3FKSse6eOjFVT7kr9IDHecbTCpPGsb62tnk1iSYKyPzhj5CxH
DV566u/yik3P0MebvPWfJ83/pnnDXk/iB1th+jxqFmvcFluf7BL0PVK4tTO3FgXGCDOIT7mM71oz
WSeRfUr79KEs/Gq+ndhi89YAGzVlK7VT1oIxVduRqRtRXpSK8aqDP0V8RISYL4MzvtQTC9qY8mL+
WY7RoTIoc+u4BQbRZMdWUAPgNWYfk9X3dVo99r7xaoXkT+vm6LOBdl5MzTpGHcSkKHkKyUVrnbcK
QVLfQz8iMWEsdh0BhURfdIS9+BYwPs7ASCKMg6SR4TKvC+vWUzPXSC3GSvBhNCZNgMkcQ9lXNUAN
Whajyu+ylq+oaPQY0CcXVtPcjRYZi0Ank26CLx1iXrGudV2lEFexD0knv8m0eh8q0znJyN3Qy//h
7ryWHceyM/0qE7oetuBNxEgX8PTmkMfdII4lvCMAAnj6+ZDdqc5KVXRLtx1ZVVlp6EDsvdf6129g
KObdv3TxTtYBVpAzy4iR5j/j5ALT/nEnQ23w++N/7mSgPXByQXUZM/3wMvi1eDcBexgCYTX5o3z/
+yRI/YsAQKyBSf3XrPbnToZQQoAFxXhIkCjvdeN/BQSZ81b1x+L9D2999nb4tXjHLFE0rmLeB1cI
SoJ9w9MAJRhcR+iIT6HJGpDh5BaAPnYSExcjlQtKPVJzGJEkpIOH4d2JxuJpAAVZDDSiLckkRYFs
QCMQUtKP7Cw7LY0O6iA99BIea/MSvCpPssIG1N0IOqdThmdrdkHT6n4/ZCImJuRS1y1MREO+9Pho
iR2xTybGtWmjQ+otbb5HbBekZ6l8JeSkspU+3gB3HuRbxPA0jIIsvHtDtsBFID1mlLYStmwGSRKG
fnfK20ufi+uJwL9efF4UEfoJmdFPXGxFncquRxu7CCLCDBI87AXhLW4+qNjEWnKL9hhrGEOaJWI0
2Bb3KWhvBVjPnXmWoKbbuL8yii0PSrXYCcPSvOM7orOI43XI1WkMYTnmeZAU2kdeP96Vcm2MitNB
6c+mxi1SGPi0Am1dS3h7qh8tBb2R4K8jwAbVQwsJotRollCZR85jfIowCxMTWJsgu12OjSRXPiXI
ppDF9xw/PiitSh4T81nIL8p1YS/6z6SNA7JvAW2aT/GuniNkCSnyBBOZwgTrUoimz/GeL2W1w23C
PMDLxX8edQP8TB/lr92jekAAZOnq7RSP7xOjZHWt3yPm8dFSmqrPSMN9ZvDMXmUy0ONNMXm3THlS
Z6GFMksuekO7uumim16gG16dcJZmCBn8sYIwrpRENy1CL9lHD3XOTFAchWWjYK2AzWldnuK0fRZb
YVeWuPIgilbk67ZB4dAhYa/SCvcAbTkgZVdi47WtMEbMYZWa5IoZKPdCQcRUBoGyXG7LTNoKC5z8
G3PdZzPtdaFoQa2Oj6U52iFvQRErP4kG7jp4MiFnYt3ctCetKyJv0anMC6pdq7QnczqWY3oeueHz
CGv6SV8qRvKmJPG+uXGvqhGM56oPdILMxmrTlfdje8e2KV98hxzlqUxSZbVX+69kEnI4epU9xKM9
TDiqLgDWZIP0wZyDIbxmzih83+7mpU1mfamp7KGewbglBIRKCr7xtFjpDV4/Sg+3ftHpl6KFEdYS
U98TfagX3VKTon5d6eCjd/hcdtxQ5vf57lqYTilrOEiabYYRYeKJ9fU44Y1tMzEKJlpZOxJE4m3v
uGU1qXLo5P5Tv9MriVEYJILsdeP9yuzhiiHbAL+7QdLO+T4+posQ46UUJ/CYMM5Eqk7MIi7DnRL9
2ubv1WzlXOEUbqntLGqtJCLkC5ylzXyri2n3ElZyv/q/cZ5S+8ddP9MhDneO7QEQdkyGizCqXn0j
VopmiPOaDyY3wb9uVQ7cY2imxMRzRoaEf8IgwhPmNwbRnzz+b2eZIf0FygLO+Iwm/uZx/xOIwsdH
ZMQKo16ZheWU7L+eZahReCeKjsDwr/Lvn2eZOj/KxDQZHx+e+H93lsnS7xSiH2/dkGAKg7JCSfrt
LKtu9yYsRWSpZp1fFqjiotmk1DgOhIdMWk93iSo43aZYMEaL9yGJAnZpX7yL7+EiDZTSeCrju98M
C5h04aOgiI+hwZ6q3nGCIV8Q4zQDcsFYao4IaTeUVS8BYm5UXC/SctNE7bOkVqe7rjwoyAYzZdrf
cuHtmoXU5hg/IwKvrsTxQIltpEM7fSB7ECLhaxhm53eRBZDeSC6Fi1QNBUFkmGjk8lnX9f2EMale
lFjeDgSwqM61hUyA4EHLm28NAntvGidJwu2+wjwo6v0pb3YJo45c7pniCH7Yt08dx8g4Vo8ipIKp
Q2+YNmSO3esM9z0aECVbS2VyUVX1s9caJIBolmNQK01+EEtzXYoEpmWP8kwKQfGS54nT3InjHavk
cB+7u9OOgC9F1LcE+EAVxitGFlps1/Py3Mjy1ZWGFNV9BEpwzUhWE4mC7WMv4jSO9Y1yx/qkkP06
G07XYkB89iEvQFLuX/oU+dq9xoxm9IA7Ti0IzMCMormCF469M5bHuwrsPSTLGhhcr01bLYn2y2Vj
qcWzJYpyXzY9IJQ0DYLFvvcRChrqh8RVlbdheB3iF0NIgKdSr7tfKrLJcmz0jYqOgbTFSO9pHyY7
QZ99S/HSkLOgkXGkLm/ATebnraiWYiKs62u6lOLuaMhfs0ZCSIYnva1OYtX6Q29YqTEQEGs2LiRP
dNWkmDbo85Pu4QYUCqJDDhohgGJq3abW1caCiE6AoeqprxloVetBwAyfPFI5Ok8atrf5basM5AaA
LFYDZ2yWYeLCoxuUTlOb+X1eHRsYwRHajWYkEzVuDtJ9CIZR8KrqUoSdV9xUdA0p+cHcpCKU1zJy
6Q9JBcaUVk6+DTnE0b+Gz0bOkCK5pk6sQl+Nfpzp/gBNM1/wWqm01GUGzqrslznc5lx0BgIKcwDS
+r5fwA+WjSQochMuLpnM9eTn3HMtIOe1XkV9Dc4J/9uQgiY6NNpp7K5eg3Q9i++OVuHsFBWbPm0i
r2tAxLRFmPkGg8OFUvpUKF9heSfsUXUb40oz1DvCInTu0jyaiH2OAgY9TDekDorsZxOdBYnoCKXi
Lic5i2mJBKFGxy8UdIpWEK6vGLQpztqCajM5SaR+a0BgCnHPQSWZlTigpLVbQPTN7tOyQvikV3hH
gUjKN80f08MV3VM9kQhYMQNTa7tJdgLR6yU6XNWYcB68uiBazgKKf3t9mLApvVeyG5sq4RPcjJFg
X+8lm5JuywxWUb6xadTQjggAhKefd8N3Vb7f2KLGxDLk93wwvVGgMr7+CxvTgcOQCiOJqiHMoM5s
V/LvP4GdP8nH42/9sW/7k8f/7Nt0KLFsrQpqlB+Y0S8DfP0vkHhmeImX+4XZA0d2JgPJJMdAhv2V
JgsFSWQUI81MpDn84OdbPPy1EftHyTD0jr81bL+9ZxNS4q8NW4TqOR/uVRPczUMuZRIOWEP91FRE
VqYpIO1VR7KklaX03pbScVC7S0d/lRoE9CYF4j1cbFvZ6aKzpC3bvnkdi3TwaLDcvk1XulQtpSu4
ws10u7rG76RlLyxX7UI/m0Uz+Wp9WxnChMedKZASjHJSxxhV1qcVAsIXgySNm9HTAJkMP8qzmGR+
gXmQwASiiPDCZutGkAD6kcos+P4hq69z5HL9INc6CA79mUhInKBCvJvwKOn2A8rAqBztqONVBu0o
o7mJU2N5y8t9OwB4admz2eESb6YkW/Nh1TpCgzHbdlBrW02Hwwsmu2YhY+CEblKIm1076+51BrCl
1AVmvjgXQ+l0Xb26DV+ZAGbfzQELNA/h66A32LRiBhWhuEu/rvJl0p8ksQXnVrbDnX2OcZXKRePU
dW4EnSoE9umafzNCTHNvzUcz5KtMPyC5qJ1myJ7GGpMWFAN3Tvq+EO1iSJd9Zz5M4xzYFhMPAzcA
yyR3MeVM5dlcb6O0bnMEpYkEV4ApmDcgwEAkc2scQcBYg4I7zornMm/O5VgTuiCtEtnY10K7ymEA
U0IvBxUL6f4WlAttGxm316yWPuT2JelLaAr3sIUMfOrFzZC8dfXHrdGxOGjXHc4A8qBbi3muXKto
gLq8XCkCpi7a+PGvW2CbIvwbGlyWOZLpfwYWATn/VmD/yeN/3XTMn6j2zxkv2w18IBBtUqf+xgr+
ueuofzHhg6Bv+9vs9+91NUpu0COYxDNlH0n3/2bL0X6vq397x79jRLo+9LlUmsSPZ5pGakX7nBNY
YKRJYiUk+okS3HcZnkB+02azNxMM43kBKZ89ySlx6u46HLk08xh22kY1w9dF/ENbShohajoj1JdS
qNn91D8tIjSrdHvobb1mMtZ5mpxboVqWxE0Wxb2xFMegp3caFb8jeQQOz4k7Hy9KUu7HJmeIUxjM
DsvxoI8f6nynivM923DzXjvu4om8vZ7bOr1TF981u9PfM/FVx3umOpXqzUt/LAilfcnC8PNa6s/X
XN2OLBxR7lDPdkuwfiZwLU6Qxr5goVUsuIqF14hKcMV4Px8qW0ZdnWIG58gLZo7ReEUNFT9TVXol
0LydhuE+TLDNrSFPJgmQk/il1/Ma1gliMrDVhT9EeNZDyrQuNh4n9Ghou0QcfHI4Iwb2kxnocLuI
Z5yELFRz1i/X5mJfGnQWpDLhljMUKzlqP4Qpw+4SEVXyIGhbEdc9SnDMgovzMB1KE0/MDtVQKB6M
RFobauI3Cyz3ouPUmphmvAyzIXRX2yotg1zfZ6rIPibEVOIlmoJ43y5IM1yZJ/a3w1VV33spJiu0
l15vd2aS+Vw0Y+qN2R2RiPf3BADn3kbrOJPIIhNJMydvr+iRQwLbe7iRkoo1GGsNAXQuX5mLp/gK
pTG4SeXHU/V+zxabYuQOlFRhl2jRv/TobRa1znIdRZc00OV/XPjA8/i98Plvj/+5B5GNNDtBwD9k
b0H6Qyf/cydiu8FgV8HG7a/BeJQeP3ci7S+znIEOXgUIh1vyC3ORP+IJgbh5n3+tmv4Xm9GfKBd4
56AFBDshR2KW98fy54YHr1plckq4/et+znDf4ui6bfe43vvCsrfKrX4a3hOMo3CuR+5niavJ5r9k
SIorw5KcDF+t3ElWhf1JaMJGsp/vNkHjD1LwfXUaTzxkyBYDMpEsZsD+c2ddnfQhs5GU/3VA8ofM
418zjpGC/LdS7o+fhaLx11KuUUFvzITPQqyPg8XZOT2Jjv40POhBzRzPDlfhag7sIapgWptrwcZm
c5N9JlhlocEoXtKg8LrdZIlr2TEt4GgVU3dHcOMgWj7359CnaYES4PQOgR9YnhnLCTezZh05Z+2x
u/Tr6yp1m/0Z24mFC35LdoG8pV9yz4TqWYs3nCxCb071iN6aR+W5eevfmjfg/oC42i2m99oTokD7
vqQ9ecid+ycaW2tDDAmRluQrWAPBFaMz+BEDQevhe85LwXvMku0BvP9w26fPVyo0WnqL/YUH4XPs
qMty3ST4xjAjwKTfku9Wcjz+cvf/rab+9cLjOPVnF57bR2e8LANazV/ML+zXIg0LtRt+XHgo3xBY
EG6Mvk6mp2ELPqhIgGXIhpDzoFreV3Bsdo/r78ZGNkYqc+8Uz4pf1nayXOx5YGo9du/KCWnqO+Zx
c5DVXiZSetoPz3wpm9y9k3m8KRyvtk/mqfPPbNkuYSxA26Z73WoHY3ldjRfpi23frs7NUshWkDH5
psx6HXqg8Bai2RX5BfxcjG7nvBEifOyCh8wlvPmSP6TWcxxgoGCTsOdxImC0+ZYsf3wQS1oTgNi+
jsudQX6Lw7h2dp3bkeDy1BBiW9oDznj4UGwyh4zc23YiXPjqT/Yu/iDOBuYL4RuxhSVWfSQNzOEd
WwR0+IqN75AjnuOgc++rMjDwp7fWHF7OxFsP/dI+kNliKSts7jxpJXoIkV3dqZzpwFDbEezmhS76
kAdkdVlj4gzv6HctMB4L3TU2dI318vRjOfukTq1uCxeSS3Yw13MOOJfcvfFFiI7oKEShePEbnsCr
8rGXfuT22ETe49XqkBTumh4miWvzSdgCpYxb1TMxxrBmCqV9XUd24ZHPu6l/mAN+gXg52IQu8Ssl
A5hwC3QPa8UJgzaI8EfUd+GheTB3iaccGMIH6TYnPzlfRcxYL6X9FW8InXVhSzr94RxjlPhlcv1y
fwpm38TxWdnrxDqTMoUN2OGOkyFBKWqQEn+0YcLAdUWoZE84QlbWEy7a1p14rbsruEuynvfz1UmX
Ges0Zl+b+PqYV1n9MnbnfY6n2msOIxk/sz76NSe2F1sHbmueS3C6BwbMnyit3cYWnt4mnoqcZxeS
2/Ij3eAtNac7M+J+Mz4mlwme21wyV3RxfiHUZ1rpcPEs+M5ufrltW2wItlc3dLRlbIPhuW8XzGz8
EStE3X/K7cQzll/phk3E6s76cXRqD0MO906EU2NX/pu2NzBEZCZdeqMVnmIPsNIdPQK0rNX3go1Z
cp5aSzk8bZI1DDwr3UzE3mRv5JbsKqt1843p14fOeUosJE92YUfoxBdW4o9H/Kjt2EMYwe8C/lit
33w1/j0Yg8SNH6R3mciQbWHPMcfKOlo1NvcYFo4X/U0LSFxZTlsSrH3YETy2YL/vvbs7kN1SydZt
pz6To3QNcNW1pNX0MfsYfodb40JCQ2drbuNpp/q9DqSd+IKuOvpKfPFBOQ3cPfh0LYX1Ypn4x8WG
+MuvebHEe8NF6wVaZJvDqrKPhRs+X2Uk9fa4oWx6U7+yICM2vPKvnvqCnxxp2/TOkkMCqP1J7pOV
egvnH++L85j7D7Ngc24l/r4t/i4K0G/ZoNexkgbr6KAdqYqdcZeuMLR4+PoYbJ3lnznCGykVezJk
TkTecGcr1s70CQN9TlyUdpiWsr+MknVJ3LslW+ERBx5XX14jdsZ//G61f7KJ/xAU/7KJy3KOk1gi
psEWu4tVvQK/C8gWs6hoyUtjeTcv9WtPDb1laTjzMYY7sXJGUcSuh//Mzb6dCGZF6GsNFvrY3u5t
Desotz7L3/0jV1t7lrCAtqbtN9mM1vztlRzV4h531yfxUL/nT7XoRv70GfnlOwRJ/Z98IWivZzTn
1/H8j6/kl0LvN6EmNXk7MXKh3FnpH4JhLx44VQhCVcuzfFsV5HWNlppsrruCeAzRyRtvZEjoa269
rpm1cxgtx9N9dXPzN5qG5KA2Tv1GGX4s3caZd5eFHR4gCwbZQcB5YzW6BonYhC0+4eXOpjp4ij/X
R7f1vG3DOB8+Jq9+m0Oz7wDwFkEntnnA9oogpPQYEXQk8WKNp56LDel24THc3lYYPeGkWLnlO+Nj
dQmErR6UnWHH3wsPZyMP3/4l+lG3C+49vwG87qaPw/7O1p6fquXAXxDschedB4e4Jfuc+6Yt7kIP
h/7WKn3qGLdW0Hyzd6c+QWeJW71r8J62YpA59x0D6hXQ7XPEQf5NlCYTead/FvisirDMpoeQrW0H
VMvR3mzRTY8jx8frKfQIB15cjDPeKfva746hv3iAYPMkO/UJ84Vl66ngSA89sXWFX+pcr/jpbssf
jCJctoQFaSNg5p7AGIpPovjZMnzF6/G53ukedB2Bqw9Z8ijGF5LJZwdVAdCaPHB7pkvakjs513W5
4lNY5el9eM88kcdky8aRfJPTQSeKzWU4YOW49jYBN/qFpDone5hPaXhgso9UzZK3AzH2sLWsu8cB
QdPm3rxQtNpVGxDmFeCPhvXwiu3aWTx2Xudg4Et4FWbfNii9D3t1X0S2sRd9nNlSqzMtbG5qwq3i
S+oPxyl0tYfbBzARNc0G1XxrfV3dNkBxhy/8S4QkcFc8qbAxBQbZnuF8xMvCGh0qQiIg8JGBwpu9
tjWRbgpL8qE9Cgm5V/VZIZzaJ+nKIdp3I7vd8o7DbM8rDzZJSYfpWD2qvnjE/IPDqH9q1tAvtnjC
UppaZeJUVDctOVBPwsv4opBIecq3tAbvkGbP0Vl9kHYTNLe7jXAOCyqUjuthz41tsSdfulN+rKB6
OCYnKatpy+xmSxKejw3oerxcV7318dS7sk2QE4bDz+02snZEJGYUAoOlPo2XBSIVF2S2xaeH9D1b
eLwRAPXS7TKvXLGrupOXWp/JRWZNpbveyd84bGyWCTFNGWcC5AnDzzYNBLmYUlKYw1F7EhsnjiRl
y6JZhruKYssfDspJc0kv8OZFg/759t0+Tx+cVTeqtWOxCTMHWIF41mTZc/v4NS/hRkt+u/V40KVF
46ITVmT0DiQ4q6Pw7WxSPjfNMg6oNV3JV2ZVcvg6PYwn7QR93slWC6d/mW9UGfPobgvh2iMLVHJw
3fW/P+Od7Clsqlj+i9yyooOdic87IjYL6qIl06Bcg2sWoLBslhU2BYGwlbACBoW0oULb7Xo+cShp
HOQ4dvIJwITBnJseUWXt4I248B2DZglVeklztMaguvZvXG9QaxujksIpqVWuxLPx9h9lD3O8EzZo
mUe0JZ6iVISdb+7Y8e0weMFBFLMe0hLs2IcCRcImJtDLdIVRLCtip30PIFdv5FU6LSbd8SNZUlbs
4PRHmbRCRsXXONoscKZIdr3TVoyD8kdonMRx9mvDET6L92nH8iMLEic2HzNQJ95SwVnXVVjYqHM/
M3iXbn6kOXtBbsq7XGJG91Suqn34qK5vP6pT2cHWD3dyAfCNKLItINk7ga3TWg6u69SVg25XOOTT
cq5JBSvwhRHa6e7obADxS6rY8urmFI/1hoDaQOF8LpfleS4mVR8GY/gg7Bv3tmnsQD3QALnxk3Ii
JiBTLGhTyavyLr03l4pG0a4PlDZu5esv2DI6GpG1hMBYJdki+4ZXItbPb/zsNXWkTfyZvxBg5zOl
dYiZxaX6epBtYfPygesPRUO3gTezopd8FJ7V1UdDVCagu2KTXPrc0i+xX03scWd/9HAMdxF62Oe5
RpYOQ/DxtMN425I+pxN24WvTrpcKT1p/Devcv9G99RTFH2BP58mmsNykvupSlBD+B0gACyZzFSrJ
foUqV99ma31bueyCe9DC3E7dxOOr/Cg/lD290pUDz6YQZhu9gw5Sgi9ey41BE4GCYJfs8OpiHd5b
a5HAtrSqTQOEMLzgScIZozqwVOL30Q/QeoSn0NU3N/dZejU3kR9dNIEWMdnoD9rROCZnQMbBa70b
mxFmk3bhx0780VNGKakdre/OfcmkN3JvT9x+lvk4XTAFdlo73xte5koEIFrKBi2CZH1sIPDTmLD9
WlODUyz5sla2FtEhnyaubk8m6Y9qjpvwGG7GfXzRT/i8vkdeVcyBiIlX7TVGs/aXxjYPEYiAPu2M
I/6B1NrcT21M3E+xn/rXVXnJvHbf7eJA3Kie5L6C9OEKsTjpu2Ldr5rHhgvmg7m4xXHw85fSodkf
fNEVt6UTh77C7rack8YO4b55u50LhIo+QZ90qq07jJyDHp99j/cTtkcM0D0Mj1QkgoTjLWzzfoTx
U12qVbu7LemutqSdcPuSIrpNfVJRr4xtrDxaMfdnaZm39e3SU9x/yQx9k5fuBDUjiCmvb8s5GQKr
xhJH9cf2IBBCG6+ih9vd7TgFN3cCXVyyjJfxsXgQLulaeIw+1Q9CfYRV5ZjOA+ZP/Jgr8xvtcO9F
y/nUV77jnXYcv6+Dg2zAk3x9j0PXR89Orm07vhmmcgQR+r1JMt0m/zZeVadc0yVz3rvqmfmSsc/F
MzWG/GDwCzJ1CJmkEpLsd8FtnepZpWQZaEI3emAw8F7P3eQtXWeYVTZ+8VB5Ndb/bnOAyxFxkNVk
L3JvO8LyOldJtPFO7HMIXzpH8IiTAm2xn1p2UOtNdp+YQ58Uh1C7AFKm9ZU43A6635FyevWr0A69
ElG7rRH1bZsnvjeXagwgIV3BpqFlNZyc3VznACCoiT1JJAUJNGk+rfnquDfLTfbW25hp2e0Ob4F9
FQxWwrZ/0B6KNd78Vs+ihWfKMwFTHedMprW40zbpFkRCZlNnAj93uR8pEbO626/FNTdvvdI9/Vlf
q0/3LR99WZ/GXbM3rdG9o6oC57A+0kN8QCPmXOfCcdWBH9LXrNv1EHQXwrY6kLeBFqc/4HUMRWDD
sfwl84bWOP2AEXV2+cj8LSGIe4RGEcgfU2eJH/iFw8/ZmcvqktmwZxde8wFK7UPT3+NbmZHcWV1S
QvTCdc4ZitNZcam+Ghw9iEekfgYakfxmI7OKZE76+bhBsOmaG7g5HngFlgqhT5RmQVfc29VBMO04
UN6qwgMEWHe+Msdu7odNTUbluf+kBdrP5f39UXD7JVUhmQdtoG06T/poVwTyupGHHzabLkIbu6WB
L15Ve8OeTynJZV7Ce7eTXX7WSEGyKpfd1OP72UOH2XXPKuBAfOBfW3e/6i1gycqPHhWnoRp9l+ya
vXsImMFqy/mbhq/qiQQIcnfpVGTFE7w9rwQ/uF5gw5rWbYPtQgCWi9kYWRRUpTwxSlqXgY1dvSG/
dVJafLzCgtSfuLtS3xAfYunJKLy4x6wJAPG210/te1uDtshB4kRlEG+pSBEbc+9RY/DFS7Qz1dyU
TJQVeDAs9RO1AynKlE4bgy/tutX91hVg2m7TZeepVAWwku3+m/w1iCUFuaTeCFioS2Fwz/mmgRCu
+1oKfeZXyNJtmM23aNcHi37Umbj3SJRO1brl8nF0KFS+KhZ37rQLg6s0783Ch8lLgJpScDXU65t6
k9N+zJDfBp9HUtA3cJ9fQ96DO1+FMLhVR4WISEdZkkiEl9tGpZrnya6mb4Rvysfd0x74WyRCGOyN
WflQ1prbD69FoV2U0PAWVb/Sh6NArTSXpTK3y2zAOtFPnm633BlvnGhYdNq3mJT39Llk65A5fGn6
egLsEB2/ypywuXRuoxO81PitjD2xea16eG3qdWeA7FxxXH4o4Ldk/gRMjNp4F3XO7F/MP7gXE9Z8
+UbrT/xmtc1IVhNIp/W00dUZOo14ieD2YV3f0JKG29gATe2fryxexY+Mi5xzfImg2umjrNOmQYkO
JXGpmZyWNYWTKviG+U+ABlzX/rQJx8dJx/NFlczf4GJBvolVb45pwBfh4dZjESxtwXwgznydrDKf
8twi6uyIinKv06Ay8fzKMfkMaDyMZUfbRSFn+Nr2NQ863/eR79hf6aW3IRZZpp08DASjwMZYx3PV
g+HCOg04jgt2yr/2M3a6ogf7nrHn8dgSQx9uF/se8FWzwTNIAwR2xF+QIUiDd/4PCFMO5rUUOTVH
NJHf5JmYvK/JYsm4pT/xOjAZXbre0Mc1cMH9uARw39eOQSWpB3nmpG6PYInFM9jxGfo3yD7h1/y0
I1xkabJHMkggbt1hf/VEwtIjv8Mfk99a2OrNGl8WNubWHAy4sIE2bqGyE07toKCJgTq15WFgaYJB
P5W+SPhO7ELtFV3jcF0tBCxVHNwYhidS7Ju9uIZauKZg92oa07nSW9jn9/RNcNP15CB2eV8eStDX
2M6+Ke3oa+duLX6tUTBa6hrAlnMMYykPJt4mPkted1Z6OwmMABHx8cYqJTzOjlc0kuwUhbewSJCP
A5AGCqXsLdvpK4lg5kvrdlfcBHgH4loglZyLGttEi9k512nG0MlVds5fFGyMEZ6j2L4z7fiWbdNH
BuFLHtDlptvccgq65pjuK7u1R4el2xr2gIjWvdpEnnJjmUxDiSjtwM5Oiw0Q4UMpLJPl6M+CKUt+
SU2PcGD9oLkUk+f7kfiYhJnLfLZkbuxlAJLKNp7s644hNOsxsaNNYrO0IpoXUtWBMCkdGMbojnYq
XsFjQHMyS/tRpQze5AFNfNPDuPJmgcfHY3bGtJpJR7diaLsZdat751VcSG6wIe1obt81Cbwv+iJr
wya8najeHqgVTTOI4PdUzQUt6GprE2tD/gxOVc8ghbYKR53fMDNwTRtRBWiSsuLIZaRinDImKXc7
WtJl8icRcTXNVgnms1O+M4lJnfbYbsVtc6r3HC2P2OlZ2FuHJzwgAK8V78YEmmFC8Cl+pOAqhMhS
QawSTt+X0NvtRuuxcoh2tEI33Se2bk3OGk8SV2U+wTkBh/M4+sDBD7GX08GIdulcmU5hPOoehQCx
wCXex6DbL4UFYRD4evLF1eiRKhykzufoR/4PuPPf/zAu/CsT7KOsxia+Ru1vv/zPc5nzz/+bH/Nf
f+c///hLHvK3p5z5b3/4hVu0cTseUbuPp69bl7U/x7Dz3/yf/uH/+frxLOex+vqPf6vKW/uW2eXn
1+/TZQwjUSdJM5g8k1d+QXb/hJan6hBO/vq8y8//+DfEJ6R+/fb4n9Npg9wZHc9JAwsdUmJmm4Wf
02n+yGAYrqkKVDtUnkxTf06nGVwrkGFIRiCUQNUFhsZ/p8qYvBQDa4mN/Ycl18/L8j9g5+nCn7Dz
fn3r6m94ragkYxGht2ZMNbotW2/m9c+o/gdvsVdWeLsxm8IJkt0iL3wBIzlShr+vVN6h1Zsnnej5
eBI2WfV6G07FsItqp16lCPzBG57hhgjxqn+gOctq/POPerfWw6Oesun2Kr7GK5VR+O212avrzMtX
8noejotPRFn7FEbvIsS87Q3tdbcv0cmYnl6tRGZmsmiL+xtGKVryMO1zAtoZj+k2wZVZhorUqgjv
eg0LstcBOEnmpkeNGb180JlUjqK99KRTsbRfs+ehJnORA+k1vJiAeKGrYHrdLDwhXqa3DbnUPHP7
UQK5f6uyW31ol+y+Iin7PB3idw35o/15NHG5dTL2wc/OepyTmRvAZRpjV7UALzln767Jz5ItAtex
8djDGQAF58GD8SY78Vre9OfbrjrIDCvSo/4+bqdlCLdOIUzFSu5W3xKHGjQd8Q3zsZfvIMCT1cii
v9uMK4FxmPb8eOp3TNBWuKHZC0CsaVMcbryaGiipUx+jD31dr3IOoBtQF2MHl8PGri8ElTLnzRyQ
KUZH0KE33ZvsjW66Y2wEDr14uH3nj+lbdCY6HQSaKaX9XoAK1kfR2jOfJA+yVyX6W74ULsjTCH4Z
nosn6SC9KPxonoyXhcsPTtOX8KW8TMk+RaLE/4SUzrmfGJxhOOEMog1Fu0LRUyyTxTrFBnzCRA2Q
49ILtP4xyVplUBTPHfyg8TW/vSuyd69C79pOBGKeh0WO0N9VaniNjZVXL9r9+UbXw5TIaiCki3Qi
VX+RtEDxmuZuj+1eYLQ6xjcXypMY+rDDCtlpDhSaDaHCV4JiYIFSEXwNPIGV9Z4KyR3l20JekrlG
wp1iwYjUE1uDalQsZy/iZF/11NybhnAd3nTqoubr749GH+R+21KaAkLwEUXGE1/pV0jiuS1dgwLT
RlU4QXXNB08YJe/2Ka56CncRFRdZzMC0vomltDcub+BU2XWvS9v8pT+qF3zZqlcm5hwWMQws+/9z
d2bLcRvp1n2hAwdmIG9rHsliceYNQhQpJOZ5yqf/F3Rax5Lc0R3+Lx22HLbkokrFqsxv2Hvt4dnB
fzwsCvwSFcOxuVNL3ktC+PTlE/DARdr2vKuWaMR9gkgt+ZJ1D0HKFtHcwDtuiYJzN+5mjn4bTghi
PfgCzHNXfby0xdoZypuSRlxrgYOzQmk/hLsRq25HwtnVuVRM4mR48JfWa/GsfVivzis83JW45I/y
LbmvGbRx/1b3wTu+EALXt1Wy7OptzVSEUQIRFM5qeo7fpufoHlX98D68s4cL/UXTLIV1/02SeC4/
CnsvcSc/N+/xZ/xY3mDGbu3XBt7Cyu5etAy6+35infvq8lMmRK1FDS8UnW+3eOyoy6LlnHU0bBWj
c+2QPQT6hdCh7uQdAn/XP0XZksLnqWdzcdCP0ln5xQ6veUTJhysS6Eq5SHdIEkrS2qcLnSf95zz7
HXfRYfg0agAir1W41LOSPoU9ukNXyN82fzEo4ke5YDFMgt2jSX0RcRhKPmGsjLxFtaOxxmwxVxIt
iwJe14+pXEv5wZB7Bw8JXX2gL/Wr9UBqY8eIWlBe6UmzEuOqtqA5vQ4pEOIJi95VSKYRLymdHBWE
xEDEt2tcDkzgqlVno10hlmPEKLjJ3X5VuEhnEX98LU/qpVsnX2ykBuF2+AZhBkOFhUNgzk/6vmpO
SM+rYX+SLE6vagNl2XpfyN4LX1DFeJ9z+/z6+sWzj6AFYe33Hl27J5bNq8Umi7dr7a4ad49+iagZ
uRgf1acwPsjtasllmWFupGiUXw2HzsV4gRifMs9Pbuxtt1YWx7rJqbpq0FhcBUPNM/DTR/NuYg1l
LLx9yWpObsZujZlwGtd9t8j1b3Y/Lk04Vgfb2eCEDbWHGsMOdxqp5sUqMOjr1v/c0mem8wnfws9m
WhAnLCqN/+BI8PGE/1r6/JvH/6v0mUMwZovcv8/HMATuu/9ld5us9f8sfBxjfpRnAh6di6OfCx8Y
xB7ADGo0JMKe83c0wqY+a9V+XlT/9sSdWVvw0zbebKzUIrMHRG68a1P9sXDga6azHrQBCa8CNCJj
tU2TO6uiEUFwP2XOBt7lEprfsSxIPK7DbRUQRtO6T01unQpVb+RstRmb2VDFTT90rxPUn8i374N6
uBfisTGZSLFKJdEnrvjojhHmIO0iknFf2MG4bmM2P1ggNxJb+YrCEpVt/Bp1gHTVNG4i2r7wqrHM
sQjbAGW/y0tCjWoukarfDaV+Y3Q0iqqUtzI3Tl2JpzxRpGTD+EhJaRtxCqrim6wUp/ZM5q2qx0mw
OVKldbC93CB3aDiVrUV0N3dxSgJT35fvsc8UXBQohrkAU5M2soqfpCSHz+s3ZUG+RhXsfA0VfjGs
AoIDqigjpxZplEHbxvO2AvMhMMRZcr+GGpxgC3hSkBoMVnsGTC0+M9GtLPk6Vpm7nKz4VRtC9EKV
e8ya8qBs5z6AUa5aNo19EK0ze0SqkRQX0gDPKTa2fghZBrTJqksbor6rvS/ijGwQ9YC5YeUiqbaS
b5TnwFNZNHvddejKrdJJGLQfUlFt4MhWZr12USAamNx8kl4V+awuk01ohpUWXkcXY0FhPRh696Uz
0rXqn2RMpomTpDeZPr5YFkvNOZaxSg+kCy0tljFNbREAllPD1JvYbtZu4+xDu2X0ESGaSu293sXN
Oo+yGdc6fUiSUmMrf4odKo16rn7MTw3/ZlHS0hCQJfCjgfexl7aLpKWtWHnLfiec8aavHpiDQRWx
lqaNnT+MQkguTKV4GXFt5TeNwbwvk2/dnHORqBH/sU4w9kRkRfyusWBzjTnOnKY9++oPSXioJDdl
4x3qGs8YrpPIHSGBVQRQJfoqlaThZsVnEP+TWc3I8W1HmCZgVDqy/94zopT5uWdEtPz74//sGUE7
c8JB2/guTebo+tEzCjgbeCoc/pqPx59ty9+JQTOPHbGzwUnOo370jAQL8RM4O3zTJFLh78HYyd7+
/ej89am786//dHTGY5SELYxHCFXgJvDrrLKmg9Xi3Lgmo/QW7FykXYZkejIHRSTmaQB3vLDKpsIS
cOcJ/5gwIQIt9OKWzELT4jz4BQIAhI25cfHS9FBqHTGl5ab3MTzJ4FsTUW0C2yR8uUyfsEavPKUT
TePd9hrlQFRdDPthtgTLXjvCP5vraEerH/vYJ0NuYiaXeV+SPiSyHvVBG+Fo/BgEdRbFcApkPZLg
DULvteiaY9QlLDPb95DRMC6zMVyHOnvYYONG2V3kectxiq9G/uiO6CAaa9l37rWDmGmG7VEHlFMx
ghc1yg7buhUtOLa8OUk7f0qGrwhKsrhd5TVnexuUmLrnhlrbRL6+snBa9xaCkgr5bW6zL2janQER
z24+EgFKaMDtMMa7aJr2WR92C5X0NzhfV2VZ3vVT92715aWyPBQqSXcGtrfm3fsl9HvWZkP5xTfH
u4rFj66XYI/6dUHsJ6cNyhyvPw6i3fWwwded7t5GWFQmLVHMWlNrzp+g4pqYttkVbAfpjmuLlGOt
eM1busFaX5Pyuigq4zIqm4V/s8gF4ghFNFyuNq7mnGMC4MiXA50LaTBAiSs6dxFn8t0YBF6Q+ItF
ulwXF7zSyILMfBs6GOIjDb9wnLxJ9IhcKfoqjupXIl7Kjd1Gq1F1q9EkzHQi1NUVW3smk7IIs9Sz
ZRjEiNpwTdGNasGpteiCDW0REEfazKIp9qiR9W47IPHz5jLR49VA/FuHXu6LJd/N7gtYxmM/+Ozr
OnqhXH16Hs5sd4RIMbjyWJUQp4qeHKsZEyznj0HyNW3aj762t7GtHhtPXPu6e4vTTz8cKbUpoQun
zpZVVbEJJ/vCMaMd4YU3VgzBqrCnb0r0SydiZGo46Grzr01qwb3CQdcswqJlruqkH56d61ylY7ZJ
jJnkKH3Sf1I0QRUritb2HsI03U813W1hbSw3WEnf3uVRu89nqk2UP9aGdm1aH9Wnz2QiAyhYmPYm
pB+ttWtWdnAG54yfMTroEi1yhuYgjtYWU089fswM717go2nYikwQNhJpvRVFkiBSZOlR1P1d5lgI
tYpT2YfbsMa6I9zavZb2LDnvxachjX1g5gdRt6eRgN2mNh5DcqwggjVP2N8xOWe3rTM9Mm/LFryu
10YvGOb3IZKCq+4nh0KPHtoQUU7ISVFmn0OSH11TfxBd+6CXBW/h+q53prOnkcjgAuqTCt2WuHXb
epdpHmHoSLUEwehpwnKX+XqfvPB2IZTzzogJFLLn3eGElEkSCrvy4/QRCPomoXCygcEvoyi+sZtc
IbWpnsu4OZZG9+x6rGDrtNtXhXBvnSA4mFghPAg7ICk2+MOWYUnwlgveMIPCk+4St9zU86HiEO7H
R8YGgUAe8dUIxpswTrNlkQcZ4U3eWa9d4o5BPtgUJu7aonaS+aacraJ8e0Q6HvVGLFPdAfxOC1fl
t5ZZQDpjwW6yhhA+rTwhYJXw32oRHP/BPY6jzw5I33EtE8Ss/l/Hu1ydv13Vvz/+p6uaUSx4EcKP
yJydAeh/XtU4knQDg9GMG/ypxyG/lv/T1gFiuYKmi8f8eVGb9EVc0x4jXsv1zL/T40Db/etF/fMT
N2dF8s8XdaHXTty44y4c3P2Q26xv1TczVIyHLGedypi1d94hmcCdLTyYrySjtI3NW17cZcJEIMEp
abbjqhR8WjxlLeux5AbKaMwJKJEQqkrUTHqNk9ldqlTtnclyV0IxxIjdL1HVEYLU7mxHrtzWeq0H
Dc+0GT5ORFRXA2JKp2zPo94T6qVnHyLgAmW45ErjLlLyqloUGbV/I0KDMW3RYBuARSqxjBtReDYq
1pFluYHcK7Po6xB7W1YUGz0kMdXoF05KKKrCZZkXO4NBl0riN1HgpIzb+t5kbrLz0ssU23i3T5MG
FSjo2DNm9UtU6YTMFeeOk37Ut3OeQlHv0l4efDHcEqp2Gpr6BE4DDAk6fBMDUqjeeynxWBuIA6wM
jl00XFlkt1A97JUVpcw2TcQc2RXc+r0Wj+eYcWMP5MVIo0PCDMec2o2hOdVK49IkAI3NPOPARr13
ObgFMpek03xmrvaYZOSzDBWtmNmckwqfqu7IN0AyDzhrL340rgVAdd0PYu5ZpANx5F4iZjVhQwx4
YCbJMmsJOcvt5zEBwp4Yd7J3vkEc3Y1q3LEHQBxifgx2/ymyONjLlNGYzKq9pqF4g72ChMgba0X0
dkpkomKzXUbLIkK4WmbHobYufoq50q3WmgEtNmneHHvIloHdf23r6tYrnS+p3q89FACaq75Ivz8P
TnTnJtlGdPoynphQpQ3NZ7SqIww0FlYGs38MA7ZwGVvrOv2s7Csp70ySwrXRp/Do5bLO0XJb+UEL
/YvDq5nWprkys8Ej3IYC1fZRfOQ6csSiO2p5etc2wJsaEIdFl13cwgdxjJXHIMA19q46Wa4V8bSG
iNDKCnkKSYmDY37Ctb/R56Bb7uTaHA5ZXIqFE2iLdGzRscbJhtd4J+36XkXOnUXIc40ySjUtevfP
PCaeQ9+ExN+0IaoiRlAZcK+FOdImBjw8PLJrcUxsB4pSOfkgKWPZW1/duiFw0Fn6cJ0LXpW+Bn0w
nCuuS034wM1juB0xTbaGaoL9tMd8jdV2y1rdS2oSZG+Hgjhmf1lqzzI7hgFIepQ5Y/ZhwRjuxs9O
5t8y+2sHeyCCyVkRW5t0PlxHsja0ZC2h64Ln7WW+GvDr+S6GvFDtBy/hdekOssaPlU17x1IEFLJX
nuqPocFMY4R7cvpI/IxvHBGLVdJOR2vOEYh0daVWWSodNzRl98UL7dNYyBdDH/j8EVTiMXyIn6YR
0b8zkDYarxzKNtgFG18gVOAadUW8UIoGltK0Z0KpV4ByDYKROn7OQd0qawar3hK8BnPLYC2AQbRg
nosOUQJljgZpTtXjlny5PU3YlySyd3iRN20U7hW002WlnBpwMOsUI76VnQ6HKF44EyeDrSEZh/S3
VJZ2yZNpW/QouCLwuo57UybGV3j0CFGaCllEaL03VIqRoACqOy7jCPNB5Sz/hwnQKEpTjDsh3vj9
FiabqUqX3+IaMk5ROQc1Jkvisg96G544EfyMvQ8viqZjumztbdlXTE5V+6JNmJs66n4SXpyh31v1
yKGWz+sA0rgTYwfu4SH1xK7PnMswiI1L1+YXSEQD464hMjVkJx4Igaiow6vGDiDRCqgLDUQm+Jzm
yL8TeCD7dafQMXZ8TtJsjrxqb5Lc3qV2huiqRVnUxJuxXpd0cqCz80p/7VI2N1XNrEsyFhNkOuox
+4N82EU9mKKo2XnVdE9CF3t6cR3ULaT0lagq6Opag2M75SYStHZtsOrIVCX4ItwEeNMXkIkOZWs8
uf54y4nImkZeyf3FOY8Ks4h3AUy/3D+WajplwLLGglhuH/3agAgtfBRF/gBEZzH67iFNmaAbjn70
Jo9/sWZ6TnIfKvc8Fv2rL18d28BMBU9I15/rCPZQdhGafmi9kiCIonvtx/o+dpIHEpZLAj78jTBq
DpNGIfTx6Wf47UOZbus03upGdyP4E5Z8nry6e2lDbePL+CFy7bdez05eXJ1sKrqOtZ9mT+uZrTQS
pyBY1WgVvdhYPtCgLlp6ucXUPJX2ubA0lHX5ppbGuIpq+62Q9bnyH7zyQc32paa4DUSzpwBe9q62
t7ph4dvRZoTaswxS/aCH/rBISb8lpOjWIpLXt+qt5NKvE/UkED5ZUNmD0l6E7bhNWk5lP2B5kENm
Mvd2pnFOMMGyUNAY0w58drHRpnrzD64ybceCYyd8BhgMsf9LlQkOmrrvlyrzr4//c5LOVyRmxwbM
M092/hwI+eYf373t2OBsUCqOhTLhp1k6eB8dYitKgt8RPwBBBBZ3FGIY5/9enekaf6kzvz91F5aQ
QD9hid/CeZoWGLzA577rdHZrzKO/jrn/0ZXk2QX51onTdDepATuMjF8CFGKT17+0kuTLUb8qp3gb
SvPoEv3hkANVzXDUyLubahh4JjqykHWOn9/SsN1adZ0vOoWB1RXaxbLlNui6fay8U5cENxk0/7jQ
l3lhrjUUv2HFkVykCPD0Zu27xk1dlc9cNbB7+ifgZ4ewi0jqGrqvhr4vqumR+IXbpGDWUvvtC0qA
gjnMuMk171MlkgRMSbJWvVGNtncbcPEZOoPUNJ6NkGhPbm+b+VYn9NusHdkxDic6vk3pkKwi4IIm
j1qZEiEzPejpc84wucumFYP2vQZSk9GuXa6V03263iljDiYTn6qmICwTsB5jxLVJdcrgb41kRC7M
pFjJ9LUZ25uQOFtzIGlPy/cC5NaUfslH+d7Z4jxa6YFpwWpIgi9aZ5wDeaPF09JzJlJ7p6tkshxW
4ToLO8oRfaHl2beuaN6TQDtrgq2pzLNoqTKWzFQKZjDMY4x9g46rGZKFKix4Yv7FSoKNsniOzNQK
+E429mTTWxveW1xpa+EwkU+Gcw8YrFTauxzVVhuG54w8tgL6a5NW69rONz5sDoiDBxWrNZsN4HwR
Iw2rf7GLj3FMrgXpTUWp3xq9vpVev6pL/S3UXgfUcu2Ac48wGwZW/bLu64NrilObpO9T+qnY2IgE
fK64KbJmUxrtvktQmRXGVrouxZP93Mbua60yAg1DviOnxEKiNhwmFbxRLC7iYp4O5ApZbqI2WmXQ
2bvxS53UD4r1zSi8/ahCssa7xZg6T17brDreFF3SkjKHASASLK599sOhvJ0id9sOBSVT/aTlDlcw
Cxh/EuuCRW2DoqaQ3oKL8lxbwYby+sGXeBtBGK18E8G1E1crmQzGpjawC7kI8SKe1mRgGvacg4jB
ziJAHVoUCmPy5BBfzI7qEuUl4oLyobOAFefeknkNKcZBsbLDftNZzqtWuxtinq8xd5Mc6WfshxD5
Yxc5KE6QM09svh2aI/nB3oJUS1BQrgoOcQqKe0yfOhkdHRKC0sQ++XFxU5coQ0loTxI0LB4em87l
k2bu2+9p6PIQ9u2ZILtjVbtLLXRXQDFvCBbf9qjlbSdZVyJnrumvGw03sZSHjN+nqq2VXfe3NGvE
VvENhvO0NAasGPGQUJJqGMKrQl9brbkcGj76JvpMZNZDDlkg85I3QRzmQvVUqXzISKazJ+8ggPGm
ZnXly2zHySYBSdtk4T2hWQ+Dsh/jOtqNJOZmptxMLJNdo0l3skReERivUgrAkaz3kxjB8HRXjuGq
YGGuR9EJhuYyMT6NlI63qC8TmRsBH5Ewq9YWmofMrQ8pbz8jQh9C5kUwIa7sjQxht7hqHT4u0qW1
lNq21/2FbxIF0qUQl3lb2Ek8rgofNmZCfZTXFl6+6ujRYlgm71SlPnJYPsMs8x8fSwsxbEGaRYyL
Am2okt8C+8mNMdf2HEpdxyQW8zC5VO2E+dbjK2sB3BrzKj3zMUNnYKK58NzmZvKwpoh8Z2bOEo3e
ugjis9QYSgHuBPGTd8Vz1Onr0sRC6wCGHj+tDvE02IUBuESUn2PwJHqkf0uyiiAT6irS08Y43QBF
eVa9TZi9tc8n+DzjrW5ZB5CPVIz+q0thOjrPpS14YyBgbuJDYMkvlofgSZtIPuT81REv8oYBoQiJ
DeFuSMvFJH2w1cKUbCVN7L+cuouOqXRlVncCs1mOBd5El+G3LN6IBzdchtXpHRFcdykC71B5G6Gp
Q1L7MNzaDAg22AFeRVlTA08bT2SwttNz1JIO154taawbxBdVrLYqQloaPAXSPQamvkxy/SwJGXco
SCOUUXWPUnbqN0HS3o3TjcFwwy7RYqRNfh2yfOBtwGYwkialJbs4w1p2jX2C4L8NNPNY14r3RcQd
19zXEmFJnueXMErXbeTte7++SRPjG5ftYhzTU2sky6ZtUX18BLi2whZgpJU9dEaHgpcDQDfUukAd
5HTtF5OOsvLdVahDLy6RzKIWE2F/n+nVwXSiZWaOy4neIBxsnhRSNA5/3zfZ4KDatb70wQfb0S25
l4eArEdXD09mmt1J7srI7DahNLCksegIWb2O58KgysyDSzk1eC0R6RT4Wshzqdr2pYifyLFbZNXj
nI1gZIr1LUIslgvwRy8Ae65RyOKYnrnr/F1koPBoH5LIEmfBQeKo5CFtSK1DyjtvWbLhJiixGbT+
ykrDSyxfek2szOS1rgy+UxeiGxZtL05G2K3M0rxEDqLdUduUYbSBSLoo62TXcxB6nXOy0vgi627V
I0Mb6vA4GRaz7vyWZJwFLMZV3EPWDnHZusaVEIabwTLYMallVcq31AIM31uPkZ9cBOxU7s1VLK8O
gWR+US8zwml03q6uUOtIXQM07Xm0UlbEZtZ7trmwvNq87RJ5OxLrAjeRB7PyYRFARJP9EVas3lR2
plLAzoE3XiI6Mz31WDmPMUOSgPy0KRjPTlI8uj2ZdVEg1iztu89/cplO3WuSSG3PbCikJv9Z8GLM
xfavZfpfHv+jTNf/QJWC68KmAbCc70zpfw2Dff0PxzApxC2SsL8nxPxcpoO0pm3g+diWMeM2/28c
7PxBTW3zBf9/tL7GPFj+XfLy0x/dMmd2w0/jYK8KHHLiS2OXeJFGIGJdYJUfyitqR+Yf4CWscFf0
lr1F/QJBwcAjEybGJZmqdaQhAKUiXLpxce8pQLaFzeWQNetSNpsujV51hiERlpoVi4zdaLzNeV1I
fdaTVtPONiSeVXp6l1GKJwOquBCDA4y6qK3fzHFE5WoWJJjo67xCg6xHb0SRbsqY09USD6MXotIz
30ljGaDa6meVWB2VX45P3KeMl/V754273BoQfHn8Q4bV2aS0cswOx14wER8yInIZs29TEsWMW4an
jAyFpnNAWJq3pl5d5v0jko0o1zBolyiCgmcHFYur+R+Jll8itCpW6fKxNM+sfY5TixlNEBswobSI
xWUYWVSn+n1ddV8HO2D9VF11j5rYjo+alV4a1I1xibMhBg/XzT+P93uwH8xkmLZGMlBBJzrCTAu1
Sx6XG1mj6A8tlLkNycE5ruU8LbZcEKKyoMVEDKzdSFsxi3ku3ewUJe79FMYvRA7MdRdjwmzXqvCa
5v42bz8am3mRkOHL/0irKY2aH7tBM54MYS5E/d7WWw2fqrEt5EUbCyq/eG0QjpibT7H3USZ3WdRt
Gmve1q+zeVOuBGrADrlriMpRDnhrcV8x6znyTV8HnKoRsrps7PBJaWfDtg4V08x5LybBj1u8adzA
QHhYAH7VGWduxtgI/9GTA/i8ntARdrHzoSP/b0cSe5zfj6TfHv/nkWTa8wrIcd05JmYeD/x0JJFN
COCOmkn3vqc0/jk58Mz5qPKARxPYYnBQ/NhQEetLBjBkvNnxQKfv/p0NlWUiL/zLkYQK0HUM/BGz
5OXXI8kNI9MkCwrMWjYsB89eiTI/D7QPLNjfXDDt7H0WnjURZqhwYFcPMSrk3ucQietLH6plZ39q
lMpB9TJp8O9M86UZaVhU7m1ddAQqzLduHp4Qty2d7LE07KVUx5KNk5kXz6ILv3XDuwOh3nT6e09L
tpmXnsvRP+lRd4nT4ll5zSGs9GdV6vuqraFpp+05L80X9jynIkZA7HdzsNteiuxSc/06o79EW0EO
XrNFmTa6Lj/GGt48MXy9QyxjJy5lMXyMkH0TVvuWVt6VffSgbLUV/rDXnOYJ6crQZPtIuhu7xNeg
JjNklWA8mo5CYREnd0FJ4lOBGnaUeBE8PmostPs5fbZxN4nI8CdWz2aA7wsBna1YuKgk6fcVL7Ef
AQ/Br8IuvJwWXmwYa88aD1XvHO1Qnf10hI05MCnAaOoakNSGQh1F56+8SPA9yvegNckTIdNGugtH
uYyj3yxb7KX7DO1+41FzxcptltRp6PWyYV4dyrND9DLfFoL6CD9M7XbtahajoghFP0b+nkLYKb9m
aXZyFdsBt0N6qb4VnnaInXYVpvpdq6xzrRNF4qd3RgDbp4q2sfMtCuv1IM1jqc9apDiSlz4abpGS
3nddgEDfJa2KuRO0U/cm9pK5dWPuGURlQ7BUeVHpRGJN1lxSPbhjeXXTeZm2yaPw05QQ1QJo5lzo
y7gunYVR9A+tXX4dMnXTNM5GCXBdWvOYahp1sn3PknjfN4Fceg0TeILNtbq7c/xMrscmP4Wpiy2t
KbnznNfeAjGjjODcpxSUfvGWme3a5lJMaEhMlNM1lyW3KUaNIJ3WcjLWxLQcRTzni7GnC8KV4sJt
uXgLLuCRM9UW1Y2VIAz3uKIjDx27VjX3iktNER9pJ+qi9yhTua3wOMeDvW257gcSkSquf8/om20H
vmfa2tJ66R0v2cXcP1u75As5DcH0lkE+/HBT+gQ3cnkDtqQxorvwTgTcBNlKBTpzcUuZ8Tud6X4I
34uGmBeYgJaLXR0tyuTypkKC3ZUN66QkwqsRPRJ6jAQFLywQzWuoM3gilZOavwC/w4y5gTnierBk
GT5hyck7fzFmclUysTLZnDQKbH/7oCI+6h2KnHG8OuxZFVlwQrMQrh+dDP8H+yhiZaqR4VgjNkhh
j435Nph2veinngxXcwD9p3MTV9ZBs0C/VNiM0gYTjaKlk8K9JHa2n9pmn2fBPvaKlcC9PrX9PvRZ
nGXYJG391I7DoxFiNbL7ejvZOzmpmyl5M73mVvrxN5L2lqLLV4FACS+qOQ1ZI6pUkXbjMFwJHO0R
SW/IZIdoaRX7px7G8qLtBu1YWfgciFpgX4yqh41GgFbqn1zDO4SZGK5nzFpwwsX+84XpeVw7v16Y
f3n8jwvT/AOpuGd6zMSZuTsuV9+PC9P8A/EIL/mPm49f+vPCtLgTUYES5gKE/2ftJZExELUZv5Oo
hvyEovtv+PW4vP9yYf7y1H/36/mj3fReV3s7Xb2ykVzGnrcNEJnL3loWFtVXVW6M9jlEpitDfWHn
yC9mqoaOD8UGx+a5mypvIIUBS2sgIppogZGoRcSKR6NYdho6J/TnVofSu9C2XnQhdwJ93weZ2vdt
AMgeq05ssCEO4y2XwSKunZXTwFTlxK9ksA7s7LaiuyZxuMbitcvruTyUaAdL6l8mIwurHt71jnY4
OHr0DahRqvI1ysRLbIy3efqi9ewMAjxFWPCn9lPV5r4ZDIII4Xi48t3zpptUJOmDFaCKKkDPIxE4
j4rZ1tRB7kD92AsaFHIF7mOvXce6IIYsAsXCBESwerQ37aDMbaPoqLmTDCyNgT2+kxO1ydryNmuI
wMy718qGxhIL88j68cNK1U4fkVrp4bTptdpbuKMJRYdIxKCub1SMK6l0nGPZIN7qU/3sJhOHV3VD
hbyTbOZTdtgJvNhQ92hado5XLiNb2wzuF42EaRnhnG+ZNRv5MppYb1g3yCl3XdrfEC117jVwcpba
p717bdFoNNDKxobJQxx/bUtj4yQYiBu+qpi2YYwDkAXB0MTLDGpZRbSBxX8XyPwzLd/IwH1kNY+N
IVl3jrfSm2FhdiZLUxDm8lYT7YYEC1oNf6W0mGRIRqz1GSn8Mgn9bdgOe9bm8TLUO5xgYMNCgEYe
/LtivE8MYBF8aTd91B0Tre9r648A6JDqemF/7jSXeWW26VjnhmlxyAOqgtFUi0Zo65j8gTxj588B
b3TMenBaUWTll9QR+164O4dF6vjJrphkA5s/i+9+pgx4fdoh3fyswifHZIWqUa1kbxaYExm8ONFT
O2BkLWGtusgzp2qeBY63NbMrIzXOLYE/ZZwe83F84H9gHNV+TnZ2GDO0AS0wNaOnkwIh6dJRueE2
BmxuFAXFU7GxJBjNUMMWkXHhzpHOLGEDddVKko7Mr03hcgv4NyoRL/qgXlt0hf/c8xqOtiGYiLi6
KdC+zYfafzIZ0bH8el7/m8f/67ye03WZnvwfxZvkgB/nNb/ENtI1CJ+0XZf4SXqLH+e1zSk/q/Nw
Wds+qkAe9aPBsVHY6/Mil6RgQcP0t87r7y6in11Gvz3z77jMn0YuWeQ2RpHEyS7zHJBwvb8SFoCA
8b6z0pfOdIBO6+l9alXGvouqpdJgGyiFB8a01pgPdmM8yy/wM3t9RAdtZju/d3jXkji/lAYLiXFO
6Bq6aFFxusd+fLZq+xD53jo2uietdfWvfmd+m6LS5mOJ1hagVJ6n59wJ0JxoAiDnpOwSfyR8J1Vc
lAFVLKD+SDqoh7rcizhB9S35WQJD59F8ZeF7jDsm8t1suyUyXLpFcsM82DlUjeOesrGFblrT/f9z
3/AzkV43bNfTbVp75Cf/8Q1PvcAn4pcC5a+P//GGF3+QZ0dwnUNFYf/S0XuCpGlQ90wQ/hL3wyTR
dAxAOFDv9f8ta3684Z0/GD74pLoiMNDdvxn3YwrGo7929L899d86eiZOrcs4aNw1SYOpjRUuUzWc
pz7mJc/UAByJY1BuNWB66lXH1tSZNlqpdJUNqHT0WW/W4opwv7nwj70iOfL5X049o74sunfy9LO2
GlSWJFz+P+7OozluZF2ivwgTsFXAtr2jZ9NtECQlwntTAH79O9BcXUnUjXmh7SwmYkKhprrZ3WXy
yzxJ0MF9TvWQQtbWeeL14RIS4GUND8M29VrpUF41pUsoXFthC6RR72FM6Cer/KWHw7y07VuvS7a+
RTKvWKZOAoRoYLzeUU/EMg7CLSxW9Ug9me/sXQMocBrsDHcnCaqmxIDdDJQppDza1XctN/2pf9bz
VSL9lT9dtfmZK8tCCODc8l6bHkkALmsNV03ZrCrV5UvfAP+Xxa9Dd5ZjvlaaefYnWot699Qo8Egd
ow+lGC206aFrta3TNAbuWVndF27CzCZc6VgqQi5KE5L+ggslWx9w7QgKp2vjyFTOLp0e23a6iiKx
0YeUEKz16scZDUxgMBM2+ICzz5S2QACCBHq8mA6pLl8wGcFng+cV2fNt7EtoEwAmiHcqBwZB+QPr
kjE2a2/wT2mo6JILT30XMIZCM+yl8YTPHvaSDx93cs5ijNbU+e1i0ydBTNOeTPDVMieuuh7QW7RF
Lzg7g81YD/Pq9Ob2b2ZPsR0iEEc4b+F2zkoF3kUDDJPkxEjrPW11Ox+7SBQ/WG5w4nx2jLxjUqL+
atZllPF7wmV6abIwwakKPpKe80zXrw32eEtNBy9DgWj9+4YMh1QGL3QCLuqkH1FC85ThYNWLSXoX
yBdJmdz5kuz+lD3piXuFR3kTOeU6VvFzQQww5QhkWP3WzTXGZmqXasF1MPjHKHuOsU+mEVHzhjYE
MlJDHPBZUOQ1g+xAoIljzrl0Pby5FdFz33zSu2lnhIxi4wZWkS4uhG9eZ4F5mY7kx8PwqhosKF31
umr9bRLrNM5Gz5b1YhHrcciLl7Nd663hTcCtMK5LSr9XtqYhlXEIqwS0Kd0gjtDZA6jC6srJJPTN
87yxWPGdrbam3ZJtYug/O2AwdRapvh674WhUr7ogb9RyrXDKoya1FT2rV24HA1jqNxmEtJrWYSwI
jVcc8Y0v4oTuAUl4iH+0U/mpnPRl6TOsbIzbHP+PMuInjfuDr6HzDVSb+2X2Th3tatSyV1T8peUB
AA3QBGLLuyEMx5TLekzK7CLyap5juaDdfFm0UOq75M3N9XLpd9oTTY+7Fm50ZxF+CM8+nROocfZ1
IQT7740Q03owgu2/d1vyDGqmqUPROS/pFEKxNv/TOYyA9q/b0v94/PdtSf6FnCrIZv++Lc1HNNNl
axI2/yxbzY9zGHsPBHesbRg9bPIQPKEf2xIZCcIRJp0pfyfB/+DebM2SwC/b0q9PnT3qV6F5HBpZ
lraW74a62hTSf0rLbOn2ANKaYdMXmDwNbzNo9VEE6sbzCNeWvY+vGTIGYtujlasvLW3D5AgXIpYP
KpjWpgOPog2ObRxejwV9JYP1FGT+rV76F6niAuPG2tcsQ7mJtGddvQTFeDA47bV9ttJhuQZsMU0g
nghEHWXcb5vRX9oFQu2A51OyajnkpKmzrk5mHl2laYVqmS5HnctPabe7tjY3bhouReJKVvPgCnP2
Qa8bpr0uFOtebMi1XXV1s0sKxD5GYrGh7SZb2zXsDiJ0D27THnTqsLtitvRKBCo8rla0d2WHndcL
vtppe2NpgrMkvqUuuywHImE2r5rEnlkRSpd1tDeq6EYzknKBa3/ZKvkQGESbiiT/kjXuQtrjo2Pg
xigGjNmlhWWusq5bvzuPVXZHMc5V7nJrsoH5EBpJZtNfGy4b2LFBoGqCY821bafXAXFs08QH58s3
1eFLoE/6o/XtjRbb5KqC6CgkbeF+/yInultrBDR8wCQcRLJ0WwKeiojdsK8TCCpZeuhH8wHs0tLU
G3KmGpts7PAE5NskDNIQ8SmGo+7QTdMO07oqYtRrD6t3vOGKenb0Zm9V4b7wzFPet8W6n9IHNUR7
TiZ7l1AeUbCIAIpTbzqPXEwby0OLnm5bwTLFvhs2cu/NaJe8uKFPax+75UajrIz8KoHtPiRE18ij
60O3GZqXrAYJWRmyXVqQM/AEp/RF+2JVGOGjlzTHoPPDBUrhUvRyLXTCPI66aay7Hly16qt9VmRA
ZcvidggulOz3TjpB1ujGs0iTY5w5wGK+yEKRK3tJIzR+V9sYo0IAAgdnxNqLU8U4PTz/bcRm/zia
XFCsUrttsRkuPQ1E62y+x3s34tssw9k13vSnJHMoEtUx4znLvDmrCrRyQ49oQ39GrV/blNg0EW2n
jV/jPKoZyfaHMiy2eg86emq3rkHRlrhz2aAjms8qJHWY4ppunjQ72+SWeQ6Ud8lYCVrI3C6vr+uB
bK+CiB6iS6d2fjdIeUj0+KgiANuhWke2/iya/oaue3BMWnXZt/ExpwPSFwx1ZtvzZOyk7KqlxnxA
xylZOgyPx/pkQZ+3Egd83EjxbTW3vzlHgei0qkyqjO3qCyyVurLXJKgeSjmgSTj8tPy2AAJhhhPV
O8Qt6/rCF8wNDLta9iOYykgGZzt0jpUDBT+LH2T8lpdMqW2UA9C2gXpgU6w9cDRu+WVmAExK7Vtt
OPqhtTK8gFqyGhAvgxO/vB7AYuYpR6MIM1ReiA83SLa15lxqNY44lznWkO5dX20NIPO6Q6gntK+d
tCH5HF3XkqiTdsMUhBB0tJvK54B+eoJaG2/iDOm8pRpoyJCveFbTGWChkLgJ46GOdAaWL/7cLsPl
v3dbZevCdzsrG9yfEKT/+bbHuOI3Ofq3x/9nW8U34s2mamTnWYpgMPxdjAauIhFtWYTQqlExuIZ9
Fze46wldlx5riz5nD38SN5je2qbL9v/fR/3Bpoqu92lT/fTCqUP/xVCigj4fCxVYu9K8jIx8ZQ4X
XkcHM6u8Lq+7PHqLYnETwrTvHoJkk5f3At/kpB977h1mUQFAIblcVOuAIywWghSFwjXOGvZBDcji
XEecyOkUul2+Hssge7EzF9i4CWS1L9ZpDWU+5/Kou6fcttdVzQpTX0/9vcb2oaZ7OmQX3Hhkfudk
nF/DHXnIhXAJlKN4JNGT65QLE+Ej79S1U2QbiybYGPDUGAJ4NK8s+8Of/KUadxK6aJUiHnLptM1j
XIPdL95koy78giIZd3rBHnmsFSfvwEL+BQYQfTGIdTka4glx98A7kwmbUjAsza0Xa2vOB4uCgFrQ
zDR2+1Ag+lp0ZeHWOgKUaVddw+LhMTrs0jdzmJeZjtWx2BZQ03xqL5jQL1vfA2fXLhTm04zsUyk0
A5c2SIJMrLoR2qOenJ3+cQxBBNs5rtxgUTtXnX4V8N3OGpg2gSAdY+5k+RRaHw6MVDd96fznvuJv
+rSA0NgtrOIcVvouTfWdUeZcZPnyt6l4hEKxC81LO853emV/Hf3mNjWcd6OIQIQU7hk+CnzMnrdZ
2CDdDRN7IpsOuEpTu6iLoOXzculaJdu3S7nGtMkpobfGeZ6qX+tZgCI1U710+2JKyxsNJWqfD/lV
SWgzRULuaPLUDFmuGZrf2Sl+HjdF4LW9sl2ENmv5mF5UgmSWp/JlFcMMRZpXLhRe08LfAgC0nB03
jrbWCQy400MdaQrTANw1jlTcZd7DBkJEEQCbMCP4hPo0ruQYLi3EDVPRvRe0XHl00os9MHU0m1NQ
DZe5cKDztTtLaZeWR4VCs9eg8k/13o2eW81fd0b7EGvdVtbbuLxvaKF3crl2xK2bWMw8p30DFK6e
qAW3cIUTcLj0UmI70WWtvEXHb1NWihPYW4U7yuMdMzhWeHKbd8Ot38qFETKX4aixiKqPBoJhJcCC
SupZfDKtBXWelXlJ7Io8EGzrsd8VpX/ZgWtwyAwBLOhcyeGRC9qi0H3Aq5a3VZX6Fy/u88WBWaCF
CwbhzZL/z+JOs/fvd6ZPj/9xZ5qpLNzEZqYLpCwuRv9Z3mdZG7ugbfydKv8lPj47cNgNMO3AAP08
a7SAQc/mRmtW8v7MnGP+5hf89NI/Y6RziUW9KwErFPkH+cjlmMrzNOi7SaFIp2Wx8Ul9EOR8GkZ5
1Y3hdZvFK6P0MQer9QRSvI5pHyB0jXfgpAENrhONKdlHX4t3LYCMPYUOX88cO78b3OVi/BiL9qws
7YzsXaFHQ1FILe3YDPlXfQyWZQLGmUyezVUiZ3Loh9ybPCbkzcYUaq1Q3iqbXEYNAbz24NQVlLmx
LijhQ3hOtJ0LjiGOm02WvxVJseTv7RNZ8S+r/Vj41MXizBvIpK+FqDee+SALypPqj0LRrwjCqvOK
msBzvMsqQ1v5o7VP85bUm7jLwpyQcGzin/YppZC9fWllX3mvDkmMlhivLTsnJuK/T4N3mqtyCo2f
6A2sS4o5WDK7gOFooddDlk8xCk0CRl2uLQXEFyPCsaFnNijyzHw0s83UXRbTeIdJ4bkTvI4qxJTX
WTArww6pR7P7Q9dYREqTgRqRGszTNCGOxYDN1oFBIe8YaNwJJs6MbdA+Y5SgeaI0UaKK6tKNzfbQ
jMFdU+vPcZNI4u/llVmQq65raikSP7tIMWSNxHsj1pBKu+xKfcUdaGdPxikrjGOETlUHzKSlsaxc
ekt0jNLNteqhGwZUqcCZTERP0pfCmczd+2q8C+CvVDrRbsWz0zLeuxT3aViLK01vblojO9qIeXnt
PoR+BNFZT04DQ43FCNZ+8IeTQVPxxjZTMqqhvFGmOVuySc2azZgzN0negz495zDW0Mbo/NCkDE5D
FVrH2jXCjeLm5XMDi7iJRdzIPG5mLje0gJtaxo3NYol1MMKXg3No5ytdqhN1FKUANk3CquLe13P/
67gHZvOFEATOyeSGaHNTnLr+rKZkAw8CQEF60XCjhNEUrQKuPI4g7pO++4n68LmBDvNV1HdagqRz
tMF+cM3skE8TrqJpH6sPXVnrakzhkm4YzWTYrzT2CdmPL+Pcmsot2J+vw+i1G1gIH/18UYYk8tY1
+q0S8XXMbTrnIYtm/GgrELJctT2vxrrfcm0cyFlZVyDY7hqu5w5In2C+r3dsjgiSns4vV0uMx5Rb
fc7tviioYS2l9yC491uF/7U3gyssauPcj4yn/d97H2DoR0iTeSers+l+c3T/k8yGIPd5y/jt8T+2
DA8ijQ74S1qIavOg9PuW4QL5wmIi/ofFnJmmS/cwLcmu/a2t/YfMZv01dxKTA/0+GfoTe4oheeaf
ZLb5qes64xDH09k2f70RpAK4k93V8a6X7tlzMW8mgjh0xJBs6w1a/lwaE0a6doSEmo7PMScoZWCL
puSDL1Mbdmt+Nss+pCZAojIB8V642bLM5CFUzkPluBzEKhi7qOvaJsRSugpmCwCQIXrIvP6eMCgF
VZTKqHhylqjl16qWnLVxZfU6QPQK8kSfftXD/jh2apuPaDFhvDJjsc81Ep9xGT+Pg74ptCK5G4ry
axj6XB5qu8rxf7r9fsAEWUIzWfMrvcsA30/2yTSHFYsdHHi9/trCN9bCt7HOV8guT4OSpyq1tkGK
ExX/XcB0SgEEnGR21Emt6jpif0rxHyaWCEiFSZwtrU9wCdajfupta986FZXkDRACYAs9UIeIAr8w
XjcT65vNDYXv/Erm3o5leRv01k2k6E2jj8OtKOlIs7XeP5ZhehNE3asfsCaLKbmoYqz6gf9S9e9u
MRIIf+1bdIgGgagt3obWP2UJJWVgVps+WmUWC2R4Mge8mHYU40QpXwEZLQW0Bc9+zHMWCd8Yr/sh
8GGvBfICYXeveQUQTQPTPDCoBovnSLbAHgbeY2/jVcFqFB+cr6mmweYY0PlTTzUw5brT4F3xq3J0
QP5l6N7IAH9h0I4GtEnA4LGmlo1OAiu3lXh3Bv8wea/sbv6VsOi5D8uEUVsziAXAB6CNPS4/rwm3
ZUFeqmnHp7432CKAlqiiezCLZlokhX4be8mDodCrQvOiz+myr5J8PDkYj5ddHcIWaLiq/CSoX//t
A/il2Pl/flt+LBR8m38OZNRlXSaVC4DU0unKy2EHpMQKm/x6rMPDP/9T81X8kxGBnDBOCNdlg7K/
Rbh/MiJoXugVg6ri3eg/IZeSZzOWqbcKLbJyql9ZcfcvPuOjY9gY4OczPmoK8/qffre/8/8ZvzOn
+GVc//vjfwg4s1ERoJoJY/eXcT3aDkYqT9gS3NNvEg6kfov/uE5g3Z/tAT/mIgKQI3oz3hXaAWz5
Rwu2y0v75XPx6aWLTxLOjzyIw3XfGPxn03/0JvmapXAjMgewfHvyrsaRw9/Kq/dps6seWuj5qrxu
0kPW4ASfLmN3pxVXdV0uhDpXnMbrbO+9RwqzC0A5wzJWKasaBgAbnzK+NcKMobkNknP5apEK6brb
blr7+r7xr8D5ZLD22vX0qq4oMiHExvccIuK0zCibES+dgDa3TcJD9NJ5SB/v3aZuTnW98T2UEBKE
ZUE2BvVIw/nspR9uPS69F+tGEyuQAgsoaUYMd4VepV0INKU6TgRaQxh6i/ESylVybLt16HDEOsEu
EQ/Gqr7O2o3CKvmlvsLUfpHfJS/VmZNwZB5JxZcERIEAaQC1cB+OxQB5sDzZFg6z1UA5bz3R42Tb
G0eGlynndDZOLjI7Ze+twyRQv7YAktJRLi8VhZQZ1cs2mJ6tHi2sh+mlBAFXb4yXRj9xlKRKlC5X
Vthm7zPlMFZC7jESQue15UuiNka4S2906n0Uou8JySCrlvneHxlwr4CvB3eOeAOoTll0seXwbL2a
J0HZNL0qw72jdrmPMm4em7vhTLZIvKUv1V2X/KvXBdthNgnZjRPdnKD553UBQfbzuvDb47+vCzO3
gxOSYzOksL/VeHw/yIH04Ghn2ZJj3jc83E/SLiBXA4WZR/6dCESM+LEukB9kJXFI0zBgwJfzJ9Lu
N+n25/0CRZmXjn7PUJZRsf1pXmrqsV6NyvV2HUauIKsXpvEaVpxJWuzxNeIjOi3WsBu3N5d6z+ff
LF8wfi0UuQpPRBeGeqgGebRGe1tzq/KrW1kfAxoSRf3mCEawLW4FfbgqJrys+Jko9RAQizCS1uOF
NUFLtd8wpew8JNtoDuZp423MndbSYHVCqnOC8cadMxgD80sHeGdHeXDNTclIwa963naaFJ98poeq
XzRJcjHU43VTlh++7r578LC55y6sCk8CbgKTiyA3mMsCJF2AR6/twlfP8a/ygO8o8CC4aRsr54m2
qnxuzfjOGby3WOVgSv0vSjT3Cc8shZfB1Iba3v7olA9R9TTI8qYyaUoZcw8cbc9dz7mtiNo1xOZa
w36SlTj5QOgDgtW6Hd8I/NWGSxyYuorRMs5Fv/X74nUk+cEhgm8uhRKM+JZGlr1rJJZQPB3KQXsk
gPSjLJxtRQ2K0dPBrtnuIjC7Y5kkT5lLMph7oihOBA2hemePXd3ehYKaSYBOglu7UckNwsUKcXAF
AGRb+M1OYtHSjQLSWrdq3GqbRzl1g/ctkGkESCMul73sn9P20QVwkjOC82p7PZVUx7KTZN1AU0gR
nareWI1G/Jix5ukl7cGNd5Nazi6XBmyBZmm7/Z2p3FVmABnp7Bs9YxkaVhpDJTI4buhvLBtOXsLZ
Cz7qWnUVrnOsT765z0Z9IT2OcrG66SYdtEO0bCp6zORkXXZahhEb/kagvcU40XpkXBsWzOTRtJvz
lzG/+z20XuwyMs3ZPSZ6uMs736WTMaGTcXJgL6hNg74eJvYqsGqIage/KGifcK6iXnA9kRjVs6Pn
RrdawtyttexLZzp7QXVfpfNWZERgUvkN22WzVZH/7Cr5NIYV5kw7/yoMZPykOrc1qlI02M9m4T2n
xg2X8SXJ153jhu91YF8PTnGvk61UVkdBmabvW5OAm5aiuBN3wxikPRYlFC/dPLp5dc5TWjKH8GDZ
8WsF9aQluGbG2NQSRi8ls86S2HrSMi6Mh31DJ4rP0KCM6W5E0u6DcO1TluBpRy89Jdh5guGLK4ZT
b/nnSbp7iHnEiQC0YACC1cucNHqJRnU0HKQmGVIDHrjuSoslhjaaB5baYDK7rIejmL5M5Gw32VTS
n1x4/2Ycqe3RX+ByvDNAymI1/uddxRBcoj+dNj8//vuuQgLdMTx2KocP/uzz/K88MCfQdcEYERGA
3QHZ+eeBoSlsRAASmODOZjz4T7uKIQiuSAuHzjxN/KPTJh7r30+bPz/1b6fRn24hgp2wc/Ro2pWk
DoZI4tuLl1VLgNmgISeLvyQ9cZDY+Jq61aoVxALs6KTxJYjGhA9nejCmZMmMbN+M2SGZwAFK/ZIY
D05ksjCmCIO1KKd3vGj7ckyutCnBHwE1rQPkNsc8KIgWpVkesgm7jagWDkS0az1iqNgW8VqrazYw
A8oHdJCRhloNbGc0OK+e0DZxzvJaXzb4DxOKYnTSGp5vbR1xX0yHTFMrK1HPma5OnhpWaV7vemVf
+jlFxrhv2DsoF2r6TUMA1GgvPKfcWSU8SMujizdWWw9rDm0QK8uzXpxO0KMlb6o+fp3IwNSpu+/t
uX3owU5pn82ae4ujr1YdRt84uFn2JDOu6lFxzULHWNXdNRR0dsWznnXUamKvi2z1aHik1qB3cGic
TH9NtPC6MDjFxsZbnk3PBpDQnkjIZFp7LwA6EuWHaboearGOGjpEdeqQGjQZw61eJA3a5KeW3li9
ar5/G/XGQq+Hhd449+QhMU56B8e8qUOPnWpc9/QyePGH0b9nxG2SydyM9FDE+kVaVZS6rEfM5cpV
j9GYHzu7ONiGNmdomn2KTzMzSziECs+J8YHL5Uo2UH6EtyFpuogU2HWRUUjqkPvz8/ho+B2eiEqc
41ZSbCk/+J2vqvY98F2Do23mrswWEBQ5xaHnE1hn5XWXQj1BNbubTSJ5TS9CYZpbh5oguDYXbkih
sif2tcS56kjipPlNqw/QM8VHxUon+/qkx/SQl9AL3Wbr9XPDMURHys1I2ywSjY7Gor+so2IbdJCu
zPZBMp1uyGCFlrjPnDnYBHdvogoM10c8+vf9IDcQSO9zzFDflo5/ZSffN28BYp/D2RO5c15K/klE
ZbP9bZWkrOaXx/9YJXHIc1SGsvw93v6LrQKHBkfp7wiPH7YKF9IzMqrJEju7MX5eJVnGId/x4/68
k49x3e+r5M9PfYZK/ywLNb0T2JHILCx+mMHS/lAnlEf54S6GmdrpAI2LcwBtNTarlfJn2j7HWXMf
pQ9u/tFgDG/SawlZM/Vv6I6qgVvWiIwOzC2TBG5PFq4OY6Bv8TpGh40q8tUBFTJzYRn/Xzn0e+HL
sKFQYOZI3GOT94cqNfiAfjB/3JkxBDmK28mkL/P43CdIZQzNTefFZ3LdqPRkWIzafY8pvi6+DQRD
ee+CoQrzFFLPdIyaErgSS3R10AfKWMR6MOt75ZPjL+GEzE1wwUuvQFPG8V4V2YU9J8w40tpBckVK
n/63aNOV1qI06dshAMMydQxisBtFvkvreMPYilZ4mW/GmYabVPjrTbda6N6lZfg3dsNYTGaLVBOL
0bkKNEZbplgmabDpdBCwubYWbbIhPHM76nBRWkTiuMU3SaggwINBRRFypotTTRzsBI9Xn++iZACw
66wLaGVRAjsqpHfGIMreVuOxj2EeO8gjjU69eNcdu2DgSO58ZBFh+IkxJXdEzOtjuzIK9zYB896J
jykXp1a7S5zxNirejNJQEJiGnZMl15XLJKpyuHv5cniw1VtXJ4A4ShJAH5g+HhrKZciwUzTUXtW5
eVnoFCDE3p1Pj6Ji0kmm9hC7yd5tHgBtLYIBdqlID1JYz6NyiCI9h/jYwrDEmNKvc/rxCFuenYzI
9oysJ3E+OsXl5AzJ9RDwoQxTuZqyYNcZ5lajpaCkd16n4K1DGM/YdP3pstKQ4QdNpyvJv6yK8i4x
1ZsvxY1j45bl05tQfdTFyVMcGd3CJoithuDOYFo7Eu9A1THHVQ+JnSGlRgt6AYs5vygJo0b2RcwI
eSKq30SSfveOMypaigNqyQGeG/FNADOX+DrtguVTO5S3TCnYMJPbtOYdrPpTNWZnvBIE2uscsP5H
Nb3bkdscpYnw5asye+QHwPfZ9zm6f9IWZ83pG/qNogjSo0m5npNzLaCdJ4F51bZQzUpz1zKT9oO8
XuUxrkLdLB2+X8NTZjeU2+cV5fOtfFIp8QblX00htOkmOzoSQnDQUnHsie7aTNhOK3eiLwT8ZTUn
EgqbLk0DkZ7APceRujqUg3gIQr1ZgBfad4HnLw2bVoihLoj9s03rff5U6Q675GzDsWZDTjBbcxI8
OiU1U//iPYb1euaiuJyYYaFaHLT/YY9BjGUT+uUk/vvj/7PHSBc/PMIu9vX/hg9/DOoIhAukeEaE
//Hnfd9jxF9g/9l7OI0LnaM85/fv+s7c4TNP1qgOQIziZ/+JvgO8+PMe8+mpf9J3vMTySiI6ameG
A+JlCmkJagjRv49WN/dT1NAYOMW3U2i+lUaGeqiGQ134t2QGFmYdbzVJWMX2j8osOtzqGcecXj9Y
lfGGL4vJcl6+6p3OSh3hhebUz/U9HJeDb/jLwfIJv+DuWDaAXtcMp3HjcaTUehwMhnC3nsrWaqSh
VbnbmORJqEN7qyAxL5rZXDy2A8b392xKrnPV39eN3NlivMEvuRZBt6xtbBHaQFA6x5IrQScBt+iX
5KHf/aK9Nof+6AYYtUf/VtPBLAPq3fTevWWWezMi3F1+jeoMk9fXoqNp1eFsXp9cE5EqOrkNvaUa
dR7eYbCeld3dlF26THGq5aJ8g6C/9PJ0RoEeulKuTNd/DL3p4PIdtkY4k0OH/ba51Hmh61pQWth6
trmMCkLL7tiSM5rQgimrxziosvRkIkMLs/lqQ9v26xhMCM+adoEK89gMjLM9kBhVfXQb4DA+/kor
0r7GNhDZFFy5O3f2iMGjeLIaSFVV3WteguuqXoaETlrXXDqQVEuWHdsMD3aanDz0Ojfzb0o3vJpG
7/QvXhcYk3nkfyHq0uzBMPsf1wWAz7/pvr89/vvZE3EX8hxXdFgSf1u0ftJ9EYS5iLsW9+C/7WDf
1wXnL9xZM1QafhsHUJ2F6vu6AF/CtjH14s41vnkC/mRdsOaCxU/zoF+euvdpXQjkYE1TELm7sFT3
aQuV2P4wRgN8AN8Ud9qAHluk/jnsq22Re8coCM46/v00tlZdra+CwmSTbZh4xIcwzamEILEiniUc
hom5Tg6uza+z+5SjI1L2ZQlieBwJ+jUeIcVpU2J36h3SzCENDcL39naGeYlmvt5QV2iAx7TRj0YX
gSy9qwaHG33Tke+PVz7RhTSQAPataVcn4cb0mrU+UWTPWkMc4z1MGf4nQN608EyBF+FQgPCjZ83p
5V0JnYXTVLMspL2frP4Wgi9gmvDC0mAzGzAsIftg+zwY7L09RrZpiC8G8HBdV6/kkJ352q8QmJdN
lN1Vwlz58XSoaa5SQ4ZAZy+T7h3+76ptd+MICbM31z0g9TGHVKk9+vLewBKVFZeVLA+QltfhQG6u
h+ugW8fRNo4u4IEYPbEhUQq9bVOk2UukuWBv2694EVYFAAO9EiBwxo3TTBcVgAPMEFdqJh5gNgAU
OR4cqE0ievDqZxs8gq2/OKw7NtCEqn1osg+yFstSB9NffQSCQLi1Dr3bavjqNdu6mj8O2l6O16X5
JLgbDOK2B9QgUSciwA01AAfaRiZW2vjCNspDjz+3Dwo8s+6x6PpLLeUAbnJ4MYqNN4pbI2AQnW4w
IayUbO7MptjI9KPQ9kmWv1tWstKsF5/CWz/JEG/EgUwnorh/iwIZiZgW4C3YU5O8VFtJxNOEsk7L
Phh4MxYleg9lXFtlUXwcaiudRCP0VKB1qNNNcmG43L6Nx9I21lNyFwuPBoGN5JjZ65jaOntjKXp+
e23dgYm1nZ2w6rVLt4ED5b4p9KM+DFuX1mCQSHRQgdQYF6Ai8vTeRFAIjfsIfb6KXiQAoSjY4mlb
doWHG/uRGNLC6qABGZeTjYpt3EFMokciWuogqMrpix/11MNhDGPCCStjQTrtni/MqmvO0tynOv03
YKMdgENxol30XLFKG7dX4XzRKro8yueCm1Dgvpn+zs7VzUiepiCJ1kJDw6aBL3nTsH8zhe20YhMI
74S41vOWkI6u8KjkE90JKWlpk/eTsg3AFgXXwkCLd3Z3kdQHKfHbBdregOiFne6kENCy4cnAb61N
1GZxVtaL+lRy5DT8atu34mkoPYTm2UlXwBIjzZsqn6/ldQTvScHvYoRKISYqkbsB8YX3kggTBZq6
/h4kzjbBN92Y2SqmgZXbz3b2ulfRnBZvlwGNcjSxrgxVUPY5PqEx0ycSEV7Cc12XXMBGGiyHGyS/
leVAhx47/sjdFBQqm8iBTkxoJr5LPD4hfgB6+N3RGPMazZWbFieTs0Q4xocolW8RM2+Pwk4iW7sJ
q5tTt+sa1jT3l3trzK5ooLmIKTpWLcuReSJbjVUEkC1srKy5Mv29aXyleWc5SY1KvXwFm2Y1uaeu
cbbhKLg4yhVe+DntoHYehV5lWez7ut38m7dfQqSMHhliSiAcxv9zLP9WUPnLsRwA66fHfz+We39B
aZJsssKx5n2Unf279KP/pbP3ElF1MYD8HZv5vv1SrYnqwzMx/+Pi+LH9cmLHqYGHQ1D88Kd2DG82
/Pw6df3lmc+pnp+VHw7LCqydMnaZCcitjRnI6y7uBLsRFxr+Kk1SBF9nX0G3MabqmElptFItUvkQ
+RidB6OURLZ7KlhUfSt8ojMyZD5IZ6XS7iqX9sQ41x5dhchSW9oq7BBFUmHPxZPLEAJAqzeQVw2O
v71GmxSjMg1hYhr+j7vzWm4cSbfuE6ED3tySoBVJeccbhCw8kHAJ8/T/Qs2pUyX1iZ7o/7Imoi+m
q6QWRSLzM3uv/TH0NSzt2KPLLwgqCdYCTTTxlYtBQ2Wg682G0fTH2AIiHAN5AAGxdKYUvcLkgv8u
stvIUDYqCrYF9tWtUvfxUUnSjSvz2clJAN5bWxP3kiSoxg1SrAbr2hHaJkRYjTxEXys2z686kazA
gwUdUiHcdmDaPdQnvuEq6whDaS1+ZXZYoOmtXkU7L/rY89ZcfWntHAkJAIVfnHohV9lIsHhkNkQs
leE5DdWPPtLPqj48S9W4zJFGaELsraC8+XMfQsoayl/0UIgNcBt4/+UhhBf5tTf+P77+50Po/GUA
AeIvUAirKB34lP/sjX/YyClk4a4z8v2BX/v1EDJeRS3l0DV7mHO/1MCIKx1Ug5jJfwxn/00NbKpM
jr88hV9/dKAo355CbFRRyQWxdQAKBMpj0StbbTAfRqe8gTKFXqCPnEM4JA+K65xVuIFMYi9Mq3py
YBgOgLiCTj/UQqzGdDqBjL+ge66OJjvsaML05cph5ynu1nMuA7NgW4p8wi7xiFaKsdMsmSwLy4b5
geohV4+e4BnQKuJuW20HUf5Yd/G9Wc0OHeniRpfuVZTIgznau3Y2ZnjcH9qobxEZUCkU5WcNLmKI
waQoWOiWCvUjDcXecvu7CRX50Bebvv5MuuKOEO6DUKt8lU/qu+fdhs6L3gznOkGMDv+iSkYfltzR
wxiXSw9js2I+xEjS22h4rxg7ucmwyHLPWmaaJ7YiBbQGc+GpGilkBGL1wAkVqPbBuUQNzMA0u9TJ
kHXmVY03ZgXzKUP1R1OeSHwSC3r2cEKDVds9z3re3HpBdJ211qcR0rDj99UCDQeTvYREmSxTc3gU
aEkN9YUR5Q0WuUhnBuGFmbVVCo0Bedn60ppuXNuCJpv1K93MS9SQ7YM3yOuqLt7VstzYmtwg6Nva
E6dpVV+ptcTJpe2K5JYslV2S3ioVJhfFNok6NFe9MLd6HD7oFe3RGGNGqZzsJoZRq6s4ezUsMfG4
SoB8JOXExs+9S4Y+WQzCPTnt5E+q+zA1OUOIKWcwrMyBM5d5L9ddG2EtfwhQdkkSkyEtacyZ1Szf
jHl4oaNwc1m+48fYVupLox07k0gLxg/4R+ABsNSb5hwN6CZ6cfCmgAAxmHJl8Cx6ouiHZpPL4jKc
xLuDTXEa93EVouDPD4lkw5XkuxoER1r117IuDrLnB24SqB1ue54M3ioCWzqEKKRUnBLZ42UZL8HF
3lQ8aDuWzLy8qXthT3oemuBoEHUqc+fBgLe70hRlW0i2B0NwZQXVgNGZRFdG/rL6ALKpEHJMuIuO
YK8Lr3SyR5LoHdshVnLyALOrjswKMWzx8i0bzOO69dHNlkKq54wZsyoAbwIa6mhrav1BwyXqlg9F
f1lhd64QMDdRv9QnidOBLPXIWVTeGaXnAgYL1FLCIW57VsTE9C56OoFQmpvcQ/Xn+q4JlhXVtpIl
O9Iq8HZrxkYbwz1hwPCK3VVSoTpmEgi2SyLgrbWkh2FOBPSYz/GOhFokuZ/XSAnV5uiI8qobJGzf
c9JgFrXKhd7q1+NgfMS23d5HZnufzlud0cie+yzQt4rusWLNfSz3nm+PGUSDOfFIH25woaDyG/xQ
OJciw86JvMMi4d3kequILml0AIlJtYuMzNdgtNQuikdh+hV7noWr5mTHlFtljteLSP5dqfZ4n2pk
caTK2CxGxbil1linItoYgFRLzbrunMbhl+vynAQrxYwu0sHaYFRhu5Ff12b0jpiMbWqc8O09i9F1
wLo5djkrsY/JXuxaRoZ4l+4zwWR+agnnKAuVRF1brKSuOIAG2o9xdJ4rJpOCCXusZdeTDi5KHBmY
rmV40Oy7ye0xEjE5aM4DG+CIaIp0TIxlYzHLDNX+aGnd1pKk6PJxGuUMl38JDSRVObKAJLkKcncF
B96XLq7WUtAQjWoIM6l4aYoO/A7qrMxWB79LACwlOr+LJiDXJMteel0l7BpTTGsHDDa0GYYAXdMj
F1NW5Hjb4WU5wL/BeIxeawtceG0N/WOQq3f6aO7AClULwqRLRhHKJhP9tZaquy5jBxDHgIbKDz2u
3keX5GXRqefADbGL9mRF1CRaL//cWgRIH/NwXWduhnRG/y9zehw3f9Nn/+3rf87jNMZnukYnMMtc
Zo/n/9YirvYXK2LkOUDSf5hmflPM0BBQuqieo5qsfX+473/O42gIKEEYHGLO1M0ZafMvdJhQ2L7V
It9f+reOYOCKH7wEgBH26mXMQrJ61QogH9FHQ2ygbbCZ4oPfZpuoM04OYbsuPkLcKkAeKvZTaI3H
DJQp5nUSxX0pFNAR0+yQZMkE+VJHaeFeKwEzHegQiMO84Fat09fObPaRQ3xmHIC1CEir7pZaqq8j
RBIkPviaUfs5Xr6mfXBRhnhByUaA9Mfh1MfGrtFp/0ux0aCGjMX72Obrxi0ONFAvTmkeZNOs4Qh2
7KLke4mtLEv16xzCaEe3UgbzUnuOVoMDjbtGZ+WY0iFnW0bXuhOcWKRuB55JvSMBV7i+HNjruZfS
ik9Z+2JZ5TLWP5uq3hH1BgeOJB7mFHyyfKPFqle7cwOxyGHvJMMb8Wl+j4caBMmyCT5GAsMThIGu
UPG5JPiFsi6HSiaIATdaYzH1ZnvR9rWxqfAMkda9d8Cf24b1GEvrVIl01zEIdJ3pQjfI8gnHW+Q0
a0xBj1U/HBvrvc2v0lo9qlCevaFaDTaAgtw6KsGjkcVgveeX3x0ii8DIpn62Uu/dUEY/c4hRihLc
psUmAeBb6HhgOw86FtZ0bHy9PjG2yxYTaLkieAM5ezVkOcqeFkJLvI+ZBmYTAvciZwEA+ktD0pKe
LStduwgHW/K8tOYBMe7CDtF2asW+rupNToOXj8mFPVgIKpNqWSvmqmU81aAlTKpuhxFsI42j6132
BRjZ8ZCon4k0FinfxI2YCTvGdG6afBWURDmFyqYNigNOXAQHHkUqPp6SMDaLhPPIDT89vDboLFfN
wHctoarlNJaBptzU8XDPHQr/qNjbhbsSCt81a4Gw4jP8bW5/9Z8++3c7jvZ1KTZbIWhG1Nl3gdPb
BVn1tfB3C69UtFZ1tjZZJf4YJI9GZb1AJ6fdpeeWC0GGPah7jGrx6o8+jh1LN1QNPYA5h9r89mv+
u12GXu772hTnyrev/3kco1KchTmWRX/4tTVEwOhgU3RVTmu2ID+6xl+tIQYb+j+GOgx3kJ79Pp9h
98l61zZVzQAY/q+OY8OYW7+vA5qvP/q345gUWCcbysbcxupmKowPR6tXSkO1nRceaW9y5bbFm5Wz
+I+rG6l0yDWCks0J69SZJimtnPZphAM49WuvbG6ThMIn9e6k+8w29VGa6MhRI6a6tytDezGnDDd0
TolAY2FRWendq6Y6K8UxiFw/qGq8RI0AGcjbmwEYeeluw8hesXlZ1HhWKnNJCf8REKtZ57MXr98H
oCKIDx8n8POSsbhBBGPOpCVzyDeTn6P5nuUXolB9p+seBzHCsSctMAB+zCBopsgO2kPbasteQyof
EBDN8VCMCfPku3gMEGXg3cPZ1xpo9kKNRSMLIEF5PXIIpYq4SImLgVLUrCwFErTrAZJOjzg8YyE3
Q1bcNwke+sGEeqS0+0q9bdpDb67RPi8VxVs2AC6LLDhPXbQS40MVKPs+Fhejbl5BR3qdCpNcIOms
Cxjeo0MmWZBQJVp7B317VPT3UVO/EZbFwHmbdfqlxgbLNXreQis+I1BZuaPzkBsYuFMKZytaD1Wx
Ghzz5LrDW1LpW1Up34Ygvxj7alNrFY00G1UMEUTvrgI6AygJxI3U26mhXW/oY5B39+EahCdMlg4b
TgSyI3uK1WzdKlhshECGot4B8d1nYXPKSTQQ1p0XvTF4fgjFByBF4g0sQg4nl7s5h1fiolcv7nNS
whWpPo9hs1Zy3KVexoX1GbevbpkSd1ZdtBrx87SqBczHji0MBtggstZxYJ7RntzG3vCe9hg3CFyK
1pmhHiBWkbtpczUWm8iY80aS/qpniSVMnKJyXLaltq00kqljbyKAjRVVye3aDfkzG8+dTKO70uoO
ds3CYaj1ezuvobIXqC2HJ3ZhfmU3W9GRMqekchEuzIk2WtUf8sB6DMlLxKulZ3460wrCST7Emce/
IkU5lRIyAOPJEf+X5Z1rslPTYDqjY1llg32k9qF/DHB6pn1yRzzSqiDJyMYnoOfqOVJiGlU0qFP7
4YQ5OVaI3wZuTRADJGtsebEHWPkbN27uMpJKU4b/qR1eTEW4HYmHqKk7CiLuvdA4OhqVlX1LXCCb
ULagOTy2mNiaKZO82VzPzCL0vr123IolvtOYy9HFVIBFFz1/96ZH8cvUhzsTBETtDPsutHZpMNIt
4Eng1tTm9d+zVjV7RUg/EKSDdgjDAPhDnoFGqpeHiOHRkGOAmYbLXq2fFYRiU4iSKCT/kte0r7Gq
tXiK8dwOQ3hfWv2+5u8AhDAUYhdJkSTvI6vWCQlmzDjrdRjPimfKFvKadMACDtmvp9wixJLwF5Wk
+MKItk2GVTZCTASHDU0bz/VLp7U36RSdutiA0WQhUZTJSSMJsYCDUCXRQ+1xPSeduyFrbBsbNe1V
fALnCSU9M5//6LuTloErjMCjWU76z3cnf+fbWJV+4PvX/7w76VdQ9iN5hf+i4lr7vZMxYHPa/A8Z
wdzL/NL+IyvSqXUYTKKsmROifl2d1l94TB3HYS+HHolv/e86Gb7T96vzy0/+TdUaGEAfdbe2t0bU
4NzW2JR9uIZ2YVLh9i0BmcyohKr5TgBy0QrPTSofjVgn7+TVAuqiGUxvem+nTtmNPqq7PKMrUY1H
GUSbeZwxlp+VCYluHC8QqD7HSXOBa+akONk6bYNFXWLBCUiB4Da1WrkW8KaCtD6PzAzpXDjc8it7
au6Z4MDYpYJ1lSvsWxI3lpiyvdkZa4HELk4G34apq0T2nrzOfaOtVQXmSljnK1KlfB0Yo4n+J2eh
H7X2MhhrvzY1ZkeSqxh3VzWB15xORhwesyG5YiLK43VqDWshbWWJ+j+OPlViqTtFzxa5lgyPbqqy
19CrZFkLY485HpSWo1wXLRRt28rWtlC3hmUuSoxZA96epJuPNjCBTrpQkfZUOf+JbiW9nHaHaXK8
ZVLt60b31EThVRNMGzmwRo381CQSLzChLR/jkIkE7YsHBrggn0b02a5iZ+vUH1U87ZyeIbjbdedy
xCA3pveRMlESeNUVQ8idS35Poolj1VmbjIy/SnM+0KueQKSgNJOvSpfg42toyPpmpyv9hSnacUGa
65VsI4wJFApArRExrcCD3gN0AAwW+0r4CD5h3znAOFMTQnC1yVoN5RiYAmpGZAIOJxkoTL1fx5G6
BIS7rh1vSxbIVTrRoETe2ibOO3Zfe++jlcYaYF1upSTsYfDT1U1Xw/QZbFTB7VoWD3akXGFa2+TG
0PBadT/LXsux2OZaBfm6WcpZWdUW+6TPLgM9F75lcfGVQhqbSGt8URhLHeh4QQx0kDjTE9S3CNKX
8l96ljkc7rfH6kfPgikEpi/LFMOihf7asxh5NZpDrjEgqBBwjH187SB0neyIiF+Pfje8cIYWFYWZ
3mJ5vGgd7REw8KvZ8O/qJysaxV1IO2qX3aYf+MCKiDGltcoVdDN5yRyKC04pSUvhMsxhJoEPoobA
aDfbYyCxmcIEggN/zEQojRymg+vUkQ9TpMmlZY6rdjjVifXQNdDZaUoxjvmJ233gpPz8g28BiI4I
tjiNcWOx1eBN/WfhKe/qlw3337/+f24BhKeQH2nLGJP9AMT8ugbIBwA0ZqioyGYg849Z168OCgMD
cX4c93yGCCn9dQ0w0Jq/1f+nBWy+hn77vFr4KnjpBCMgb3Vo2r732OkQjZaJWmPbo+P2Kxlu9Lo6
FBZ51s1wbQnqjoKY8n0WGedJMbcpQw6BdDrTnNumvzdZ8uaDOetuThUGUDtK9+nQIIDMpd8oN5HA
d+paa2nNzQ37MTVOa8pW/sRJ7yfVIsyyJbWLvY0d+AZ6n6k21+aY7yzFo4WBR5khnvYiOL6Z5oqV
GQyQIWWnrqu+fC/rnolZxHw7bSuYWl3xNmkWrrI42Sl6vyxH7VNPmKZpdXpqo3SrBNlaVJX3kNWK
c1EId+3EdAOYiDE9WemuqvvHJjmiWACIcxWUttg2SljPSn0fYM2Z+LjlVDCl1/NLzR03CsxCLZSX
89Z8SJwN3ug3E7trWq7Rly5FHRwQ12yCFhSuWZAqFmo46Wr3pBI4HUN5HcPpWqPqEzXUfDV/H1XC
EDmBj6LH/TzXvY4e3je9guQ2UJ8Ni4uBsWJUQei0X4YSMas9Ghze+rATgbWsZLVWO5Kl0tTvRLCM
s/SpGbC34cJdehSr89hNt4qNrtP3NtC5otxYk/8H2zT2Y1Fv+6JjwRIlQKNVk9hQBvZIYT/NQXvT
8nhbZ5j3Rk4cdGTEfUMJUsj2Do1XsxKfVm8c2sjYTRUGV0JEu+7JqSnT+WcmyExEM9vZHSHgKzj/
S2MqHwuNix1ad2toRB/kKy+p9nHcg8QivAgxmToOByW60rONGu9o3HZZxUaoIjhPw1uWjw7x58VS
U8e3yYH+QP6zJ3F09+w9vBBmJzaIw2SEOz1kxdhE60kmoa/0LKNcMGu033gNtWY1064Vy76s9BAU
6qySsvutpbq3bl5dmzP8VESXfdbtWDSwedN8SycxKrIImGsPU8cGYqShK9/q5hzlbJeM9LLK7k3k
IJsEW12QuOAco+EGsh40JWu8T/LyErENqefES8bdwO9Iu88gB0WxPCh6sbcwYSTS+yhhKS1cu7b/
YPHDf8xnGrOtOSWIQdc/ns+Uzn+r0iH6omH47et/VumMsTxvVhf/GGL98OH+UiAxgPyBAtZgN84n
58/j2fqL4xeiFsyIH8Ze/nM/9w1zsovBIgIt03+QYP+mSmeM9v14nlnGv37yH3/+m0OXPfZYanli
EASNObTDJcBCOTOQBFKUCuGhf5XmWiXfV9gTFpcbj52hVyyIhlyq3R2c6kVkVHg/KanlHQ7orWRN
b2f5znblhsUmk6lyeGuR9rG3i2bclb5oVUiA0dmJyeVq3iE3XYaWe4f6cJVY+sq2MSeoAF84VjsG
1p6yTkdj4SByV0nbGjoqriRdKsWNLM8Gy+EIXVQVJ4eeIAhi7nU99sdiOmJ/JpyYIU+prarsweoE
lnT3oKaxP5jVrmPIH1Pmj6N4sJRwOweCJiJat0NLX8yBMtnEpaYZPy75axi8TD/SrZfSRatQivBZ
MtBIhL7qh+xuTEYFAnFOq1FflgDUU1ntZe2t2hZ+pTSVJ3NChzpgye8YM5Uc1GkODEMhHW/2JUe8
CjGAIE/1s1XfqTjBOgb4KvSzKLNvytkp5s0AC6Kii9lDFqrWJ+vxVYq5LCX4XhlLFtGoHDrsZ87s
Q4sj208wponZoIZRLe6nRz2F+4qwIIusvQudMcDYFrJkaDG6MW7bNhjfKoK+l52t3lhY4pQkWOUF
/USkrCQgm77hwLMuc9Sq8MwY3Iy8ocE1qhd8wuhcmmJluwitS6x4qqEm6xRzXoFJL9TdbY9pb5as
tsW461Smi10Edj5dWJj8UjDMPUvhAfOfOpsAMQMG4XmscR2jF+hLdwFK/84M1xoGwhIjoZfuImyF
JvZCrUp9l5YhdO44US8ajXjfYLxSZ1dijT2xQ9ZqWOeYLXmfknei3w3o0UtczBrWxrqdx1wfXDt+
jfHRHS80B1YOrGnwcIKtWt+w/8IsCW+U4WLjx5goJcB0dkLraUrWGiZLE7OlDAe2w4h4oveUbFls
aGgYauyZqfkRZaTo7IRHmimrfsUUfogDUS/vJfZO6QG2wO5ZsE3xsH8ORbgmFbdfpuCVBzDLjqqs
/uDi2bRYu+oeBFxYiJhy//lwxoX1rXj++9f/PJw1Rh46Aw/0DGx1vxzOGDfQq1nMUGZEAsfz76ez
7lJzey6+Lqg9cyTWr9OZXTCQLjYQ8HRmvem/2AYb5ryA+rp++PLStW/rByfA/GgkmQOtmUmtqYt6
kdTmdJG3CYXsqLkM4p0ueC9154G59007P5SmXDqY5EmdShHK4DXiI91qwc5ozUOZm5uI8YhayKUd
91epalFSlxD6LgmeWHndcMCvuRbWgD4jW3gTeixYpJVIdh5nGZvbt8wBRTgW64yls+vcSqgOmf5m
VeOpZYDqmGwtGEFHrcTc9E4jbIwpAfbo05v2ZLoth1+IsUqsDWosYb9piYZzvvNVazhkHhMVa1w3
yUcKT7a5yHbdEocTHuXyiLxrN6rBKnW6nUI8g9kitSo8QjurKj71mEVEmG2MILxNVQM7gLJBSLPo
KtYo3jzB6eQhcJ9Dt1rZsFm4MNLNxCIjtVs0G82NDK+H2r2alObOU7DvVh4UGljhRb7xQAmP1HCd
E69D2W6s0rl2p4pg7nDYtr1y2YXJZSHMyzKVu8B5VI2YoTaFtF7vkunGwbulAUgdXX3NDBaUce5D
JBxnv+pk+rYXXynSuB/sjERK9kGxxWQK75xBTvcoTr2t3YRRuIccPgedLksWKLFhXSOJuskKzudg
vO7NbquyS3LN126wjnpTH2BRXkemcZRqvbS6HLYtg/UAUm9QRls1MW5rGGSGvoNVuZjGgHHIvdPn
G2TUu6LUt1ninnCy+EXroUrMiRsVu7BR92WoXoVYMprYPliVuGkE+q7G6/ai8XYx4aGgFZ87aa6G
nmS2Jrw3wP1H3asKZyepLKZUvB1usNczeTkgkNREioypu02jSLIjT+4zq1kZTeC7rPxbGLw5s+QQ
mnteF0svHW6mOPSFg91EnEPTRoKjb6T91ObKITSZHHnWXqstblOekiHvNm6WXUzauOE3t4a15Zcg
N9EsbqxI+K51r2JZbNPB50N+6OcPfZbc2u5+crxV7RobOzK2UUPclp1tPDM7NbL4ULr7MWLoIZ34
GUKGXALkGbhAcxdZnyceA2H4iN4YgkfbeIwueaVHLU83msbqvmXdMVOmAs2Dz5T7NvGjWULUqZof
B4ekHVwrloxwb6saVg2PX+EcvbjvrfeanUkXUMc3H3r2GuckxDHbM5gA6ibbkRTcNvwitqXXDd7f
KQhPg3nhadlF05vzrOGm67AY5uSuGL5dDBigy0WVtHx4J/pd72IcEn/ICKAj83VVduqmKNKNlCOA
UD4OzadQnis+Qo5L9mScYt1CZ0VGUYFmcTDZUxCYjbl/q1rz5ywaXsyqXkvIIzmZNwsjPE+8wSXs
VyLQSIjzlCswNAQfaQQXD2Z65xLzWxH3K4n9dVt1lTMyKOedEGVPk5okqIVQOl6KcbqMyA6ujGeI
X/Thz1HgYhG7Qgvz2mFWI6YIyrSECusk0UYNtkmO4KGpbfs/k7g/Fa6hMYDRaSbwAdPt/PMVymrg
+xXKrfb1639doci02EGwwTd/tDG/ryFA8XBV/o/z8WuDYxtEv0Ovw5rBX/lt/mT9NWsM2JWg0HLm
SNZ/c4USdvK3K/TLj27Pf/5bgyNLt4r6XprbLhLr3FI35gwZ7lFN6pG+iIr7rtZ2kzWucpTYiyYW
O1b+8yctgzzHchO1pjgVbfOp2c6H07QY7ZRtThoSx0lQoLiNr8J8eE7M9uw11ZEJ/rabim3iWBuF
ZzTyer8rrFOUfbAbWHhRdt8C1J4Cxa8UsRY5IxsWhnpu3hlwWhFdBavKiQ0/G7Hs99b4kenmoWut
vZ73+6goHieFg0ar3adRyw9KWt6WnIpOniwjZNFJHb015tgvHZUZGdvcm7gtloZdkJ4XbtPaXg8p
Na/gBBfTSUGZA15wPXpIrtu2IdbxLqwVCAPmfVCNj0lgIMrOsqfC1TbMVvDHiatWZZShG9xUaVdL
iBNy52pPsrpjKjQspTYe4PwsMvKIhBzOjig4p+egouBmqJtPiqoAeeVDR12uaznWQs5TTb8JHZbE
k2B8JK0thx6YpClwCCExnlSW+pWqnquB4tubkpMTDifyxt7SHKSwSsaZUfjaAAki1dau0awDO3rL
sz5aJl27hyGPhgiAWkugCnTSrMlJMdE3cFW4kQAeDop9TmzzoqLPRf5+o0UWAjFhPPMhQTQLvSSJ
XuwOqZINOrCJ8nXf7QJteooV9ho1h/oUntqEWEjCEQZiTiP7CCfgFJsSP0sI4spce1n5LEWKdZBx
ECunI8EHe6O08Ip1n6mJ+JaddSuTvYw0X9TojqthZbXjCTnHTZ0KfDXEAZR95pdZ+W5ycTiqhAPa
XKuttnEEC23mlCngfjciW8Vkx4XodCAlDHfBwupg7QHN01NgS8mIMOuHTZXIl5a5nhuuikq5j93J
j9p0NZg6WpCznfZ3VIQfM7i/Cuh/HSu9jo1iI7KBjTANSVWhIEvtGgOS2A46FyUYaC7AranA2Mvq
Zqfa6a5mD20xAEU7SVSNWFp2c5KBShcL3DkMt33uLnMVFrgOg4tABkqYdpWzSFHowBPprtWCT8AQ
bMwEXEynYHNKkkePkjYZ0hezBkCXQ00sebWDxb2SFCujbXtaZ7ZRWDz3WugRQaR81OOLMaXZBRdB
+uBNwD+CEbKMTvQBOheXvKCwvCiU8Mj2ZE0Ew32soQuOmgHMPzZTNxQXdtcfyMS4mwSCaJWRRGa+
W/E8q0U56YxzvAM7OT4/F0VjfxbSeWyn5hBF+YdCUI7/B3dwc/em2jNxDqwcXrx/vn5YXn+7fv7+
9T/XHx5WPXu20RvGDxsfN9tPb5H3l+mqDosPdH7/czP9mq+pbGG4tuaWcr6XfvZv5l+AQRiLWrgG
AXPo/yoNHIjH98uH64/UDwBBSIM9/s/Xy6cN5OSOU9RuQ+WEQmJReKcuvOsbC3xNtnBafK1VxZim
gMX2OqVnsnus9qPN7jWLIKmWNZ3xlsOGsfXbFNJ6PLFJxxDb2OegRm1f3ebGxWDfO1a7zMq7AhlI
a78aVQvy/SjwBhXGK8O9pRpfqeFLWuzV7DXUx61npgtPg8zzore4pwVPt3LdY2AIQVtkDUNxfR/J
Y13fTfFzYW/17s3F9o2TZDlMV2Z5mBEAdvswtta6rB9jbef18JTEjdSrZcOmw468pTvGzNFgYB47
anNGfW34LpQ7oT8O0SsDt0VQv5Y6tppdKIiLbF6Dlufv0rEPNgqS7sXp32tDJxNYrk3tDnieoT5n
DcxU2hyP4HJURw7HunmW7WOijdClbiR9QWtcoihYmLA78TnU/UfnPE3YplUyCG2WGYUMlxBQjWE3
prfTSIjkXCryqye/r7rKZe/X0ZNt+GY3LNXspm2Oaowmi0xqcZZVu2pF54cRTUzw4jSsn5kiFTQR
ghCDwgBQSIqtFRyEeHZtlgwxEbvTa8mblbM9yIBfGyYW6yfLObrubYSkTTuqGN8nulRa3kWBZsi+
70fQBMVnwAIlZNzKsMqYeHPchxEBcVNMfN/aH0hlRk+mqa9KOmsF2GzbK8t5QVFHbMBjh3uDoWum
EjOiYkquXiUnXYG7JtNMVH7PAn1ra1xBEtpJA1/Xc9+85+HesG8iFvc4BJcJbNVa7pleGjAQ1MT2
HWqilFer846WmK5u4hzgQAZqmsvUyUilxn2S8+EQkp3CcN+lDxI7q6U+VgNUpm6n8luQqVhRryym
ZvAD71JmTzXQ34RJr1l/KPYdQ0p9eir6i9AgLTy5nZyPvvicgMcGGSPg4jlLX0ZF32lxsrWUQzw8
i/Kj4Y3LWcoVjrfRqlfD3QqugiQ6D7y9Ib6MGPhr2+zIFrWdDcq2Puj2vdAuhhILVXHL95O6t+yS
Y5JSFAmYwZc07fs4ORJ/xCpMLjp5N2blqejPxXQBkfEiaN5H70bgQ0rsBhSXgbJE2/Tiwo342cku
9tZNRrBnsnLMjLjoQzk+a0Hg1+zRYwCECY71lPIB4G3rJQsjJs2N7sVMiPvu4GAkTwZIwVnahvhj
fpb7/KaBbzMN/MKn65mN28TozgcsZ9kL9yKp1w8tHpVUAXhG8FpbnFK2WR1vOg49VJLlZoCl7Hlo
z4t2YY3nmD/OB0bIL2X4JvClTAoCwGLXt09Re5uaN7EDC5dPVOUdY2hSMv8UNdw45z7Kx2XufYy5
tp4n83m9LcedzpkzOIjyt47sl7L7cKS2lTloec2pCJ8cAu7ioQG3K0wMefa1pVOaudK4mTOdjdhZ
YiPlB+uYf8QS/g/c34VXatC7JnndOHifIznmVDZhOluTH42m27ZJ4k+YpyIPRVti6PuRKUc3fkjk
DIU17dImPRsksZu9ezcWEQoTkvKmahm7HQEbznhTZwXJZ0m0G/HmrfFG0CeIB8OaClxr450uhoss
aoh4VRhDE5Gp+npm7AunXFdO1PIrHSAWVwHnsiWOQCl2jRmeyXYnPz0oAVjwwZB2dMq7qmC5Yl/Z
lYteL6aAsEt7P83QkH4kabOqyDL1WthJcBSA4xf6H9yyggH4YcFnN4U23DD/S80AdetrzfB/fP3P
mgHTMdNe1/5mAEJKwXQZzdr/5ub8GvlSF1AvsHGDBzlPirnIf5UM4Hcpb+hyKVyQ6/2rftX7DoP8
/nPPZuXf+lUz1KRienWxtbM4YuEMv0XvbHJug5cmVhgcOe3GbAZ0znrxMI1Tt/aS8UQObOqn/bjL
pv/H3XksOY5k2/aHLsogHfApQU0GyWDomMBCQmuNr38L3TdfZWZd67aa1rSyIpNBEu5H7L22f8lp
LHJ92DAG4UvbDbf2aDMgtQM39+m+ktKSQDlykLGRvQj8WQmrMelUU7SkZCoYtA2E1UKGZGoVwrQq
js1g7FvM/BVNQt6bl6amQSU0MYrhYHgOU7Wj/lzp+yI+qbF0g/RdDk8K4z0kCUcleU1rBUwW4mff
Wqgiv9V9KOGivwQc+o6i34QdzYihowS5tiVhJRbgj+FthNLC77U2/V5xp3QQnHW6RVSB50fvJkfL
Li/MdUZkGU/9Oht8DhcByyYf6UvHivzqyjuwDUToHi41rd9GOjYjGRxlaKuvhW1WGyWY8nOax2ur
a1ZGzgXKZLvM5FVqhDRmhrOunQFhYWBup2ZK97bGb9Fz6pOY+K6gLA/C6JojZ/NQ9U2FunAM5S5y
6kshp2OtSdZLdX+KwOOoOdreeoe95VJm3oNAFGlq6jbz0V8hOszs+kAD4zokVCsGgysuj0QY1FzJ
Tk+KJXFwJ9uONxZ+R+Lz6rUty3Jnhca56OwtdEakvW96rFBUFmtRPY9O/o2VcallSAnSrcm0juDr
paTjQ/T+0ESGaxTe1QRzg2wwISkUy8WbbAAuViJuX7GZ0m+iAc4yAHBKbrjpEH1jy2LKWK0MA8Uw
0TwRcRbWTF9nzadn3MB1+TjoEg1/LSkG/NxaaUb+YUzkrwtAM31YlavRGPacgN9Gn2TnRjyOMeP4
sdYeSBnn0F/akw5QrmVPHDaNvW0j/9msIMXlSDGMe0fNbs3G89wufm0lUMXMX2rEK/uoEGv7MY8F
ckU+QyNFZsqw2R7slddnlzhFAKn38cE2ixkzde937E5AK310HL1ZVyOfKC4ghh9bQd4QqsoP2aTW
fe1rcCzlcJ5a2sUJvbnH3e+2KffsKD14mCR0Q6TRgcW0TEuwfyYqfi6/PmaxSj8LEUYDcex6MDLC
pn7Siu7ZTygmnaC5zyPWgF4lsBUoyGoovFhrWMtyCNeW522KYYALiQM6OyuCrMBcIrarxdW3mqMa
lJexaTbCG/cIEt0i9O/J/t7xC2uox8W20jIAx+VNLZ2lCQKkILLaz4mRhT9qBDxscjwUoOlodgEX
E2qQRNCmk/5bgLVcpCaD/UoLz5IQ8cEnE6D4wi7LxANrMnaBY2uMDKhwg+8U7DjMkVh9GpN8huYX
UhI7qLeAEmThsbW2sH/maFhBSaKK9B/cCRMVN1PZUeVxXVj/lXKMien3W+0vP//nrSZVyVSVR5ac
Ngayf3bCzh/8czShLBhtFIjzH/3ohM0/DEyv4D5UWnTnFwKl+Qcv1DJt5KY2Yzma17+xy0S58lsv
/Nuvbv12sQVVoSelMOKt1wf9Jg9S3TUFB2OfJMCVrOxlTNvk4ij57RAahwQUgbBLmN/vmUkcUNiB
GdA3sB795j2sBpAZ6CkQASjwaYjcaDMTDAUbvvhEToHbOybsirhfDAbbnS5vgj3u6pOmgNkdHyrW
OyKGBdcxRSvip0S+RNHMWniRXr0PQVHW4OMc9As1HPccGnzSR7tRJJxm6jLqB+RcSArM/nngie38
kY0DjtICWdwQ4mWJxk/4Nas8lE/DHAWkOcfZomWiUKsVxw3K5iaT8tJbFnCQHKeFoPSl6u0pgYnK
aPtzH8eriNvHs7F7xZXP6DJbBiVtaVHcRgERHdFgscojNLP3A+S/4I81Fqh1DMMq58qutlWnb1sz
RBqIVah6QyK+8IGCZFzBQwQqpNCs5wEWIg4va59ZxC6piX3LtJ4wvk91TFh9msZT23piWcTpnTnl
W6eC9JeNoDt1e+2TY99M2X1GX2/FRMQhAiRgcs8ZsMoF8DXCX6K4vXdmF9NA4qZSh3fBoEqGDfk6
HkYG7d2rgEqQRuVScK0NoXId05zRN66AITpN3XCTifjQSnB43NG1pGoI+qVF8x6Z417PGUdaxm4k
tCiFuVF4KDNGJ1yliJu1kj2yFV1Ng10s40Ezwp9c2p991y31QHPQ6JnkObERbIqLQLY+jLSeIXZV
EpjVmqSPUa6CRiW2isAW4CaL0ChuYkHccmw4vBgsem2U3hpF9+rFzsaos5uZrwJYhTUdF5hGsYEs
55KVX//cyR+7FxQUFMyWRarZf6vi0SIzv/tZ+Px//PxP5x3cTMCZjP/MXxKVKOR1anGCMVWDcd6c
jfT/zzvxhzXvqWz6SNOaafB/FvIz2ouWg7+MueG/gGB/47yzGBX+qt347aWzx/qlkB9Nu7X7Nseh
L4trYdWIF/plXiZLBSZJqsK4Y1z65Dn6qsRUpjPac8BF3CUjCiPPrMAE5QBn0AlTDi2FVh/DQj8M
0n4XGjDwUHXGddM4VA3SbldOOuxgW60F2Zgxc4SopY6y/WWsCYp2cpI7a9lCSOnnbPRxn5cGGyJt
5RB0jruOEqoboN8VQ4OG2nkdEYotbFXf2DE7bDXhzOT/E0198DgSKmVaCxUod1SP5loQfLmONCAj
sif9xvrWrWIThBOk9HjROkT4+PEC551pxJvccG7CICHeFpahPq58jDmln12hG8TsrOv2Oymvwq/2
uuk3qAaaldOyEsimhA3QmK7LsEGVbATMTRRcDMOC1Io19Q4enEJ7iMGA7GpKbtFVmG20uwJRYdtn
H4LWZjN0nF9J/JD5yEfS9BYK2K5OeIki+1SqYEsA6FWHzmRP2sKbFV1tfvEykjC8EhNHQG4BiRHK
F4qA3dR3zcVvmw8IwMAKw2U83PpUOSJ55RKGcNItQhUR+lSJRWyr5wnhu441NKqUV4IkwM9EE4BF
WEc9qj0V5cMikMqNBmo5Rn4hHZVL7o0xWMWFMSfD21p2HbTy4tvyLApOSISZlPPj1SvedL5RE0K3
gRmwiBh22Kuun66GkZ6oTDeBz33DGAIHvjxppbrpxzmcOTiEZnY3BPHZwTSc1aEF/B8aaG+ptBwt
m1KO4QpEqOim6RYvUfqVsw4Z0/EyTW9j0l8RvC9VBp5OZJyzRKLbZ0QGXHVhDtlJyarXgPW7DUVu
3oHMSoapTA4qH0Klqlvf7GuUie1d1xp3VksCWEc8U9uQ9TLNKQQr0YKBROTpa6ObNT1wp3SXZSm0
SoYzarTNS/VqRpZbi+CMlmmr0pYpZb4q4/LDMMn78FNSllJbPXBqryfsVlrXX1o8RpUa7RvdApeJ
7DmOEXuqSr/1exraZHgRVvAGE3mDVWzhRCQipnsnDA9NnKxbUEcbHtUVSc9cFl+pGBedKjYZ8nBB
ludsEsiIEXGMr9S5cfQWBaQkvCo96J2FLbRaDJnc2Rnj6/I62PVOesmtESHboEupm7MSprs4Yiug
B5sy6h6junUbpzyDs9jrEFy7sr031PHARo1mray/sIzdehKA/ZAPizHoECM6BAuohHxPwVJ0CadC
sI7j7Lv0wucskHeodLdTxMjQmc3lMLhd9sjHyWo3bVtclSCiMhqw+tpbTdW6hdr3ezthwIUGxc+w
WPn1dhD2mpkizrF0IlsNBmyVwW91RHybKMEe7NWOxCdMrh2HBf0DYE3HmHq38KNDRHYtPRHNRpeo
59DOeR+6WkU1Iz/0lm+/M3nbUYcLOqkE0IDlHWvelq/amvbGWKL6VW/zHL6UKgkeiwFgeCXbPrlS
uM5Z8SUKZEBVv1SKdgJ79KpGyh6K15ePkWrRS8fF7rFsaPomwXDZBGo+00GC/stWxiMew2Nujwcj
03cNKFw/Dp75OFSWpMFyIC8rVVlhaAJAjzznDFZieuByoHm21aNVR2+xhXMXVJmO+yqoHtrslKJl
pTMlsoGx77RRc/+7sOTer4qXopLLTiGzTcsAqVJ8AE6jWgJWhfo2xWBSQY6lZzLG17qNcb45i9x5
9uxTPno7dOFo0c5+kK381LxRMUs4Bchmm/lHfS/i7w63r+r3iwxOrJHBdWW6bAMRU9B65f6h59WX
Og4Hg6fjVRuKlc/ohJAEthfRUYinAUNzRo7e1GGPCQgKIstYq+tthqkLghHH7p6HDuVZQxWIG3v4
SgG4dMoyTqqNii3D6b4sJeJs71Z5/KylybJqQUGKJ5YtUBoBLI2PfdGwEkIKIWi9+Uun1lwU3BW4
CiN2/BPpS/lm/srEaeN2KAMy7JPEQdn+XRJdi5aAdJtnNloWCVXpdBx19h5YL60OkyCioUA/KMDJ
ispegWDA8neJmbOYarUUecN10sxxbaPNcukmHa9mg/DcP+rGjAO78btgPyiAlgN6dhuI1qQso8nf
DpT9cQxoOOpcAC4OASmRvGEljosebv0UPUDY3KgIBzz0h7EHPa3oXFUeprhxbcffWjpJgLmyrM13
g7M/Yyj+zy0OaTeR+rAWttn+g/+gY/wPrjgixv/iivvLz/9vcQg8RLB0/0W9+6frwsGKYVNcYU6j
q6XD/tEMW/TJBp2yxByHVeLXKa+jwYWCgEL/Pv/h32qG5e/Iyd9+deO34rBUZOFVVT9ug5aERlJI
qsj+mKqR4CiGiJFIv3SM91qYPuih4gaTid2pMNb+UB0GE6Eb1VKO99+R0+0kGiSEKfshg8WTD9jZ
PtZqgS6jC/ylnSeMuTBK5zUezP4ogmrp6YDA2blGSCSMyXq3crCEUXlW2nKf16RC9par9B+pPZw6
bk+41FuTAaAdViupqEtTnZbKcAii6xC1d+bQ7eNa32eD+hB16hV6or1oA5bMMU7jdkDTmp9VjUyu
kqM+0w3WZs6Lo6WvU6K+x/KghaRPQNQgET0D3YhgWdOKldFaJ1J/XG5FEJaUY6VHHg8E2LDobyJd
i1ZegrBYUQBWqAm8JbbX7VRsIR0sOPJ2mqdSKWrumNwoQ7C0xs6N2B4WGv6teCI1LniJ6jTYQtrY
BdNTJfWtn0NU1/uto5+MSN/Ps4kMQytfpTc8cyCNgKEkFlk6gSsbRmjUMmJKXWx428aXqxims5E9
G/qL3oe7GPtFwzlOu4zi8mQZX0Ye73zRXqJRV9YdmiYdjaoLmwMMNsUN1DyPGHLkvxgbOvnSaMbV
7CngstxeNSPmEEXTgJC8jlLCSxwWXc15xK+Wj+0u70o3iYNvj5Dj0V/mFbtUxFJGojzI4MnDzOhX
8ohIYeN5HXpSBRzJeMsMhiTikW9Wj3eCaZ5H4Gug5rd+3K09vTmgULbbcSOnq8m/37OgV63ks85L
lgDZwavsJULw1YQb30LY2WiYNcyamM/yg5X+NhgMlGGw/BEai+FZicr7tEnW6JeL10SBVrrSRqOG
WqL7JQ1+5vuHCJo/8leprjxL0d/+uUcjzSNgKsZ5gOqIpfivhmGDA+a3vvn3n//RN9Mc66hb7Pnw
ZVs1H3I/FDPOH8wOdYwLOrPCXz0Pc99MM80g8N9WiV/6ZjB24C5JqgCZzXzy7xyNeCj+2jf//NJn
mNTPC7CY1wX9Rm23vj8dYqmlCz2zPcqDLF8ALV3H8Ev6ST3GTuov8rbZJhL9HHKySstTN7fi19gr
9o3mV2tsSON6VORqDL89SZsV5YkkXgZeq80DKCt8twbLWeeS1MN7UcCCkbMII+6XTmiugTocVQWR
iecgYWmiHvvxpJZo3nsVrf9cyFKeJIROMirr3cwOrBUFV9iiY6EAYULJk+zvUbfdgoa6E62BTgOW
AOLI9r0SzjJunGOhmEuFHlLhUYK5Jp6htm1CvzOJ40J6B9yIJduBZA6oM0GXmPAqq5w1eCWQgwvE
JCEPy6jQbZKXM/Dww2+F1HOR6B4yq+HvJsCyvFpDs4nY8tQKRiVipVpT3ykz3LI3KI2/Svh1oz4t
JQaLfMjcjGMhjLHT1Ugt5Icot95EJk7M2sCwWL0T48jsmpbtttWefSj3QrCuwtE7MK5E70222RKx
UVd+mEFDWUeODoGdvUoKjX9V2OyLPiELQV9qKU2WZ+2m7sTK6maIzn5XLsZhn5j3pbzGEi0+qkEy
B4bpQ3NOZX+Tm+nRaoplUHfMLqN1CqJIIkHoQM8WxYft10wJPWKw0lnOkfYo8JJlWow0KeS8d3it
pu907Ha8jJ3Nu4NA2K0HvgJUqPKjk+we+688OCT9vmVsGfmbigZm4NC0gSK0zm2jPU7VA0J3VqmQ
mc+d11/VEnls5L9jf3gvPSRG9N4qUvbeulVoWYqa2S6Gl5wM+ibE/gxAutXutLh3rdhjwXZt+SBU
fMGj/ybb7xxpqTMQhsyUF8RDjFFZr5y1JsiuIC5IACfUg68m5bIzAEmbn8CV8yRcTBPD2QZ5Wf0W
pGwVcT3U6kM9qK5Qngr9ziu2OhnPFbIPoY3LLP6IcClmrbdrweoOVo1V5yWHsDRrsPA0NoXiDiPR
p9NtoQDBiPZxX6xbil2etmWvJfvCYe1TsRIaBwqKcRWGz3b/Qau4mHLe7hoy7YzV5WFBEzsoKK9Q
kgzxLgo/QsaymfNsFjYQeRzO1rtD7kcp9sTFrAxmM6Hg8S0+MpVn56tFqpaRqUCNttJRuzbomFsU
SrL9yFhF86AlKJRi/iKnrJZRot8MNc95JPZdeTdYxrL0xLoYvwfGYwVpHS0ExSTsV6la8QZ8eRCd
nQa7K7ppEz33ZK38EbakQh70sFa6zxQteG6fKgw99PC1RodBUkxe5W7PfEdB0kHqDcE4oMwYAjjD
OmhqiFfeOkw+auub7cYCjuGioXd2WN83xUc7BWtpsqONUJ9aezXcgycFV8lnG4uFTkwMinH4wSi/
Kng3wSLni+UBGynTZhkUrwo6t6Z5jlmOVh2Gc/TkPlqTsHnW2WTz9Y3sc5qdHO25hB6tpC95KhcC
CLGDFoohnlqwj9PYuD+nCkBbU9+Gvu1O8T25rg10FKkGm6R6Z2dZq4+S3oYs1qnRF2rtrEe9WUBx
XVRYSJtGQYaWL+vIdmeEdYhFRybnrnjqOLgDNVqYbOXHHvY/v1/LscL0o7YB/PvqQcmQu0CaZiOh
xi0QyTsB+MtEvKs9Krm6HFiAOMO1Qw6MkW82fEEYO+nmOWjIRIeNU/K+pqqrZ5PbhQSNmem5Tq1D
EhNeaMOrRCzV4zLVHVyzWL3CDJHch2WHbuudFJ3kW92/yZnAzswBUVWYtlDzDHBTdXo+4GOWddXp
4mMOS0VDGQ6uLzTec+fkpU8+g7Ugljd9yNIBlbMASFPW6Zrgd1dxQvhwz3Zju453bbsrjiw3aym/
vHOnQ3XlsxTqEtrabRQxsa1txIxzVLYLYID3mRKOoVTRf5T85faU7URx8rqXhvMp186WijaPjt0n
zVatCwBmEZ3xoyCFZLJA9HVca6yMMiDKUanuPPrnGCZqVE1LI+d/JatBQW7lgN9LvVNV0+8GG0vv
SBujO9VuNA/MoCQUHr2AehsAmS2sj44jpTBKf5M3NadsjOoK+2A4upr+FBg9ATsT0TDi1JTmYX4Y
g/nzGb292TmnUUnp/MUlCvPHlJFGm8R3eoQPwecTCdh1R2W1U81wVfjC9eVwtO0X29iL5ib2LyLi
2yH6tVHQn2e5dZapytvQZJvcsQHNSOszDru9kNVCFP0lrMGiSR8AYX+eq4Muc7AK2eKAyGffkvZW
mfkj0gVocTTpMQOuFzLeZdIDnNaYKXi30iw+w4iRSWc060E392HVLlN8WRnXykIXpPkGzXGA0tyH
JOPYECq0iQ9MrCsBtDUmoUpBi9fhwiRTSxAwr3BcDSajO8vkgnNKILZ0TeFsSRgLgFMM+ZWMNzzX
DqUuvrxJe7ZyoBwFE0mqFhUQXHBhyrC0nZMTxtvBbr/4zu+qoD40k/npmywSuIBgRkzLeBxuyjjc
ST16EQMuLYHesvLHbVwwh8Kc7xXKMRtVV+2fKqt8JCwTbm6UrkSCFCYYq5Xme0tRxfvUNuiC9pOD
AzNOFP0zK5q3quZ2N4FNqvukR+YaTAnuZV/1HgC8X8aK5g/DTeRr+yb0iA6lKGCqv9HrQ4akxKJi
IUzhoNK6NQoIXEZRFtza0U7c2gsv2ZhvOoU8wvwp6h1OE/0WcOImRBfXAXuK6O56Pd6PRvmotGiO
/H4fsgGOlHYlw8D1+694bLahbVNYvGjZvU4kALNd9ihrq8RHXnfQuqvg2A7TUZ+QGuUZ01CLK9ar
YHBxLZTpZ6ucEsmatmfqjVKPb97sGPC0rUI4DNdi+zb4Ov1fvZboYeCbEuvaAxhRD0akggxLNqOo
D6g7uDOMVRIU+yg1D91YiU3Qg7Qq18OskCSj27GD24avhBrJC1iek+PZeJIYgvX+VRtslBUAC8yZ
ZjKzmjyTXQhCwpUsM8SxygXQ+Y6t0p1hlHdjm7yVzfDt2dhM9YbkQjzO/G9aAOyzMHfMQ/b/A3bH
6AT8TQQr02MzY4kNeVq3c7k05WyJKsyvAjZAxjCVU6PMfVxJ9obHgt/lyjfpIlUwCE99OBeDx3Cy
DzMmvnHiVUyvqtiGR2CptgUzhxvZaEETvg01NUUdbkA0uD2C017LoMmQfyAbLFRnp57eZsJo0QqX
MYEB2B/kSZqZu77VH9B5s/bBMqxl3qPw7YdqZKcslehgasWyGeXj5CurukhdSSXqB9wSUX4pYtUt
q4qWNGFyPb33PjeI5F7h2Bujt5Fhuee8ckm7cDFXcdysyyJwyfkC3bmpZH/tvfKlsYnfGrA4+UlO
efNq9/LYozau8c6Kkx/o22CCvmPKTdHeR5G/att9DnDSDJ7MlDAti7a97JYaLpHA0faxT0kdePvG
16hN61Vq3Mf6kzpON8yzP0xrZImd6CAHAiqwuIR54a95hJZFCFUMIZZtaPtMQy9aBcmJMfe2G2DI
a8f/KcDcjB1erO1EVYtzibDoZsf1tRkZ+lQ6EH2z2Eg/XHOu9HnJmHU8TukmM1D0/HPbbEjuHPn6
PPFzyGadt8//aQIJwOrXNvv/+PkfE0j9D6aMSHwsy9KwOc5jxh8TSH0eTjJipNcmQUo49NJ/TiAZ
c2qoLgiA/l+lzg+dKeAX3JKo8Fhf/3tz/TfW03Tnv7XZv750a4Y6/9xmG1oUWVkXe4SLmwtZ3RXp
1eu/WWa4jmiVOTCUhSwMEr/BvGCLeFnU9bkc3/xxsjdDg2w7z5Vjl1gro0dGJ9HG4cyYPY4j0NbO
OTsqOcmcQ4lRkpM2wdnDZ2xpPD5PfmU/MhJEbAImtUboU1t32LhWqAheBIQvbArTNyrL2zIG8ZRW
y4Tef2BDCwoLoX1apy5xa6csV1aBNqDON4edMZAQ4yggpmYgYJlsErjedW5sRZTAEVFUqBvdTiTy
aLSAXkh2bePgRjOhKzUmskp76SAdDKNsG7eWq+Ngr5vy4OnVjZ5Md3rXUQFxTlSe7QZasJHtnTW9
WwZgYxqnuiJyp3M+Ot9ApdLu0eZ+VbZAaJJ9tDoPuYPT0tOTY5r69caS5zY6DN4d73/o+jo8ywxf
Q3MP8P2GtmyTNq9hLm7KJiOIl9Kls66dQIZaCCQ1U/09h7MrnUbBXa8zz9+mIYQqzu4YhADujhuQ
0Uu/FeyzOPxZy2Yo/7rGTHYT89tVwX66DQ85ksCqecJIufVR6WVhxsEwbEgEIL4j21kyfpoS55CS
tW004U2Bga+islT0fUnxaLIVm8Sz359E4J9tGtd+NFiwRet8BiL05cKUHRVEwpzAcAt13BRKT2YN
ATfkBdbe2XHypSjalTJ8KVVxUHzvQ+36M3WPmS8U9QOq2g6PueuEzs7q0DrMzQazUTFo8629AaV6
EyvBi2f0O5VRLWln96U+UzKi6rYoUHDO+P+ieu+A4GvUTUFG0a4zB4dE4yfHwQG+Qt1tsaK2reZ9
CPDoWOkBvvRKDU1sG86+BsAG83jZGfS3rbLs+d46QOudMd2gGl10M33Co1Os4ugu5T5Ks1QB3lzd
SuWE1G2Z0gLCmTsXFmWQtPEYviCMXYoIPVKp3iQhHQFTca/3twKHzCJopyPipddUVq6iTzcNvXqi
KJRNxTLGYjP1fFC+tgnz8NICwoagcCYHeVv6jHBrEiOMwWTgdSdxqvry0g3mSh3Mpw5NUh2My2YY
WWMVa930TmkdkrukYLN407A/kHTwHEbTq9rnZ4NWtSS7BaVCVYi1yM41BrSorg5S/0xM+xBMr3Vf
HlnKL+tQuxvK9lnzzLPexAHGIXWraXexnEcJ5T94u8UIF76uZnHQzjhFnQvgP9wtM+zr17vl//j5
n0a4krsFYZPpYFIEcv/jbkH6BGx/9jD+dYRr/cG6S1iSWENe2r9gNz/dLSy34IDpKnCAvxliohv8
+79ga35/6VxwP98tWR60iYNbcHb30pVHJAzZ+jeXhmvLQzCcUi/bZN50EDK/1nEIfql7jku/XYMm
noBH+A/Im1Ap+Ohastba+aV/NGrkKTy0FXO/m17TT1pCrgfwFPiMafOdRUwAdRl+DVT0+7JvGiSh
QDiq+BolrUrrrh/qvGOX8R7GuYt4mlb7W23Lc5MlyEbE0cSS2EfHPI6ufI+bZet4CCs7sYmYktHm
fOacfipDQgcDXlVYT4POfofBOJpvDeAXt9ZIMw1XxId7ioMdhPm7jVkq85qjF+o3mT4bJqpVClBH
T/JXRRQPDSeXmDOUjX7dqBly0LKu3Wmsb22TFgEuIGXkiZaOxIEkfokLZdM7zWMFfVApcaNbDqvk
cQmZdTVQH1a5fckNY6Ml3IocAJEebjSLHLDGOvpwzMVw3w9NhNLV2BSRXGK82yi55L59TtP0GApr
JerXGsW7LAdg3/61VKjSp9LJ3dLM91kXxmQvX4KEgVGrJI+p420RDozADMqeoiHDCU8zFWXlpbOc
defAXDPDmykOHoapYjrf5yvgavaWBFlcC+eK4NoKoYufEO0642bD+8R0XoJ635ETmzvoD6LvfojX
lU8ThMM+bdWPqsU7MdFYNEoJ5r/e+EOxzAIdEI05weVCU5OF/quu5w3oEGQ+7aS6ealMn4r6rNvl
rqpOgR+eDQ+L6ZDv2kheveZBqASdpY66Yo35aSERbiADT2NyKbLxIQjVXWk+DMGw7LNnL6ddjQmu
AWHmO4lbRnMMjP6aGZ5rF8iOw6jC/sHsk8ycElmwHnP/m4hI5cACzigZr2smk4SgC3ez816YHPxM
kBPy5QMGjYwaNh0fmNoRCRoyntRtbIXqcFTBVcxV1nnQkuSCkIUxep5fxxGYfqt5CxDGpAtKbaHS
A9uR/hTq5WtmRQ81TNACkx2QtkXCzhY06sGMW2L7gPtYXMJGkLsaVsLaIj5GV+9bAb8S79pWCbWt
Zli7hExf2y+yf3C/gHCfqp6jlSiUOUSKovk/nOlYv5E0/LqW+8vP/zjT7T84mekTID5yov8i37dB
SJpz3AlqVyipP8tZSYOX0FJsli3/aiboT/4801UbY4ljz6Z77Gl/C0VGi/GXM53Fn5jx8HgI8NTP
ioaffGmj6aFbHYpsOyLqdJ2+v9Gq5g6Fz30eemjm4lVYIjvTyor02a570GLxpKn6Gt0Ru2lF346F
cMGP4R232T55N1hdt3b2ng7ZWWvzg6KCXYrUCz0wbhVv1SGcaZFSFVaK3bIBp4EyR0gGo4yRJ4MV
0bigRl0kE1noHpK9sUImCEjcRHg0MWerWhvhaduWF2soo9vciRnrXoNaWY1+D70svMe4+e0ovYap
Tpxguq2rgJUHtxezJ+hnpBV2x1zhuCwi77NrtME1DOdOr5jSyeJlSvz30oSuHpIWmqXXwIdjH5bs
opLGNa3kzPTdMMUMoAjdSjGwKdnqibsKq1R0sMGy0FrZmz6pPlH0gb1F6OmB+Z0XPTjfIbgWCSEc
xL37drnu08ZYMek/dgHji8b5jkLJDCNl1xWzhqhEeORPD5k5K9Y679Mr/BOTBAQU8glnwNJhlN5r
FV6d5KlLjKVuwmfPH4uqxCAfviIqRQxIX6UVzLeJace7RrSI9UEm1XuQBjcy4fOI1fxoxrBtfY8L
SDNhGxpmwLVcjM0RCbLv2gm2DNF468DMbpqo3jA2WzoKNuuq2aWFAGP7jJrXv+2B7ePcIzOilhvV
rHAp90F54xT59h88jiDwFtm1pHeZT4H/Qjq0wSP9erzA2v79538cL8AwDAs5wY8FPpL4H1t/+Qf/
3eEHYWLMiRDUoX+OIwxd+1cMk+3M3qFfjheN0CzEL7zcf9egf2ccof6+9f/tpeszSeOn48WQQdwJ
2Xdb20xNMt/6+06LbiuuoGiEz13kc3VjMtn/tP0Hp3ZWYJrZX2bBsiT9xUAcaglXNZSDmiLTEfp+
4AEva4yZUbMdpLEcZxlfe+8xIaZ6ZCVVd8/cnDsLUDcb8YlRv23tAoaI2VBthXlv9TBu6O30YSDX
x7sEYkA4mr0OTZKTTKHuCmYEYfBcSeuJHGvmttXB9kfYUvvOVy6tEa5iab1Wvn22ZIqoCqtJJ776
goQ9c194u2gKbkdRSneoAmYKlttU/p2dDRt/NgLRQWeK8hyaN62FJ0l5ToLvvHs0aocktvZcwREo
M/XZicC8gYkIylVMYga9JyWAXKVyOEzE3pex/snMn4VQMx1q1IwVhaHVf2mcrFVhsz80Ec0KlbAo
xXzzbJu1IRquKttjZur/H3fnteM4lkXZf5nnYYHeDDAvohPlQ+HjhQhL7z2/fpaqp6bLNHpQr4XO
TqAyQ0oZ8t57ztl7bQRoieqw0rqN1uDlq6AoZp8r/iCoDp4iDa+N8WkpNxeUHZfanUKkeMjgCN2s
6g+hIKOkb/YTsbXyDXVrcNAlWo5WTfZoZP1TXqMUJZEUrYZD7RjaMeO2wdSe1Im1f6kYiGhQhldx
dbWp+UA4dCJA5y5qdLI9W6QIjfFmiUU5bYZu9pe6InhVh6xCm3kVmX9pw5vQpV8dUg5FRQoMQUWb
QicutPMSMwXKlfg0K7cOhsgYKKTfwswL6zAjVrefRCcbZVcSBwRj/Tesbx+5G2Gg8g89GUoFE+oG
ZPgf0sAcUSpgPWmtvQJAUCthsCuLM2fTIolI+4HvJ01+lrT0Q4gdoObtTvlo1YcawRrbOi2gDwmB
26bpwRJEBdiIQn5My+lT1F8NUEvSUP4sS7HXM/GjQtCx0Qp0BP/cdZJjGP1TiwWSclXhP/77MUy9
BcT96Rj258f/tk5SP1Ous9lr6EP/vUaav3Au04lVwXxBx/aPDkqVH9eBfMvUvWSY//sIhoOSdEBc
njcpqoiV8u8oozT5dsT6PQ32z2/7T2X1EFrWnJAOvp1DxHrWbD2FEzUN847ZelEI/NKZha5Ef5rC
aCvElQ0GYv3ZgDls2SUX+aLX+xE8jyR4q1Y8GaGym9E9jy3T0WjaJ13iLrTEVJH6tcInyMqxEyzT
7cRk2zeWC9nJriVmY5bbMSzVosYViBhnoXkamxpf3zWWf4h5eDdn5VhHzQvlNwwgJJhNBdpOm09y
pQaJpTzFWNohkrqmFmKNIZhhVM/qkKMBFdzK0vY10I/amTpSY2QGzi4HvOhKrcZAOSHTGheC6ndz
96ysK3qH9BS3Fq95NL8NOXs3BHQWQ4vnW21OQE1odUKCjWc6bVDgmKchrU0tuJPg+4VBcafhWR4W
+EXiVqsKCDgDCzrwJAINCsbwET4kPU58ZoY+zXuavfQAughdjMIUbvEwON7lYUeTGmBtihvc6Ov3
QtF3ApuKsHZnyRKuVax7aJE3N5VBPRJNvt6kEZwWtTrctfAu62X2s6h+1WLZJ+V4X+WGLc4oPkWC
xEvRFUyGsrnoiXN3aWukbGyIabQGsNLeQlQDuEvinSUR5Tpml67JtgZq974i14eBfqrQdGTZwa/B
sDs/Ns0UZHXk0yvaSTVtDM1kkEbedbvMb5y67U4cAKHtxh5iESXJRyxLeGl7/S6rw+OgwGuKvHy+
sHEEVTE/zSoI974+6ENyaEZGd8jwdPIkkJSa9TYSIwA1EAiQLAN5JcBpkKJgLQ494ldhFbHrtsI1
HVS0xjic0jn5jqaSoe3cqvssQlqnyQu+ibVCWNYsl7nF1jlV1QlTgboVouUojcU5HjGDdNjdRoPz
abZreuWWWkfPNdxYBvZcK1UcK1Qe2kkFw2SKX3IqXcxQkHBrQXHHX5vmZ7F+bzF1JDWt2bYdnrh9
dkuT7wTpIY7eDPG9MCq/WrENy+JJj/jcB2m5L0uYW3VoPVU0anO67QjQaWLnZ7o4Tt1q29ho7xZk
iWUL1iI0FtoR+F2kXL0Lm+YkEdw6YDVTelnZaHqaHfOqvBMUdNodnhe9ka5mg3ZnsjRmiaK6GdVJ
25iJEKQFZntpABNQFOE3YiQat0xaRZFJ4jAMNzdStjqJXhK0sSrk4IbVtpaEF0FUAigKfguoXYto
pGkGsZVQBx2rXT0Cghij5rZoMjNdEgZEQkL7rDDA7fZQ83XdnhFlb5QaexII/HW1DhJxhKDvaL1V
5znr78AYv0edfKhGWIsN31wUK6daeTMBWwkaN2iEDsUhQ0tDA03o7kp0VRJyqxvoXQDTap5sMaSp
VxN+b+uVEx+GgcKvSD9X1JROVmsMQSLlW+vMb3nF0qEyp/WVYtyl5SrehUpsusoK8XnMGUbUJUKv
/Fkj8qicpy9Di+MLBsMrXrEn1Zrf8qnJbXmZ7ZpzxaiY5OROAr1GNbtbpd5vGxWddB5eFgvfZos2
i/WJKdTAAjdq/YOqrKy8vjyhlctL+VUh10UuXpv4DcO+rTJLQ3UOsF52Ws6FkdXY0gLrTVq+pJtw
JZUJe26nx7ZFKNUh5scAecjb66C8NzNZOJxp4/5RXfn3ae/UgggaF6CvQZi8RBOeBK5H1n83atX7
WK5IR+n53ibiAMJ1CfRsOYVNr9JotN6S0fIQWgTZ/JJWDYO95NyMyHbmAS1LQ64T64nHPM1rJ9Hv
2taNLYtAJ1Y55DfWlFFlavltQ9knheTLSkSLleR51dAObZkGqcWEWTYPBaWh3peuaA5w9Acv7ceX
tuOS0XPZz1Uwk80Kpby+LCR1So3wLgkkv0xqEMuRJ8DQ1pX11UQFUd1i4nKC28NO2Q1jfx9BqbaN
WeRzmjt3EbNnI7MOodhfb9kRlDAXPUezOBo7vap9M+68uSiY0uN7ncgq7S5kwai0uhQxfG1rc8sR
91CUdDJz6BSqlHiDfqFVGEiIq25d1/RQVs/DKJ1aRLqakvqaWNmpkaEwJKeGD53bh2xphj9Coj9Q
Wjw3OdnZ4605Xcuvk17tE5lrV2+xM6qCBY1vxtgFW8WD6B2IbfGTavkhn4H5pdkZ892PYBXHVk6+
xeFR5RueLJrZi5VtWyu9Di1e03EWNo3QqpslW1FdojghfKM5qgvOjzDi4NrlH9nAN849t9fDj3jt
vbDvYiicReEDr2qcdoGHI1Tze2tV4iYrQ/hhx6UQAdZm0DuRG2+U0CJ6WtzenJQtPzTl9UXOhsNU
o3rtmie5Vq48zSOKuOwfjfSQFZmjnwQ/Q2Ku/98Po2Rt/eUw+pfH/3YY1X8Bnizr2I7Em1Vd4pG/
Fe0GZnUDgBU8D7Cat5zj3xXtzIV4CD//K7aDev7fPUHM+KYocpDlN5T0f+dA+qsS/4/nURqSDJQM
usAYCuQ/oZVjUxDivugr1F7ftbCzHnHAsGQXD3fGa6uewA3+7tx++dcz/z6vW/0PJ+A/fFYqXYzf
dwlaAqeIOQxJ862tzkWx2rhnQylhwerPCC62kKbJ9koxcav4azqUBtLwsWj9mRr5WRD6+4UYWrtd
BuTlMSYmmPDyjIYX+Rf+G72sAosU+O0UK0jEevlF0vpgKUCrW+rsCCRvCRGbROoPMmdbVd0oQwUu
kiiFeX0uh3YHSQrhZ6exxpawJrWxQGaqWMlmmtWv1ArJgtQ0L1QYza9RkGJyaLiL62Ugbv4WUG/e
5ygYBKtH5dxstXQ4rKoByWM+RUoSQBHiXJspvlaL7u0QW8PaUtD49/P4UADwKOOjHJYt1iCHnD4P
euBM0J9KISpcIRfR12sPRpw5AuwiWQaavN73qe6ahEEAHQY2yiSISC49L6F3nnFM2zhh3VDo0EYo
gVhPpwTkZckwgYj3acqwnAK6UHCcR09GR4Mm9jtaepNG1plKJiL9vgrpOV486vUMI0S6s245g6C5
ul4mJSZsNmPy1N/iG0FqxOuFjvpmUBdPXAIVTWo4Rvu6AmNgaJe6GY95SPayKJ31wvTicCBKbqWj
cVkWJKkG3ulGIeiBpGtDDSlpGvmatNpuLiwntti1CqTrWCUwNiyvWgNLGnAAZoVt3U9bacxeEyUP
qkp+UgH5omsZVnKLrDpIBqFyK8O4z+Pmie/2u2iN3BlJA+7I47RF5kC0wh25qnaFjsCVMdWG4+nO
1KNzX2vfa68cEMz6bdo7XdU+CqroiDfMYvUtqImdqN3XHKp0FnTyaBLY3uXqWtrykNA87tsegIvh
jAjgMZ2CtQI6OE9ubxkM0+JXJMALoTTTR6c1APUjLzMwxE/ys5xSPpX3Sl7tpBG8CpWEnDH4u6WN
V8lPDw6/Vj91bBARyhYlG+9MExGiLJVc+MQp9QRCA5EIRLnxiwYRnITr3YxrX82by9xDprjJE1fd
q/r5DsvvRZZGLNKar2lMtYagn6zHrOJSE4p9YoRsGiU4ct2LIIhl+mucJA0Kuj4ImeXlo/JcIF8d
m9UfDFl3S8P0lKb+Wjq8F9ZzMpUnAMqu2lHJjKtbFCC99JU9tSjQbL5MTODkRrmG9LVLqXDBw4Ed
QIsgyszKEiwRK27GZV9RxJmmzvFr9VVJI88ciVO3EwWa9ICuJGNEt99xlnmyMtLpzAR6bZc7Ie88
yYVt1BQfhVAdAIsibchoPtaXjCYQOW/HAh2rCvhGapDbFJW1xUrlFahhSuJYNiIVKn0xR7H6O6GM
fuQR9fZcFoe8ND0hy5mEptfGKBwiPF1xSu+aVtRQ9CzIeJaOLNyO6iUBx1XGyELnc6tlTxUHSZY4
StYOETnCdJxS2xIk92TVe1GcbcMQnHFBBA85fBgMH4zRCyzsYysIZFfBIx2+6niANLRwnApbv7PA
xS0aKvCCoTWspiOy+kAIu+2aQYuLpHnXijkXA/TMgQSkdHhMZo1Oovo89NiqFrOHfW7c6TnoIKlC
W4+OPpMGuLaDcZG5K8lF9TQs3JsCmWcyJr6YRhAf9J3ICaOara0VsqDBKPTmiqFMDHeHRu+qMUZl
RDpBdm/NnivE4Koxb2EYmgLfXDv3XefK+fyM7xeNNYyCrHttCvlOrqLztCRXY3nQQ/xZ1itsT9da
dQchEQf9yY6IkFgyVltNeZdV4mskhT6wRGERSh+xGm9DIz2I47pFEZtxZsIm3/UJSVMspFaNtoHt
b9B9c8ngLw1TEJXzRdNvOFQMBRbt3DgHuFaN7W2cfdYT+dPiwt/ERtX7/SIQIBYp6ts/uZFHC4/x
pMVcEeT2/yd3D43MX85Of3n8b2cnvIxMU0XDkjHNcFDiFPTb2cn8hVaeRbNKUZjh/iEXFZElo02N
7/s/DDwQ88BJ+5eak+bg35l3/AfM5x9eucIb+/1JZo7FqZxS6EAslAlBX/oPel/BS2bju5krN5xF
1N2joyHopq2cWKcylAOkdKwl7pBmdG8Yg3ZTYI0YyXCb5Gr4auHIW6dqv843zsHzIIO3XWq7UHH8
lLTf28RvVVhmiQj7IcYR1EpHQp32YT+CwFEZGCATm2J/FQffmIc7AMYXU1v8TEvOYQdwOzfIhiY9
CeGOsg2V+qmGlV+25TXPO7cruruaVlEOI4NtbzvW8IjZkys02ENFqww3m7XC0CiASRTZHnOinc7A
R5MZaHAT7wQRjqZYbPtquibCpU6BJhZ5F5hRd8zCnClttIlzgxGzzG4k2Ub1uajSpjBHN6zVnQA+
xiQYJxu8PiKykAltCN2Z/MDyKYoLFz6ZNxqS3+gYebClGUsLKEIuPrtIBwaWvkYykBeOYxPEi0Gj
oZYcNVVDjhEFvUTGaB7trWmAakmrQQAFlz0TJYDSRHHMcGRtNx25Dn00kyCiLyIrNTZLKUzSTURk
dC3QlcLiVxCVnOqi3UpfWtQfE1wFsZ7YWsIhUjcRYKi21hXXEt53RpW3gF6u+vGtCmOnaKS9lkdA
1m4VnkXmtnzOVt1ln+A0B6WznK/8nS3RycAZ5Vj1ZwGaRnfXWjh2Uu+h6cFQqz+odAh7TSWY3etk
7SGzhjc1jvcceuHsMI4aoqDSY7fFIaOnp6kldqrwREFxZs04pAxf9FA6lhGWjHB2a9yT2EKJSFFc
jY9pHLmA1PyaCsm9xlmzqPug5wSdW/kxKvoALdOGZvG3Wp1VOlVJUToySYpdF1Cw7nWxc9BBbTKM
l9WtTSdtLertcda3ddxeBG19w1XwmQl3xQCD3ZDequjaz5krhjqeUkxinWHuMqtCs8yIxLh9lWbu
TBYzPCMwUe2smSdL2v0Em0eW2y/C31psBxEDa9MgNSp1MzPfmbPwHK6qN46Tm3YMCDWrPgwxgd9j
ET8ko/ExVdpDiBi5It9iMt5zQCSbiiz5iGCXijztBB6sBCc2n5cXORQ5EHZXM6+OZnSLtrf8njK9
5cYMY8UPpRCLGHTUyXgVFON1MWruwfVFWIY9uic3WT5GBdRsy0FGGwDroeg0MSoV1gq3HSZCaFqu
2YVAj274cf1OGqMLvqBTK8a3WmZ06KaTaUH2YcEMs2l2+WKBRcg5hvI5r0NxXHXtMcsjoCbik5hq
tPnbJvX+yRuTytaBgJPJDUgQ478X9Rws/iL0+cvjf9uYUPMQB4vUhxRXFanl7ybxxi+WfEtLEvEk
GP/ij/w2iYfTie4IEgCIal2/mez/X1Gv/oJeCEcBj/11MvU39iVJlW8bzx+L+t+/ct7/HzcmWW8U
s1PqbBvthxQF9n2uXSXjO9qOgXSwPGNbbNegvzDb7UwnfQ1/yGgY3iXiXb/wGJYP6UOcXKmTxvdS
u2bvxfsNNE21yNQyXFzpJXsfJB+Y5p161O6zp+KpPhif3ROPDhLoJxuSSO9LMMkb49x7+jE6YW86
KR5XuzsGzWl5qgPtU/Fqr9oNfrJvTqJLje6WQfE0uZK3HsLdeOAVvK+EkmKdvULoDO+Y6AoMIQhK
lTbMztgV8xdhXzugc+9MoGDKgfanulPOeaAjySFd3FX9PeOte7bKoCNewRGPmpcAJWCg4M8HJgCi
2z1B0SWsz0Yt6sIVckeP5ddZA2Pb3LXn8Vxsk322XQ/lhZxZdz7EF1L0tkwb/L7eWF4fqDt1N+M7
34HU80s+gexEUWKyEQCYuvYPBJtfQGny9MTceQjJD2Ug2zgtnfFAPmN2HZ5o4gfxRfxpD9IL5uNV
OZj9QZr3tHCdyo0DjffUHm5dYn99GdF5OqNTBtYL6sGDBalu2/Iq4gvMMz/aKl7oF/mWNYVVkN7u
FZzqgeSk4j1+yGUnO6WXOZDdwmWwuJXfpcMcJPvhWr5KB4ohtKw/q7yR7cUdD9G2s7FGBforaE89
YPNWH8xDFIDHP7QuUBsP97Nb7sX7cNu6hG04hdPbk9c4md/50vb2t6E3eeFZ+gnPDBYCyRV2ole7
UMldzhe8DkJHtnxEh9HB8+jCObUr/nUa2TYbkaPxf9GO7cJl63roL8tJ/Tae43vxNf6QL9qVQDkW
0031Nm+BRh+bF8sFLnYersJG8hjEOIYjBPOLCu7VDd1uT6ysr3gk/vrWgzkUG3XdvlSkgDDAcJP6
MG/Ttt3gXqU2XImOgi9WEXgeOcluyNyusovaO4bkEzU+GS7pVt/km88L8cVPURA/g4IlHVG7X7er
5aTbQfqeMsZh/rgjr56QFJRttWu1V2ukyXaQaU5rHmC9cQMKaCaps/VCaSNCEExd5iqFDTGIlhJc
OgIPJ5x5kU1CSSjg5AdbypEEjSftsm8IBcMW2zbRScnH52R9cYCIuCDPzWdZPU0RtjNcIra178sm
AEejKleZuSgz+Q0dtCg8V80rNnFVcwk3KOTN8kJVW30hSwVWT2YykVgl/ftN8ib6tSPdm4/LXfEz
SLv2ZaEOy69C6K3xFUYCH9vuFtzIkE6GO7HBoi8TorQhgDlvHa1xwf6l0n41H6EzAn+jnQ39Oh7s
2OpAoqE6adt9Lebbuj4JKLdNO3w1FZuqNDwPB3U9hXQM38Zqj+aOm0tzM+EIDEx4Mzdw2Ah2IRFC
c+v39ZZCjFZvEzvjFoaldlL6U/+RjceQpExCsB6VAc9uClMTEyJJ8sRN2dr8WYPOH90o/zDM12ne
aUg/rBNhH2Ug9SfK83JbRbsBDBqKPtoukEO6xKCMfiDkisdyk6RcxEeZPI1r8ii41sm4ygRZjVt+
xlCCSXXE2UcQcgUjMmCWYsLo6pd+m/n9tt0yRa1St1Ev2Tg4dH3M0hOsfTS6i8qMkucJt1p8bjoS
iMEHys/8DT+SXQaBoMeNctUZyG5Mp95zKIFZGhgnmXHJpX82Dbc4Fnb23SNlv2QprhXfEuk6KYZN
trRkXmtgA9Qvw8FCfzCJW3M9r3jckf1XnLMX1M9ciYWxn4YPI3bL2J/X+wU9fHHA9K+6suJbaCJh
ZlQvSCdL5kydrZGHCUtu2tYmwTL0dZQeFyVKfetGvtxmLJoTNOO8IaEF/fX8GiW7ruA8NambAsMs
LULaBtMZqAIkDrUjACjbEOxD5+ceXWjM96uLPxCiH2IJHuerGj9q/fsQ3yfJrpqDh1B6ae+NZ1zZ
VexY2qZF+hBz7VQnbGVKbNMmzZiPr9uCIDc/m5+1RXMtNGYyjbPacOL8vpUflMUNm7vVcKzyZ6y+
my6ICm9+UvJdLr7JFg0IvPg9k3Jh2TTVeCl19aY/9WWiqhdzm33BGAxl0sxr25J9ggCN5lTS+G1N
6JxfOmlL73Wub6bDfMMuMP2Mj+ZLwjw/KzyeEhonv8OkhPvFZDgwq42xkzWXxDQdqGF0tyBMm6OX
3hS53Sr0BbRmXsKcNUl9UNu76Esglo/nEqHZtE8GfMJa9ktA7z0/HUGYMoar2AXl7MA1yE9MD4Pi
EIKCqsBROdJw5vdWO6X02AW7fdS6t0HdMnjSsbOrG032wJuM3xj4CKjblnfUn6krva3mc6RdDLS+
HTAPWoCGLRRPy40uRVi4Pb+ZUAMpWTZY/Id76aju5f2N3/nB2hRoxyQw2S50OsV9AFa0eqiCItD8
zpNO8isBR/szDiZKTjZ83QOJM16WY3lO77Urd8E9OS9QBBq4XrLfZPTpT2u25YNrXomQUbikh43g
Gz7TyyPiWt6nm9+pCEsme3gWguQcu72/3Gv24gxOxW4UuebGfVds6rxd6A5cdifTXfa9X7qSa+zS
U7meFywT1uLG2BsuU9Dh3XqBbKlujXnTXbTGjk/6vUzH6EfZWT7Bz08tBX7oywB/3ozKprzAQNjc
N5rPzLsZCZqw25RFwGNlklksPibUZqxdbli+RMVDl5EV/yY9tjvJR9SLI/uT7OJDc1i8KlB25HyA
+C+VhxlAr8tIRPIt/wDV2jmggJ43cW2Pb9FL9Dl1/gL1NsVuibpkgykxlr9CMnoEWnZEt6bJW8k8
n3k6c9Qf/NVoE7ko36LJSVV32CHotnl1G1Ict7VfePJWJ0xAcXWUL7ckHGsXpvfRU0w2ZY6mk+YA
fxqhr5k5FEax5KHLyyfauHb2oVFoAg1nGgr4WLZ1mJIy5Ipdbh17C/+Jt1Dt1Cyx7GXmkTocHjl/
GNv0+FVXSKjklDe8PGipVeNeuYE1XAQ07Dn4cG7B8cBmaMC2blX4fXmd7rtz9CS0bvsCeXPAGOSH
xR5nN++R2Pgxtyu+bNyS8EDYpz7bA+A4wlw2/Se6j9vzoa5a6F3c3+YdnujTYc1+eIE8Pb+rxKrs
Bltdtg0YeFtAG0rwwovsCwdYJb7stw6aWD9BGjR7Ys6dBrXXFbY8FOoLooAGdQcn7wc+OBY71ZXO
6+z1mGXOjTvtOP7yE7JvMQd+CR9j9VO7148xqkfMJk/iZuF/E8m7t19C6jJLo4u5SC62Us6lHKiL
d+mz+cmAAmMX2fRKvlkWeJxe+oBpk0WG2At4vBKlpbUx7lU/uUZAVqpLIvni8N52bo7n95oGKju5
QVA5ChVf/UANVTQAhmDggNc6j7v6Kbvk23CvNBttAML61R4Jcxz2MPpc89j95O7oMw/xStf08u0U
rO/FxdoVWCPf+ywwMQ1zHys/+exoO+2HRcytT5CedXrLYMS+2pSm+A6UYN2f5XCfrA6qHTG1Q1f4
GrbCV+hy8+jXSXJXCNDrCxIo4zJLHlO7jwwfcnUwuM9De6rdcd7xDOb4JKJg3SfniZ6W2dyHDPbK
93Q8Ft0eLU/jz6rDc5oYjjVbVehje3kEwWI7AMOD/TfcLgCMAQqBmReeR/MnWFmjdkmeb3+yjrfv
At5w/F2nF7kCZrub4bCuDr/U0GbuRpPjmuO1/ean+E8eEdJwXyrafr55hbbAeSXajcJ2TsFavXRM
R9/So4D19LHgHuDYesJoQRecsSJv6vaWA5nkS48/4hc/mEm29ooxd9gOe/nY7XnYelPf3t4AjRzm
e1bQPlqazTHWv/2jvJKKBoixKcSN5aDkOP2T+wq0m0WTwGM0o+AE/ruBiEYBP/BH5epfHv+7vgKm
NAQBhi7eLER/MIXSM6CXgekTn9CfxAK8DlgDOO9/bSz8QSyAsk+xLFoLJFz9TfUquZd/aSz88aX/
Sb1K+kOX9eXCWFvtUheUMKWqpqO9mY7zkiLaL43PsGwOYqMfFnzcFujvOs8ehIQ+ww2MKbzdtKgV
8WuFdhMWCoB7mPlLECwEuqsmqLw4J5mp6Sr3xrBu5RagTCQdiggWspGYW+GGJc0f2xxoXJ85sz66
K2JHSQMgGLeQ+5wbsMqILMci/yIVn4Zseps4aja5xVJR+VZHZVtT+PTqcj9W64Y5wrrJBisw5fpQ
580eJjIxE5GviuN9kmK1K0RnNVoknvJDt/akvU13w421trQUfPpKbBWJvxPs61i+a2om7t27xr4f
Z8QchetpBnA8t9qNeGivQnFDvdOhxgZqigI2CQ4HhQWSS6axvYj5aCclZRhDe4AHLwM93kZsgPv1
jwugUXche93RO6Pe5FPt5yG1XVlZIOVIDVBQDJDxmH0qPTd5jWota8gnLcX0Ys4D3eUsK/iMrRii
tGQxR1Vtsdc0PiWyj3NVTJ2451iXg28h01kGmR6CestpTTfqXUe31jUEDdtWhTcxHwZgs1+9vBxG
y9zlgBzF7KrG+k5GOt9ORSCjlTdjUoGr/Evlm5vj+lFcyUNlqHizMMg9aAqzbY3ncKyCtpa3JMjQ
zqQii0PWf1hQSAPS+bOdGxpVrxbhTHaFtpNiA9WozSf/XTbbskCbMXTCMV9EmM3lsMOQajgGY1M9
nm2zzT86kYAZLVNtS+oGR0iptoHPqSmiBG25lziCi2q5tRT+HXQNwTSzsUZREkQo23j5FF+mIrtl
mV/DEC2pXIWvHGU+zWwEbtimmNHUxziUr5gMkhtlfYty5zmtImr3PKKnvWoQow3w/Gt9RdYZA4Rj
Gebdz3xxiaqcY4Huz2wx7FWKl3GirTHpZ1nYTUrh67P+VUN8FFeJQh3X2TA5OCcCA+gMQyLByu1l
uuXJLUETpoRnsVTTJ7OILW07TFocWJYaFNGSfxYdx2JCPgBx6PLFqOKvQoxAzY6jKw/leQ5jGYiO
/owWsfR1Rf8azH6GsIUAdlqbj4hTWqvQXEBfKXpjlR6snArVnB2lib0xNoNiUO1uMfcZLe64Kwk9
MN8nhYN8M7p5aD4vsQ43q5ZDvgCDcn0s3lJAnPb/JAckT0F8N1sK3jC5L3Jsu3LxPIZvSQEioWWD
RmaR89HdCu761eytLbhNjmjqJkc0aNUDjC8YxCJ6gnGp7pSm2I1MZv65+xR2LOaxN372zfIKE+DX
t/o5/6/ou3Le+/f/uymd3ovv//0/ZKRfNMh/v0/9h8f/tk9ZKNdMA5g37O9/4WL/32DW+kVj36CZ
zZ7E8Pamd/ut/81glqCXGxX3V93azZvxb1GbJiGCY5LLK/7VHvs3OuCETP5pn/rTS9fYgf8wmeWu
XMN0nsiWtcZDr8rtXheU9yUiKklLmlOrjee6JaoOF8S8xF6rEUmhRMFQsIJIdwOEmbKW39R1cgR5
/pZi5X0SxpeKBIu6S3bFIpHzQGTy0lqfs9bTe6m1U5hKZznSj1Ome1MZPdZy6vVMpjLQU0im7iJJ
86S8ekfQfpBjCwkwbGuDgyd1jFIKd4aJ9JtsJZJ1MV6OU4okq+GoWR/YeECJ3mQ/wPntCbxgazDC
a82YXpoAxREdV3aZVPXQziYjXzXZLEQv5+l0kaeJhAxP6MoPa4ZdkJsYnXLkwzQQyxXIydhta5b7
VZTuMLzed+q3OjwDsCEVUTn0IVVLYhE1jK98yDxyQGxTkrwU4f5NdIs6KGiq9Wi1yzEKuXkj5aXp
PhPjoVxoJoQVZ2tN34aUGz3oh0R6k6PuLVcBHapkS7B9JnjgJghBPUr/qSO1Wpr8NSpgcJJEQt9V
lBI3b/W9aI6nDMCAYEzkB3fWS0kejCz94I64yyt5H2f5QxaCB5Z1+YTtj+zl1pey0HTnlkQpUgQd
PR5uFNjncK4f8hv7UgbmuMizTST3LpesvSElL7VFha0UX1pvfXZh72hDe9dXFq03BrZ566k9sz+I
r8kaupJ8RD3/0wjCVggJ8SGTts8H0Oy0maaGjlN4TwSlm9WPmPh5WCIVztTTaZJ1ag94NFPdPg6V
dTQWNvE4RrEXdwUwos5txz7aoGIofPPGlzHj1TPD6KGidzkUzIktVlyQNzgFpZDmF/ojhHOxEBDS
wvYkPyTTXsnCL6Otd7r81Y5I8mBGxG4Twz2t64TmdvWewg9LBEAXQlrfArWJ3xLD5LGccWx2VDOp
YexiMKUGWj9NBDQaLeWdkbOHyAU1V6neI2p6rdkHSEh/UG9sZWWKL8PNk8jjOdFE6XOjGiVa6+VY
zeYBZzkwOgEp4mxr7b3Yz2djWJ14Ft5r1viovs9V+pzDEL2ktfC1mNM+V6W7OgToh+z6yewJU0Y1
mbmIAxF8LvF30aWAXBdvmlqn+z/cnceS42bape9l1gMFvFnMBgRI0CeZmUyzQaSF9x5XPw9qWr9K
pY7u0CwVrZYipMoqMpP4vtec8xxyqrmSHoU+8/z+oJXDvg0lDMn065koaG44zI5hhBsFt6ZAEEZf
DBu46ykURGsdZKjHDYMBsUX3XSLp0Acrdnky6Cjz4jnpiRefmmsZUzz0s4WjBWByUF60SD/7qg5D
R96rBQYha65BSZiHYjBPTcwCZda4+kDwcToytZD4JM14z2lmBy19iRVtPcTGuyX1R22O7v2gZtOb
1atELr6iedj5QvAoD+zhS9X6iKzPTuRV0c72o7ghl+EaW6OXTMa2CUidLLNjmKlffVGZm1RpDjPW
W9viaZ9l/6A2TKTb0KQuaS8dZc5gxAS3MgAXa5YhpjQkTBvDt6jvHuHeHYxehsArXv65lyiacJl2
S14UToqq/hdaxLIV/vMl+m++/vdLlE2xKJoa1sL/WQf/oW4S0S/x70Waj4VB9PMlCuKaqA2djTbh
aDr36x+XKBeyhA8ciRPuxr9xg0pL8vIvK+Sf3/cPQ/nPN2g49jzOalDDIkzXlaWJduMn69nUmatW
wZMSs9yIZFxMFN5GEqCWq7x2lgnsZmgkqBsxudSYYFb58vjnAdoaBkqJcK9iDDLVzgWovg06F24K
Mol01Wn4jItupzGIjA4zahoBNmnUwy1LlJ2gHTN01nGur2LaLkJ4nHDCDUi2bl/ATAEGGqhLNb2X
+CUqChKkartcb0neSlCtvHRZvTVJ6YgtMlwBs03iphPCNfYfImf6S0uoOjGMACrn6KtMDJSSgXLK
IyqDxhe8PkV9O5UvE4+UELELh7w52skgAfVRyGkE96Jfuio6NLKMpx3/VZN8StPoFvpST8hoUiLL
CVrgOuK8jrLmXC/exMRA/8MpExBF2+jVaTb7fZ8xF58WNVk8PBiBeLLUk2AQYFPX5yRKNzncI3VM
PvO84NeC7CmkN2HQ700fhYgfv2mN73UVMN/xk8VgqgS72hDXXdqcAUYO3MjG2oq4NNgsVuJtMtqV
hiGsEraAKKknBGIXS94jE7BE6c/60KIXRsJjZcVN06aVnoHmHkdQzeW0BFuaCGAkGJkxR2gn1uzQ
NH2bCIzWFayfU/QQSGgGpEy/5SOMaCORH9JB+sAZ9WotndRc5lccEi78QssWRrotaem7VKHeDhbT
v6UjE9vMK33GvrRqCi1bGuWcZSzYl14OkL36DzZRwyVb1C2Mg0wOemmZ1/wnlg2Svj+fTv/m6/91
OpnSb6olG5wv/89/spTY/zqd+E868QqcQiKDJShkTIF+L/GJmBA1SSFgHVia/ifYhP4b9AlDNolm
FA1Z5sT5GwfUwtf80/n0yytfTsifzydybWJTLEvLw0YsMdhF2qsp1ecsL94+dCEB9oiqRBocTtg+
8A5vpyApnXpQUf91vewpGl6/XBFGT4nBQ2eoRyrrJaiT/Rxajl8Sa6CzIpShPNXE+dDVbw3oMHnF
4pKIFWiaHkAxZ5bIXqgnUEyISsR73vdBB9cr1U9B8dVF2YPSmm6vT04UQ5t6VYJDad2lpWcGrHhr
fwq2Ymv5cCtMvG7zDmAwbHFzL0esoyoEgnIPzEpsDIu4Sdytw7PGGLkRVkI7IkIY3bjyD0U6rqV+
8nT/GoF0nEIwDAInykMrJ67uF+WJY4PVDi5YQXLzKHMKQWe0jY+3CEbbkGSgbPgUxGofhPEhZi+o
a8NmqHp80vhP6yKqH/+5JQCdswyggAErjitTVxmv/qeHTNL5LP6pj/7r1//+kIm/WYRmMSJVkaj9
EDH/8YzxFFEfGBrGLO7zn54x7Td+MRWJyPP5L4XZHxWAQrDVMibGFkHL/7cSruRFmf3LQ/and278
Yg6LGQoZg0Isepi+DgDRVypFYhINq0nXIamjS8ABVTW3lmle2LIgzjZhi5S0Ddwxe5AIu9J0INax
chxZCHWJ6qko5qDd9ce2MJxoYG84drc2mE5xkYsOTXAy5LJrJh5sWNMVimY9iPIJHjzTXQmGsqAy
uqq2bXSIVNzr/LPXT3JO5IQUTbhXw/00Wlfswnaq+w+5+tJ1EXnUyjopFqex6pSgVntr3KRFs0ni
2PMt/30Yy50sR2yIylNjifTD7Gz9TyEIyOPoT6MJPNNnzVbWz4ISH8JCuUYU7Kz2FviJJKUHreoR
bEp2b6K+MGHfZ0yjELaM9SWHNthb8XMIB5D27jmypLtYCU4h9um4LfHhyE7WDXsTSwqjAuXU4XNw
pZ4xW4WwwPKl3q56Ygg71BvYqRJxmSyX8nOVR/VGaWuTPlYl4xHJSwuRekq3g4nWAQt4L5Unyyz3
0xzeRXhxWKazr2QuT31A2ZSXDYv97Y9cd4nuq6i8GOZAInPpzmNYr3WzeoL9FLl1Tfhfgeh3kPzH
rrbexry/FRG5YBJHRuyfVZ9UxzR8VRv/uRw638GpBrxV2PZ6fRY0pqJ5RNRrLuHCmensCyF+THrc
bD8Ur2NNK5Uzyy/7iyEIxz5ox/WoPIZYufmErSqKOJEdeTwpAHt0J4BUqyc4hwkGvxsacT1Mi6BZ
0envmlPfWu8FmV6dKOzA+yZ+75aR4cym/y4KxS5V6m9lDG69SrZALnCAPlpl+CpZuVMa1rZX2ILD
7R1rqpp8ZIqJRs5vtj7mdLO+hvNGaIa13qKzneTghdT1TdSjwsVYuu5iM8USj9YsJr6lJvStEQiA
WwJVRAnzNTWX9hjodNmlp0cDtp3+MnZgIsZ8PRTyu6UU7yKPgUxLXrd4TFj1J2nsxkQIaCU+rLm4
dbK2if3kcYDZodTowjRxJ1tEFUSJWy8/uZggtYpXF0vBZh6Is8R7bfjS44iwS2JBsmhNRKBkko89
PlbWVVZfliZ/IsG0HZqdr80AExGnNYeFwAyRnO8i3WOyy3Mw+9GbFVe8yWqVlz0mL+U0sO1vs8nr
DRE/0usUVe+a0B8N6LmdbFdkp1dYejrgydlQ7ZZ9xYR2YZrEx8XcUFBiDpJpS3WwqtEXysaLjrVr
jsIHyxK2EHtPfsS7ITTJbwqvwXxgLH1rJNmSKFTOP/daYqiLsF3G7CbJumQuBdp/upboJv98Lf2b
r/+jM13WjxACdfMHTIx74ffO1MDOjIVnWTeSGPZjQ/l77af+xleI3JJMeBfEDuPk3+8lFfohGWj/
H50pVeQvl9Kvr5s/5ufKTxpAHcSzkXmGlsPOQA5ZWBn7cbzU10Y7K214iAJr26TTB65sIlzApUTd
abRGW56Maxsz8CtZuQUsv9JmrROuXElvuY4MrIm8GFtuiimswsgR9s8lgVzJOG6zgISk9AvIxRY3
KQE0Op7Vfpeb8lctJYdmiZ9ibJequu2Xn5qs7PxiuO8Ff8s8F8mmxnHEEZXTFtL3cvAtiLPMQNws
Vz2DR4hSsen46JnqyFSdOJPDvdJJ2DLj8kgamedX9coolY+h7V09Gk9NKrypI8AGxUCrpoTBRhrw
x3VKbj1D7j2mQ3cOJ/NTsKzpaBZYUqfGustqa3JgWC4RMB2hw6rT0paXDD/dqI4gjUTZbqzHe72U
sFpjxyBMiMu/cZWIca6CF3Jq2tn1uSzbrgHPTulqLRYlQaucqAoexZyzX4PRCzMBkYaxk1p2NlOD
SiNmFZiU1ZHJqkG+MfpLKZlSG8fKiG/x5svScsO+wnCgrR0zZzJnbKe+SDnPS8wXRYOsPCojA4C0
7B4amVCeuKYhLOXh2V8yJvMwPVrVgKJLPCoJd2CP3qGOvEyaqNfxqRSolqX6lkSkLs6IFiFsLzsk
sTVcaZy3CZwSYVD21RyRictMYczvo1bei5V67pP05AeGHcQqajtlVSCgZcc8CwofGxxS1vycD9h0
dIgpYvygato33+Jtq4ILgcVvYQBHDjY1I6c/xFtZqV7UojvJFYqkoKOJyIL6S87SFzNGQVmWO0HO
731ZAdDSpo8xZGJhsR7TqcsEmfm9dISRQ4ZJ5CgRlGJ+krXCGiKOiYZJNuArSaY3FhBZDlTTlQUE
q9EoWzsQJhaZdckhg4dAdBB/i0rAPFSj5O50RK+k0G6T1NoJdfKUgEhSk/pO9JeYr1T9sBqWCH5W
Y6KZBGK9FVznFa7Wf+4xbBK4gvoCe4lmiMZ/45gxzKN9+HN38Jev/6M7oOv4hWJGKu7C/2b2R5/9
Y8H2c/O9mBv/+C8/jQb130QDywk7O4xRJqPMv9N88yp40b90Bj+/ankxff58CGNGSduwRn6eKw7G
q1zYBuRrVRp+7vFDxXzWIUNFs5raTGoywW0R8y2OkKuMmACnxyE++F9TveJpIq1QlVyG/uW9iIg9
dekehnCV1w6aCGzyHR+4hvQaF+yP+WS9Vmdkid0N6QkwfzqMxbVrNxeNfViwCZBfNutU48zpIzIC
ntUBCdS+ZWbUFHeFdZrzM/Do6aIQhkNh/pF9h8pn4oPIsbudsC9cotBicGS2fx2WXSDzPLRQ+kn7
/FRsgsNtbA0273l0zdGbSPgLn6FP9PIKZOIEWEK1jffuiC/exnywFV9ZKexNhoXkEtjDZT6XjrWG
Cz1crbXl8d3CH/GF/C43Nl3vJMp1uCuNTVKuonfQG/BdWW1ni+Rs2XSzpQBO5k4M6FxZ3vqNXeqH
NMK2F68qbo1yXCObTKBJwSNjkaQCmEtgvpiLMBJ0EDug/KUoP8b+iT6GJQ4i6NcM1ATiTXGDXVsX
QbrvRmMbm6hC97W/E/KzXNxlRQT7Zm2+TxImt1W6lS/BaUq86CZ4/pG1UcXQhei9gu9P8VQ9gXyH
gTvrDG/d4QWpe7/K7dIGK4vYNtwPh0FmJGPn13jfX6aH5BngBpTP0EmvRB/cgzPCp0HSxD0SApae
CGPR3OKkzPMrarsCVSfATJssHGQaNpJNEHB4ISo75duOCefb19baMzshbDjzQTkMb5xtmHauIu/1
WbufvgnjEIZ79IzDZbxDSgMMLU/cdnhh8wuAHMnRU7faM6V2YZCRsjybl76/49qSWnuWVsFr9Ar/
qMZmguo3feAMJ92ChsTiDjuQjFVia1ghjFcO0HvLbXKrP9Ln4J2f2HzPt6vwfHfYq81TjW6vXhP/
JhGkxyf1Y7TIFuOevMXdKoo9p18bSEgv/tt85z+23WraRYMTSk7E8PqcnHLMMtFqXpeOspWlRTBc
GHb5XLnldjiS45654XNx4qqq8n2ZrzAQGao75fvcP8aYY5ttpTxE9NhuMC9SzyLedsYKqnFvuMgo
NdWZhwuyRCSHjUSWih3MDuDonAYgWTFkgtqZ8f3nPtoI68/kTXMIc4MSxppUdLMnbrV8WDXJUcoZ
YIuOaYJCkdYAiqji9emsVBdVvgwZSE/sxqpbdptkOsvoYlLxXn1kF5WvU6eEVoKmPLQzfB3okt6D
V3879EdB2QooX1ZwLdTmnCDRrDba1X/oDLfoPTlftXBdPPUOziEwGWoKIMbRvtzKO3H3jIUyXQ2a
SIDgXQcaaWLKvo0AkWCEK/ap9tncBPgY1G6xcKzfk6P6wpXae+17j4n1BURs9jXvtf30Wneuv4vv
JrxbbP0aCwd34WS+v0KR5lT93ewflQ9+5+G70tZodXCjVDijaoXbV95X8Sd/Za9CJtn6tOM7RF5l
mz6A7Csuw1FEKWwPquGGrEcIG9imB0hsIWQX6kQ7F3aM+4Tqklbydp6QR7MaQQALj6L3RJS4iJCE
b+OuTfbq7OQjerWNYR3ljD31Z/0SFpfpdaCOJoCWH2NgG16Hs/rFaDeptEbnFSM1cMrYUe56As6Z
8K/kVmOycwbp4vREWLPZgMTV9aTDtq50qLfp3etrvMV/t7NsNsQ27pONuCLYxW5OBJt4/WEIluTI
UzbyU8vdKHeqqPuwYFVYRHatIGUFEA8fKLQWnBx8Sf1U38/Ci78QXM/L8ihS9s0CzXJrkt8ep1P9
makveNwyrAUsqaYB7kqG/+0EMiSXP6bCnY4azFxEhthmDuk22KlitZ1LnGgGFDJWxqm8RSwmHwIg
hpHbfeJzj3xb1NaqSa4YyYd2hwSiGz1Q5dHKCs69ZkfaZLe81Is1P0DKMZ8Y8+S3PLW1+RjfLOEg
6u8Tkio+W25YrVxlpyur3uXyXk0Hhs1YmprGqwggnVdgynEZgNSjSB/Xi8yCtfsmpRaD8bmJVtS5
7wOQ5PkWUIDPoDts6Tjf9L3q5a7wbT6pz/pHeCqfiKhzy6d8eCsHUBgEnCL3K6anZNooEF10ZPZu
jutSWwd7DFcU9zYeCnyg5FY0m75xByxlIn1/inceqTt7pIHIdMJrt30YOaLJHXQiqS2P1gVKdcsL
UMF42cVMPVW7G0oCGpJNWW4wtxgn9SlON0TkBSZ0p3Xkw1jP1tJteNBWQFTcTvxKXW25+p1yzcAc
A8er+SanGxA0+m0+aCA5+cxTQAgm9oUWkcIbjpHLkpy3np5rgH+P0V2B/4Mk3GCtvM1M+esjhjph
9lrr1HGKhicFi/mKOAatXBGuU353gYNkYui4LrcMxzDIsxjIr8lDW3623DHY72j0tNenspzh96lP
JIxgQEm3HFnFuC7mfY247QVvUhHsk36DCac08V+qKOF2YbFpCih59of4Sepk/VK98rCTbsvchMkG
ZfYqUq6p/miwg8Drkkuv/XgRUg+paTfdJw/GcDWJm4WyegLCLOTOomn9xOmEmY/xyfImJlesPaM5
9Hgwcpoxguo8Uhp30b38pLGNfW0asA+r1Os+Kce21UPoyesEm8aMosBRaHVNr8aMcvM98lixwN3x
OUCWym9f3qZ1tbW+sRM1B1pJsduiOsI9oA1bHX+EA67FcD/Y7x0DTmbfIelEIpN4X2/6o+LS03jT
VmrsRjlEW+2C38qnZbatjXJBy6JdsabJLWPExY3YYbRFVHkPqACVA17I7oDf3rrAc3pDFOR/XvU7
gTPpq+jO47sfs2UkmBNp+kqbnEz4TEJHXOcnjQwYu9+Mr/mufk3Qt9rWbnCUTQAYg5DblX+PDya8
wmVQ+UOEs7ErlRftBUMMH46b1Vx1KgZCl7pNqz+n8mV+q6tNg1RHWJlOO9El27V/sjbZ4imEd7Qy
psVYVL6l2T0PVMs4+zQgx2f8RkzyEo+1glllkplmoOE6WsnROCWrDzpJPvPxnvonjndqvWtemKNS
OchbUbl7D3n6TafO9jRqKnEkbi9vTe3gG2fhC1utxuztmwcp9N20fWtLxuuO+MnfZmNN2on6UGfb
VNsVvjfB/Gmlh42M+soJ+YhMeJcZ2BMgxpzhAwKujQXoxz82yfaQHaBMmiudbz9WVL86hYSZiNnB
7O4XAyl2ieYE5dx6i/FDAI+a+TBm4wmdM5/LeWNAYzgJX9MZioEQrNXPoTkD2QKiqRybZ4pQP3DT
G9yrZloHoSvF2+ghPAnxdnCwbGJIam90t9K3lnj8m4JXAWVny3e4fGNya+ScT9bG93ckwR3Es3bq
vdGbvcBtHotj+xQd5U/lWDnh7IkUXd/5rcFgyrPtWINzqDTXRB5gM6G8+ffxNxk0fOrou8mqC1yS
zGOIjngbK2E3mdsXAk3lj5SxPSLfr3DadO/yoT9Ro0ZuSJQ8jCbi694sHNPIl+Y1Wae6/wbha1bq
tRiiP19Lx+lTPxgpxZUNKuW8/I+nB5AEvqoOBAQ9wmP/pb4rOvNL29/H++GcPMu28ik8EAGdomI3
yN3GouFY466br9RZnb6L+nWg70iDz4odK2+iPJ/1NYHhfFcAxUjmUrO28lrEyTLtcjglyLfzC7++
8TpYIbaI0bxdtevldUIns6dtygW07a8TPDjm8KjIiQekVSFIV3St5hazr+G5fdN407jP3Oazt3Cq
fovhqZLqf/C49Uefr7G4lmn3FRZw/3HcSp//ly0gHfOfv/6PPl/Wl8Wi/EMv+9OiXfwNLqTIPQNY
CUuIxij092Gr/htQeYk5K1t/xr/GL70+oZSGZi7SX9hJf6vXF/8a67BMOP545cYyC/h4u0Z50Pyf
/yX976iS+9CKWJmHASnINkcFsV5wrjkKHf17SHbLVlDxIamW5grO4dFv/WcfBrW/qvY0aAm223GT
dziBHfqMAkRa6CZvwzf7dbbrWbWi8OdfkYxb3Eg2NRwFZ5a8s86N4TA+MGwFJBq9m39Mt+qmdZb/
V3AaIDVsBC88mI/1R5msmXvJoKQZMwp3g+KN0j6oMQMWlEwkh7/QpfIYYXmHznevov0jFPgJNWT3
ODzCINh1V/1tETsyqNjHT91Lz/kefPmMCF2KbApSFfiZHVyQZMZ72ADF8SE+z57kJdhR2/vppDiF
vIVosBoPtChUTjyKDhxCQdtKH2q4cljLQcwTd6hU9QvdwLieoCsUCmpDJdkAdeeagoQgOblMYvA9
6z+7IflqDmhTJg5d5m10m4h3YQ+NIx77+2V9nwZvmXSRI6Kt1sPoJtghAVn4HvyJ7WftqCeGA9qO
Jpa/uum9qvfq1cBcX2src4XcQPkkAGt8GbRdU+/FCKnrNVBf5d1Ssmy+6r2+FVwCF/gfyQo20Vwr
ifeFzGolQ2iQYGIs3IsO1gbyH9ygHU04fKSVcLAewiNGDMfaDp7xEj/GXw3XDfvhNyI3I8C0GyY4
T90THjdEjXa1l7Z4vB0jt+XXDhAEy6334Wt4ZB3bd/u4crTIZR7fA+Xoz8x/mHcy2jwySDrl4ppZ
AdQTpNzu1L7T+ZvaGvKARrjnh4/hhGBh3MSFK7v1XXfq3yNiIb/wO2QkGumrMLSDXSADD+yPOYGK
M5IksIS2cOZbjZra9TfJqXPBIh5immxXvPTP6k52j8reGG81PfpG3xgf5UN3nY7TsdppHrDEvPQg
//kv8bl/8l+omtJ7rTq32GgAqbefzTXyZDfYg0J1Ulp6b1lxawGWIEpsZ7hN35rFR2MBJaBxAXQJ
737I7kzjqR6oE7nZgdhDL4GFIq65rKdPKgeRATOy6RQPBlyQ5sKa7Vjs3pmUJamDkoxw5hWlwWEy
H7kH/ek0sF0tN6xXpeOuP5Wn6mBdhEdKNvOTjXR6X2xm63TADk/lyV1anNL9xF3RMsL4gKw8PA/P
IlhzZfU0xYzquI11O7ejtZa5nAf99KoUJ5X7tPpAbi3icWQ0/VRJgBbgW7zLW1W5y2/iS/WhHRVo
EvSE52CrV+hdvkLrLtJWRNJmha1slB0U+GqLtI4ttvQV7srH4J7yYi8werGbe8I9DR3l24KwkL4p
yEWErmJwVQNn3PHdauil80TazMJhUo1nMt0Fl9Jcx5x0U18kHFDvpae9Gq+QnkPGl4gSoMCwvkDc
VmZkt+MCsoWT9D26U7puijPYAN45tSSoVvCyr/RvaLYZnvDLPWvXHAIMNJ6ML5znYXbrGwo6oVxV
jgIQ5FNzkTQ2L9isc6ad4ar7SAUnuTT6KttQRWY9lunZ4RDhgMKH/zQ/RTTBIC0SUsSBieKJPuHi
X4ZVzGPgosHhJ50UVcGa7hhyAnZjSKB+sO7FtQ6iholc9BjcFM7ElpCTvZ9ucwXn8n4CkKGfCf9y
0TDZ/p35Nt4bHuvgc1q7CdgS7MEkaG+DvXhrt/V2uuUPA8waTMLPxCIe9d18CWomdryXAh3UVFV2
Qr2R07jSwA29vSj7KF6zZfVfWGt+nLjxBWcEbYXumtz1aYdXlf1uJgAdQB7giMkqTN1snZ2ZhULZ
UhH2t65IbCORNvlM8cvpVAz2kK+r8G4GY0F1u0ivs2PVn2OGIC4J9Pvg2JXHsAZKsq3VeUX8OVSd
njke9wA/TCYTCmqRfVGSDHCEuSC+qNsvqBx88rPLyAJ/XEGHfwiO1ht1L7nCCDL2iXJvwHTA6vVp
vbapg9u33wMsZ8GPMtvvSQjkhyxdjIu2QX0Sup1v6/YHpz50VUg2wUUy16SmCegp+KWi/2lVezI/
1pPvKdTcmLGQXdriByzm/kbkjG3o+3E+1+WJyGHJG1PPkHdh7jahQ7ey8oWjGb3lfM5ZpreQ2snc
pL/axOmWUY94AGjzgo0xbD7aStoQpMZ8+D6Tn1p/1U6rrtkhli1jPrRbBQt/Q4GebYHSqOhDTHaa
M6/wrZAdCDXk60J72ciQFTZMIXrYPMrddJcq2DpXHBlNRwcY2ul+vhZ4GLlhDnRCrnr3VSpe3eJ7
c00/e9LEe4QyPI6t8a0w3MP0GZ57+dwo9sgshtHQw/gmi0+IIdDO4xgT3pd5xODWWyc9QKhfxRvf
FTeDS2diCw+WB53o0pKVYuvX+MhHsMps66HeXBBHXAzHP/EJd7Qtw1Hlrtjnh3bdUL44g/0JHsjT
H+ulzlAgXnQamj9DZuSkr3BtDuG62Icg7ha8YccfKzGeORaexDQ2PdCCsTUIjpA9ENeoyGNwdvsc
3RXpwit9w0gOHCkiZwFX3ROXBK/9oNxjUFw3O/GVQBcTq01PDrYdhuCQTMtWGBpqzc3KyMCwVgaz
3eymqWtLurdEEu0MRpLOzKhpmhzGtGbDemU1ooJmoTwcxKt4al9YrAp7TYFkJZL11Djia/5RfiBO
Cr5HPm48l11+Y/pLolL6LL/GykePXpfHh3ahI8GTwTXyarbq0C9oA7UdtZLywPeL/O/5M+PB4U89
draGoyY+VhZVj1eV91H3afUrxnr1ug0ZJRnr3LgxIOZ34oeBNYVd+HDht/nnrgoX6xvLNzKG0Psh
1v0vLYT2Vy/BX77+d8WG+ZuCcg7t7b+0//+j1wChihyQfEm839jy/txCiBgMMBeg5kWiuJjNf9dr
aL9Zko55ULQkTZMRGf6dFgLw3S/bwl/euLFIOn7qIDC+hTPAzNYrdTDlFrsnaSbaMCReOk9Z4yTM
yfyu8tIWyEBNHkjTRT+wzVKMe7Zv1xprvNGQnH6ocABnezk8pXW0rgUnncZ9Y43XIay+0SYcQyM5
jAKBqjpxccH3BGs7IYUsQsMgiNaqhMkZFBzqaXXRuWEVrVyjdz3oaBMHrf3IfU7HfDZwr/eI4+qD
wnCny0iMUFn7kAusdoC/F3WXrzp5oThmWS1p34gbt1HUOpaQ2jGLNjGG5CgjgUf1EU4Q0tXpXal8
L7GCU5wlm7ov4ZX6dksDAgqyYgxadcG1JHomD5O3UQuvNfRG29fSjF8cOKhybkHC+2LzmM7dGooy
lGXgnsa+YfMqBwRDcN6WELyCiIBzAuMVJvghXmQs7m2YeVJak+KDQm3u0A2qOT3bYlLjwJUk4b3o
jDcZqVyjU2Y13SmXp11RccohziuN8poSujYH0QMpep4R1hdZS68Jv7Opg/LKBlut4NBX+V2PZ444
nr1cjE5RocoRTgPxQdjNnEGVbwQD7i3fug8IeINbwCUqvrY1Yo+kcRILnwPzh0n4GDTTTUg0F1rF
TqyrMiUvUZysjbn3IKyC15MWGcm0R1z50pm3Jiazt7O4YKpC4NjtFjknnkZAJzkzuZLdpYSmyRtJ
wZ19pOB+xXjZvCpB7Elh5TSD7EVKcm7M2SOWh4HpdIxy8zho9+StrPolLUr367XM1whMf0KItBNW
jkTKmLkr6wJ0QSFTOKv6w5SHnilkx0CQDgEVBDGIgPGRVpYWpXb6aPXhQUeyIRIi0MTqoWiGQxVA
65+H2U1hJpCXCIzWsKsR4uDI/EZL0Jead6XI/oWPkmi8llCXJuYyqG326STt9d6kd+jYwGZe0Jd7
knQYnnb6tpljttUZiSuJ+BFMqC95J0OYb0VRPmudgci9QzqZCjkpLNbj6D+PoNoKNkzKCDFI1/eJ
QXBXHnmmXzoRYarccePXiNPH9quEvRoMNlF+yYIKlYz+PLcC8JDGk9P61BBEE4xps7dm62CO8dHs
wOlE1UWehHWrw/1i0W7kLB5LSIjSrgVLaNBoRSjYpadCsQSEMTWLMqbfmTB/iRGcoFLqWb6Nq9hU
D5x6mzDN9mqUFzttcciCwKrq5NaP1X0uSbu0EtcKOApA6AubLF6novFo9M2uSl9lNUE9YECoOCaN
eKtwHUbyO5mzK6PlB4NaGPABlv8Q5xFLaBNxzT/64uKjyyOyZBfjM8FF8h+khiC+udl+1rhw/v/6
9X9cXGSuyJBLRCSFf45MXmL8LBwmlmou4aSLBeT36Rf3E04iUksl+XcYyh9XF6ATGCq6qomShar+
b11df5HA//LSFS7Jn6+usDWshDyAxivMMocYWj4Xqj8ymlUkVwu1ayzpd4lkHFQzvmWCqJObUN5n
YstCkjbJfDMyTM1qXiNaa8rNNBbPOYPj3Ne9UFbviv6cDzjAIO+UXbavotzrkuakU4n2kbKqu34l
h9m9SYBDkL0DtmabrlDzfQdiCc1jJtOAoG8mU42crEXB9KKo3ClSslYkzlaNahTqRFTDGKM1DHta
tHkAMTTp76IZHsK83IrZo0J0ZwaaUlc+y8LCnSyzLBGpFYMhqbajKiLJKZJXU142Kf0x4XwSSQ2c
1NiZ5pKZ1Isyt55SpZypT0k4u2BRDlh6UT2Xn7pYbtu2ZKWPmkSxcJUYFMahhv9XIqMilhRnrvWd
0TCzHqSLOMVfcV+Uq0a2XA0vgVzkTiBSFKsNrIve2hF6uNEJItYL1pS6QDIifJFNQ1QJ/tyNFtX3
knpuqQrEpn2LGgii83gfiQIjw6Dcks1BH6FPG7jO6zEQPdG6FxhFGTIxx313ZMrJkEnlEJzS8hrX
8zmkFcByXCibUNbvGRHZMxHZmVEeEsFnZ54yidResCIiUq6fTSP5ChEuXjW9mO7jxW5jSm/WEOzJ
ur/lhfzcw6bMxmtZ9ziuWfHW+4ItlIWT3bgS7XDlI7Lhgv2/3J1XcxtXukV/Uas6h1egATRyIBjA
ly7Gzjn3r7+r5fGIkqZ8S68uj8czkkgDBHDOF/Zee2FUzFhkPIQ1MMThFGnFe5lvI3lcxkLCi4TS
SQ61haKBaUmLh4bJrC6/IlND2frauAAdS3RQ2YJbFxC0hbwDXUSkQJzqihVpzrsp/ISrG1aLATeF
XNRFzTyJpzypaXSBuyZem8kQzaWwvRQoW+IBErc0cv8lvvxaJ4bT0Tbr0Ci12D3nagkTK94Y5lWs
wbjk7aqM/IVWfRg8i7ZW173L+Z2N99EorjwVnc2oO0NCGoWsHCVFWlseTV7CJl20rrnbbvGJEy23
1JNDJkfbELQNqmPbkiGBURLmGjNSkj0wKN3IVvzoNaROwBIcLfLBpcEeWPUZxUTinYKG5bkO2ipo
rK3IBDEU+/uykCbm+8yQnaRHClYOwcFVx/VYNh9abm60DslSmpxikVA9ryjQjyQLATjN2CizILUu
ssedFbjHirf6LMP3NTT5NS9JB9EZwmg1YYTkAor0zJpqK8OwERSYfg0pxEnus6VO7zITVU4pISi1
PNRRjYBRIBdJRDZdpxXiBwLISqaWp7LFHJGrGSGGZjbX4wCaTOARJ9gfRMZTEBkDRV3ESbJL4icX
WEEhluhtLbtPlBXhPeFKZzsuK9lRM9m5jtJKME9+DnNJreWVkrG7n4IoR8LJ9d6uNROVEBtn4sG7
oXzAiL9K4+hWk3ZALeEeYuIxYyzqVhheIiGt5uB1DJZLhIkSDlxh1XH1/D6Ri+fEENdBBGBPAeUn
KCfASjvRx0w3vJoSfN+IU5GaOhlQPDFbzxjXJ1h/kxYQe5Frj1QHs6nbTTVIe53+HqTRW6shlXPR
Kvcl0/puNJdt2ROThAo60ndVGjOxyo6m+jH6heNjlzXH1xJBsivJ2yBueD3K6FIY0lqTOpgMVldv
JCv4MELEwkZVMHKdVqYjKuPUSOGk7gczK+EVQVz1JHdL3uoa/j4drYisr9Gt65AhLY6IcFrqaf1k
ap6jWdklccdt7KZUQAfd2na18K92qSqUDZPNjfta407+x/IBoNpvLtXfvv7v1ZnyjeJBlehr/+bG
/N35mso3tlbg2VWIH6DaKQS+lA/or1no4Yc1vwtsv3a+qiRCdTMJCpbpQP6ofMCq/Evna9KUf33q
LAW/lg9lG0uiFpbB+klE3hk+Yr6EYjSLC0eOEJow9OGE63SaMFy+1L8AtTP5MRytB8Oxtj3rJNjk
m3yNIuxhfEoe6vGEWhCl3Rt32anfNQemaGwbtsmZoKjXOlsDxiru2XFvWDcEH8G9dlEu0qF4k+/y
BQka2RMZaVcGnzTC4k25fIgn6WLuVgy45XdvFaziV/U0wYuTvXmji1lke+aP2AeaAsh2t/ffeFjX
9io/oF9gqQJonPiB5JJc6lO0LTbWo+RUq/CY3fcdc3vuLqCPLParZ4QwwqF8hG31fXUvH/Wj/2Kd
tXrnX7hTYI8e3KP4JOzdO2PvOvKd9Kzv5COrrSOElLP8pnsvnAXKuVwUtni0XhCfiDf5lr+at+jD
k5FRLnM0kI8ez1k8ha+M9q/ho8yK+1FEjvNoXcxTtrfke8tl07+sXzHBqyflEr6qV0Q21Zt6Zz2b
d2Q9vKUPkH9YI4wA430sU7McNDL6AYbrD0N+DR+MvXgcL8ONqE91eFKRx72mW+mgPfsP4UM5gGaZ
MZt3CfE4Z1dchVfpZXzJTvGlfTDf2K/srb18rDfhZ8xX5duPYCXf3Pd6q95qcyne0kdz151Gnjrv
EoVB7ky/k84Bvya8ZNw25PhelL1+h1jjmCY2qxbrTI78nXpUns0dAN2DcXDxFIQH754f93o9nEC0
Z3vgfDNxjcjwpl3Uk3oKPkzIDfdsEX3gucUHm4ScBRtT7tfhXnhszuZDe2Wgqcvse5c4xBgfpCfD
dLqe3IDmUpy1R+lRYjQCUlu7+IrDQiWYVl7cS8o22Qz7DsA/Ily2CSzjntjIyZjBUE6wpYQUOjfe
xl11IatmC998Ue2nVVn/qN+CD/kmTn/BCg1WwkPpTQoONjO5t5Os29Rgq9fC3xfSWhkecUyH8c6P
7ltTWMryWXhF8zl2u8Hb4JFuryNwPH9EKHzXT9ElrTtrhJlb34YYwKprN9JHAJ6AzA9KdWY5lFwG
rEuZZJpghJYpvBPbVtPJDm9ZxUIKQbJGY00yJxDqeFajGpVoCuSSFTESEQmeCjMlCdVJ6t+6cJvG
50K9G60rk5+qPlIJWuE+6VDqJTOjs6No14knNwBdvSO3eJJrJ9feX7fPiczLiCRvnWk1peLNSO+s
9C6xXj31Q5FumbB2/Teh+eh41GHzkaUvvncbWDu16zhYVnwgrZ2l76VwObrXzruTENr3m9A4K90b
CcKF8aAg1ElB8hrtM6KhoK7mg/Uh5uos4BuDwx7GjEWsw9uvE4hWRWNNZEGlIuicIv16a2GMyJqz
mRV/CrzmGcorNoATeE2Ht2EwBuu6dC6A0/c0gZLBmkdUP5pRL2XxQ5dOKrJURXjOIncWEMwIdcJJ
h7NRQp8V34xuL5tOw0mjAqENrTuVFUuasaHnw9WvzHaT8IeK+6I8DvDrIVFv8uENPWuHQUXQMC/a
sTjLeFU6IBQoCBmdfAptyO4Ycb8Z7QsY9ZlLDMTQryV0OeFUOvIz8AUnDVct2CDEtCQzie1bZM4R
CovPVVQwsSM5d1EbDknXlI78VkXADa++15IbtEYx7WJD4h8N55EOZNAJo23i00wgRvCPnn4O3fcg
ByrcTEaENj/n3+XjTXZSyqesP6ZYCaJyW7kLj6NR56cpy8ilnykG+f5+fhH6Kw+rCucggUOU7M3L
WBck7XwGIAEDNiQd8gGmbVRuy7Lf+vXKxLGQxHOpulG/2WlzHWvblm5Nu5qyph0HNlRuR81Bx/dq
LJRsPwCKTxY9VD9zSJ32zUzWqWqrGVscpBMYN3xU1sQgDDu1JjUaWrTczSw+5dMWRnphnLqHGlu8
0ncI+ZOb1+Dzr0IComAuCnOrmFe1k3pPZXKXvDMAdHI7t0P0CqRO3xvBjraZJYW6L5HDenbqfpDa
Nxi0GQszPKdUrTtwI0VmmwtDPvT9vA0fO/lBwON2rcc5mt384p2Qt00xOPMFqEwz3PQj9OJ99dAz
kkPqNlJUA41ZIP71dftuMIB7vzf9m4UgKunfJH3dCxCS2Jls1XQd9//iCRB1DJsFcm/xLyFH0v+Z
JQjbij/wdQL0P77+Rwkniwiq8JqqOKigIPzXbEoJp7LxoE777yznawlnwN9FGGVq0/aCr/oxAVLI
1tFhjbDZ+GMS0m8pb7889F/lT5HA/s+NI0AdugJxbtgqnWR3EtRNRJ8iqTN5dJ9Aj8070V92kzah
rSSWm2QVxKVm2QH3rjCSKJO9CFQcSYUDKpTQjHOOjRX3kiCtlNxcsI2ZMe4yQOFV5arrraOviSUe
C0Lj85rerQTMWSfPXqZ/CAgdUFwtO8M7o2C/a7Ha+2nExo4EgpmWRndtZW0HlU8kvNgH5lFsPDIn
Buvvmt6xG0Hg4n9VPFb7KmkPmvU2FMqdqRMMxPmextICErHthzgcmnJb0KX7er4zZQNNFQbZHPU6
HikRnClWUKK2d2WEbJl5e2+4jyaXK8Hv91KHmoP0iCYJDgUK3BxPUtlOgiY6JxdbKh8/Q0CiDu18
yNiry8m9n+rcIlK86bDwxyHhRAr61aC5NZpyUEb2Gn6fvcWxBeapnTfGa5CX6zY1F40/LEv1pQcb
x2NaCyluBsQADVNcNCiNyA+bg77o2SYrLBeAite4Z3yOMwCG68avLilydi/MEGJOtodY2Ol6/KoX
7iKKhUOUgHUC4dYFsNGVkV0+cWnIdgTqM3OSvI9zCSdxjXJIb5nmafKn0DGxkrIVD+csWfkySA1v
ZQkNts5m3slCiJJXfPTF4rMrCRLQwg+xf/cDDE69B3ZLPI85arDqqOXHoTtVtelMvXM0WFuZ5Y9U
p6kdx96jRGKvgZAjqpJ9oD94DXw5k2jZKk53iXWVXAZoRTEHjnpJLQ1hXY1MVmuaFFF1wRY+RpKi
RgoiXktYFNK5o2xRuMZDmHGltGs08DVGQinMSUrsU+F5ExbGWPV+e1DiZp1Hwx6Cx/LfOx7nhLBU
SYeVJBL89f8x4mgHfxmP/4+v/3E4kiKGb9P6TRuqfBMZckvgoRXEpr8CYsg7Q/kpitMjm/rtL2ej
DplJVExTmrgyf7TY/f6dfrGB/vzMf1nsIvQxx3KIBGdg1Manc90laEL525J25Pd62pN3TEniGT3Y
JuRcBNlyVMelYrQLn4SjbvTs0MTijFBM89vlgDum1QSOtn0j3xoiZNjMTSGvdlqe+34reBpF9hu+
UDV2tGTpF+ucKGoCCtVDgsrRrqI3ug9k8D1xX9W2Dq9Vt2ldDjoaCbybVG3ZvY9q3udN3tcn1Xt3
Sx7acC7zRWEpdqE8ohTTLMcVGapNH4QVg1GocUJumx/R1I0NHxVHU6ovLP1Dpelm4zW+WySt+WsB
p+YAK6PeGtEtK7ZtYIOCqmzdqxdhQtGUP/X5QvUfFPPa6yDQ4N8wVQwgOrdbPn7kXdzn2l7ydiPj
6Ho/DLeqOxvGtXSGqZZijgi/jdBp8jToXS26n13gP9QUeTquBYwRzEFmMgpYOXybPP8yswariWyA
pRFBVgPjrzK8cm+p3hp6nIx4ybqQ7ATBViMGDA9tWCyUPecTecnKszFXhEdLhuS3xP8T3pJi36yt
TfuQXIudtJE2wj7ZETBwLp4gFdx1O2FVrL1TeBDOSPWyeIkEn36IOBbRhRKIvQ1F60TaVBsmv6DK
86O47QE4b0iNiQjgeh1Q7dX3FMH5eFIBj7vamWcT4CAaVuMxwk0VIJJF9T9Dbsz7ZtvXNr0d7nQn
bReFY3mOSM6BsKYZWEyPUVk1+AeUPe4FbAz5YCt7ZTUso1N64A+s04N/WUgbdrPZbpyDe3EyW3cE
Em3OoSPukpP2CcOAaIqE3FVxHj3hhVm6s5E/KC+DUwyTutlg8QepLiDDDO/VN8wE4cGcFdfoXbbv
wZy/io/qK+uZ2f2Lx4OOZycdijCOV1u55E7qeGuz2pS4zRg7DE+St0dopcvlKpSET79BpESVLYNU
tU7iFjncWXfu6wtsxRngIJth6lFRbc9+x7h802psyGQ27EMCiukHOuzYuza0gSPCEcQF0GzE8+Ry
NmwEtaSt5WcKMhqYO6mw3fvxWDiNU39ow0bW90gJCvNBxG0tmI09vZUm9UCuJnOdxFLW0/MyqWas
vrFVmlPs9rGiBTJLJJHUG9azJq0qr0G359S6y3tt7ZqOBDRowuYSjkIHoJWHVgHte6aXbKxXTUO3
ii0oon+rVnV/n+LC3JjTnMknVG6oLVvW3kYQCr5OzBpFvOzPtfpCwDs8tAsKOU6e4g6zC/P0bddB
eMhXGbI090PUWRvzHqsOaXiSxifTpW2jxdddA9QiLT59b31o+FVXmqyiT21zLrXXHqqFsKMrD07U
SkwillrQkEdArBizKXHuKs8wnOY1DljUlnKEFs+aQx7/Vw97mZtCiAHGYUpMSf6fYa+k/3YZ/vb1
f1+G0jdTgRKuavLENlNAnP532Ctjh6DpQOUkftcrMWf9sStGOMftDK9G+o6z+XobclkjfCIklH6B
TfMf7Yql36EIPz1085dhr1F0fa+PbLUyvBOzPiJ3VuAN2CqLMFPmOuENhiCVM+JekZC0TNOMhtpL
aPPNGJIPWLbHssQWGEMJ6INNjTNQSEmBsDicNYz0nOd5Ga2g7Bw8+tWyxLXgx1u/rfdmFWJtS9du
r6z9Rn+wvhuVIBYSgVHAKjWQbddes4Zq9RH18YNbJtjDo30i1zA0a4J1/fcAtU7LI2vZ8rWB5njw
VYriRCDGOkKOjQTl4pb6MknNW5Z0S8uFCBJNGX7IfJOwQ1hTXouhcIpMPdV5dYyN5KGFTKAVzcbk
I1agMmW+tAo8Ar1CpgCFhOacYgWNRlbgDFFVu0LtRJzyrWoLx7OCfeob6MGwYOGSNQZrIev+Jkbr
b5AU1+oyMTVxZRMegkCyYwd3dYuThFsAcPK+6RFftg77pJ3hoX1WGW+h7toQtzHysecTnMcQJiIb
0viCd91aneyukYUknjrDXYRALGqdOh8N/ih1p8YFcmClbOY19KUd9kbdexNyAeZ1kn5EAvfv6KJj
s8SJe4ELQYsA1/V411iA+ditlMSn0ilJz3IliDaCuom4/1EU2F6VzxLZnPMKzoQU9zZGZnBtdpfm
i4FDcVTDzWhJWyB6e78eH0cRJqOqPbm+T2r2zfTf3OiYBdKd0BZX9ljrwTPmhnpN2jvD4kkWFZFS
RCRFWZafek9gPJXxIOuQLA4Jj1nTlPRuenQ/ah3R1WI1zpPyqQiyRaLE/BBGOkXhtbQi/JxMxORd
LBKlAdmA5p2G1pcY4dHQuqO8y/181nnjKQHSNAu9yYSLIF9s5FU+uih24qVXwjoqycgIpS7mI6BT
rYms6AdEHc/0MbsWmLBGTETmYWJuaatkZR5UE/6L284NKDXVtRWott4Ge6vH1gHcQcMoUvJTtEhs
7gUFz5H5YVKQDaStFN4wYXCWUZ4vpdA8R3Caggz1sq51+7CvX7TYPJk40etquJRkg5gMLOXo3soG
PILh0rMoJFESDZ1qC9KjG8lOnuDq0XNsxUR6iJsuU21LmezM956Cwr1HFFHI7yH8TOxbcG3rNd0y
7nF64dRk+d0ijuPtHOz1Jt5a8rjtRND8tBczTarmbkOIpmBdGim5WEOVzCslPXblQ4f7XcFHNCGL
Yn2KoxnmVlfd9zGYvLQ+sQsGrP4ZoXMfgShnfMyAtJBTOZzzKFwlvDQemJPWlW4eqrghjLEek/TG
R2RpJS2akdDp0POpynCNvTsaQ8B6IEjUALlBcTEpshRmZHEILAhXfTusTYviLDai539z78dsShUl
aNxolRSdO+EfpFE0bFxaPw/Gfvv6H9cdml1SNHS2kLr4Xbr7HwobBF7Oxb+SNybu299XHfRd+jpU
T+J/oaF/N376N0Wf4kAUtrAW//VHV51sTbKnrwnToEURGyuIwVityiYC4Z/2mrpHGegjnMGwgfMK
9reZeMtmhJFBgbRNyuKYq+lVLElhlhHMRtDqvV568ltUHJkxvJgDMBVDO+d+cRY9dl8lbkFPb13H
kvJ3o6gXpa4sSbVYDp64KsZPveqXbVoIi2qC0Zr1gGpqUm/AqU0VeqoSOZOf80HVNoKHOHFyxkW0
PSnqHQM7xIgUJ4GAW1IFAtolQ44PrFfrxbVIZWb1XShvFDIkCSqMsviqFC2HI7Nnz4ckSa6pAHwl
5by2Gqg7Jfs+iG+Mwh6yjk1OJqAQFJZKhAUHS5kcsQF1byPP3ijjJelKs1JmgqK0+xbOR2n1x7jN
FmXzqXVPRTKCO2L1pRgbj5kaaig7o9HxXPT9OcdxcBbKdBfktIuRw+BlM60hZd+p6pqrx4mlfBOp
NS6pU9dALAq2paEdPJAKFR14jI17zIE7EPMTWPXS8jVOLXFb9OwrApZuFMqpIL2qkTXPJOOkTS8n
EjPNmpwMxAyj06z7t4qIEs8SV76Gr2Lcq1LGhmEs5ipxJOaIQyxRNr6SePvRau9EsgpzlCAhjbfu
syeVQBuYKiab8DpUIuqtxkGrttdZS8kKY/4w4xVGcdWYC1lp4DHjXCchBBvBgZc0JkDEGuSLlfrX
MiRplExlEUgdnaS2G7PgKEvMyHTzveI6pEBaZiLYybREa83tA4dIZ/ZXDyx1Mm1RAuXUuKpNjclB
BgFPm0Nx3mcsCvw8OhHlCryndLQmcGqDt0Jq2aoC1aNgZiZkHyFedgEqSCbhRAPuUlXRqrGsq+hS
hwimsMot+Vrm8SHVfMcz6rVhkcrlKTsx0B6ETgOoIu5TD2lIjE3UH+71Dp+Tktqy2tzDnUePwra9
Ca8+geajMcwpsjuaYHfKbuW7yqRMS9a1qtiJR/I6K9Arg8hqeZN2zXtax9vAYMWXPyG3fGxEUHj4
zshRW/WSt/byxi5cSKjGQCBJh5uODbUPW6F37xEZH7OkYaUmz5vuEIjm1dIexVxX9rl8rppsKYTd
a8B8eiEq+rMgUpr08AG5uddRyevXSFt+/ucRY18gRXi/Qmwo7eNgNouCp+AR2RHgbqw4ISAWLhPz
VLXZ25iOn1E+vvM0t8pA8yjD8xOLfleniBTGd4oSFObB/QjWJe+iizH0YIRa324A04mVx+dJWSRW
cqjZpLrCvcb71Iy7hZbWx0LGoToOBw8Ady5p/+rlDYe1ifpZom+SxGk384931LQC+e2O+vnrf9xR
OuJc0+A/hoWvhW/95Y6yoFdPrFBLRKTzpSUDBS8r/AYmdUmeQix+tGT6N6DWTDPBxP8Hbv0HlHhZ
+70l++mpT8Lkr/qbzC+JKpLAxMckbXoN7BU9BP2VOfJoYgbV5obSvSeqslC5UIYGrTvJzSofZ5Jr
9dmYBJvc10jVFtZRiyVaTLee+NooyFWmMd0lquuDqYEcEpU7FzJnlAi7dMhXcqu/6EVHv6OwFA6a
l8rSFlVH8H2Objccd00QPbrpp1HEu0bp6TsiugeAPeO7AABYtGraJKzymC7kwloXJiO7Lp5YwyEg
LCricO1qjyGf0rY78LLj3WtWqpQcKz7LAp/pGIEBvgskvMIl5zOvJq1tBcE6EMxVXgWr1IzRBht3
eY7wjyMj4+jom3eDLIuOAyXnYEGyva45aKTauI5hsC7j9CBMJ5EynUkih1PAIdWGV733F/D2ycnl
e4kucl3OmxKbPnVqNzCCqp5qrT82kDLqBtQF4XRd++gV9TpPunkLp1gP6d6YtcjkNnkD+aJcsKz+
1haMjC6+80xCHeV+O7G7uy64KMgilRKACLuZvie7tW82ahBvhJC0Y+GsICk0kQ43dbMrysfOowQn
crDCzDpGKpZGHEPdeCsNcdEx9s3o+4rgte9gplTaMzfk5FyNN3Wr3yoDkQQPxpO7daq5SyVjWFav
mrJ5GjztIrHSrxpxVYfDXK1ufauu8ihwPMHCVqevS/AgVa8xmMUpwdlNfEpFxhFZt2HymErypmY1
LUfayqOEHjj+OvfZ8DVb6uADoTERkuaUyPHREgUIgNkWGoRjQEpRO6SwIRDksT/406bbRYflLsdu
o/iUWOU8GJKH1LWcTFXRgUhzaoSZoPdsp7wNJ/9eTdyji+CyDnqGxzwtD0YII1iTwmVU4NkJiA5y
haO+c8rxpR78reRbTt5klzgQ4dcmV11DW0sD77L0Uigmiii6KUJxGiacQRJO9xLm1TjZeCKJCiJC
Ew1hAe9GX8oRDCQniepCtNjbD+W26fKLliPzCeOnlI8BN+dSF1TbgAM+KMZC7Pm75c+nd2LyzjqE
+7yzR50RbB+9/ZubD1OB6ilqKiW/bBmcbv94sCu/NR+/ff2Pg50EokkI+X259HXUJn2TOM7AiUrG
X36NH92HSrIHEVZ4M0gdVDmLf3QfsiJJfD8NbrRu8u3+5FRXp1P75+7jp8dt/rJ2CtLAikWpYFCv
EiFNMTITA28f+AaNvn+OCtRmjXfXj4cE/ZEeHPu0YmavSK8uUTuyGG4U3WNIDa5SYm1EHkavSW81
ntnRb3di/toSeOmjE9e0dBFb903FJMwKFm6l22gYIPJcCeKcFQ3GdgiBSrcLAZZ2ZX1MgaG0/rww
BFuRm5sGXKtI+zXvaTqMANPF1mNshptgTWAJ4IYIVcm4bGC/zIc+PcdeeFd32TLX+XAPybyNiCSy
WDWIBRMhabIsqay2MYcZIiyj2nKK1IXaI0BYFF5jzbyY6ZtnKgddJ+cVq4KKmaoY1wMAK3xPM4OJ
QSeLNDW45KyGGQ5acUNEbE6VzxPsC4H5zJPsq7am0FLgQ4806E3BR27huMDib4nAp2phFY0xXNX4
Tu5CZhvA3aLgTXTDaB2B4n8ruuy+jMgF9yIFZWnCSZ6g9R4qlmbcsy65BomifspeCtAAdkMpZU7u
yXBNFduNDaYnEtk/0V7WiKfWqovVCU+NThKpCmQ1olfi7KjS3kHxLW2HPPRPgs6LmjJfC4FfGDmP
MgWnUoQDGSsfBvMyMh9mKpuQoH9LeFXicBqmEp1Q9yzLdTtk4KSw4Oky3y6Lch2AQ1Q1Zn3GC/Kz
Azl1HReNCAWjkYt9N4CPwa/qCuahKJ6ZrTnaGNlhL6Ggj41lJ6DYYtgIXdtfxID/okg+pzGqiLZ9
LwoFiWEFeTxTd9RAL9GQ7/o6WQ6qequsCUCZr0p2PjiA1p55iPt+E0P797GkQwti+/DQSOpMVErs
ESLc/hHZHudkLu/kIgVJV8ybtNxMj3Wkj9TH9Gqg3Dc8PIt0TW5y9UBWlAjm285c4ps9VCxJ9Z49
pAVsEgS5i8GkSSLM4o21TzCXWCkz2LbP1kFbt7ag+u+1JawEdZibJHRooKdaT3psAjeETf4ZImnj
tWC7614MtDI1+j1azgjjTmEyx87XKW2EJsiwbA4jArQA/aTlMdGWhGVI8/lvPtCReSu6PAXCTUXw
/1epi/+jUv/l638c6OSx4ozT/pIEfJVZSd8Q5mMRF9Hm/0eB9eNMB8Av8hdC+e8F+U9nuiSjRzLQ
Pvy1V/mDM/27iurnI/3rM7d+9dmpkTbqxCSCS1mpG3pfW4Qjt0QsFF8nEpRwQC4sFXsvXEnSSxyd
6SPBM2l4e8zZ7bZrZ+2MaQjv2CWkieC+6q7oIGfHCvjFPbwLGuFTeE6OJFCk53DRebv4IwmW4V4/
4ByevT882UV558w/z8J7Fj9xPdC4t61jwL27iQecp//mN6U5pQ1xv0zvDxxk/1hlGIwFf20ff/v6
v9+U4jeaR5VagQnnf9Ik/m4fxW/8DiUNxDV2hN87yx9vSgajaAxlnQnklCnx9U3JWlCl6eR9qStI
Xf6k0CC27PdC4+tTN6f28gu4YKyqBI6DDLtEi19ll9yZsUEkEUfDwvaxYekkTucoweOo2ibomyVm
5vx/6gmIQ1pu19QTWiEu+oxdscdsI6AqTnHM6XpxdFPa0LgD+TcQqOvZciuMi6LV91z37swcvU3d
E5rSjEgBEiTaVe2tO1faaqTYDAoSbAPHm+BD5bL8B11kdT8OtpdotBkK3CCi/Zh5qiPsrhIOtpjY
jYAATs9tAmLnFgxbuSeP3u1tDxlD6XezAuDV4F1jAr17MT57iXJOg/gwqAJxZbqtSeG2JkzRF06u
jsgirvZuOM40v7wIoX5rJSAObrrItYSdpn/iOwINCqqZznIzq8+tljo1bPcsBC/qBYQcIMUNdVK7
hWPuoqgwUNEX4tYcAnsgoiiKW9sIVJfe9TFgpJaHFSoY39GU/rOVgpUO9CSx4m2hlnc5lHDD8zad
eDNgIfflZvSF11qRn7vS28SIfSIJXC57MAsqZQmDzMy1bZo3G11nFxsUD55Jjq/CckUsNv4A3K7U
AZA3IaNk8MsS4KyqElZVZV5KA42cypSOxX/gMkVo9HOaezRKFThmwKRRvm7caiNlCIfMY6vgrc86
fgKl3RHKIdPqC/Fnl0VOXr1iUd/3iVEALDBKaaboFXqHfOH5NfyZaD8aLPmKBSXdLGXbmTTDfIz9
VaH0ywCodpKKWyMDgDVU+0FPzugplEqAvSldMiw+sSa++sUyaxunUD/VCXik5xupyxZmE9paXa7S
StoW9OV5V51YXO6UHKxr9KGq3SaS8zVgDXmOQnOpWoq71hmlgwhFQ54UDxX/3lneDGClxlWpD8oy
7QboQ1mB3DB2l1TnL6R0OziGYSzFS01gDZj6u0rtrgKIzbZFyl+STzewgZYkIMit5pA8vFeGhiE2
Yv3ire1aMB/Wrhj80a6FmWLXdbaThQL7/10RvaHcx4jC7Ld/b7VgJxjGMkRjEkusezWpPFdCtas7
b1ELFm9ec2XxDgn4H7MwIc03Cp4DCOiZahKfLPLJRPQF5qcDYJx5qiOK0to3ylMBf2Be9tFVrdur
ypozMAuADZTHOi5bMxA3gjW8eMCqdJMQGGyCU6s8gqMug3ItwEwci/CkxLeAhKjCOoRsGNKKKFDz
kBvvoQUZvPPXBjBXE8JEi6U4ntjDKXfOuBTlc6ED7VZNdOgNIAqwwIw45fjZ6jrCP4dZ2oON5gpj
HdEId0zXybZapSVqHnRIlQjDlAkMOuR5xQTbQJag8esNpoVA6FaChCYOeEeiPHR8gkyUBjypmeam
e1Ur9oKs8jJQK2I1aAf9KDXdMvdq0lqQn+raVnAJ7fTTpRnikg7Wcf7eTFW+6854A81l/a0YoZJg
9Q7FnF5/VdbxpUqVd3k4Ca23UJH9qvmTMjgSJpCsFeeCRULjmIItix0lfy01ead3A7Q2eG9Anj3+
qQ7MgMjCiWPGL+WnK/KuSWQEhmjjlLGkAEjNGZ4EoZHOOgdmOWi3PCDgAF6fmyz7rHrJ+HePgz4n
2Nnu2TApgQZ4o37Dynf3b77lKcAQr0rISUn1nDyY/zhLmNQtvw6Jf/n6v2956ZumMJviSmboOzFO
vw6JdYbEf8FNf95kslM1mAyDfYCWNP3LvswSpnrBkhllf+cd/ckVj3Lotyv+p+c9FS9fr3gkoRoK
c2xGqRmtKwRgLchSK90nbb3T5dYp/OHIG33bUl3K2SWszLUX+CzFnuDOC610UJTe+T/uzmvJcWPp
uk8EBXwBt00StM329gbRbuA9qmCe/luY8+sfI8U5oVtJV4qZVqPZZFZW5t5r96nFmq28nQ2Jgw6H
nm6Zl5BIv3WGe7LhHrrKvUpL42jND62XH6qemN9mxnTpkbG4QvC9IdZno00pm7DoPIokmFv09faT
Q+piOOOTduqX3LvNsWPVfDwdS22iKX0kHGhVQg6oQAnAfER6th7dYlsDDe6TguGmS4xIzl0xsHFt
S98K9OpzHMBKxnAQ8mJvw8AHphIMpgKwqm80IsB3evdszv3JYMao2noHufw40w2QX+jvOimvag5O
ORF7zErXWHa7knyBjl0NsTD3pqxYb3ZHqDH9RUZOdCYApslsY6XNyjREMBndsa2tdavVNx4Rey4V
Lewe44QzFVbkwEqH4nxZpJQ00kbseAKOxPJHZwkEBOZhJIk+nD9FCnxRa5Zx42ie7GV8ylV4ENA7
Xe/V6odvnZt/oO0w2Te13BcaA+LblG5qxtcuMME5earYUqXLumpib9XR2KBwP2ZpufWyYe9XbAAc
kPpdYb+my+orHfr3bK7Zot5WkX6DymuBKs8+EHgG9AaT+gE+W8zkPjO6bVTp637+1BloqgVw5S/D
7vRkds+pkeP5Dw++Lo45P0DLZqBz7Y0Wy7cWgQ6yY447ANUesfW0InQZXOxYnJH+1MyBrRhalN7Z
5niTIS/0hJVSvCYRNyVneIl9eFegPVqb5EOiZl1GLjp07fi21p9dQJ+5039z0teuUre+G1/NExyf
PgtKPXwYpX6oBnfbExXiY7xoI+1xyLzXXkh2xiYDcBuUNy4CIzNXnvY6118mozAL/6Ev3rVowI2P
TqqumZ30Sz/17y6oBLVTq4SFucll9vpfC+piYfq9oP729T8KKnHPrmGQEPu7MsT8QzcNC2eqA6eH
uvnL1g2hhiUott8vVAtP50dNNcjt+8+V6ftQ9x9c5bkW/k1J/enJuYT9UlJNWSeKFFEyz2S+MSI8
onkEJXAIjKi4CQGbI99Y28MQhMl1V6J0l0Tzxdzvu33jQO9Pn70Gmu24S5zuWBo0K2NEqzA9s6mC
MvnBZ8vi6hMOClEJ4LNcmijW3N5A1h+MtnWV0+u02XttZKuwe/HbeIexLTARExr9k4FJ3IWV6dKU
lLPcmjF2n5ATZ+V4/bONV0kPNR2/lPiCsDHREEbw0wg6j7JNrRHGdx5ngQc0M5cc8hwtws4C2DFL
YqZMMlf65d4mDlU9vi6Ejrk52grn0TDDCXOhYnn71ptuCxRsWlHcpJPYN7g/zQg1f0pjklrXo4NG
LJOBRsB55et7Q45r1yFCUPI5BK4bMYVES5ibQBt7im6D76KOcbY3J0d2TAK7TTMPj6DPGPfBzkli
SGmefp6ETXOlYw2jGmlx+IgqgluJHFQOo8jwr2azYE+Gg4Lg9SUbhBjRTgKaddgPjWR88Qb60KV1
ikRZrsac6aJtTlxDGKAKVmBaAoMeDpcW3jizwg91Y83V3u7RVjS3oVncim5hx9SPc0MP6+pXRobp
ukvIYF1LH1wvMGqXzEFD/7TtStDU1ltrqM7/7hqCitpkTc4/aL7+ew1h9vLXGvLb1/9ZQygUNuXA
/4uQGifTsryByYUp02G18mPsYjjgsBiIEDbKkodO6c/6AY8LLD4zQvCW//mjf1BA0A78TQH5+bGX
nu2nsUvvd27iDMrflW62V7p+Vertk57Jq75yTl1UbGkcnwbSaTuFmLTGw0dO+Z74x3WNeVp3wqup
lNeVds1OKlBje3Imtp2dZe376I1VsOzbVUg0Qq+cc0UWSeIOa0YMl2WZcecjlmgmj0Nj/BDnp5DD
3jaZznv4U6rhZGj+Y02Osavp14NRgqWsDlIC+2bpc4jncasT9mSYLAA0F1sA8w89qa+zyDvqjrz2
U8HtTOBaGNdFb7y05kveELAsW5oojeqRTOhe4lUKWiAS7tYm1LglJI63RkA/ctV1KdZJcA2JBr1o
AC+/T0mjt01uZY325S/MHjsLZAh6YQjpadVNkqMPT/297L4m0RGbRHrSJJ8GcSZv+KzvHbfcG8kn
NtWjSOSrm2B2MV0Sd5vNEBJOCZKyI0bFll81TUFlIretFMj0SfqSfCZASJQrE1mCWdaPvItXuokX
YjDls5u66xDakD77l14fUt/SDnVdtZUeL0uITSLnpVCROV74xJfkuX0/pN6lYdBNuDbI+9yhj7PO
SZEFdu3uK0I4MYpmQTrODxF5MJMhzrPXPob+OK9cAnMm/TlC2kWwMFRA8vVku7c7unFpHQuP3IHq
eVSItLwajiWA6MhBne8vzSHdJtDIGXS2TZ5gPQT5dBvl08F21drk2zdR9Tj13AYaHPKmsTKHQ+hV
hwI/1pQStiWLuwj82jS618zAgLXZh2jKPySBeZNGUAfg5MRkqRdagKWo2egA+VZa4GbOY2IV6kJ3
2VSG/SYhssks+RUl+jZp5KYL7U0i3MBOo9ehYS+/UM58Kc6oyNYm48fETR4LamnT9XdQzlYT4Wc9
XMus5MVKGCdUCvR8bx0YALBZD6dv6IR3UTm+6bO5TWpz3+TmnRJ3YQJH2GEblyXZ0auc+yoE5RzF
3qXs0RdAtc5ghnJf4L/RYkb9HPQ2GQtTc/Qzgzt8vQ95AbNa3Zi53Hx/lRL6XsQqAbbbSxMqq4mY
kxyoi0HxPLZ6YA51j0/1upNoAR2P7ZUhJAxoEwFie1jebxbWpaF4HKLpqScuqhs9mA8+nYEBzjxi
0KIjkHZ8pJSdv3Gd6pz0IB+S3ltrC4NBRs2tRIqhI2yZ9W8ihDpVRfdGr3/TU/VQ01ukRMUxkZo2
qXLpDwR2qvxQ9tEqQSzSu+wZdH7cShyT1gsyQH6WAT27NLaqqYJmxoOAzhEWFiNFYzP5oHcYs7ah
Wqup30fyozX7FdhLeAMyv58zQgK4z/SzjnRmuGGbfpNPoEpDc59D7HHK5Z2bbvTMqkGTIROPwyAm
hoKTMo34z4SrFHmArrEqRrGO7P7OTQh/ifTz2NikDYibrANHX2fkX6RPiTTXVpWccjnOayO1V1pO
1CXKDoHqtIvFXdY/tV3/MrbVqh42Meq/eLxvsQJkOiqmQa51hjSq9w721O68OdxSbdZ+Xa7jzA2w
jJ9U7VwY0iDbW91lyFrmmsmt44K9iGgAvnxFtp0hGRVxl1G+CMYWln2IBc/4QlgJwXrOcccYauWM
6YdDjo2mpRvOGN55dr3nnPoazO1oGQ8JwkjdY9xMA4Uh4iaSBJFYKH0a98Q+9Lno3lLNRUbr3Pb2
eDnJMKhNC/yIqG9c69k3H2t1jIeCMDgISjpJGsrtcGFGXyX3076IPjozveuG+kVUHhEhi/QY3VER
WQePA6WT8dugxLrW7AubGDQrto5y4pfSwK0Bru2xSvfDYsZfya64na7bLLu06FBR8F9rmUIrD5C9
osttPWo2+PvewTA4GoHosP5F000XwrmvQ7ZYAOq06XbiNagTEisN6KvCeDdnwnmmyxGfJBuTwDOx
ZWB62rdQOgh4v6wbfzPjC/ILgfGWtyraN0SqddC7w26YHnRBUmGeLUTFHN3CF1IJ0qKGT91mJt+U
ZFlXOz/U4KrJayTCF7pxExviDizcddpbO1mRtWqrmxIX3ogXY+UTOgEg71+9GLPRsnAzcJDDOKb+
P7ozLmx/6c5+//o/uzNWsgvMm4h3TN4Wo66fR2ZwvHWTqx2qWP6E29VPHRqIcVOnVUTr/33Q9qND
83zPcZntka69LHn/ydTMcv9mavbLo//WobkkqWukgAhWsIyW+4WzW5+RBxHzIxAfzgDko7sWEbay
XNw8BJvp4AAjGHuRtqxIQmb+QFO5QlmpfxhjYhOKCFwfnRy7EkdMp5p0AqmmY2HMzirS9SeikDaG
ddvjgs4Ki5w0iAXZe+rD5PJdImqnWzFOxOuU7bNGmKjDEqwSGKvS5LJT2LjbPkgs78JQxodOrSi8
fQ8Hph9mPsfTttXSm0bLdjJaAswGI1DFfYxTKqUFGkPgl6N2ighPZxYXaA18Bpesjdk/pp780CO1
d7v0vUziF0XoY16K/aB9a6E/awb2WaBG8bb3rCMPu6piDz5z5e1CaGxIkIT3Wnjk3xofo2huackZ
Wftro8g3I9FKE9SbZlF0WNomHettLsRVA+LH8NzA6Bdjjr7LPHXtthyw+hRftBUsJEksqWFemarZ
5jabt8i8KLxoLSeG+YbJ+Iy8eLILtEA13XrO4ekY87UbOTfToK+jKFl79kvai/1Y2QEUgmPUlbgE
3U3hqV1SfhSQQee4WusdrLOUhCSRuAcYuVwAw8e0aIK0G67AVK6lYnGQ2sdYMw+ZZjwa4UAb3njb
1njXASUKqx533YTSSdJqhOkjHc8BqnmQ+vi8Iys7mewKDFE9JPBstbnbifY8IpefgDrrIYO43j9Z
4s31uMUu239bBZ5F0baJhEqLQ0EcYex0N2V2mdoPSHMCA5N9Jz666GNwuruYGat0rmZWFPhLDtCe
91q1L8x736X9TpHCF1cSF8WM0LFtPkd0KrNxVeCkT5xvWgQTlOncaNeXCYQ2mXxm0bnKC+JL9Cur
pnKb0EFwGR/cSTvjImBCOOM5STfLeSflPUgTfPbVm1GE14mnXY4aJBa9DUqs2xXXj8yu1rjZTjMu
iMnLN1zK163ubNwyPsq5Ckp4pbsEAFmEq8NMApOV2sx6Syy6SLaWVeu+jYM4CpFEq9hxT5XuXjSD
2riu8a7wwhfO28BHwsNJkhFiYmDX8wUfxYZLxzBsRvhn7lSvjWg4gYbZ+wZp8Djd2QG+tlW3n6P6
kDoQ7C0xvzZzf7DtZK3xQzk46LLU3cC+JTwnuW8H7CqWwpMeZ8chhf0WY5+2rUPWZvuZQ7KeTQSj
2LCbBa6COsyEcBDuy6peK+2zAdGWI3wLGTnTl6w1Zg199I7V9pDSp8Xw6qTRbHwWdUkLQ9Ud3nPP
xZaaq6vRHd9r+waE8D7XYnJ06XJmvBqZv1NkEXjOnUTgoTU7x9bWlQGbDp3cDEJshp3juhnMxO40
sTcjWktODEWB+ncYx4EBr21mVw2CrZjpqj6R+ZKItQHWZRnpphVxjfnR5Q1vNMBpsUAMZHjN5W3f
EavdezQGOeSvPmiaBjA9E/6MtKKmZ5CFfy/9SADVjS0AXRt9sJVuSkOdbElYVUcGocyA0yZ4a73u
G59X0rlVSoCWirlVLlmLNF9xcv2vnpsIRqDQWHTkSdb/xFXZzDJ+m73+/vV/nszmHwhMxEKl+s/w
hCnqn5IV8w9f+AvhVBDV9/M2a8GVmyy6BEBRKDEMaX4cy0hsmdUi+LL+s+f6B4MTSyzC199UVD8/
9+/C2MlhlFq0JpE2IT4E0HCZtilmoMkKvJuVQ6/lqqlQWdE143QO7RtLZzeeOtspWrSL1TkWXdBD
rSr77spfQuzydj8yq6ws8zEhVro302PXhmAgyr2pEK9Y6tEok0PpGLzl/C85ZddF4tzZQl3GM4p/
3FSlEpdVlWw6G9voqL2oZAw0IXfKaA5kTHCDzjlHGTnE2qUa1b5HSaJ66yvvrLUjrRXlZaNU+yDz
/sAu5DHS780EvkYpr0oRr2K3ekaRvJ40/FKEIPSJOllO/0yqws3khwxD1GGu5KGME+6BA/IFoBl2
dmMY0a6fkOxrwwGF+nrsjVXmd1d1Xu5bgg0tH+xRSDp5Xgv/iTqHlBNv8lCjBo6+Ipx4ad0/aBEF
M/1mLLl2Sh3N4dSO9kEzXBK8UNBr3sVU+6tWa5+KMN9a06eJooH191HPhl0yJhu/H+5DxVY+JpvX
rV57yKvFsWxe8jANxtC68kS3Uqa86d0OuXKVmUg33n3gKGJOSF1AXbrIVDJbW6kcLGdFrZmHd2fq
zr6q71n67jOELx4lxrW+Js9lhsJWLOzdR4TlF050Snv9yR2NteOjzvT1nTUTqkA51JyZsJbkbNnk
QaXNrqvHlcD2nYVxYNrtuR7mDgsgZEU/o1g2ODFCc4P//whc+qlPja1ZMTyPjbeB67Hm8RCucVYs
IlGP7HRsy8rqMjTbDovDtxHlyOSJW02GbzbcE5cehXvg1q687Vi3GynJ1IjhYUPtIkC7wrxjZEhZ
6uEY0i04obXueBdwlVlFHeZMnXpO5r0Bqd3EAjZlclvA/DbJuS8YbOvIUSkce9ziIC/DdWNwWMvS
fkw4AHiXrkv1GpKYUSbyXc3iYpjKZ6xMrzLBJY3GoE8J1nKivT2wUbTg/aMIEbl8ijMiFEtnekmj
dp0yVmis9zQHSzi4x2IiRDHm/mQBu5/UvWx6eGr4YJbAtglvJRsdZF16tE3xi0Y6hBQlN7WbEe4m
aHzokziSkyy9NXSw8yILwujV0tRB0i6mZHtVJMxVAr2jro6jmh6VT7J2NwQN0J1GDR+tAcozKoLI
Cm8y12Qe4yHhnTZWq842TUQN2WiwO5YVYu909GmQVRKHyJhGW+kc5os4o9E+VBNME5PIXCQfDU/Z
tclDRUoNXQTWIkvc27ENSzNEodZd1233rtfxXhHp2BMaLzVrM0PlTbSHXLEq9EDEcIVVROCJEv8I
tE7cejFYF7e6deBEOPatYZb7rpOrCpBqqtYD1Ba/zC5ATMrxdc6uEi1cL5mWKbZEDUip45PeQzzC
yNo31xWqI3tb1s6KIBnkImT5waotby0QHNYyaRgf0k4n91byzoA2xG9WRPVqqRtWbm56IhjTOWWP
OmxBFV5Lkayt1LqzmsogIzK5p7LuQuK47VgRe6bv4np6nwaiJS3rqjcEQXtXXq19sJc9KDmffCc8
zKJ/aZeBzaw+pdZcjr6zKkHBTlr90Crnll/YNgeAnzvxUQ3+5t98lDsGlnZOcw5zbq4cnv9tjSrc
v6xR//L1P45y5iO4WEyXLS17kF+OcvahyEsIEvl+zP+0RnX+ENyHdZ7GRryqL+aUH6c56jGkqZZv
OahQ2bD+g9Ocp/jLaf7Lo5u/2VxUOFidNwoBZjVM7wamBXdImVCHcCUZwBHXfXlMvBCE7XJbkLY6
jCl7hwnLVtKU0B699HLyczziINgaaA9mUqOMnletn0Jg1rSNWT2ycdswdwuK4a3mVuWH1mMv5TYC
y40OrR+ejNEiiE4wWCYC0FqK33XfTmtdP+hs/hNM6SL2rjT4jgmQLQQaAVi37aAfUwnKn/yt0avs
TVV8jNqbWtgUIW7L0MKXHvvoX3z3dWy7+xyG2djktykSlRYYoWer29jvdl6fnyI7vI/ID3VgLFt8
0isqdRnbcGHda9IKgrRlETygSZhjJp3lJirDT1FVAftDbBgTjv15ik9TTvCC+9h0oFl0uYk1uW/U
vcHyVBZvbqU/KodbZBRi2ghvVIpbDWHkCFELy6Lw+mNXmUHZlCePMAMLuFzhtfcavJqJabgGL2TW
qoe+qzaVbl1JL9vS8WxnaI5jU2zydIC/Uz/adnide0lQgIHT0uIoc3Af2nQzs4nBOQOLJyLzMXZJ
GiwyhrX9sVXGvhQdUVRcNd2+eyM1CebKZGGPN5CzNuFlZz/Udfc4+NZlFWsfWdgSWN+DVsk8nJQ9
whZtXHcz+UiZCKQ/XxQRqK64vAcTsYUlHBvFHnblXUOiJJDmc6OBacsYQguuqzrypIK1tqvVHzAP
tk3objujP+Dv3Yb9t87FeZKBl+EUGwhgNcMasmhJ5LK5y4WzKjoN+Nj16GIX6eOt41XHqsGzFVGD
+X0kRUDQxTqqyIIFa1TWqEWHcLwSU0NYFvt5H7tRd2uq6x7AcBc+FsgNNdSis8ekx5L71AAA2M/t
UxdmN3ZBng1gZ7+2juFkokhiLafJiN5H5NveTXdRR4pZd6mJLXvOAH3paiwMwkHDT+Anp95yLxN7
+LSmmzCyH9vSpz9k2SYqAipEkj9FtNFava91PkpccXt12/bf3AXHIot1Du7FdPe5QjLMaL5OYtaU
80VpBxl4o7khC2dyGd0WD5W9ywiGdTvX3NX22L0ZKg+34RgKLsPEvifbzuE0aTmdXHNjkbPTzuma
mKwLo7632rMB91lbFogaoieVNO7Xv/p4YFNNpiLdOFNR/X84ZoRNEf31pod8/9ev/+l48AzXdIFv
6gxPFynNj5seFh0ODVbz1v8bz/45g3X+AECGGx6543eH5E8qG+cP9I/8ixDyO8Dsnx0PCzX0t8ve
L49uLH/+05Y8qYfcaAtH7NgkvKRDJS66bNhWpXZw0uEjLvxLO9XMI8MCBjQZCMfchI2RXugZWNth
PE0W2Zw+ohjRC1KSFjSke+WX2LK6EzlDvD+/cQ7CpRxIN3wWVXEYrOY0QxgUtbPPMnc19rC0lX/W
suStzczNQPY1UF0D7m7pko/s4CZUGz7sa22EBtoXR89DHOdp80Gb2AVp2VqW9Q07oBt9gCKWGCdq
3WaRurfqIQYNnFjdjWQ8FaEYscw5IVFCY+I2I+ZLNsbMHYhQx4hlToJ2WUoTeFJzqJeLoECA3cDO
SIZtUfSPJbGoDaFDk/PUTKTquOHLxN5Nrx0WH1cVHyS7qo4EH12YoWANTZgVOraFo1v4i00i0b9Z
5C+HboXPNFvZUq7V+AV8leMCyc2AhV5WTy0I/Kgg+UrbRWZ+makCLrG76qt6R3zQVhmSDy8IXlu/
8FPnoaS1Hbpon7gTOoJ561R9oKxhVUmODVWwXXT3RfGkx9+0MHDrwFWEq3saenWT///TNFoAn4n+
hlCVQqoKIVbJ8QFQE+Pk9mJU+q3OUtzltpfBuYKVc5ku4CsdLrMJCavLKvx/RdBCyGo8vJgQs7z2
Wy6wP8VleeaKAlKreQ9Z+YeQtgTErZBZwAyBy4DEpUHkgnDAGpo7OqSuGmIXxhYAYAvBy2yvo7rq
rotsdDGiDv2+LXTAATnbwsqgW/DMj0m7GfzpOm2Lo96jQ9cdJA1Fea7IzfW0EqOkl4/TptT7pdTD
u+/VzRzO565mKdWpVyb0ex/oHfzGCSWAfzWNIeJdZnuDu7OmOpgK9WA3ctvCJhs7dsmpGX9K4bwb
k77y5383FcQxoaMDlqJs4iD4X5VzkQL9Xjl/+/qfKqdNd0z1pH4u2X8/V05LX9ZQLLa/mwZZbP2o
nKyuFl+XAcuRMvlLY00ZZtNm8rxgrOi5/0lj/Te2Ln50010WYbjOlpCfXypn3k5uUzMd39VL4Cei
iYFGsYmSYBxxoILQtWrzOk57Fhg+0PNvOvhPxBJW9jJgJbHks51H1wNVU6ux67bynFp0od1wxCzt
ztl9iFsKs0sIj/s+hkwoBVrIGToG1+3e9m6xmV83vFPnOF0RQrdKrehSy90nSXLsMDR3XeUxAr4X
zvxSmRX4g8sEf8NiOIsXxoYpg14wdc+LG2YFJw2PlNfLQ4KeZKDztd5yn0Q5zzyKgTgLKMoxWL+Z
7DPTG1aWk6xKTE5hpO4UjnLlQknSi8vWc9dmA5vCGA62pC0NPaDHKWDAeSORklC7auY1bMXAL4c8
NJwuT3XrOET5QO5o4YGW07FVD15L71bsi3wKRJVfd3GDeynv7gZpfuvzdFeZ6uTr0wIXwW5C6emM
i8HosYBYybBy6vw2zmwLJvmHifCE8InVFC3hLt+50ci12xXlYRdaw1Vkko/i0Q124zo0NNThLeEV
Oc1dyi+ruWf3/5w58dptzEB6by19W19nTDyKg+JEG0eEIrxK3bec484xTqjbLjSaY5fDUJGFHXI4
TrbPHIPj0uDYrDk+/RD+ZI1XJ/MZBnK7JAvEv+xl/zFL7y5lux9PkL9Imbr1aijKznCWtnfCdrV1
sAQRESw2siQxcFx1TfuZRkagZ9jaCA4IbYRPRYlKp3puJv8h5RnieNrD99okiVr1BduGyCGbNGkO
dmlcjonazChzlFNdQLW5LHWXRGLeZAxnopKUdh1rdtNeVl3IWspxjlO60BPb9iwQ+SSh00NpJs9b
cl2YYbjPIxE4Zj7vMIR9Jr55rO2YIPpSvhQKk0xfXw1CD3ybnYqO4rvlvmeIKwPrjvCu28XVjWzF
gPA9ZO2WCyMMsfAydSWipwlky11GjA8u+XUhkT+VybXtJLuW5I4ed36tbHjT486zSR23YaXiuZMh
mtvYvqahOmOpupCGhxTGI/wx4/0+X5LOU67BZt67fvQ6xRmae+ZkeXnUZhCbvt2cwy4KBjYvkiwb
TBkvCcl2uRfuW18eMjHBPejb2zZxT5rDjiXSr1n3H+yw3MdFseFjzaqUfXPqnQtizvPS2btDse3b
B0VSZp0D2zb3yGP4tFp3ck524QKJbLnFGKrcSOIbItu6zOvq5l/doXORdBYJq0O/uJT1/zbA4TD6
yznz+9f/ec5gLEKWjNsX8iLeo4Uj9WeHvhASPdj5lv2dE/zjjCH3jUmPtdwXlniQn4c3NjD9hVy8
RN0a4Ev+yRnj0Of/3p3/9NiG/puvCBlQFrtsa3f4YDZx2xxl9xYx5WMx/Gmp4py0zk3DvbIXYi3F
tJ49G/aRezWB0m6JAmdEjkA1r7Zmkj2Sr7zXfPO66e1tq8h6G9RJttWd2VIUQ2PAZefsh4g78tQP
hzJXq0oROeJo1oM1ev16JHXID8WWyOd1DyxQG62bopb3KCaehzxb65KpShyua/IzVSuCuks3fR4H
RZOCjAKrCKRpxFRI1h6idgf4Nh1fmJyHvgYo1L7NhrPya/FV5OIhmh6gO64aeD2D4WxG0yDgCRGF
F7Jl1sSEaVpuDPCALOwLB3U6IyJfa9eFC1fPieAFW0wsspXQh9UcF/ux7i6chWGP9Smbnp3KY7WV
PxaVs4rNMqgpFZVXwK7tP+FI3WZGT3AsLO8qemyc6b5Pcu5EVsvtQEf4itR0mRVD8O6zhNiPu242
V5XfMbByuD856DSkA3EvhTGfs2wRq3C6T7V+I6p204ch/BFuIvlTKtxTKYtTNj4PhRloI35prflM
NIgq8WdcYjmykf3OWBIH0nBRdIbafvbPLQuhPOdVjNS4Kj3+9y4y0pbJXmVvw/ZVaVd66K/dLv+I
JSLTpDvo1b2XJMfQiHd6Od6KvFprTXnlMz1TGCY1+g6P3MrYWmfRve+/lD6DQLI8GArVN+S0g1B6
ioE7z51/1dUNaQcdoHT+ttmscIpu5JhvRPswxuUujtxV3fa34USmgnwfuqcJ0B6OweNE667Cbgsn
DRx8dSm8Zs1scTfm9jazvhpErsh7YF3m27y+jgoJUAZTLWdn31+72q0zm5tSyW1XzTQs9zPmIuyo
1rpuYeL3dylvIOF3GwtOYw2Ks3LcLQugjS8X3lgUVOad6N47caVl/f1gnxLI7j7WD/jGh84nH4xv
5CAwLWGSxEn+XGTR5zwDskYFZLgwgau7aWQfMGTQ9fNnLYtumppt/yA9tJsI74b7qoAQQ0Xvx7us
dj9TosqqThsuMtGsy7qpV1aTbKU+nwdsx23mvNZmpFZiwJFRxWjEB0iTtg2yW+7/3cV+yWNibKIz
OTf/x6VC9/+m2P/29T+KvU3lNv8/k+qnaT1qOU4AMkBZv3OfWVYAPxd85vGEj+rkhIpfLxXM8dHQ
4UqF3/tPWRHu34xjrJ8e3eYhfh7HhJnmq0qz7J2jiBBhT6CTVJY9lPRtfPtlkXrt+fnlSPqQ5ePo
lLzXVDRs2qlFR05rDyO8GpbqEoeHUEw7QArrfHHMMMGcCvdQjYDa3YTIMhZH0skf9DTnGBl2YV2e
fOT6Waf2UzpRVjMY7o7P2qkltShrA48NruGAXPfA0w7+Z695WCGtJfabbrO2D8Wo32F2OrLdrNEt
WXzjLFqDbsILwJrWzTfhFAY9c83GF/cddAksCEzj0/Kx16Z9MjjvTCJ2nRgxM2rnqJ6A2uYHVcsA
89d1j53RKUHydjJ5JRHc1J2ziVpAA09eJ9NOI0w6tfhIS3XSuvK2Zj/o+WBgsG2U1JISEqCErptV
x/GzZyiTKrTzBIBq1YtXQ3cqxwPGBppeVa0KO0j0e5HdJJTDQR6j2sA59mFN5X6a5g0pjSdEfqd0
1BsaX1AJpEUcPD1nvm6En2Y6PMeR4K/5byi1L+oxg+Srf5hJ9+jPpEmOdbw20Xv1Vsw8LQ4/y8Ja
efr4MA3ZmfrAvls+1h0Bc3HLNqav3XKbdOPeFbAfR8d9mGA9VVp0qUfVEUsWMKiR1ak5ojqODYb7
HbKjR3vOcjj077r2VVcRMxU6eb0ynW2K8/9CS8tN6eBSUUUa9Kk4qBFc2dDJq7Tt8JbJ29JuINRT
NsueNOq2bXcdZtOOmJFODwWqtURrL0yHxFHdP3h2f2zm8qFilSGidhs6X4s5v3KNNVvh2ymhf8ZJ
wG+kpJzbyIT7W82RT7lRPrZkgeixOKmMH6LKaqbbBqmFZZBzQKMUfGR/f0qn5wwfic0x3nuws1S5
dzneW455X+N2yLGfc/x7tAEx7UBOW1ATS2hrNjzCmX380jyQNHQx0U0AJd9odOYCJFCVPxSe/eDR
ezDyIVMlhNRmHqysOJn0J5iYVp3JNuD/uDuP3bjRtVvfysGZ02AOB/gnRbJYuUo5TAhJlphz5tWf
h+7t3bLd6B+eerI30EJZJYn1fW9Y61lo/nQ4jzHKEzIZaITD7RgGa2SGroGSPVXzDf26Y3YWogFg
jcnwyB/8dh6kq1FomPTTiEm6N1FHqUtBpVJZ5UuJFbOVnqm5hoBH1aQKU5dyTKEu66nPCuq0inqt
pm6bffGSU8dlWngPgMGDL0xaNpWe3/d2SOUnhOoybKQaNBzSyNGNKFcylWI8F1+LSKOpewG8vreo
J4Oi25J8vNG4dArsdmWeEFMr+dggR+hGImcCbuMBdIQoTOdazF8JKXdDhN+BIXsZAFBTmffIY105
8ncqmLQEyYSopm7YanuJIE78zm+z0DYrUyqJSp3vBkKSpNHAfJzeF136Pg8UdVOkdk4LwmOlteBb
lPmhmzDMTMUxyW/78KrMUK8oPKVZg5e7t/NIQaTi70MZhVGu2MEQrRsFOJ0Ow68o4s0EmKQTwjsz
FbAY4LxvM2a+S7JkGhBJz7g11OdbeJZbUe3PMC2vct06x7O5k3M0qCoT4jQtXk1BYLuvul2v3hhq
eMjRkBhdfay0GVOnuTPU4Nx35ntGG+vIurTDJ3KvCTWfFuEen/gKjqpX6PpDhVpDB+qa4kZzjFF/
Mlrxj/Y0o3DjKVbRv5Gqsjh//6WXM8Slv/pxZvjL679f7+IX2m8T54L2LcDl8zJeJNyFBo/J33/u
97+vd7D28IXFZYL5zXfIJO/7Ml7/wnYGubvM2BD0mfFb2xau51/6uR/eur70e5+2LXEq5MhUQnlT
aBAZRJ1pdVHZPHEriQ9HJ+yyENGRAEYkz31bmwqnj3UwNqoG38bsRaYOEygBc7FvyFe+VK+n8bWu
HuS5nJ2xVFmg+Keh6F/16GGZ7olomgyJNKoFSJymLDMW3BRUgO45Yg87ocZRJAAPw/NEwEsTM63T
D6FQe0E4k0jRQJBNV8N8HAvfNvM7PGTBvkMaliElB7BSupZ0alllB8Qlyd9grLnPksYolM6WRYVF
8UCSGsWElOpcxkZ0pQ8lt2fwNcqYREkGVa8ByTY9gjaPy9uEyCYrbxBKAbityQkxQmkNKQjMFWtt
xjMBjAhyDjvzqURFVMvmrumHfdm9IZk84oU7G/XLlBBHAqWxyvhJpVm+NEyLccwILK42+bfQ3oi8
tgBWZArrYpW1Pr5G0OzxSLHSIiaavzaTsi9qRN9MfLTwSuVX38u3U7pvOgSz07sRpBvdUjcGCwVR
u6+1hx72FShJdkqIdRt1Net7GQlSRSPYsyYoADL4yQSVM/w2aSTGEZ4C8c9seqEGOb22S4Fj4ODe
WKili6LeDelTB+0iLm3Dt1yhBbqVaiyNtWCvI1vnILZFguJKA8N0FXBOMVwCgHnUMC7VVx2+t0HC
JKZq+142PuIpPc5CedvnxslY5oiZzOzW768M1d9x8Dq+X53yevBmIbnyKQ865AVG+qAXpttE6CRC
61hEHVnAzTaJeCg7TdzJfvq1TNn0W/gQ9A4l3R/dtTDWMzHO0CgszPJ/PdZQ+XHu/XisQeD98fXf
jzXly3Jciv/Z+Bq88PuESv0iLslTwG+A7fCJ+mETwqzMIHFX/gfBMFlV5pL3iA/7d3080FV+OdV+
eOc/b0JCJEJqKanh1o/SDcL5xznH+hUn5LzmRr8dZJ3PIXvPolJTEAGNPRrNNtKIvpElJrOMYtgd
tpbksl5wTEbXujb1q0RvdzP/zpigCMnvx5g9xzwiPfZj6X1MjatA1TdgVp5HHAuYEa444DMw1kjm
QYZ0M91QCXekA2Ae5gjxZs1tIdtElN12By+ac9iGb+X2JdMWSrzEyk8aFZOq+Y9N27jYOx9qM95r
xnAqAO3KS0JAg8M2mfwdw0Rm02QxRCS6xZXiGFBv42oiwqO4Vfo3Bu+rKCLBMFWYDzUoSsR1rrHW
ZL58P7BHDOII446Ie06r39Pg5LPoqAnnivBn+hF8V3SUPXZTHIFFGD9JqJeHZnKmxFgI2bdVUZyV
tv7Ihqc8fzcVk3Gf74zyMqAJaEj0U0WjJA7bsafFS1JnnoJ1MvD1vvQGn99q27/2iXmIFvBxUxob
MavXtaLeSvK2BRgH+FUzg6te56vW7NVZ9Kgm5IAJqt1b1GAW1mZVvtDLEP1AtlhmOoneYKrmMCg7
qNsTC7DOvNKKVxlh05ksI5QobLPEIfJtmScGz3YUuGaR26TXrMZs8HpF2FcBjWplSB5xW3aiDq9t
9K7LlqfgAkqRFZToKQ06iEnNr4j/vVKFeBXOCxcJ7enkhho5I1a2n7L+LKEdTTEzsBP0YnCHRh4e
OygTWqVeccY/J7W2NcdkRY6UoxUf5njIWYDN02XI5+uItEhEeqtGZuCn00UUz32befqUXwFZRwyM
Bbcc34Y2ONF3Er2p02oQ2ptCAclcIdtM0zlo7yGwP2vpvczjgBx5o9eZZ4i048V8nHr/qgvqNQLC
2yQ1bWJDVqVuno0Gf6ooujIM4HbE1Vvj95mMTZamF9qGP7pw1JaDTtRIIWI69L/BcAjk++WE/fn1
n09YcgFVjZH9TzFJyhfOSiS5GA8tZj/Luf73XIicEgmnBilxC+iC1cH3wlH9gpWQeZEK0IJN9e+p
OKmMfz1if3jrfKfPhWPZJ5HctVawrbLENacrYz4oY3JDYIYt5AxVcXaPwuB16f1tJvYw+ajpjtHI
Zi7CiBcZKxD+a4xq6Y30WjZrv93pDeLBN+tSbJQzUbAH1B936rV4TRKPw3ldPxBgc9LccgMM1w1P
xVbziC9bA/u6aZzhEnjqhXMXStT8ypymS9cFiWmB+pYJXuQf5d5aiQjySlyJUjmR3npdprukeTR7
V3ngELHW2nyJ5J0qHs3+JUVurhRPSgalJ12zX8intRa4YbquikvxMYhuEG0qamC15UN2hoHa7iOg
lACqX7PE0dIjOrfR2AwfI6EDzCQSdrBn4626t/jhsvsJVTeOxTq7tWjulBYsr3rXyTFWj3JbjOhz
1MnDBCrj0RLUr8Ec2YslC4doK1t2Lr9l+Bmz8TYr7OLIKtzW1uI9Pa89mus+5v2Q+zqtFW9Y1y4T
/p1+wAnXdRtL8Yqw3IBfgMf+XJ27s7r23+YPDc0RNi/lCcHLAJWbxnuBxt0Tcqum3CkvefJQpqs4
vemtG+NO4tCqX8XIhOLlZoANFqgi8xZ3aCEZg3fg54HZVtnGh269ZqqtfFTvsYm5bh5dC0OZAMeM
ilhQtGRVJYS97eiV7UIvHtuYp6eyw1NF2i3MNCd2I6f0ojN+xHO6g51gD46288+wFg69C2LsYOzE
Q3+aX8TDsC1IjyWCd5PclAYIAShCKzEbQB3QLygrv3VigQUFnhGqfcMAUKFAJLVFAQmVHakXJpjc
F/lNe/GbNdYN/158n5W78qwchEf1wzTo+m1IeJPm6PyQusEav3Fb0fVh2+lIIjZlBbqWqFs8+vox
0++WU5hncbqBQrqKFiz+inuf4t0j2jAPHhXU9dONORME29qcsKJMtHDnjifrydcIePFk04NAP/hk
thwH/1UI4a+IcFTjTVl70gT/PnwK3lnjjnZ9J++nA9KHfJVd0qvyuT0yA9zz+Vmra7kHDAWjYhU1
Dkb9kDxHApGLJ60AOFcLm3dpdHHhEBIwYitoUnuUGrdXbrViT+Ef3SRvleGFECjaOy6Hej4LTK4C
7avUZtzIu+BgTaTveRkhlNxtYFmZdoISQDJL7R68Kz6hwpld17g/c8mubvnFkPWO6xe/gfnABodl
foJbxKyP/G8RnRDLSfMTdyyAOQJMoD7V7Oear1N7K9fX46V4iHzejWMMK8ZCVTd5ISOOabtgQpN3
vcs3sqDYwh4e1FoJqTC8VIAZIOt3lals1OwibFCCycqj0GVvfaM/+RkmRCtw2IpMpL45jfnQ+sq1
MAhH/pPh63QVh8xoH1T/0Iq9gXYPkvHcb4Sh6/7oa9DEyMCSmdvw2+bh3xuNb/fkj43GL6//fg1K
oLR1rIe0MCILjWUH8r3TkL6QI8gVJxnq9zX592uQuCVTNTUy6bkN/+IMfL8GmZ9w/3ETY434xiD4
nX04tsFfrsEf3/oyX/k0P9E7K4sDOtgN4IobviVwGpMNsCk6mV/eGyKeZ/L1LlXqH3tQGX36WCLV
SOKvOtNnjYOoKCZvzCDCCsLTXKJ38YmRK/y1iTZSVNq1kPaHGoxQLIn71AgdY8Y6pEQ7eq9N1hvP
hjI7FRCLdBi2XZuv81Q/lL62DU20J7gXgsWViEwysgKoAMmmD3smFIxVQ+kaSDmskkw6+KF0wxjQ
5qRksm+u85H1JVdfUmMJ9kVwwyo8S9qggWbjDXsJq+TGjrBPxQkmhTlZ6ctuZlQIY5+h0mLI77LX
XHqPIFHigHbrUTsJdOSdLO/M5GHGik08vEdZfW1MEfOZgKVpV/aPcAwOcgyXbb4MYntQR9bho3id
sgMqFX4DgunmzbwVmAvYkx8VK6kei6ssCx6Dia4M3ADCsBgM6SRUIB5R09K0hUZ1tIRgXybnLs3X
BrVJYjlWgzTBupum+uCj9JWHo0p4t5TjBUtyDxs2os7R6YcZWg+9TvtVZm2eVOVOLjEdqD4Jd8E+
UW/yBP/4tDE63VVbDryhqthg604Lk5tki6NFplCW5s5gym5tlodJ/1B1AyvCc2DgRC0zW+Ur0xyi
6u9xQWYI91K3h3Req/e5JK39nEOcM8wndmPq6p2qDXvG7N6kZI5eFms5SQ+9Xh+Vorr1cbyv+lyn
jqg8X6cw6sG6kqvqKEO0KwqGSzm3Hrv4pkJiXFTupKdeZImupdRuMhxMUlwqhX1PTF7rHDPQ1ksy
8VDXEaI8TcXgYCZzcyUT93QvplrcqianZ7fgbux80FZZ9lT6B50ZXKF/1ZebfACLhxVHnzS+0bzO
lceJpUpgPcgDDEKVB6jlmqh0T+ji/ci3Bh3NDu9+kXtl6oOPFjcxR0+37jukz1Zd3qnWc9RDwzb7
YwpmVcmfUooT1o+emHONN80mKix4fsq+1jsC2gsHHTlx7MWhSIczFwCoMAcs4CpSybEadC4gYT4b
I+COWFHcMcufq1wBAG7uwta4Hmr8g6w5dyH3CdFch26o4DeAExJgEc4NfZIv35kiDzRMiq7IjqgI
S53+O1K8efwwyKsJQbOqwnhRCS2pRNULcyDjsY/mjUlgn5xqKLVzlXkmVtr8qjf6Q2z1bM40DCH8
1RoBAmExgYqaehd9yVYRTrFK29slx56YNrBJ266cz1UEXDC6M5kbMD87DCAhv4ZAAFadOfCLFZkD
ymSR8ukOHMVID2ZSP8gles8/d0y2mOWAudGZ4MhT8ET86+1lcHn82MT9w+v/c3sZxhcW+6aEe488
WQUP/X9vL76Ek478Cd0EhvODmIvhv67TpEn//cqnu0uHSW+ZJvO8bwLk39FyiYtW67Ot/sc3ziLi
x7srzg0CzM0USERpXieFCDtJW5fZXbg4xqrRZi2HuYr6WX0L5peSqNqEsDffvPWLwhV6dsZJ+Rg2
7VaBdiVD0PeRyYSKeM8qdl9F02ul9qd8tNaNsEBE+q0S3svIlMziIU6iXVDUjjmke3XIzqyTT1ie
7V7UbyKOD9ZhGwwKrpXlHgGkC6fD7QHX5WTdVnVEemf3nHThSRtvrYg7l/PNasK1OksEOucI+41e
eewtJm71FF6sDFawiltqNVoz8ksUkniQuFGQCxX6kqhUlDvf99/lLn5ry2o7T8a1HuMLT3zrzHr4
MJmFV8zZDbtEZLRIyeJGH9galAMHRvlQF+NVmPSY9JXq1KO/D9AyKD7qATM/NZaFwFlcshoYa+sv
hS5uAnLE+Y0DNIbGkhdPspHDrw+bCxXNMfO5n4PKIkWvDICRalQMqJmcYeiFzdRjUesawd9rhbzX
q27TGQK6JeID2qlmzUsvwdyctTub+qnf66mI1ZjFRztfT8J4aAxOVVkbl79WRvULztuxZpqHr7Ea
A/9Cw878zLjXcvRHg8D9rc0KeNgny+gctURjNd0jPgYzxpWgmfepSA5SH+oXgseuu8LYCWXVOrrJ
LyNTrd2U3zaysEdEhSpZwz8tNP29ogK2azsyaeULGg6a8Zjcplofb/2aNIYqqjtbVed9Y0C8VQrj
IGTauRwKfJyp+tIF3VVXjsXTVPWvhVztqgllLxsXoe3OfSq+BDhEJl27baRmxPues1OGTUKI0Ipo
+jcl8dUVxU1kyzXzyyKY6M47SoGmgGRWwRRSCekF7tZU/VtmIeRqkTqIqfVWhsrSga/Ssd8rTbMn
psvWmQWbkeqmwrhB0ylDbco2f+5ZCioVuio4ZkRJ3861fz1LF1PEj2fpP7z+eyegfNE08lPZo4ps
GDhN/3uWmgreZWzCTF1xfSxdwueBmIzRjWg+Rl7L3Iv+4ftpqn35Nl1DGSv+FRD1O52AvPjmfjhN
f37rS6fwqRPA6SWYyMrDbSrJE+297Jl15EBE3A1Gtw2TxlWVwcFkt57J3lgcXKzjE3ck1DIRr0yB
tLZUutPGcI3rZ2mEmUtE5FeW7oRc3FcUOIENDba251DAP4Ajugi3M2DASq7tZV9WFBZYg34TY9O1
ShCyBY9+qjJNoJJT87s5vUQ+PUjn43EeV0ILpqzD9hbhqmIdsBqLBG0Kh1U1X/u1yhcvSPltiFSr
2jAuOhjqxNjJVbFBe2VRq+uvVXzby3u8u3ZDlI/co8ToBrvUqOs4w2pSNcrqEQPbqmrfJ1Xnc9d6
CUbXbGLxoM8P2kJ5VSXP6DnifIAgGbMJX9jLsEpnQ4Kz5E9PfkkNnMbIcLTLGDZEASTeJOrPrPLd
Cn/VKIU7qZ/sDl9HT/iA0l3l4XDOoTKURrhRunGdKom90Bclv4uAGjK6G4m90WNiqsFjpkDqoULf
qMV4P4T+JlRmG7Qms/p02yyDEEXyQkr20sDGXLIf99lcC42MZVZkS0s4ArkOqw7vgJjfE8i4znKd
m7O8j8reCbPhPGD5UnxhFTM3xGG4FRmbCG95Eq+b1nC1Gvq1FB4jMJ5jG+8KubRBXR5KU3rp4ImD
k1pr3UBgyRJFpG8V8U7V12JTH0wBnU7XMymD8z1G7aE1txVO8LY2JtegBnbjPO+BSG4xsdOlRcZd
1pgwNLFFY4bJ6ulxsupDGsr7wpfeDBFAcGHSSzZ7vPeubxAlIsc7rTd3CoYOcifBb9fHbGkLJekO
BddFt+K1mneHRmw88BJXvTKz1a0BjSF8q6yUOWcBPguUi08SwowaNUKprWbYo2vLSaGnZAEB65lx
kol06XvlEKekMKnlQ+Df0gS/WobvaREklEC6VXtoLy3PbqsxZ0RzbOL7TixC0TFnZGQhJy1yKIus
HbIgIYlb27IwdyieKiO1A0l1Dbk8k2q1Bf190jX1GJvaOe2YDg86zDDfrVJIqnK6DS0MIn/uMQ7u
CUAj6fUqR635DYX/L4IYlnk/bY7/4fXfS2Lzy2JUkFWDdS9A7k/mBsP8Qr7qYm2Q/oJGccJ+H+hw
VjMHInGbDdeC7/50jLPXYBvybVEtcdbzD/5GUWzxD/1wiv/0zn/OTQmspsyFUa42UpDv67Ynhsna
V0rljUQ/xJSqEOOlFdqJda/IaynStlqlrXXE/bKvbyI+jhB67pp+dqy2fDWIjkRo4qhR5UVtfyj7
FoB2K90TrOFyrt4lxbiVsvzeGlNUm76Bnl+uTE55CSuOuCkNaa1S1bQik4ZB8rI828UGWEBMIIC1
xW1Wo1BPhtpiMMEkPUqLy6DKLhS7rIG+HKawiUKnF28Mzl+gfKtakxpHNqmHEu3BqLKjnOm97RM8
1lD8wrjNTmGn9GvSSF4HsXc0tO4I8NPSJad7ZZT1Ph60i0T+d4HwtrZUN/eDfc3+g9UTOK3hoa4l
tzLuBwiZiTXxHvaWkH8t1cDrw+grkrnbSS1vyuC2Gw+1NZirgRzOlVAGyNfH+K8p6tv4/4J39izp
FBT5/8GQcCmivG3+5/9il/nlD6oQHSFxiai0eFz0P17LY0wYmDVm1YZCmOQb0ZGa0PXR+QQJ64HY
Uu1EAUgsFoKdjlrnLoVhK+rChgDeM/7ic1cmjmFFtpnAaCA0e0DYl03TXQtNXChgRHTxVwROoBBu
6kbfJaJ/WP4/j7ARq634re4HbxvA/EtTZEwFXmof80fPQkm+n/pOsMM2JhtuWEV5dy2kyi7rRNbx
uMUH1It+HF1rMP4C/vBulorH1uTsy19YDvRB8zao2m0GBaNOOoqA1CnM11QgR91qUeK+9eK545hV
Q/mkD+E+DXGEBnL5mJcm3ngLi7a+kxIiJwViwZivZRa5ObHojk27lpdUr/6ikisTN49+o+3YOAKC
SDFyRkdBAUDil8CU5vI1iMubaEg/0sJireQrLWW1PNljw24ryId7q9YiBn7BJmAJF2FRZhiJQ8Ur
BAsEx3QjROZd5INaK0dXKMRt3JMpqI3VOuMLmOQxfEf2PKBs0M120xJBG0Xs1ZrGHxZU6YNVqr4r
DPdSTD6cOJYk3OTW2zyXd0Y2XjWkcSmFy/7eMYEzj0m+UxFLZAbAy348pUV3bQUC05jCjZTEUVPu
05EYOEPb5qmD6txpJtS6VlzDqQxsIu+4imVYycm6MIYbVNCnBifM7LNHkYDGZ5Ptt6q9uOzrJINE
2iCae6vaIxFdjljN3xx2tax7YED/4EuGgnkhSiz8Xl3hCvlfHHQEX/7SK/z8+r97BQVREA5oSydq
k8nO516BYAb8ddxrhsIynDL970sG6isYC3VxUP81rfneK3DJWOwRLAsz3RLr9VuXDFfXT4fSTz/6
t0PrU69gSKg9jLYSNrKOq80J8kJhLZd8NFYJ/ExGOlcNysFK0B9KlmeYnlnCFtd7L5zQW/gMj96E
ILgBmrkNdSJjuno/TyZeLJhmVOnKYgcV5ftG9wrla2WCyqtHL1Ale6imu2BkrIrg2iA/SR83Y6vc
GR2KGV/p9rUVeE3+IASnSDLtmI1XG/HcGr0jIV0cgv7A3FcQgrVEfaWCPIiGEbk27AaWqI2O3fsy
YfKTGEaIT4YPiq1BsVLWFY1FZJcd+pUQp3YCyyAOrtoEcF0UHYrIsJtedkVcXf4UvU69eLHUxB7U
2BNjxcU6dYrKlzJ6yCZQ5Im2UXAglsR+yxrVsu90ZJRDpOnF1E2Apvtwo/JWc+VBWgnaN5JTSLNF
MZ/WwOAYfdDtVD4U26Rfg9dZaVXHfzedVgIVnxpU7Z28zwt/VZW9eScMEQrRKLiZp61fQqFM5S29
6s3UFsFlCgWCZULrmgRvDBgnvd3Dx2GrYgqbtK/rD0wc3BOMiP/ccpLHnThcE+QMGdC4k/59wooE
8NdP+s+v//5JB07K4WEsdd+n6SoTATi7XPZ/qaeXr/z9IccmK2GNWnaVP+MYJCoFWVQB5/wVwPsb
leSvRlm+v6ooHHIK0u+fh6tJMcRFLQ3CpvOKHczb1TuJoaXzaV7yD+UNe6FfT5LPvxoD49nnqUMT
g8klBoH9oFZ6YpDtCjJIhCHcmd14LlvhwHA1UEhm6dB0ScbGyju3NggC0LjQWDdyOJMI91LkvSuL
+brQyFzDQKSRvzsAC4tEeTXRIQ8oxPkDe0YuXiuzZLP2dIuIES3XqXTTBktN8yhN3ams88uMKTJt
xb2uRmeNRLy+CjcgnrLRskW0fRX7oJT7NLKqNVCFcLxCBEJ5/FHpj0s4vVVd0vYJUfeR4Fc1C/c5
FrKSHUjdWB7BgYzyqrNEJEpEppWi3LbpuB+MB4tuupvFm5pZ8FwTYKUSbt+uk/5ViuFng/MsSalZ
EmgBkGFJS9GiP1oJJ4Xx3Bp4MkAOTQVuKciZzLdhfK7lVqTdx00C4hAbi1djZZH02iZWDxM9lVSC
HGZKVrn4lkxY/oN7v3iZwvFQaakjRjHGY4iOHEZNLh6aUj9XvQXtc6AICpEHCb7iO0Mt7apQcZFE
oUshcjW702IAXxIJhoIee30e35vwo/NwXURXmZlfaaPoKFJ03Ybz3ajUZ027TpLsNGXvZoNDRqU0
7yhzoc1O1nyR5WOXxQxquotqLDH1wV2unyUEhBKWpXoSXUOJVtUEbcFoCBxqKcVxsZnTZgjbCxRz
WDiGq0YwjeLumkEAMTNrULl23DHlqcgTF9QSVyyO0g5Sak6z7rdLbC/ZZ/jUHlr9umWTLJC1yGM3
MCsHu1ZJJY7mzq14k5nS78CfhWZni6NOBx/fhAZWJGIWjRiAmt+4RDdTIPcmipLW64f6Wuznh5xu
RswXfNEVGWbbzhSPvTZ5jDiEUOzsBgVqD8HSBNO0wMTxydqC8i7PL6MKpWEOAFPG5xTemRzfGXmy
NsTYGRhzC8+q+mKWoEthjet18ibNaB71THzIu2469Wb4ZKHUxcCHKYt+r5S0zYBIPy1uJVxCOW2R
ZajXTQJJLY2vYyYTOrYIfQ49cXhf3F699iZko12m4zVuIbLA1BVOs1QbHYmkGSUb8e2kgTvVuucz
+8IKTfzKwO71Fqlg66bJG8QgZxZEgomnrDpmEdasCDlN6y9LVwRNQwzSqb3zYTSvSnh/IXFsJqIC
FRcafQSfhPDe71RAG5Ss0GSzqryXk8iZdcmLzeAeHgyYwcad8/q6EwicSs1DFosOZGCb/CDW/WH0
FDcfuVweoXmxK2ZaWJvo9+RnMWxvC0k6COHtDB9V64G0FNJNN3FINAtrvaKcWMtagaCfftiJjdgn
uniExxsToSOEeKvqK1/sL13UuWkFDXnm0WjLm6YM16Go3M8DooNSFG4H2fDg6Xljm5NGzeZXF28C
v3elhtAeWbA1+CFF2q8VDVOEFIfQU9BHqcjKhsIO0Dv4Yr4tzPRp0mhIilJVtlDtA/wRmBZJ3Kol
e0lgFvUG4gXtC24V66z3J/qtm3nsnWzxo+Iwa+cPY1B2ADm8snyyKtEjAPRJreR9r4sns71VsXiL
Kd1lhZ+xil8tlXnnEGIRTbKrtNKuZ7DGkWq6IvT9eNCdXNFDdky1U+ah1yVsbTUkhWakP7HH5e8n
4h/TrBLeS/YcTeMxjAg5T/Txpm3JPmg0/UossvMs4b+AXVOrWG77K6t6jrTHGafJoA7rAaNgATZm
Cgh1T6MbtUUcyeMYDHyuVR0SARAD6VTX1jaE4N/IZJmP5cGAU8XKC31y5voMXIljpY0Dv0Zsg6q8
TtZTAK6YyIRDBJFX1NotLcAho1uNR+0qR7WozsKhUuGZjRKevpTIsRHVwYQCYHYLUr70xSKUgPFH
xRC102aMyx17Lm+B4I8z8RnttC1Ebrl4PiW9sdEC8jASiEFxn2xID+NtgC0yNK9ROiR82mYspJ1Y
0+iaOEQjg3eV3P7ZxRjqYFWkOiJvU/nf2i6FbcqPYi3N/On134sxhfA99Fimov6VxUmd912spXzB
AkdTxhRo6Z8W6tbfFZm8OORE/PUyfwJqte9dF1M/kCUSHRxL9G+zwt8oyEhT+oda6dM7X3ZBn2sl
WO8EDxHAsBF881mvPqQq3arst9tgWJmFccvI7Cb2AyhBYWaX+LqUWj6lega/Gz6VCV1WRnDPFuYk
pT0q1nUqWE9obWovYS9gNck1wWROrNebNKBNgVefhs8SIqlOMI8ZwsuhHzzm5is1u+4amIYW6poS
qWSre1Ecs49gLYQNIWpnW63I/EwuMydc1bOyKJtLhUezBJs003D4+O0y0IiKmW8rXwPJ+ZU1B4Ed
96aIT2Mk9xlaHCob1mn4kPGKGL2rljCpC/jhQr0TGoF+7bYKvsoyUhh2AwxOhthTZYD2VuWEb0Rr
7oW6WAsc1FNRvsdhxVZJdw0B4HtZZR+yxL3ITQH8JRMIrapvS6qpHq+cXglu31034SUcpE00lK60
eF74yIuTl+LWixiCSG2/yzJrF1M5+XVyUJhzNkCsW/YTmYTvLV0HhGQJOqxvSdzKSzWKRU9vC2JB
J89nUIz6FEkVQxVZYTXM+H5S4g9sv+xZiBUuuEIT6xjl8akjKqVoNCgngLyncDd3yqkBEDVjKCxL
UJG6ss4RhSupJ1IZZfo5iPxbjXqppm6Suvi98cn4iu/Iz3ItEpwtdNcNVPKI2Hc5dsZmBDYeXDWU
ZPJSmg1YqGF4hMJHoFyyEBbha8rcWM2KSyqBoCdPOS2afKVOdwVF3wIiZrvs9hSDSMhiWyVDYNA5
qQnnUGBIQeKifDRJjQ+j3qkoKyXKS91MnKoGO1a89PMdaLZNJr4RVYCoML+JKFCjQnRFClbB4BKu
NU+ikC0oaHES8aSBSYxAW4FhUD98qt+GKjgznrWItFTtMRCw7sRkIVIxF1TODYKC0m/XTfDaU1dL
6hkeGDVp7ma56PWyyIQ0XvfGw8h6HEUkCQYS4DaKttRHoZGkm1h/oUK6m/L40SeNzAnzN8W6V7pD
aCx9+wUkj1POi6gDBw38LRVwuCW9CsNrNlfroZDRoWUbOR24dOGiaI33793UP9nGPh9txiKY+TSW
iUqElcFY+psJoR9ikXb17qMIe6iCXSOvyY4t3o2X/F36mllrY9sof/ai32R0ZyJdglxI3/zpV+28
tC//uTJOL9n7//xf9u8GI7Cfb5GfXv/9FqGlB6wlom/6KyOMY/rvWwT8LE09i8jvCa9/3yLS8pX/
vuiHawRiFpMAGXqLoWKe/p0NkbwIDX5YES3TjM9vfWnJPz0lxqgoiqC11kaaAZ3wmRC0R2hV/5+7
81qS20q77LvMPTTwJmLmv0gA6W3ZZN0gysJ7j6efBRqRLHW0RreKZivEILNUaeqcz+y99rHLAOmM
z0hGEIEoNPuSm/iKHQiIPPXyRhC+ZFLFHI3jQ0viW2hYhGlo2kEhEtpqkqWOCS5OvaVWAQuomYgh
dGyD7mBa8U7veuKNDCfkyM2JwZm8dFNeS4xrXjAtQuWha/x9Dl9Cp0TjiDhL1puK9UGINDsfp/0I
ZlwoII6ae7Y6u7DGK9j0/LRiRgjnbEZ53XaSbfmvekf4hDK9haa4lptkJY/hZgzGxtbT8S2rTI6s
y1CtDR9rSMGVAsCucWU9H2B7axHyxWEb589mnV6NTrotwOEtcLbULZkGKdgP5R3D+Vos60VZZsQh
wMDFST4Z/DWxOHWxZUdEDQUQZnzZP07iPlW9paXg6CGXgSYrXYGMKPOXrB0+kOYuWBLsiaxa+mCk
Ir7IyNFoxpTIfkaKYW7ex9S+oZ4vDYOnkKiOp+VcOWhk+2fGx64PG2tS0y1iAfAn3UpJb+RyPqi7
FXCEBUSZg8gNHgdPyJjWAcoMpS3XVAmOx31v0tJG0UQBQCUAAF2kLojDCu9ksjKoF3orIfmwaaFL
Ggur5QlC5QyAfjQ8C7+PSSg0Hano70BW3pRhnK4EtYbVa72n2hwpMS5y706G+S4DZZF86SwhFcfM
DtTFUGQf1/uwZ2GEl1VzIx1jCz2aPmsU4oiPypMXmHfs/ykoHnrjTkmTvcLTLbybivC5MJ1Wo0Zu
Dnwp8ntnPiIpc+nFDNtzLBRMWpT9YKnnOFZYhsLtGQ+JoC17cwATIhzwpi1NoiVij5CWnhyORrkY
8pc+J0QFY3vyHOxZmGwUI7v3YAsOBRsfU3X8GB2rkvEv2CwNYXS6HP0u1qOuIiclQCWgTTurxkkV
pasWRa3Wikyt5aeeZBi9M13Pt7ZVNr5hjQPoknzbF/7v3xaG9dcq8hUpXBX6QfPpt/8DEotf/2d+
zJ9/539+/y0P+f4l57Put9+4GRPx8dK+V+PNe90mzY+Sdf6b/79/+P2ovBsLTk9ows0zULa3989H
KGt01iaMmhVmgJD9/hu14pv26fcj+C+P/3EE47pgtYJHQvoL6Vb6A5Ag+i4yHDARztX6jxNY/4ND
m7mphL/juwrrRyGvI3ZV8XCgtCJlezaF/3hVvg85v70H/3mnywrnLyfwb9+59mnoWURjIKGPNyEP
oInGN7RD0nmES/TAB0tAYaRsUa0U1iJR3X5lPXYMLsUF0hOUI7BjIWA6pQ1WKT0MO+kRCVR2kh7r
VbJsTt4Da83iXAQrBEfCo1E44xPFk0l8AekBM2DI1fbA1xZ3xL5kJ3YJjBNGPqrVAgXnXDRc9VWx
T5+9Sw1HA1fdtUEUeBce5a28TTbWbfigF3jLF8OrctJO9Uf9cWjyxXTNH/yj9Iq57tZ8aq4ZY59u
l2qYwgEt2NWrsMvXwp7ud92vg22xCrbxsloV/A9L08484o7e5GtAUqdxpdyKl+4aP0iv5gWMTLfg
F/PGZCNu9Yt3MA/NtbtqJ3E7LEkwfNZeldaWrtVeefWP4lZdqZd+W11LuBCs9fkRJ0acqyfaxIaj
Xqxb7yDc+sf4mB6Fa3HmKM9vijNDxOIuu3uSPyhGgdvwVaO7Vj3B/abg12+EvbKRNukOUfzKdM2b
5JDeGjOOb1G9+zXkcreM7DfGiRkswwezXk+THVU2/5zvU4gjkMlBTJiu0W8L2KX41C2XG9P2ZcIL
OM6xoGDVtKWEV90OPwCjewDO3+LsHAP1aBZa544varYYjuOmkJmr4tZgUoSiapGfII+ZC4F57V6O
yWage7iVbseb7kuZO5yxueSGkiumGxZtQsg3siheZV7HZKNvvW13SrT75oRvdFtsMJMctNvxMt6U
7ZI0v/vsSqbOyTsEmiucos247bfCru338oF12VojVXcZ7cmHXAerStppZ+GOcYZ0ns7SG1ul8FE5
B/c8wQh9iLjI3onT47knAx7JBZHZDjOjFXqx8ZJdrXW5Kx/jcGneCHfa2TwG79aXcZcWTrby3Dn8
cKFtmOaoC8thp78Slm22lY/1GlnCSTgzKIqnPRNk17RV3+5u4XrSyu2Tyq28pcLmTlrI5YIrpieR
faGCXUqW9WCjg6j8vZ+kjBmJu4zPrXSNk2MQcedukaf4wW1TsEZ3JGgxzH6ZdsZ2LC/j1jEFLEUL
ctr4JfrrMIZ9sJ0eGY5ODRpA9DJHWEidHDtD6QLxBMvUD0habPldeJHviRNcRFe62uBVEh3y1tne
MY1V3/GGCGz45hfJVZjhF07Pf09z4tiZUC4f1PCtQ/qi3ha00QXzQQq3FZHH4QAkwsaIk76L0Q70
FZLj6DZ8qu+TU3G6CzVCQsEp+q444k7U3LrZ8hp5CbPchXAINx0uyPSq65tafUWKY3Gl1ukJviRN
W5Vc/ehMswjc0o/PM6SXIZ5aHsjHyL+AVEN+YNaoFB7D/IvPkwHqkHePvYEojY5rTzgNORzVtEFb
mCsLU2Yqu/a/JAsiULXillaOEJvaidbS4f753nq3hNuApmySL1bqzBFdLHQZywNEZdXrQ64A5daV
j330UALP74ulVO2F92Y4pTLM++q+H84dhAbcP4mx6wS3HHbdtH6U6j1vGeSLMnI0mADtprDYm15U
6zCap6bfp+aZNPNCWTfxJSCqzv9o41VAiaTeRiI7iYxqmOb4mOo3CsVMpSzl6DS8xwBkovghS6hE
QpJnOrv2vqB40VBImQb8gWtf21N/mGLZFsPR7m+39+UycautvosdUmDtbFUdxl3x5CNABW+FG+tO
3JBnvh22XALLeD3tcQss8X89UmDzjsbFMrGYBb9rIGJLl+1K4dnEDY3ygg2LbTI8XJoY8BjtrzyM
scsQxJ4dLaoFHKPFuPhAwbtGW3iO1hQv9bk+D8fu0lyGp26FS7zWAPw9CMM2LbZ9fO1Yo+BAIFZB
ZgIZulPyrX39t9Yu+FjAUVFMsLudF7T/TWBIwfGX2ufz43/WLoCzZp0GTaIoflWY/2gfcYxiJiVy
R2E4+E1C/qN4meOvVLq6P8WHv04hiedS+F5RfsizmuSfFC+K+Nf2kab551NXPxUvZMgR31YM2jo9
cmAnTuU7cLE0IiPGTWItpPwSBjaDpINOtqSEeA8tX8OO0XiVNXURvscHszmN0YMvnJmUOygMOWw5
UFSSYZv8mmAauzOEZuFl75H3XKlvs5gBMu0BLP0yu1FlPtqTi7lf1d7RDba31bQqT9ivrXP7aAIB
O4an7DBg21G0N1lbZo2r+KuUFKOTj2jsUEtOZ0sX4wD2JNpadAFVS5+5ZIw4niaYf9ZWoFRpd40c
OrLqqi797pqOdI+dPmYNO5g30sZaG95SpqsgV5r46NniJ2/0dx/FMrkaM8qGfoH+taG0243Fvh0u
+bsULg2aEU6R4ev/FxxIGufvbR3cxOZNigISRD1NA7rJrVTLi7zfpu99t4v37Bey4kGIrpZ6QJWe
9pekeCFuaZF9SNvQX7kV8KrEdIb+kA3g0UFV6mtwxK3kZARd7aSnGushEn6mqQekMFSPtbRsGQm3
rkqPeDuI8EOPsG4cBmoWX3cGZaKbt2lpVFt2pMOEZq5HGEIkJ2qQNqRWUXt3yvnqvfBSZ0urftd6
ecuaxNsNravx4dDMzE0yZT2n/uJKGR2dfa9yODfKU43vKXiseD1FOyUoeaOa7yGIhw28nFhYiG/8
EZI6VSKKAECZL92Gwmr4UIe7JtJpwaR15QZutVIfEQKNlBboweMXZbyJ3pWB5NK8twl9HpXDDmOo
brlY8quF/yCu9EP1OsRLClOrYnl8k1YvJdUv1nwNH+SB+nJ4ipgmuukDu7GhOPgPhkTbTKdJa3gc
bwqfTJYN7at1V0nLGmBH4zAllfmIrRApmusvqbk+9oQEY52Y0xwXknzLOpgaL9Iw3COXH0BTUtW1
y1F8jiIoBbThvJ3+ot6q4eXrYfOvPFct3O6A43XIgSiptb9b7oCQ+f1c/Q+P/36uos7GXDOHlYgc
ofJX6sz3c5U/UpmrWWx1iN/4OmD7sylU/+DEZONjMUxBDaOxEvrRFKp/6BKtJO4cmcncrOn+B00h
jv9PTeHXb50vRdM6y404pn8byyXG4HdSpGRIXLQvSRibS+JDw80kkaqZlcqrRLQpG3LLBbor1Mkm
Z2bflYzZJO02GtrMEcbsYUyGvULgSA493g83dXPGg2NIAksBooSI6IyTq0jer4EGVBfSfSo0z1Ds
EXmTzxo2xPxEYr5oKtOj7LXuh37O1iaBRHxKjfi5rYibhYC4FIn/btvwkGuEFydfVPUyEFKuafdp
jMQF2VxI92lQihqzCRBaIfFXAGJD1vy5S/IIKJoYUKzuL8SISRpZc7Jv3ItevQ2l+E2YxN4dA59g
Q6966E0W8pCBX7iFn6q6uOlLutk6M3nmlavo/lXrE8HNylMWJ8vEkFiGhaZO1IOZo3Yhsy8ZgDO3
IfTkKbyGob4mU3ZtTNqyBOuLp2/fEFSi+J4b1llwGw/oFxTgWHnBkeqLau0gg+IvysZDkkuQgGbU
R5zvs+Gh4IrQJ3Epsb3NjfaqptHBI5Cl9dN94McHdbRoEoqwvyiDt0y/0tA9yMaYrHrijnsyQFpL
3Qx9fyjGdIuAGwdTAdjMwgakDbLIV8v3ZVxtUo7qQuo3es3mg/TVQDRWVUsmQWlq+FjU9tRnuAVJ
LbQttXVFOVgPLJHCAHcQUya2k+tgEg9U8MFEwgl6B0i+dKEmXp5h1anqbUMw67e9INSfuIxtaVDw
bMo15veSCRsYgkG+90OoP3pUVeymOLi7BveAnLJxz2CgvQ7etY10Ex5C5YEqEEnHkTXT9Q3prlK9
q5+myIyL/hAzIp6gQS4DtWUxh4NcN7ZJJ+yGsXeCEUCZ0sONgabbC6eahGyGrGRzjVLmRJ6G7VRv
McuGuNsHRomW0T9o5UhWsAI2Tb1MMKG7nvp4yogKMhaV7wG6kVdp2l6gYbh+E1QQD7Rbs+pujJhP
oAJUTvGtjeZNm1RtzlH6Evd0MJV02xfSsx4Pt1JkAG7rCT/r9RCxqwS7Ie2Qo9dJvy5QcGACTU9W
ET0lUYbVIoC3V2iEtz0ryrMyu2OFwKmo1MO2W83qraGslyonfpq8xcWhwqQWiiIEewHb0gjBtKPZ
nOERProIhh9GPHyJ/WyTKeIKj23v9YKtswTVU74HeOHlVqmtYxOMjJc1bakRIbA256CzJg+cQh92
sYVmwh/wdhEVLjZOpaI1ecnbAPseHtH4VgTe040pcIAVJv2FlO6swX/UxNqt8VohSj+ISrnpSmUZ
qaNbM5kvUSCFOkcFXGkxgQXimU5hmm6TX3IxdgTaI68eWdElJHcDM9YyFo+8aWnomkiCPEwglngI
5QGJsL+W04vfaajK0qWkh6e+FtagKe4AlNoaC7ap+/LvvRdhvQDMna8IdN2EGP6NAlWfV4N/mZX+
/vif/QayBgsVuwV4DZMJ99Kv/YaEmBQWyzc5+Y9ug1GpLjIh/4ob5q5CPPrjVmRUyncIwu3rlaj9
kztRRpb+eVX129OedbW/rqrCPo1VK8HxJwkDpETYJOiZyOjGsRSPwxxDaPeoksykWKmVOau/DxWI
SFhlPq5ZW+Joy/kQZsGDKR0yErOLAVxGFHJOYpAhwk7QEFXJoMS1nqwlH/Oo2DBe0mFVxPAuRlx8
tXAtGR7V5l2HJahOulPnt6z3DyH9N6JetsyFuQ6IzoPD4bZ17Cplsp+GeCfHMxu724T5RYWGr0dv
ciOkSy8Qz4E/2Gl6G5aIBDXE4YnktMpIbBHEM7b2KmVAbZT4oOisen1Z9OSxTxOogWqlz8cirtyu
9LZjPL4kfgAFo3D0frjBS7LuTZX4JBVqx5DeRLq/b+vooW60ZZSw7ZmIUi/02DEja1XNAsq2PUN/
cGIoK7n3oeCMHCMWW7mGXgMquMVEIYhcD3HVRMQ7FPe3xtTOXoiaDQYpI2Stz7Y+MCALTUIB81hU
QZo3vS3HzNhI0Ep1hskPFrugksGxn9YIA7FBeh5xjdKTOHXHhkpCzZH9iYDP6s5phoJ8eJGAXdGZ
OMskq1oWXGS6qTke+KCqUq9ackyUux7XcaxZTDmlQ1ggpBM3eYR3ICmVlyHQTzWeecqARYx2oRYq
VLzesRmfBDRfTX3GOHky9GSdhtZa8BUnMLxjBaZLyzzH6sN9hRIDdcZy4o5pPXGnmuZbS4x54pdH
PSak1mKbKHHcKRdIlgu57mw0poAAsvrYQpquWSsuuqpzTNODp/ouQwdtFVaozIXL1GdcyihyltgG
anAKx4aMdB/pr2cPhFsh5+VFGtnBJrSLZbVK+eQP2q0nxfh5+RTLOM9ybS+USFLyxJb7C8F0+wZ9
5sSA1cohWXTPPktJhZDRMVLec/ElTvP9KFQfkFOokrK3xort0OStTxv5SnzPYhrn+bMiOVUZO57R
vFSZz6UqsAaMTek6jtZK8OvtEEwvtTJiG9KWBuJXvIKPomhugqag9KTWtO5z0X/26HjiwVrHXAa5
zxg8M0iqGXAXTW5V0S0JcvuSqoE7cX02cvRIBIKrpOVqSvJj4SUu4Xu9dN/THvXmURdJ76kwNdSS
cQOcCDffmlL/8d99K6Atm9li4DtRn/3NFErmfP18K3x6/M9bgYYIJChSN8AEnOe/3grzxg5Lok4g
KkI8GpWf9wLzMLo3/Ec/Zlc/74X5b8/fKBmvqs4N9g+6pa8O3k8iBlP+5Vufb6Bfb4a69CNyzkO0
VlF23/Xl2cr9QwjeqM7OHbgjH+xRCf5oVoT24JAETXWZqmV4OqVTBzBJ9xlyGJN/TMLprLfhzqzL
k6L5p3AybF0uV0JuLOWQpJCAn2h2+klJg1Ah6QygGbHxaor8Ne0ojOT0blT0baIe8kJ0iPKzO0z6
M6+z6D4iftBEZFltL8P5w84jvxJCDCiScW6QCbZgPfW6t+QuufNFIFdFtZgRkx5zAj/PzzrltSAo
y7GYFgp3hkp/tggrjmzfTotqE+GQmNrmaFThXcZPmJwxCjc5AvLGzaToZAjlo9ixPcOvgJRhHxuM
T9SKHzySrzgqWLYTNRK6aTOWPLOYrMt6MzYZtGGduj2J7vN4ujYj6JEKROI86JNCFL7BNVMLuxb7
x3AkwFJu77O4OeCSs7DAG0iEfTtWETfH9XvcoxMTA20RCMTokiPPB4iNOYp1X0DgVyPAdXNfRy6W
rmRw0lOyy2si6nkDqyTlAu3Xpt441iy397IDabZ2Ub/FWvGlDcHgN6Gdl1BLE7s3wmXBGzqBV5Cm
3s0HwTFkgtKLiW6qaICqyWVQg0ktEao03RtBs4emyj5GWjf1m73ptz38b8bdeQz6zc+7efu//ws/
Nx08GHFZ0iAdwf77VLqkhp9Po9CZ64nxESvUIavwXLAIwCit6C0dJN083ImR1uxfba2i45KocWan
43yK/d0R9mngQ2H8+fE/jzCFZArMUCCIdf4aj/xZ2FLV/q4P+HmEzeYqYggZms/Td9RbP48wEWsl
tTLjGYsT7J8N0v8y8Pn0rX82UU5Wgre9M4i7zSNH7nH1Zc26s97D6nX0RhyKgKcGuBHGSxnWhy6H
nYR6NieloRSEbcEiVWZRTTSKM4hYWKK0XjVwgNMpOYxI632Gqxk7Lonsicm/t6TM1T0J2SQNceND
M66ZObfdQp7GndzXm6g2HBKf2YAq3UtL5gRoj2MlGe8Bm+dQReIrFQeD9ZYWTpgOKJ8mDJmdnnJE
aFujbZ/0vixYWoqbznivytLGKLXJmflq0rQJE/E28jVHlfeNp7I4zW0vEtYApOHpTU4GXyqSM7fE
qYBiy+aMIgkCMW1RO40FcLl5siZpqRXilTkWUqoRQ1KfX+USyTxxOEU7rKxIBTYguZr3ZpWlYwBG
ThUGy8BBGvm9KB+LXNn6abKz0vJsop0WYB8ryJVaKYdhEiypfSBLYc3wXweTGUtkVB9m0x3JHaUi
Ht41QaalxsQtWBcAjguV2oS4rWUDHCQEV4mQeaPIbKrBxMpUNUNA7R/KS2w9TgbqkpzltQ76UtBr
W+Cw10VzXSLnNrpmX8NH5FO3nHC5+MJcxb8KwYeSdGtkcLZmCtvMCzeDYiI0IsSPF7pNri1ETr0y
6Xnqs/kN1VnAb3GiGeFJN8JudRhulRmP106gOAsoVRSeDuudghDaGs/UTNULZ77eMJP2QGlaM3lv
0h9l5BlMLLymxABBBGGJXaSoH0M1fOzFCrAlW5GAKTnGXKUIbBUeccHMQgCCFoOBjhHOhiPRTAJz
xehgVP0rdHbyOt5Kcwd7e1vpb7MF3hfBIfu6sAnICwlUbzHUpmvFox1Djg8D4EMic7teXyd4aZvp
S9eArpEgXz0ULLt9JTDei2ZcAJNZaN5A0f/K5xoCxKkeX/uB+Xp2y5YCH+CqReRtEF5M1pilAPRl
LKIqwbIhE7If+oUcaTjgUQ5E4fOYhquBYeJUFkvN053e0u1yGJZqJC+BA8DRuEo+b0vPCK1mFW0q
z5jnl14pMdUy+HfNMfRgo4/KcQA11iITIAnalicFBToXNG4fo7sbinAlwFw2KQNQQd9FExrdyjhF
pYFLxbsL58CFdHoXU8luYF6bmH4iUcPcWLTr0AdLrEc7gYW8OJsOB+M2lOTLaJY3HQhKE85QTyc0
EBfaqt5NUmlY9RJEmeDC/WQbskMZPf8uKZpHubUY4eKmNro14ahn03qZIC1DQSWVgMCVYFj2aWlz
ni0rQ772seXGKa6kbNhkPZA8CGZF99KkI0Ya/AOx78YcSppyaSvfxa/6b94Tc/ugNIOF+BWHqFEF
/Jc9sUE2+6cK/a+P/7HPsP5gPcKaWGNy85W/+GObYf3BMkOjxMYd933R8eNy02au8Cxhs1Su23kV
/Oflpv1BGgpoAS5MDaABarx/UJ8z6/mt/NHQ9f3+xOfJzi8iY0hURh4IUbfuJ4J+mvyWknBbk5Sj
W9bg+hp4cd2PFQbF8U7MmAkEk9N35V6VACJFvZ22xbPVovRKSPPTiZ4uiJ0gtjDAJcE89zyMg1uY
4bmq053RtbSQVeI7QWu8yw07WqWU3w05CRZBl7FXMANXTKpl0CN3zv1VKHerCvkI8U5TTtwspWyT
R3aewR+b7lrSuhGa2MBBlr6RYxjgCDP3BivbtG0WNZdokajlQpzu1BLAOcCxKNhAUj0r3MktYiYL
dWzAMFpmprzoB/+2i/PX0Xy3rGifFjnwYqFkPxKLL9OY7gop/jBFAdLvF2VoXkVrug8Q6FeFTGa5
/MJMyC6nYi3E943yEpqjnYalPVYAHc34o+MrABIGI9X3Ki+TguVUROrHx6OyJQm7z5xaFEQfABXR
zHg8CX1IX5ueBbsfrby4eZcJWzMHxW170WnFys3UlsylzE487xBW0qoZR0zO0VHPQMeHkAxZhziq
7y2qKtg1BBlVUfrGGO5pmEQFbnzkpkG6HQX/rY/9I2m0gpPxYliTf2HnwDBD7vedUG9b3XwyBQXD
iLixOvIKkjA914p3RqF6xkdJ61W1q75sVoPkuYVXHEYfb4jK+nXqhnOsDe8EWx7HsnfVyWCTKl6q
oToJRtVx7/l3ZeVtg+6NWNydPvXzPsgxoWv1AjP+nDEcE4RRtscwJr9ANuDfIFPuANCiVRiDSyRa
b7lOHkFf2XF9VfO0X1q8S1HlPRXTRWqZ4AP0tDzwxz3iNzXlLcjfEiMrCW1gzV4o3qUHci8R0dWG
mwwBYEJOYNi2xwxaRpJUJOegdW7IdTGK4j4QqfUkkXwGjPBley7K4KB4xlaxinUuDHDadC4IT5ex
+whQ5+QHDUxSR+xzDTRGJRDYFFA4QuMhb5oV0T6MulOQAW6KVJe9wEojXQXjwkpVaa+SRvioQs1c
ZVxydjYBUG6SDzOScbG4wL6tNhevWmG2TLjS+xpzpGYOD63Hhg3saRJJmwmjbsY1RUW0w8UPDg8G
R9obN0pl3U1adqhqksqi9HZqatvHhzJYbzIwJqrCdRI1d/x4LnlVnQEhgYZiLudNtkY1WEz4xP7d
M51ZhKwBBSMr8u9y2Rn+fLox2BR8evwvDREqZuAvYIK5aWbR0s+GCIDNzKGQaW5QEX2a6cAtw5jC
p4+b5beGSIFPj5tEk7/yqf4RVcb6T8N+vnfDYLBDoyV/EhY1Qm02JJqba2EnnfRDtNEv0jULHP9Z
vyR79TCupI2yKdEKl49TK+0V3bIRMa5Gds3qsK4MaVMyB8cbshNBojyZfBwT28hf86t4qygrCUfE
k9BMUMrDU2c9gvPDJV+9V+814/1bi45kpzzXb6wvRXUvUSZ+iE7GD+VHI64tAolwgd31ldM0+zZ4
ngynwCGjGIx5HfOa3ODtI+RE3bdndrGeue3D3MkllanndkSai8Jv8QCXeItCyfZwPqpHI3Lw3VPk
WXthh4Fx+6/+1Cu0Pxpv/vzhtf6mThJnItGnSebnx//41It/zNsoCdGaIomURb9MMsU/EG/wUUP1
zwjiq9TuR6U0b7hkhTEAY0YGcvMPxM8xAFMA5gPGn3uxf1ApSQRe/jooolJS8Rv/+dTlrwkNv1RK
Q13nAsZaOhwj3mqIx2Kya+o0tEuxPsPtosWPWK02wk0LyqhQET/0U78d6hxdPCt+6gTy2UCBJRYy
KMATXbuoc+WG3PtVPqZLP0+3OvLcQhVPPXAlIRQ3AjNOPz6VJce49lFa7SnNXmF6LC3JQ+aE4KTJ
VvXE2oWEh84Lb0YNdXSPEYDPc6Ch3m2KuyAGc5+3sjOFvrqQonqfzaRXrc03kZABmMC51OjhStK1
G8zHsDrYZMCpP7S6degBl/osiFLrBNnT6Zvk3R/lzk2mjn4pOTPbZZxIQTMEa3WgpdUEWnnoHKV/
E0HdyKJ41TVIvdkHROprnk1fsoA1gbbTgWeYI9PWRriYCSy/YS4aGghTeboRM+Gx1rxFU2uPyfBK
uCPLdOXVJCQ0lY2dR0vT+Oe2rY6CmKIu09HgQZ9JakKKqy8DUNkxeuw9b8kYYKUMD0oyUUWo1k0m
Yv7XSa2NwnMLWrzW2GCXkKFHlfjsxwaGK+EEdfQ60IaCoau6zK649Ua5vghJ/uin3m2YDcfApPBq
SkYM1aLEnSeM0bJoycSxereRItnOp2pToZeDqcAWVEBNgi+ksqRw0bT6nR+YNjoKsoVnsGqhXjKZ
VJoy9d6VUKPmrFNB2XgxJU8plhx9o6dsFb0hN1sqVd7fGhF9759ixdx0cj1dGkx2KAkYzmjR4Jqw
/60AHYReZ1cGnB55ROsKgUw1xUfJ2IkhKkwr2Hmltyk6/+bffZ4RBjl3YBLSkr+9xSVOhc/n2afH
/zjPvoqAYTNRHczbl18TeaU/WL0gnJNmUvRnc5OMCZxFkUFhgYztt/NMok1kifQ9DfMfJfKyRv8P
5xmbI4nTc+akzkupXzs/D23RWCGIXle1lV+nkcl8O33RhBjRqk47qDoRY52a1EGTMU/PuMdn7OMz
wPH70N8KE0LM1FiYUOFDrHRMjFoPC0XzWmr7gWlSmWMBVNCk6SfFu8mYr8FigTQPqJe8rlbVTjCo
sdw1+zJKHj2xfbSyHi1KsU7NalMz0yKXUdQfI/nOqNVVOLxoKbIa8ifGNL6keXOKyaWokJORUtGQ
VlHMqRUmc5xpDrKwOt1W6CN7Ei6U7GKNb93IWUn6RU0KBncM8FNEPqRjVKRk+AI6LjrDRq1dnRSN
cfiIydRIJm8ZaG8dSRtojBDB9Gxk7sU5iKPJAZ9WnQ7kPRjjD48dRcKuQp+XFpOnxAgCWRgIkfBk
5ML72DCK8wiOSQzFBo9/mQRt47XB1qJaGaWbQDBhC2dLAlGuAcCUHqoPSdz8FOvLPPB5KpG4mbNB
OYgxokXReuqaRRqPW0n6ouA26pldlX1vE21im61pG7W1Z1L4HDWjS3SJQxD4F9PMuI4qu6NlVwY7
AGxghdXSND56sdx6eQzn+aBncrAn5JPtFSlVOgjw1oxvqmFYFTRnBf1BImtOkgi3+jii1ch5lbsJ
LFezgSHwAP6hNjDq+gaczNa2NAag/rgyYDOHurKthIwxZL3Rve4Gdb2yZr08OUXTbDL1nEa9q7Sa
PdXpWhvJQFbZMIOJrnCUtBA+A4BWkBi3anQVfdKJAAWo3HGt3Kw9c5ZZ6Xd1AzDDb9FDjLZSZI6p
pZs6LtwGAGhVSPdSKDoiv1esaRMRgyAZj6MQHxpZPsaMsYXwNTQORrbp/XM3XVHHL2QGbrEgb0Wm
2XGOdRm9cN+B2+ZiiE2IZUUBSvS5EnJHHAW0lRURFbucZZnojScZYqpXoiNO6kvg3zBGRGTcuZku
ulnSb3WJdlAZInJgrc2/+hRGlakB7JM0Tsq/UxPr2l+rys+P/3kKi5Ikmgz3kJ1+Q/b/7KVk/osi
y+7v+L5f9+Pw+dgcfQcD0ID9LCpnop8lYoL/5+txUon/egj/+p1/NmkIHtI9UcSkIcGfmyEWWrUz
xN42CPK1Sm81+OF9j7SmHFJM1OyRZWo8oQagLyXnLq8OgTqtJ6gjwpg+9wxtiGQlfU9+LHHT+eI+
j0tbybtlIEPoEylEOHWFR0mpb0hFsVsZz7sG+COEa+xWpYy0VSNlSsmt4ah3/ks9wKnVTbTARboj
GDZaBlXJBhfwW454JLl6M9WDI4xidafIt2XduJUhOHXRyoukK/4fd+e1HLe1RNEvwi3k8IowOXCY
yRfUkJSQc8bX3wXZLlG0yy6/+slVloYakoM+fbr3XhvNJ4xgViaxMRDSV7+0Ms2NmTKDKYPurRKF
TVRicSjTb1r/bQiYm5AjIC22c+EUFidRSn1U+93jqK8V5hlqTi+N38LU3ssEVM5QuVNUkm3EVqFX
D4lUbQXanm54myL4IoBXwNsgGLA5jilow5a5hSv5S4ovONNYZPtiifcheGVCDzpk0uEqrbEnJtUR
OSOLFJE8rvw+WTy5vbayQPTWY8SiqXoOAix7POGtTuc1ljt1GF6JJ9la3b2PPVCNkdNoucvsBlvX
/DIsmspUOdZIGtqM6E2CuuRiXZXKpgDcaeG6UDr5MihdRi0l2ZCe2ciiVRv5G0UMdkWIhUOMzyJY
Gj3Zs0l1an9YxqyY8YheCEvEEOXatEiwzPkxDslB0JEFl/Vjo0ou+lsnHsat1WrsJsStWuAbKYP5
DG6LczlfzYvLI/xuKq+sNJxO4b6SnpTZQo0c3tS1fzCD6aQZI0smfWvQtC4YblmqfmBbUmhr6qzs
JB/H6BwRdw1nJejIUpVWpdnv/JBEGkHwonRwF6IWiJWVFSW7zsQl6d8QKnPDKswhsRlYdPPQFNkN
4JYFF8Pn7LVVp1WLBaPqfBTKmmNoRFYxAmiEc6qXr2y3LpgC3KYLb0dOv6rJvGHkKp/CTA+77WSa
a8GIdqDindqcbtD48mxFQ8tbsCavjPLjMMbbqg5vchWPiErAFWhx0wBb5pdumzTOki3fjLNnVsG+
R0xWYfGcswrfYwatUNNOffzGzXVT+N0ZiwIylNxHwZes+o5hYqysmno++oCcyvRtrMLTPMWu0ezo
lbKi3liy8PKfrv26LC9aVISzurSMyf5m80K//Gdt1NfX/1H7mShYCDssetsfjfavEwXGDJYBsp2L
/Y+1zM+JAvcBLvqAwiyGDssc4mfxZwyBZAqRLUiaZQn0byYKS+DXJ+nJj4nC57euMLH73IFLfq7E
mdloG0OpD21m3YdScFQEMN5BX+2yGPIP03tFHVch/Pc8pRh1KjMHvx3tUC+OY18e+wZvRFfirO6F
76MVHpRJ993ASLcDD28dkh0uh/R2KjRhFH16klyIO8FVKs/2LCAMkBa6cTBnrhyypaSd0vXei6Ws
4atOr3npk59c3WigNdqCUtGE73KDm2/pgCP5mBD2Wo6Na6QYDMf0kdgQEGAW3MaE7JeOC+h91Dbr
gcEeFpQ2bojC04xnySdLEWGpKQ0u8pyjPDOwhxGYI76Zddlp89ljjQHEDHTsEL8Ksn5sysJVm/s4
QQkcW9j/MjhJuXhWDMLNB0Wxix5mdVsz5RNwbhlJtiVJ9ZCo+pMiaZ6ZUAYq31WH6liE2joT3niD
64wc6TEzvN5i4SGoq0p76BjUDIO+w47DnYCwYOUpbRbaaYqLvNKIMrdWA7+HnqGgFuXvEzJTpeg8
gZY+l9u7MBIKm2nVeiZrQGkSAhrpW312V0F/jOPgmI7V3tLaazlObzCPVrGSHMfU+kgm1bWMx660
HFNuvKFuX/QxeSLT0oEEujfnfJ/3uSup89biZDLT8HmaJ1sL0DdDjE1k814scUwYhseOZTY5SSBJ
tBKh2eTtBmiBK75UIpCAdlTHS6yRplYZ3pIraRBsa5BSRtgg+mdlM0XGyRjJlkYn2uNDCAh5KC9x
06CLIreFzOjEuozL1Cb27yw/3Je/kcZuhdoAHtueS7PYpZF2D2WfT6+2yhqJaGF+JqZ0X6rN43+7
4FlLhK20+IAZov5twUPH9BcF78vrfxY8fAFkTyg0tQwKfh2h8n80GSkoa25mDswxfhY8WInMc4FW
gUD8ZdlMRKDJvkE0qHj00ZAM/0XBY7f9FwXv81v/UvDQKvaTocEzM4pjOIBpZbc2x8Ga9POrIufr
RBw2lXxJ9MDrCqTHkv9Sz5Vrye1ey9tVmpeOZqWrWAevYpBxZY50AbPrS8ewWJ45tmBDeB9YNz4T
SQscSNlfQhhCGTZQ3GhurEgYDtTTUKqrVIeE1PRLlsZdn/qvKhf5XiOGLrbknZozeoCr1Bk4bhoe
Il80b2DngfUGURysQqF7JfD0JKKF7Cv1mnAtFsWCMCcQXUPP7Vtyg1I+oK5Cgc72r+7XAziCmkct
ESfP1BsGpHcRApCSrzxbw0mvR8foqMXNI4faPsMelxqCXc4CRD3/1qyTG0KHnsnceJ4U5RDOXEF1
62lISKPOEH7kuBD05Hkw7lqSWSsLyF9Ijm1Z3rdR4GV1hxs7yI/mHOxGwdoV3VWyBJgnKGgAZ4gV
enlxZngSVO1KHMDzVuU6kAJvjFMva6A40xvJzBzUSiT1OsU8ztZQUV+GDsRgJMGAVpF+4W1WOuiP
jIrLfPJELGTkkMhDjnKsvk1FzAvBdJuoxzIirSb1vWU/zbDaCYkqSxMf/n8y8+8Prl+x7IG/K5f+
PlHGO8HSDz5J3Q2JW6NEW9cH5NgasZP5ltO2831lVfu8/OiCcWNa9Q2IRjKM043YGF6UX+FfvlVF
cjtlYDGmirH9gPmXNBZbTEQZDQG/CVl4ThPxbmr4rkSDuD1w3kGwqzB/6XN5l1Xw0Rg0x124VpXx
+yiExNxXm6iPT4P2qEeqD4C7IzZson6HJFpN+xRXS+Fj2FOtM10HBpH5mInCU84UfmxRQyTARtSL
gSRu4rrSFzMCwS6+SQGeW37udYzQa1F5UfnpWTFhuTCvBb1btdWlSVEDSfHeCHR3VIVNbWanIdeA
nNc7tf8I/cGtxLvSZz4dMp/GX9oHowtLEy4Gd6xCxswHLoV12CRmhGQx1xMtkFuSJxmNQxPk0kGv
+l5zS+u7ro3n3C8QPevyoTUIcDFnZ6KjVaxnMZszO561D5249rHGbmd1Gwmfthgg4jWn03+31luM
HlQSQNjH6hAh/qG5hST6xQ72F6//vdb/Fvkq6cxv+ReMz7WeP0JwZJFupWg/WLf0nT9rPUVeBjDB
EIP17ed1mfY/9sPYxeAs/mh8jX9T63kXX2r9l7f+Y/z8aV3WJiTkkcjMx7tQGcX12Kmmc0i8sDOm
BeDpMXibhOyuiRvVVfo0OgZ5QlSAyuxTf0lFfErauE4hPCw1M8RNG1vhQnETwbOCdOC6ztJqupn6
mVwqZVWlAffi8iL3WYYmvdrkfgg4V1VZ+9TJLcjgXdYMgJduDVWAej92myb34evIbrlEEM43kV4+
NfN8FcxkJOUAc0y6GxnDCPOEHHZGXoKTVnWM8jx3mYvc0FPCTLLrWiJVCgtzGS2IadpI1ULvrs6i
V9TViyoOj1XEPRc/DejCkceuQdhixbyZpCcW3cjUe4vF3K6Pw+4QdyDV5XZ+5mE/B5nIrMVPbnVx
xm/0XYjrdSMg20/MjWZwS8gIoGuNdqR2dbinStn8SHvtVmlyV2xIMqUB7xr/kLFac6aumJwuG4mH
MmjItXhV9aANZL84B2kOi/eoNeYeyRKtM12hnTYNvWOWbVVdh9mt38VU6ySD1JQVZNdZ9Qv/1DEl
Iok+cp0v/ySkIUQLGLJNBrAY2cKy26aimG5bJD2RpnsFIqP7RteBkCUqnFO53IwsAv7bKhKDDBAV
4dKyhvmnTGhmlX/aP319/c9mkIU4QFI6wt+y7H6qSNins5MFhyNaiz5+WU39LBAy9YE1NzlEFKxf
lYf8bQ3DKDPTZZL6r5pBLttfCgT79M9v3VoKyKcC0bP7UnolVjdBHAPLHzxqwy2h8a/Qh1fVPG36
Mf3wpeJBYcFLeO5rPyZw2vR5q85c/zDWgCzeFWDNxAWYYEVnK4o3eQbyrp+JzdPQ9plQoVNCFVAB
JrDDasiUJBLzHCrhoRrah7lu2DgZV4ON0S4f4xtfL7wwTfYo+U85qfEdFDEFw6SqgWKxMG+bU2kX
84Vceq5ws9OlwWsv6ned3N91xQCFu0XgP73E6HBTCW9QVW1FKX8sskc/6FbSOB7E9oVFFubK5pDl
rT3OiZuraNxI/NnPmv5MKsemUiKvQTedQrnkeZvx40i3XQPfqZEhvo4LyIasVYiaJfs6Q3oswdYM
2rnKhnUvcttErV0N1iYrLeJZx3dziVIZim0bch01SCYCA1AwRp3Nm4ZsJwNKT9W+Jka0N0ageSNq
t+4jxGkrUhtnDK8Fj/WQ9ZvMEp0mskhknp20vgQow8XwHY+MV7TbkLWyXNarBImSnUFSJke2bY6k
0duDCvufyDZtYMIcPUhgcsISDHe7MqtsN5Bz0kutRGxnsepFFvjDfLYwY2K9YONYHXxVxngoGWfa
t0sWXYJOP4h1vRTeAHAWww0s+GRUHKTgGRTGY2GE3zMWNdAk9rFcYdic7ge1uwkK9XbKK1ZJo/g8
TqIjCKBsc/3F1+dHnwA7Mg7sYpwwtQfrtEbCGfrbSJDt5Q0b0n3bf5fEflM0stfQZUcGQDztbCCc
q3MdHekiCcX5IBWYIlRYXt3aFLJNX5duYe2iSdoycNfqfi+gkg106aNkWK2G097IfUbSzGDiiFEt
8s6I0L6G2ivCCoRvxqCoZt4y73oyr4McGYfKLrDWtf0QEWxaYSvQAtIVh/BN8d+7jM+7oDGvbYPH
3Ox0T9aya2qQ3qDey2pKeC+fbBr/wrpJU+OU4iHVg+GhZwUc10/+UB8kqdzn4cgPrODqvs4Q4Efz
Sovf62g56WhOSe2OGAdklnpfKwICg4Dki3Qli/HGrI992286blR5jiVN9sP7SD6RU3coB3Uf9cat
bspnC7ZIrCbA6PgBJyPvKQBHgiNQgg9booafbbFSbuWWS0n5aHARVBvfFYq6dYxR3KRSjWy44Xfo
66taQ0ysomAm4tjqyQuzAozd4RAf6lYEwBmNEEsEIFYqCi9yIHJBvI2Gbl2GINl05mlCIFzZCSfd
VTaKR3DgjoCruATQ3YeEhXVQO6PIHiVgxUS8AlUKnGAiwENRHGHqtlFcuUrKB8vUB68L833J7aKp
rb0+jes8al0hgXRSRx6GmcCeU2szRtN/WW+vMldghKpw8KGeXOBlfzP1ZQjC6fFFd/H19T/PvUXJ
wYdpOU9/dcSK/1NE00AJabG+sxBufj73FLr0xd1Gl/7b6OTT1JfhPUoylTGIykb53zTGfHt/Pvc+
v/Uf5+Kncw8rd0uETCtvZj9ypVxwJwI/dbJp+lm2e0D4yXzplPBUVuNqqjPXR6I1x9ULALBgxLKZ
qIwRrhq+LbF/GI3vYUf1TtPJy8mDTGv/EZM9grLIywckjvXsSHN9kytEPhMvr6kGzEzdmZP2TvJh
faqCsZfH2qnxQ/l+sc/nZJuEWOH7dKOjtopDUC6QdppOdJnLbCX4PJj/O5Yc5OtsyZht3LmDw9zk
e4lld8aCRkD2ZCU+k0ZpP6gwVIHrxMwflKA9TNlCZpsLl/Hti0pUz5yWDmNnJspMPIqy9noOcCRN
11kYnXEmh6VRRYCZtR2BhcukV4HnkORtVXnh7LVkCnoSeQTGwryewUH22ybMDmMuMoSJ94RqHhMr
P2FePY1kvYipuKcg3tUD65eg2HboGtp8KaMDQbpXjLRraciulUQwoSLBcfPvuzl1jT79aBMRjSha
VqnQToZfD/zM5L0EJ4V+tkErUVUaGzB0gYq6GyP9LfFHxHzyUZsOQxCeQs1aw3obsQrmbULGTUsc
1HtuFSdFkLBUGV7g41yg8pidulXAhWJnYiyE0QL5l6126RaEDE6D7iLPFz9aDH6bSSNCnbAd5tBE
honSJRx15jUqQoW6Sl5M0qZx5mVR41IQ3cDsnxOBFn4uj8XMtUGss/c8WFji8UmQooUVdMIQ4AqW
/Cxb6UNRg3MgzARC27RLZ+K1Ku4OtY9zLdplVYAHQQDNlq5yTcXIxhk5IFgc1W3VXkNgeuZ4mPE3
BNa7rpcrHyNAto1hmBb67NY6y9vxewhIMKjvJsUblNpRxHTdDz3zlXiVxuVWUqJ9ilMxCMJNYUjv
pWxtUujqccVUqeZNC0j7x6vWgAwRk0dk+AmpJQlEViEL1z1hJ2IXHEX44VLbuSGAiq7uDoPUOtg2
L7KaEMUVg/AAbV69qpFua42wtUZ1D5j9Fr/bTtVgkhgXBSdzO76WarcvjXqnBVliB1Z3m5PTgXvi
LA4+Ic24yivFNa12M2vKtUAjKqqdU8E5rbhzKlCbo7zZDtG9KAqrTBQfpqI+tQ3AT7lw9I7Mq8Ln
Z1jmj7qKVYFutjdX/Gqju7G6XTQ6YaCuRU0/6F25SvBNHP67o5Xl+mDhAJaZVihMLv5eiWzq+l/c
nL68/ucJYkDOJLWIOfriLP6kv19uTgj2UO6hOv5tOfjz5oQCFeW9of0u3fu5N9T+Z3HLkn8uDv/N
CYKP+c8nyOdv3VjG7J9OEDUIGJrUmrLp2WOlVc3GSmwcI6w3JXJWOzAGBhxzgmAUO85A4JhCxrOa
RHdGJ54x+toTf11OwksiPzfpVZ3zx1Zksy8km9ZUCS+rLik+X0MftomUea1vnlql2msRD74qNjdh
N9yqsKE6HoIh6VD1L+l9+XgfwdMX/PggJN1ZzNVdw7B6KHOQ1ONhKJR3Y26PcsKotvAf0gmULaA1
mXE5+1uglMx9S52AifrcROY+lJi1hLk3Qj+Y1ArUZPzcAG6gHM3nmKl4kZSH2jAPkWheq7E5pG3h
6WbMBLPAFjai0zd8UhnCjcLA1Y5GtLQy5lcMvoewKnNoV+LVT7JHtZe4HI5EUmqP2CuuOOaQd9dH
H7MYKeUF9ZOfHfVC23XkJQZBBrhldvr6Ucr8rZI+C+rHhOe7DpljBVt16Fad37zOQrGDzurGDKza
ISixujHHwtSrpzgmrGpDnoebi/JhTmLBW4BrKZP1XqSsm/hBfQpGo7dONY1ui1DMzJwUZoQWWEC7
W3g2Vnkq9OhWgBE+tyWg4LE78sHs7TniBiLDSYVckxdXg3y6SRpWiZjuAvLdgbsgA+Fy4Uylf+er
waFJ/G1ViutirkjwicFJN5aMSZgEIg21Xtg4Eb/PzoBKESYwzITpQ6r6LRkfdLITJVJVN1KR3cmT
+A6aYitkZF2NanY0IszIk0QkUdvZU9A0u7kEBqV/E4fqRCPBnO5Uxg8YoleivzJ17j/ZPVNAr61B
YQwZ+JtzHyKvGx9TfhRBwIXY/5ZOtVfWg4f6peQIS5ZpXjlsI8KBs/rJEiGyD15WKO5/ujbieSCs
wQI/jI7hn7rrJdjga3f95fU/ayPyPIR0S4utYX5ihfeHnk78HwwHlWXhMl/+NXqNPSKPDhI/zVB+
mIZ+1kb9f5KBCoKPJlLppd7+q9po/sWK8fO3vry/z7Wx7tuhN6VagdrSr+J+2LfqsFWFZyYiuzKq
PC0zHbT2eBJMJ2QqUolkQXV3+Qyyiqut1cduzW4d1f67Ej3oPvs/giHzt1S97crbhgVYMrZnMRu3
QUt0fcYTqmsfQzFeZGAN1agg9YzhgDaPWkMTNgWePreKnTTZrRSybBw8Uaq8qjWcoU+vcljuUY4C
QKu8UfC3UtwdB42Pb1IJKPQZ0zDuKjYrOIolzv+JHY2UrHABMj25N2giRMBaaZMSoKjelIaxCQpp
pbTCjZq0tk63kxNNGIx0R6NwaWLxFGujnTA1lkk2UTr11FnDIa8GPJ0mj7j2oc3F6FkhYatzdwSz
eYOv4y5rKlZwFhGP3PeT5oxuHCTYN7Fr3bYw7xtzchiJr6vQcHwc/TFR2mDDRKcgMabJpvtJQ52V
qBc1elNbc+WXt+O0Cal4VGhX6rhAhCMLQWUTJkgJtZGgianeh/qwEZN6NUDzRfwrR1eyFndiBngi
hbeuAZsI93Vwbsn1GXzOA46opNM2QSCek6SF8Du9LRbmqTlP0XyZZWs9ckOa2f+GdefWg78hJpDA
GB8e88UyKrsXZTTlptdP4w1KMRiJETcOGvI0I6fTEqcAKKMAU5h2VWMVlu1UodmWtMaKIJ5FYDEG
i4vVaMHmQQAt7Hv2mHio5hUmDvzIYHyGNCQ2Inqi/zgPfA2GQIzLDA3hN9egzlp3YQA5rt1nsrVi
bO7EGPszUT1lkfTfbvaW9GnWaCYqYfUfNROLjvZrQfvy+k8FDZclkgid2QAOfWYCnwoatg0u66Ii
/yAHfx4XMCbHdKbwKsUgDeyXgrYs/X5mhP2bgib/cFP+5BP9EIl9+taJJPu1oCk+vqawNOXNKJKu
OEybSYEEPkteo0/38RTw6EMxCXVXkWHCkJd4SE3uqEa4C3TtWLbdYY6EM/vte4nU2hoVlFbEt1oq
Pgzd0muMGynRSKQPxw+tksjUkrxQug2wevPUM726GQ3lnilry6HAg5Lv52Z6RtBJ+O/gwNNyuQWj
RsvX4aw7alOc0FvSkQyMqLGQZMj5x7J7meTiXlOwYM8NQq4OnxiPlS/47gSTu6yV1yB4DIVN0siO
IBPeoJrAa6/GwkHB5gn7sA/bnRhadptCVSSzaizKjSjD/wMHEpGrIUANrPziDiTxUbT6TQm/oyUg
TBBQJfvFsRZPcoyDBQFIrVIyFfSZITftd0Av3DqREFjWPsdxxdaOFpqNOVMLhqTSYjE5zpMSbhXa
st5H9gRDUMEYEmvhzlBmxydgrCrPUZUmQACHbwbfRJ9PN/XYeljCqeBLAabVBK2sYFOpm6PUW1SI
yssh0HZdvkf5eq0mHVBX6TWcEXJ4l3Ji0C8z7c88fTlKCs4UCIxOZcq2DLdjyPsLE+APhTNIaNqV
CqcvkpRbDVFJMx+SaVUsO5NvUcENAGJZByxTyGZPQ6BrcdTFUH+L7q7CkmhBJKgZdcYEn0ug5Kvl
oIxogwWs5bBxOEZzs13l1KCcWpRQk0rRcEaSJoIwzRG7pTUE94pbdRE8yTAJ8i56Z9cAq0xl6fGS
DS1rFcg71r7o9NVkgLrPThF/WCnqUZYQEEiACYKBTQOZG1oGd1dT9l2tezjniHR2gwqdD5N8S03W
OtmlLCL9gSBOGCcTiV0A4eyY0LiQ4UhBZnXY3E6+YThdkixpSQ8NBTjQJsSH+FGsaRuMBAYBPTH6
tRFAkC+j7X+3XQRXq0MS+XGPFhfwyN8OY5HLctf+XF3/4vW/V1eI7ZrIRV0jq/eLqZc/AqIOfQSP
sMqicunU/rhKq4s/jj6RZfGPBSVN3h/DWBVFGjNcjL4MAHTs8f+mulLGv1ylv7x1/YsJjonvGFVh
VWxKoY8RrPiED1Uw6JTN0GVsW0z0WLrdDkQYNMW5LoZj1aGlHVX1qFSxuVK6YSvAwlbC4RJPylVO
iWGKimOhE7tbgzXSKm8SzLcZFZUcsvwBwmDg88LCdsoJp4U6GyYHy1rQn5qZOLVhPMsCqLHJah7z
skWDXgSHYRTu2Zc+THXNIx6/VIn8ki0jqJrYb0QCByAVT1lAgu1csYvyyXO1qtKzwE4HeJIlhqJy
THAWjrdvs4aDTxZArQe+uNbAn9Y14qFpuArRtRBTorPr3azKb2IRko7bljaH4FYa1O+V5F/1JiLE
IaoOvVYSviW/6kQuiUG4i5XbciD6N7wsyJigxN9cya6OOQPuOv3wk4B1YxAefXhGQ9Q5XNBYaL0W
PKzlHK3FqV+bFCexfwkKYjLkcm7fKqWfHw0iuriLvlV9xYvgBQSRJ6RBcJfWtMhw7s0eMhjaEFsr
wm1TXnLwRzrAPpQUzpQqjqTsA67eyEGcQtSYo7pNCFot073JeOhNeCrK4yAmr0Uj7Zsxf0zEeSsm
+mOeoaxOJXnP7heHTFo8Kn19E5lonOhDS8E4tegnlBmOTIssEFR6tsdlZ5tdcqSfP5RZI56abqcL
JJPkM7dTEhLLPl1PDPos7vJGH72kiuUBY9zWOd/Voq4d8oPWgrxpZfGG/L/YxtKwNoguNuryBk2c
E0ZSCFQWxrJuzPoSb7g2mHwI6FKaKpNdMUONPVrnMiQDei6vipidlTZa1dMLE+jNQlDUrMouwpGT
nIABtgtUQQBumJI5tEGEO0baIZ2UQIqwzOtEzdXRufgSpryQLA7NvBHDwlPTjnNJJKKyxsghXjtZ
vvOpsuZYP0TZdDLK7qOu5g5aZbcdI8U4Nc2dP2WAODXfwXLiicnwYIl+tR+r8RC2AG3VeNyXwHjs
dsHG5ot5aUK9HtdEKLRZwQpabgHSw8Ky/TB+y3pcHoFyaquCNaqqrIVaPkyD6vZ8nZYgeh1UqDbr
WD/i7+JsHcxa8eqsOacjr4wkgL56y7qaO0mtKPsxKlh2m4HAF00ZhASuWaN4r8ihNDBcqQGe68rI
V4EqrOuEFDxJeO5KyEKzQscitKonxsspteQnmIzp+QUVM5tztjP4ukVWDbYS89SYU7DrVIgAYcXH
MRN6Nykqy6b7uq1j8eIrvFTL04skaPGxlsHOdP1U2HVSHSPJui0rjUX5wp431O5KTPUuMuqL5Csb
U63AnOUv+jyvyKh4agUfvURKCAHYjSBQHS0oLLuQxVNOfk4252tdvAbB6xw9kFa/i0djV9XdYxX6
uHcZoPHpsbL4rCIPnAeE5qkmP2CQ+GAhjvpfJ+SeMIH/sHgH7Z1ooIVhkSmyIfwnGIa1YNF/PTf/
9Po/zk0mxvBa2IuqJrLtH8SL328lBn+kWyDgjd+nLJ/OTZjuXEpkoGFkY8IZ5o/+ODf1hSgGCgNV
Da4XQ/xXS8w/Y32Xb11ehEtcX5n1LI7Nz2MW3GPVWAsEw41nYLEraSU72QadgMd0FIfKmv7V7W/A
lm/DF2UF/tJ6x5BrJyf/FVdz7ebvdJh2eXjGqexOG0IVvWlHdt1qvvMfBqc/DKfZRcjj+g+G/Rqc
4ptyG27rlWFbNrcWNzh/ZHxxCOq4/1i5eMwKWhub8I5RY3wE7g0i/FuxL99J7rQJdLMthxHBAxPE
t3bDnWeTXZjlCDTokWD3tWPm99wH0r3ulnvWoV1xiZE8bHGoz+oqg8+XecRAuAP2M6dxD0C1dtrD
7Bk7BkRr+JQgNJzpoO3qHbr20I6/8Tzmr/VF3KBUcDD32ep6gCkTPhRPn9qv32NLPxNs/7QO+PG7
WJz83FWN37xMn38Xna4QTDyP6aZ0Gw8B9Yr8uS14jtEN73njz+q6PdSHfmWcR3cip7RwKP02tMZm
O7uhk3j5ne74jzOZhu7Y28aq4taFP5l4E8WFo8za2fZvTJcpEV32ctRV9reXXbvOXtJ1spK2qYMl
vbWj5+Gj+4gGe1FpOSH/STeQ+E9F5Yb77n5c+4QAn2RXWDNHUmBePucnRlzxHgnP/g5jirtr7sm3
X9ffXx6Aed119t//pP7kP/j6k1rIRp8WJ4ofSD12mHQz7MzQKa7N1V/PruLm5+kVguSK+x2fsDNB
o7pTns8Dth5b5Y2uBS6TLh/PAzvUfeSZ96rbuJ1bHUy0IUzcHes7gWAkm9y06/4CagxiXur132qn
2T58T/7h+yAP6U9tK4/fp1/5l8dvGHxZnCy+kf0RDj+pB/EzKhmTwJi1ItpAntlY26pXXJpvXHj3
qpevqocCXjbMTr5PLu+r5BXT53a8l3pbOXBxPYf8+rNb3elwJtjFRWvt+YlkyqxwmhJUpptcmhFc
A2tutF14jEniseMnA0+aPe/EZ4UAMpApsq042q7hGXc+5ONg4+212WS4xKtIu8ZcT+AbOrt4h8DE
Enct3TYuuairyAW3LIDgfopwfzmml7kvoW3cdHuEd+kx9Pw3RIBowABPIBOgxz2Je3k/7YWXcFcH
Dl4F1O62NdhR4pQ6+jQXzaw22NNGf6tWkhfbE77NFQuD7x+NgT9tpX2wDFEBS7Q2mM5Vus7eFFAK
rnCw3O4fnlHj68pu+eQt0kkMiSa44sWZ8/mTF5HlHGlSm25UGokL5rHy3tzVL4gEqRbnd+2Yb1Q+
Tk/vjZPeyF5gE7pgv3ORtwV78gLyLB7r+2yTr8JV/6S+3J9BQxw4oVezyy+Yvx2spw9CHy/yNjtw
jWjtp25LvKb9kC5P4k60hZf4Ag9wuAP4s55s2RZ287fMtI2X4swo1cvf//5hk0xOm1/sjV++Z2P5
EH962iqpKeM06NLNtDOB8DoT0JmlGHudN7Mst7kWHMR161Lnq93wEF2KY3SsXOQdEBfW1VHaaORd
kv0a7CRUlXfmiw1J1s7d0cWYETrdNdkMr5Gd7KQnXHH3xKpuIObx4XbJQnIws20KR9uM29jtncNo
n+fV5Iz8GbKvO2o9Obhbfd3V9nN5mDxj9QaV5NvYONNg50/+qt60+3H/7X3+ntrvgrc+FGcuTZYr
3UFCOeOg21Qr1InrCRShndwHfPTT9e6krK/FXb4TN9FdeqlW3Y2AUnLTrpl+tEcw9alX8jfnK+BK
wsfP0510zb3yGDiD265BSzyFnuItqZ9Vw2OwGHKWcw1yLo+Syj/oRVvVfdrVF815ubZrRJx2+3iN
PWubPU23f/875DRfKsnn8ePyS/zc43wpmUHepK2fxekG4sCqstuzcpAdaz9vmEo5aE7IBKQx3IY3
4QdN/E1ubF7BzNrxdqjZAXrBrQxEpAT05PQuM3A7JCpkk+2C/fJB6IFNaU7tmuuBg+sxs/V1cBse
DJsv8M4J7Ibn/3N3Jk2uY0l2/i/ao4V5kEm9wAxwnsnY0GIiSBAkAAIghl+vD1WVqswymVq9bct8
9l5EkAwQvNev+/Hj5yDSP2FAimD20XiTNiYbqJy35Nzit+A0q3KuHQf3HTUcaBPVef4QPVzsn1lc
g2tMcLzwJVfx83UTEPDnD08TJikgvy2FlS25Nb7KjVd5XAzb8BE84mpeOunmPrsy4G0Lc1StPXgj
++JlQ2yx7+FH7UJhnY7Xy0y7v4Vo4qQ+3mgcENo2jaAjkgANE2ghQcdKxTj4aiOxvVI9uMidI9lf
z6kcMyTjYdYFcGfrPIamQDy4GWb0LCikGvmWZDde48DBB79atcHHETTyKw3uX7QiyglSCCtG3OzM
HXgl4Vg50uS1GSLSsHnvKaP3bz/LnYeju7/amjdjf82a+LggcPtY0KL1ipLBRPPERSCtqhNrPRxs
gkrLBD4fjBijAOY97MdcD/yS1y78ZEIh0wSpW08M1HU8WGiTxDZPxaR0S5dCNOaGyUu2mRyXHmX/
OgvKsLo0jhYxlWyj0olTMuI0jhVdSobVNsCVhPjT2QMJ8IHybMWTvNh0mER1ob3+Jj5kUPexAIq1
6+9hKS33mDTuebN7tXSu26ujTD7wFv7uVySELrIDPjmYe99KDmN8pp/72QrfcqfZtlMGyV4ke5+0
4HETtWnkuBC28BeyKcaxzfF2iGQSZaM2ynoXe8kbTX5aUXa+6Q9nZy/ynsZUFWTTw6fIMdA3zL2w
CtuDOgOsxBbBefm1K19ebuHsTJup170R4Jwm8XgAV/fsdUv9w3Av+MLZgzPE6bzcymSNV6+aSFT9
S96rO3jI5cZXPuIFvcmjElfc3MF52bs0wHc4gLZAoMBgNKidh3+/OziRObcfCNuQtM0FFng8Vp3c
F01IufuRe8oPVujbVnSus3TWTno8uAv2W4XKJ5bxafTK/Bv3wl1d7Tm2hG5y1DE7lieY73lVZPzW
a/B3xdthVRwmvu6Zq5xmIprnNuoSkN66hba9RryYiBM56gtP7O+ejrw2dzyO2TPGMjWCGb6k3njF
/aSp7VeQ2laICkPOEBzUQTN4v8rRfs/tQGuVxO1Xw1Jfs1OdhnuNS047acM0wIyunVRfFLWFzaBh
aa9MZ1g8WyjVwV2fazQOUEayNQi/ghE/lMn4r9SYaeetLkMnO2naovkt+HBaJGo3cgOgF1k9kwAn
6Qx9d6UxBFdCUZD6qTSyHlw0ZkV0q/Aq1w7nrGYEHMKCXz1zT0YjT341gMobQcEy9HwaoH2VxWdf
ffTI9GmMAc6UGkQJ9fFv/dagTSF7Q4cpiVpjHPIqss3QyQhgEUBJzGU4eHHTRXCmx0Oya5+oBXtv
MtJpsZS21tcVxFtB44ggim5lTogpA7Pw5d9R7ji+eWcXhghGjkQCm3gYMLhQxkB0Tj67rxjOx8Io
yNzURdjV4RN1Va9BLJ3DcnGf5YGcIP9q1yHIhUuYmyQxickYooAPEdV/LZ4LFLKeC/yPVtjl3j8e
M8wBbMl5PmLNMSfns5t5yU++lO06uLEF2GR3X3NEls3u7TVweQLVFqMAf+/Z3Ws+Sh7hZJsmoGBc
SESlKhCRNCFVdBhude4ry1cmX4MrOmQLrC7nHC/8ITTWj6Pp5jvBKQ58HmdEPhFRdNpf0l7ueWU/
t5VNUEbzfSme0Nj1U67ZPIfmtPDUBbNi0d2piXaPYy74lU/wnalLeWs5mBHMhXU+Cmo5fOaAq3CM
6o3lc6q4i2HCb22db2bVgmpaTrVV5Stz4UwhVRG7H3tlkXu3A7MocT6vow9Q3LjB3uXlyqvzjE6K
/fNwf/ZvTgSVKKYHY7jQ7CP3AV1/Tg/R6Z1iWvLBAMiNqTjTtUBFAfNS/DzxGEcjp6G5/31dys4Y
+oYwmUGZ/8BAmUPSZsp1WoRMoGJBnoRFhCb0HiaWL0wTP1k0k8cXuUTXkEtYESMDvjxBjsSpV3AF
wquXBUKUre6L1NMniAf5T8fF1Wr1QHzeAzgGnbKfR7ovNrJsXTJ5rF8R3xa+pdxm2HVF/e9h7G7D
Q1JIuMT9g3O5rL/GbCvzOVlRD5tYTn68HixHXjKKGgsza4VVGPPfyPLbumDnM3bmEOa7RzDuNJZA
1tjFhnp13XrPrTZl+7Aczit9RgQjFhPwN6jEPPBpn9BHs4A+YbnZ+SSpnNx7+wiOL2mgO2LqCNNu
oePW88vdgM48VgXra3B2LrWTza04nYB8vljNQkF0xSDOvn7AGI3YwQt5BV6usaEpH8D5Ey+hJ6Ae
DTbpdskbsNflaCANLwAngcSwaSUOU4Xq63OYSn4d3TO3KJgTcKv5S3UyWHMkp+o2p8hSrEjfP7wO
1VDS2qW8xzjrobv4GbXzN+ewvqs8LFrDFutmV/ikEINFtShJhuJ8bwYAk/cQ6rPfPZw6m8JpubpV
thESL+19q/Px1eO98skkocQsDtgziIklI/0REAqn3F0zibqaGM2BzkQ7Qh6U98ZjW90ZVt+2ySbn
sGTyMNs+EPP4HKMpGDstV79FisQ6Xq3v4XWCggR/zklvnsK8JZUX6jpHcoX0JCCY5qHSkUzE0nku
622zHqJmVSwgFp4hTVj+vZs9FLSyR5DBq7+um7foamxQcWoNU0bC8nLajkKXjnJ4JbQxwVlnIjXR
Oaijx5pZex9Xh2beV3Y1pyko76v5mEjdJ83HfXWO8oCca3V92qmrTHLnNhO8IQQn/0cdQq/Zbmdv
/jqU52lxgvGhnO123aya2TABLgqUyfun30FESQXnpdEqtFOJyGPAk3syUMLUvWOKZG2eeg65O6Xq
Ap+bbg/FcEE8NfFVxeINF5EDo9tHafv4yHcmVS4KcGiqRjydZxleLTogqskUqvHm5hSWaxHOU19Y
0xiJahYCDYNbyNlIDzzC0ASTxWeIwKu9ocAOsOy1tsy5mutz6hQ7WAB56mMsDj3v+rek4XZM7euq
nUAgqAMYz+HZayd3vxSYBieBuJnQk4gKdxemDD97fjxJiShKHHNNRX/3241sX0znUsQ70VeC3j9t
LjRXJIRnONqTKVcI/drWnGpxDZ8oOktO4rxiTAR9MiHqOSMwYiMgNVmzzWaXmhvpC3HKPruzjyZ4
/eWO+vVUbTr0DuMFJJrTl02lQJqUXdolAdtmDi8WAiku+3l2EX5p5jioo9unJbd5mQdv2/o0PJPj
DRb7jn7PjZZPa1c7YX4P5G1x4JDIOQ4Ex5xan9nhm7F3Xwh0P1kOvNCBPYil/LpUptaKGV4x6pyB
S0Gs7FBTRteetWOSgvclQiGd7y4TcwZKfyJHJa8ptz3HnzipeU4XM/DAPJQPFu/2vhGUUT+9R6fc
/bkGqx0qaD7GOxyHUF/t6RAEDDZgWT7b9VO0ouy3ne/QcPew+HMqMlk0XBv7Hj0/tbikORnCA0XI
/1N0s1CIH0AnCLMcJUdzHi5zhA4KWX5v725LYcVFUzaSTFE4vux8y0EenqeGY6ykmF6AQUXz8IrL
HIui+Ws95qS6nUTWDMPmlwHn1NWP1wmZKwhOoIYP8l+WHJoMvm6fXmOu/osEY9y7FSOU8eb5OyZr
P6lNvhsakeXSG4Mm1rU22b2rBox6Oc3kB9rmrxINS4oZMn0WbdXuzXVneNegX9H9p656cMoxarao
PGVbs7TDcSoCGOS1HWMiqtxe4gK4Cu51Vp5JaxUBYyBkGe07F4FP85d1wmCCn4+1RjrLAqDXVRF9
MF1eb7F/i56UTdOicaRFe9EWb7fZwzhYIBxMsuXKwSC5d4jBsRTVfh8nn8mFRMW5uUaUBpb7DJAU
XSV7NWi8PdvKtqLnjPvuJAf94+Ury2RzXZkTc8z7qSpl21ohoLoQfdMfE2nnsTVW6oIh0lPp6yHM
mXUa1vP7stjX+2r7IA/aWjENWoAG5CwcjDZdlgCIyJM9wAzBBdQUOA058vUwf0yHuMaa28ayYwUs
SVo9ZztQMWh2437egNV9rC0zkIrWbd2TPikj1tGNTg7f+GQwY0HwoK6YJW4+ucZ3twuAdzcvhzsZ
ZN7NBQoJHhhu2vzAQfXZPqVk5L39Zvlq8a4Ah8NDZ3OD2uZlER+Z/eAFvpgfJ71hPVJvkOjAXqEy
ADp3Ddc68aEFiW/moQkq/PTALQlUAH7wUOLe/8y858ziwxs/xMz70Wxz9bB/UAgJwUgm4IKUCtPp
/GpfGAVx0NPU50Qrp5pc7Vj0OwLcc2edcp8iDmAR4IvA9vTY324xy8Dnp52TR8W82Q4YQbhM9dvq
/Bkk7LST9MuUCZlRvTLi+ILKdlTwcvW8B6ziNYpY8ZLlcz5CnXhitk56d63I9Mb1sZHBMak7XKqT
ZXPox2JpTpRzCcfVRg+HvXqEI2Mb08zhhjtYlkAJJ4kEBep29RiH09nV3oF/E3QQ8wvlKVz3INkU
aNX3kxE0Eg/jHqOcos1xpkgJ7gsrGmurTyzKQ4sN8Qxuvj4xPvvJ9ZdwFLR8lBl3U+caGxBUXHV5
UdaTMFOIiuJ3/m3Mz5F8+q78MXkU9pVP+RN3XCrBcJp94if6rTgniglX++icYs9sFRFl/7rwLcWm
dCFjaqZGwGyLcw6vc/xe11TIwdO5jNhv51BTyZHgiJEOJnynuEztcZGC7RQhLNjv7tJM317rD8G1
tqW5mrjcFY7Lw32meZJJxn6LpI87Hdl9PbleGFsNh5AkGf/tZXHQl9RoVxd+ftDFDI/Zi1GrccJE
axJjqgbUVO6ENcAfXex57RNEtkhacQhQGJFRRxw8zpbDBdzQ7Ug+zdP77DyC1AdPjDOXP+AyGyZN
B4oNLhoYXHn7Cb9IjrpVMekBD9zui640IOEKCSEqLjhkMcKGxFtOAFecMnvtSgG3PcSqmEaU4Yx/
P4DRcmeZ2b/oz9oNxYjmWZ7h4QflU5Y62hdDuv6vSJL/dtbbMf1fROrp7JLtL8j4bIlDr6NWkH8B
OgPKsxQs+B4yLLd+T5Gy2T7syRUIHnx+cZ6b3mjVANDiQL4g0HEXAm19qxf5rgowH+ns56aM39uE
g/dXmiju4Jbx/UPn+y76QX87bNkunxJ3+QlNiyKIc3ogLhVffRqU4K7K9L0YG+V4SbkGckxkeIj/
2soCwTfqTToU0uQcmdG3+F26pFeOEaqUMvx6jryOm0LyNT2pmyk5KkfWeLz/HVOt7ROhBiWdaDw0
nzHbz9YCDlGnCIegsmz15fF/9W1OO0wbmOBq9s/UUfEdDuDcfOB6Mqwtr5sgWEOO7PN02cWga0z5
aQwQfZhXIe8vguvv5kXcIM2hHkBNhAsi7YTmg18oApR2A9HgcP46H3Aa66g377SpngH7/SC1MyvZ
4P8sAS4q/isul/cfbN8W445Wpw9/bDGgA0qOYxZ/O58wjwvvizeifBMdZsjq/fsAzyHMAnetEouW
4lu1i48uKH/onLULrIXhqsf3JS20bgaHQxrx5Dc7jeqNpgUDbj0o8Q5HF1o0G7K95Mi8hpIHveqo
JuqUdioH771MSpDFfT3+3kO6Gn4buJqz5+81LhKnLNy7P/JDFs+ZvB4DYL0rN82yjaAG7vOTEHNn
nOeM6fdkA5CT2N28WN2O4/c4ie+LB15oMBY2+YbiYey/yOH9iDdU9Kkysgc+BQAeaKnbT/JN7pJG
ONoKOX5f8eBHQHxyWmLk2cNPyZVlOjYEwjCNhSjhPGF6Ly4v2gYXp0lzeW5VmlWpX1OEc7fodwLD
OhGKCeweafUG490WHsbJnsp0HXhw+dlN4UpFZvCR2+a+WaMw7WDpRwcB7KQfuyj2FxWcpzojaoXZ
4OK2LmMAXEQT2Y234BdUiI2bHUpaCsux8nN678bvZy0jcOPgsswTUaP4vIIa5I7g4bSEOjW4S/th
0HVO/e6rpE3O6nGpx85BCr/qM/M17ovfzxW/9aRNzan7TZ1KE+G5w3z8STP7jGoqDiUPYXJbyKF8
yHbmHElY+GD+ea20fIAh3S55QFTWrejF+liHTwACCya2aKyFKdhqt2cWHVtszt/b5sqx0IfpKgsM
N9ngBeWeFFpF9NjurjTLyOM57Om5XUEvd2OyPqKKNOo2LLEJsCnoz4vfWm7GRIvsbZJ+sIHW/VYk
56QR70w0mqj0u6lxaEDxSgv+kMtCK5oMM2svutWSs4qkHPj1SlrFzqs9ZQY8BxD69FKiFGsbjIKm
vYfL9Ro9NuacDnwNqTie0290b98FOd6V1usIfZKds5vH5la9OtukzNQS9niyE9PGlTUdiMTJtPJh
o64Pw/yE3evuRVqF8jkvcah8uKxMibpYeOuImPvi0QpkHRzm5YpHLShdw7GoVJkM8N4evMAR3Lc8
ZCBX2cHKY8NylTkeDbdpLlyk6vA0Foo4FfqZ8nbRqDggsBnnZEVgVcuxX1TvivjxLbq3ZUyqtiaF
BQ9uIj3s7Yb4ozi347CTJ2Nz88y+2A37+ytGBO98EPHP8QmT7u7KrUGrg9VxdvQv8aCG8Y1mbGF/
5kQZ06Oxvjl7l3L5iOa8LLcBjMaxgk/yErKKa0Fqi+Wgs9+ItoxA7XhvW8D4fTadsCxEChISFPXm
8elR5DRR7sYGfhhbI/A43MmAE9B66N82xaEVm36/0T5NNt++8/rp+A9eEk0hGv158HxNyBVe8KCd
ajqUP7dA55Y2SHF4V3klW4vacB9dGRTNg1Ftp+gXwkuxX43h3BFEM0F+dubwrbcXCkar48PGTy0H
kNHytZxCiGoWoLebzZNSVnBfT68VCBAl47d1zuaGNwODTJsnKWg3hREMEnLS2yQ5mLM39pZE/Kin
sQNDhcrB/kTL2t5gN+cNjY0tiC34L0yOShbrVfWYu8M4yPT6AP4WOSSCyd8YbjnEdE6+zh25BPR5
x7aBuWaDNCOea9DKwALe/jRWpFjWTFzcnMiY3znpsjXCHNZq2COaTbLroUTsHToCS+5Mx0KQuwZt
gvZEKO2wlb/7d4Gqg0F90skzu+SxeDoK2SCTNEEfasvUPo0Fwy86pQfjcHX1E8BDcSi+uq+qwE3T
ln/Hjr7dhdrc+kz3Q/AMhR1u1GFmNxHaJuR1SA5GpZtH89OI1NHlsfVv9Alu9svLj7wBJiJd5O5/
tNkNdg3a2RNtXXjJFl+asPIHOhE0hkgwXUysyWm1U+GwJb24oAEgupbpJD/Zuiaf1skxs/lpTm+E
Py+ii/YhRi+v9h6RQFgF8qB16+TfpEZTq/+QG0cgZZdmFBtLdF7uDM6Abn1qTrOkfTNnaJ1kXJ2g
hOffwaQQARspO7YaqmwbzpMxRD2Det5O3zTDMRP33/QcO4j/dpeAh56/GEKylciKIHJE+BhQVMg3
kH8iS+6CdJD6nD3gwmT72t+W6Vr31Wk346zzs1mFIrvzPmVHrII9+AgoICLxDZRgK2SBGIK7LzJ1
2AcXiEYRGaJ7npiHgupSDHo6qqL3Wqbf/S4jn8vtH/SK8sK77FSSEny1ecp1oLZ/uKH4BXaTORM9
GM8/bSlFEjA0BQZLbKzP7hzXSKv4GXQaFLr9dNJEuAza9y9YqJwOlFqc28RqB5cEcui5Ux4u7x28
XWR93IQixFpOzsFsTyA5JmAWtM9ocgMwEXCglNJM2x3IqwBKcjdUWPGra3h3rytuo+EyBHan+j97
w7L0GBUjjM7UGeRFa1NmtkXlLX2/fSGkwY2EpPMK1KlCCog14/fYgrGTH0IHV6J4q4LCkVJyhR3s
FyUP6C3AQpqEDwzCKYfQ6Zkn9PW9lxuzSQAqCGoKAppBQU8Q8cOJyRlTjhlY4Za9TQc2EPmvfRBn
j9jHOyA+hn3ZAavM+c0i1fvYhL+klPb5Ij/19g9Ql5PM9dbtfHhWB45nhy3fOMZmzKmJgB6qSlXU
edln6yszwwPmDoyZvng73wzKIWMfkjyESUj7ZcZX7GzVhbDDwdK4TNYcztsRu9JCOqyH59ft13S/
IeyAqYfpQkD31NWX8vLtZPskqmM5Epe95rwhqrGoAKyeIWIDPgEDf6EImccjHT9aC0DryS9gNHUY
STBGyyPOo6yYveGQlCfAUfpihKKwP4T2bkMdObv8clujpV1sfjk5b2BLXYnOoyNPR8c12dYu1Y3H
KmOrwD01R7Q6v8uI4pyO7p1t/gpA+XTICn0EB6q0m0ND15EsFRKcHOT72xe2w5UDRmC47oUtRNNW
9DHSdkj4WtfctBKXS9DeIgDiaN7gtNHYc8Vetw0pp0Fb2cz3LUxyPq8ERWJmLu0xzZantyX2Tn7G
qn/OJbL6cqmQ2XDG+aLkIYh8W/STeiYinJ+5WYw+KnUhUA6nQdzwFtTwB0djVhauWw5wz7SKr8El
++jDZlJO2PAkZbxoRQS4j4lVw92iKyu0JK/EbPKwM7LayyaWFk/uEWuEFzn1ky7QjyM8ADfuW1qm
QTZLFpgtb1lqYXJ8ABOMoKwxTclN6aXQTNY2aZRAkro6okk2Wk/PhgtVS3wGg/88vo+1y2XuEJfw
Wj5n1/At2vald98zPIS+Bllo9WV6TE8yksPIPPDM2GHXfkeQ0CCRFuPXVPs2Pyxwd5rvmHYJ0QCi
hxHCkVRjWCBvuDTIDHqaVbmND9jtMgI87Yr0Mb77xFzfnIyvBrNdgsS/S3iwwLvgJpj0/39IxCK2
kHQ6r62tcaoqXtaKIPMT5eQHDTAMCECdzJk2gj0+YtstCMXDBRGZUp8h9+K+goKp0hNFbNiHpL7m
GjWpjD2JbuknvZGZHNz2JlRtKjem279hJc8gXFZOFYITUrHzlq2fUmYry9PdHtYfgbyX4EOPPwJU
dHfj0iILAkDao68TKm8HSoHB718PuPcQlhgicIQFQ5iTO3lLjJLTpvKexwIUn/qc6zInxXw+Qjur
kQkpH4zlG+W5CB05PuSr9/M3Ss5//+7+R/Kb/4PuWf1NZfk7L/rXLbnW//Llv2/zB///z/E5/+cx
//7XL3nKP17S/aw///KFhy1r3a+a31e//q2arP5D0nl85P/vD//BY972xe//+m9FXtWfmZP//P6V
38yEjolAKdPdJiOS/6HIE7Lz/+Hz/zm1ia4/k+iqPpphIkb456lNGWqkKOqKOg6hy6h3/DFXpP8b
MhwSGtcWdl/4uPCsf/Kjmf7Ey5I5JAyRoUn/Z+aKpL/xn/9Mm/qXtz4qTf2Z+6bWnaU8+pvMoTgs
DI5xcKx9xSoho6U/fxQmaPquYfcwBpC+3B684zv5fHz2e9kxX/ab4T3TwXYuxVSZjABxRLyY/TTq
jroUyzeCcGhN6p/32yEolGvLR54/TIKRsfYGKBZ2r0vauljfQXWMRoMVDuQQ41rFbUaGKPxAPXpA
DCAMr57u2X+kXitOGIXu1Z5pHfRBZU+b45mXfqWFkxtBu7qnmxpveSMQEXv+kXUgsCfA8nslKUHp
G44ya5cggt/31g4YNaxOegSjgM1Vz/QvQJEucSymHWlik2YdOyonowvrjkSX6wmq2NzBbAKD5ygO
SKitcFhkR2lZfsnqAg0Nc/g7i/a/6E5C6UZCFI/5YKblxjG1/4dcGnNxrOw/Txow0/evz//nTsIi
U9awM+Ix6H0ya/fH/LP0b0gII3hmQPHHh9riR3/aSegLm4Yioy/BRoL7+cdOQkeYS2Q3jaZ6f1NS
+yPA/CW6/TPa/ZncLhvjBN5fd9JfLt3kIv68k4TCECvGIdQwfdeTV4ZUoCjnuGHWTt4l7lvhnJbK
ye3RrN/ye/24qSh8MpuvmL96ZRa4wNAULV/mCm13O7u263p4w0MzGhyZ4cpeAT2RGs2MIUQiUb9Z
Qdps1aKkQgUqe4GYI6zWvS338aabYMzKW+sl7RtHaKp2S0OXPh3QTSMtT+Blni9tljli2dMsLuIk
GZyHptGNz/zGIlVt6s0TYll6RqpLxjTjmsuzZ9NZuHIU33rzmD7V51rv38jAoS9Rye9waPrZ+W3G
6nCdqy8Tea1mWWfDpe0QT3hXEFUUvx7WSnbJjZ/UeDjXKpk0t8pT29fuoWtT7dbOr0jIaDDvsrsc
5mLrGfVzpp/xn5SMqdxI5MCJuu4KYaPe8qcnVcaEWVxHYnJRLRld6+AU4ot9VoqgU5tFXVGl3+54
WUptOb3xyHd9fyKc+dLZ2ffXtFdnmUyLQs0+morohQ/7qZFpGgj4k3b62MWWGbmoBx+pnPCOaFYl
aNNUgLnBUJxU6y4m69NX2vgF819XcfrCyirH0gqTEqfrvlEz/xLaZGq9mBvBAUvOlmIFvNDKOM8/
z3T71PcCQUFXxEpANRESbT5vEmTaNj004F64aSlUgY+3HBTX9GSVe6xdV8mLarQwnbZuNjezuUhK
H6RDFb/v1pfRn4/J66QwzfWy5K+mYdBZ1JlAzJiilvXjS4O+8NQiy6g8zLsaJ21KzJR+DFTe7Qau
hJVsezoZVS/7GIvYhQWooqAo8VhX3Xv2RHtW5UPXEQWVWzV4ZuByZ6jA2JPcc/nQ9CISrwArpfSt
wSuogqqctf3v8Kb4a6zj/Q17uxFXAmOZapbFNcwDq7NAQSxA0TsisfpZsNMi2RbpHUcRzpnmp7+d
4ayoW/FuifYTyLnE3NC+9VA0chqElVS6Irm7JhbRQwPKVh+hWjAzUlwKYVoXsLlTaArasFHPZ7t8
Lu6NvKofyTLpITB22anLX0Ge53GlS05VFQzIiLT6MDhLxIxmXfqEM9jyS2E+qydD74K8qWepnq+1
F4omhugKPcWjYgYP5vGGHrNH45YzhXlDUkCeaXfkbhkzZHXJyyoTvrCPokOLal+lyJSn4Br3B8at
GcXUGeTkv24ONvK30XHWRcIxAjwm2dD/4+QwUM3868nxf3n+HzNqZFNYfPDC5t9TMM6AP2bUEPVR
R69mfvR3DbU/nxwoaMpkWEhpiuO42j9PDmbUdG0U71TGwe5Rd+0/cXJIGr//LyfHv176v8xcyALq
SDeUAUNDrWOU9V6hICi76gljxlSbqTXaKIhMQBTiPLGUkah6Zjyk1VCY6TAlQZkcDI8sKhduQYEJ
nJWiBQuAAnGRMd3g9tAmRlMEmPxO9Ros8QoR7X0PGpI5uf60zAfUCMN+64rbv9SwwGgN3wwk4DUI
V6YvijMsLseDIhBzBmM/0uoeoYHvVimdGQ05rjc8bPUMMviiO1Qc2q7BxXw4PJ+Vsb49m/1L0gWf
lJbo8RT2fVIvOllYS8bHU6X9fuf86vOZJBe+8lKZ+xHeM0sA1W7yc2BpveF2TwlYMOuPddI6ClTT
hEztnJ3O5g1P6ZTKyCzapVphN1TlRe2nr+trN0i1EJ2HVXF+r4Tzh3XVvJsoTh/IdCk107+gsNcr
zHShdJv3N14dqQ5NSP7U2kNrrq8MIOnVd4qJHUrVIjCQVu4STpgBdtdVofzHH0AHtCCsOmeIDcPY
3bVQNwao5dzWaqKmMTWyE8vH1VWamXqU1TdXxqmtN5BhluilvHhdBrfde9sx04X496KQgcXaK8ll
033cKrSTzcTcnXMhlJIbxFBTmitt4Qq3x6xS0BIbXqFooNfxHBKmq0XET76Sph4PA4ZpriC0Sf4+
6HUzTtFWMO0eg/9fOcQgeoh3u45MLy5C/5HamKmwEf+cnJJB/uvz/wgxo5MFyo0YaMjyPzLQP0KM
8W+Gih+8LiqEtb/bK/8zOSUqKcj7jtKQuOySUv6RnI5qYxJm8jwAHWD++Z8JMbJOcPyXEPPXSx9/
/qcRp0FuHo0kJC88HIuBFrF890pLOTTYJiiGxYjSq2QoIi3pbOnK4q1BuX4ILb1/bLwMLft53lFP
MaWaBtY9/dZF8ijtHiL25eIW/mGUOGDImJE1xuzctY7cITqfZ8d7dT2cBXgdLwTLjTp8grQ/dLx1
roN6SaTzwpxoMHb1+7Qvvsyspa96Nbd5L69TVf40SlrJ6J0ojb60ktd6KN9f76LLTy+pmOmqnMBz
hRpBQrM4P4ZtoxcXEcK79dS9oRdhAL8EBiX0blunyPNYKvM/10Jeshs8VW0u7V2N66IEzHu/OhtB
oGN7rnHRkJIPXWmCulGmKAIAtaVmdG0LrCnRQnCu5/f8PdoEoT+G69oDXt6gGfat1NaDWOSRnL9j
TVUuXYq8q9K8Fje9ON6S2+Zx/xU6uQs0PBntIWFwWDx3Hql3fKVP0N+LqLHeF32g6Z2SHun9vr8O
k8SU7LbpBzsR6Kco5aVs8TI2lX3Z0PzJB502viYFivSFsL/DrP30fYNgpCm7WyEzEJDkeErVyBPj
ZmqlR8Hg3j+rWd81mCvdr7FaMGxy61aVLvBuhg6JQhXtyKqjvaWOTYR7apHVZLgU0Q99KfJaMJSD
nmRTub+3Tp6g2Xgu0Y2sfKQ6EAU212lmwl29ZWTkD4V+WgvzzYD3hjaOcWbysUyDVLhuh6ucBjme
3AV9/1feMx147U66Cb23ZwLG6OV5lSg0EpApgJWMQNnThFhodtsEPd6OMy2jk52BFTO80VWaL+s/
j6cW4r21Pw/mz4PipYWie4WBg+IFxlJZrEhULD0OL0n7qajjYm8quGJZuxFumS++4Lir3UzMpMDQ
oMs05l5MraCm1rdqLG4l5fN2TdB9ukXNfYE6QfJgLrK6+lUmrxP4fHQT5BtzTvWbskCrbWZfG+9m
ssbOONHSKnj7stnG2Bq4DwHGgw70VzwNcvH60NWwW9VHhORpfD4rCK+sbnLpmHl1ecNf6R/HAvk8
pWrsrFNCFNxpu2Jxamei4RPyAUazadU+Y+HO4HOpS8emyf02kTbK8xrI5xbR0gQJlVR2tHLY5gJS
2Mhq01ts4lwqGvthKAW84OcCZWiosaXxtvHidUz+Vp40uZsKIvuNQrXQJFp1TyMPxNf/5u68lhu3
sij6RXAhh1cCJBhFUhKp8IJSaCHnjK+fhR7bLcsuu/q1a5LLHkqUmrj3hL3XNrTNGOjD5de9U+aB
BSnLFJDM4wxGEP9atppcEX+9U/7h9Z8GHrrIXaWSc2nN4KE/y1aTgQcwSp3BhURF8T368487RfvN
IPgTGMM8g5nHij/uFA1aEXMS7jATxi8f9p+5U8hh+nKnfHnrOu/v851SD5rh4fWHhhjAo0564a4J
un0UxadK1Hep0j+SWrIeUxKag/qRenpBBqqtaaATlQKjhTVd/RrNS4HCm+09kYDwwGNcBgbrfzrW
urIwlOmga8vs0MSQjoqmYT9P0aQkyAFMs7/zJKNYtsDG4h4DR4uqc8iOkU+FmqXV2Wz0g1ClK7GL
OCM8+aSO9cWIGEfESOJlxhR85lPzpuuSxin7APp6BqvISl6YwNpjlaMNUxsoD77l2ZoibagYke4M
+rWpyq3oVTey1iDXVBPIASXFmi7Fj1MAOrwLWDYwTFgEJhjiBpeBbpSsLkTpVDTd/ZBoGIKMx8Bs
sBSpNTYZScXOHq4iPgvcqbPQ3mdIaVTgwWpyV5BHBtqHEVhonlBDDlwJelev+bPmlGEZzj0xeL5D
Is5Kk88pdXRbs8LDwi7m/OxaeJzgs415sxxUlHCkzFMzF3aXMIswWXk0RkDSgzIuzYk17hSHN75f
nETreZh/VbhVkuq5GOV1532k5Jqkdb5Ki+AyIYUMLMhDLOBy1p3NU9Xs6bWcybjShySOWAlnpZJ3
U1Evky4onYRkz0C03mrPYFXTgBJVkRPF4iZRacrT0s39YCXmFqWyGKzGHGdtkz0YKcZI3L35MteQ
6JGtaHXsk+KGwj8FErdo1WJY/trHEENOQlg5YiTIKv9xDJkcC59L2/lZ/vL6T8fQHPrEdmSGRYJ0
+XEMARm3aI2JrP89gP5H9zyfNWxU+Lz9vt74fAwBixTB0SigdPmvnypttRn69pfS9stb/77h+FTa
ZpHR1lViyetKzCh0tDUgZydR9iZjHWZ52bEwGqKAvNtUUjJbT1IHBvut1tTMsKrIHrwUHwXr/SJd
C335VI7FQ9mFjhgG9kAZHGAkoiwyICxZ1EKmIL/522BVBNJex03kM5CNt7SnDhKSciMJe6/cZB/C
xVpSNh6VBwWL2ME7WbfAtnhWn0w0FqhS0S28mQlTIZ5PBBBUNOv0Iq0T5Kc41hi73bZX7Lo5dBll
HT+rDCKxk5+6+3z2D2mP5rnZZEeURRjS4m/hRb4n6+mjt8BfLbwjRyxScJ+lORtytv33A0pzYTOr
0nunQ/iiPiL6R9DM7vdGvFf3zQ2IE+SNbOnBj2EwVkpbYatbQ15EYb2o3wUGl5vmxsJV2KAPlF+8
7bQpz+NlzpvE0z4eQpZEqImPwzsOpF6+kdGeFIZTIoMnOx4NpXzsoNFF65wz7xvlapQtM2mjIhag
PNfcii2O3FNy3tXNVvASR7ZepVnRVL4L1aVCyyYumso1+hV/LJp/ylPVnixXS+xBoGoB5e0dxoZ9
VL30CATRh1m4aA7Ubkc1WJksa4qPvMTkp/bH+FIUwBpQ6k536Wm62tRHurKfs+IrWX0VAOJh4Z4e
BuUJCdg0bRrS3wTzRqn3frRnbq0YtvZ9H0WcU7ZYpCS/93tvRbuUFs+Jtm0IUE+304u6z52wYlvc
kPaJO4WY9kWDbpwvL022mbZOcSMnKLmxwj/BqrN1uGz4qNzEcFp1SSqWJzAXWVnYPlg5V6sgYviw
UvITv13SIqbEYxSNT5FdVXeK0wNkggczdwSJPOQV+2EvXZR3xtUHkIKnWVtm+Z2oH7HBQh4xQe8Z
+7K6i6I3QgwlhDGIxT5SPndX8SP+CM7RTsHrgoSD9Cnu7v4cKpPzliWL6pmBOntCi2U0Rbe1AEgC
UwzQkvWtDBY+A3F0ToQ5w+mLb6pz3OyScrVN0YUAc+eDMbhVsPFuRR/LDxKXB724462CmMYAlq9F
YBFItj9aaSWQPsIg+T5DRIkNZTzqKKryvRmB6SGLYolarKGtgMI0Ldrcrl4r5FMakymn7s7RrTJs
c2OrhkdVXoJb9eOjATWsAZ9i4B6tnKEmfGuBCArpe78mHzYSKbq5MVdx4BTGjkkbhQKIptdZhqe+
ydG959kWsU+kfmdL6HxIi6erfIRhhqKSpQwry3zdRLjJ8o86Xhl41bcYv4foBRZNSspbgLt7cFII
25HbnpMnMXchFWktIa5LtbG7ct5c+toyGBdKczMV6yYm+vA9NfkNw5SGareduG8zDhbjWUathGfH
2xnXcj9d83vp3KBoeOpQWhQ2TUb6lGIu9xHdaDacqLMPGcc6VCj85k+upayl4rGuX9m5hm5oLcX3
VNz1gysgf0gojhwcgxD0vBM/HEHoYb3J35FRcXx4r/pKXMdMwOmbEJShh+h3eA1DePw7MTwo8ZlN
kJpsptGug12nuD5klSZ1cCcK+U13m3h8PBEiWocUjU97F9zIJ3a0WuDI01pu9ryrvATnQW4l4scA
L9Io01TF7IZJdvSQj+h9uMgSC00bD02riO9eRaLKr1sGWBJZ3XQhMqMmsuv+A/RGYDbr/s9lwD+8
/seEC5EEYGvd+L2x+LMMIMYVjBujcqbrf1QIP7oRtA0EkOgyjQD6h08TLu03hSG6KFKwEDL+k6C3
f8C/fP7J6Zv+2oyUABs9i06dOWlNglz/QnoFtCmhPYfMxx0xmMaV3KLLbDr2+bneOExV9nJn2KY1
vtZJtkpycam1iGwCzt++XcYFc4fJWkSJ5ipC/WBAKgRDDdxRbXVUfiOmxLK+Z3qwjLNxHXv5W1d3
xE31I8L0KS/sQsqPTeCHbl624KeGYNnJwi6XpqNSU59ItPCyD4szFgY3lSNxTU4JZ0mj3pG3uJIj
edNKncApjfPOooo31eqhSwp3Mj6kqniKSgNBgwGxRi2TfWSUd1lRbLI4J4DjNYzqlREkQEWtdcda
zSZX2g65/jrpviX2uFLBYw1g7WW1W9YtZsl50OMFBKs+KYNoa2DxLdnn2cUhO2TfijpAHw5hQTKi
cpG31qX02dwOyVtYixdJRHyRjQrL1xw9X6wgcS6N2J66oxJPm25CgvbrPpVUqEQrQx+UGPYDKfr3
1RalMR/ez0/lP7z+j+Jc+k3UAQzzrCua9H8N0SdRBMojWIpftEUa7EUi5wxynnklGRmfK3PFlBkf
cC78fx32MwMC5sR/r8w//9zSPED4VJkbVcIglYz4tXkZhlUU47PQkPjEKcyDvr52LY1fRFLabNBW
njqcBZgckY9Cl333H4ZTvsMr5JXXaG3hv9K3g7bU8W/jpgyXkiM8IswVt/12Mo+V071lQCkwgUl8
RGWiRGVK/8d8RL1tvBRvrXEHNrzuKGaJ7aqIlrARMeJGERbGO0k1Q77SkWgrL5P52msror5y4RSp
UCXEQ4FrD2kn35mKBhHThNwAIswi9lcs/8EHyBQ8RI/1IQtk4LlOxQrOLgaOlLDd9clw7opq2w13
UrEewUekFKv21OxazOD+y/AeYlER3LLYp9GbxZz0dcwuRrtCVDXoGzmgn1nHbHLmh1k7kNiZRrsc
A4R67EWmcfyPSdQZhbuPTLdaddV7LxxQfUQW275lizszfcIyiOuy3pm9HWDrrZ6jSFrg0JZiaG4R
imIhGzdUOh6ijM5WgnMZd67PSJSVvIR9YHEybHlTrLPXUjuFwClDmFpMXDxMTCzx0349vWpWy75w
kR6aXXioSLh/SJtHH6NM5kIB4JdD2HKv7CVUDcheGiS2j9U1vcexopHavhSypUyLD4AP5A8WQ4P3
tZmrA3QblKCPso8HfEicmeLHQj5sXKao9SreS24LOeus33l342OsOSUBRYx9Tb6KbUo70jv4iwn9
2Oia+b5RN+E3vV+YG+2meOVYNtGgU0EieQY3iR4BU8OaGEzzXqFkOiE0I/xwRCVvOeY7G0JtJy/H
F09cdzSYtB5MqIuNsUqOWoI3VGKljybhPpSQs5I6kG3SETUP8X4fNeYPFaNWrq74N3G01HINgxsI
uNc0OYQNVWttawmdmxe4CZSl0p2yW1D93m39ip/ISrY15jx/V286pu3KvhhMp0X4I27Iyy3tuDrT
9pXCtrrW9+1bNi7rWUkEFgXWs1o6TYSAHUf5h4TVYFyZZLS0phsFCKBnmBGpHvGiTY+qAF+Y2HNX
jeD4NLdZvhs+4vvwFJ+24r5XHD6Kmn+UdVoKZlxe49btkg3LQtI3tVqfe0BBRVhj+M3hnbHb5A+e
/dIsKlq0Nf9Iv2gseKm/efp67iFARk5dOJq5xFwchdtYWrDVCPjmKOYV55e+NhCkmtwZxLVxLrOz
+xdFBNkfKM6+XBtfX//j2pAkRZRUWf6H0TJaCWY60PDN/2sb/tTScXNwx3DOg+z9P5r3z3WlBrWX
0lCUFAY0rDONn7k5ELP+/eb49NYV9cvN0ZNPTNmmyGuB57jzedrC+mGYQhCnQ7fL+/bbWEVuIGIW
VINFCzFhjgAlMe3Og+ySRzRONM99H65nMn7m4x3ySHybU9Iqb+1JwQ1KvXu52k39Q0WuZy/L+yhb
BA3hIx0Go3RcNkXieKSULDIWjRm5lukQ2bL0rul4d2i6pJF7oJB2AvyOqQyOniVsujy6DzO2RyNU
oAaNVoloo28o+3JcBPJlitH5eRk0agzMJaWiCI7Aw4tJ2dmVx4bl0xSWr177HOmS06bjehCU5YQT
LC04XTrc+BRfav+Sk8edNajtIGbEwzYoE5d4ov2IeUgALRDgPq0hXJDRGmbNuY0Q3/GFZHy+ur6Q
A/yQBjxGT7qkprkgeHkdS2hyLbzGFghho8NCF4mnFGZaCPYqDVSS5QALhPjNdUSLStmQGVyf8trY
VvT5FsmS2zh906Zpl47sG8Mi3OqMw1ipoc4ipc5TtvLgPdSCvw5rCJORIUEIAS6Yp4fA59Brk84u
GTxYKr6EDMoVprg61lZD0p7M0vKWzYSjTYoPmehvIvKby1i3zTJ7SVMFrE9L1amPq16j0a09b12g
pdO6bBmOPj5qkgTcyhSXrYfURbgP/FnZ27XbXqOPzkLZNtLuqRla0t3rpSTINxlG8bqdruaAjSi8
UVPc4V5P6lyHjtHy6u1AxR/Bo7OQ4nB2lo/T0D4UknEvdjTVgZUfkITZWQZkwht8Lku8+JGZLXMf
CGHzkcAbKpDJeIbklnByWDkuUwObQCoeEpLYhYQhYIrzcsSakVqPnSSs8vrMb8yJVHMjFKMbdoMj
0JP/2uejZRG+ISHGRZvx72U1Z9M/nI9fXv/H+Sj+pqmaieZrZpRbKPj/bHZN/pFuMb/+FPnxo9k1
ZdZyliGpyu9buT/kHGzlCAghh4nIn+8F+c+cj9I8zv8680auxkeIxkLhsP7S7VreUPYRkkvyxw4R
54A8pzQkarZgXOpHD2PAhGVYTeKbn98EZIlF06t3pWRFx76mQFE6Amgf2/qtjtxC39LKkrT7OjLJ
2gkE8Bj1QgSF48CmA3qqHJVqJ4WLvn7Lmbk53mxplIa98VGv/GxiPGtjinIk5ruDC/ILVt8isTZU
Gu+MfV2249Y14VI3boyb8MK0fDZzesHWxIauiLxf4VD3ES5qPDrZJjFXNXgI1bXwdSWUJmjZeEi9
u4lZZlUyjqpkohGcctiVhOJ61UMTvzXaqZUxkPEfIMkazIViodI7EKzg7WLP6ZvZLi6AaY2vAYG0
6BoAFvQHj+EkAlh5NwRbubuBiRCXW7W68/p38o2YWifht8wgzeOxts6Vf9f4m3pkw7nT5XVr7X7h
R48wHGZM4txCivSY/y7zNwhb/FKa/P31f8yZLBSZoqiyDmaR9ZeO1rB+kzULrSa2AuZJX2T+kqHK
IjE8qvG3rTfTJU3ja/5R0PyEWFOZNWB/ffT++ta/PnpxwbIpDSrWNaJwia1HgprWZEHHjIN0NH6E
U29FsaAcrvnwISDWSpIDqU0wvHsPHRV/2ex8qXL6Ol3mjLljujczi1dezRaINbjXW8tely9+CdZP
Kx6y+ZNbABxUaCZ4tErZWJvCY6yEu7LDc1glbIfLGy/qMauRb91GjhGFt1PGLZznuzSJ9jKDpqAN
drGe7gMNqfVt0Jxk4Zr2txJ9o2QxY5J0NC/dkxmXTJI6ssVgQtLNVGl10CCJNfVL7/fsoJrUFtSE
RzGunuooF502Endd1T+mnBo5anuWayvmTLR3Hk2JlKBPHQEstQHwggJ/c13IH0QTAwWJNTdt6fgj
/+QBEPENlOT04+ZkrCI9WQmiCEViOGbdNixx7obapiJPTZbTpSzCGQkyaWQNF96nKu5BWW/BsaWb
xkpeiVi7NCFYs9FkZo1/R0Wc6Y0dzNRaxaVfYvOzPBQCw1vCJY486IyxgVk5mZmNzDpfXXXxtMoz
fJg1FvbASl2jO/mNsjRAQMkV/EOGiHXDqLqzp1yww6FDafZo1HjHtdvS9G9VAzusXjkeyoHYqhZ1
LEdOq6hnQWiv9aS8VTHfeZLkoygYJySfneN70p0P6zO+z7JrVr7HqINUdiFtMl0Ewd8ODbwBq4Pu
ki/bEIa/jDG57RZFq7Gxw25t3OqhFzKLj0EFm+Qka8W+q7H9MSdsqG3tvJKejQr0V0P3iDihyJJj
F8uJ48NQLBWwo55OjqTmWOz0lZGUerNk66j6y6BJkc76SM4iCplhPHq6vwq75Fsf6ltdAkMKT9CA
WW3o0WbUh1NKmssQklljafD7SFFTk73O+MXqxKWCODVt0tvUa98EhraLpAie6/Q4GnAqmnbHH5kb
h66pbnU80V52GU2PaKujl5trgR9YlrB+VcquQRgQcBEUCr/KGNOLFHQpU9LkpS3reUWof3hYR03j
7A+lIyf5Ni5YNUnZ/RB4Cy/HLEOYUTY4CG2cIk3dbHwMcV8Qo4P7GtSloMaZTXzJXaoHF6kwWLq0
4Eiq3kEDRcvR8LkWX4TAXw7VxwQLKojuyuqo1+oxq0LYuGzTgLgZBvlBEsRBICeRJB5H/WBYlNGj
IDM1GlOGTXlwMUwiXWWF4l6rllVkbaaoXlal5yZefxsGbLT69DJZ4qnThPtWjZ4ZCd7mRQJVoy83
gdTvTeQVhN4u5JFAdgNGjlT5SORe/QTQkBAjpQsXeSExpRE3fS+/h0Xr6kirefJcsVMufoeiwmoB
ilsH2cCKWwMgyful1ae2h/tnghGZ+ChI8MqL90pXXAQrOOrGE2mIm6pks2kO2o3gi3w2heR90mR8
zIF8l8jGfcqUi1hbqouIJVwVgziGep5dOQWWv/A9iu5XsfhRUfhiQNX+o8WfnQZfW/yvr/9RwiK8
QItsyrN8mLrzcwlrcArPN+j36e+P8pXClSZe1djI8EJ2Qz/KV/6WiY3OoP/n/6P/VPkqfmX1M7D+
/LZ13tvnwXDfhH2Frl1aT5Wy9Qb8PP0k5bvKsij9Mva4eUfvaN1KIsoAM8FxZIj5Gt+B7Svte2rQ
VRZloS5bs2AGiVeBDxSomryd23yaJ2Z6FZ9riwVx441OH1Ynv542hVafpDw4IRqD0+GpELvRqS5U
Y3irSv/OpKMlGpNbTN3GQXQ1q+gyit3ZJ+KLD/pZQtUsUET2vTEHATuiRf2ZDy/iKO0bMQKfooDe
qvtNGgdPaPOAthe0kNO86m8scdkY8ccwO9YKPX9tPO8mk7y3ZMRAR5+r9epmZNciF4hMG7CzAWHB
A6b3qi8e2kJlczzBGO3JmjDKZTi1bhfmbhqH6Jwz2WWdY2PZbcXRbfVrJHY3pQZ1JxG3clWeuthf
JhW032oADiWou1Zk+d0QHhYKw6ZLKtnOZZSqAmZyI7Mu2CZXSjBcQs3Y+3PQVlYjkw6B7HesgP3C
W48Z0+JY5bv+0g8vixJk+3ioRV3/L+knLtS/PbxfX//j4VW02efK/saavz6d6x9rnbk1xRWuzaFW
84aXL/rjAZ69UwznVLRaWM3ReP14gFWNJRGiT5plazYz/UQRjFfiaxHMW/j0o39NTKn1Kik9vxLX
eVK5hSSc2QyvCrjmU07UddxuxoRPKdoUNx2sh3G0Tt6ATVGWHtI5jTfs5um9cPI8CueEenBsluLU
TYuxwEfdgk2tJ4wJSg6VinkJNsMkR9HpX9sw2SlSsYtLXJMZyu6m9guec0Kb2mYvoxxoYqj0Avfb
JF/G3jt0Y+ogGEfWKCzKHAapuovYgqSkchfBI/F6WyHInjR42I0JjVw314noLQwdvXyWCbTKwXOl
UfNpvjNNr0JAEOalidGETAoqa/JO8mpV+satIZc3Pc5yEsWZEZ1hPTltKe6MsXwQVYrZWl/1hP+J
LQtlg5CmcDiV3Ug2bBfd5FF8VrSJrruWLuLIvFErsA2PurpSPbxW9cXX66tn9puuG7FbhfekKp4j
rFxJXtw0Q/NukaQudBBrBvwDkljTXuj6edTOZUXOk+rf8qmwa2QyyKROgahvWo/aJRK2amrt00J+
jJPmUDUoZ8RC3ASl+IDQfBsn+YMUtqdE1/eZAc5Cpf8XmzsQCo4cvJqt/yFl+YPVhuiU2GtDDdfv
FQOR3ejtRp/UvtrkpCBdYmATocfaI9HxLkxyXzI5rT96fMcmrUjkNctYJR9XvvfzKXd0NEe6BLWp
RfTfPfsKU4ZgTA6DoTpt09mh53NPkDEg47LsEPBUCpjUthd2PXMiwkNN/CS4LLgwOFB766KzWRAb
0GsFbIF4NmEBvi3JaucBpDNoCeVBghWa0Ydk1MeaIQrr9lutq4gbCAGSDv2lU0XiF/K9CiN9ajpw
5GTee6i9Um9TCiXq1bn3UE9IKa+ojNHyinZjgj1UfNT/iIuqNHcjBS6QDgyy59uqqQjpi/tHMNnf
TPm5sXS8ZRJaYbTd7ECDgeC5IuczkiprLf6mDQD/NHNfBbjxSlCATKExt+IFmHYC8JRaOVXBqR6x
//mFvmul8bnTBsCLAYKpMdsyNMYLHlvbKUWTbKi7fJIQ47TWquqUbaP7L+pgwRerBlocFNUEs/b6
8GEQuNnL/Wms2PRFoV9hQKj5GQqT9NEeHE/K6hQkmDryC43y8SGaf9PCdoj7vVRAMzKkF6MJ96b/
XECy9Ss8Ng2L2rARnlVj3IpJuCvYqyYtAmW1i97ont9lFrdlZl7jTkaclqT4H6YPxsiP9B8uv2u7
rw5hi5QvgZiLcmEgBuHXvongIkiKzG3EYJCZxb9tir5TQL5simauwufX/7iJWD39qfmZ688fFxHI
BZlrhStHxSrLDOjHRUTLhxdCNjRlvod41Y+LSLFU0Ca6rHOF/KR1FnfwP1xEn975HCT5uZKUtWic
8rojbwP9oKX14iL3MhFGHxNAWqyrKJjbaGKWmBgG+QaidvDgK6VW/i3zUPVqo+nbWtO/xr2FdZYB
h0biVhzsNYHID2XcVvr05KF4sQtNeQ4rIpvCfhN7LCx04RQmHeJilbV2ktwg+cd/VZBPgMYdkeQw
bgNQtz3c8740brt273kQUaLpojYGcoIQNtYgfrBVQ8yQxnsvhyQUYIfAgTCmxUmViZQpGTPm2wwD
kSBdK8QSnn9fStElkYDIis22KjeQLxZV8hKqBAqlN1V+mQyPFXK3LWPeUHVrhgKLldeAZ6gMUrdD
zOuNj0SQI8QkWCHp7fi5xkalIXWKuSRDzKeGSnzvMhJWnYigoiNvpMNpwRzKg0uJeb/igLZKVlCM
SmXWvRj3RjW0/Z6JiDUsmD+5TZa+x2VyiNjDhe1HkCgMd15KAK8cipApSK4w9FU9vMXd5PS0wFH4
VqeIFKQdlevdKGH1CpRdL97Euc/mKryLChXiZjoC6QO9btTGrRo0bsnWqULSWOXkzI4hkUQGwia+
+0PkEQg/RGCzWpVeNsdZMshnnI0v6dS55Ri8RWXZb8cwP48z46XTHrCfEMuVkFqbtMT1xP1BCS2g
do24i3xowsVHxmgioO+vzeTcSeOZSc5BiMVzqDEwz71tUfYfwtC4iG/sJCHhTiso8Qt8V4xLgmBd
kvOc5+ZhzIjNGuRrU2cjA3PZ7iTO/kBfK8qZXPFlGVi8XSiOGPh0FVK0UfR2K/i7qkvvlDqxHMGH
vSOJ+UbX+eQEBa4YswLOlYrHvLZuiglrdRe4VgbAeyQfalIJN51idS0nhb8UAm8vIUL3Q2YBDesv
6jA+DlKl32ABa/oS5IFYH4u+f9RRc8sm21OPyQNxGvjPzQhZNzK5NmHtqa881XiLihTQXdO8i6Ox
KrToXrK6TWmiR+9QSRTc0nyqhG0m42aRGgD/Qux6/Dx1GtmTFj1VMrhTQa/tNqsJpMEIH5I1NfYg
xBptF5bGN5XKThaSt9EPn7TmWnjWejS1dwzfS0v3tp3v34edZ2zU2nrKRjHj7vSCX/tSQJSpo9jU
2FhBQPjXS8FgoP+39uTr6z9dCkz/0XyS7/u90/jLrSAhd4OaMPdE301rf9wKOp2LSkQfRrnv4Cqa
mj9uBfKAdZm8X5xuaORmI/RPtCcMLf5+K3x+68qX+YKp0tybZaWsPbyukEFcf0huYmmi3BQI62hO
CZYFuECLQsag2/kPgzY+twJqyooVb19d5SlyQ3/2JkTbqcwhhEIqHc1rH6mPSVk/Cx2QyFgllt7q
qH39A5yQox8UVy323bIpl6M5rMYk2aU1x6+kt+uMGHa9apdBWT4YodnJSNkyOJ6tLJSruGTta7x2
ebw2pA8ppjic6qPfkzHJuHVi4o3sXc7J2WtIyJSzTR0EThe327QALdnq5zBHL98A4Id2Tb11jnvv
tqoFV0aDyZ/jstCAeZV6v9Xp2ToJeY9curKS24WgBCAE4QSE5VXnQIjUeluTRD8J4OE1eZvoKSK9
a57Ua7lWPrBC3see9CjoJdJtD2tEDg5vstYkmId2WTF1L/L41jDL1yB7mWpjqU9kL3NzGVZ18jLd
1cnZMbRgX6O1kAlYr6bYHifEF0ncb2pvYIYxXCLJ3MfmdGel2Y0o8XP7giMykh8aMBeciQtVMB1+
iXAxskWHVyxRD7nV3cZ4y1nO3EoYtE0EXFN/SJJhmVJNFjFeOMxt9mCpzzE6/xwmIjPvJ0zsaMqj
s1JCVjepu42MxGH4GhFBYZLghCU8IT9fl4a//KVLTF35zipA32NRuv3HaaL+XcP69fU/ThPU6tSY
n+aOP2pM1nqqqrPc/y4R/1RjzqeJzN/E84Z1DTvrX04TibKHI0/6rnFVf+o00fgmf934qdbnt67P
p80nGWtcFKkXpAmniZRz6cMJ1SEu5jlIz502FUu9hwIrvHRG8CBCNbL6ZjukkVOm29xnAeQRuIPK
psfSGZvwHJXpJg9QHLbRYYiMHZogGPMKwqPWcyVeN2mh28XjodY9u2EimEXapqhgKQHrt2rYAUHP
/kmC2ezPXfNzpTTPagC0Naro10ge9xG6DGyqS5oz5J9Blz/KYezW44iWKiivbSPcykqA5Nw7anWH
fMq4oCS6ExF0+tpOF2iQEciAulgD0ThoUXqXNMpLhY/HmsqbGYbSqcMuDJNlgxVckfJ7JeiSo4Rm
wrIVShrmJZ1RBEuNAy/l4Au6Zp3MJ+HAkThwNBYckZLlrXIlvcYsoYbR21tGu8zbZFWYbHNG2XoI
ovxF5dD1WMSXIskwabgNh2nDmepOaXHVR0wgkuxKOeG6MfoGDnMT0X/M4T42Jy0kz5QBpeoDYfY9
IkgomOSuPEwTAXPjrH+speh2iKnoeGuq8Jw05taMsMnNw+QxodQhvMPo4VxhVBFDIoZ0Qt2qZF9Z
ylIjxC3v7jI9fuyykjj5gaXh6Pq6Bf+LzFVf3hdj8Bg15aNRxaeuI6VsIqTKICZaQn+qyTtZuGQS
4NhqsAW92v7ah8u8XoDFpFnIB/+9f6VU4RH80r/qX17/++GCZoBpp8ldDhBEQzpAkfPjcAHJIhqk
XCuyKkvzvuNTqSKaNLASb+qLbUX/TcHrr5o4XudKBa3+T5Qq5vdJ6Rdq4Oe3/lUjr9eWJQ1JJq+n
nKvKLllwwxxetBPcCEexXP46eteCpSwsQ1jtOsG3C9TpgeyIQKH1c7afUCBrJMX50NuWymvtpmft
QWW/Dj6ff3uLUN0aKovg+7J6aQqXYRRfvnekcjMFlyG/9y76BYAwIR/p0dAcdvqFm7mkmK7Ug9Tv
8g9hXW/VW+PUP8Ab1kGfX3DsVfGqYgDVRlv1WTMnZkiL4F2+crvXlV0Ybjssg8yWUrtAzYxRs96M
Gqkz411PoiZADVyvsDvuGZP55CJgLAl3WbpXSeiUNha1B8JLcSVq99bqlVNEjhf6t+gNmZMersXy
lhOYhEOMvjD1J8nRGteiW4VDtf3OD1nUWODs6c0r7APKf0ZW++Yx/dCftQWE75UC88nWL8IK2TIz
PAKfcuK+pDv1efbKS9/i3gmQpaO1sPD2FKSp2vE+gd/Lxp6YSHVJWiHzRU89xz4DLuJEzG8xiVUZ
MyvOG6aWWAo61IEsir9Dum3pQ2b16S0lNuK+yzrGE3dmh+Ygkc4cbWa4VpMFM7wJe6CHgJRUBcwO
H/yitOrgfbCMrS2byFjcNfKluxMvyDvM3FboiPG93uEN4DcUvcW7lKQiVzzoV/UDyF/f7AVgpXLv
lNpKGh4iOudO5XQqbwcsBqHdLN7eUD3xr2Exh/TkJIvANHFej/XiaKA2B4NnDxuJxBI0LE7mxMuM
5E6sDc78fxPIn30ggJWXLW9B9C9uv30LyJ1tCJkML43GOGZc4WTFD4SVQHHFxqVJHjt8FcNH5T6E
is2qPfRgcUWr9vF/3J3XctxI1nVf6McETMLdFlDekUXPGwQtvPd4+n9BPRqqORNfh24VIXWoJRZZ
BsjMc87ea8cHM1z1K3ShTNOi9FMlvVj90HRweivEYCOymq6+yWPUNja0yveUJBH9tSNtDAxO/GSp
7JjKgp5F0ioAr9ZW69ZHpXnxwrWnuXhFE2MnkTtnvZQWLmDHs+hEOEpBW4d0Io1Ttk1jMV9k8Sau
NnOyNo0F77aVMG5Ma+6b3LzR8K4S8qm+zmYCouPyWw6IsGsKR+sPIQiaJzH1i9S+h3CRcu2kIRbS
ixEvO+OMBQb95kaf3lQQjX5Dblu8HNEV69a1Pihk6p78nYdYJZQN9Man0D6HNprY2MJl4YS2271r
zS2T/BhRGmkO6T2Z8+EG12YwG0bDfZ0tNSqDFL874lhQtA56X5AV0ZxJcSPKS9Pi+uRr4X1rdHbm
X+rkeOOi0YmGPE0WqlZ3giREGoCkLgbhSMFSyodFUywzAmRhYTBEIMp2YFJ5iGIHT3ZHmCNvPO+F
/xYTKl4sc4QMPj0Nc1Ez2qUn9mC/SBQZRNdEnzYdd4IuSWpL3C7apMT0kGWBLd10JRre3DUa6wR3
IJm+BBCkS42v25WPXgWkhmYMYTW5y7OA2RQhLl4K2FPktsnICojL6merR42LOHpqCClCsaCYuxLN
3+Ag1A64+2FdwGczKSEWHN7y0Fwok/wedKtqorTAJwcJBOk4P/aWg522ATspYcKvnWA6+Kx+Q7Ut
EB6JZeYvkR2jV4ZogXW6ilwDz1zoziXmsDIKz+18Ejccu4Md4sqXIHJ9ZQnY5YpYaDk4S/VTBiGc
r/YP2iZFFI0dl5kOQyqcrlh7ErfxF83e2iIdArjKUwhBLD0jMC6fR20vSDWBwEeH7hYZVUyYj++0
6Kj6ZcCCyGxsYTIiarmcNPzZocnsIcLkS/CBflKybZhe1G7bxY8DDfkRnOq9XLNkv+seb8ql98m0
OcXGewSjnpgmQyfHkPBNstvrmz47JDK7B018a9u3j3nzOHCvp/3eblaJek7fJhxGx8kIV2Xk07Zh
eTdHi/+RyOXFaOQdsZAoRUXUhbBc+ZYj9l7uwmv8Hm2YuYEeLzU8OJEzM0KAhzLGYV3kY+OGxoxN
Tw9QOhgXUO3IkQjhwDvG1IyUlDlDV1vo2KywNhbLKXI3urZowRvCW2VfpfQ1NujhUn0hV7wca6Hw
YbCuzxY0Hzux5F0aZnfIWN+pJ9+wogjlUjElx8oIH4Gro1zyq1Gp2pctEzOT7XFyJWzmYivzDWSg
1NYqrMECIskCwrC00GvVn5SXYXZdkpZarHSwYoSaZuD5Nf3WMIga56pJ1ZPeAimDV0q+FaqB/DUE
f3CsWOJnM5gDER7XDFZ6fnRDAS4vZAIXpsJRgD7EC+aKcrbXGMXoCxO0064On6b2ifwV5Ha8XTZy
RGAN61lTm61mFKTdr43yZiLqkhgPKV6K6BYy5zYaYnzzCCNYvu8VcQWyt30i+3IQrsJVnm0DvjQ5
8gfe++TIH/XkteTjwZelr2NjFw27BMcrV1/P4G8p9Wt0ucaJdONombSpU76OpDwpe1j6+hNTWb5x
zl7Be3bxTriEko+WW+5c70okRHJ0DInLvQNCLj9HulNgISTXlqYnv/36xEcpPqQFlH6Qxgg78FWA
XERy5h3JNphzPQrpwjCLi9+8ao1dTzmBHYxcOnL3aDdzZxsOP49JMm8VyVQ1x3mym4Z4r87Xekks
FYs+w20SzV4FmFj6ufjMUFsTb4PRjmwb/EsDJieOYaxdZEsgFtmkFaHEa1U+/NEHe+zihoGQV2dI
ZP2DThh1wn8d7L8//utgr+FWVy3ArvKPIdN/Dvac+ZlmzST/v+ub5o4B/iQLifBfc6lfOwaImPE8
cZ6fgwB+r/+I5v+/OwZ/e9r0Jn7tGCS9mqhNiaFbeETqwGzdjn108FXVHQZgTaEZnoOsWOpDvA4Q
Zi5k5Tas70IUQUZ7rQOgKGnX6eK1k81zHOg7tnbS1u9yVbz34hjboVMhTWincCnL6tnw25vCE+tU
anA4nqLIdxuGs16oLaPGdIvkLtLMZ4WVzOtguwQwtGX861px8EDMIr110xisygD6QvegxdLI92tv
JYbHDJWV27F74ppy0Dsvm+yZYcgizggftT4ClUI2SEuqDJ+05oBgR78jF17iTDcLUm2WGpYxE/F/
oyYPulU+xy0mqshbtelwmXTlFTELckXpJJKRLM2YMExBTmEZuo0JeqQ6mPoN8n8XYh7Sr2BjghoP
IsIbx/g2MPQT9p5k1ZdlvZLDiYxtlQhX1Ik2iuMym3ZlGxKYqfhLs1YAfcDR0mpmHA9yVayU4NWv
NaIxRDSa16pekmCidRNyz2ErAv3QjcZaoR0sjwy0EG2VY+xoU8dArtibCT7JWScyTQzrJ9JZ0mSP
2cuNPOtx4qgmRI3loGZgrsC/GhqmbSmdCsm8GaZ8aQY+OlbkYWX2IMv1Coja0irVm7YkKnS6ahqE
FJFBDkFNNRLbSCUBx3TxRiv1h9gXiEg4tmXYlO3YP8BgWzR2cGOPYpel3Ua0yjaahtd4ektS8zDq
WYrboXHVEhgX59l8CrZo0mCeBUTj6LPYRNVMR/QwPRX4IZ1wvPpDjQg41qVlpg17eIMdkBAbN3Cy
yhmjVhE6d6GwOWxSwauzF5oKv4Q3yI/wdzDmTIGSa5qH+VbbIqm+MBI4mllLTmSDNI9jXSv7bwrh
CbUH/iZ/KzikDKP2XgnBh6dsFCM8k+BuL6fS3GhmTyRNKt0bGgwkrfGOBFbsaMOTWkU+Ti7v6oaK
4s9dZVmwMEowcccGJRs0RH+81L+CWuaslH/3Sk4vKRkorJjWt0nP/3j8z1XWJIjEUEEc/mRnf62y
5r/4aTMtAGPTt5VW4HYi24E4BgyhBs/qa6Xln7As0bGdl9kf0oDfaJ8gGvi20n576sqsD/ilN5sn
llkFnhKRwdG9dY+cnoxpi/RaeQtf7BuTil6l0CJ4iCXoLdIc6zgLPq/5ivRlQsDOXSYt5Gk6Mmc/
Vpzm8JvSHYy6m4hjIqjoWl2roKdC6pF6CU0eHihSsfFUeS+p59TWKjgmDpKnVgYNxpF5umKp6uy1
0VzEDgmUVUFNWkyDk6kfEMZkglHh76yyeM1NFSlMcDm/OiYZKWKr6Ue1uWcB5cjrSeXC9x4wOsac
rHtc2rlEUHzxhmjLbplQ0/JpmA83FwVK9c6qD0R8tfmJphXxcNhEkntMp4l8j4KVZuNDKN33oA84
5jbpbTSXhPpbnH0gkJvtrYiayAgApUM5mNQAWIGWwfKKKXaV6BlpXabdIyKHrW93xzjaRNKmza4M
HSCCuSijN9NzBlhSnH5LKi7twetoQbv6GccjfKpSOrEJad3CJ/tN2tUq89l9xe70FtXHgj4HmqKR
zYVXDnTrIySHAN+/umZF5tPjIN8R2FSvfWmZopEb2W3WKrHnymeLRn/y7zN89VTt6nVLJZR9oKZV
pOdRRZPl6hqJDIPjlfm10jzQlsjHa6/fYAgW1iEnAW748KTPuqcLPj3m0sW3KFeUTiDVQhPvGwel
svcGZAUkitjI2AUBaflmsjOyg668RN2H6u/MbGshnBgY5DvbnCF/sSKJudio/ZIXFLWLM62DmOU3
49MjNYv6nj4IKVzwlegS00hST7G/QU0xTW5MyDexHOwK/TPoxaZZjFca6dUDTXH7WMSkGlsd8RLn
mVK7tqNtlmx1bHH+PoRSkGwq2G3wFYw9ehRkchW8A5BM1hps5Q3UR+p4rrQ8WvLNyvwMKqIfQVQ5
wClTc2lX9LZdelAIu1ppIRSXtpVnLKuc4uQBHi3uCjcoNhpDe/g2qSuklWiXbzmo2f521K6kEyO9
5lX02xYVGTlaL2DKcKpaBP/Y6iKynerSJbs0eRZoPgL6LLfGQeXdUA5FuNLTo1zclcDiiVJM3QE5
mDOcoNCqrwZBRPDOxSbEii1XN7Z2kn1Se4mjhncMuQCu7Ucp7mteZXZVLBmckoNtnqIH7JE3PV2l
0U02xTWlVm0c7WAjkDwgRfiM8s+puu+iI6EnJk5A/6OMr+2AQgGB5CGd4jty+BLl4BUPSXxvx5iP
XE3e1DYqm+hQFe+Wd57ELWRKFX6Z+TF8FJz/oeNb11y51uiajGGzHXXLSJIbkdYELBl8VjNEhC6P
9am9qZYTsszI2wj1KX2YHfir+DN+bfeEud1UuwTfNzSwzJWJR/bQeG67dKJm57omeRJHixHTcHqx
bmgILOFnrb2b+fds7QJlUq/Qn7bEwwbuyCdANCaOFJ1/mtsxw7W3mi7KxWq3cXddm4jmSSgbLwkq
D0q3Nlqo7+1TEKxCrg/yYHMqvXVobPJhJVSnAsLa4PFymcrGcDqG55pea0kzzczead415CDT4QM9
/dQ3OLEcrDyvEf1IjFYrVXGoYVF8+DJ1l1sPn1J8T+47f6mQBlum1yMMQw6gab8qp0MGHJy8qPac
PFf9XP0WBROhY/TcCKS7qAx3zVzJ732SttHydyv+3hY3XshJb9d9JMlVgAs+mIOvobLI4g7DZ8cN
qjMZPknSJiheRNQejYK+DADlLH5stMGxJ8PNWYfG6lrtWHBf65r1FbhgS2/VDVu6i2SdRu6gbcZh
p9r3A8HGL8R9VBSxr7gX6OBAU5pw3JPTzNKBg6pyCx2w6RnX0yIXh5TDLnKk+1S5SGy4K8wFYJXL
8KyFV52QNlV3mw2rQUM2sB7JfCXlMLlEOF4BWfkjyT0d0hr6PkaxrEM3t9kp9uKUcp2/KtHamAMo
saWf/t8QMyaBCh5tgh4aj3dOuXNr7SOnLeIlaEb1S93f/LmnKEwpcJHxnMqUq//ITmNm9N8T7u+P
/3mKsv8lkGYSAfAlivn3EIpa1TBMsJLYxiGp/qCr/jKEgrcBKBVjkA7+4296GR5CvarixPjtUxQc
12+nqO8vffa8/nKKSnvJHiAzyRsjn16TsOCKUef6JEQ3qZcgLgBv5uOjqcRb2R9Qofhbk/wKr3hv
KxUSxq0xZit1bN5DMDITmbKc+Re5muwLFfiPHXMEOtYdLI3CG4m2sB30meXaFh49HKNin2k735kV
1Ol8qI+7fp1007XBMYU5kHQv5gKg0yyeHiWBrsbnQiKwjjtqpGYoqR1UHUMNlQQVRVpEb5IE53Qu
NbKycXnjj1YhXxBYbsVck7TDuq7lXUCtQpXpCHa1hkGKCrum3PiI6GvqG4T3iMLJ6AgtSEyc1XIq
oZ6KSEVPItUfBXWSPN2jOM1c40cBNZdS/VxUWa2M/C7YKlRbClVXTfU1WvOrt61DMr3FVGc6VVpO
teZRtbVUbxZVXGAEh5yqbprLu1oRC5V6L6HuE9R/PXVgPxeEOLcW9Vwh6io2BQXwtbhBd7W09GbV
qsWDxweX1cFGwcFe5beqp63Huf7UC/vaR6HJ2KEg7o5IMln17v0K0D/Fq5epe5liVp+rWovytqPM
nYhjN2iqGZS/CC/Z1cgtscw1go2Djp8q1n0FN1MnP+aB9tGG0g1u2n3U2wCzQiLhR+U8RoQwlxnh
p16d3ptT+Zk1/akMxVmNU0AiPSHEJqWevp8Iqe4JghiZNEn5Nreko40+Kk7lH3t5k3t8FldmoG97
M9oyANoWvnzlMdER0FbqJHiYBLndg0xU8J3Rm68JmA77BXPzqfSCbYAQviSauzIhPMlSUK9GX3cV
Qm3Siua95rdnJUnXUukfsqq/zmx759UaDM/U++gjzmr+AGhzaI+lUoDuowlSp+ln2JlbqzC3mn8j
J0hAdNwaGYKvpt15vfVm1/ZOa7plWSv7cW5dmMMe1w8EEE9nN/MunaS4vtxt0/ZeH9N7K/UOYxbs
EgURcJCVF91GIRki65QH/U5wvMxwfffl2ciSDezrnRbSgizzfl3GT4VNg5ThOtyu8aroxkvvedda
IxM0DIPK5LDnTeUmNHXH8uWPMscrTjdE6IO/jzOeGkJl4goOkZXf5oGHOFM6qXbKxLLbSTi+FKNA
h4UepS+5PDuT9I8pOXgIzrhMb3V0xLYnPyZefpDLaSMjxCpjELYGrdUZ1O0zcGh8Xpl8YzFWsRoJ
Wmtj733PuhU9WlC/fVUGbVdok7L5ozehOfJFpampzrEC/yCzErOe4ZsS4vvjvzYhS8Y3hizT+gsK
+FXK2/+akwRgJKiIJYwfXtGvTUimYDdkMWNQfvzLl2ZTxvMmAwtU+A8b5u8IIX7QWr6rrH555oDG
/74HCakJEtnI5I1lOnSU8Fsx4yDLtVqEPXze8QrNjbwOimuNA/6iHTfo0T3a6wTC7cYTA/AKchvG
kyeOs8DyiTA+eRyFgpXarMrm3QqX45PpmA4gtMV6HnxzBnWumsVlzUh8QWAf5cJHsGI8uonXkmMz
Eq82H9Y7+AYDNs/KrE/qOxLR9bDjrOUCB1XGjW1fZc9tcDBIMfcCRgHyXf40HbPlsNZAMpFStU5v
+Y/CtD5zkRY1WLAV6PjvXbupgxNoQvpvjoyA0d4Hf3L8G0cQW3DMmX2LOgyPf5wUcGd8u/C/P/7r
wjfnoxfflhuLY9SXmZLTlzmzfEyh0fhXcUd+SYB02PbCRDf0JT38eeUTHEpPjBYXMRvK/J1/68oX
/8PD8ren/k1faBa2XXmaP6ERbjHZT9HkJFoA9gv5DhTPVYBDKyh0AiGQ1bHUU4jkU4qli2DENrye
cBDauLoCBRWGl+0TdP5NgjJf99ce/VVqF7Hs8ME01kWd0lVAOLpnm1cjUEvSMgjBrpJPf7DPeUIy
L+FrgU0w5NgtlfZzQusnitFpNAxi5MvnquMHCkBDAY6S8jPHD6I9FmD9+g9db7aWQtIultB8sp26
AsshpWerzO+tMaKYHyziMrvwWUJoijamHBba6IoS8x+NlQaTi6pVBSYU9T3WjFVlFzubgVw36Nd+
1L/7ikKqPeTQNHEHfCGdouaroKc7RIiV1HV705P2UWScJQ6dozRelKa6sQxzKxe08JXwoSjIv0Ij
MrvmQAqJUj+EtuE0FHJpUO5lHxQai4o6qI+tSfev8VApnZPAfxtMc2cQQFIjlIDZRt5qugjkbs1N
HCNDCtEHZfIJKydQk1PWWCujrChyKUeBR5pJC+5T4zsM9A/DAm21RjKT2W8KznYVR1VPkfYiA8be
xfqhFPTrLWggOdx35rqVrz3WZUoc0wuVwsIOQhQC3ZocrD+44z2vFjqlmjLbCYRm/d8db1O1/sdq
8e3xX6uFTv2n0Z82fpqov2o1IGJfWKJftkg26v8AwWZH9i8rhc0MRQYHpsJiQNj4G91uRWdz/75H
/vqy7bkb/kudVtaTLU2tOW40zzsXfrrSumAf0LLucMrSil+0WcDZqjuoFr2dUhR3ctjeG80MLsmJ
8Q1MhAhkrlGhBVKD7iYjhSzgmoRZgxUVJ+r4qSLoV5JoWTSxmNeX54ZQKT8nEqCC04keDAFeB8VX
nrRTIynHcUoe/JpBIPUdYpseIVGYImMc24mkg6DHSJTZx0zyaXyTEGa07WNW0l2qGDNm+sC9NKx1
r6YGK+K9iOpi3cYfGamKftKvKhFvp3A6t4m0Lkz1aOTpBoPfla28DEVMh7teIvo0oOnaD2aBK8+a
AvTZqvKUWfIJFZXhSB6INM244K69l+Rp2Qdil8ry3lZIXMuHW12iudsi3dIBsw79xRpYLBQFHy3E
IgagAkgE+cuKxzDVBthXnOwoc4UO5qUYT6SK0bjs941SbxUbAXYhsPvd2fUxGsQSiOF9wVFENlAO
NlNybfv1UTJolor+qu77Y9Bvmq6E71+ihqjvYw7qSmku9Pi2Nz77GkpgFrblMmu8d6/PqNJQPEgR
2Rz+VD9iAFx6Uks2An2mOZ7YCpNdG8jr2hB3sQgOPOm9KSNPqCoEIBlkqnykASVmkaLywBRZTO+e
Pu1686ZpglXLJ9vbhC9N+OkSI3C1Vt52EkjzP/o8DjaB9BsL06yM3+n/HK3xdaxE348l3x7/tdBg
g0VHjPFJVv/KhfxaaIj0sgXtIka738/jiBg4rLBCWaiTOXX/Z7HBRAX+jC6W8dN69TuLzQ/r7Ddl
8q8vfQbI/LrYYOjJywgpPA1IzH9J9cSBBEmZGF+AsKy0NN9V4n6ykPbk0xFJu1OWjLNEsUxVHHwC
sgPDLD/K6D03K9MaUNkXTlDcJnq+0qdg09MnHzNXM4pTh+Jf7rONNlUH6DMsVNmiR1Urmf5eHi22
e+vQ5OpNmDCtK0g435i5tsvTwjiVxT5q1YWGRdeSxuvJstaWYmDIMCuMXjAJDcuDvqmiIchLe5mW
8XsbbjKEjYF2JdMNj6RbFZlWXGrrxCh3flQQU5jdIP1WMaOWu9Lrw52ZRwYyxukFAudKrh4qZNlJ
V4EqV9wQj9BImwVkwbDTJ5RMFrKkAVFvUWvc6YD4x9iIV4qnMdmJb3Uzus68lwnplqQGm67NtnZ5
TPVTpRxqVA/V7AGByFyFxVlpjcnR0EZ4qn1COr/okuk1TXQmadJrhiTPbLPbGm2FgcYiQmthAY3G
FoHpAlntLMYgi5ypS4xanE50LQSLm/WRyyjSYqDl48GYHhKEHRkCjz/4Lqfg5o5jVk2RoGnGPxUf
iP7/fpf/9+O/7nLOKuRdwTv6N2z/F/sBf6UgjfqrfKYs+XmiIBqD50EVxOT9h7jp6ybX/zXf+wqJ
0D/7xb9xk2Nz+H6i+PbMOSf9epNb2G4lvHQ97rZyXfvmHeQlxJB+u+/kekClGt0ooN1cz2IQyCAc
oJkCGhAeGv7lqaQUqNSHXmnvrazaqAohsQNXa5ZSo4z1dBfa2dlmgpywWhhKbzr+QBJfYTfPcmRu
sA2cg05cqH6e9VGTF2Iw7zMruzRD7OZZvZ10yfEVHUFf3dwYZbkz7Hzr2fImsuut2mLkTxixgTOO
4mo56P4hT+FA1F18jTcTULIfW6wl6WuSvlpavVObmrm3qJDvo8ftjHEhvKupRgEuEzuAZ2ptwjWt
ZQ8PVr0qxYOe03NoUPfCQakL9PE6Td/CX08dSBiDnFNYakjPPaxf5HDKqkOn2uV0g0ZUrGNFY1xb
rzu7ux5b7yAZwS6v+5VhjIQ43Zo0VLMo2UiiZcilARmpL3mXLE1SOjME30ygTj09jZR5mad+5lRh
pt6vLN3f+ZWyGcv+NGrBMYy85ZjyEgw8Fla0qH19lxnZ5zQYLfDBeJV4NNhHjcydsPYsp2m9sy+X
SBKi9LqdMpLzQF2ZFTpqIzlIOu1qi+wEmUKyKegHS/4VHxPt6JawquG+C2nEBArmSm019q1r9nAT
RmVLqvCaFiPa8sRJm/KU54gp5XGpk+5QMRf11JtYwerR9eRAjHd9SMPFK5DDtY7a5EjD4ncdf7fJ
rDlheIwcbM0idaVkitshnDdb5eyBaMzye6+cZ432TKjcVYO6NKXmoFHCFTrxC1G8BPxIGBQbQKrd
9gzZLRCCLQJm2TMgMMveTi2SN9R39Q1s8WYt12XxNmhM15PJd8euXwxBv6vM6QA505F0qkXBUUwn
QymJ2ncv0TPEoQSImUhC8oEjFXq7VRSgRzB8sP0Ex2hJ/JCP3nU/qs8guOftR8zSf5TsHn9Q/Kts
YhSYBwhf46G88kV9HkvNDfL8xJZfwS5LV0lKM3W0S0p9bhCKUD4n9LgpGvHO1LKN6iOFz9BsFNVw
kZK4ZCqI/kwEz1Q2TkU/LKNSjCMmNpHd3EgDEXdeZEgA+H3cRIiElr6nun/ymi+TAo6HlNOUmLs4
/3CyE99LSCZz3x7/c823/gW0i7rv34Hfv6D3aDjBzaUglFnBf9BP/rPm//Cz8lzotf47FfHXgx0W
WIBfUL+wyNHA+p01f+4h/72K5JmbGkJYcH5zsiP16q9rflAoSahqKlAtXTkEI4YfhAyqHWosE8rZ
muLPLrEuA2klHdoUw8Mm36ZXDbIZBPso9vPsura6vSbBuPCV+ugnAZnHISkiA0gY1CMolwLrKtGy
XZ1B3ZKQ8XQJGv1gGVCeFtI6zlmD6+lggSoCAOpY3nAXa9qCcxpcldA1XgtEsFo1Oh4Oi7LIVkKP
rxUZPH6jvvC+IrvuluAKX4K8Prft+GaAeY9a/RJm4TMrwdoYSZ5QEAz4lX7VWdlewGENgggmrgpP
KURWU2meDM6iEkepMA411I/K+jT4uQF5IQS9hQytoOcvlTI6FX2wQZnqSnGxF2EPu91wweJmlLNi
5RseQK5pCVPsehTeUz2ZBNm13GuwL449NWpZYs2HdSqGa02EN7bSbgd7st1ppMRVkEW09oNFbF/a
neIJ/0MHbCsXL0aD6a8fHtvMX1cFuNZIu29ETsprGKz7PnqMUKNlBQMtCbnp2JBGpz94s7mtwgmC
/2ceoKVSegqH/NmsQc5bQGl6xq8mW2ZVn9Wx3ESBgpQW86A1nnvfXHAi2TLHWuaC+Cuw9F1G+jp9
OosRraEGjmwm6Ha0Zcv3sFv8ZzgMS44KQ9m5efACsVgjhiRjROiVHQBxm0Vf39gT+JU43w7lhABN
3rZIGnRoWENZ43z7gPGOt7l7SntvmYb6pstGWK3VUh6Gk5hDGFqSZWrTX1G5h4j81atm1JwosE9J
yegzeQhbWhxpdddJ11ZcrPXcd3IrPfga5+48gjkzHwsOEFcQkuWwXe97iL0y0+GAeWetYbzpIcec
LE75TAwxn9RkX5Jy2OnAl/mYMwIZp9Pg3SKVJBJTuJV3Lw8xWDmxqDDktAz01KK6jyr9pPvpLkDD
lY00Rgxy+lSsU5gFmrUJY0cyICjUKo28wa319Zg89Nl7AEe4TW8y2gSW8jo1xzIx+cFPuXxt0y5o
ZIDnpLh00WeM5cc2UowL9BIZ4qohnHdcIjXeqZnjruTHWDkHCPqk7Mlun8JWp1vAYQcCjnJUfTti
PytwW9xHGprhW6sX60pWTrGkr0BNbkRsnURFmZBEhY0Bkr1QqlF9xdcW3uw/e7ug5z+fy+kEEIzy
D9vFPL/6WyOARffb439uF+wJszqEwYdtzUZkHvlLI4CSXrGRevxFL/+qEaj22RCYTggZbAq7wleN
YBDGogj+XhOocOfn+jv7hT0X+n9rBHx76t9qhNFnb2rzGk1a0F5ytc6OiqBpDUODCOirdrjNzEvG
IL2k/67BDveJCQmwF87WYvqGOtJC27w0lbj0ubICdPrZpAFWxehJhkkdNtbebPVDlOLb65pVJrA5
6+l5BhGbzNG1HNi4iTaAlrxcB4+6nyAOiBxZ47hmNhdJlliKW1RY6ngRkbmTGu8DQuwBXGuMGQg9
Qcr+5ZRyELuFMrz7ZvvWydImtBAMKsFVlKevvsmsIhjuW2BTjoRdqUEYmWQYkkA3XBeCqaBmkMAk
O96EUg4PYsEtMqk0WSXMngjhTdEso1Jx+Yj3VDrLuNIOEV/j+8gVFZmmAI61NF/S/XDpTUjobLed
ohALAyAdYKHNyVPLOPd55amTraWXfzaxRSKV5A7JsPfqAV3tZBzKmKjtAZ8iOSuuWURbSR73MgpU
SeROO45kVaFmUMZDaqkHgK7LAnezF4170c9Zp/2+Bo7r9dE2n2U4enOjIlGdhxB+nN+Bw1yTPrUN
GpYLYqLSEhldaxxltXR0o/1QMUcVtD3CRj/5mXZVKpwAfFho1FOtGh19JlmIYGXSSjFJ2jmWRA0d
YkpehFfv865BiD326zzNyfDpYMFI/lryxU7vVrVVwThkB/MiWhPFzrLfrZQ1Px7uJZRtdhbBrzQX
GaGfaSYcrOcpUc0gvG2B8rDoLRSsNom+INNN3NLppFQcJTAoatVx0MhAFmr4JCMNSbPgXW4CotDR
8+AnLRvovUgblSm8mspogxKHHHdbLh3gERzSDTwO9ar3EGLXFdtvsk6Tajdo+bKM5VU897264TjS
B8tY/lWWfrpjFl2yrpQbDhBjutGGR6nyVqEW9pwLbGzJKDgtY8OLWhtBfkgA8ujkpekFSt3ZqiNu
tcZgl4cyoRvbGEOP7B1VtV4rMmqepIfAiclyCpY1NqCERu4gjr6kvE/ybYBVKAbnaKr6uRpeC4xE
djHhJq+vx+kU1HdxcevPnqOqHPcSb92Q1XtfznB26AFXY3AQjbqlPkNcOEuzEILCVi+75Vhm1K19
VS/qGkuJHiIMxsuMRG1bEUVbyt6mS8cdl5qNNMZayVG7lqxgayTmdhitw+Ah0fZtPOP2tOrjzxL5
Yqrk1d5P7oZpyPETG3vZ0va26b1rec9tkkMkEMUNPcbLUOSXCAnKgggEaAC9dzYT3rRAdXqZZmQ4
bCWpWBY8V2rqiyVPT3/2VsV+oIIQVlWTkuH/3qrUOZT1+1b17fFfW5VsMxVDKWKC0mCj+NqowHfN
YY8Y7My/9rCfzSw2qplkjOYEtQrb3N82Kg0Eh0pc2F85O+rvbFR/pYJ936h+feLfNipLiQO1ssdx
4+kc0AJE99AID170KoLPMIUd81x1052mapfcImoSL9pBa5NtEmrM131XkiAZVOiiRU/uKXi7sPUP
Uh+tgiDcVka31YEITPDqKm0gyEnD9d9MO2U0HLMbnS713wKLxZvZGflf9J3iVUHLQk+ebDVbmgMz
r5zsyNoscEx8duqnbhD8Rw8Kar/ZJEBsSzfz8e6Ru4ddIoQK6yXKStLehX1olOgRG8IhCOqrEeA4
rVzTieTpIiTcqLHe7w3S6V3GOCelV5h2h9ucA7mXt+82yYOkyzLSIaM1j/qdP6SHzJ+2tgHkig6C
GUOBVXYh0VkKHmCpBCVb2Bz2ZQ7KyqbBit5m712QfXbDh+CWs5X3kOzM3khc9H52/cjVQiV4a0pn
K662lL9I/yMn78hDx9dRw61gDV1W1sUwGKEp/TEaVyVAB2x8l5Gwiip/E7ilRfyeQCrQsr1urnr5
KI8T1uyEySBxPnMyogUpp/XBBjXainZOTvyVEX1oElpnk/ItSZ0sNq8DaXAzfTrZHG298TbWbgr5
Xv//3J3HjuRommWfiANqsaUyrd1c2IZwSWnU+unnWPRkZ3TmoBq5TSBQFVXhwhT5f+Lecyl6lUf1
q0fKjt09g/9HZRx0b4n+apFm3VQHLdjGmBhNut6+h3VrzJ40YTwUrrMuoV1Fv0/1rYgvGhrL1oAZ
Qm2uFqfEfC2p18V2Zz2Kd7oV/RxS0RfqJ46EVltEIeYDav5EnJ6YE4MGWRR0BEoqeUgRyaq7KpCM
dfoGpVf28tw+B2B/G/oKkb1Cimm6AW/ENJ+q3x2CJ63Ya3QkIRZkQWPhaACMo2OR6VxEyqXY2AcD
XN0ceEdApEkDJJncUuMa0PvIE9O7DNDGw1TOCnBKUMUXS7MbQF1UtItk6mksKIprRE8lqs9lrnh9
Zuw7Oi4EpL513zwOrLQisLMMFtznd1V5upfDSi50+quMWMpEEK6NxYAzAO2gF88RogbGTV4bWaSo
IioUyu18l7BLxcxyMaJm0SbvwidCUm7TwCRAnIfUHihzqtKEHVCZW7lEUiiR/ie1gdtQGt21745C
SUvKfY1NqjQBrVJIlRRUtQEmxVqaffplIBKZAWkyDWMycbcVMfAFLOJ5OtqNKGHiGTxygyBMSg93
qJdRy001xhJqu5avSQcSQKj5omZ2NFxYVoh/YIgOFJiNgT0C38HcNStlftXHbhlVDOqUpLlmhba2
4N/oKVmf0cTQN1rUU++bDXmfqHYVvDFmoe+ipv6SmvATGPLeEB/JgxJ8n4HwrJwAFAh1WVys7mR2
ZrJz7zKnTRDqg7jJlGvBaD2iDk+0Zamo7tygksPyMfSvar7syjcCCUHjoTRp5gP3hQWSVq7vYivc
yyepBiMSmSBha3rNrp3+zStehCDovFjFcqRhsOBU+w/wZENW/n5c/vX7fz8uNQ5LTflvM/pvByZN
n8EE7r8imP88LQnLQor2/9Y7v4dw6CRj8SiZHYoPd6Vs/pPTEknL39u63x+38pf9bmxQho9hjIiR
ICZMlBulr7dCNa/ypAQrkj3A5/nlsU2sCBiSO7x+BA7J4Yx8OfcqgogmAokStqMsJa8aQUUZgUWz
9qW2z236FN6JtZJx2RSxy2TMmYJy1U/I0kJGa0r5qcFJDpt2U0345SSnk06jeUzabFFy1engcaEG
q+LgGIG60q2PuNkkcIGytLNrSCuVlvpjB3rYHHeJ/i4Igq/196OURP4YVr5iHSLOLyzYySpkCOSg
r3saZuQOJNCAKTgqCY4cK1pzu/yMmEvpQvfKLmwjlvmyKVgDh2x4ipes054MxfhmfO7Gk3iQSdUz
IpKuAqn8CeX5tRnLszgVKNjaqwmosmzqs8J1ZZq4RQv1oOManYToUOSxbzFitEbzuUrJox/CmxlJ
a3CbM+LowtV0fSN1arGSSm0xxH3hFUXzoeh3hKPC+F7lfXmQ78Ex72E9g8q5s7bhHMkhj1TzSxPq
Hw1cUDMfzoOEro7s50n45Cbv1T03Qo2slJiYp6DdtHnvtnEJxfhEr+res8wLZBD1PTMlYYQJT6YB
LJFSxfH6OGZ7ndBLHdWI+G7KHB/4GuOWGWAQQCUVRwBe8aV7ZEhldXIg1gDfhwRsTDoW+nRrHqlT
/+pKXKbAfURUmjqFOMrO/3hr0RjF/6US/+v3/3lrkTHNy9DhwKkjA6Gq/vPWAswC8Rp0TCh13E1+
HxoRQC+DymNGjnyVW8h/LxnQu8JrlxhtoQR/INv/ycxI/Hv2O2Ly357646b5+5IhkXqyyCJt5Hi3
50P4jEb6Fo2F28OzEuMXM7n0ITHwoelYFxpDGNHE/Fhk9lKLfiaBrf5gPpqeZ0AHwWKCMV0RX4V/
+WKmq15HGCvb5THcKMGCU5bySrQcUukqxkBUdkRENExb3BDckY6g1MFPnJgrUqq9yFzlENFIBUba
CiQmkaHyeKa+0aonpXoqGajzK7FBY3cB1MYouPEwHgPZGwaXmTXm7gaGFGvHzDYk907aGYMxjULX
5ytfo3BhkmIwuPxedgekgCQk1/OUSbBQbJ7NgH1Zco10MwiOgjptWojWyWw3/bcWrrRoDWOoTx+G
Z+gfKTqQBQQeGFL4oMFrmx4+Yn4QtPbK7f3eN9Rz541+21Oekjf2+pDggb7j70k3OULoiSxwSDOn
dZ8iXum7fNI/+BoMs0zDCOEuC2ydmLbt/ju9WG+JeknSPZnj2bRGDpt9s7q1VtpbXxxnJmRt/BJX
OzHx7ySY7EnprdStyO/SHxHx07GmE0exthGPzBcMD4m9V2e2jMD9+h7YAK2e2Qy8ec6+tFvga6yD
wTnw7jEFe9GOMw4Sin/mKcSgM0UUnFxFREBz8PhTEF8W4re3+SMR6Q7LC/Sd02jLYv4uo1XTEvjW
Jk81b6CrO5LbrmTIVd0ZyW4pt5cJS3xoegNQPCmNV5raOlSYwge8PHalwPwKKEpMEzKvWuMfSBFA
bkjzwMCJHcDaC3u2LPddsQveMtlj/DeCen6SYr+4hrf0Wziz8iGTWYQidRYZwNWOYvijvGTRTnJ8
9DFPD2MtNTYDMontkCM45iqKPOIRe6zVa6lBguPqkDOkBaZUJMocVGDxjAD824FPFSCp2eETif09
3RuK0wieyZeCl8FAJq6MV30+TOKqZOwVlYdZPBrtumxfi2wdaZ7hsv5YClvpCKEMyzTU9P4rWrD6
CzH32Q/lJ1HMoFFkWM4On9tggaIDxn8LeFVfk3OAE/hI+kliPXYhDC9Zy9EQw/7PWJRojkC9fVSP
2MTlN+u+kiI/f5FZQZDoo2B79Ya3ABIsb23rkkA1iZtKwH/BvyUfNYM93nnP2CtoJDft5uFO26RX
JKaRKxZ+sILLlsJg4jyu7OKbHp3PH29/4jOrTU/ah9E40gfIt+I7uvCF7P9hpKB3IBp2SbRYu+TR
oYLilX/AqFzixQyv4GpSCCk8mmgsLRlI5rq6xieNRZYcYU/f4Dm5B60jbkW3WY3PVOWC4ebGRq5P
NWuW6GopNhEJ+pv4JGQrNlOdBnpq+LDAMliuNLl0YNV5rqlBSMipc4SZtvYt2r8uBNMGm2Wn2/u2
d4wbkkwGleSXd29EP8/zW/EpXz6lRQjXLEC/CuhtMSSw+fwk9jsMwWC/SILgWgkcniaz8axc80cl
sRdDNa9si3D98XeUwUDvKtXWMFKi/BJkh6aQ/z2yGF1HF2Ffx37/ERzhN8CMM30qr2SPdZnvDfDy
M4vNuEdfSeQtX+Rj8lGQNLmZvuDFQCcczzAoesgVkR/uzGO6mzHzoVZBN0xyAqjDfg7s1R1jTYza
YcI+XXkCnjUu92sNiOI+nqpr4iaX0Ev85KJ0e0Z4WsZbDSUzw+B+9wCM3ylGxNnY5Dws9Vscl9Ua
RS0YxDgiHp1SCzWkJ/7IRIW7U7Hpla08H+L7pY9cbvwD9npuuZmxtCQc1qcmvbTquSXioPEIDsLY
xwXVhgtOnElcatZihNNAqcoc6Fhr37P5lraHB6GxgTPEswgds6t8NXyf+6skvdX86OQFASIrVddM
/Ygrt550XLJ05a8gLzNgavOWj9bgzeNXpkEDgfmXSR+J5SvmSdEWfeUVuxkJo6Es1ZLOjgdB/Hwx
uN39cdAowTrmFBovWY+GNwVvnM6eAaJh7CL+m5mqWtBybkuBqXhyjchnZbjCVODXBHzNE7vvu2fy
LlPwU1W0S2Fvpku8HxBBGYngNGiC0Bk/KfwZcBTSomvP4XD37k7kU87b0hKb+mNXk39MB/3SOwJ2
WyJObPXSr4Ffu5bXb8oXfZVv4kX9go+SO6UmebCQhT097FarPmInuG+5P3eXlF3PBYClPByU8jUy
+neZkAZZGFYTmksIIegqOyf+6fbFieQLGJWbBMOg/VhaHK0NVKsl+3LpTIbuLVzrx34TlIMvSYQA
uS0owAPp0OqwzMng7Mi8pT3nbhAz3WDX7hR4r9ZTzaoCW6fbuS+gAiKA2iQP9g94iu1Bzoj9xL6i
4hK8LYSK1FwB/bPAVlKsK9OSJ29dDVbHM0uPx5mh13t4T4fxAhcBqso3p9+qX3efqeRC0iA1NeDq
26jfzY1AtNQbrvVFW7YX8KknVgWSPez0wWNfgVL0qpKTW67MlPAUbr229sHmuftWHioh5n28FPGJ
YJnagCvO+mZT3iWb0Oz5pVhM82E2V6X5gSskmJdI4jiCQHCclA9AkOY76tfEzy+oWVFqLPk7P/mB
bUU5z93RHk3SudDdLwZSSy7S8n6zwJhiDNjLDm8IuyHmHrbyYe3LF4haEQDSm0F6b7TMAMEqG2mT
XfDOOpRbjmo3rrK4E2WlZsd79TqPBwy/KcABP5/crnXoMkPjHbqWBr92x8ytGvfSresvuGjEL5w1
IGXu4fKMTN1W3/KPjinKVjS33PPT8szGZrh+UPi593W14CYI8BsYKPKQ8SO78PKK25mbu+L2LfAT
i2BDBbKnV2ugLtppOfcuIhDmhnnuPfAlnS18B48QWNe4doTA2vEx/bK+VXAh5rpEwBK7j/DTyScz
yw6PvPfevOFNiBHutgyKmU169bL18CLS5rl0qEy35NA1eWu2aXrrzKuImHlqPFPwXzoARXvGq0IK
LnBZVj5mc43s1i1oYT/+gNkAiTAcOHrPQr8U8ZLLCAHppRlwrinoesGvrCN6hjIhzoLCycuwVxBO
fGCEWzSpzbmPfIgi08uafhEQTaQR2OwIuQ+HC0ZPdzIQP9fbQvmEgEt2Qr7ud/JHdMoXue5YR2La
5MRRVuYVLSDoSQQ1ew7B/MmQEe0chPyzwOkRaDBMtH0jbypsUp8CBx9ATWPFGzjme46zWiXzd11Z
OxGGLZjIbdF72n5sfx5YETHei28M6O4F3v0mY5/lRPvSm47UyoEb95iped/Nr+wFySM/LA8801ac
3IMv9hh4RstyXfnREvh0KB37BwN+dsI7tNFjWN+6cHEPBFBlPuwTFUhThasksPHO5QPLKVAE3G6U
3Th7VbuFOCrwIUwWPHJm+kSFzhcy7SwHrYvmhE6/v4Nnsu8uYXyRPX6zpSqv5Q5/ubZYFrIX+7E/
mlvxQ5Sc+BIf8l32bb0Z6GWo1twx/biDytyZkV/zwDMHrsiUOAF72y+wUPGLeLa21nI8kl3h1b68
k2/qDqhscFUuwxo5x5q78s/4CoWgpJ13pE8QuwAADvpp/DR35i7nDJPcyVFP6uRwblrHiVlJd0wY
Z7JUiMhx1o2NCEl1Lv2JNxsRVvEhXeubNa2F5qbPnzN3gGkhpZvsxEOsFwn02VRbgVdJD+KGTKLy
RASyBMtJ07hgjOWMdRYJD33WiVm+RVKW+nF/MZ6mc9udgN/i4iclq1IO6jl9SRaIwsBvOqWDsMvH
DO+UtgERG28J3Vn5lpHqmHszPNYZh9tTUe94P/VuMTYQAp1oWRDguh8orxzpGrKQaR1ysqXr8MWY
XtyqMjNUzErryW2lnfqLbzPxMGeEZJ2tvA/iRRRfqjfl2t4olBm7FsxXRihdGOpBWnAmf+vLLnYZ
2go/GF7a5/ioGRRCDm4erz/1t87YadFlvg7mo0lqBAf2TI/PEtvxzO8p+j1yAi9RFTgMHJN9tVCK
rfXWxL6RQ4+R/DmESG7aBdqkgTaXBThCIYnX+N2kEm4Rdd3G7/6qy944PTWHmhcqWybLcm++hl/w
b6Jzhbu4Zq49rFC85tdSR//0Ulb2IxF32OW7QuLGsZk+4sPEvvmSpZucjynHXumSUh6craPxZrw1
L90muSY7jtK9fha+AObu0Z/qZ0OxASjtyl/vlQkTXH4PUD28CZ1ok3X9BclcDt8i7dhAUJC0yTH3
YllTEezNYpM/5U/stPB83WOH1qHubeuzZmE0a8Rw1o37gkDMVxzFge56kJehA9HQq5/fJkZ3+Up9
Q0lFB2H2J36LL/qgNU5Ufvl7eAyP5bsGLxpipY63zOFj0z/TbBIpaeSLWKVzXMAzCttltLTW01bx
lG8cG8tmO3qyCyLWp7HlA1xoMx7Twtb7VwCUniEtO+xjq7nxgw4vCfNyktMxbqS74InVsipti1Uq
czd1LdZIhmOhjS9WmbnNf7XjcQjoLeUjheFCew4+iQnmHJXIIF+KRICt5gW63K34GmQkpdkDmeeO
vKSRTVvbzV9HwM5kys8uKSLq1uxw0B7Akxd2hNRRtCfjlifXUT1n5KMqnpAJttUsC4N8xF3HmUWN
nhFr/rjqAzrrWvCl7DjZPwA7XeZ2qLvcguqAwLSEeHFy5uil2R9lGFybS+iCqk8ca1n7JThoujuG
Bo3XSxBSkBEPvdO/JqvRd9Fk95SVZ3Nx39OMbIplgfMeAqYHpGqRrNSFushX8lo4hOb0YsoaGo7B
TrtTM3IblH8metYmAJUn+ocWCbfNLAY8JIVZ6j2RP9rEoZcfhsWBXpTSs6F/lFEMyXbPGQkQI6me
gnkV700A/M/BqbJHiR3iIlcNOwoQN5ADepIFhPyHdKcYFI8o8Gzh3L/Qh4c2xaIiX2vaoXD9C0D6
QJbRz6TAwS3mST9UivJwCo4iH44W5pi+pn4owUdLsS0jAH2aVJsNVb6Dr2Vs0uW4MtfRU2W4YMOW
WeJaX8E+AsIJGby+ySMm4S+JgUbyeEmZLKF4oq8A4DLTGPMyIsD+aX60aR9WTssQgOg3L5aXY7QZ
UkQLvsG5KS5meuRmOVfBvkHC1OW3Ow6F2yz6THYsbYv9EYXpR8dRMOntPlsXIrwWz7gM07LmQu3E
aGESxa5FvNZk8jmZXX1Gkz2kPk1svJ1PpddRBomf893LTfIZ3GJbbLVFEq5CeNPsnemCflhQDUTt
OsjoTUrqB8j90ARu3TNzSRiGrK03lkoCrDsT1KuDurRXGcnb98v9kDFZYniVDr5m5Reev9u4RMWv
85/mNfvhPr42HGVfdelR2yU0ru1eNxZ388PKjwENjpX/hOZ7Kh5z47U2+mX8NHDFUbHMi/IOQvuo
J4sw9eIdcwEGLdhK2yUX7FfPMAVg+AewdNK+oZRhbjRm23xCngqV3pCXnGgMqPYjs5ZTkV7nzGaV
ER+blbUuG5wltvjEHSFaVbmvOfMNDPdb8cUl2TzJ5nJoverusB4e727e+D2ZtgDNIvj6bF5BltrB
xTjFnBw0gpk9OsJtqJcNH7BLlBB/t3isZjWIWxwqmiua9vzdXDiJuXmEn5QeYeUm7PHBr6ZOfxOA
1X7WJ+Wbrxgo/bl/pS5P48a0a8Rtz52HuZqMVoob4uN1L0yY5k5bOL3ptanHWwKdugxXnFAQ6Ood
X07ybXZ7EOlA+PN5R5CGcYeW4OPut/7zMxMYR/eKjbVVVuo+WvBoXdPhnmEz3lgxsPGIAYYPz7Ka
/+/56yt0oSdyrAROQsHIe3ENDwO1zXNnPw98wHt3bOWnwPJleQXvQk922eu/ewFg6AZMFfMBUbH+
lwUA+dx/XwD85fv/WACY/8cU2SAyZtd/uUR/U43+8h/IWEEfiwHlYT/4bbuIAAc5BphYPAr/UzQq
wmWVCOoGSPZ4wP9oASCxSfiraFT+85FLD07N7/N/Sy6nRu7ASM7DJhjl6ZR06cxHac7fknu06kX9
MEhEsY7MGLV+3CittMAQGzLk7jxRKXAvksIsjyczuL+Thsd5eTfeCwIcZLPf1YqB7rqrj/V9/Gj1
4pDqfku2qNWVO01kKNTWJFXEiY+c6VWjdcsqSjzdWE9hg6ZMuhCOpdud0lxkOozJmt07vVXMiA+8
MHkvdebCQSUOzs+Gz1jNCalqtkE7HuDoHCKT2SKMjBScphK2m27gDjMB17irjjGyIs2vbPVWMpEg
eS5RPAenQOeGOa/GsER/ctbVvFmoerWJQgO2YmOPPfOSFn8Ze4qOsg+ZfRbihOrDZT+r7wLZslRU
D71kfR1FX7gz1+uFjVTnG5RCOJ6OI1oeifWrUCgbk2NDYeKBIf45IzOUIpmic8yNHxUjQWtNCwtW
mBTySMfRl7tx2Yj1dqBG0rJiZ5QUR0LJeCtYpqTwmNkt1vGdpTXja7YYNOAiMtI6vqXDzPQxSr7l
6RfpTD0XFnqnYFyYNME6kxV894SlBIwaVuyK9iOyH5kJgJy03qA+7H6dp6nUq+irsPr56KpcQalP
LRHdghgdrZkskip+s0Y0t3X4HskYe7uWrrywbmHNkqHq5RtZpXiNmcQFlfhTKzrgFJHlqfSqyfk5
Vcl5KL4wXsxYznAUxGgXreBmAh+z4KtkFKK8VFKyaY1tyn1+6DPHNNJdgwgltpSnGTcfGgwGnWWw
nltInaWUkAECHm4YiIcouMG2bEukErA531tZFyUhj3hodV8XX2Ij97SJobAF87GSjlmHVV9PaJiH
xcQE2lTHWy4dYvNqKgVekLc5kpZDQzN0x8kQvQ/a1RAsv+FV0/L3niIvpGxN8mYZCTMC0unfnBrG
vc8AuSgbIptLwMb/ebuqQd/423b1L9//583VQLQB9QqRI356Db/vH9vVx33XwNAL0MN6MLH4oX/e
XcFWYdv976Xsn9tVHduu+ECEoBzmJstB8A/Wq+Ss/v/urn8+desvd1c9qYhnVcJh2VBelV9jfRJ0
hLkpor8vIra47hyE7TmXmHAsymONoGgQZdeqTnNxsMiNBiHEF8uLmgA8LF3NDlvVtnyrEOEhhvw0
Nlrpyt/VvODOIw3HVniyShI4GYvbw3lqYRIRewr2B3apfIzSd9SKdmCKoGxuJruyaPLGelhlg7G2
kDa/t/1bdP+aKGoZW2Hbx5i4nnPCQe/iSx9mG65S0Pi+uFYXs5+vJhIGt9brI1HUtmzwWX7vkvHO
v5Oq6lj26+zq63HLzkprr1U3PcsotJVTNdFQibFfaz/U8phkBmPTY+ACqcuTNR+5SK2G2yza8bfp
udm3q+rcPuVv7THeQPxnwCwTrY3S71Rlm/pivPREpxBzndvF6KQetDwnOTbPMA5Mw8bSpSwT0IOB
S3iIley7F0N1ZUbdl5qvGMQDv9vgdHku9vdfWW5GsxyblQEBW9p1HW6Iny54RKgmrKB5COluPObi
ZjR/AjVgeuMgruA8BCOkQgnLvobgog8IPxT0cLuuembWC0zauDtqbbPFmJKVBGeMpWFqMZcSkuch
OWSMY4UNUS3Y3wKBqc+KVMTymzHCLthnO4PxlHxGzhk48l46Bl6zMc/ZbmCckO+EY74AQbxsltpq
Pgqb/LUm2Jp8sclJeFrr9NnIHAkGMiErn0AcD/1r/MzQCkCCTUVv1v5Ez47CnLv+Wlybp5R/VS7y
gvZTFkEBbtETgcplU1QslPSJ8e0u99NNsA7W+ZPyGu/rblEgPxJXwidAwjWY72VxMl5aEwP6SzEv
VtUab3rdMUWP1+R5ZRhQSk/iMyuKoRN3hyb8oYlgMMog5TPDMBL6PWdOtGjblRbukdAUa34m+XMQ
G1AJnEqG9CmNtl0zL8r28rfIJ5BPAL+xolveJOkpaT4DkoVoJR5/9HMBmpmmvlB/Qo6HzLBYEtQA
fS+z4TaRZ02e3rBl8iMSk1AFNJEb5R4n9DpSl+FJMLHluhradclhh6wnnnpU2RCB4A4frQttv55d
EPJ+S/q5ftJ4Im/pmNlz44r3ZSyuixHd1YnkSkHA7zW7BcJEXrGg9JPPUna4ZgUih7jea2xgXh/u
49CXZj8wNqF0C5eRgjYZJ4GF3omSqAFMDLXOH96kPXPYM5/JF9K/tBeAWdOtZtaRIb/P3fHC+kPT
rmoRO3OEk0Qh+qp5bzuqtilnt5XHbkDgkbQNgcfeaUQUdfNfY7+252RlfCOuJhY0AzcpZjy4ZHrI
lFRyjXWN5AWYHT2bvKkWVsFrjO8mo9aCshctlBanzi2OFxoRaV8JZQ+bVM3DnNbqIMLxcacv6sz0
Iwoc9oiFQXZEf7XMyyyth+QWlCek0Wx7mMFb5BE1JvCvMwB0cpDvzFdo7bbjBw9dulOGPpdgc5yy
CTcalOUJBC46k1yVPGP47DnKC4ls9PgoIlNoEVDNM7rg6ceavtn0i2+VsCR5ThDX0nizlMVYrAuc
EjkKFxXhF7FOr1V1k+Zz+nBrelnKlbVolV1TV8T5zRahpuahNhyZJ3tHI84dLKvPYr0eak9FNfxA
rHncGTp2DfdDGC/wo8w1b0CRnWv9qbHuOIKSkZeej306qjdJWcifIyAjVAYgc5fJ/NQv4Luw9Z3d
tnNZPjTdnpEATbxM2gn8JtDSP3zaRMUZ754QA2D3cOXGw7oZ9wIPTXFiKHQgWzfNEVFIdCNWSY1I
Rzv2bIzGeG+Ut7q4Fi85OdkW+62QBIGnBNpADr/Fm5hyI7t4rqabzhFgI/ZWpn3rIpWfD9SkvPaR
i6CmSw4DYbRrhpv9dBI0VK/ECqKudWiN6YsT7UVLFzXaGcWfELb7zIfr/N/tbsenIUEPQl6KTux/
EbUiT/17bfSX7/+zNrKAmUBDoujSHslLv9dGFsIz4p4AKgKcePzTn7UR5Q9NMPzRP7wjf0DSqI1w
CVFsURYp/1jXqqJ8+1vn+dtD/2ttlMOS6HKpHJblFzWDa9LTMd5cIVghLQLIvowH8RzuyiUf0OhS
7Ypb7veHbj88p+f77GEiQDKE/ctkTPZgIdvNe3hfcp+QHaV4+Wyg2XMBEJizKJIP3Y3ZKD2l8YYM
h6xgAIzmBaWPJC91VzpL53JyhXfD0ThUxEWSLLl6rMwDk03q3oPCzzz8p0KFwI5ndug3pRDKoEvP
TNtGEbGMGFsGYFMY2OffTWQPp+HUrOdLw8aNHe+ryvIvfIxKEQjli8sPcxnn+Zka4DKPT+khdsWX
cgdkv/4WX5jXpYd2ay7EH3Zw6SMqVQvWbJamwAsVlZJwabAXtE2qRWbX7sBEXnYhjv2UNu7BZnXX
vjI6OganQkBkx1Ju/t3iTpy5OGzh9xjwg2gE/qO4U/n7bOev3//HJfaAwmNDosf4dYH9T6MV14gm
PwKI/8gz/uMSQ8FJd0GPQauBXJgQs9/EnUjKNcPSgEjAD0It+g/aDxxff7/Efn/o+l9SdyLwqGEr
aNMyZKhQzTpuKWo+TlqKjFREuOMoRJMN5/vjMHMoPnROeNae8wa7gRR7JJkqkC5r55HforiQCdBT
ZLlDoJnKOe92Z/09eM5z/2HFRLhnbsa7n39BHkOFgEgE3Rr73C+ka/I7mIT35HVGB/ctXgdiy0eb
lAQrfK67FXzOYin40UL3tJXpcPItsoXlhr7gxj6SBK9eCOkiIziMoWj+2MbNcAh/TUqNzqVoYWqK
8JD4yXwgHtWtv7mEGLGCkykfc8+NccwW8NERvLAkfWOVxn53FiAjUXXFG6W49tUNwt5j/Sy9FS/V
S3RtPrqX8CIcxQ8AXExsCaBghstmsU3dO5MrIf+4W1guS7cdGqfvMNSQ7GucA8OVOs1WykMPkFt7
HxBbLA2SPcJd0xIrMpHqXDzn7H005ctsPuSWhVFya5FxGsZ7DFcBQ6zIamEfmpewPcsP9P36jtHX
ROjJZR4wg7fzOXKCFd2IykREdClIjPqCe9MgUUV//OeorY3pk71JqFy6zy7MiVIl4SNjRmyQvOnL
TJQfOpy2LS7WSJ8C9Kmr99KWYd/gyNLFSnemtVYJ8QJxG3NzSdEwBe9spChAz3dj3/aOhWDPlOku
lcd2MCGHSYsAk2gLtUZNPJ7vqraQpg/pEZss7815ifTLE9It4uFJWkcAzCWvY12pEUESwgVJCMn4
Nli0szSriqM2Xlrzyr8gsrQBJFL4HEf5JZU9hY9Ee5jv79G40U2nfuyjiUbidS/VhippN0rPdX+Z
7os8RkjHCz5MwU4ZFuFQL8R+Atq+HVPulqyHUa9cxwuZvOfS0vlUnYcYpBKfNoDWH0mfbEL1glpq
pPAfR/JUEYWKDz693ZCfgMQy+OSrSzAQBFrBiUVZb+YHMVzeAYAUtFnDszZ/IX5WpJccD+4q65Yx
Wh1t2ezup3QddLMz5dXLxGJPb3cDkc2JE/1EP1OzjjCWI7HDSoEouNc86dSRkacDy1vybpLOqxOE
0C5kfYVX8NSLaz28hlr1HAavXKuBbmv101T5cbYfLTj0n8HMUGEVQZCfQ6+pYG+fCqJ75a0c4IQX
Ljp6JBZ75FVNZGmRTchirEEwZ21iyVMLthO1G2VbcgMSIBv1srhfguBI6zMCANPFVU0bm9WnUfDT
jvGd6KKha6t1ke2xc5Eu+zGDxNM+O3mdUf7eocpgThA0JrckSXfYKmmbKvZVwptuFhy024fGU6ez
y9FLTus4ZjK9z0C/6MW3mHDOIU+VDY7GWd3MU7Su1fcWmBJ9JIEWZ1bA+4GAu4c0ZRHWdm2HqOLY
Za1mAxmA0/Ue+8YJKz2xVTqWSHf4ppNrVf9Tx6ooBfupcUM4WWx5SP1m9U8pW5/n56bxrHhZ4LWY
96qF0I+Fj8yR3zksrSwKj/Txai/FT3Z6IcKP492JT4hLNumOFgJRwDLd8gs6ZTOu8qOKDgzFW4ng
RZv9BlW05dxv5eN2YJcf3WctrkhBCMOFRlIju6TEQ2TXhOse7WpnS7tWviXwqIkDy2fHbDTbMoCm
2fwrz1jlByunofH44KDmIxaArCp+sKVhrrSR9PTvo7FnZ589KyaCRj52sj/Jm25apKU/SwCR39Nh
Rfcv929QTySWguWavoyX3RbrJSNfO+yqR+MhdwveRpM5DiLj/Fp/COgAMmXRCS64tLvU8BQbMKof
ykgNREsg6ZeMrGRTwXXqdsli7I7ytn/nh9TPRLCjQcfI+IYRjz0gC728coTSEQW/NB3RV18RFWTv
iBKDrf6kkATlZNzzN/MuuS+T+8sjE3FvLtudioWe2Klj9dQ+W4tuhQCL5vi7g3PQwJ55iNRpzJq7
Xz1yFXzpB1kLVRWvxylf5hgg7OQSkMa2keTD/+XuPJrkNtYo+19mDwa8WcymvO/qas8Noi28N4nE
r58Dvsdhq/VCCm4ZodBC6mJXMVCZn7n3XHR6a5IXNja6v53+SJqSd/RX9QY9LNFpG+TqPGO3uIkO
CMytJUnxyESwU6IiQHVSQJeIV/VOWefPiBi5AdAqz9Wr8h5q00V7dh8ZPQAVL+9dijoWngMeqxmS
Jvaz6BmNNX9afQk+kJaZ4Hyf1JPkKIZCe24evKf8Tn0obugR8+JFlhtuxBpZvr8ADQGFQz7oLzE2
XbrA/n64b+Q+p6E2J80G/4hwgTJGsZD+6k9dWWOWnjk1+8clf/WpQFPNoJvBeRc/RxmytWyuNSsj
3Y1EYzEbgCyse3gwrnyFbf46sHU4dDUffgrZnOcXjXnFm/Ws2lsrfbOnpnxOdjBJJj7LazKcopVo
9nV+KbIVixcMG+nGuzfeGY6W9V35XuQzrBDiRXlKVvVa3LjNUcc5KS8Fx3G/Ed3KdFaS0cNj/YpL
F06VikcAwZBJGICPkAMaAa2DsQ4Mb2G313GbrSNnbaBSX7kvPn+JhG8QB+DXKy4AboWs3XD8JfDZ
w3UQPRTeRHJaqBQkoNtFF+7iu7p+bbq1zpc76WdPjAqYeyT+a1kf5NCtkVV78a3iLWAYctE24lZE
95w4Wn7GjVw5a6d9HVHR/rAtxCRuMEtiye4f9d6bldOSnVEVeefKqTM+Shk+upN4nD6CIV8BmMF9
1lpzF+GNCOxmZSeYcplb9ONVZb1JNisuATAFd7V3Y9YsuHi+veG7ipfGGb5nSJ6zKQKN2ZjFPGXU
HTDo4wLtS9vGdzYlEYSXTKceDHk6mdEF7byhdJL6vPOPgfVWW/EuvKjWuYsXOSYFwC0cIAnC24lN
3YnmoWIPrXEv2wR+hYwpAAgS3jXAhmaXHrN8KXEOFw9Dv+FRwC1DgjP3gU5tRUR7Nt5r423BsPSP
3keTROWypDCJovrXsYBuUvl/MaR9ff2nngUjLb4y3ZrCQCbX2c+VCSkLDl2HS1jBtHP+bEgjSgGI
u00cKPHLE1Pic8/CiMGxJgbxf3yyv9OzaNNq++tY4PNbN6eVyid2emQrKkvCVG6KHAeIlSXY59nL
idYgFrjiS9DmcknTdepGspPWnXY7VPZOmuFm2mvUCCVbMmxacC6pMFd1ekrSD29giYySCF2oVBGi
RTzrzpvHLNKt661K42MxicxKdIgF5+JIl9J47kKplYUo71tMAT0mj0qDzOY4C93kQEoFmcfi2q0T
ajKXGa+xkSHKHHEPDmXhmwQSdxFXFRcCDLoGWBsaz4pUovBKM6xVZhsvRs3R2zoMGNvb1KnXuZGt
mw6LWgwKuNJezDBf1bA9w+Sq4pjPCSQyOpTFUfQoU/fKrqPXxnsWHRb7HrhaXjz6qnEVcnQJtNtp
iX8URKYgsaoW5NGl6YuIG5xDbKajfjzYRrFzMmuAXCEYEuRhNS86RnrC3qSpsVDK8iL51homXolO
cA5AoNv1A9PPCguMbzyklTozKgqujnPDDbjkCvu+s62Fow9zOx4I0UT+4sv6vcs5BdVEOUtOzLgn
0VKt7jrVuVg1SELsqwcLaL2sCmVXJuGaZLMjSz1MPFAA53HGgFIiKYobRovp0WsB15SqOs9B4ytZ
8yo07kAfPR2FciShzVShs+lUC11C1j7A1QNggfJSePFNExH9KK5DVhE5kxJ/0GYuO20lncvRfKv1
Fs7DXFBi9SpM7IiZclRPfw3ZfeBqFzB6h0yiy0RwpOn0GUa9AKhCKlS/KBHKluNz0Ow9K9tY0EhS
iR/K2Q8GGgUiYWVGTxqlDo9ctunsrVbrpz/7gDNtTiEDrLpjWcxc/nEo4/2PA+7L638dcOhpdHbB
rk2eAx7ZzwccyE7SEydFjj79yF/nnoQKwsThzTBmZUr0c+5pfWOz7BGqxKyUUHre628MZUBV/48D
7tNb/4H9/HTAmcVAbnCQyY0aS2WWODSsiZZkyOktdRZZJJ2kMX0AMAqy/RZwJB+LoH3K41c/Nqx5
abknvW2vM+dcGMahVejiUt0HGwL6kiC4GVFt58p6LVIcCmq7HRP90iIxJmTGoTIa04g/HvdleytU
SjyDZHKvZhTU+Rerq8dNP2CuQbODYLCg6hvragH0gxgKFi6I+UY0w1WMMQ0+j/+9AnoRFMElrE+D
zFHupPL7CBErDc0XpXGp8ShXxuJWC6DtEgcItGFhCnPeW2Je2/kS8tg8i4H1aAppNh/SdujsgYL6
9bZ2p3kONJURUWBiqDew5jbgp7CmhJGHUax/U8sK+UZ0jDx3LctiXUQMs5CiGEW/gvx8Ggplaw3e
qk9V7CjaRteRS5Iv5YDdkipC/rpYxgnKvgJFaOtRnxUEwc2awnwTVbBsBxw0g/mYOhVdaZUcGv/F
RY/odcXZDuW72xOik6Yo+qfMnxYVdzW+aE71MnpesJ0yGZveTDwQzO2VVeLvBLmXDeG5BA2SJixI
InTpciN8a6fGaE1tXFAa4dJKvE8LtCPmG9M6sg2DRc24rEeC72r+wmLw5kXhniF1ZJ9d2S0iDBaJ
bG/I82PKkh99W1+ZZDmKMLHRCBe01ehlCjXz5v60VedWbKT2ENpKifOVw9EN6uuRlsbUMfmRVOsS
55X56tLy0dyUkljF/sPQonstc59NhyzemC4m4uFAh4W8QBnmURIhAh3NmclGDDj2vBrxGfQtjHyu
4qo5Fo18G/FryMFZqugUi9yhzwaTwvHPPbnompKoQKxgI0MMOHIYSkmYltWNX4+PqJuuHKO5gl99
iHwT3/VzUxOii1ux1LOXoWSKE5pgnvDSMHHs0dS7VnFrVZAuCkzBrXXV+vY7D99aZfwp8IiPpF3z
MRcR0cJlFlDoF94yr9A6JQb6Zj/ZGHWwtVFmzSLGPD3T0SSIdn7ovBhVvBUKIl3WoG3ybgZpuR70
iPaQ3ztGYl0Lsp8ITXFI6JtZxKgUFbbRbApWIWAllA2S/pa3LGt6hqHKrWXdxVi9p2yWkVaqI6yl
MclQss0DWQCmS8Wfs90g3iUj5qWY8l5U4FUaATBxLD7KqeoOS+sianQYRMVE3IsecgPO3j27PEBR
9cKasmVUs75H8nBnTKkzTXboDJeehDgaQSxNykQr9ggtd4j8JbYGol+wkhXr1pFlbWkNMDLGs6pw
yaZZejJzcye1ezVE92+p8wjWRquGNykTv1Dqr2bCqj0v6H6nsaGHF1PSJJFFhdxPXPLKf4694lai
R7enmWSIKEDRb0b0JaFXQaOtif6c7BT4eyhzQGZfSU15UNRiq0ce+rUUAbqko0VcT8WUUTklVFBK
cMss8qhPhVVKhWXGBCqYAatQgALTlLNJx605WIuKukytwpVCnaZTr43iHkbh+0gVxyB24VDVpTkr
26Trnqw+uepzn8GpfA8LdaMVLUhc5hfSSRd9jfNV63d1NXWpqrZ16uipGMf9n321c4XSkzg6NFT7
X1aahsUPfO1dvrz+09WO9hUdGdid/2K5f/Uu0wbVdg0SC79EsUy9i2uj63XJaoHczYX86Wo3oPgg
EONfTLZ/KyFO16la/ta7fHrrzpeEuFzafloIMWwELYIqshthRwR7K69uZS3BKa87L9qqBKrOTbVg
LGZithbjrmBsaFmXGn6/k/N1HAS2qNCPb3LxGIGhD8b6JsLqazBc88uUAJL6pVCac6h4D6lPd5HV
O2k3F8OJyFOx5hEWMbd6zqV7Y08kr5hkblW19jXozAQ2dYIzTCkf4N7MeLiZzo3cgSiZiuLF1Sah
QtZsEi62xm2JibPV93a68xzuvva15iLMphsx4mrsuCIFwstk0N6INfVm3XSLKrpPpcvFqnHByimU
xtN2HhcvdLulPwXVRPLiVexQTW+bqwZYsG6lGuEi5wIHILmORmc9cLE3frFJuOjb6cbnwxNC1+Wb
RMqbfKoKSs25bygTpKgoF4J1xeQj8j4UhxgrigoLSVMPzD8OBLnGJksPfTHa0VWowHBwbzJKk9pi
tjFoNsWKQ5kjv4upimm1k5IHl0qU21qwmLmXWDVVCp8Ef29EIZRhO+w7LnyyIrnjZ3CYke0tzal+
cmTApaWyMw4PBLsyT4/FbRLfqhReLgWYZ7EJKjnRTfYM/bakTJPFW9zn537EZEYRF6bgR5uprhOB
fkids9/U155Wb2X30DXSgg34WgzVU9mp7xlDY8TlM+G1BxlY9tycikjNEwuzfYMZBjwF0EkavCRq
xSYIhkcnD3rr3xgeQtwO5ZMcjet2YIcz4OGe5jaSDcnYObvMyuhUIdoB+Bgdjvex9j9a5rAMmA6j
ytx2lI+lId9qzCfZyPw7z5ONGBWohubwLof60Y8BNcFGk4JxY/SGMnpm9gAL6xa8S3IX2dUqbtVz
q7m7XNPerLLc+TUlL/CzuGBP4ZxU56XT0qUVvHXw3ChUdwSynhQXj9QYXSWyXOWNXjJ5q3d91G1H
myGkA7X+j+6sDLbKcIz49tC3aP/cWbkE6H09fv/2+l/HLyckBlKS2rQJV80Q6Nfxq2NJwOLA7AZZ
yWe1rfltytWhe/IYO9k//tfP49f8RqoBm24NFilDJFwVv9FZ6ZMJ48vx+5e3rn9Zd5dZBj6sYS+F
xduHCuhXK5tlnqhDNn6iGFZkvK38DCuSmgXxVs/zJ6NJ1lmR7TJTHFwnuhriYtWoCkvF8rltTfPW
CfVu1dNRtGyrjfTKIHA6FTxypnmAosyyKb8J63XgsEwf8gHLLMVrqba4fQjQjGLWvJV1E1D0GUlx
E5KVR1TJsi0w4ZcrNRcfqeUoK4Zrq8C3S1yT+oNTeLOsdtEitixkdPq7yD+7afQiyqOCt5AEw4L4
0eS5kPLZxpo2hAYJnNW9bdzmXWZzks2jUDn7wnlRogG7QgTtg6yiFkyy+j23o2PPvAtUtvfQyoqR
S3TW4wj4vQPVpLlxXJqCZCTRJUSrVbApHbStn4Fv8dMcN7z94vfJkWT0mSiNZdRO5X13P7Tq0hdy
2ydg3XT9OlEY8o4dSrtBC1klBNaDUWghaG+J3QszPHU37e7UYkDv1o3daPUbTx1fCp+U0V4LlnrS
n3Jz+qkOAbTeczlUONZFqZAfVD/HiYezLsWxb2EQiOlUGI5vu0wnApuU+FzsxcjKUjjVA7fcjC6W
FK4NOlxUeEBRWIWR5/nm5HdaSwdVlO5JwHnwvGhNev3CShDhisxfBJgqKvT83Flu+eiX2TFtKpgv
j3HVbXViS+vhcaD/7oU/F+wEAjM4dH23TqmpG3ZssQDwwJajb42NXoyXyiGkXQkAK4AhKo2LUV38
lH3gAGdvkMVDkxjxzKdvgd7Ms8JdV7FEDsXZDAE4aOWq6Mf72NNAK00Wb3Wu9cG5L82FjPt1nEXI
8PqrlE9nayj+onqVZP26ltomj+M18OxlVXeHISBacIgh1gCzytjyKk6O45tjFIK8PrclYqM/uoK1
MBRwmhkGuH/rn91gCOX+blj4+vr/HqGu+k1TITtAXubgdbQJG/nfI3T6X+gAdesnNRJZ0C/FkKky
gVIndPMPs9jnCpYThyBmy0FTZJJc8DtHqPu3iGMYmJ8++fT2Pg/fW9NoOJqInMlh1liX/Fbc+7tg
L/CAnkpIZsPKZAOPTi+J5v0hudg7BKnb5oQsH3AYS/z4QOzT5BLA2qxP9DboJF2yofZFlb1xEMsN
aw0UByDDfI6iAsp+dgyux5cEEy/0ASYPEoj7bpoTO+w9y+yDvLKzfh6O1oBWZ9dd+XsoJfKsukdn
3q/5r9Fry8L/u+6tipsKKxkUCuQC1IXkfFEeBVd/9pNMwATDS537Gnj3P49ZjWki+qUXs768/lcx
YFsEwXvaD2Qii6r//yQTnsTiilIA2amJh2YK4/z1JFsaJkOue8Iy6Lx4wH4WA9Y3qgPzU3v3O0/y
j+TgL8UAjeCvjz6p+j4/ympKkA6ejGGjBMrGHYv2YKHFFFSLBeOsNr+NNP8QIIv3wpRsINfZKf6I
Xf8Q+sNujJxZ16HMsgf74GWpidC/J/aNSjR7KZ1ybY+TUt5/cAt7lZTKKu9dcsS8Td49hWqrboWv
MUgrfKziyV7FymcXULuSDh1ZmAOFRpOCcKdlaKDlznVrhExhocG0eb5ug+I66+1lyHarCdOXMC5O
lUUrZ1gMfLLJN+iQzhTFCxvdXlz33BLZsiqefJK+CzM8VrC3KpB9JCmQSj0SdGBuTDPc1l126h2Y
xhPHzcbDEIm3vA0fsMStTL06VSQulHV3X6sVknvsFaMhkaIVF7NvEMiFMMSaOWanuaLxfcdDXlcf
dWcDQUTll2EaKBOkcVjuNbfEauPOkaXsc5BlsY8ARjOmN0e7+Jjo1VZqzKPtccmHJ4l4Yw+uedZr
lLyacltZOi3oMxL+jdIpj6oP+WHskpcCgrsBVUrSisVQ4lLuYj/THmz06kZseNejWc1Nr8FQ2TNp
LJ8Hm67OL16LxKDhRfAbhDHajuwxxhDdNdql8sEIcoX2gqkZFVHoGNhKas4gXNRVvtdiAGMKeOz6
wbTkNfsfirISnIKC5dRG0mQXjOz1u8KY/NrGokzLY4kyS51klmHu3uc27R5eLDdiWNmZ9q6J1bUY
fChzzKJ9Ajg6NkRq9MpM9Yr5xC5tORpjrYV2rqwjSEd+RPRGjWHFx+dqhhpEt1G9G0VxrbRylzaT
CMh3l5ohQDPZvD2xH3V3HoKrjve55uzjUN0LoTxKq915WX1NxNGDV4lXXkqUAwg769EKX0ODSCHi
UsIKfKTEXc7jm5rMxhFEk11KVdPvOyVlz+kv2pRzvLDAngWRWa0FysFG+itbY2MhlE3RYq91z2On
MecbVOYeqDP0/qjCj1Jz9zRA+C5BQkZFsWkspoSwcwC7jKzH6DnFOhnv05bAxuh+pNkdPHEwylUL
YgMx+dIb2kM7+doqhx8H9pYozdaaps0dXnrtVoBR0pD0DbnPorDZqX5wNVbnygx3bjJuIjLp017Z
5T0GI5ainfss6S+7wd4ZrQBXGG3pfFjbPUe6v7FGHKeNs0qc8ikANlkgUspdeWPmIctHdebbpPeN
rPYC/exUwzEEW/Tn3jXUJ5Zmk2OhEs6KuPlf5n4EX/z1rvkfr/951zjf8GoyWOPGIf31xwTvZ+Pp
fJu88JY5FWpop41PVdOU1Mf+Dxcohdx/lA4/7xqyLvAwUC1p2o8/77cCLUyDj/aXu+bLWzf4ZJ/v
mkLNlRTdAhROag7bCRcatf6A42lVAArRrwimUfxV2K6lske3jzvQ4bSwip0a3fMc5fvb79V99qwW
uzJae/IsGXNsNXmjw67x53AEx8n1xQAp3FQL+IdwdsNhlRxjFmByaWbnrl7hpHTHddWsVJB99Y0x
HmrCE0T1HOgpBNnteNDc225iluZwJ7YxnVt30G6xU5obvvBuv+xJ94mXFYb5bse8xwNFghetWPf5
7dCfJOTX8CoIlqP2XIhlkIMXLC5azzfgxkDD17cPgXWDGgyyXx6eUxdBnvrGPCvuUDnUa36NmZ5g
Chy07M5UN+azTOk9NHxWtxI5doW7rLFOJYNIF/uabqELRmXptPdVsGDahmQUaapZ75h8cvrYK1S9
ZBWm+yKQB3XQz2n63udwG52TUunEfOyReYUPtmK/2Y1+Uu4FXqrS2Ov0ZMS1Rjkaa/AqVXoxohDY
+KP2oVw7a8JCD2RUi8egB0JIGtzcnQEDWsgFSM12BWQEZaH3gUqsPTXn5txd9d+pNYW6IEdwDg0k
XRareA+RDLjSMzpMq5o3t80WMMxqIieFFy5GuEXtfXpydmyATAjJpn+HQiUWV343Eb6VVRu85sqq
yCSoUjDHZnzdg+d9lKqCzn5fKzu6fVS64H804S0r4W9dI53Jh/a9Pqp7PC17379G4wbaQFzBI934
j84HJcmsRkceLhHzrqqVY6ya4lhievGWIdufEreeChpqMUVlcS/jmpsXdIXo34WzBbQobiUCWkRf
CBOzKzyMwIP4tcx9kSdKG8Vfir5u50Tbhs8dbrT6e9OcLLFkhGLSiJLqGJ5FRBQHnFsEe4wlUR8n
h9q5ZLD4/OSmuVenm25bm1vrIF2WP2jZkKttIsD098Wlv8pI8Zj1D/ED8R3RNazBjtlrsDXDd1Gu
dGbHQOHMeZPv6nN2P5x75KCnxl+7OqvetSIgEMZrH86XO877tHunAkBUW20gnmrWwkaHC94BHq+J
7JA9EKu2woj2U35roq2xwbqI5bBzavXagw+XlvYmKDc5SegmnkECwtgXegS/5AtRX8zmZLDM4udd
1NA46rpmWBiDeRUeA6aYKWOROHz22cu6NZ5RVJIKski97JdtS9qNfLSdWw1pKns5f6PaeEoXors3
FUJMIJMiSyd4YjWa56A76UQhZ8rMCi5evez0Da1+ViHHXQ7ddRcblyhJiebcO+pKgxZ4Tg/2xYf9
e3Se+moz1EtvE1tz/qZzkh4N1m5IovceYYYavGjb2ycOaC4bRhJw75gkD8ARby2mCZK4yu+m/aSd
WxzV3ZteUPbQ2CnR2QaR51/+3NvQtVSb21AlpBwJiPVvnZeu/l3g8vX1P29Dj6AmOivPhCxPbTtd
eT9vQwxJqsN4wUFaM915NGW/Oi97mrV6aG74Ce2vrqMp+hzXkQuOhVHbb7mONGu67QomSkW+ffu/
/4dZ718/+vT+Pt+GMmBOXDgqRlC1nFa7oHzRHOSIsTYy1S+jNmK5g2Dgev7R53KjUbzufecQoely
e/0oevUQ991dHSrfVR09qtsNfNl9GJpsyo66Um/jrAfGHrpMdZWT0oI1JuJFCQcOLqM5iAKiE0Ll
95oOoQ2sRSqdbeING89xLsjfkJJPbtRkKZt3nNBvWYv5PED51aftcgztt8RP33W2dI0BIT5uMFxo
JfICp4Pl3pqnyDaee618av3ourU/7JJJ404JhlXMbC+TVKCx/j0qrIOrHUjJOHXd1kZplivjLgJj
PY7VwUvZj2uJvOpV9b1v6KLiQYDxYoPTTmbv5jVLxLOHMH4suyvLSE8SDOEYVVMkzywaJYanfmc5
FcNme6lFxzY/C9eb0waBfZlSFIeZEVpXLPI9hbEwVnbypzX8QGmkntwBRik5pTXz8MiNdjzFc9QG
JniqeNTOITukJC2xFJD4w3M2I4VrbRhsdlxc6EVKe8G4WLOVTegWt1GQtAuZtuPGYASJyVhdpDCw
R+54I9Yu4wA61DFXrt+epCSKV1T9W14mG6iWHW6XqJcHGB5PqZXNyQnHwdXOBraER81AcW5Uwa1t
e2vkGK9CBIfeB+A2ENmFoX3TjOFWmn/yrp3pi8MhgCwXFy9zxX+Z7+A3/Fpz/+31P08Z+5uHZ5iN
uvMjgOLzsschHJtFu8MvnjLkpinhz1PG/mbopHTjaOaksThUfs13JrSK7VCnW5yKDBl/a7yjfz1k
vnxy68shU6Vd6dUsQjasV1DvIHlik1r4jPyU4Drt8bub7nWO56ro9fmgaAfXCGAqi4FreCB5LiNM
QPqPdaWvZdI8kgN81CiL7TLYuEnylKXVPHLd1xp/XdE7yzzvro0C+g/oyV7JqmuS5seFq/A1a+sJ
9pCUoErclLQ1x8jmTVPcKRby0Ual+nVLe+v4lIaadyPLjunnpVP0azfVb8KQb3KS9vsBNQmSoI5I
M52LPTMRs7hvUnP5Y8t6kvXZz7kujo2M+bKZRMRE65JZAWOBtZLnh8buF2bS4tI3R/M28BrYAYRG
O8PJ9boPgd++7a2FLo1bmQGWytObvEf2liJrWpKZ+hCKiTKqBBP0lXTIYN0ZRf3ddrGP5HzVgk4o
iLLEm59A8fPBpJjJS+fnJ35R38By6sOTYtmPGLw2RWCeUdK9KEoLAu/DaY0eHKzYaaiOyiG99Lq3
LRvjqUpxcepFddKb8Mqp+l0epqvIDKpZn7BUi3NBxY13ZVDpQRjHzEIZv4wDAsnQpG4NrF3ShQsI
ZhcIQUDsgIKK8rsxejcWrj1HjvjBcCmZAVK/Eb9n9Sp9bdg2/thwV2hkAv1QQI4a5VHi4Yfr901S
N3MFO4g7GA9Rpl/y0X2PVBAmkRt+l5MFLo8FWa7tsu9GbNldv+b8Wye5ay+85DUrwrlNpvYsCp1l
lhhXaQSjxKe4xltx0KNqbWHCyfryR+Lou+E3b7KDRpOolrxSZdqgGgaOYDZvjG6eLSe8Mpp6qzAH
0ezhQWsTJiYmpefgoT1T2OY7r8YQ33tKemPqCqRKcl+HdBkRNruoS5x0tvcR9xzndd8wme+XKJsw
9iYrYjhWRhtcAlt51lK4+LWXjaDnne+x0Vw6I9tWrbYUHgELivOUlO4+zZKjh7p+yLVjZeu3Xu1d
6ja/0Y1hp6ogXwx1Gcb1ght57kQgKPNgJzNYw/Lxz64Cp0mgo2us5NEO/8v8nVPx6/wdMflfXv/z
fPa+GS42DgYFPxZJDq/8VQWCkmDlbqoIoaez9tf5bH3Dq86FCeLQU1U4gr/OZ+bvbOjZ7bvgtDyP
E/c3lvF8w/5HFfjprVtcTZ+rQDUbB9NxAQtWrn/S9WZp2dk6kMEy63Ag2Rb27ULSbChB+egqUHwd
84lI7/dcJSXdH9UlYdBrhqo3yGNMi8YlAVrqp4fK9TZ+/pa4BFWqe8N6Ssth3leMJl25Fr5Duz74
60oxTuT90ht67cVBWZOUMRCbeHyAyTbPrAlhEhHPAebJClciDQ7OEJ96+041m22NpSm1+vNop6ss
NrEf+OI2R/ik1FRtQYwrIIYxZdcKQkymF0NJVHQ4D/qAPRRRx43T7ErT20F5Rc883uh6dSka984b
HzN2BYFH52cM4o1AwelqWpZG7847eTTKYpXgQWwSex57CIgjncRJZYDbBBG5H+AZJml+C6fuZaon
08YHF9jkL23WrmI33dUD3/Suw9+YQDyNJuM4Vo2czAO7hZtuYrXtl2WPs9R7GVXazaQmNRIrBATl
DP2srsbrRCIMEA+NUS0rGFIuqQeKYuMFI4eHN6KkO99kYK58BIjXUyzvffuqsE4n96Cuy5mqXfQO
ZwSK42Cy90MaVhRMIS91fdcm8cI0rxNwN0mMh13Nw3UX67uRs9KEfdw6PgDWaBG32laJzXuv8uFP
jvA72vSJw/R6wHjWpXiWwxyckJ1/jxNj05v5Ss/DZh5qbU3Iqcpe0slXNolTsRavPZoMnWajT6ix
q0i9OJkClK8yVlALb9QR8elICdlSShZ+sFGx3vkqMJGBYpNi+oW169qkCNWnapS4v/GIWg2ghzEP
B8zNmfUkU/XAAmHljK8FZe1AeRt1pIa6irtMShKAPHTPUQ1WPkSAFtoz3YRRFdBZj4KH1Q0XgRmv
7KKvbj0UEtwUynr04l3ANkNC0S1tgmR6Ea4FovG09q49xXpUwPy0zl2axc+eNuxLQfpC3RCfCVMc
ZiE5Og+acxvFxNJh3evyu6y8Sh1/oSKvStqnrrtue39Tebj7RoET+SOvYS1FS9Go6zLCXtr360am
6zos0IQ37awfqgdsFTxaFrtf1yvmnnHjEkVBUuPF9eBPVuQWsDTq2/spKVfPHL7SBor38spipqRP
pvFylDNLYnioFP0xjJEJYtN5ilNIjZXBGMnM0/facl+icXLQ6xulApLk0RDkRrkoa+tYSAH1c2hA
mxMuxO7KtuSbyy5LZ6dVhyTWsOMqCPsCk7JRBnXXah8qfwryNtYb3U7vGa+StKM/DZ5ykyvOtvSf
WROuRWheF+Nu5OcEXBdfNTdVTe6EaZ9ilUlmQvqSqS5tWe4tAJW9re894yNjrlOY5akfUeKnEKYA
77U4/eMbOx2uVI8U1tEMyNee8oPh3/Ew9NE2iNqt6Q8LjHazXmVIVGUzOcnpY6BiOpFmDjESNt2Z
2jq7ph6AdCQbM0A+jaCJUfRlQA4u+ICB/O6N+oMPLdyfArGqcVUjJArF0S+cU11BeJOOuy+iYR6Y
FqkMQXLA4FftBlffusyS4mx4TXsdxkw17FMbafcffVWzSSBtjxRAFtOTLecfHEmuMc1WvqzKv77+
11WterbOzOa/SX9/WZUbuDBtLvkfm/LPrZT1jf/4H8bvdLn/XF1Y3yglQAP/RzD3m33UD7H112HN
57ftfpEsm0ZmdLroug1HDbNHro18XGvaWUi5pLKdK02KPdd4pO9ea6qyGcpmIQ2N2LfJDETIlBmt
jHJY9xhtFHC8CTiLAM57C5jMHV6S8brQfYYMxICSBG1nD7ouDpGMNj4DRYsjlAty5gf9NkdHbBDn
Rk+57vL7qnmL7ZcUNhLgB8+ON5nTrmqvJ56pJxzLf6oz8CWGPdNoImp+uZZdxaN1bILyFIC71KNh
aY7WsmnfhC0RTr36HQ1OORm8C+bQSGybdl4Mr+6owZ6oFwE08kzFsi9YsQxcHMxTK996LkMYLKN5
UrtmNeLLCQBGOCohQrkBaVwsSw64sVFXia4fx8KB6L/XJg851gPrB9cAzxaOEwbKZn5qXCwa00BX
PHVevRUdlmf2EhGk/QJLisWmBQByNbxpTr8YDUbt5e0I3Bcv2z7RXjOSCCqXVCTYveU4KVxq5AuE
vjnJdUH+kDEq7DL3YVmvaroTHW6BUT5HOFRCJtMVWGDdu5UswtGpr9KJS4nFu3eaqzh4J46V+bGy
zDx/51kXUeEUtUFYhnIdtLw9BdO8qeFzz+/snqTpIuRPuK3sSbgHFpoVf4I3x+GxcRkUFYX6PmjR
nTuos7SojpyUCxv3/NBqm1j5f9ydV3PjVrq1/9DBKWxk3JIAMymSyrpBqRWQc8av/x70cdvq7ilP
+bt01cyUa2R2UxK49xvWepbiKlXnSgQ6yT7dik+GtsJIJ0BfUUvkgkOX7P3XzmAclb5IVrKsQm83
ctgOZuDWebPXQcWM9t6k7wdEsWzk6BxBWPBjbB1eQN71p2lV60aHYRnWTuxL1zTWWCR0LCis/hri
gqa80T5tjJhJbYEL6DmP6/gU8jg6waRf7C69JhAvu8R+9jJXC5+yRH8K+xgXfFGsyuwB5uzSStK1
7uPFkS8NN7Ml5RsF9bKpVuvKLO9Mq9xGPUsgGVNeEhFDFMqGh3kuuJf8g6KDNVG5G408fyrNZFdm
2FIqtbjG7G3IoV9X03Q3GPnaK9SnfHws+2NfEJkHC7mXFFZD7x53Y+t99g0LB5CMCCMS1K2ZzNYK
aif3Wq4woSgRVrT17IpSMNmH9yGBNJrO/9HW+S62P/KCCgUTtEQdMNA50josMSc6KDH3HlVI4umr
Gu264Z8iIofnUR9jz0Kwg8uGZ5nWMjVap5/Yk2HGCQrhBJCvqShZbFS3CslWRmtdZI9lVExBAqMB
99B69n+ha9mVfXxu8DMpsCZ60CAqtu+hRbvfcfm3iRMZuju1HtW62np0BohEUBgMlbXCwkYxMNck
pNRN3nBNgvJRVuF+BLBbeOOK6D80TScRueNaVYydX7b1NYq1tzplkjCuJFPhofK3gRfwU7ZgfPok
H2rjh5IR+wsCzu5hqAzNDq54s2ryhqBN49Vv+AUMHXpgT4eQgOdNw9yYCu8xb3pk6yCu1WanlOK9
KzAYeIa3LXX7Napxug3IfnzfQ83AbPzffdtSLXONCkWI7wrKv71tld+FaTirf3r9j9sWqj7Cd8j5
M9hwbqj/aoshshlfvvi1LaaLRoCO+vI7+oAb+st9a5PFS1Oso2v4hwJLLvXf2+Kvb3zeC31ti4uJ
EI1CGptNEYvs3R5sFesu6dPLzAIiP/gke6hle9uqoKA7K+CsV6eVkqh3aEePfsJGuPMMd0iks6RF
m4Qs6UaZ1l41EtMkbwfVX9mDthaZvkjk4IA/Y5tKkrooJ3NVZQ9Glq/E2B8ar+SiM184Tpw+Kd0M
9cA4zkWuVGMvBRJTiy1R5WttkEjo1s6jLj/biX4pcu42tURr057TifDrprWcyuPq6qH9khQWjP2H
BCM+lUy3xRGaecqmIJu6GaY9600nN8yVXcd7qzyUZkrJH9onNWKDOqX+owhI1Cg7oSF7kh4ru18o
JV0foVo0PAoFru8E5ZsyPEwyLkRJP0e0+0aFfCGTv/lsblOZANEE6EwPpwB7ONoc0lUUYCmyj5Tb
JsyKYaUfI9xB2H9jAtSOBOQkDXtrJsGNyiCS1Wa/Rqp3VaR5Rw1+GHUH5NTKWARScVA0/9R4+h6W
TEpUTOrTUk84cJRmLTXcvaGy7lvS0UeK9CLIjkGdraFKlR7C/dZam2l0sGYrQknqiWYHLG6Cb75P
YWGUyBGyvj3Han8CK3gQEMINA8NiQshfrrTLLDHlRVlk6rIL9kOOTDyp33SWJxQA7SoP0jfLyncV
nKiSVrMweoakz3kHSUbyFZB5/EhMdc3A0B3xC6khmQcaYTSmt2ow8cY6djClw5urLUvCxKSxJKlQ
rGtL4kK1+W1CSC7GR2GYx6Ij8B1Gk0pgShzq29AmZw/Gw5wsn0JGsJv0DHpwPUjNe0qixErSc49g
h/xoTcNKNA0kC2ITDp2koMMidlJ6jyxr78NhrvX3kqC3cT9oVA23eC0cAa2sIqpg7EGMQyozk8mV
6uAuqIdlgu4r8cQC1eXao8eRUZzUcfgxTNVN1YEuVIlm7+N2H0Y2tgdG88awrhR1q2KELZt8a6rD
IQTfZrIj7IlbDGxlVwwayJpybokAemmUupkEhtAYH7IY/J08rNCcdNSsevuitowTEmQQqcYII8oe
9Sk55O3gaLi007a4kVk2jtPwKeQItAjJpJgRHY1URx9Nh+c9thGVdHWuZGBjzFTMUHHU4hhZ33yy
3pdNGyMpJMoYBK8qN486TZqJYTkCVTghmzFiAEpKSJ0OS5SmFXlGFSb7sGddr+/UCONLTMhicBFY
ASqVAjdhxk8XiWxjgPi3E3ayK+TJUXttJ8Ut8GDIYi8jMXuluDNDzMGevS59KHDkdjd65PQBfx4m
9XntJwXgjCrh6IW2txHWmJhCJuVWrWIgiGQLca1bcXqxs2ZXc92zn1mbXP85W406JYOCskClPKiz
ApAcv0gwJz7lwzBTUCgnEsqKifKioMzIKTeG8hPv4iakCAkrhFXEJsYmkKd8ZcvRKuAjWZP+ZQPe
wB72YuYmuBfdieyP1C52ftiTtEvpIyiBLOjsHofgiPoim2skQbEkSwcOEIK7SNijlAJt3FFYNd6n
B4DG6995WsHQ4WCmCCv6oyY9eqr+JJjqlxRqPQVbzWdP0qtrMVdyBSVdqJRP1LqOmGs9zz/0lH6l
IMd4mGRakDE6qwEOHbUttkSg3kEUWQsKyLgqN0UjXQr/qlFexl68BmqxLI17Jc5p8KlCq8l8ysVj
GoLUtp9jSlXSPK5CNi9GWExO2Ub7gjGZnQI/yyI+PLL5KQ9z7S985MxUwslcEv+bSxDqDsQKOCrI
iaA7/y8N/+8Kjd9e/7UEsRT0ijI1yuyU+1qEyIgsbMTxZFZg9fhJoQFjBIWGTC7FH1/6UoRg8GBs
zwGNaJ6J/j+YzaP3+K0I+emtG/Ny9QuCRAS9qDCFNZupJa2yAScEWpMwANyq5CLY55SjAsaGpTwl
mqtc9FsFXSyfAJcLTyVGVSeVN9nGg3SXhYgWwgUr0bXNWs1LUcj65+B2qG69d+/QVcv2rSZslVn9
tyBcNd96cm4GGU0cPuUYAghJEJ/GA63cN4H2qTsa+V5xzY3YsFWzztpzQ7qhtchuGa357LMYKmwJ
AciM4/SYwdehIxrXwBULp+Qm+capqmvb8MXf9Uf5qLiy27qm72gXEjhJmy9uxIJA00X35vcOdpUc
SOCB49Dqt1oPM/RSwliyBMiOZas4/nP1gCSwWDb6opmOdgzCklLf+GYfiVeERSi9hMHVR1nlu8ZN
9MC/OUGROuiXiiZ1QbopybUwGcmCaNzEIk7AGSwHmVeLEdcmmFlZxGfjibhJZGeUeyHw9nFZcrun
rnlBmDYOt7J3lM1N3q4p7jz9LR72Te94oCSIh4OFHx1NES7RimY7ASzL7E+F+jKYK84Mc4nvOagW
imOsqmt1hfy+9RYYaQ8Aox2U/eITzCFI69MAF66ialpynvIPdb2xBTA6iPIALMLn8Q5LeHXR9sUL
/kaACo+EVjgS1Qftkklh4yDkptr7HDhuVGXZX0S/rnchKnUyC3k4ZAAQmr3x0yUuicWQv/ZsKakI
yVZ/gc7IIoigM/4X/hvGakPboEYhCFXGkY7G1CIu5Qbq08GM9kqRniPjnOoA9BwlvhjN2e9LN+TX
Xodi3TG3t1V63N4RXcQkBpTTtvvA/FdGEpFu0BBzff3vPvGUWdBhymwOv/ty/rbp+t0NJOYUs6+v
/+vEM+Ay4G37gx33ZcRJPyZgKs2Ca0GzPcvBfqhFWDnyB3JzWf9HbfjJDYTVWEPvbeJ5+x7f809O
vLld/GXM+dNbN3+Ri6hJKvtNzqMdpyWW3EZ+iKcOg1nRs2xoP+xJOrJpKoC1iZsJ68JSsfP90Een
prdpuWRlZQBNbjWkDFIVHpIy3lgh8Su+d8BQd+bGPU66OMi1CrvN4KHH4aAjhY6ORsenyOiEAnPV
fNX04jGoDdRO+sZTx1VbWNRzln3X5oTITh6xjml6SQzSBAsTu35ZgnXN413aa/usSu7iBG9R3zoo
WbeCNRJjnM1U0IawSzEVEjwkZdsU8dbXbai5PZPNwbFTtMCDtZDK5GT4A7lZanqUpGo/Ss0x9ZCZ
UUw6DFVOkiK2dnk7AK3VGuUxFfRKZoPEFgiqrW1SBbxvclCbcU+iVbZMY/tkWwBQ64Mat2u9J8Wb
Elwreqdp+n1QZm5G3HGFBKInlTrSmkuR8UepdGpTml/x4t5ICavdcpxc2hgAFeyDcV7HBnnhumXR
14TrcAyuGUtYtnu9HfuLaJhMxlxmvDB6IoyqnEiMMNp2qX2JZ/eLARN2GJoPO4p2KilJY+lYMamf
YefvUayQzAXHNoY8xV6LdRVhGkSGHXlP+IPq4ViqMRYRRPkjlCNwlXCvF3qOnqjzP+sx3SscNmob
rpvgTYuqjdYQwuJ736LCOuaEgBQGyaOWvZqG+JiOEIEYyXqZgfqYW7KRN6HCOLAh4U6aM9KC6Nku
h/WQeN+CLtkyJ3lsS7zKkrccVYtmxKAhhmfsjAUp2kp0G9fR1kqhsb4pY3DIIRNGkXwI2RjZUFnl
dK8ZNBZZSwztXW4FW4nUGak7plqxVqbgEHsNVA1+dXjlbQej52vk8dcUdvwwBvGxTPFBGa9a15OT
6m9tfgxNZhATFbszpqsG3KABG4LROCfA6GJfYc2ykpad4vSm5iSnde+Jdq243BD3MGlQDj0JzB2m
HoxSdvLsUzFUOZCSkt02jB6/cqL0Xx2NhnyWK4lFD0EdODT/vgYFT/fr0um31/9xImMnxnXB1EpV
BCBRJmF/1qB8ibKX8Rh+S/w65lye/nUiyzpOYzInZ8nKnH/25yBM+1+APvp3Zqj5j8R7GER/P42/
ftvKL6dxqYW5MXjKwAbT2OL42FcBk5OB5p9qStGLxQA9xfIntzcffe+zS4LXPBaYANq7VttpjHSM
VgYbMxBm1IutH++liOoxN+6ZkywTq9hLYwfuOkeQEfvqvadNgMwFg5u6JTjJe0ka492MyrdGki8J
LO2J9XpgKs9aP3JYNxN7B/+51dPbskmOZWCs8tD4kE3CxqxsPTVIpbRWepBCkN6RP5OnBd8GPLEx
iz+9PINA3JNr66flp5ob72JghexlhA/BpVj3c+XoyykCkuYhjH131NJDVDFX8DJxn5SwJfRSvW8T
APulGd8PSblXdP59vdClpZ099la76+MEWrs4eqY0g+jRBE+AdJTaZmWpXAtZfe6bdt2OSeHKlreo
K5nwc/Lbun4bU6Qy13hnbPY4KemONuZQ9++leVOLcp8j2SqjmrNQI29dv45MNqLsgSmBm8PWlvhD
JQ3ho7aR5YGEAGpxzqOFSVlf2uI6AFyeO3l16lnDAesLxdHkT1K5owxOuDjh0mKBzy4JrQyH2qwk
Rnt2CzV1laXGfUkcFLHfCrAKTW9XBg/GjNrIa23r+eRY1lpcOWbSYGPwKvQkg34y0u6cN3nBER0S
+NBoN2FkvFveOUaewHzxs/OuYX1ktru09E8riJ6GVHZqzs5GYCbBWnoSmrTtRvQPIdOLOlefRNou
K69ze7QXiJ6dtk63vm8/6hjTpZBdgDlpxrLMK1dNy0M3qm8l8KXMxwkSIIHRPHQ2zWIkGKFC8hzh
GTJV/QLMYy1jR/z3lqCUgvPZMtv1NKrF/3Lg4R3/5cD7D6//UYKC6URhJ+tY3WnmOfH+PPBMCGCC
fQBFL2fbz4Z0VMm2TeSvSvX6B/P4R9PNlyAaK7CNKXq/a5n/QQmKDPqXQ++Xtz7Tlb823X0E5DCN
5GhDpIVTnhjhOZIrmSuPeBSJhVu38c75PbVSS1LpLarljKLsnJ9sKivjTSZ2yKOlFWsDSdeh3RmX
eFE/2puAdk1zx6X/ad4GygJ73Zt2CbZWybSPXu6ED+dAXCsowo2/qUjUvmZsHE7Wg3yExe3IH1Ao
l+H6/OEvittILNB6LVQHGZLixhd/V340+aZvb4z0G5Mk2d9W5Y5qg8EcH/ILE/clmfHNrXoYXQ+P
wPLF3DSkfW3IB3mUrvl9T1a2v8w/iAUfuhWeC7FRdWRF/GU23ml1pR7ILiucbJXN/73FV5/cWMrK
KhdEJLDTbu/tb/qGoih94d3JscOPR3NZZY/H7Ka4MWKyLJ9GZoeUZfv4hUCBqDsHN+EH3q2KuMXh
m9Kz3Zzz5vksG1jfrRW8frzEA0VT92H0BL2eI+Ru8dsYn/neEr55Zo/F4iWIlv7BmN1/3a7ABsg6
YwO511zI3da8+uvpRJpLWLvsPfnRuOObrF+DwWm3PeBR4hh2nJj74opASN4WD/rF2yR7ZWuODhfU
Q0uuyXvxrdvbLoyBl/Jg7rpiT7Ogfk6fysrelav8XSYbqn8kwIaUO8Yd+Op1wmvyTXbMWr5x1+Qh
wrM5OUrJQvXUzNOV4t47EWxp5A6U95a6q3PpfOe8zXxZxevoQo6NiM9q/JDbl2xKVzLJvrj7+U1N
B1JzkCgxNrZfIjatBHx+EmqQZa7/jp00Gt904Vbfqo2BdKzaW1vp+p1AS25fCQPnVffyHY46klEo
/FMW5JyAkTVX4Dn0nedQ2w7SxoxcRGnJMV0F+/ImO3bPnVgggiK7YkD7+cpOFjF6JrZkpba205kP
/MO/fFSp6wZmZs4hZofW39s8kAUzy/xZm0QH/vPr/yoTKfN0DZv0fGQqf61L5wJSITOLrzIlnYeO
X6tE+nUD2zWOMW3OS/+pShSClzGtNOB6UXb+k0PzP8STf33nrCV+PjRxkrGPSbp+E+r1tUE5OjII
TAp5WUQJbEFjHTCIKsqS5JveXwahv7c9i/1O689e7FelTXa6ND5nMgeb3zwpElirKWZ6Z8qPsmXf
TJgltaFky2H57ZLiy1yQFLQzQgI6lW2H6TMi/SGw5Vd+KyTBWG+ADJNFo2a7zDCvDHSXRZesBCTw
tOwvVRWQilmfqozPcS/3b4pkrMawXRrYPKa020facB465cGSWuJHxSLOIuLd5s5fwieiKpAtOHgI
4d7kk+qaITOy+KjWF7/G2HCSuzutaVAX1IdEIFT1gcYD/QutVKFBjxkSEqcLwVBVyHWgkDL9fYbn
tG3u4ekuGm9X6+VGYYqn4vhijWQQE9NPt/EkE5thpvcqRWBo1SSyxm4uy5zxaGXB4vL/DD3OBtnD
J6BhSE9Xcde/y2i9rNp6JrOSzY93E046+mHtKfI6Vg3WIS+ycyTXnZNnjIKV6qDEqtvqyuz+WxVA
KLOxJ04zc5DzuMEkH2NbXyZzY8+cl/HMLo+UJ/RViwz2RVsmRy+rt5GiHUDKIU6qr51I75SQTZgd
N/tUjKSYaft0CldBPR4yJXCMGmCZ7eFfxteNdjskptZuo5WounVH7mo1bFEbQUic1uSp79O4cWsS
WDAunikHD5Mw8eWqbKnH6cDfQTqaSR9f+9H7GI/PfR0mbhL4jKjT3BmlzDWM4Qn9KCZpEriGBgG2
SUpBUZxbSzkLr9sZsrKQbXAA8p0Bo7lFH1xUymYy+b3Aoy36ZhkJftdjd1aRXg+BshmA5PoloTZZ
s6lMH49+TuxHdygLlOpJtJ88760n5nz0glfRIsEK7T1Yf+blyM8xCpRLr+GwxoWzCSsGrHmi3ugN
OzI5S88sxdZloxwHkqANb9hCzX2RPaglWkkyr5Eq9GQJW9iYXz8YGHICem42ya/JxNHu2JQ7+azg
ajXq23QVeuIUsLqNQ0R5qugBDwTBNTIDSNoVvDPGBdexAzUwsJAaAo/ZNDTvxdBBz8wCFXSyTn+R
aZ9Bou+nMN5NtSB5NOzQ5wZksBP5I3qp3CPNjdelVZ68iV2d5gdsagVqokHdGpZ3kCseHw8BnDTG
xyax13KQ3EQ8qJ2KKEFOMHbasrqmQiVODqRyWmTAEhJ9BceO2RFDCqB8ZPFqu1YnBRjvwhBi6jKN
4aHsws9KKx7hoDwwu3uNBZlCXbpWI/qZLKPh8ZUnr0W+HASIfP0HKRO7Qo0eq86aMd1gMpUSkVPO
ueXUfvishMyYir47ipxvOdB3BeqARRAioKqkipTg5oxEf6PrwzFVy03NX7ZorTBAUMHWgomcO+ge
TgFh5q/hKDTi8LqX1BTK5Pybuwz0ESb1PpARGSsMV9ffDbpJW/z5voQJ8uvrf3QZQEUU/lDkRfhr
AJJ86TL4EtNtCzMKo3DzOxHrx1gF0CV7QDJSmI9/Jxd/vTBnFBbTcTIkkQv9M4Abb+W3LuOnt/7d
lvNltReyx0sZFAcbrMiB/8AYmAezr/ZysZaCfdE9+XtRu80NMRZ6dCiINRmKclW0R3F+73WCxj+9
7iFFylGFsmNFoKnQjTqh5ViDwzRl6M++ulfaG8XfBeWwMLRTP9zZq+Bmyo6qWLYvvo5q5x6gOWHG
KhCe/hb0VkgWEHEkEAao60fL7QDZg0ZEiY5X2NGUPQHuhr/BGISToGcycDvs5bN+tOm806tN+AnK
jmhPth7jVS4L6E/Uobl2S9jaGO7mIkBFr2uUt1axrlnwCU6Wl2KlbxgD0TswnLincCDAu977ruhW
muUyqa6X5S5zFPaK9docKYHzRftJdb9DrTrriLfh1j4mD4zokaKixBRbHMx8BpcaPE8yoldNGCZL
f7hO0FzKR4TGBGP1J9MnLaXL9qbOjZL6DnkG7+N2Uur9yGfbBEccDg9Exu6i3a2yyZ0MIMfoFeuW
tNpz3uFP4oQkYfI12fuHZtftwkP/Jo0bTxySHWytGiYo9pSG9Om1SoZVu9fvtX5PNm0O5rg7tDHH
CgfzyaTBTN1A2WnNjo0fScu1vYpect44MXOALsqTlhxkRlwTj8F9DnIFXU5QH7txhYSj1Q76R4F+
FE0YUTRQJxSmPdv4UydX3rPLxYCyrKtdJTiaXDAEv/hLZbHr2CTe4kTVWNzWz8p46viJsdlk3QjE
xGazcSVdZ9VOVwXxm2w9anylrzFN6kdMJP/eYwv9LaFLQmEEa5GJYlGM/92xxVz352PrP7z+rzJf
xoAJm+GH/frP4Qh1PmW+YVLNG9/Xc5woP44tLAg2ngVM27r9na7017GFDYHsaLqGPz0N/6DO/24Z
/2U/9/Vbp3P4pc4fQ8WK8m7YRJ2UbTwZmD6whoUsj5skiC5trZOf4bNdT+WnWqQr/OnVTBA7TSWR
InJ7kzbTqc4wSucTwrgYarrmaTe5kTeOKIwL3owevKryUozeRSN6PtX71lUMH+NCwsej8Emrj3da
lQsCE+WjNcKu7LPy1iAbKLbibUdgeliKe8JCNjOg2+5RPtftGZ/EW9aN35gw7+TCfIqYU0eNeR1t
hESG954StkDgKwG5pRQ/KdDjGBavdNGyFeqWZnyHIWU1rwhTBsZKwHuKGfWq7UB9lG2t6JtXE8gL
+7YC4YKQhdMbcnehDC7m2lc6sYPR9yQOSE7dqiHJBTXWjHpfNxLUiGHLqoasQqDjvibfqLm27YNq
meWdE/UKKIaGNL9AS661ge870qZl1comqzIA5WhXFq3h4dpTd16Yn/p4WPViDnar7dBVc+QTk1G8
4jReJU2+rAH9SpL+Eg3VMSlRuSWYMGA6IQ6VYAM1x8k2ILwn8cn2tctYled60LbmhLpCNdZ5T8Jw
l5lYuxP5pYKSPwzKVWSDWw0V/xYU0VFQG4cDTYKa3nm9fJxMe/49gx0Mx4PXGE52CKgU5bJ87bJ8
B6bsIGcEzhbTOujZ9NltfA6DecVbPkoSPzOLLSM/Iy4XxZvTU1Zp9ZEVBZY1Bf4xmXyT7wEHAGHS
yMDvrJQ4mOCjgbY3+p0zWs0hyU3bqZhnMZ+/iCSZFpU5kpfHRLiRMGCboPnRejQIHlQDlZxGcKxt
5D1xGrjhpPGWsu2YGrW51DgNC195ljNfZaXH+etnIwzWloe5Ni7/7jPRJnoO8BuTY+RP/+VMNJkQ
/Dz6oLb6+fU/SjkwpTOHdGal60Bv5oHsH1Lx+UzksMQOTUCVrFHqfT0TYfAKdF3YxJBxza/6MTBm
Q/b/P/vQZlL7L2fi99mHKbOpY6Itcx18HRjHsV+lgd72FBzNvRW0d2Jkg8oWaIXf36PJl++CasI9
1IldlQf3U2TeVkQm1H5zDNogXUaKtC1zVI5REp8n9IXkaPYnJQ8x4MJ5tMzmdbKTpZC9sw8dO6xa
MHXtpUiH106hK4FSIOHLVVDF6vq0zw19rSaBq4d8kLxiI9WV6QbBvR8ZF5mmMyalk8XMJZfya1nl
xwg/UJRwLoyZ/KJFBAlpoNH0Kp1zjpy+Y7tMDJOArg5b1LSohDgJuIlcCYuiVHeIF0pOtXGlkrs2
gkprfImpoFj6BOj5oA7iyb50WMhEFRxzH8BGNVYQQSfHzKR1mb0k+XQSugideswBZ8Qst6oPZWAc
Oo3I5K0DjJ8Xz++RGBB+gK3TEtJCY4PVyQnnbXyDoJhzsSTOzqyshRpmJxisru6/sWzYDBIbn1RV
UYX3+GusuFlmzDKURiCMYLITEdahYZzpxE0YZksjKZ1cJoTcs99F4G9EQmBe2VflYdAABWpJdI/x
1oVcFvqD09n9Lp2eIqtyTS06T3L6GHbRU6SobjJWxrJt+DHqvXopDI+gpqOWoobLYhKNpK0ivwTB
dIlExkXSDEcuUkTI4UcU2Ltm8tZTRIwoHizWqQRYDyNcD+zvYe904j1vmNBEH50XHsxMvPRZv+2B
vgGudVphLQjMc8wCo1gdfAwph3k65pewYM0mwwOcovETicxhKg20rmupyy9F8Sm3A5nZ6AgWeS3X
wDTbPUFrF03H/G93OY9UtJ2wsKbD8OB53JYafxmDG8R2cn87pDUB0hZiBDkntMj33KkfXitv2zbD
wS7DM4hczlRUvHn8MqKy81MoZSWwI2MkbUlMl8a4WPMxCuIlcOP5aBXzIVty2uqcunAKTGYu5tFU
zUMp5awsFRs5Wo8EhUDJmrO7mg/xWZ0/NWjSON1p9BfFRHZVq42XmvM/nS+CiRvBYGIXmKbb6N47
aypCsLVxbzQowLlLIu6UViuvqt4SMCCWWWGtmHhcKsmcjXadqyaqKzTzXLJyRNHOzga9kdFI50hj
emCozWnomXaZxbCVTGbmPBIo3rquQV6pYLYakhseQWal8HhZynYayu3YdGM5XntMm2o6J2wH+3Yo
kQFL4tGOT6NZrNq2uMpycdTJiQ6Lm2j0rlalLZShwVPt3xfZt8ySyDCIlkQtQsGDVhAPvJfCvq0N
MN9RRAhu3qDMlFj5aoH8FhtkUMUhZ0ek76ygYfPdkqiiDtdAEQddLd/8SFuFMq4pc61jGKizF8/u
12rKmCl6idP7CKyPkLqNolvHDoU8H7R9AvpSRnWITcetxUTXppxifbqVGgJwwozHRtCuCuY7Av/8
BGmwTdnl5BP6e9shzRH8oe+YJM8Meu6axniyPRrdHBSyAt2GIzA3GUc1kUcGtzh7XrPBDcuO2UNy
Hh2HWv6QczYX8xFmMOGzkfJwzlK+kdGmg3PWMAkE/VrYBRg8DTsijwyucY+iwgQNBNH4RknYbVFT
agkZMYqpHIQki0OaWu912HmXMrGuUdIeVLtOFoFQCbYTj0FLYUFFiESIyVFnNcAcGFmPzK4tz7zx
mGUzjlyKebhdtt3TBFNUY+pN9OUuTPRXNQU+GBSEoDMf1+dBOU/AocBpaiT6OmeSXtCzDTTIA6v7
gEl73lSr/4kJ1IyF1wwb7LKsvqbbcsKqwLQpylUnHoN86QUoQE3lbWp8FD1h8iAyjSDiUi3/1aIe
bGRM0BUZcaMMaeXvSxYyBn4rWX59/V8liwWw1qAkERp4gHkn85e7bd7R8Ldp38Xjc13yo40jgWVe
8iCyxYf+q6iHnYo803UNCp650PkHbdx/YL58/c6/96dfK5Ywjds0C9uOhN3FXOSDYnnMdSAXSLfb
+K1X9jJqZ3VyoIUAj2VIlGkbvVbZK77znxRS343niBN+y0MAZS5ZmMfxhos9qhbI1Mi7ho37TGo2
KktmRemNvEdbs9AKBjZHDeOuy9U4tTd5vu0fLX2hh+/9N+8UrAFjHPriIdbYZwbjplgX/2oZML8l
pBckn8kaKMj/8nyCSP4Pz+fPr//yfJK1xgzU+j+p70+iM8EGkunGHzg5qtmvzyfaMtOiHP8uMPup
pAYnzbMpDJWQoH8GJcJE8VtJ/dO3/iuo2TNsUy8bHlBZ5Edv5pDpVr5qKlY8iYyLkR6TrtgvviW1
wvqsre5VrbqOUsncgDzVuQpqilVhDiSQ7cX0ULHertOHLEFRGfmrYcTkFqLhtwjdURonHFljK9nK
qzMqgmk3ziV4Fh7UunpuveKpR3FsGrgNoc1FOkIrbHh53CxiWd1krN3DIjx0Zbks/PClD3P4tREu
iG6j9uPGLCp3mOtJdUYRQWDj0yQXwyoHtGLo4Vapyy0nybLwPEeRof7H0WoKJCBqxV3E5LYci2Wl
1zutT1Y6FFjZijA4DjkRdJ5rIRvIiPkYKnZrTJI7vNgjmBV8ZFak7goYr1MlNpSJLmiWVRkN21L4
pE6qlCw6Mv5iZdTeTvN0BwsqUNgacnVmvhe8YZNCOFHABYzTTTtqq4RCOaNgVimccwpor8MzneDK
X2YU103oR0trjgjw3zSK7ylPThbFuJirciVHClhSqJtT7PaUbbXksWki/shWFqnWrlMlf0EJeTCa
YUWA5rMN5icb8l1tpEfd6EMnpUUYxYtFwyDRONQ0EMXcSSi0FNPsFhzMS0Cr0UMwjUx5GZTeomQ0
NBGCJmPjlLAnzsZTbPJwEGy3b/R114sNsatskubuBuYUpk2Cb8O5bPBK9Sqb5Uc490VzmGlBo5TR
MMU0ThoWiSDTtloDWKHH1JeZOjYIYN90WwZdF9pjl0iBtUY3JujKqOQZqqORoVuzpxYxb32J6OIC
Shldts4j3Z1JlxfR7Xl8W8s2bU/y3AjGdITV3BrG9IjJ/+PuPJYcOc+me0WlKG+2KANv2/emos10
ee/r6v9Tw48aQ4UU/JdcKKQhhWkADbwmn8yT9GlyuWqP+Zxvcl+9q7hNhtwqg+V6afTTvRaSCS6E
iHR/Er80Rn1PieGDQfR/JRBZfZQMvzD5hKi95nIrY3zwj1YstKWeUmEOpKj4XP/79k+Dyn9YXn99
/E/LK85d3BhUHXx3V/x7+0exEJFw0SUYCeE6+Gl1RakFPQfVBjEQvXb5cT8JFjqeYoMzA7l4mYX+
b+z+8ncH26/gX1bXH8/8+7//afbUwEoTBWPoN23YfiXgjABziI95SXdqF5AaDfQ85vogwXPXVU/r
hE0dkLwKA+TDRL00AxmmSJTwsZOhA3GtQegtCjdRuvMsz6k7xIFIispyyj47xbQbjnqv4ZGt6aiQ
w34/9OQifWoii1Z2YtV6QAkdaLok3N5mIfpF2Kx1XcAMQcaoMryyHBhjqGeLKlhu9+QtLKlC1gy5
6XZ+DKiztHZDT33zgB8p4hrj+FV0juk+XhUZpKYpRZyQUhTWvN6MUveY1fJTP1eQ5lOfc0moKx42
Z+p34zF34EHdTSmlyiLmXX5jxooVBna+ZrpVFISuQOeHHUwJNjmJalmtFod1Hlk7Js8BuRAYOY2I
iNh3MtFhYTMsN2NpuSNrXJYV9iasL8R7uUb3c0Q+NNmG2P6V5Z6N1/sac/EGztt4/nIXn5dbeap9
BTSJ+JQ6cmWXQ/kwcYUfRDBeMZd6ecyukq/HoMr9T51rvzzIzqhIux5JoJBRl6P5SaktJxxQJEQc
M+8dJoY4+xSS3hFnf8+GNjkhOkON3jChO5SltY7QIWb0iNLXzrHUH/MJwo0lDNcuew2FrUGElxvL
7Eg4FFE32l66dhWXNNB0mBNV1Y3M9LnndhyRRB/mik8T3ah65abzc4duEiFl0ImZGccCQQV54UGq
8OjoQlgdIrRrjZ2JPd5L9H3J4lngKi7ZvEo2MZglHqgRl67QTcV6abHZGQ3t2Dico35lshVKlJ/U
Jfs2W2RfC27Eljkve2dq1Bv6CLy+6nYlm2vEJtuqNYEHcoNsvj6UzYLNWGMz9vV6q7FJ52zWDYqE
yOYd+IarM2UYlk2dzd0w542ATchn0+/Z/AsOAR2HgZBDwZzVq3g5JHBYiJYCbg4PA4cIncNEz6FC
E+KrBJ4w1rv7lAPHyJLfcADx2wJ8+zIdsCNqFIAWAJ9h9+LMgu1pleahl3GWqbPHipONSNFctfcr
4SwarTuoj74+/7PHc5xERRGPjq5A7PofC7uywI9/k6J/f/yPhZ2jsUEF5vf1c4F6/XSvg2OCQe/f
jrof52ZtISpT/yZSuoQg8SvSnWwz+ePvfOa/GdewfvcUMFf8+YlbvwnRuUZITCr9bmNOuNfUz75V
Ye9Md4qSOVjogc6Nbja0DzJYWqrN96EsunXYnNMuQ2mY9jI8sFz87MfQGciu6ojX9QRWrI121Fd4
UzeRWcudJNSJPg2Q62RtRQxqn2e5x35TAtpgTpzkB8ie8SoLiC0/l3kvOjl4hVF6rtRsi9sBdrI4
UtFR+nQMlUvSKvF6BW6RpoaewlcJtdIwsTjRCtW2LIGZejMCdOWEhJTYAQpIOJ5n7SoQPhYpNlbe
wuY21Q+hvs8ZfKn0aRlwq6QABuR5bqEJ5U407Lp5XdCtpJFr8p/04CmIDxMYEgQvOfimINz56qW1
1nEt4XE4E76GabjtFC8X6Sl+Eac7UVYpt6cLOEcSvOTadh6FVT18M6WzBJUs5k9GTd9xsY7xM41v
I4Skvn2IR/9chLcB49JIdahM7VMW5EeBehC1h8xJ0Sm+Q5+V+lsW32YZOzXLlEGgQ9a3vGfXQNgO
BXDkJa83fUyzwCJQIHKCpQgNT1Ef5OIlGgpH0l+jcrJHFZASLnIMeq15DfN435bkmbXW0VgX2yDe
VLJ28/Oy35RZ6E4mDAmzptIlDnZdW9z1HITpRrP9iR6wUvJdPYPcOlwM+gBKuCti2nwGZjF7Zt+T
vAg0EU8bUH1R8YZh9qxIuE25vBBmXFXPgYyq/SWhoGRMiFWrQvsK+HIJq+Qv+kyz2FCjiidbMeyc
qjUcGBIPRhRtSlm/b8wnsfzMmdfpUD11SRzdf/J5VVnsuniLFUWS9f9llkLW+n1Z+8vj/1zWzH/p
EIhVlPPl0PrdQvynXGX+i4keMhbznD948D+WNfVfWIvpeec0yyHa+nXCRnJEBikqf0+n0Sz4Nw6s
io4m9tuEjacO8JHSi+Unfs+p/XRgnfO6ZHZT0OAi4pxVFTiBk5baQzUeQjUn3NVOD3RZuKkk2LKP
DaZt7qQ5NE9h2G3BbXa2EoyfUSieEr194Bi5gsVw14tvSi8mu0gj65B2NEqw6Wr+RQ/x4pg0IRQA
vxO6mYRkI7H7wt3E4QnHJmTC3ZX6fUn+Muc7orSlW0gTkX/kr47sbSZsmukFUrEXj8WZO/JbSnpU
6YVzAoylUWugBWZ5FrrS5Vy3jlpNB+IWVSt07pCljW6cqr701gKOStZTA3e1pFO7SQG6BfOdSg2e
3yxifOTOjcBpyHLNPoJ/13FepEy8T9cdVIEgn+maEVRO5rsqa8RTqXfjugN5kg5hziGHU7c6Jw95
6pOHdSNb8y0yD8M8bw1YASGsv4iF2rTGpyRoVn0Hxd8wd0XeVHZtRBtKorYmY51MebLmfcSUMR8k
z6i749RZzyYHTmuxt9YI+02k3ZRsPlYT8elCVu4tsJBqPH/Sd881GAurIj3G6iu3VI6YMPoVpT32
vfCO6r3v9GhXV5yygKcKXGV1pQZjXjv6oK9140rqhsa3vRlLXkmze6ta+xRVUgwEgR4gSoSEmIgi
AMznshM/6lJXF3D9IZeCg5qN62qoaDzsvvROPYsFRZOFqbxWw/BESJyagjzGQHo/s0jFH+MEDTgt
hG9yDOl1OTPSYdQDpQxrxc0ppqtUNJSs33Q4iNEDZP76oKOMtTM3FcfJKcgddYjdwAQaQfWgMR5b
Bjj6oG77WFzNUkxir9z3/ilpAGaNeBwAKAbVfR6kb+U442eDRM01jCiibZmPuv5Np7eA2V5hzBdu
MMcixQpH/EQGvzcqHTE8MkCYjmfAD4nM1wVAfE1NnyquEwzCYphffA3RKdfwqQB+WCKbWuuaTHAt
wbgIkHGlnHuSHhueWGhb2XhssEZPTHcBga6SQXPllhYvi3rXWQYKGtjNpOzDsFmNzUerNi5W3U2W
M+TmRywDr3CmZJLQUujjiFMz6hYHDdqXD6uYRqsGpYX4JgW7T0NIhr+Hup1+xCrwJB4rZQAscLAN
qh1jocupRqmAUVcoYGILOASrusZWHj+po2qreOKswTE7c5u1AC66zCs0LD2zQesKkZaUaAslJcvz
EVRCLQEcMAog5BAKR1Fc5kRYjdOulZ+LRkOUDh/irHWYya+E2mc4JV7KoGZKDLoHBreVBt5SCK1T
YzUKGt0Vg+0HzFzEs959KfjwCADvQ5WgtRHzjZo9sJaHtq/XUUOOC5jIOH5UkQySUB15hehutUFi
q491TxqSx0mirFE8J2N1zwfqMLf6ZtaxGEuZueZodCckAVpb1K5Ki2h+JNxVlsqVQUFtK7e93xc2
S/U51ZQPuimPYuwze4MiLmsh396zL5TbMhGvMMy9qQzeVEpuVpq5dJgnxsjEbSZ3kCWkWTtkuTcr
HV/aqKxXjG+f89p4qQf1OWoyRyAaTBcO3G2dhgTywn5NLVoZYwOopFNtzs+BKH/9k7dwDuh0On2f
4KDy/A9FX1lcNH+5mfz6+D+3cMqmlsgRfyd8TOI8v9xMICIycZLRuGTrd5OMzM6PSoXp+Q+X9J+a
E5cWzZBQnXRZIqspKn9nC2e0tVw+fhedfnrtxnJ5+WkPn8xxUCbM/pvJjjbk9mZqqlE7bexawS0x
nivlPpS4Ldf3kbGfKd7ViOoY+0A8I8qHQ4gmS5OevqvGzo5nT83biwSSN+uVVTajRxn7In2K0xvN
ii3el+q4tDc+R6MTGThULuWlvrRninGpolMwtHRnUb1LOaBXKvovqUN7tqglGJyZz7A2W54p+VDK
oIoBcTCwNdQOlP8V+Fk2XhW/LqHPdl36WK5dnzRf8TBDLarvhfooPqYX8Ut5BptE8MZ4RmZ1zC8U
4gfijxq3Cy492dp0PhA+umplvEZ2RKRpjc2t38RO6iiHpeV3h29gx0pT7wMBUv1LEGUOwEEA/1Gn
b6BG7ghwCuULIQpc1+059djH1oVNRw3Lhp0c03fVqRzdSe7LfTHaFTlS8QEgviJ/mz/4ZTjRfOwZ
qNxVa0KZnPHzfEWfvaEtPVDnnNBjnx2ScD8MCsr+ZqCA5szaZFJi4EQuG5AbrEG+roePuUafdliN
iY646qeUPGungbPF+AxZuc+2qeCSczy0eLpZ06Idm4WNI0LcoqO52avW2GbsJLsAEP9RJb55P/BO
PyuhnVAh9phSUPU6X/VuFd9U1CTjILYcWIwXy603omavBVt8ifFAUTW8p3iBKvGCXeRej94zFt4J
24JgUk8BdIVizKNh4bpmtYygYwuVZi8xoAGknnGQ5DVliJVl35TTeFNe9bv0sQYYyAeiLJ0ifuso
AchjXCcRShAe7IhWLDeycKRz7qg75vQ9LnF9jxHdMsihOMk2Pale8py65gYEcuq1j+A/osyz6lVw
r56FxzTejDusmaf6hg3IwEzkUVExPdMRoFEWCpPyJj8ry/u7ehGu5RtNPsygRGShdfSZ3Yc3nh26
01p0jB05E2c+Nts5Xc38n1Zg7A9vd+RpPRJVjsyf89Ub0WP+kHk4P1finbQz7Hs0sY28nx8fKLVm
G17tcE6uwOnwHAYnv4GMFtbh6QGw+JkA3gaGb7ryXflkbcmkOqMbbJMDYq7T3U131Ta5b+nl3IJG
XAGu3PEmO/6JOoN1vRM9pLSTvo+vFAlsB09zCRKsNW0l3xGoW1GgZoueto4fgefwlsQbKn6d6C7e
FZ66oVVxldSrDiXtXB7NZZzsRFQz7lJ3PpLKa9dIlKlTr6eNtTW26TrxFLI+hp0fpS1DapeSgvwa
na2tti0dfCawXyC4OKlxMjckkyBiAkzk7rChVJUP1JPgovbBNfM/ccC1TyqFlBSocePfa+6H5qJH
EClyRUZ9HCglO1W3uHQRI4PCi6R98jCpTyPq6B6VGjvwPrhaN+MUPQAiVbd08jBtehCPBDo28V14
Jw6g1tx+X1DaY2dUqOAGtDxklNR3+vdSRNO1ORzJF+uWHWNC2JaXv5AN+/LXHHXcZGdMh+SVAPY1
PyNdz0/Vg7LpP4N5ZXjZhpKka3gnSW7HoYuENIfCATr5XrshgOgXi0/uVqttIEkNSXEdTuMN8iRm
kuCaHP2LdRIvWO+Um18Cp7aV21y65TsvVTkx/HpPjrxButO8UG4RfOMvW94vvuuqywHGwUjgKO/k
El7QTbLd92JQaVOXWxFK2W7ej+8mbyEBCDtzpc248V9iVjLpXmfMSfA9dFqcPLfYa66Wp+eunB/I
6zXYxW8IrprIAsQ6esB1nX51H8a12GKU8wYvOoiVE2wD2am/uDdlii3SImbjgBrRYPHR2e0JeFp4
CzfzowX93mGVIorIiVZfPs6ItVuVfgyJhHX7ZRy5FBoaAcaVfNauk2fYoYdXHFll1Xwwm/yQ5UM4
20tZX2gr6/gU3oDTeRzRehuYmltlywf6lJFTA21/jx9uO7+Foms2R9N4jEC9UtPC90J4bi0HNVfQ
7kV/GyZOK3xKA9jLNWwkiehb+grSHSL4RjOdStwboFMD3snOOo+qxwyxkb4iohyq95QTI8lf9fSB
KYPRfszSq94N53DPA+XG4Q5r4e6A5fZALFQVV1LwZaZXGV/q+FgOL9H4bTZBvmoql9xkj1sDnLo/
I6RdUv2UsG0XOT/VkyPvyyooUHYoJqilfRHfM6AR29NMhzsanROyHQ0bVK2udIgbVpjVUpcaU+mc
MDo+CBu+VzcqczSaIQMIxwd1iRFhd3dKFWr/zhpPZbCjroMES8z8E4+caGsjuZRt+lzw9yeraHKb
8pEu+IgCxwNsxDn1Qmsl6q/s0UJLx+o7zYXzBfx/I9gFm/yhCI5LQYF/ZLmvGfGynKRHnc4ufZvc
TCKr9N5jMVBfuSkFm4k5fW2b72a+5XYrF49a8SB2VHdwnD8zFxL8rdBRr0vOppYftWqbxTurdUTi
l6Wd3QRuinQQgTt9ytRtDVqLJTWzVTzo2ReVrMQtu3e13FgvqrrVpQdSqmXgwnwWovWO8tjMBxxG
Qc86MT2gUpPu9ExTWmcogfO6Yu9QTRZSQvBRTydK663gZiD+qfm+y7+kbl2Ytpq5FL2E9RYJuGLU
Q2H6Jatc/abeuIeGl+qkbJkMGy+QXR7jz+Kx25k3ftvxN/FE1j/jbvTBxxBfGb66Fp4ZXP+njbRt
XFFaw5fdULjgRazWrOEPrKm27vIXPnWb4By6MmyDl5YdnmWHGc6RBCg3I+erv4au6dvLcl6vMSWL
T8qncoExcaje5F3nohUfzduGldxJPtKd4cQHwav2gRfT3UzaNvGGfbPRXTqXHH8tv9FPIEO36EFw
vfVe6RhbgReAXgxYI8VdzGKkraA583S2/M428rp3kg1Vyo5/azA1sMjeAHasucTzkvbqsYb8+Ib5
9qmz0ZXvVI+VfdlzoBTfxexrvC3yGrjt1rgM73gkvemOtNYi3LIN1Q9WsDEuxbt00dhHPNRQpn5b
Jjlus9ecylXXOnG7NTTmtfatP0aesYUm6wh34cXgiu0Odvau06HNa9Sc1sv2HfZGx0CW3rQOd+VV
wwW+Wg1rkddPiwSru2SL6nna85Y7bJ4r+T04W45+Eg7Fu67tGAC+8sWKVp+h2671DexobqyufsWJ
7c1b/S07tU7ppGu8yU8lbkM78nx+C/WBdxe6nocRBLBk/9bdM9p0mr21+Uff5Qxqfclb4YJepvz/
3T5AbuEvd7nfH//jLrdU0BBe/b+aXwg1f8qxFAfz43ArfJ9tGYvl64c7ayHmGHgEdXALAHF+9g/w
o5BQYYzhJLPkvwd7WPJtv1/lfn7qizHt56tcN6gxPZFzuwkPbXlcHFfZ1zSBvcGllF9YjKWq3dbP
BodJxsviNalMWlGuvXoL+gdleKJjXDOZxdB0KLG2CE9SWe9m9pKeQ2cZvsWi6g2FN7CB+dDqR9OT
OZynXC0AJeKSYv46gwUkxRr2O8qkioAK+ooy91XT9msVwXPkW05NJ8XBH2LwnJjUpu2s58XKc0PI
DFFf3pruJoRvUfmtFxaYrQS5UBa3Ms4lJ7u19/Jjv432yqG/KE7pgZIwYccY2cJ8IKu6r/y9Ma4Z
iiX0ezHHxTnP+B+7WeMOnKI5Yplrbo7TYzK6/V3Bq3IV1c7octNcL9D3beQGDMOBP6aH0VxV1KaD
V8DaLZ7Ynnh8fBcYHCPXy0Na4BbbsXEL3UsedA3EwkPa7AUZ0ap38/FReGrG61gtHV5YuvCwn8Jz
Gjx28l5Pt9URrU6NNgJrQ7rNgf/rTnDTo41smqsE1BbLzIaRdmXmKFYAysUaXhZnLK9kq4w/agl+
UUEt9HXsv2IKZXoPss+MPjdwrm33orprjtWwz01PzGgk5T/wvWUNqWzySn5pHBPJDiOJo5IronAL
IHthUDvG2nCocvbd5/kruh+/8kf/jshc/cXN8IC0fGtSW0i/FZLDZN2TBTjh9HZynipIn3UnapaH
6DRl6RpjXcgGYKz8p5TCgvlQGrbiamLHYqg4GZlpvziH2d08n4dmqz4LNQN1J4hvonAs/AeFDwLu
NBDub6DQQSYviZab+lw/Rvetzgye13PHYIpLGK4Bzo/1o4Sx/r5/jG8a6J1oeLYoDFG++neMIke4
H9wH0PI5s/c5ILX3yTj0e/6BVjikokttbdKbsMSyXYmtIkrWaXNXDPyC7TAhweFwuxT6b4SpaQ+K
WKmD4ECpzOQn9M5ysKAUNrFDHjmL97J6wSG/yKDlyyxcqvhVfIkAVJUdll5jaybzKXEvM0h6w6FT
CX7/XonIL1ZuiAduufvYs3HKVRwI9am7Z1infFUAkcdoxM5b2XOAUU2mNSgGuby1uvxdnT4ahXcQ
d4IhrIY22PgqIe8IwBXWkFXPOyK2yUck9xiGoHjkXBFj46BMlqM0W5lBdMgn4ivEqCBrHo48C6kn
BySlUlEwUUhXd/xqYORX7sAnTaNJ1y+90Dwow72pMBVkyoKYrIGID6tXK9hxcrQc374S7bGLf/R4
UDZI07IlMPnjv9hu/lsoWdH+amf7/fE/9iOwlwpg3n/bz37ej3QgFRa+3+9GNzadH/sRlnX8CAwt
+R8ghn7Zj3Sd/DT//I8s89/SFo1lv/lNWvz5qcu89F/2I8wJXWOISFTy5CgG43G+362qc/ua3CIk
nOoL9sRMPUmSnT5SIawXB13p1lZteAuYZ4i5L5CXsMqEW+McOP7Ur1JyQ7Mw3MibEMXVPs0eKH+D
83Kayz0i7LYclM6ZavWa6XG11YzIuKu67iMa5PikUmhPPkZfG3J560e3SfvblKnuXN1LQBntNo3u
TXm4tHwdAlaFOukuI7UkSie4Uhq/R3MMhqSbOVrWNR0wY7AXm/igi9krex9+2cTtdW5CdfnUx3ls
UziDvpNMr6MfXqZZOXexSMaXS1SqFNdYi85Z5O+zJs1Ouc4JMKfwy46C+aslz6+VFXRYEe+GUcKQ
g7aQJIzh2vwJ/eytFY3CoUAq/9ZbpXope8mzcKfK0Z4a7WgFWHhhy8kuVS7BKmoLQCz+pZ/1k4bI
VqGW4XZ0OpqzRnYPA1u2mJU7KrafirHdF8a4F8ZXml9fkrb3sjIACQoBrazXYYviVwUNufCvIYu5
7FJeDMOhnqajxlQvFUnzTBTBkSVKKTJOzHjTTaU7Q59QqgiOZOtOY46qDC7CCMhLz6VurfoeQkbi
v8aGTEzdaKGCljj10hYSXhpmcOc6f52XsNmrwrXG+mwxDOKgcUMjx9+VOnkUOLkFUS3oWYMFJiWJ
lr4VA7fo1iKhuQiEFUY83xIdBb24jfEqi/JBUBhT0uAlWQVhsFZiHzcoGTeCh7wU7sW6eTZFhlsR
V+MCGkbRJdsxle1GUI4xVE8Dlfqfe9q2JGIFsqZhUKBL2VzGG/9tdSOC8Otp+z88/s/VzQDAy+GY
gzNohe8ktH+vbsa/qIDAc0F8eDlR/3raJlSsE/L5v/KqP8cmEGRIrIsioRqSG3gp/s7SRpj5t6Xt
t+e9RJB+XtrkmDZSYprpRowGbxAHxF6Z7V8fyvHUpYmnMWQQET99vtNyLSSsFB1WR/N+1sN+20ny
sDNTK14ZSJnm/KBl0VdWwXnJh0tHTYwk7YW5fZXEaSmMQPsvmrVkfKXV8C1TpiMVws9k2S5wqz8a
XvXKAETgdFxKI6tiQapJQZISbdNnvqv7kju2oOPhKvgOULfHzBBzrSIA4spUeidMozqaNccYxp/o
vxXSsZo/a0XwQqcjyUE/39R++6w05lvdCVtLoJtI8Z8FZeKyMKq7WZY5N+oba6KHIR77g1UjnS9I
hLxDMzKHrF9LpXAUggQYWnZRQKn00fQcsFplcUm4cIbP2OEdm5PPrqct0KBhPRVnbFLlbmzmo9pv
SG1tw5JWLkOaXKtUipOq00BtaDiUptFfmfJDZLbvlDdHtMj4sWeYHY4EwxfXqjXu63akeFnOUjQd
xxKhBhsURi4er5AqzQDvZlFKm1lTUMJ0jGHxOqDFj7IdrE1K7F/zNOpWZhjRZ5QJseUU6ghdA1b6
k+hnvjfoQXTuWFfHiVhBkpQhKgAcmCADph6l0VpkDVtBvNupabWZtKJfz7nvTJFP7Y0G3nGJi0sa
smdWr2WgYWMDRDlRFoY60ZEobWBUQrwXfCgvsvI01OOdEZFOXLzhBYu22xgd6RMCYFRUp2OIN7nG
MwIa4WIVBBMLq2yParNWiEzAKNuWFDj7erGJYuOqWBReGQJ1lP0+G7pdn4l3qQKNsjbvZY7KUV7c
wvJbw1k7bb75inSoANm1ikbC11gwFiFMNh0CUAzasjUYQ5Dh1PMRUCkqXxd5qWG91URpcnNaE4Kw
hSLd1Gq54DF4uyVZCHZYIDkBy9Y6K/2brALuGoKNSjA3LRLPD+fiXBgqYpRPzWBuqvY/d8XFTEo1
DpxkBaAD383/dZ6U/mI3+8vj/1xxaZogdCEjRbDq/gHg+qFvEHbTlqQjkQxD/LWEgudC8Q4CyHc6
MKfAPxddZtU8S41u3v+P86Qq/of02S8v/Td9Q4gkqw6aBn1DrHOIKU3woQCmHJJAt2kQCxZOYvNQ
LLfzTFpPAgtj3xSbLqNIvW+3Phj+hIaERkQQ75+rkvFGl256JTz443gbIsVVajCT1Lb3M7PM8iL4
LbFxMtVLF1s+l0fcZU4WR/sxag0cbeF9pb7otPCNC0SxL/vunTrrbVvzpyZqj4NiXWKJ2UStEc/u
aRQLN8G81YQHAXf/Kq2q8qLrnat1zBMN2lpVHWvmctYJhtEGS462HD6k8XwXmmguSCeKGXpwPrho
cfVnrL/VS/wekoDlv5sOQxXTlJuSK2580MJjjwGmhz4ADWFlieFxEBsnr/RLLiors+/XeVG6ueBT
n21JqRsEEfNMjG66+dhBo+I++VQTbhaamzScg0R0I4QembmB1X+lFPMoKdO27OZX1REbsz0LMKtS
cqZ6lN5rau+oWktpYkSNT21zSGd4BpQ3MK55kB3UsGt3sVIxrA1QDHgFdtdd1LK+qQZsG1ncmVRM
REograRyfhDVisUeLWWSssdhNDECQuoLMNqEOhxT6h6SBqQZnYFS1wTgdVCtczz3GUIB4Wo4oSJF
a9bDHIhvuuazzIw7maWSpnm7g8DWyN1zH8NnDKYI71GArSEmYa5EgkM4MHeKmegIXnIsScJGRJSu
fAS1Yl+hrU3i4CbYAMOqupqUz2JDKihgC0rrrOoxex8UZr7RGst4+1qUzXoavCYwBZL6j1ZTU+9I
CpBs3Eit5apMiCImwkef97e4Hvapr+/xr58GpcZ8tnjslFO+eK2a/mkc0zcj5MdxrK22GJfKlZDE
xkkYMgGbN1qbVDgi5SM6brWW2t+J+t+IcgmhN3dkXWxBeYlBOqaUBbc6w+/KugYBZCXgpuo4ruqa
2HuEUJXK1xryvcIJuoCooHJ0SIJ0N3P0rYz2ubbmt6SWkOImN2WDmWUGTZQaV422y0YKmBlB4CzL
lupjmWJFyq4C+D4UxK5HXVmNFbPv7pZSnJxalmtNpOqCbwO1yjL1yhn5kCrOvZlbnmLdR+bEUZwR
uWLagmTZMu1ESkb3rpBuhqo5qIV5NEP6UZZqZ4PoI2INXEsuVuBppQ8aTvemQS7avBOph9aszqnH
T11+ldvUBX/r0jiLJeyUjgQge4bmw8skM8Omd3qwiNN8VrPCzEcD7YlYxO1HpM9TyPcizdWhLu1H
jSI6Gq0Lmq3VObZLRd0G1HuLFFTyyfQUmrCrsL3VNGP7/JaiKlqPM6MVigVDvOp93YATkSF9xnud
6nCj5Ay5zL2ljyED5e9/qAOVYgFVYm3oJFl+StC2cNT2UBnKkLkuY8wuAf+Fe28Kms/e4PcpNV45
RBsCl8vvI6/fI+uj0x9ob16TrHFrOqi6qd3i+1xZGiMwwkxTHm66oD9M2iObhqcrsVf0wO/mqzW+
wwu0AxWjqwg3vUkZH5oeGav1JDJ8FdJ9AUdsxsaR4lSQRYZQWbRGdniumwSsdmz3fFDG6pJ2n8I0
UZECiiKeKUSQajsr5ZKXa43+lafUOmruY1tbqJ14EgGoj4jF1mwY17rMmGpPU+t2YDlKRXO1AXm4
UFH6pJ0syVw/qXileoxsEnURNyhV/iv03Z5KItCOe3Ck3qAeckj7p3/0cQLoP2MDmHISZ4r/dZxY
mp9+s779/vifjhMLLY9d6A8JijvUj+MEP5JzhrLcHZcKwV/kKQ3nFUQFC7bU7w0qqkp91oLN+wO2
/Tfc6zjmfrvDcZL66amr4vLvf3K+VUE6WrE21ptEVPONRQyk5V6f1AUd4vrN7JAhkGZFdcCWK18q
hQptOWUmmVvbNNRP8SQcRKpNIr0E2iucJfSHqEzvxyQ+DVpO3xJwTcsM7VqnscQw3/Jc2JDAWeEJ
lGAvBRdJBcOTRufCGkAyKERchuwrqVoaOSkIBCmvh0CasuFaG8m3IbTezCTxwLLc54mxDuIohSk5
5qvAHN+nHvhlKZPKiaqJUcuXHIUQcPXpPMVZgWDRH2Kr2Yr5XYnz2JoZmuviOQUdkVTNaonjmO2T
NEwrpXiZEZhVNT7O3ac2+RjuDC/172SmwsYNvtVKQGCeG98RBK4ymGpKMd75U/jmYxoY8GXpZb9u
GrLduowln3MSECQVL0Vbb6sOn4VBaW9cu/MIqz7odwa+1MB/m8drGxwDAoVBeNfQudKP95mwWzJF
7fglNLSB0HzqmzvTPGuBv+pq4SpnE0WD5jGpZeKRefioAFRugvokRfFbHRWuX0d43Tc5G1aGRFRr
Aj16BrtK3GAVEU2q90pqyerSd2uDpaHuAR+r2d7CdaeWopuVVst8wD/VnbJu1GHdyfcGY5IkxE8v
BW6RhC/4gd0QFauLr9rYb/hYOzkjJrOm1IuaqyiMbLnJMjug4qy8DVP+/7g7jyXHra7LvkpHz6GG
Nx3d/4AECdBnkkw7QaSF9x5P3wtVqr+cQl9rqgipFKUqZCJJ8N5zz9l77ZMulGefMYCnwywk6BmR
X5wyDZge8w51RV06QfrUVA1iSsRbBgHRIXIWHpIbvZ7Txghv+TcvWAp8T4al+K5VbCf/oeOkzF3p
nxes367/tmBZeMBpK32dxX41gX9fsDgZKTqEF038iwWLfhPnHEgI6pegqG/nn7npNK9hZP79o8Qn
PMu/rVU/3bVF0/7HtUoYMjKAK7FyoxCInHUXJOazbEQbKSyWCXXisoTfafZUdTeWQuiaKtn9hLe7
9ddqelYnR6iPMr42pV8EijosGhWXatXuAxHNRhTRF4CF1PZOTsqxIXmLdIRGkXanOIVCWffOHHQu
d/5NO4m4JcJlbMH57Kb7QS/XWqDsxqC/ycsRd8V4sdRkVQ8pIh4KmXHMH4hlLm0hifdqeZYKVGqg
zCXBf6kMDED5dO4bZremtIr7atPQukhbWGpd6wSqvx/q1ul7b5mMxP0Oj/QLN3HZsp48Yt92cKQc
rOIxGs84W5aB3q/9IYU+FY/bImD8ZFFdBRK+ve7UTPVzpSMYkYR33xBoJjUrPXljUSVJAN6Dhc8A
my/SwJyKMut32pwgn8ouGdeZNIzunKWwMOnExLElrjjTvAyFsJ/6lLTOInvKBpCief0eqN7RSCTQ
pGRw6hovx3wQJAXdZBmpjeCU0VaJjewQm97GE8mrL3xAeaMEKzBy2PxOYptiSwBQ7MfJpuccpY3N
k1lfyqKEOU9rX4z2ECcmmGCjnVgZVo7iqQi156SGOKJa5846xF1Db7ED3C8cla50RmwHEWnnvVpt
Au2iCZ6TVyI2dbUlj0BDeRWikYwVNMtF4hreR1LrV1kuMHPpCmNlNhbJMJ5LVbqPJOFRDryjlRRO
JyivcaLfd+aIhrt300g/+UAWlk0pcH4Qy88O/VBU6P1zbAF/iyR/LU/pR6DEDx5BkjXLKxPOML4K
9A4n3ueyOvjjvdhfVKR9wiOK2hgfeIK6hltf9NOrWNQoeAnYMx5h0KTEVqU88JKUEl4Px4Azv15j
j+xfBD9Eq94wlW9WQ/E8TfJSCk9DeJiSs8KoXFNsoX0kG4OUhpOWnRX5yUNaNo7MpNSzCiKu2k9M
YDWM3jVneLw9C7l5pAVrkYaWm5vZY1IrpylHCzSeM08AbBugCjiMPZBuvGFpcVWiV82/zduXcEA0
+oyuYj0Bv9P791F41kLX1PdmeI7i04RXJEdqaGz8dpNaLzradWt8KeWHXLi2/ruAnwv0m9EfMuPJ
nKXIqbmsEDtHKNmi4hzInEnqTVE9DI22HrO7eu5u6hTD5yIilMN01KylRVIg/ZiJMm0EhVtgqo7N
6tIqxQn8esL7M9v3JgqckdcRdMomKoZlVUwMRSi9V6lfLEoGcyk8gDKU7IRMYq9Cb9+k60by7irC
4S3qd6QEa1UVbrs02UViCJ6V2XUMozau0c8C3laSYS+myOGz3OK43Keg55BtloZj+OODVgyMwjjH
RzKe12FSUS0MSNSq8LMDjzPR3CiV4aCY41q18hM75iors3VbTDemWDv98FBncx7DHC1c2zXOgbSM
t5FKLKRpFrNVAIwWmQzn1lc+AVjKiNfR1ZqhejC6bqcW8ZuVCs7YxOQ4CxRwdHF5wjhVTXmA0mv2
KUY2maE7uHbo2ptKW7asEau8zR67LLwP+ltBpzOa6BxcAxKgLCC728BXetcXyXnOIz3baH1A5RBo
gx1M5S7zy2nVRXF0TrJat//VGzxNjHmyTRquAQ7ly4/6Nvxv/yO3X5qXP3fz40v68X//J8mPym94
LeXX679t8DQ4dQBuULzZyGfGy/ftnW2fUfkMcfkJ/qL+oUCrJV3AxOKKVuwnWi2HSFViRSF5YD6O
/KOJkvz7sPzn2/7lNFI1rZB7mV+4I+QEm6ckctrJL20lwuoWUMAv8lw+dKFl05db+SScoDunxg8n
RE2JuRyZ5lYjUTNiJS8HzddWQau4xiCdhQGcohXb2NCOSdhsRcHHlBHU2nKwiPmKdXVZ5eaeTZPo
Rsp30ysZxIYbL58IoIpLkj4ilMwJQ9qA9botZcZJATS53g7U8rmFHMosOb30YWad8pEY06DPm0OV
4bv0cORqxE2zCffmzudMHhHYpSc2m9yynGBqslmYoGOnluFHOPsHbxP1NBndtoVSVQsJHC0K6OgM
0GlhFO+KiTxLYtcYMBd00V4xMA0ZwzFAI6MlNNqEw1AJy0gJDpV+DUsyvMuPeiQjbSCdWyP15TMG
IlJqxCkIHw3enWKCTEbIgxxRG8UDLtjAaZQn5vJOEWC2EC5W7hrIuNunApl2DnwhK9Yyuib63oue
bBbBBKVlHDxfoSX0OPi3ZY1QZhrpXRGkwvweTC0TePq741PRwR1ga8CGU44cMAAGRMhZ8xQFLMty
zotsFuPCCJ+4d+Db5lKh8uk6pijSi6wqmJTy5ZC/xpVBDXUeQDxYYbwq+wdLR/Nviptx9nx6hza7
jqNFSK+2YobuSmIxtwOXQ+JAREfITV9pImdTIq2X5cYkMTmt6mVdXAd6JtNELlNFCzqSXandm8Gz
Hp4D6VEuhoWpOxFGhZqElY6pTxQgHQZXE9UDjDTDBXtlYvrxcfOOGEaC7BCoHaUZuQjakT47NHgM
Q6HOsTDn9SbpViYI9FT1DM4yr1uOjXaYzHQ3payLrX7ovHqrNxjQTHrc/XUQ3am2NkGdgKs/S2aw
CPIC6Eq5MtJPdbIWVeNR3RJvGWMAL84Q6d0muUxJsg7VcUN4KZNV06gW1pA24JBDUf03q5NQ+gC8
skRNNnVZpVXzt4stdEEOHj+epv7i+u+LrYLmie4A0yG0SDMD/Ntya/6BbImek/gNr/Lf4iT9D/ow
zJHm6PJf6OD6vBSjZgLDCehlHkH9g+6P+uss6Zcbn9taPx6oikwi4jZtOhdgyZ7w8EVoEtLxpDSO
OYL7EdaS/FmTqToGy+lRvavqSwHxuVhnZbw0Qnlheg3NyNuOMY4XH3Ptkg5PBbT9k17cBlS6GR74
ijYpFf/Sur+LRuJXn4XU4LPiZP4SYJZk7v+9m/yXlx+AhUV2Bki1WV/xN7oRnjuqgN+eu5+v//7c
sStDa5M5+s++WsqDH5476jgeYhEKxtcB5zdVHOFDtCNhwFF0gLNQ2H6/neK/PHgAaQ2y/Eyu/0fQ
DG3W8/2kivv1R5+hGj+0HUVj1ArdB0YwRaCM6RF6k7GyZraZbxzbAWBXExEBUR3yJrVFs18FSJIG
Abomifam3RbIp73E1eCnmdKbjGgAOv/Z00k+LTLOKG1iuqYiv+odlybQvmTPNhm+WaGCHCTYTEpJ
/qemrAnyWneNx3laWHgyU0cvY18d1WWJeWVsE9sjXzhBn2wNtSv5b5FsnsqwoxOVzXBpfbjBcX9b
IYX1w+bOiNGUdB5FbrgHcJGgeKYR1oZE3umatVar+KECJLISx0NnpK9dP2Nw5Bk1niwHIGRw3VcS
HkqZ3U9uitn4qtv9POrygsiZyvZg9MXOsyIIjvWuk9uNWKDIgjenEBsvA2K2gt7tilraBZl+O1jx
pkxA5bXlfV+Ctpf1ZdMg+IYVEvVNXSysyiOgTyl9pyePOinfQs5fdXGrC7qtYHgjLLFGIQaswhLb
laSvyzrYytPRQAHoRwaVEefiAY9wNXEK10E7kKdRipsJNh+bGdJBdcGzuNAtcWn69x2erVrLdj1g
ktIi0XC2iJSnAmKZ1T2NyGOSdFOE4Srv31TagCNuTROsdN2YS091hbnUi6Bxq+Fta4LqBWrUyq+B
eMpRR6dQ/KmRDO8sYCrq20ePgVWGAaCo03WJDlmWYnJJyWeOgbp7+ULW7tXhGCmvPrbACGUe+NaF
whDKas5g4XikAK0NsIQrihBiBHIeCzidS0sG3tQ2jjcdVSNcSvWbGmaMWdcSMvUeQRNkEZtAnEMa
hytzgDgh5Scm65jEx2XtSygS20XFDSXmm6KepOkIb3WdkQnSg1uzhrOUFEu/oJTFy6U5oamS6ngx
IWZ0wCTG5tmQchxx4q6Ze0fxhnSVLyOvAfFxD8vIx/YZwcdqiwczOTHQsz1cjBVvl0YK9cxtqw3N
JpaTAWFDN8dYjw2TvlFiUncVg4e6fgj0V1MMnIG5qllfx/ga+HO/WHIToVymKvE553mmSnvWYO5M
bNmiQAEQaY8jYzdD4qU/hMYp7bdKjodHfwz4ZqBTwFXxZaqWfsKDR+cgLJ71vLYtCcvfvCHgcxAo
S4SZXO9XCMOvKR+1JFIWbYNEMtyO2nbAuFeAfyapZj2ob4BslgXcm4q6d0iBijC7DKBymOxeHSnf
5kCZuhj4gBUj7SA2uQF7fD7xrIAOqUumovPDOJ0z45gyzvPwpQ7rEkOFgIYgk/GKDU+M0xdxVdmo
22nMfciknxVYZZsyAaUuo/WX6H58hom5BmbAp+2iRzrqL2sVJ/JBbDhKMKGlL2T3qHxaA7D7W0eG
eUtEbkp1j9xklZOzJc+Bmu1HlF9G/bUUYbNA4CpQQlX6NhYrhsSvk8VjI6qLqHyK8tyOwzcR/4QY
7jK08p58rGibEX2zTJEgwUSBLcS4vH8bxYe4HVeGh3ahos+Aq7CTkm2nZnbKcaauCNWotwlw7EG4
xVfEy0gHyGBZDd0ZcWWGT83Y4MGgw9SyWlYWbf+3UaGNQOaujJNdKCB3XcrxoUK824h3Ob7LkDXF
nF78VkPfxmGJhNA+OXXFO9sWKXAU78GHrqINLjlipMo6qEwAuYyctI1vxo5Z4iOetYHtZ9iRMuIv
WoPwRuGccGMBRuJGutAJ29Uhjw+mP0OFEVD3dIJYjdvbqfcdsU6ckScrycXXbniZyo7+mdefe+mU
lncxM3Oxuityene3WcAf1Xj4ph5F9bpDaMLzm5c7IGoVC5RZv6f0Fpvhxipx0eKq8DpAwGO30afP
pBOZ1xM8SnaBFMdUPntZ20/A00KLzwcNmEZ9m+kN5hhBLccpOoRra2yXVsnDYZpIQa799GYx+RGw
xyfWtrDOWnw3DFvClhZ9dOKDdRi7Y+JpGzi6yw5uQ0n6HPdA1vRtruOjwW2bA7lTggavx9uU8LBM
tinyoqBSi/WZi7oW8C01EqaQW5908I7oR1mL7SiAeSpq9PdGdyyMt6h+CVhUUgbTZDQRZeqtQkm0
SywwnfWR8y54LJVMBDctkoJK0JeZiPVSb52oPBu8NClAN5NGIs7frkd3wcir7DkvA3DZ9LG0SiVe
K1Y9Pnx5/AlqNcXhrO5zvMZZ3q9SUbS7sD+lU7mPs6saGc6/uUzUdewIlg6bBXnZfxj2MCzG5/Bz
mfjb9d/KRO0PZMIUg3SavkxofjieaGRUzqz1r4Ug8LXv02n+COcE5xoyMuY2El2cb2UiX5DREAuE
+k2v/A/OJxI3/kuV+POd/zLwkYIY7a9G7sSXlvQiql0C2NoU0NfCWplXIVhKGg3GePVDYX3z1Zzx
P7I2vcnDrKnpn/1+LuL74m+kMqfbRWrSL9UpEbJFKkW+W4R3U3kbQxlKnVA5ZYPTBsuhWwT6Sbbu
s3pXrBoONeVtbTqttiqkg+TtqRz+/n7muvvX18FQZjCzjMhcN+ao7B+r5ZrpsAQizHfr8KHWU7bp
mGAlIGYf8rhNkitJliL+c4gBuLuMjq7Cakgo86pbVnK1v9WI2sDaFSEGHgtEI8cYeVERsniCFKiv
RrLRaLTFT1aGvGjY0KSZxse//xmQl//FD6HJMhNEnio40vOb/UPJr/RTZKmeLDiJ7sY5Wc40YPYs
HvTB0TVBaCSYgZe5oZ+URptWJq5Ep14z3jvhWhMyTFh26QrN7azqG/STOO+o2rVD5qTSQBbw59+g
41lk6V6IXhTPkTQSkamgPdG2mk3WHITAMcR9o9wgqV007Edt8cr/sOip59VH1xzCGR2iHyfRnuqD
5d9EFshJ9sXD5G0y8aMyDxw5gvml0+81RMnROhFso4a142rjjtlbnF+s+CWPDiTdaNJRo/ji6zcF
q6U7XCp9JQXHnA4gceHq1lrX6m70T0239e5VZV13e1/ejNLJil7K8DHXr6n8XMoHs9il1XHqtknr
WvUhRIGYuvQRgfBV3TaTbwZvIwX7Uj6NfHsIM0P/2Hd7ioJ02zQbvd0b5cns9jGLNewH2nPGruEV
gvcno+HYY/IMGtfsznlmZ9q+KU+Bdh96j920K6UNpVduPRbyjcrXMc6oBvPgVgHsQ8LcGg1Rrhzk
dCuk657Wo7XJJSR4a0TfPUb4aYdSm+Ru2bRFnKKWi7kFzut7gI8eDy6nlhZDZXkSw4MsbVp9XZc7
vmScbpV435Z4CNyGF68OD3p5rPRNGh768sMH9NKANHSbd7xK7Ftb1XzUGTRInVNoe196lix3DB6T
dxBoarbKgQTCQtlXxEorYMccr7yx0Pk1G76dpO5NtB+4aaba5u/7CdDAQ4ht1D/V+SVXn5r4JfJv
1PQBl66G0Uk4mpxHZEQadhGfrW5LvHeoXYEfV55jrDtCobaZeKHZOmYPNEZkaBrSmspwyFwDbGt9
UsyZKLhKsiOjpRIerGg4tbQPpY9ZJ6+uRsMRPuId3MdHzPNrTgTHxFxMO0JbVXRjQ3rMefLKBVyF
GMAeeswAqZq11caFWl9jvKLx7SRvBebdiMUk7Uae9pyTxb1Ew69aciLr/IUz43nAHQr+UjoAyxgp
ZUMYAzWsNxsQiEK2UbAEni7QN8c6Rd9ZoQVJ95mqgJjWm878oNSPFdtInbxjLnuaRZMcT6pNrO2T
0e7OoQElBTEOmZPao1dtFBAkBgunEzNuJY5qNzFlJYP7QhLtKco/uVqIHQgU0NxQ8iPJ1V3prgld
DvG0YAuCa7f7oF2TfVhtvV1+GQ5Mpg+1aBfBo/BpAuHL1CdJfJYYBwb+bafbjbGuw10avEOG0YZ9
7JwX41MH4YlT9F59J4edf6zDfkL0sy3u0025L6EAtV9+tRxvoa4FB2mTW17n/04rDwzStJLX3uIo
OIAb7Wn1xNu5bo75jbAt+VfYznetu81tvr5jkfJeUSlvp7vmxeQYZBM92mzHyoZnIW95AwoBuviC
4n829/Jcq8swcCAoUqdh7UuSDV4Bxdwpg9uFLpFjlXnDQa5FYSkvrdjR0eaqzEGXprohS4m/YAyL
/lJgtp4cyb9U6nGsdqn4MoBl6FaAibV8T/4Ek+ZKcga8xcq+nsvlbYaQFyiTuuribbzR0tVIrHy6
Fcl6m++KRPsWLcHJcMS1sX3xFpHbb0x3OnjwTp/KdbQLdupaX6Mlv+XH3zUOYgpja5j7Xj9AfdjO
ScXJto6fhkO2ZTJyCC/GU3RXPuhH4xrz3gcOMcg2Y0ob98QK//emy2/ER+G2us+vxVH4bG/y9Yzr
COdntDrH4jpuqcchqoOgWQyk2E+Ol2/oweTtzuQsfFXRl0Ng8gH6uwbcps7huIzAs9PXvnkoBQI4
F15hx/pm7qGQshw/eiWJI9e22SnFvlq2Jvur27G66N6LPF7ikRXqbtABmt/m6VpDKQ8oSLQ10O/E
mtAUAUJ1TYuNIUD1gfK8zoJb4GRKdTPqjtaiTeCTHW/IjMXJHcgMjdds6OAep8G1/I0ur9CjpqVr
gXYNbfbExFqJeGsimlsfaYie9l1kov+uiScWLiZH8DFrCFpzsJwIDooaW1c/4vqgcvxu3ap5C/oT
c/dIu6ULi4T2psRV3t8p6UU2zkm5ruVlWd9qxRH05k4lZ3H8RNbf0ZLTSC/xH1OBVG3PaS0cqBIw
xmsXEY84m8hxraC1nfwrBtYEaJK8MZXXvj/WLTluG4RjPRUFOB/ts1HW82tabAaQCjXFS6p/1OxU
mXZNCZtJToV5A/o/6vbq9LV2+l9fR6F/FnP1lyLzLS/GioyD5pff/tc1T/nn/8zX/Pff+a+ff8sl
f37Jebr6029WWRM24237UY3nj7pNmm8V7fw3/3//8M+C/DoWzGuLvG5ekmX+/vFroY45mnEqKaXU
n0CLfyixfh/6Uuj/Nof47fpvhb7+h2RoVJCzN/FbI3ju9gJsNkSJ8cRPA1/+RJtHDF+Tvr5AGb8V
+PSBTc4gBhkhaF1oH/+TAYT0JSvpR3e0heL5xx/5l4GvloBF1To5dXMxXXXTG7nGDyLFlEIh21j9
U9rf+8ZOoV+4rxskWvGkPg+t1V0Dz9SvUxrsQwi++0nxAhaQnlUJTlpmpsnJUkfsCEMo6LDbrAGC
e14HMK0iJe9H9O50d/ZKRaurK32iD3Wjs9M2OyURyV4QqAg8WwWZuDYnxDzGy0QdFOjmhs+xFh0L
chANNebwG7p9BVnci6HSSvbYkUZc0oTKQM0mIPP6Ulk1A2vDlH00Bj1rq18TTGqrCbNY7WY0++UX
uUyuUEgRgYQqgqzgi2LJqyGnF60Tnonyx0J9Ew7SpvBcRYyXEXGM5gSZtdbcIBJJmU9WqUAeme/Z
yTB3dbXXhJSlWmfvFlhGkdoaeDwsb4DAlGxzGtNx+ZkN8SnS9W3aMJL0FyNooiYLd4l6RRC68Et5
HQsT3pn8xZyUOfKYLNKodaaBibpibpXCwDNDxohfB8tynM5mNgVERXLIpxtq0ZD1SxB34JvzaLAn
uEycDoClNC7f06g12/T8q4wDnFwVFt7CQLeDlaJo3ytZuPFz5tu6WV51YcjtLx+Uf+maIMI6QaRt
SfzKRPDv1wRN/4sZ0S/Xf1sTzD+YMTICmlsLpAzNJ/xvS4NJZvuf/refTv5/OyCaqUAWZ3++5heR
yLd18qdFGv3KX53AtflI+/PC8NPPPY++fjwtYsEMujaSWheAANo01a5jb1/qph2I/WuWS3xQRpwt
vdBehIypeJrPQjRfxh6c4qbVjTWLsOsD4BnZj8ykcaS+J89b6ti12hvJS/Hrd1cz13AKNc4g6gRx
M6UMtJBswQQsXF24RioQhhw++l7xiWlqNfbpSjeTnBD4eLYpr4sQzNVklsRPpCcv7D7gHPk0mcUd
kOKrlNVuopfbeBKOqgrKK+rudYQVEdYdo4fW1pxgAdA9Rf3hJbeYfVg9znM7ekReT2N80Wq6Mxjp
TkIXb8ntOjMPYvaZZwxckBfoFsAcAQ2rZzgt8Z79+EG00KrMhxUw0Nip4Q6SVrCTrY3IRKSdPUUD
iq4qfkmhJPsMWMRqdBNyWJdTkIVg7TDCxslWzihxCVUQFW0RzevSbMVOcvQHErLCKiZ5tcpXJpbZ
KevcSg9OPW6gvpHPnhe7RglxL0tXVpRvjHEGjE9LeBAk4aV22OJei6W10DZLIyU2oR0Pfatcyqq9
+LFEQSOKLkwEVyyTXU/oTTvV+466qsEjNKnNs19TqbDEJREwszyxXCtSThLixyBP7HGWIIavUzre
FNCQ8J0HHNmzm5xepuKNQGnuUpV6jigr2soSX4FIiUVnEDbHdKy17kIct9gko43P9Kydx2gayaVt
ByoDpWFu0mxi3hYl/YbA9Z3FHA6z+y4baRcwn+tL3joP/3E7IPiUpWEhM8sr8TQ2cmHrCH3IYMNp
x9AvyuNXEZzmPAzE2/4gWOPsK7IsQq4MmxQ58ohLEPDMEoFZIVRq7kpmjB6zRpGZozkPH8Oi0kCv
mifZf/OYTqZMKVtobgNTS2KSViHjKgTTCzkL6Ykz32yZc07MO4d57jkPQIPG3wSS+GgwGS1lBFdM
SjUOWwaT03a03HwepVrzUFVlupr2HEWlt6bE10QjRK44F8zDWMmnHQ+LgEN+t0IEaafMbTUpOHTM
cYmOPQY6duZeX8W8j50FRJV2bpJdZ8W2Mrwr+DInsOqyNOFE6FcFPeBIb9by7NHTy2IZN0XSrcM5
aamDfAF5PeDRJYmgcEpBf/TqMVv+qzcIrEsIRkQV7Zys/6cNQqXE+rk7zKU/X/99gwC/jUBFUiTz
zwyN7xsEtAtI4bSIdfVrgP13EQE3wY6ifw3emLeV78WjpJDGYWJiQ2KAtOWfFI8UxL/vET/e+uwC
/3GP0BpLkLu6ad0+17ZNey0Lde+pj2KNMo3YsyL2WBVoIrDWmNKLJMsvipJtu6lFMDvafRc4JPs4
0QhbUoA3sEhZ0AZ5ohUZwZ9qN9oAlDgcHvS+XVm9jtHoKWfKNnXsE8r9qHeB7YU1Z0uMtnEnHCUI
sFnumh6VVCcRxY2oMrOVBiKVQNLmssLDM7XJi6qUl77NLn5SbNoouPWIAGIBWgnkty8nk1mJhkjN
jMEiD7RQ4t4/dxVNK8+4Y3B7NCPjJiAd2jKC28nL+EGYhA34s8CWpVB94lSl41FsCwMgmk9EEUtV
qBKvTqnYkaQ00j8B4rfE3EXoAexH+pGa0b9UJgYewZNYwJFU65W8nooIfByHSU88hsqbXMyZj5AM
CoJw2CfbjPFxM0ywqYWdnjPWFWKKXU+RN7lH404I1H1MlrnWcewbKm0rz2yNwRg+FQ7dTSacrTzd
SnQj/EgjbS3aWCJZo7q8DoURZhEcTa1a1SD6V5ERk8Trya1ravX76KfbACOprCjteaJAblTW1fHF
wyA1DJ8jr3ogZdWjlFmXoZk+RMUvFwmZasvcmpYh8uuB9p0KDLdmm9BZP8puV3X5pursUXlrk70f
TBwFwlWtHWS5Xo3Te6tXiEkRWYhvSooXypDvyw5cO03DMEYbIKLCM/FOKwPjdmhB7OhuygzC7Jjx
GvXKsMq3vA9oBsoAkaL7aWoPQSvdMeRYl0b8SrHjDOUh01+mhKRzP9zmWLYxKTuj6q+K9tSzwekC
vXKZir43eIuldTyQqpLjVFXjUzBZ6RIX4kkqrT37CWA8SMJp9RZ1c4w4DnmYFvZk1UdTR8EY+9Nd
3nr+QsriG8OAzmEAKZTRHZK+B5vjRi0lVxQimzGQY9XC0zAa66YAUptYmLeeaoVPlbopfZUU1/bR
qKJDKqVr06dXaWAGnzIf/hSPX4ilPUYCELH/NV3qqhoLO9Iztsw7HTFHEbp1oSyB6K8z2di2tJDN
JL4kYuIEVAo6gsUhBn9H4dR1lq02L2mrvSoe8RhWU29CxEHYuXdi+j4hLjD41GiJ/O8+MZCAbKrE
M+sY6uX/oGZkEvP7hvDL9d82BOMPtOEGEUhQPtF6/3RgIPyTNf1rdueXNsP3/UCaR5eYdr62Gpj7
fN8POCoQgsd5gXudo53+yZlhvvFfzww//uTKL/sBwKqhakq1dpkb3tNeWRkGH04LazZmhXp28MjR
gjn2qiWvM4nPOo7XGAB6TdNK149drpHImHaeHQQ4lhBILVR2ASZZKwaFW7F8yzxl1WbTIbViLI6P
g4RKhrNrK1EIt9KTqQa3VibeG4J3W4/CccSPHeagEk1/W0oKGAFjq+eMD2WmBLEvrX2WJYvIcY2Y
BGECRm9k2zEl61wPm9cqLcGEQYsEKq740UPVkGcwNm+tpzoqq04JPpowJdvMXz39tTUzRwWh3OQs
ZvWwoclka56P3tjaFRNKjXIV+vXGC8k4qHzZNrzpuRGl9yhVD2EJCkOUs/fBlD6wY94EwIkCTb5I
YaAswhTEZ+/Uo5upRKK1KhBJVFGUwj6V/9KHLWDhQk+a9CaMyhlak716RBfkEnuMEqZoUHKzWIoa
kwTJjF4FSFBOYVmXkf6rghglLBPXI36gUEQ7ZQUN+5L+D51pvT1kFqSFZgd1KSnOHcNeK4rWkPDY
FOGa5G+NT8g7xmB0Y4cc/KUGfhqOxqqiqJRj3dWBTU46cQT1pYwwijGOqOqJ/vqA5gV7svqqaEAK
iPNeikbvVKQbmdnzkNEnl8FNYV7ddUnvWhCJulqiDhZojpctRyXujuaQj/TaGIgvIn2U0NRFD6dq
xJ3Wl54Hm8Tf5rBZ5ABcQmfeyaV4rUN1x9mvsYPcdJC03CqNEW+B8GVEzZMfdV/MrD/aAfRqc//S
xMO2tNLNlDYfSqZA7DyXLLxhHlwi5oRTg5hdGcxFVoG+grVdpPHNWHAU1nXiP1SM0SqnGWxnLOn6
gHUncZWW2bklPWbYoVqxWaSVv/M4bzTRu0k4bVOQNUDTq7EGx0MFP2aRO1kBtFoeg6m3KyF98uTK
bmIewUR//1dX3mjkMNKw0CKm/Q8eHQO56W8L7a/Xf19okVcgsvgLqKXxB/1Xg2L/K4JoXoS/r7T0
h4i8g3lJi5bG6o8r7SzIoGbnVmeDzz/y6YC3+32l/fHWf53l1xJFbV7otdvX0Uavkk/BkOAaDwHx
Nhae2PoD/tuiVaqrpriRqN630AN3SqmA6B5B4iZGvVPiHpFVdhJ6Y5N0sq2oL6jZGmgaJnLTEuN6
Fj3K+nvFsdP03xWD/JbUx0mnwO0RCAgQYj5KlepESNz8ps7gyA9wHbX3XDR2gUE/I2u4iYHqCPJi
CuReKoznNJZXmZzurdrDwd5ualhqsJrHbV6QPadwtQRRU+UCdFcd06MchayJQK3BpTLQlsLIrqwN
OrKUtwt5tG6UEtccMtFw6BikocLYxmHZER6Ze9VdBhDSSHOm0OaLLg77zJ/cttRXmq7i9svgkAmb
MZtzQlG3MdQt2I9EWD9dR0oHgdBTBgIZB01ltHYkiMsycwsShaI8tBMV+gsomb6iaKbVOpAl1Cpg
ZlQcS1G91saCvpiXHAU1OA2zfQ9ZccrAUX1WIuBMbZ+vgpxkt05Y6bBDbTQmMrg6oDzlGKHCU/O7
ODKPjU5qtpVetCA+qoXP8JWe8JIOrrQmItTNDB3VoGyECzPtiE5q0jtOH4zidYgG5Usaf5Krdc4H
TfhXa7jE/8fdmS03bmzb9ovgABJAAnglCbYSqb57QahF3/f4+jtQ+/hIpdrXvhX3rSJshyNUVFEi
MnPlWnOOidCKgQnKF7aM+ar6T1J/Vukve8X313/uFQBE/g5f/8nQZ/3FtqThzgMGOcu7uD//tFUI
tFukb2F9mb/0WZQZGPa58VuwJbnjW79TlNm/Sql+/sFnx98X1c+o62USKzRCYxB+kx64EBxHiUq+
Jr/Nmtw5XTLxtjAKj5ODCD6LXDtDhqTp6U3avkZWdiWT6qOfijulIcbcQ+5bGeHRIUvPlwrJQn1M
wK391EY8+UV0UOJ2bwzmO7sg69eIz3SvwwvsDwxceubmxf006QcDCWaL5UxmtlzRMDinb5G5ER00
RWWkEQ+qSkvVrxg1B+lAEnHuoZVqOCBPgz+RaWWh7bDv/XYw1+Amb0Q43alVXu2gVVwTBEohgDAB
vy2EQAzuSBmMgvCvIo+PY+DRx7vS1OQ41ixZf7CvbMBCpn8WUEjmpFQOHmpWheosaVWQSfaQbAul
zE51mMZn3YhiahSvf/TBO0cISMNSmTiYOs/UPy6m/+Kb+f76z8XELUUw3CPQVZ3npZ8zEQtpI07c
H46suan1/7iUNNRuBtyM/wAzfuN+o81E12/3G40jXDcsDVUi/8z3ny9rqUSNWWLDqLapx7NdtrhH
K928V3Nn2fh3YRevRwePquZMbt3lpFfFSAGR/RYMGgbx5iXjnaEQ5khNrOotZlkdDM8AAKA6+m3z
GqNLqjpaYJyWjprsnegt7mmfVc4yTaBhGqSBGc4tLYWL2kwOINhTDADkuHTWNmuaVaOn67j0j2IE
SWaJkK8iRrJkiX++IuCK2FGOWf62jdQxYDJxUf3xijHi5eQn0zrUa5Qa4rGwlV03Qg9DcWL1YOPU
iX42DgOHkNQsSi9twaxXTUtq1TJ6VypdH1BnjHJy/dzny1mjborQvhzgqQFOXY6CcIaK+4KI9Xev
UT4Mr10HZU9mdbAOPXnh98O54Vwm+Tt6Y0y56n1bGrelZayzqnSHAbfbFNApafsEanMhN502HKxO
bofJWgdxhPLNmk7CI4VqSKxLz0wxjtYKOTmRpi0AUpwFiIJshUlPS6kQt6CjHXkbq/a6yDjPVRo3
ZlXvU4WQJPBrVT7u6o6NiZ94p8Xh6Q9f6nT90BPP5sx/PTd/lURw/Pz8+s+ljv9No2LGKDeTlb90
M1jqnwrmb0tdEw6tjF8SKfFswiNVaY5gyJsTp3/n1NQ0mvLflvrP73v++peljg+vYjAD6iaztevO
copdRFNmJXJ5lYx0FxutCpivF8e8C64UC78Lnt6g6a+Kqj+ZSdCtBc+Nx/PTzA9Spk87mydLJHIt
edLK+ZErefYSnkGGULe2jiVJnx9Pi+c0EfuBEjlpB7xWucwRBIbWEk7YZZt1+kLzhlM4P/Yjz7/N
OuhZD1IxNt28QDqHS/E4L5qc1SOBg3WsJm1eVT25gfq76Vwa+XTO9PJCECehdUiAuAs4rMzWMd8N
BdxFSDhvk2IkgU9R1qLYxBzNlTNkrsZhHcW6t4rzwKV/eO456X1HoHQbJXslmCo3imDRTxKMpSne
raneR5QFQvHcopRPuhqe/EYiGQy9t5JCIpkrCo/Swiiyu7LOP3QjuUqVF5UCxJorkZ6SZKQ0yS2a
Ir3blaA9hlpFl2pPqBUhpjGkUqHwyIYiJ3ebyroeO/umAsMuZ+NVEDY3itkSvQ30PZEk1ilQ6o2C
zZmc6j97bQuH2ZKBB3q2ov7LMe5QW36bXMlvr/9c2xhZzXkoZvJ9OSq/HuPw1KUNEPy/2F8NJP9k
zJusY2FwSf5SFFMOI6CyuOb/h8P+Gyc5Wor/sry/vPXvJ7m0B38UcYyfwVpWdvKaw4aVrk/wzwSu
KED7nrxb0UV0MSKjNg3XyiCjdpsxbG+1/tiMd9B8RRIug4xGY7MumHCBCVjaoiAQntTBXMMftc6L
aj2mCBJTaHjpsNNz4Oy+srExCHVpCLLAOO8L2qV9vJJ+uyziYqOQU6blw8pHxWRXXM7p+LU3mXIm
6n0nsq1fkylYu4r+1AUmeJpgmclzG6Sm9pBOBOEtBN40WA0TPIOFaFfBaywR/2yRgU/Zwrk3D0mD
SXGJMSE79bcZht7Ty3Tj7axzZamp+NrcGSZjr01918m9Ii+z8rrtbHJTWXFkrfdIPr2lh9Ny6l9L
YW7Q0rE/3cXlU4bEaYJhAbTIdkvMkKJ/zCMfxsSlgQfVg1veWJeBdxjUmx5/BFwO8Ehpf8Dyxc2Z
ynzYif6yuyeGZlbnWvG2wdfpbKrnFpiqddAoJshgE+D1jjRN8Y6Zt/pujqvG1DU4S/DyXG00Oqyb
fJ10b3jRwHJqzUWAympJepN2Qkuta6H7vHf2fAzr+HF67j3pQp3d6Jk4KBfM4FImHeVFU14w9Bv0
S4brZJQiAA2vRnlV+A9Z+2KbROA8tCaFzLgjvH1mLoXHXMYuQ/WALJ0I8Zl6pMowA9LwVPWCYWDh
kMKxduK1sS9418gv3Sx5im7AYHA3SWAnQxyKMZQhTQvkfZwxNCuI5HS1/lJCh1cVmjwmbFawh8HW
DtfRwHx/Vqjq9EsUzJv+LLdH48xT4Z0Y3U+cUnb0MOQJZ4O68azHNteBXWzUdsB0tg3J+jFXlGYt
MDS8r7AGuuSuNXfl+N4kx6FEqgssI/SXEb6MsD+DxksTZhm848004HLwDbCuwLKmFo2jeOUTn9yU
2OPAQ8fzT1PuB0ap0UnrbiLUt6Z1SvZhiHUhQy1uIsdvchpXDQ2Uh6Qt3MNgXBgELb7pj/1ADEu/
oRw/DMriT96mQQGg+KTLYGqOMddJ/3DbYu7EdeznbfqX139u0+ynQloz/eAHHvVzm7b/UulL8BVg
6w5dTaZYf1+4jL+QrUlcazMkQ+Wln9s0pCLUBZRhtuByCB/jd6owjqFftumf3/psafpShQ3JpOkl
7c1toDWAwrhu9fKymQheHHXg28laMKev8KQliXVmAYL2o8s+CDZKYr10wnoDQwrdmKzvNE3u+iJc
N0oNIbr+UEwEny0ml0DcW5D8klTfBNAGbTAaWUScIVFtsVZcUWu+zYT3KRcgcXysUYiT1prS28uh
obE5AC9b0KUnZZT9Ug27qy5slqXvbPiln0TCiFzaQDPJBVPjzTy/7/t2PRL8Evj13jfKdeWUGxun
DzNniTQ9jNq92eprnTTSEvvPSMZEVTfhxeCk29oZm3tRQ3pGwwowVakeIltFA3Ynq+m6z6OECRv9
WHh1vUBYj1XDmQ7N7JzP+ncDhFFIUmWHEjXO4bVlPkHaZrvs1fwuEcm+sK3nGEBy6cmIAL3MLRQd
qzJ9RKewy30yEuNnl8C7wUo7XUokXhw9JQ4BGL6jnEd1wPbehE9tTYRo5hNOk3jvrZVfMkHex0Pu
JuE88CmXpL2f7HFyE/rHtWc8+1EHFt/Bcl5Zl5aZvE3hdKn59kablJmvUBymqLpuRNC/JIGfn/tQ
v/0kPpqjTyC7fpdN4tQ3nDOR1i/zvFrRW6uu6grKtNPo8bGoZgvhM9r1HzlPssjWRQVzHhStzv+Q
QlbO9Gn0xeCMWo/2TpDEb37jP8xsJTEfokJ7mMwZxzoOwH0GQRWMjx6XfJHuBv+p7q8TIsRVSvcg
IXC1W1WcSLVj7kSYgJIlmCVv3WouK/AImxO6guFVZjqy/WctilwfX28aAJu3r5pWPxsi9dm2+IGK
UK5TfMc6xUFQZRs9uEuRXZhxsLRoQrc2QcoFu3ivrSC3Lcys2zt4sVm6iPpCHCamuEc+sksitaYT
Ieg3YHvWVOPajpOzlEfULE2ST9PyqZbyOm78oy4iBmh7BMZcApgUDAJMVmXAv0UTjPYuU9Mbx1fW
VVV2i7E/qrHY6nq/tvUPR+pLlA2uaj4FKoLRptgII9vVtu0W4kFT9ecivrCnaS3tl5rfT5/Av26a
E/NpctjjRULJo3r9SgEKNpZw16NlCFm0INKGyadbO9ai0vh1wqanCIks5mv4u/3yovNfyUNKRLm3
MS8N1Dn+zG7yGDprFEFgI/PRAYILCAdRcxcbR4Xv6VtwPvSNpeDWTm7AMbmFvDb8ApNi6Jqj+pFU
V8LvkNtw/zJelRyHNxPIDEhWN0SnwRG8S6LS41crUs+JIAxH0nVrkJN2N7zGjblswNor9l6tSLVJ
imtS4S32hor4gRFYmSSrGtp8U8gc8jjlkUIeolJZW0vx+aRjwl51gBleR7/TbBA2qnmMJ6whfjeO
b7DCn0GAeHB8q8dSZtxlUr+K4TAQsgPI1DQvWpPcTEQbeWnuJjW7VLtu1Qt4IV3VX5Y0TVeV7tQv
0kgeYyNZS+UmHchmb+S98KZtDpvVjIoDY6YbH1qzSMql5/hreGzAXJsDmRa7rFZ3TW2fWPlcFkee
iYowPiRLaUCHBfm9jSCxRK0ebeMxgDo07I06uxinzqXpuuxL60pm8iAM0ljK/CD97K4hnGJqYVUA
L9UN3GxTfV0wytIqdd2Eb9VoUULJXSbaZaMMxFxDp/fqja++IVdeStw3foPLit5XKjG92CDiB8ZV
1ZVUGldL0ZFpJvIBj8emWkf5yRcdCQ6PGpIYSXg0Y5i7CKBpMSPjsveksHdejaJejk+lB+RgTM77
vNQgz/Yb4fibqGMRZNbGoM8O2eWqc0KENxchWLK6SFYtg/4xqJdpABfTTOBNaOg8h1MJgFuxxAVp
rqQzinBJBAhtgLuQJEbPsDnKkJ6V+Bn09ADtLl/U4+BGLAsHQKqiBq5qkxWMeQHV63KwuKIP016m
Jngd60xVf0SMbT29OM+8av8nV06zKIahq2FZs1H+X5Q481T2W+X0y+v/rpzkXzShNHiNPzw4P2n3
5V8O+TVg4/8nboZv+nflNJt3BPNh6iokn2JuMH9Ofbjwkgimy79Tw37jgstk65fK6ee3/q1VPaim
N4S+kW91H9j3wgkYh4g6MbeK2hiLrPPNTY3Gbm036llRc1ULiPvaTQ6v8OrwfaqVVUbHB8odhmHn
pm4BgwQSqY3eBjS36WnHGzA+l01en5Lem+OmGenice+rblv0c0OarTfrQM4kIQRmq8P8FsRGA+K4
vch0/y41lOuy825qTz3UjYj3amK/FCZGZT8YazeVacX5hTlzRLxI9+lNWrCbA7aRqnIea2hvKxBn
FA1Qy6M+WoWhJNvqI4Eda6o3I6zzMhQrBHXoV8q1Go9uUUyrCUVSG2abyUvBhsSbtK/OMsc8mYxf
Y0R8UQroPMlg+QkcdCCnyZsqGrCVijyLp8DNS8baimITTYp8JZL2KeyjwG1LBXYIIfWjqbXLwcgB
4Op3sqOpEHO5b0f6XKnOyLx4ioPsKnC4NsO+jdV05fTNhWms7dnyk0yX6lgc6E0hvc5Qclea+oHQ
A2ce5ZGH5mYNppIrJ3N14sPIJBm7y85p7gINLL2ldgMWArM+/5OXvCpNkBEw1Ghpyfku9A+XJQaz
3KZ+viz98vq/l7yFJ8ckzBsQ6w+HDT2lv9XYFjcijHSMOQV6bXrZX5e8YUiTkCwaXj9mUF+XPDMu
5lz/m0z1O5clcgR/WfI/vfUfl6kvl6W6KPpK66JqC9msZrZbcA4rWrLEFYCfVxnOuma6AvLCSa8u
nWQ4NApHdG3Wx7xVr82uXnUZmqIURsIoum3i6IemVmjWzCLtru/IaB4wm/mYMMQsTzDYBVehsOuN
3eDqMer+woz9o2paR9lRMYw6uCh+L2fkGICXKH06VUG6VJHQTSX9sdo/lLJc+UGIKHYOH3p02rMG
QZQn69XAIdtGnWvGiRs14V4btPMooBHMK0SbbFqNHshkXSXY27rWWXGNUjZVTCC41471sUIvaJTQ
hbqUNTFY1q3hx8T4wA9ymLJZnX3foc9qAsrxWPaRO9Ewbmkc48OTRJNPmVhGl0EQASeV6UaG5rFo
iTImtBjbc7fSki5b9Hm8jUo7pxJR9jDs7r1wOCUFzOzGUOrllPT3mUq3z2aDq9W91tU7RfcvndLG
dw40qw6vFJWfVykQuLXGW5dF76VJjhe5xlYlFzIQ6yDFukTU3FxbglKLVrWVbgd7uIv86iH1s3tL
9W+tAOeUMZSXaJnhkivOuWb5K9HDiMtVLstOeB7mPtXrS9e81AIfke91F3phwwkK/YfJAr3W5d1b
NWDCnjINsbKPqDp6yMMEpopKKfFkm2CC8vCB+J5Vo6Rvaojtn/zLk9DSG6J0N/zw5Spq6HGNSL9h
GaDs7vv+TjY5aAVtJaLmYxTZLqn7p74dMEEag0u9YixbvYZaHr/rPqO3ACSXaKtTHynlAljih5Z3
+06J7X2chE99NGNjc03haNAy5nPDUStrakGnnbMGnJ0G7ZoqyYSm6bx0Aa5+8pGWmY6apgOt5FB4
V0PHrDS3oETkV32vvoZBd4vo866FXatCG8zGuz5tTyZ0XhE+GpNO5BK3XVyS0E1s524KRjoOuTH9
4fuspZPRLIROPTPrV/55n2W3/L7Pfnv95z7LoFFIdDH/GR582WdpSpGggy7P/B909pfCStcNNlPm
84Srfm1J4bzGz026D8MDYk8Q9vxGYSW0Xyk6ADg/f/DvyNYQZ4hJvBjGwhmOJgidCEmXyeFeKxHW
Q5kqhzrTpoXfAeSodvYIH8cMy1Vgm9cN4R6gxMZtr5dP0RScRO6cnElbmSOM4dy7M6Fmq6bzohnh
bV83jwYuuShQ1/3Y+a7K6A/WRHnGfrUgrHnR5q4y5g+xNhHKnE54X7hqxGO4ipXt5D/a7EGYtIlY
qHeC+2PPbW4IDqJ13gvuG4j5NmOkfWSTsdaz8Nb2QAVoXKDyUdvYcnqCXHfeRvWJN3QXWelaMKWH
ycRUQ5wJ/9BhLvGxwvCzp5dqPUEwgT8/stiwtEzddDWAdmnvOrQCDgHQMuyPrW3jxG4Iv1IJAOmW
NrhPI6v3fTLQtwF9IAURc+kebCbpOcnItbg95TBx7Fi7182BSC67Rbgw3srxMrU/pvRc5qR4evJZ
Ccb3ABYkFh3CKc47574TCZaTaWGBJGFbWucK4dv2RsJ7wfSWoxXmw3/JqmBXk9e6RsB4ihVkQJXi
ksjEialCKCocTlE45riC8KkQHWSQ5ZOZKHTT8byiFt5AxlTWgUoIwChxQY2O9UIhcDA1bJO6scoj
A7NegL7QI080HQkC8Ovyev7IwplkaQvXkuI+URE4elNHMGKyGlTSIMx6lxa0wVKk1txiVVJIUG9t
Y6tmcx9XljI9FMSVkliyyGMIO3pKyMhdA88D/F9c0+Tn5Ail/ZGK16owtq2trecZMxLz8zY2gafz
Q+XPPYJxOYRuAzdvYGwQEosguQkjAkdYFeuvWTmdqoJfTb/Ime3UBKzVPH99VN4xqViijYoRYlY9
/YzoVBtPuS23eDS3pIqT/tpfVYnY+oCG+wB9opnjIQ03IY5IeobmBW2am8EDMWqg3hTOtim8mwJ5
NVabdzqFbMWThVYVOtAfXdHOeUDkkJnIjrB+/MtOOyeMfdtpv7/+c6cVCNlhzxF1xtXzZ7EVKdlM
XNk6cQsixPpa0XJxdQRgOqRVFNrskJ+XWHYw+MSIHsXv+wvlf9lr56sybFrc93QleRNf2/8TOSCt
ozjFFtcJpgeSAFqqs3oVxzs2KC6Cdb3prI9yBoYZDpGGtF6b7jGWI7w4Fg3BnbgzsHWF9nlndsq6
teQ2qIgnCPXmzfcsLlBkx2CaAPsp8o+ARB64s8xh272eePY6jmjmmQTXhJiLw24f+tGtlVsEJ85l
qkWpM9FSHWOKxCJcNr2zmgIoqmm1w2u9Nwv/Q6kHOjpMYCucdV1TozugHSX7Ky3PYMsEBJTp/a7T
DG6swTJuIFumwQ3ybqq/krR67I0qCH7CLjfezE8t4/7CCcVlrDDwI8EgUaZnomS3djLsY0YESE0h
ydIZaxN9hyFhUauCcldDIpUA+w/wmXSS2MVskxFjS0JO99pq7cHz2bfHVCz8mC4zaTyFPyLGrmjl
tyFkMbXPB6KU2ldW7Rw5QEhmYq6aJDqrHwPNA/ahoR0ZgtmTQme22Ra1vSIN8zypg3svTx70IT0o
DA6H1jpPyUmbjSpzJR521rUEMFG20TY00pWkl2tpnFZpDJ+mi6I3Ku2VaRFHzlm2wIkeLQM4OM4c
d0BrQ9/A5bhvEUS7ttEy4w7kcNtMWbjzWzEy42ETT02GNIVZMx0Z2Loao3su5l2/WdZ5BzSTXCeb
pOlo0AneQyLn2mLcTdrwqkSk13WAUIx8XYoxXWX1sM31ccOzf64r4qhE03sYIhmocuLWEcIgQCN0
te6n7LzgeYbbJJ4Fu6Cp7ZKhWNdcgLayhQIS2Behl+GRMUENp9Pglin5kYSvTMZD54FszZ/sdqJJ
wESjVG9jzTrPxuZWDZx1j98yNPl0ABrbXKgwYS4Lpv4q2NAivgPmQkz1nQnOzQ8ct+Vep4VbHKVb
y75IoAdX1XTWadcioh1sPJkZv1WmYZoC1S94iEJ/3xKVmvRAfr18PcY0v0kBCax+MUBPZunjE4Ke
rD6XFW1dPiRPJzQJY4CdKq5KYzOLGCenl7PyJu3ucmW4i53YDRWauam2kGJEWNAWhks/+7XKiSX1
WpDZXvtEsvmNGXbcLLXUcY0WIoNK9FHK1F7zOg2vEkRbYZ7G0l/3dHUTGxdRUnn3MspWakhzJ+z0
k0oo7ZrPGcONKtZDUNwj/22h+MbPVQ6/FWOSxdzc9oxDqSvJ8o8+WWwyY+ZtXsfuMPcQ/7mGRyD0
7WT5/vrPkwU34f9qdeixfHZKDIf62UAUyOXwh+jvs4ZXLTyTiN51BlQcSp/nivkXJ6BBBU/vhVOH
1sdv1PD8+V87JV/f+A/86JdOiV/aqlKWTbEN2VfIdsViDbfcLgLzhtT4q0Cnux4W7a4nxKqAr5sp
0NXzmg6hmZD+Xq6AYp/7XvWIsQRWMAMhPVfcfLKvc9+5LtRsV9BhXdiiZJ5oM37Ch+xST66CJHNT
aJCyRGViIAQBObLp0qFYTaQ/LEENEddCJENJoRbzLDMtmf+uq1LYb5rKChoYAlbzUws3GyLI6IYZ
Rrr5sc6zZ2V+zkceeDk/+U3NpG9eC1kW66c6Hlcmy4Rc6Pt0Xjc9QzcuK+5o6KcoYyJKx2XladOp
m9dcP+dIzqtQzuvRYWH2LFCFhVr/WLEKgsciMtzGFxPR0za3/GnVF/YxnHdYUdg3g61fFD77GpzL
1DcOgeFgdo+uxkSxSe+JY0Y84iOtsgtPGhBcSTHO+uupmXYi2utUthONZKcqLsypWOqWsu/BUkx5
vimq7E21MOv7RLF5WBu2CX0iO2doX4mBsW9NOKpGF8WBzpSkonhWIBbq8kqozw0SmcgY7usYqF+n
m6Sn0+NWuq3wnbWuU2tbTnbep5gVJeFcyijqRUTDmPsDmXYdEBkskvbIpqcXCtC7ZnQJ60lOmaZu
mppgX8tX/uwNBfgx1SEzF4o2+9+aAvavgsLvr/97Q5lv/hSdsGtpOZB+8VNTgE0DGTF2GYIXtTni
5e8txfyLDi9LXeqqJihl2cD+LlXNv6h6KW8RGuLIU/Ey//9uKV/euvajOftlS2Eqb7S9NVVbHQsx
PXzqVIA/CRZV4lpqnQZbqOaX8Thc1oOxaINsH/sjnUs0WSaw+KZhhusffNm8FYWtAQtWlWWRK1wK
x+leTSPf9ZXgYtTMk0ZgR2ShYoOrNqkj5AtaqdEVAuE1pBt6vgme/24CT2Sq6j0189aOG65bnria
fONWsRFc9XBj0KvV+VKkkuFBybcKb/AyFasoTh/roCRjvh+3EIsa9LfOVZhAkrdGZyfG/nkax6vI
Y16h6kG7ATlxFtGNLeH79HqBL9BSt4ptrdPaeffG7i31+xd6EYtWGQ51CyY0MR8HejkMPhX0EpAj
8KffqI2GXcGAeVZ1l6NsCR7UWK1k2OPJK2i/qXp3NSjINdLMw1S+rzxl53gTsmBatSJlHgKEDWTT
UOxNiSe5XKTN3inPBERbO/lw4qOVnwtmNf50LUDoqDWF8twuZaii17eDehizBxJQ8B37i64A1+uv
rYRQKqG5kr5oPhVHH1ylmHayPpboFcicRFDy6JT5knTjTo4UxmWxyoVcF1ayN8yECDDLP8QhUROd
UbkSLV2tNBfwla7MsnU5QklOVA9qof3RuwbrGcmvMd8zgY79y67BH/xehvzy+s9dA7rB/62VKNEl
o+M3HHPmL/K3fu4aJP1g44WWOKuQv05pzb+Y0c45fEiRJV+3f2fXQE/3SyHy01t35gvwl13DMxO7
9p2mIueFWYWHfqbt+43TAnYNojP4WKtCmSBEkbZbQ/fsEVn61uUAP7GxJn1Va9MmTJxDZaVHCeFY
DYtbh/4WUwU3EG/QABPUGoBasKtqMJZBhZmJmyj0KXWQha1WulAPl2EfX1StSYBLnh9I1LmuEvuk
+axtZ7BfuqSDlj0gZ81ZhZNIZzc+lFWrbh5SKyYVp01euKs8B7V455DmQmRcBr2+0/rnMaKvSICI
QnhIDwXWIgU1qz8anL1q3W7qkisYjB8nbd+ydMt9Y9U4CBzidNMmXCaLObRGJ4+iQPOjV/6xtMRt
htsodkwYVC35tw0CG8qVqL7UIRWUarQy0xRkRLXhOnLShvopKwj4MHyg8K3FtRUmV+e3yK1C7BlM
ZdUZ+S3cxjH3diyAJvQol/FgWdayBfzDTSZeW7kDtRehWOwgLnYIukAmWHjeLeA2QhCdZadY6wKq
EPlw1Vno6W/OkA7uEImMELuMuC4Je2ieC3VI6Gqf32OW+te+8N3EibBDI63uFRA1kXegGLzp2+JZ
7633KK4OuSC0ozGHJ8CrN3lI3Vhle8snwqREohiC2BPNVeQ4ez7FhRieVGA9STagiCzxp2iHRI67
iuuu13jHYQwCQEfdqez7dSafFJQtbcpHo74T6XiX5ATS2pl3NLkgIfyCATxYFJQ+GbLRQslLNCsh
B0S5tCr71p6MfVln69ikyq0Nsk1g4xh6vTW6+CIkjdHp3rh/FtE+TbdBdrRV3fW16sDgZN2lGLDt
buOP/pHb5VYtWs40jb8oIcq1SDcRtmiSYt2hLa5bE5YglL2UbI7aITamz9AxAr4w+Le9iQpjmTnH
rDOZAvY00PsWZI8dbob+w/HxpDGpMyFe9Lw8Sy5rOJipyeg+93YO7jrNOHnDc5XQEMBSEnKq5aiS
DUC85OHa1bhUoxzyd3WWlsm+JHZ4qWt7dRDXvbPTIYSqDcdeGWA5J1BRL8ubym9Q+IUHQJ8bw4Hr
ENBfN/tLXT/1RUTsGkqKkIxr24QwUl+mZDlbOVQJwmsVvbgrB0TVnn9oCWQeHUp+w+mPSaI+dQIT
+0hV6vfTTVvmW1x+KAjiNFnnkX7IHOKtW1EWJLrWdFDlcFZWHULZh6C/zTvqUxzqc/S0iLt1bm0m
hNplzdmr16sIt2sBo66iCjZRzUdvfscHg9/GQWbaA3iPQGqg7No5Cvk/UqGRVC3R9tFNhuStlSyA
xxTtF+KKMnydYsd18nZTITlhQQZT8ThGL9P4hB9/IRl72ExXbT5JXRtvPEJ8u0E3V7L0NnU1Zydk
kLb4HPpYmT8eOmJcLjYGj1+j7vD4M5EkXLtCvJcZT7Udu74xQUEJgbaYMJut86JNTppGe3vwlhN4
cdULLyA+LQizRzdpVCjPJD2UOpP51vf52JTcPEu9ahMLeeqtiLybcofD6EJ3nG1Jey6kVOhJH/Jw
XNh5h2mh3mbOm2o3m86zLmAqVQD/K3HEC45QV0DO1TYQIp7CDE2eUI+taewIDTqEM/ErEhd+5yGT
Z1nSOo8pZu7DEQ4UFYimEAVaOGuVhriYwtNICA7AglgWbkuYmkMPjzeLXjQCGaLtjBFjczJGt63h
ELbRHOJeYhlo1nqP+xSgF8tbHnSF3lQ2PExzfDqq+3acALpAvIKAr8fdddlOl11QreoO3XLcJjey
d+TOkrjcoJmxIy8b2d9yhtP5QxEa5cFer14sVf3wpvjda6M/WpwPchUJtEZrgtbFv/VQGE9+L15+
ef1n8QKKGjzA/N//qVD+7qKAhwUvguFwLprm2N+vxYujYmd0qGsABNozs+/LlYeePcJzyh5MObTT
f+PKo880k+8Wya8/uqAs+1q8JACl+tEK6m1lqMkaVqi/KonJpTXYPqXJnvyXZdzRXWxLQlWVfFgX
kbKQHYIqUdnmomiSdR35t7mpHJinLpV2eNFSxLjWnHLGfKzTu6MU6PsZmoUVxQhigz7LVzY2Gzqr
bc5FXVsGOlkGXvEw5jZpf07yXBka9icdV3GRXhk4hsKuOVipWNdOssEbuJej+VpQo8dOV6xQ9SwG
dT0Hz3dUHDk7YoJG3stuJkwtBTW/RO9CYLNrcxdIuBP0xZkwPpDCopR4GNWDUd/aXCE8uyaITqAf
Z1CmXOtcNBTvjDohFu86VxCvPPO0fci1RMqzvti3WrXQuLLoGSJyrjBBQqoFVxoyT0SIEyunCIE0
epXEBbYe3S7JWeQ+JDUUKl4HTHTI65ZTvob4Ej6PPWFZtN6lsU+DZBur9SqfYwf9G58U4GqcqLGe
mCrTkV05BWeS/BA+4XwGwnHOmDYZ11545hXkGCbtWZFZ67gY10EWuMYsis/19kTeWr00pOJGxlOV
3ub6fVHJJb6BOY95L+kxOzTWGXOugyJ8bg3tqiuc1zL1btux2uZNfoTMx/dHcFGjKe9rcIS12Bdi
OG/CZCPq/DEaveLYpWQnWAhfi4B5JIlXaKoBdBUP9JpPFF8vQ+OfrEJsfAYznOLj/+HuTJobt9Is
+ovQ8TADWxIkOFMDNW4QkiVhnmf8+j5It0tK2eGK7GUu7KoIJdOURLzhfvee66Z6x7uPxSapkJKU
qnk39YiKOdqmw4lyNQ8+i+xXl44bOhDy4UWrra2pJfu4guMParjIxLa0Ea7ioNybUI2B+wAGa81T
rVivmkZz7+wbjEL7mk33hPUFtwv1MQMT/XGjU5qWAmuUUj5Es9HHqGRv2ZjdczSH7kDRD163F9q5
yZrbWM1dBlCOTCJLlzhelSWpuNJot4bUr9Wqw6lD1k2iDYUJEbC9gHyLvcrSmK3aALlRXo/MfZZJ
QddLO9u9e0EsYdCxI/eurlm7YeR4aQoCy6J4CwcUPsEA3Ztt+fdKSWSGMGAaPg3IaoMWObR7r2pT
WgZdd0QWvS604HnkgV5JXVxuua0SoMf0Bn3Hc8vsPQtxCA2BU093iVxurSE6NB4FjlrlLW14xiAA
+YCzx8jaWmFWw+2K6FiyDsJiN0kWPvBoHaDdBwn8j3BcSROYYPO9AhDs9epSSl5NpXS59VzrJSdH
BBBLmdwmes9kc01a+RSE3brKmFZ17PHGVVRRgUHVgeGVj3FduFo8A0dnitlE34fZ3YOku0mK6DDg
9FIEETd1rF/rxtyqmvdWq/KqSu3f2scjg4Ez9NmHCCLwv6E89HmV/3kG8LfXf9m/4A6yCwlmuHgi
v0wBLJoPVPAhzHbl+Rb9ZbpMt5mKiGcj29E8yDX76/7Fn9T+8wXG1b+wfwHS+dv+xVu3If3g3tZR
DjFtft2/5CLxMrXtS6zKauBUpr0sc7aivHwcRqrsVcy4WsZUrPHSE5eHg5bSaU6pAC5AozoFpDIw
FTM2zBqm0crSjwv4bd5RzSo4VbaNGV/CGpFVN7pGTQpFlGhsKoUAeXJfRSUO4x5dCnktn5NQt7hI
ySYobq0aTP7wrVTtlC8sixhJrJIJjjOyJ8044kqmHcx4Dtp7jwQOqAqO1O2+0NrTZL0MypwOBgrb
3Aaqejeh8An9NYzHtYpPQ+XgDIQWqtZjATJVROZCNEe9mJYDVsGqM3dJ84fNKNS2kmsjVRy6AOrq
knJ9DfTMkUKV2d+l5I2U+n2WbgNFAlv4nofqSqHiNVOtRdLIbkeJke5Xy8lQLkmPi7st14X9Omjm
ZuBnE5OQ0SrKSq3IKeM7zQpWescGmVnbNn0KtQdZJRJrguFSCMv2pdONHwEdW2VN11NIEY4Z7aTx
dWL8ENDi7kkpy7R+0OVqaVnWWy0Pm7JqofOSKsLtWrT7kURQLJ9zy3PHyVsW89XYS+ASUnnh42Gp
zK2sDleYDfZylR65jp9nd2quk881gl0WtXsx4cHp0nXOwF9O6I9B6NMTe+FX+iIYcdzI2VJ4OdyD
Zh9AyDaJeg+xzYmfQmFyzLJ3QStZ6jhtemLaqbKJNMJUReeoBolE8iE4cwnK2AvTx67rE5SCU5va
FXpjfIh7aOMoREo7m79fvfYxBdg7+ldd1qxMCjAGHSZDutYi4wNi08o0UipgiqWiQPj26Vzj76L2
160TFXlzWoUN+DG/rncZQZXJny208U2e0PSsCC7pXFBoliyb+j5swrNVQCUWGWB0iuGkW0S8TejT
t9EFl2byrpvCJ4RFNUiXknYEppvUyUYKGHp5lN5lCLIM8ENEkpjrWTicvJgxVhYsI33adVHhYnrh
qoKziItonplns0LlSoR91RZU0owh7tbonNTqKkO4jmTljM05AUD3UvaqY0kfmai3g0H0UO/Xcf4A
gY+zmHJt6BJjaLptm5DkJvk6LZUWBaO3pnfqPDpUKXKDPhLPy/wBxlN0idJznGd/VPpzqTEvboOd
FtzkDWUi/UFCNipj+I2RdIeeTT5Tb3m4y+ZkDty4R2vNNZ1AoHkYWu9aawgfmPapqSiEatW5VIzf
uzxt68bOgeKNPG89Hx+ZN0fwuobIU6qRWxLNtsIBkoC/FqbCX0vQGpMGeAU+S3QtYNf20lvTuOjs
i11PwydFXqO98ozDoBmHNqwvg4kRgLOn57+SEjvNtWl0G2XFNiZcZyjlymRCH2Kirmgf1cLy0eJ4
GwroeiEtSOKimq+AC8jV82OxXJwaCF7o0ynAHKAiyj7jemzkdz5uPaU7DJygGw/CBoNHEdwVoiKz
qbHWxfsKL0MYkK2f4fl/hNN7nvAFs3WTms95aPL7MilRyxj5xSuVMGPKITBB/olnHajG0uYBeZUG
HyPg4HKNXcUIR5Ko9vGIXDecFM+1q10ISxOdCblJRXZSkZ8MZKgKOSqadSkjS9cmQpWBYAUlGnsg
rbEoCS1H4QFhK8ZT0iN0abPiZSJ9xbMG1iKG0YraII1VLHap8WyU3bpFOOtnBc1GSiuR1PAZbaUC
TCDrSYzkNiG9tdFzKM1CkIXBuboRSkVEvqachmeo22lpz4nP8G5rBL1e58JhDngtosoRAnOzlb6E
ZXYTqd08XV6lyIJFgHdSSXoKwkoN9iI2waysoMwiYeljPawC1EYCrId8lh97dMiARy1BlwSAeidp
6YlebRVLDgxdHceOH67Hbo66ipTUY7nK0DtNdE+yqjuPwqwgkbc2sijqaDvLpDEffJ9rioGdpIOf
uOBm+S6QVa04uBLIrPI87UbliRDDOmRYDzk2R5YdrPRc8UMdR3HHuf6YI+FmobyzW9XByYofJIGy
bn+Ydebqo74oEX/xDel2/2ZVKA5IwzIScSBwbtcfBsJxNwvIOHLqBFxCFd8V0ksjadvCGN5qSbq0
nrXTgcyEen/QgdvpY7lvyM3ayuiOsefG/eB2wYMk529FZt2aknyWpPYjH6a1rxUugfcT2Z5nvSsg
TqiXhsVcFf6xLeI/ZCM/TbigPPFhsqAlXr7HyrArGv+GpOFp6ErCpeHKBinZmzowEel5istiRb0n
1ZDo1FEPx6e2DonP7VAnBa6qEzceFjrdnnzAXe0hmDC3WMZvjZqa4S9Qh2aGKqdGzov/YkehjAdp
4+ej6N9e/9dRdE7rMbWR+TeRytk/8h9DypzWQ7liNjPPl79NjwmKW/gcEVo4kH6dHmv/wxQTeUXG
pv6nAPMLR1F5hmR9k1J+fuvz17/MgYwwSw0f58Qm9zBfxLFuu1Nh7pOR27ZXuFgDF4pHewnCrhRJ
TkJeDPvDOtPFzgtKRy+ONfpdJeHzCOpTMYr7Knsyu6eifqSi62wyUCpmczEUhVGzz35sPxkKnJGm
MIzl5OnbBgjxIs3qW/w3140WXvuRQVC9zfbD5M+s91OTawIpV0CbT1SivGqgs/YntiPKt8FQ93oa
XUwkoCyQKPeKGTPoi6l9KDFY2BQ9cMtdKZOHtGhsENihoVC1kE2ieY7lXln7XJ2jRtoPFBnoFLau
5UB7S2UTwhyJF9cuG1jNoZu37N5tlOlHD4SrPcgbn1LWgTSemkA9MYHGMm3ibnHbptm9B/jAk6hW
lfKz1g80adZM2E1Mh759Xfsmy0E9PdIPxBFeflJEuETScsA5r+i442yJ3Nkqu85s6tVQaAcxGM6o
X8khUzkbK9owVWebAr+mkbZTTC8PLQN/GNicWVxP0Ccoi80oJZcHOlinsjmWFBdRbRS9lm3yB3K/
E8Jd6Q0oXtQn2SMCVJcs+qJz+4JKITgVEof5SQXH4MFw6XFQX+XyA2GyldVEaF7RJqP+L0URS1S6
ZdQz9BmSO8VST29Uf58198msulOrWJ2TznLqCupERaMGx9q4vE380CnFdaigQ6nwXWiTEWWNvYYR
AadMSEbdALK31JV91KGiRWe/TGtGKCPEwrhERbfUWHOqCQVoMiK0KSXx6sdSxzWkIMQ9/c7GOhms
/lwYxorCkPm/Gev+IXf8/fV/rWTm/1AXRrYRmDV2jJ/v1AS7Md5ws/yRj2F1/BxoE1j8zCOzsH5K
wty19ZnUQvjZ0n/NBaP+cLn8XBr20zeuzZLxl3VMhI3gUhSVm9Sww4VectrJ8vqh61QuL0YYSets
6rlteD6JknAiaUVAtgQupUAO8LpRrGJSeWVFbZaqrLykuINh4qYyw2WMH6jRF3Ps1tzXVgqW0qI2
cZ0wyks810jEMQ9jN4qHfcwBJ1ZGx5KjnedPRzOYns2yuktL/6717K1FqWiUAopSehnTXdK6Y6M9
DvrE5TMsHBGLZNn3yqVslL1ltUfBHbbwRqxr9ROwsAfi30AlrK0epFvdCM8Kn/2WMTaEWkj5U0A7
i8Tixs0yniNjSZy73VQ+BpVCl4wRcHcQp3w0oMck0iGaile1yd1e98nARdgDY5q6quxAY8M+knM6
WGRSKR0sKE+EuSPXNDwP2kPuR3sVBVgl0teCumx0eZUWjIuaXuHKpTxPlsfVVNdffeuqyK+iJHSs
dlNnJhI1pQK4c0kdnTlrQhjERNTCZeFAjFi/HAi/1SOFJJ0AoiFfBfjBM9smM3eVi4tOy22RIC7L
xjFUb0Ji2sKP91pArHPIdoHEBcCXIm4MZnCV5Xq81OhoWMhDB20FZBU3hyIANzFgFK+bN7uYOPZ7
VxSs36RpvDKy2Mko9hmnu4F2Gx9rkqLVi4DiGkxRy3oOznT+Ou6uQ3U60xvw3E7Z1pOAz5AWeM46
8zIIQpZe+CaTQEWMLP4YNAjiQ7Fph3KbWjVU0YqpZbqqc50y5Wyf9/Fz0GCc4HQSLUzDe0Q1Xxmz
R5EkezvOpVz+uuulnUhtPsg1KruM0NLEDCSC2zk3ro3WMplo4baB3Bhhe+4NwSYG5qOY1hLgDg0T
4UKAcbDq+C0u6c/FBU+p2sE3rmVu0E1iPNQVDLQRQTrCz74YSubY6lNLb46D2QnRdgzWEq7zplXU
ZTCFuC0SAj2icAeluy4keCJSgD4gXLuBDieRryKbShiB7V5C1U6pjzY4t6qooCIzlr29z/nVA6jk
NwG6y+Aijuwy5b6jwoAL+SMe3kiPCp5Y3QWQab256piU5FgdtGidGt2uhdUx8ryUiQyEA2Eq3Ma0
g6vAZ6yRhls4LR7FnpqZLS3eHdEKLhSN9SR5DNuHP0L8EA3BCivwrkxCxLWVOmWhbPj+t8LSzAe5
KeHHcVHSoTxN3ADkorrTOnuTStmbyWarVLmbedlWldqlHhi7GgTnzFa3rV3gDwevfSOcdB5yW2Yo
ZKuk3tpwJZfaNfVmIzgy6dBLyj7wOgayAVNZbJ6wBMS8wwpJX6XDsJRH+tKmOMFnEuqYH+z6QW7j
ceNnbez83rscHZXYKgV7Byfrfz2vc/rmD/x8Xmey+fPrP3c5W/kPk+zrJkcBDrLwDwAzgu6PYtzP
TY4vMIeFHylQkMXPg0/Ubdga/59Y0uxD/3ZY//K+5431501OtewkstWx3FQqsKFg8aoScUy9QwAx
hmLBqbxOMR0U6ykejsSN9ZFwkbb3NrG05n6Y0ol5oV3Pehe4JNbt9dnr3YR0I91Y/U5YR+k9mLaz
sbi4KlmfipzQj7JEM4V5aKGbzAWXYcrCc8EzMAFif0vc6FjcVe50F6T7ZrihK55d4iz8Z7MA23gH
qoku6UVBUcGZfptFv9G39DZ2y9/7s8sNE1Mw6TKOPfyO/+WuSXMHv+Tvn91vr//y2dVVQgoQ9f66
UH6O7WUWLQ1LoQqe5Ntd0xR8ZmHtgauheoRn5fOMNhNsmNCgWDO9t3+pDwDHyT98fL+89e8BZl0q
u7GtRbkJ5UsrTxjCKgNFd25KJwm4FFVzpQx9sRa5gVJY6i+Ia4jFydYsuxVGnR11LC9Jxe7JOk+B
9T7jeGAOGEZSDLPgu4AIrE07PjQQebA+N8DoTG85TOVrE5Od8EQ6uGCc3+I8zF3RWw+jFygrle7n
outWrcow0sqDt8QUV4CjebRCA1Smja+oKK8G+AJ17V/rJuxQpQOnigdKUx71etyGFAYBR6cZA41e
KY5W2ztFGe0ju9pqarCua+Ojpy81NO+DgDDXxICjzs6YLHa5D+EqnrZyF67pSbrSwvpKg0rQQ7ay
Y99JIn/Ts1d0nnGsCrJXCjfiCHZq3J47mgSHaCM1xAja4BZ/newQy0VKHQ9BV53yadimRBOTrrqX
FGlZx+eh+sjD0tzbfdG62kjX0jgxsRmZd4BNXQjCjHAZ02XWT+98yEh0m+EqkLmjV0V/JUXmXQln
YqUFWJWnRnuZtOScDNEHQIjHWsBL8MOPcCwOEZG8fQcWItqHSXIwrOIoV9BTLcWtUu0BtEGMATMD
3oOvTGUmzVbLiYA3cyySYSR7ruXLDjhYliRuHfoOmUknyzRulqHu+n44O8Sq9e+9joAjJ17AXQyz
8H9dRxgyfl9Hvr3+cx1hXcIcxOYKGNP+GaEMz8rkAjhfMucU1derHoLV/xE7543zcxEBVTkbrP8K
Zf3K7FSZyc9/2wO/vG/92+x0nCQf/5ngSC3Z29ArNxh/i0WZ9EdQkW9ykK8BOzKdrJoPr1GQ1r2a
fl/vNM4QGZzGsjXde35wjqKSPczgVPY2QDpOgARMmnTXGtj1/Kh2ipjZTGjSD+2pmC7kBhgm9Bq5
1k9KlKy9UToMgf0YhIeEnECg3KreToSPHrEFailpm2zwrl3BhQRFZa9pF963NatWEa46ka4TO7xU
ZUKnWQ0XBeEjwTHoo2xw8nAGShsm1XJy7lM0opyjINmDWVuaOs/FfOMLb/PpWWc37lsww6a/yjQm
GgEEmhJJpT8r1DhooB4TtP/YaoBAxevQx1d0LxXnkAHZHMCdKQWSwrm4Kz6whTqJAEWAGyepWjx7
nYfnuPUdvSzpaMC3SFK26DGVEOheaFOfcG0qbuAVPlKUpDtKLIAG9NdGDHXG5LJoRlqJ4UHbSqm4
2En7IPirDTnYZCMtUYOyCBV0/lJaW9D9cs2ECBBdM0joHZUhxqAIDwEqe8GL9i75ZKE8abIIyxng
qUvACDGsS6ssX7i4IyDRyLaumRt6kjj2SnRslZeSAYDg/TZBBvmy2QSiP0YjMJYhyPlJ99oSegsw
9+cAM5LKXyuMS+sfxpaIi3/s2tyN5OQ6MYiOcnelAPMJcfA9ImHI+DBnUokwJVUpFqTJB0tY9neF
5dlLo3xKROt00QdmV9fufYr94F8Szfamkz0KZ8gyHEEZ2HtxXZL60iIuzynW44S3XAQuRFyZGu/w
UZHa12aQ0eKG6S3B3ANdMrmB/1oxgQSB3RXBI5JrvC0kbKFq9dR0KcCuNOVyE2GVNEHLGszjDVGT
hpXSY4inVVGy+z5iMR95gIYg40oooeE2hGznATpwTz4FAyICet7Ah4qUW/OE95COxEJG7RDkzfnO
N9rABa1Lb/MGyGNEnZUKm6KQnarMXcOeoHuQScesCephbbGrqsQDpL5/TvPhKJJwZ6nYxNFKDP3N
lrNNqgT4UQ3LrdBU7NpwVDQWBa3FQnPx2NBCNBglHGBtAOGwUzoLlFWFVlMXNp3diDcyKk7BbTKd
ZZ1wFnjoN703YTUhufIpa3/oQKogomiO2SVr6hc/q2c9YNxIWXiINCUH4hrfY/2+bmr6Zxlc5+TO
swusUtdUqpfKh8yoUSycy295HTMRqnchnA3PpIU04jAgU1cvkIx99scw5uoaRddtrK0UoZ1+630K
Pg7HPv4RGv/+L+fdv89W5O+v/7JPIR+C3eEK+Gc29z+zFcRKEpGmKZPC4QI2n7I/b2tYUWe6BOUg
zF5+DvviyAFHYZHYm7/2a+fdf9qqvr71+ST/VZMk+JoYepgWmxig7MmQm2tJ825bjVxrotbsQDjd
7W7fSR7WCO1RDMUzNlYQmwaCTaERdMhyzqrWg15hBRcSY9YmbJhq2wFOT+x7zqDjIhizPl0N4Y1i
ejcFU2Vftz2Gov7Jtoc1E6HVGOUS2pJ08UZoXVkEQzfq+veRuXvLJlDAtBoZu1fSqYPnPN2mbcRo
oeIJhJrONmLK7z7rA2gup5gtmWw2HZvOwOYj/zigPzfhrZQR7UHXqNioYjYsm42rYAPLVJsy4Oas
s7HlKX1CbHQUFywJ+uGGYwssVP/SsyXWRbDq2CIjtsoqh4DB1tkaVzm8VcGGyi7MROPBxMmq3KZs
ubK2H9mAJTZilQ25GNRTPe/QElt1ZFpEh4LMaQ1WFLkoOd0G71IQ3gf2cOrZ71X5LdNoKOYU4Fnh
WXAqqOfjwSBtWKk7SM2L1B4HgD3lRzMfKAI7XQ+j/mbU7dFnroO6VG6Uztry8TsB9l15UXJNt89R
q/01jGZ3gNeDa7tZejozZ011snhXzOtGwfrhcxif1xM1Ll4oEnMDLbkE1AwuB0vk66nNrlUvvc88
ak8xPBxKlqm8ABAWmeRz6uSizSsZZKCHqMQeZLcMsTwtz3bVKNkLkJXXgUYLSw/WcTnJllN03mtV
ec9S3dxI0e0YZjf2YO4nXYDfNMy92pNZSLRrIzNWQijntElRmyyaY1KGe4kR7dtQqFuzR1wNYogP
Vqg9DbGFVwyl1m4lMhOGvanR5LB1Tqz9Sep2Ybz2hcT5P0Mhbf2bpldvGeFpi75rVr/3ioiExPpD
9g9RiWXhXxUA3IbfT+7Axn56/eeKqBIohGPADV+brY+f02aKjTSDmbLC/6CZ/WzcpzfUplPIpjIa
pB92xS+Hd64BGgsiNz8Ln+avHN4xWP798P71rc8Wy68rojYHClIOVxu9ocEj6AmpiaRxfGHtzXFw
B56+gkoLyUKqr2CkxiXx5Ta5h011l2TZIZkRNgHnmRrXFoCSULavhV7P4tZQEb/iZCjbI5MByYVC
gmc73I7hdPIj6w9LU6DHknvpkd8tK9E2ouOxtikquwaKlrBKnLlvSk6PNVqTjeLJk8W0mIf7H2BC
WAmFcj9fmJYAOT9w+BzHYIJ9Xjx2NsDoengOzJeivDBZfrONGOpC1hykjEfVfJdzgGcigBPeXlRN
23lVTdZslt4HjJ1ZRAFIk3wIKcF1k8obzPDbtufbzCPksro56J111U8cx/JqxOGT+nf2pByHRt4q
Jf7/gjNulIqj59dLJricSbtizjjLrjJ80PJyUcpqlfQ11O5kWfTSB85rb804/srIoZp7unYw5GGb
2IDc7Ux/TuaQVJTdhK3E5N/3YkjS/usQ0NjuWxPIa7nB1yODjokaIDe2Ij2RI3C63K82Vim/BSTv
fu/Hm1Ax5w8gVfNN+b883urfUASy+u31n4/3XFDEYy0rpv3n0eVT4BMIwtQezYrhn5bnzwOPQWBH
YFsRMzNrXk4+H2+NpcBE4APVQ+5Y+6XH2/wHffqnt85Z7+vjjYIIsrPkahH4Enn9eAYQkf4tbK6C
sjwygpXXfVdWCHfJPYTz2YTWmjTAUDagFPXKp8I7jIt96SGZzaB90ndjvjKFuscv4ZgBSQaOPcvc
wuuv5uPJ70PiKFENRDQyloUEXc7qbSj5QU4HzeCG+aVBHWhKi4BufxhH5Rx1NBbRiGGo/cIr9joB
vIbJo8GKM81cBK074ud0TFGtDUYxfm2c6CtclVa6IYC31sz0Ts4sTikfCmm3psNN1T+wfy6K5Nb3
yIhizG48MP49lQu+dqA/ceGn6u1AWQUjwvn/c8mfHF833bTuHdYmh57Ui8dAOGx46wJFIdFcQaOy
H6pXjeWpS6Vtj6qdq6fAG9qXmYTtjPmF2/46HzhzpbMmliKOSbbpVIhlTHHXWArbRA8cQxso+kVX
C+UEpqOYq5Bm0U1wH4wHvnvutix33VVtAs7rB/vURh5NGflF9nVHA6izGNv4uTG4VEFt3I22vyk0
+t0hQC5lD1OiOfVLpeAXKQcSqZ/2ySflUjSUP1BdvCgt8ItoKfjgXdOuLjXLddB7pwqA4xgF7hhI
nmPZuUuDB/Jh/dbF6r72YcKoEwtang63pRQdPF0iZNQV2apKym7ZmZI/z+/vEbcr3nUDqcsgRz5C
3cbAlK9VIDZqCg4jL71tXtmvuGDPGoZluU9UR25yruXYvBEPjA+orTChKrgRa9KcZykkWzWNe7or
lgkwskDD7VKp1uswMGbt212ZhheGkTexh/vTy63f/DAzW9ssgbvNlufpwb8eZmZGyjcZkizrT6//
XO24u3Eg+XP28GPi9tdqx/UOoqrOigabRceN8vV6N883AD2ZYK8Z1LFGfa52LJ4AVImFKKbJRvtL
q90/MAJZqD/fujkrlV8sJ13dZZWw4mKTZTmGLUN5qpXw1tK9Zges+dQoOiNyk0TS0HVPDZ0LeZlc
+TSI90mxrwLZ2mqM2VYlJ7N9HrXE7CAcLvQ620GA65fSaDqRUb6mg74UlCUKkbhGZ7ORD05o2ivh
xTcaJVuegnRREjQLtH7Zyxwh/PdGVd6qinByp8jdttc6NzCylRjwkeOIIdjYkJ9op1p+8wmbwGUD
cOolRujaRu+mhCki4AFLT6kApqHuY8MuHYvrANsdl4kRALRkYSioQH5LWetIeXZfgeTElAdydGDi
kuzbKdk1AyOSwburNL2kOmawj5KI3Djwz1JZ4E2gryhjAqEQJ3OTrL6K++w6ryJvXaZiuPFNUCYE
3BOIDeWrsCic0wsCimPX1Jwbgbups8tgkhFxKYFsGIl7pnolCrH0hQyegfYB3G8IfQ0TF/zwqFc2
ip0MG4FM2dqHYKMGRF4ecizu8MNr5aRkFriViANgwkpcnhITB7ja3uvEWew4OXLf3nhkanJoM7Wa
3nQe4bPwvfJJuNfFYm6riYbbwXzuaAGo7NlbjiJrDtSjaSyLuBczxaEBMxglRxuBYpx8/X0qJn76
oAWyp5ZvMkEWVIpuBa6OW+dZlaxt1VvrqcpgbzAA6vWNUl9ZGPHJpu5sX16WPs7CXoMMLe/7Uj0E
EZDAEY6BUq9CeAaxip1ayY9dl3IbzlnNMsCqv/URDQmIAxGr1o9hxr8vWiwwf1u0vr/+c9GyVUas
lABgBsCFx13qc9GyuUIJZq0Wbs4f57DPIxqPNs2xmAcMXv9zdFoFdI2pm7jYPNb9pegZluO/38C+
vnXt2w0MnEOoBlJbbMhDHNOcTITbYM6pq5fBeq6XNbymqpQXqomu5B04/6er3i3alR7cGA1EXIQQ
aVfp8VnEOyk8wM6UpPJ+GKNNALT/SMDyHHpht6QijWleLLtCI5Q8kgWCWn9U+pUcnzMI0iwEP/4x
HzT5vqflNYLAScuMCUGYw9ZWd0m7zo4ogfAbLKpzcxu9tpHTvJakRPiTRcQxCjyH9dG+53cNhi1T
XkHLDAxUZmmhSRtfw6u0bghHTzeNvBT9RZHeffT96kFMBZ7RVxSbYjxMyl3zSmy8V3YQWKj9sLaR
4sTT0iIBewAbr72P+lowrFlkb/pBeqU4B37qYnrFuQOSpXswYVSApiD95SZrqoPU+MHOPrLULbzb
MH3M7Z0ggK67wmnPIOuWcnuFZ05evBJYeKnzfT+dp/KiFG+DdqbyiS4TlQHOExVb/kYJ95m8EhGF
t1gBnQHPR7Gn/3uj5yG/rtoxIlVdNJm9zIJgOS25wmJFrte3Uk6i79C8Eq0jOq4sPHthINpBeT0E
N8WuGBbNMdotBZFtSoL3BhdirpGdA2liqVCdshTqMvqonQX2bZQq36QEblEfGHvsgnQB2YaEGNlt
2SE2VC5VfYEXawSjz/GSX2+yqNOl9oevLqkqJYx7pV1R94CYOOBcTN610OmC80CHXpy9eMHJ11b2
iwno66bbG/fT2ru27aP4SG/09Yy8e/DfoRra2VWs3SjttolvmdmXQABTZ0pXDA6a9FUfwBOtBJle
aq9c7sh9Ra8mIF3ScYTiCDyM7lBuEn/Vmku9fqpTyslWUssHOFjmzVUXrbyRVjfXIgQ0OTQ/qTEN
k/DJDEJmazgBwbBU85fWc0bxOgqaoeizaakCxZa2qZPrkT3aprEqB83ymtz57U1LUVcRQ7mhl9Tb
KPkuyQ+53S50PHYln9g8OmvJkRYtMj6/9WqMd9iApDeHHcx5APCvR8h56PztCPn99Z+rsSDny1kP
RWwOX/DKz9WYEmAZGU3DyvHzhdkgI2wipMH7Qi/76cJs0PVtWTJOL52p+6yi/UL6QjHnC/E31/LX
tz5LAV+PkBxVVa1VlHKTQ6tgSEA6i4fEyj6w0a6gkJ+nYlSA1IxYeZP3gG6xUPMpTII2Q2y2pt1t
HMmcPQhPPXgcAArGU0pfre30xiyfJDAEqRy/+rF0DO1nrkwO6OVrqbgr/XbBBxUwF/H7ZLbA6PAd
DDB94ZNdAC/GRUwR2Xayqk0ZykB/30vDWit6vzMA+YHbT41zZJ2LmGU34h6OpSuXeVCN1Im4AHtS
5YTW02hD2G/eanACtOSZqr0I0nFVEZFK6HjsxlPBoxkHOKH7vdI3LDopsTcA/CSFq6EnJkbpN9iY
ILizo24TEwKIhe8yAd4aWF0a/ittPx3L7CGpqvOgv/kcuQHnu4Gvguoe14KbIhdZJVSwidKORAox
K4WjMqwmG9nLMvlEOhBymVbjY9vEM6z4foY+sNRBorkkXEBTzDoRst8w3A/sO3l7tDrZzYW8a/jJ
wGZlLDE5oxzfFN5w5bf2wgY+2nnRtgs4qIKNdtBEFyGR7GKIr0sMnnhdesfj6Ojnr6P/psv6Ui3g
k7FdmhhBsfoyyX/SUu7mH2p40Qd/F02GI3IEd1X3XoOofA8z36niYJd2OaiK+i43HjqTkASzcs0D
oiGl60iqt0Tvtnn9XLSPCuszrIxV2kjQYONtmOpbVefSbnAdDrVN3Zd023RrSYu5S5NXGTso1YDa
0iKh9zAta8dUZr9hlF5bWvg41iqyQuKoMUTyng9NPxbn0qI301eeRrladXAZMV3r18LubjxbO+hq
AnG5cvVg3BUtTPOiWql1sWWgAYiR3z2FWxATo/DUqoQnS+boHXVeRrL34rkvKI33WV5cNZ15NzTh
JvXH/+XuPJbbVtOtfSunzvhgF3IY/BOCIMFMUVScoJSMnDOu/n/gbrdle1fv8tQ96dq2JVGi8H1v
WOtZt2Nvcrwzw4zePXFuOPJ5yEv+J95VtXzzEUFJCvJdDV2W0tpjQemeME8Bz5Bk7yV7KUWfFhoC
jKrL8a9aExEMeA2DLsZlc1c3DI4U7SHMy9RORdRghmeWdgF4VcvGg9V6GIeq/lbWUiy7V4V5Av7R
xVRUW6kxtk1w7DoRMBXv/ygaPbkv2mGQ1fsiTZ+moTl0orVtdHNDKbnC9sdvf+0tQCsBWwcNjLFd
lieMAEa2NDNanDZuWbe3uPCDKnH6AbfOIEPR+KPvjhmApHNQkwuKze4f7g6NE/inu+Pnj/92d8z2
PCyB81XwrVz/fndIiJnIIZ4pExL3yvfxAxcEKxZiDyyuFhTBn3YpRPDpjDOY32oalwvLj9+4O/62
kv/hpc/D2E/jhyFXtGrCh+XWKeQ50z/XJOWxpIBPVO+C5EkIiFSfcIFMg3AyxP4hVqxNFKM8bNRV
3qbiQuiHW6/23ErGclCUW8HIDkGiXZqJxQbu18AT7JaO1uv2ZlHcaXF2zM1qozEWMwbkx4ZwhxFu
I4P6kWdkj7VP22Yd0rqWre4KvkCmUkvtBJQhNOEm5aI9ju+tdjLIO/apoAVJ2pdxtYZfBqBiK5fd
ehrRcMXrLpeWkpG4Vhk7k5Y5Vs/oUheOWOzDINxkZbdsiX0NMzvDKzAmyS5surXZX1qlPxm+9OKH
IjvyaEio86HYRdgG/BqDwDzVaADsCAxetYXaCxgQLNeoT3pbLZVaWeZiyOw5v+TCvZIwSYBzOI2I
Q9XhIgg93zw3HjUsO2OhHDEYdpAySrJw9S3mxbXM0sczYGIPp5BMAChOiDiNVT1d62zkUW/duIid
3EC5VGnriuM0x2rHgTnl+r1MWEsTvSJFOxWi8hwn57wziHweF0Kab71cBLMXeYxFo1m3s56iDNCj
sMp7WhwlfpIk7yYd240cIL5hSp6IOnohnA2dvh+h3MwnRRrhlCioNfIW5VL6pcaPb/rWy0iocfl1
eZsQ4nasZ/+0XoON9HzXSgxHrWO7GrEpks+qVOJjDdTRbvBoMHrF55e0waWuy5UqeDe1PgK27lc6
uQQtN2xutmsQwAthdnEa+XE0iF02byL26TH7AQjECLcgheAynfoUM3WzkWBggv4WVqOQusTYtmN6
irjKmXQ9qcAWI024GS0wpFl9AHIZNc1qzO/VON1iCQXvuep89m8Yv6yxptCWj8XAwL3SQPDdAUTc
Ijte6fmXivs7oyUo+ZJ+TsXTD7ZIBVSO6qXSCF8IYfRQIfnpnAZLxVTe5dRPqHGXkfUcUFVlVFdT
EC8F89FLL3KFziCHJzKAh8jkvRS3q5q2raNWk1h7B9RuTJ9x2SYfLTVdN8BuUqjyrFpyCsGSVtCU
qKdKfO+C4nYqiJKAimbschkmZHGKZhJHBXPRTpm7xzUaPat9sxL1aSyiQ+hXdwzxsoWYg6jiLVxM
IxCw+knRM1eEnjAE036KEJh4WkourzdstLpcqmQaKEV0nhv2kl/++cGcBsw43nMT+0Rek0mGjpiU
yGhRNdZ9U8eHmmH/aIFxbEf2O+DUxAhyZp9fqUpWusVx0uduWjTgOyVXnmj8Q23pM48z6JfSVL5p
BRlIzUsfkS8HPUXtDMAUE7lI/VbtCKcui1PFRWrSMNaIxP7sCw79rMRgCD8nW7r/fsF9xSj9fMH9
9PHfLzgm9lxUFr2OisecIde3C467b76rmJb/h0P8bVRFc8TY3UQ3BeSKf/Jpvj43R4zdaY9IZ6Oj
s37nguM7/LU5YuL1n299liV8vuAKIkVUJfYLQl0tUPtljRBeKHI7EGK4t1FTX9oJRsaoiG42G7ck
op3MRNjFqXIvQgzHnwaXVQfwURYKapXqfZDKlWBogT0ShQC223tq8S/LAzdVEARoJdH1LwImW7o+
qlTpXWy6VUzqeUeOdwMauGSibnF8Arbal6gDzCZ0inFYTfrYyyyxiuQUhhhDuZWKVnFaPeTKY9mH
buEaBd4yLYZlm12TqNzDIyJ+cLyB1PCl5LItlWBTpwQOCASXVQxsukWSR2d+zDam3F1sDGe51dBN
cbUq0Nca65boaDgsns37dZvN+Wn6qHATwd9UxxP+y5WBRGdRxTIMUd96jhIN1QRytIQY+i72nQiz
6IOqPOe+XDV2kYJCEgdpLhg68DcGEWlNOW3bioBzCZGs2q3S3iP8ZWtowllhvjOX/ybpunGV8v+S
E/uma2I/l1SWjBZ3z4FIT6ZLOhrkEiwLAt7OzXzcG3UWoDiukuWf/GTLvDEI7LHs4M35x9JV/6V0
/eXjPz3Z1KwWrjNtVjjOO7dPTzb/jV9N/faMfhZGokfC363IX31AnAffN2cqCQgiWks+6e/qBJAP
/fJk//DSZ7fA5ydbGwDN1qDOXIDd/OYPilNIc4xfHAFuIalHgS0pJyxoiR0U0Dr2Q7ZRB287pkDI
qvS1IunU7kbvmFMqEtO1SavB0YruSPPlVD5Y2FREfzYitVa+ypYvasDMObLiU5AZ56mMDo2ski5E
MhTzhEgS136PfqZvV5VOT5UyghZeKhKgDPNZ95X7QrsVI9GFOcqOK12gLEQZF0Jx0gdXUK2tj83Y
Q0pYyO2jR93X6MZt20kbvWJ6EQcCqnYFT2804hQYKKGiqm5txWp4jIlutislw2YaN+sYhkKbxPu8
HM+EaJOvUKHY1DvBBiKy1lBEmnl60oz4VqyKZQzwRijTYCkWHuna7bqsggncJ4NfVkhJKW3q6olF
3bYGnNWTlZi3/jkvalfTs5Xck89SpHdeSzB2wtDSQB5AkJi+ZYhS2mS4rEkjGd66QTu2Iymzfv9U
C8O74funKYB0fF+AzjJR9KeevCpiYBJKggegW3eNgZXhi4lGk1jXhRqbr8LwkRLmSr7GMgunE/QG
JynE18pr7zwz+1AGjE2T1blRILuNJqxrUrkZv0qkKaW7yRehunkUUoa6wXqwUOooJYJM2hrqzdgV
47mQtOdUzVZmnx2aJkOKXm+GWN2DIa7tLM2eeR2q3TfmWiUawrGMSIKSmbgIpy6FJcPg8uIP2RRA
NA5CsBzMpLOxVce2Nhi4E5p+ZT3qee3WMlJdchHVFVQLVx/0D2mqF4SRn1IRiLFWO6pQwzUZOn2b
eJZwow+lBfekMrGdjM9GUj8KWnfnScJ29okkjLqGKe7dnmpTgrNSG8Al67UM+9uMiLTsTVB5Aof/
EO/lksvLMMCnOdogGs8IU7KXJszvidhYTWrdYYgaWhNPWazvQkosTfM+9Arwhz9zVAUYJoVJmMyI
r7yPpdeiUDwkv/Ua0dAK4Pa7npanoLgLe2rvOmDrSuCsa4V0WgkvUfF65uyx4YBvUr6MZnSImYZt
+yALoQRSpHYe6tRY3jTCODpq8ZDW+k6QwGymUOxqdj3pOukKFqhKvQoND9UPTPJVmDYbPWRH7nXt
UTWok6PzGKnmn72cxJqMyAvtAgmJc4H138bheKF+HWn89PHf7wXKPN1Q/0Ui+uxuBlPE6Y70899F
HbXW94JPNeENIalSjH9L6b9dC0w0NANFGq7SrzL731KHzuXcT7NwEADAOvWvkJF5qPL5Ukisoe7Q
F+RuxQbL7+n2DGXx6Wdz/tcn+x/ozgDHcXD8v//9m+Xn5x/t14rz08ik60OxbDM5dzuU3TzMC5XD
vKdGMqOn//6V8GX/+u1A+2HXq4r81LB///jtjFGnq5lF52V2iRaujIyBNRB10xaavFoh4SUTUbQG
iDZdRc1VdYWACchw6mHiNNFctvTrii6JA6NaBrm+KzzrVlaqAyoRZjxNGGGRVc/kQSRA54BptlHg
jgw2FzihenB1hC+Ohgd2OYVA1uUPXDxOqSHxbEbSVCOx3mKFwvo9ZjA5gGUCSeqZbVBAm3MlnVJS
D5TWuZK+p3Ks29K85eTUDFdqPI+wg3jX0AKKrRvC10t9wTUDae3pxVawthHNG3JEJ1AeYDAtcVvY
CnoWYZCWYEiq/q43NDedxK1vtmcScW+btJiFJycpDZ8ti3QINFgg4w5ZojmV16lO78eMgH3z2M9D
Ylyxb9jht1JgiUvsZHfFFK4UqYSSSkugAYmMmmefLYDmTx+9ekDKKq/DFjQIE9u6DVgkChdDa9nb
1um280hRqJNLLeRHS8462utIgaXBzreK+q3ZCewLils5ZPyqa+cxjZeKwS1HL32qxcFBBecEwJ8D
w3LjknHH0H90MR6q2Q9jC3HoOez8menX9ca06s2fXPTOPvJ5KWdKWBn/qehFKfE3h9uPH//9cJvF
7Tw4fPZ51UdR+anopWE1/oNa48T8dLopDGThAcM2YqP3qeidTzfsr7NziUTw33QDGV/lYL+cb99f
+s/RfzwgAWOVvgBW/sWgWWtRBrXyjdpcrPGhCo5qcYn9KyZRVgXXPn4MtYMKGXE88KxjqLgymA27
cFlssFCLzb3cLpE2eKYDWFUiSRmY34BuM4HcIl6hpyXtti4/vPKokFozWOs8dtW1GT4IbDeE/nYo
NRwj7UJo8aZsEsSwrYuz3JNPRkf117patPampWQ5Ve8IyHa9XQAt03Ssq0mVolFAdUQ8IJr1DtV0
FMZzTZQdwJzHvHACpAGd7iYW8pKlmGz8GjCjY3mrQbnVyeecbhNmPfJHHThGsinVvfXFVG0603bc
N81Jt1JHZIYdd4fS35v6c4dsQjuw+ViKkyrZ/cJqTjJirAFKjZtPSw/ezCK6i+7kjnnfg0WVA+z3
ZRarsLubjpoKUmeL4W+R93fewNdObr3ivhUPnelx5CERiDakpQOhD8pD5qksyp5ibTWYd3huwJRh
aUHKZhS+rZQoq1ZW/Byl9lB0M6plUaOnygkd+oLjsY2w4LYa43CpdfWOsKKeMhjWbTB/Grz/ZGRg
yZlnDdvBxNqkmXY2vMvdk0YaG9qghck4twieOP7N4E0r1rmKB+o9Q2gzPZU+d5XqAdANlsDikhyw
Hvjy1hnz7kh1Z1dSzHZL077EhyqunB6wsspgNVMqu2LPmgKtzV3zyR+3kQqVPBzB46F38INtEce3
g9LQ7ovLRL+Ly3JP5XyfJdkl15c1PKEyOjNRhd1XlI7CilJHa5hIKMsKOiLvw/NWRDxJwXWcc87x
hQUw70XDTYeHSLl63pq31OveuuRFLRwWZXBQJwxX2dzKydpKGU/KWmETyxw+EJzkXj4pzz1qvoX/
wSARtJXantB316ZDOCxToAn9m0BeWvIY9jdZcmB+I9zTR+RYNbbp2XSLAyxiEwkv8TJ0hA/mJXru
GGubi8xALrcgg3EJXEmMXijyy2klmXb3JfmC0CR7rcRFgQzQim8U80kynwzpReSaFFAaLpj3YIyO
hQVpcO1T/4gmz/jCngWVewxQWbANklAm1hUrFT9ZPf8563YyTYLeybF66SQBsEY+z65ffwH0gMAY
44NGgmgrXSZYwc1NV64QXG66/IP2buI3CmEl1NJsybC0xq7XkDQJlWxVmo7ZH3LGSDH2bNh5tsYd
TtwnvUtkD/6ihcOSLGkO2IIW5X1au41/iBlg+3av37UmiJe9FdzKCAlB0EIB1zDTRKf41nwwPtC9
W9qV0gADXRnswZzm1TYrsephBXNmCSMKSnXbtw91uyBaoMiWQYGF2Y4LEiwX2XGikkv2Y2ozQMO4
KOP4BY1NyMC63rQbnzcgyniDQacGdkcHhA7yxX9oidy7DE8UGcMTnlqQp/wBYnU6JjK/ehpqbTGE
96xBgsOYb41lmDxGUsQs7GBdravQbxNp1YU7PTgVmm3WC3SXo/AoMG5Ki4c+WLFGh2Cjym6eL4Vs
JbRX5tmWb8f9KjIf6DazFgb4+KYRHqzxw883wjQ6NZl642FeH6Udiof3Att7JYDFxBkJs1gmi5OZ
Qt+/9d5L32Q7VSXi9AOnJ8ol7JM9MDVpZD82mpdsdHw9etZ487N2b7CIQp9uHJXekZtd1jvJYMcy
oVyIu5i7LSdpZ0SOyGOTL3EBaeQX8ct7kS+8bFW0w3zrY7nXNuK4VC+c/cRPh6ZdcGL5TgzBGXEV
Pe6bf4yZM+jjSWLPBLPK2zK6x1/Omclvaf8gkYQ6Ss6U3HeHGZwya2XxhfLZSse0PbvfdeABZN6F
uwGs7n0hdMvRhhjmpAETxXzRG0sTc9XkkkR9YN3eO2229nXMSTYxZslKq5ZyceTieKxf2oyMcbyX
uOiXtbJtUT6r9xY6i3EyQcp9aWgGZWMnyDTgU+iM7V7HvIUCYNyJ4nOtXqf2sYkuZXk0itNMh6xv
QNB14y5K9mWxU1ZWdRjxeYrH0C0XSFwmC+0zjihEMnuPcxhd2UQmRcpObQsJeW1tgnlFw1ZzkRyI
cHdJPjKeojvz0rv8cfRRv3JL5ni9MI5wfPgYUjI75/o8QdOcMFtlJ9G4s7RdrDn17ajb7bgaw4vS
vMagQSt+BWIEGrgY5kzOIobNWe9idRMIFyVmTUlRLnAeJMMyPo/1ptcOgXrMaQKyi9IiLX8ZZ00y
9DvLOqLZ1njv/Swk14XcJlSIsMs2OqftBqbKslm8+WvBTtdYfMt9dMxKG7N7s27W2ktPBNOZogMI
4LN4nSZlkRNoPbpBvwf3mWgLVoPKh+puq/lVLvRXJV6DGPVeeYE8eHyCa3VpjsKX8grAmylwiCkC
r0e7V1KYnLa1btmRkX3F+xdyMnoEiZFVkC6se/EKRjZt7HbacxzW45v7R1fCBno30Jf4rxhD/uNi
hyHqT4udnz/+eyVMHC1+DHDGWKN+QHXS51MJy2A3/zXipSv9VAmTgc3MQWeFalH4fh//6n8xRZYJ
rMR2NvvLfk/19neLnR9e+tw6f2rDaVm11hwpRLShgTmcH1XGTNuuJcpp1HBcSauxgRmv6eVDOGEQ
H+V1qWuHcJLtbJSAOrI1T2kGgTCNoYk+KXsPOw5NkmVL7VJZ/sYsi0VELVCQ8bpo6qvY6eitcHP1
mLPCaQUKdDfLJvJA3Fjjfd5Em4hjycq6Gz1RuAS8hyBLogXhGyfEPlhLM5xVgsbITI1Y3sp1ggcD
IahirUN+wTs1+Gg7vn5uAPMrRYzeJYYsCYxjEX5INYemmU1uYI77UcpvQmzXBEVz9wR3Y1RcoyE1
1nU7aZsg5caKixBUp2SM7qAedBrYWc7mpcMmiLlwVbrcRolWCUo8eW5/K4jvQ0vKxdwYN3TIquUj
0I1k7p9kHRSSXRMby7yQb914EmmwExptFkFrM86B4pRHb4q2GDdRaCC3sog9WFUTnxfJGZZgOxB9
UhQeZK6RmDsYC1ha5ltRndZt429KXYW27AbzIlhMdn7cE/02TwnkeV6g9UKFWwEXPEwuxFFpwEKf
PDreeo/0nwB2ecs4o6rVvW+w759xBph486HdVlLx4muQZKwGPti4xJLvBIbEpKS+8wwOH+wtCtGF
Snw/x1GoGsoQdvTDyjOKVdnthCl/zVPjtrdqUh9ZRc1B6Zmx7LXCKQbCK/uDGOCxny0jbbaatGnd
S6y9w2rTSjApU//AkmrtxdbSb3IyligOWhK5zafOENHpcQn3yAGz2C4qQOpQX6ryfcTRZ8g3sX4X
cdkUXb0Lrcm1zMvYiVu8aUgQvOyodv1hrI2DkBH9EhTqdNAkn7WdMPBTH5ONWIYiI4t5wTBY3N+h
umzL9PB/3wdYVvTUU8gqzK9MZtITcPf/+z5BY5AH87+zlcBz/uQTlv6dc441Nd39Pw1SOSw5h348
YX/5+G8nrMESXMLhQZzdV0ftp1kDnEh0vjPf76sxjb/5dsCqf2HiYJ4wS5xF0O2fRg3qXypYLcTP
LObE3x01SOY8W/xx1PDDK5f4Sp8P2F7pA28k1cLViaUPygJTA3AIpvAT6dbpqul7MA+eVC6VfnhA
mrHTQtmJRelUCWTITOVRmqqbSk62wXjWlGyj+SPGdsEjLlyesd5BEW8aRJtqlTtyiN+WiSPSZBMt
bR5QaPgdz3CZ64gtBbldyR1dnJwSjsZzpYCCmqKnoQ7cQsn2hc5Si9em0EayBpjalM1QAAGka4OV
rMMFYhdEw6DK60gjj478WRixpYxf2Nsr8NtNobiaEZWhbL5pySH1GmSWk9ZuosG8ykPrtKXJMQyv
dRJ0llGZ0yBM0iOhPwpDBCPDKwMnyiKyF9Qm+4Brtw/laCFKvduCKGzlwGlkczdV6dEsc8jBHLML
mWMdV5UMxglLV0HUjzmDWkt9KTf+ayRrIR2W1jZMmT3D1SprHWH9tXhKjXZwoA5yxhPUSsRZudGE
2WaaytmNJkiFoxv5/Uw/9sFljcbGnwlildjYVfjWaE9j0J7HikRauXWmOD4LorAZA71fJBAQyPjx
ozsiMcDRao6CGicm8dAilFiLljFwdHSptKjlMTfit9LXHiJ1BGNI6InpMdTxkRn3hTE5sRpCM5su
Q5vvYt3fZ4F8HTTzPZynLDooMRGsi9YzxtAPypS5nYJumQAMfMwgmBrZOpWThGCifpnK8CmSJ0Ym
A9V3QcKML0uPErMrGD0LofYf/SR+b7wxsRuJn5DizxEeJdEiTJZn8DY/wmM20m6WEHPr2BHDl7wq
bzRYVUf8yv0V83d18atyGUq9nc850ei1T+Og3EuYpAWCaPo+3bLTzg9K7Smvf/JxCBoEAxl4Crxm
ksjJ9F/3SvPG4sfj8JeP/3Yc6n/NKRWY3shWm9MqOG++j145JJEvI4WdoQaf89a+6mHnvZKoAwf8
SUkkI3ai1JzFEb+rJJpdHj8dhxJCXouxsKGTyW78dBwSfZsaXjTmbt4SpRsrjSE6mtieRcvv2UUQ
cRH7MMHNPJlTyaBUMg0m+UJfx2O1aQbGg53PLMrTyC8DZDtyHevzvRzNN7Q039U1l7Y33976fI+H
843u59ztE5e8xmVvcumHAvtlqQm205i8oMVdAM87SWVyrDRpG3VjyHDScLuqcwufSa0R74seU5lW
lacyNG5KaCjGuGgDMElKRBsoEpUpiMaV/AlCqmcEibe06vBjtFTChRtJ2uR1n+JSHfd1qY8rMoLU
tWEiD0p7S3WDKGj+7PRBQyaIlstTZNX6j/hM42+ehp8+/tvTYPwF2QchnjhH5+Jq+v4wGPRRqO10
wJoWghrphz0E/zlDOoj0pQD4bFvX/yIs0KAuQFb+2wyer2DQn5+Gz9+59pPnqB57eJJpWLpNhahu
LJfNMoUaH0jKcwG6r0WS2ZVAMEvvIQnjfikUzaNmdUt4kU+lkeyjlFiuzFyZFUYHuXFGLhi9Y6hX
rPttnwKc8vTXuG3RpjIeqqpbb0jlRel/yclfmOO6oqpahISNEnJ0NFOm4NjlJeYx17rFIxoz4Tvj
gYe0y8MaINbTkkeRpD7Wmk4d7hrZ1bW911ytFP9hCzyxdovytc9vknBTVhJWFGtJKGJEghbTYZ9A
04V5lfq9LO40UvF6pnxbMbmE8+o3OBMnsCu0AsiQa5CAnbCGSIjMO1TYAcmzGUKe5juPtsQEDDYQ
OouPMDvr4X7K7zHhs3aZiR82CSsOL8GYDekN9vuNGt3r9TMGUTQuCyIgFkWoLI2CnQoGdt0NkDAa
o53k9+atiKeRkgLHFFmJ0a2EaciqP6xmdGPzLu3I1goAtU3Hci81r3LjrdvuQYPZgYK4Ikzc0CnV
qPRweJY3ItC4Ux7emUj9xtzCQ1YuERWB00WMHm7qHI9VQWzjo9WS47Mqo32qVU7MKsd7yUF8NnOW
MLWcrjCJUp5EpFUSW5NWsqvkbGzkvcYZWXQa/8hiudshGMRHNZyt8twTg6vXj3wfKt76NHN62lLe
At82pwelaRDZnBX09ggXSwLny2xVG+9qde0GR2/PmnmvGftYvuTeymieeyMEvdFRGR7oGLFtiYpr
wsQHx1rt25YusNiZBai2hamtNEIgq3WeHrqWM3lLMVAkzqT2yImdjnRA0i5VBNF25rS3WbFTyb7x
doPPcMq8IwfI1qyDnHyUsDysln/V4FJKHonrWSQmX6vDfJAvjPwSTNsCDeMEHcnwIS85f3YtwV06
R6JykqkiN+p/qyXM+Xj9uZb46eO/n550VCpY49kh88PsyvhrLgkAm+H1+dpcfW+tOCL5GwBIhJMb
Egiz77MrDRvPDIAkNevfw7Dfcd38TfQ4dtJP3/lPsyshSPOuE43cNYBuVW27VH0wOPok7CLGVGan
3PXZeEFN7EZFe9SCmNTJ+E3rpX1iSUeFtUMop87o49okf6lPzC2oEoileNTiizrEbt30jjon2vnQ
h3JyjL2cEMEOUHjuXwwjXZtWsAzzYmvOyqpMcOpYepYVcquS4jbNP+RJIdxcutV7YVVis7YqVrtC
w9bEkg86T2w+R3h79T7yIIwZHcdJTEyGyaojOLSkVUqAOypSvH0JE7eQmm8CipVFEMIvUhtgRvBW
n62pWwHlfMv06myp5VMYZivyruwu6R6iaShPoY8yuKZv65ttyGKtCQHVejIkXDwogHiCipgBM0xe
hvwxSDm1azhLqjnZac2gWFBp1AhbHkPQcBxguPAk8JJS+VqUwRLF49orbTFtOLXGj9Z/yUEUCOXS
z7OdiItx0GngsgRdpNfvvFnnGJYrMZxDZZu7WPWekkY5enxTg2Y4mq+dG5w0RZEQyU6gVFw8Tag2
qjKzEYtg3mxaNH6j+YA+zy3F8taqZTZr/kmaJEfDWGgM4JFpVOOu5Ctd51RRgOmnEjKxnj55mEd8
64Obf41AYVnOjldaZOCTdDlvDSO7sTqKHpaJCSZ95m8bjxM3M5VF3Q43VpIxOyf2b57h3ZHh6pVv
jXkNwMDJPb1tSNC88Jhn7liKjx7B4mmEwjxRN5NSqViB5QdL0M6TSFy9GbAIDZTgQcvkc2YxITWb
GD1BbgDW0lmLIqEvzO1UMsC3lJMhaWfLD86lz/IJblfUyHc6Ai0bQE0IK3hYZtGDNtwX0UNXAXqs
B2TpTE5Nc99ok+J4k5jtB/Jv7utSvA+Ss4d3Kyv510K2LYiGgSlnaz3hYCqsgYaQmNGTWZRZFB4Y
SvXcuAR0s3WB/wbJaK12y6jhq6EJ7RRtVRaREwFjDg0BQUT+hVgwaJ6V9AqwCl+zX71bHoE9SObd
oPSW4UBXm4XulNW7csb8h2pkm8awVLz6aURYoBfiWm+Eg1azjzKj6SQ102PY9hHroaDdm6HPU5iq
16iTyZOJGPNVwrQJhxwQ1khSSxHO3lyxv891DDeT6CgWhlYNC/YiDxPHM3M7kvM3oWHvwtHnBIO4
wmFty0NyKRqmkr6WLAaTyMmJ+3zwL3r0kqk4dFgbVdnbNJr8zpjFo8p+eZrwEnuytSqN8DB2wzOe
Kdxd/ND0/KqmJ4Fxs6aKTtqpRw8VsAU5RuwxJSjiPg+qTZSNrKNH0DzYGgz/S1tJ9p99l5nIr1So
eipXyD/0xej5fr3Lfvr473cZHE7+p31lZ/6gw6cV4AnS0Sp9zXeUaC++zQm5sdB9ImMy5a+KSzyt
3wSX/BV//JXZp369z37HYYPH59fGGLn/f771nx02QosffBr13A3YgsslzjRGbRl8PXUVGZuAlT/q
c7GALAXvDnnx0fNwgw4OYapSi2/mZN4JbkwK17ohhfc4nNMdErvpjMTEWMkXcqKtJdZOBQfcgqLS
2lt7NCMii+vwNX7tta3Qrxv2HQtIupd73VHe4wckB3vxstOWurND2fSuLHZ4rE+4Xw7SieKO2n4V
b7MTUvqr9lBJFwyi0ZPxkOpHqVgqxRJvacSruTNQ2TvFynBZG1nmYjyOqAtCG0DyTBkIl2hPZGDJ
XCs0ycesXg4Qm670AcD/B2T7cnXv+yu53eeX7l3FapnCVig/+uDGzx6KbkvmlBoeZAxE6j0+SNxA
GWNDHvf+NLIxWgXtg3Ty7zOyooPsCQugdZveR9fkmh+Hvb8zXMMNF+3Bqh8CHKflEtNBrjrtCgf8
MlgNbluyGLduDSTsheGOzCdQHGbFNvNZHBnbKrlKVrBOJxOqtDsWK7QxeU+wmF1+rJpXgkE21iqR
HoyBpLF238du3i/laFsiGJrpYqB9zFS3kQzEwp6/IvAzRL6RnFiipKQyhp3xoFhXQ7kLRRQer2Fx
zoJLH20zTpAkv8tQvKgq1HPFMRNysE5Zv+brZxh1vWvZ3QilzBz4mnEGYWOqlBfD2MJmF5tXMofj
YDW2q6F6FvqrhM1/zdrPRgji43Ad9qW1Y3ALuA8RKvtBDc1M9VCMHW/9zucHSeViC+QgQFxD12Ah
qWDPYSXdKi8ZogQ3CSU9/4F4Po3Awpukhvn6WtIbhqDHVCS901pIhKWF3V2Mgq0lT5L9eELr+56Q
yJzM1mbjWSe6zZreB9IAh60If7G1bHLZ9zXcxAorYzg8SE24bIBw8GXnbHE482r9JBOOvaQezIRj
TY8zFwW4G9sa2yrxSG2BysjsUe3ky3JcpazIs4ogs0Yj+KCDAFlS9qCClchGZjGPmgalhl9ek+II
JyDU+B0G3jRML6mOrEveJLC45WckJWJ6h383r05560gIaTLl0DX3vd5vlNSNO5LZkWTJIXbleEUo
cjs+hGG7I7W4BtFT3OVco5O0TFO6R2dqITpM8jq4KDw0PXVg0JXu5A/YWG8S7j6Gd1u5DY+g6bj2
ArQp0WNGTLc3VShPVNpIW+XnNU+aUJIptnYPH8LEM5fLG7Oo3s15ss4mApcoYLb54heYpQPZIfzU
q9GDrSvREfwtrmW/vkHIRvIVwM83cAjL0Nu2vpPz1UBW/X/uzmzJcWvbrv/id9gA0TvCfkDPnslk
ti+Iyg49AaIHvt4DdVRXpSqHZb0q7g0dlSqZiSSBvddea84xuSWcZvbU8MD2ib4PpQFDAhXlwnyp
DJR3y6R1xr4bvWJHGbXbiVLcGcp39RZUmdciWxH8XhICCT1XK26n9rPCLDPTHGiFNQoh6o0+xDXI
WNbUYrfTL8nK8IRRcIcELXMXgkPfm+2+NLf/6i10OXdJpMIYYGLMv6EwmItY/pfj4K+v/7GFLsYE
9LnGiqHawtthn/yztWyibzCURb4L5OeXbhqcHi4ElTEO0iWJ6scWqv13XgKGDe4b59cFdv0PzoMY
lH7fQv9y6YvV7SctQyvgUuhV5ugzSAHNIOysvkbvnUoWmpZumj41ua0IalTp7zbK4PcNLREjnl9K
fO03Qb3x2CXHpiPRWJ/xR19R0kHkQS62WijM0H1GAbok5kkBEXC68kJGkpbclhLCRXRN4mjPYH6o
ekGeCZusmLfhqnnvJiPnKBnx9OJ4Q7/H0kOM4DkpFxzueCXDPvSyTkCGrEiBUC62AJE+HxCVxVZw
b9zEz3Fawp9FmW2xr9/iqr9uwMFropsKLStwoqjNXmkj3OLVR9KoX6R1UZWS16tCwJo/b5np9m0p
Os0K8pnEg9hIEoq7bp3l2mzfsjjoMBPZ5Hns8wKLXBKjBSY3QwiNJ1nM1aC6Xj1NF5hMNSgpGtMD
3u+WfUjAwK2fUb7pxF2pY2YN1BlRzDmP2IDrVNwbOQIIqJwvbaSgzL919NDoczlzizlrpSH6AzNh
avk6L3D0ppN2jvL0LhzTcx/fvlXNNUM5Ub1cK1psgtLvSJhfz2Gj8ebfXIFUyY5jH44o9vQwrJEH
kPxajEHS3B756JysRoE1/Lu1TbBYRMRN3B50Hv+mpOYx/n09+OX1f64HlMWSjndgtTzzf7W28gMJ
/TBI1/vePPqzpF5a6FwKecMk4H1vyf9YDqioNYUSmIhG+usr7R9Jmxjy/1+Wg5+v/JflIJxvt2KO
E3gLc/LeIWQd9eIuK/QD4R4bI50eqlF6rJdeckn/UcNUN8evco3N/Jqe02700mK+0/TGlvXHa6Kf
wtFAStsQQLUSNgOS3hWQY70bt0pEJ/ra1SSxQc8jPvfWqPYg5gViyhi9v2EleOyigXZJm3pzk5zk
LqFtIrHngbZrVd0iE29pWsAnilEOz9cNsXg2pF5aItWz1PItpb7ywrHut2EnneWyJph7vp0AMGZE
0inP5GUe2qiUH5nho/eLkB5fw3FkmtysrL6dj/2yCpksR9k0blWWpyFRrCu8jALmncTyNU+3xss5
P1GSGpIntB2rXLaM4ZolmT1FoZViT8pDRPSjccPbRI9aQ+8axuVTKqa5ncik6oarcddHyK+u0uqQ
d3SDEvMoZQ25k+XQOgKENXTmWpDRPOYIeBGVjPEE53GAFh/DFaWBTgjuJZsyQFQDcmgpEd2K9+2q
TI99vxyCbqjBkgbVmZnjvJ1U+sT1cOE2xaDJsYMmiTDke7NU6ayrr6WACf7W55spu+GziFYmlNhq
o0vIhbNVZP2rSwUo0aLOBBp4hPL3pcLvBqBfX//n0qDwaDPfhsrMnr8YCP8sFRAArdjvTY1SAk3k
z0uDyuWArf+h5vm5VCAwc6k9OMEvC8c/4lloS2f4r6IcBnw//ea/LA0Y/nRay0UZDFXth+A0xU46
LmwduaFVOzdkhgPHNConXymPWWUAdYEioblaLN7stJFLniBdQ3UhoDGUmsET29hN2OHx2u+wzQP1
GYCwEZeo9BoAsca7jQYHRzMGZQH7eKNGnO6jhXMhLcSLEK2FSFIr2sObxeQxZqZTeXjSPzRVfOkJ
gLRM0WAul38pJpqMsuKckvcY18kt31QzDu1qsRNG+ApT/IX5YjREsoKrGIJL1pqDd8s5GIeg2no5
bPfaYlWM8SxeF/MiY9KVK+FnLPE1RvgbicmpnRuOx3/zw0FRytBDXiGJWAYa33/V9/F/Rp+l8639
9kfRfPhWfP6v/4YWd0Fl/rWO/u31Px6OZZ9bofrQGTL/gbv88+FgZ0R5hl5NkxYw8c8PB12x5S9l
pL/fiek/1dHUV1TkdI8W4tk/4xJL30vyXx6Pn68dgdxfC2lNbQVdSLU8KL4NLsCxr/6y9EGiu1F+
kILL1B+v4NQvzeFmI6NwsBd565sFiey9d96AUgXDAViufXXwTRDOdDLuSkuz2Ta8YQPQMoGu7fBN
d8S6zp7iPxb44i1ExhZoCV98HB7ztZDb4LyUzezp96qT72vvWXgGRvg42QALd/UuVuyuwFim3yv7
6Em19q95f+oeVgSa74dz4ZJbsM8dogULW3scfJXGuXN7yDZyoDwMoGxhKwTQuZ+x4EW5z+ibFi4Y
2W10Fx9NjEWpXxPq5IUkn78gaYvvNUwtJ/VsrFfdi5g67XWd7HH2NJa2Bo9RCh80o5WTQds4nWll
44B51yXbFM9LBRGUmxQ0TQwJgmYX6HNbg8ry3DyGvryydFolh5bx/RfH+F1zGA79Dk+CSJqEYeNf
G0tLuFePIlzfu3R9ewQQ6ra8ccNktU7t3fEG0fXASxiQL3nA+2ELYNUdhsAY6chWF7Y0q++ayTJe
OcTTT7gzmYv4rdd8TRsyPda1l3wzHobgsdphlKWQcBuX8KrBBsRlfyAnPDQu9gMGyG/dpvfSy+i1
z5Pd2R/BFFztyknhOdqYvTz6DFbp3oLIScmY7oIQjIeTrodNZ39l3sfWtFgXbc1lc7d1a2WLNjVB
QHfee175reN5DOXIM8R9dZqtBquKxDq1zr6plnkh2EOlB8nP/YbLzu6szg59bMQuNrRD7Kd+I9kM
6r0rfyVjMkNW4aTkUACM9oEN+4KTedgiLKhc7/WjDq7Tfkj5qO+h3j3ADk2tw3wgEYsvGRIHO5Ad
YmixEoSUVuGJQbUh9NHuXWaE9qa2p63pZFbnoh5aPj+FX9eF0+V1bnpBYHyHnvm950/5BSAHAYtR
gDBpz6VsGTsdU7d00LJbtKCgim2AvvJ5fgk8V97k9h/hpr5w71v8gG3HZzm4b5/K+jxbb8/bYfsc
naX3wd53dvDRPS1/3+9Mnh6Rt1k5aG7pGncqrVlkhhbVoJsF+J7cS79GQvFw2eMR3If7yV19o7Ti
DTq8jjueGKe/IIZ05wBLJG1dB3gGghTe/a/auwV4y4/qOrWFdb5vtvMJu2IQ4/17SDztCWx54k1+
tXsO7dpuHwCDcBLkH1ibMGUG3De2UtnDnXTCPaa+KOfBUgL8Z07vSlD9rQ5enafwud21X7gJ0bRa
4HDv33cHIGU3lwqV1GHHPMUb8xF/DMKuY20zAF0nHv6wcS/fjW61QfRN+2oOIpYOWucEq7xrVmht
UEPUPrMi3QL1oQ/WtIWhJ6zTvcJHhT01ZHRs0QVv7Ohoto4UBVDpYuU+f5i2eGc3MKFHfLS5PwXI
1KY3cdpRYDo62BqneyJADkum/oK8luvB+AD4+roWsIVhhq35O3dxKr2YhEhtUz9yMKNOjnhggvkU
8k/pHmwTSLYjzf275bng5rEZZa55CzfNJuW4YBl7/kPiq+s2CnC2NXKw/BaixR0f7+Vq+d9pITvS
VjutoEk6hlta15ec/5N3DSkshJ1a+ls5gpaxO99An1r7Cmjxq0V4XBDRxI+fSZPajGTEMaIaOvIu
YB7Y00O2VQMi6dDWC61FHMXwqoD8WucfMdeHTdZDLzw7psV03Y/NIHxUvmS2hMaXnfoesxg5emvA
P47phmtp22Na8Mizg+AN+tZRBqv4zF4ldY8TQFEc/YDF0mpP31/AUnDXX9k5Rof2s5vcJa8M+hPe
TsM9ci6xgfP5gGqOwwOtct53jgbwybPSLm0yd+AWRHbxcN1i7GRRTzb1Ud1935HYi+zUY133mn3k
tiQ0HuHFIx3gJ5kespI3EHk4iWPBvh4VV/nG5XgpZF4Hjherom71u/pECO70KjnJWbDi5VLuABzK
nveJYRbfKU17S7LvJ4wpFiKXnfaM4lmypg/5oK1pW5d+93INOPVFa83hD4fGHjM79zLFyp05cXLv
9sAukt8Xm2jbrzFXvKGfsjO7t2nLfNJP32FHhe3VoxDwW7eMfPE9fSzYnvzyQtLhWwWm0pIeS6e7
r84yXfW1bJuPHPzucZoCc3ah0A+d3bJuwV2+nuo0II2yTHwwErS10RfHjacgt4rkQz29RYvtGAH0
FQdusY71O3k1+BhnRHwUh+QBUZF5wLRIwq34Mb2oh/pJSo7hB4jIRaN5yvYIKM1DuDOvG9yVhRU6
DAFUjrbNkq/ioNXUiE6nGKXQwFoKSi16EXXXbE84LipLPwwsoNzmpHemLsQoVQ4gYUBywnjMiIgx
C+foUN8NQCHiDwhoKdrlzKZKN6JNlDllybDWIYytvFOfxie2aoQJ91c+cBmP9A4vtfBW32ebejud
iMbcp/f6+Fjm72H0hT5+wsi02vLBMsgu7+hmc19HGrdltFaa17KCp0ZfbLwyMhcex2jHIVllY2K4
QB0fcyuV2mud6A+aZF/vHlr7kLw0l+JUHUKsmfMho0mms7U3gThuObF3wDzXpadsV+RpGfXTdVg3
5gXCFqEhDbpucl0YADyoRW5LguhIxaEhF2JkIVQMhLHHa3G4ma8mK8N0zNG0ZniW/atlQJQ8Rmrm
NNe7hlO5VTjIES5E2aF4M+tHwquYOE3TsZfU9fc/IFuAJwTWG36UxaJphA7rSwZou8LYzBZpDjbw
7KBpsG3DRrGjajMw12fcr77O7VFhtILpiTZp6mukKUNfQcYhnMNmq1dYhO6vZfOvFm99r7Q5Ii9p
7SAb/+aUof52BP/t9T+dMmjTrzR1kXxzEOeM+9Mpg9P0isAOEQfM92jKHwNvuJGkseB+4eDOAF7m
5PyjPYdG3DAlmcbcH1iPf9KtR0X22xmcS9cXEyONAPTqTBN+7tbrBZLFvob8VYi2+E15JPBMwhdr
+sSdmnodNCVe6HTCB5N7UkoErLTvwnto+9ZX/kDE9YO5hs/RvLG36uvUj33hWByic5LYwnt6KeFx
WdgbnqcvaHMNGI0dmvOgg6fVP1ICMxuPSgdezHgigoKT/8p0sLNr5xisRvou9C4BcpYYtH69GQ/S
4yoHa2MZ79p7dMrzDf84JKcIYqoouUkLrbVgMiemM+spmpfDAzXotip3kVe021azeWYTLbejKXIK
xqk9CtFqOsxoO3uyQqzsrgT0zgYOddcq7Oiz8AmKQyrj51vBPkZbyVJdwTbPOU93wE66Ex4FDlRM
/uzjyCvApb+HXuhEm2Zf3CWb2BNs6fxJWgCVn8LpLWRbpXVmC/eiq/d2+kLw1FtM6jvLIcT8xySQ
eabd1MO/ErmSxSb8VH5KwdWrvNyJXLDLWvKY8V9GK7O7q40UyOXnsC8eJY5nkr0Wx03/Vvrg7tje
8gWpZief/GuNpoHiGraCaOkcPkhvmp0Bp2KgveRLRgJiLI+vhykqlRvqgPIzY4kmU2B92+QUCeZh
depe9DP6Oqux4g/VG3xS2+138+505tdzL+fVumDLxfbnzr7u8g66pBBTZ8QO5e0O87hNw9VJveEz
dmp+hdsdYl2XAoONnR9gwxHYsYG5xgk023a8C73BK9YIAe3TBRhEcL28XRKrt570r/pb76LOsC/L
iXd03tifXcPhLT2MfJueb8nm4OLb4gcgVSbbb2PUYDys5a9LDszxx5i/GjolU2KBwLhQq6ZWfGy3
pgtiziNO53XlKB5u7uik+vRkt/BHqmzPW3Set7Gt3OwMucIJKLI7xa5mPdXn7EPfICl4LllN43uD
lVVotmCVjJQMQm9J40n9FgG0ZOPiFCHtq681BQdgl2qTcCvMC8CGYBQ7xLljJxAL6X2RIUGFHTot
ZtGRWRqhQbi8OrQV7BIDO8SVneL7HwxMXgA6sMxPhSlgfYCpYGr+VYHvABd81k2v6i5T3Tv1+Exf
uO/u0BbGyTatC1v9l3eZNOw2OA3QFxl/O52RfpvO0J766+t/Wv8VOrsmPsdffZHMXbGjw8SnByvi
jmAm9Of6z8LPlZABqmPYXFKBf1r/GSPx7dQfUKd/Mq2Vl63kty7TT9e+NIJ/3gAmqUbfJTZ5oOYv
6Rh/Q3to3fIvBqx05Ym7s+TqssoXYMe3aXJC+bVuX2SEP1W38hRU3zXkCDO3hUj3VGYYmsbNarXP
jJkRye+iiYpRgtg7jctZD19fiTT12rpEbrDYXi7kmBvdUU6x3ZXnKjKY3SLoYNkF6KsPX+b8fnsw
tX0G5bhHKJJy5szNo1HZ8PqdfLz5cQwD5CTFZxAe4WvlqA57kPqRAeYHHcmpuiBctfeJJ5cIkADP
APz4IHnxC//SfkiXLBh3hv9G78CPXHTEFqoHZ39da48cz464zDfF8p/xMrjMqrxsZn2++OOGxshE
dpeDaDb0JevCQqA5qZNUHELa7bL8VGukGRyH+mC2XlebG4uk4F4k52K6lLocpqgGnfT5qAZokt4E
e2Qlwq2Hj959QwvM2Qj5lvBUVnZeb4TnNzpLrKQ3X96KD+nz7AhWYs+WHoQbzSb43tLPo3VMzqI7
ftw23QNLlF2cJRY7Esh38k5/UoOGxoLg3mzJot4OYs881wFsWKwNSzclrz35jDQI6yErKKsek29b
exnPV+vFtBs/dfi3wXk63R7Wxno6te576HC0l2z3xbhEfmGnztWzWGPdk+G8IUm1/cljjSbBih2A
gZBVWq+44h/C9dJW4gMIcm/9zuGSn8evYp+Xtz/023V96l5l3jfTHsnMwqBlNxbnz8dL8TCdLoXL
YrnN3MI/jfZntME5csDPudFp2lQnYNZ7qM/W52xzarKSLemslaUGBqfx/WfOb3BaOqaDG9698TM5
uLTsABdMPvwPm6+TO+x4Le9/Zks+DlyHvoMnWOoWoiubHym2nH/drLKTLdwFl2KGF4be52x9ZrZ8
ZpMP2EtCTzzKQI9gtleWeWbzpxqIOcAOD6nDkH+X+aVvrHV3ercu0xftBpcywMahYp3BoUTu7lBZ
T9wrbuefPw3n+Fo8vp05EvJFbODR3dWLNgsC9nCS7xD5eGcaN6q7vryNThmI9FujIP5Q6P8WGzaj
def3O0BLvhTIzllbE89iaxtEC5ZyupjW63Kn7jX/eOHojxBP0WiMxjY8NZ+DryNyM3n0ociPOxn+
Y+9IdJuXX4UKQjhzgT67/uGJD8xSbFqyjP5pJjaWBJqWwLzXFR3C14wd+mQd611jkW55D52X+wGU
jlUE7a6mQ2aX59GLDuU34b1fTx0fA7rA8/UFndby84pP/RxtTqb/2T2Q28bNmeyBSrjT4whE5bXb
jwtXrQi6vUQ/nGRRIEmPOtOZU3NH8dVa4jsxR/aah0J096vN7HCBPAVAks7c8eSy8egeRbd5ZFO2
lPVSrhg85xd+E/u2H/avIs3WyWaxKGxjR20XFLQC+Mxoxh45yOILgqsz8/n5sYOIhHej2on22+Wk
7aKHpR7zKFIj6/00Pe9uzuelP1HVWSe6bPvGOUVucceAF6QVVclzdKCudXtL9lHZUTAZlJWl/caD
y/uKjwusRqDb+n60mx33+U63P2lg7NUdJQ9PDbGWNved/dnwDpWHtzMPOXpoS/eJXGBpdW5gZi0l
sSw/2dIbH933zA5TvqayDtiMt5WNZpovvVr+bU+bgPePZrh3PXAIdfl3ylEaSVa5uwa7Ay1w+0Wx
ltkvl0VM0juDNQrqU+NQv1zd8oLY39bW9PTDl5Bei7qffUbO0Y6+zexpoUuqIXcb1xhQLfGA6W/c
H3uAzzzYtDw0O5ZQV1r9UbCAFjNekFgeYgh/PFOlz7PPHKE69TtOHkcW2rP0xC3DHT4zfSh91U1o
JWAVcaQzlHbrbfjGSj745lP4om6XCrXekmdEwaiwRMok09GAUneZ2+wbGEgsF6hm+dSJsrharHwB
9gM75pKPa0YTyVZ1W1d1lbW2Vl64YFcwWMg4SyXb+fszrfPK2Cn5CYlqvUkWV7Kug5j3MLnjZz9F
GyowPuw1T3bp99vMT49MTt6uzqvO70vRux0DYmtxAdjV/cw0hBjrvqWFzNg9c9I7hEkqpxiQxzDG
4iXbkG+0gs/Feac1rE7DxbWNvVu567fcRa/jrYIszEGpXo5MKbdlyhlKMezkHJ+is9puojOL0pdJ
F2R6iF/aU7btWDtifv+IpTN9hzOjn0VazCbiBX4tezqJtRuXTk9N2Vpt/9hjjKOHpaLBWmBL2nv1
WD2OX8qzcFd/S2jFnzpITImf8WbAZGnf6F6RTL0sjw/oRKycJsh9URMNC7wFl/2tGI5LtvU43IIw
t2PQbF/m13DJXuDeaIiMIC9hh8TF2N2tVodmfJ6pdW/dhRmgtyTjlFTCPQAExNdKc2g1OtORrzKQ
GTmiaYo76WcNShsKUuJzQM+wzA3sePgD75V22+AVuL8dzU+T++lRE53bidYR/KrJGlSMGl+0ZzfM
PYhAfALXquivkoLXz/TVDQdcv/T4oIpjdSc9kEzzqKB0tXqyRJ1uXfEJbgAaWKLqjq7sq+bTjZXR
K+XdlVPuZXWcD+LJkJ2pv7Bdl8/pN9FjcnLq74rjlVsxo8+Fn4ndR7NhkNNxBEKtf2UvhBMDqVpZ
0mdSBVlL48hSH7OT7hM+t8fBDViGMoJHULQNZMsSLX/gfYJhWNXt0Olnw+vb1hkVokm+ZIQxJVOB
SH3NlD0q57kDE3wfys/j4M/d2tR2qfAVmVfSFp7ketrUmK3NYRN3+5X+Iku8gW/XaD1EO5n8UrV5
0LJzlPi6eIykUyc/Ksq5SF+X6QPlptrsSFElKOcqIj8OChj4DbdeO27S1JWqvR6zPWT3WlnBrlvP
z+l0307ba7wd0PZWvqIhID+086EH911gXrrN+7R/iqWtiNGxw70ofDbAtkUE4ceVo0WHSPDF+Wul
0D5UNpHmZoVXRXfqKGx0sKR6ti4Gf+i2qxAJ+kUN6WBrst3PBKy9RMSSdgcx27fKCeEr7Yw280Aa
9+ZxTgq70uhnjwfw5aW8zrqTxMGv3xvKGqBGOvkcD/xkBA3GG5df39r4HsnxNG+xd5nSa2Z8XFEz
D8/y6rVQg0k7rpSHprgToq/reIkURiRXwKGMWWQyT8k50g0KBBTtC6r3vy0exf/xn2n66T/KjOb7
aeK9rKY6ieL2lz/+70tZ8P/fX/NfX/Ofb/Fff+Qlf3zLZUD/lz+46Bja6a77rKfzZ9Pl7Y+jy/KV
/79/+cd8/zJVjPyrsmm/8ct9fP4+918QN4YCTkxVVn+ntzN+s7AA9/rr63+c6Ih7QUkLrgbDEMwa
8S+iGiwourE00qCUfo86/ulEhwxVRR0gqZKs6fTZ/jzRSd/J5lzn0ntU/5GoBhbE/+VA99Oly1zf
zwe6aI6nW1LcrkGURh1DtYkZKSpQOgCbdLVrgJwSlnIuZ0U+ToQSvWRiulsJwmOTNxHe7JaYKGrW
StH52oyi7Lq63OrqDpvQazm8mBJCcDlUAokFYlTJVexE5UiXzpFutXvl1HSD6JwM9yIDHZR8iRyB
jJ6GrVSlpMbqIiHCV5XBoSR7fdS8wbaCuFd/KGl/kKMROMvVGiP1uWd83zc0g8azXivvnRZTPhiC
U6c3jBldkNPUb+i7VDcE8uJMLrHQ7LRUF70+74JRyI6ymeHzULSvOoWKi7vAliJcX1JoC5Im2ENJ
/0uK6SR1uZ1p4ybuZTeKG3+Cw2imjaeD/o+a7rXIdgOziSVDrC7um/ybOZlYO1EQjIwWWHZTKmHV
DBpxdShWj+l0p7O/zBrtrfI8rW7bZtikwh1KJUeZGDoqo1cT8qWnnQfLF82ca0bo/rBOYkJYhP/k
8qzb4agLHCEzrnEaHGLb7GSEpso0ZUagW2f3jUL53fWMtMm8iqaXdsIZEg9l76gTwaFynhxkUfP1
rFK+2l5PWDpyZ8VV6YxglFUMLjWDtEViFeZNXYlwUuzJp3EqxNQpsY5hDLqyZzookcaRvqUaPb8R
MBGE3VlpbZNCtdCPNya5bTGzcWVurpx7WfHAjeNZTS2tum9bbaeNV4w/+bDL+t5VVincpTAQsyF3
c/gkdtYLnPCgyBUazIGk7aAbpKZvVLk3aqhCRp2paQ5XxO2v0yr4V69oQArllYomd6Fh/I2jAHzM
byvir6//saKB55B10hnxK3zPbmRt+jGjwGGuihrcDrRSuMkXs8GPFQ39lASyC8INGr7/rIM/VjT1
v0MzNKU/fHzqP5lQwFv8fT37y4Uv691PfgL5Ck41qci7mtR+s1Ju6GDEKXYGjXRdcrwkq8NyEomg
NCStDpLBeJpWHQG6VbQ36mviNNMCo70B2pL6ORD0dJcocaDf5jcMEY4K1wMdNF4yVf42E5ajFIz0
GFfKKhi7WXfCqXQL8+WmQGpSspVdlwLZgc2LmYEtFyc8f/NT1zRu2+rHjtThBRZhLBJAZoCtRzvM
6XEBxECaBWrjqZQQLWvemEWc6jKDXnttaXAhJPDD0yr1r1TqEFqo2W6GJ8ODFUtVP8UTZVEEsLjR
i4Oe526Zmnez0W76NidCWNOebsrqU6+HhxpsbNHFTiPmpNXMG0G9yvZ864K6ENdyfttnJV6vm67S
WEjy2a8H0MxhfzS6jwGeciMIL7FZ7StNeO47HfYxzYaJdEUS/jLae8Vo+CK5JkIe7dqYWaSZB7Mp
U6sPtMuKm/RmKtFM1Cun4cxIvoldRX+olI76FbdawgTylhHXLDJzh1We8f7184uhRJ5icHSvJT3e
G3OBKZxAnzQ0v0liovEyYWWH2UAAHvGBGES0OLTHW/dxa1ewLunAqWFtfKHzw3AsadWLonPOLUsk
UW2+72VsnKqg5HdZLHFejYwwaIC8ZDNnJkSurpAY72MyHyozWSuddowLSkFzOivXorIUdnuGVQzC
lXK05K5/MHJO8VI9WpgtgiqBfa01DZzxAmgsreCbPTIqu5bKWb6WmyLnAHWVh3My14yL2LjmajDt
WuTsQagSrtDKU2+oTHmf3iQ1BIBy1e4HWnATAIMyBV67Wj3VLOix1tq6jAxLYVWs0uxSZ+orgd2j
E12Ly796XaRjj0ZdhLKFuelvKj3MUb+ti7++/se6iNOKiaiEqNT8Tz7Mz+uiyDgXSNIf5ok/F0VQ
HNR+Pxr0LMJ/LooorRWd+hAx63cG7Y/q9y+lN8LWP/78c24L7MTfl8Wfr1v7RR1az2qO9lstAkkw
ctPJwwRZYdjKERGzQZakIJGl3glnJEQVcBiZcBFQPu1VuKuwtE4r1sT0Wy63MXSizBJlAsYzqb6X
yWNpAR9MNd2oVrFTDAKSlHGsaL9SCfoLtqS+Eo+rMt8aZbJXhdkHmOfrtXDXAfOfb4KzamjiorKp
NZrYLQJ/MXW1iHMJKXzrcNVtB7FcJyvlrY8PY2PsWQvvh5K6tKakEV8m4q4iMNwicaez3uGHlpww
uUs5+c+m5g5j7hO/YytDDVc+sXvO3h2yIlVycwwekJtsIBw+X7oNRYDgk+LkOr5pEd9nuwCGQDG3
jgKXWauhg5v3KvjYJnwaOQ925iFeqhkTlj9JKCkaK1n+qGmG6jHc0s0VGm+C3ErvIKChF+uQ1YVh
dpB6XOCgMsTWvFuRmcZUB3WpxmSQGbolFxqE+AKAbz+BMMl0hqcroLBUYSnzWflRpkizJEl40NJk
Lc3GZhC6gxShXRsSpJFdKK2voeDLVRtMPSfKVIwTvNyZGUxJf7pJnzM25k5RJ3ge6ZusCZesmrjA
jAFF1eJsfslluoHT9cKWJBWMAtuwsKpi+NbKJAdRqd76fa6rp1sZkb4TbdUmJitjvVoWtxWiz+tp
UFJvvM5c0GOl43nPZr5hXRzUG1iOG9DtePJl4x4rtlWJdBVY9nv49wNq3lq/Wb1GXwQm+PxwA6F/
he8+Dhmzk5s9ry6ajgGw6w56Jq9NoXHiUHfFHixVedTzq12ThocT0spFgrXiwW5SzR2v90S2OqGG
5SfMAG/cdrIgW5VwniR6GXpEZysuZMHS2o+03ufsy83YX1YqskKB9Tc6IukJ2kz2ZQlBnbCClNWj
MDCjQyzCvdBvQW2gthUSR16F9zpxBSX+7KqmA1m2wSrWPbnW9itVqvzcmD+NqD7dOvEB/zNdZENn
SoAFzytGQbFrs9po+fh0i3tSohF0YvkpqvK5qBM/IkAjSt9VDbMfcm/eUgLqWybIISxbddajQCVI
A4vXvr/OLmAdzNuRc40XhkxPYa7X94AfnzQDl3PcvElNiUgJ3KU8IZQzUAV2SiBnyhMWnW1qDDcX
y0IDOr4Qt0NS/JEm9W/tEFAG0B1YAZ9jxvr/1vxQ/f3eIfj19T/2DUgWC9RWopZV0e78rPkBk0u8
JXk/uOu+7wI/19OMgmFZsEfQQFg6Fn/uHMCfJBoSf0x9pX9SUHPI+33n+MuV85N+Lqh1MH2wpqsi
KDLU50383oW31xFJvBArG4k1ODWBNiTwmaT7Vnkf8fsr0rhi/zB3kZDfq235RpuDkVDCk5Uk57ZF
TMgq1KK31YG6wYMNEtz/WfgWk7+FuVeqndAYXvJOORSt+FXHgPvHAdFa2zJ+awRUvYZS2AJZVQsq
dw3kxw0zTfL0koWqbBTmkC0ll1r2bgZZUq4JBJlu7brIqwBH67YSha2iTff6xEoaZdfgBoKOEc21
WKchDcYYqB97H4kZVHKJXB6bxHxV58a0TCM70aVLnBFaul1IpN8uIAEhU/TAjK4oQmpzcNXSJL+c
lhk70UxSTAW4JyJcV8GtzMF56lHvj7PbV4TqZP1GjHDnx2JxbnqmNbSuDb283AzjMN5uR7bLXRWT
bZOG4dUPE/nETt54xv/h7kyaG7fWbPtfanzhQHsADGpCgj0piRTVThBqUuiBg7759bVg33zOTL+q
G546wrMMOZVscL7z7b3XHnhADm3CBdgyX6qcZEPQrlNTJa+bE7Ite9StQFuLIKXGptRRhtRJUvKb
YszkTRuOJu6ePm1pzCCPECA5THdJOu6MvqK+kM4V3yDq0RCgykM/9Yj/bSrrNgqtiwapInRIGipd
wyq6q/ARy+wDKs5WxtDe4vIqhhR1QLU9LU1mS3X+EIYJ7DvjohufTsanAvhS2jYLs2XgjZk8hoFb
fP+Oc2JJvxrIXK3xAiDHpLPSD6eqx3WgTphDQ7G1Y/+1E77cKsaIot7e6mW4jvxOUoEyrh0V5L2j
InzU8yVMlnddr2yNLrtL2BJYnX1fRtoHz7TDFA8foOKx3bCPVUyHXrYAk6qBs7U/VUOy1tQWOIkC
RGE0aq+qNXbI9d6y23dHh1BSu/SjKm8ljaB4pJCyIoV4QRV9xaZ5sqsUHkcMlr0ePDsgaTl25kYR
7T4dlUfDsG98hcECbjKULeNByYlh6NZDN9pc6trPxtVvGqUaljGro7B12dKq8aEexJvsBR2uUUk/
RLwKOkrfh+bOdWS5cAwaShP7W6JzWSyMdUr5d2VaGxL+iwo3l1GV971SbsyaxID6zUCq0rN4rTd3
lnXhksS1BytWMN0FvrF1rZGmOAMHa7vqQ5pfVD29FDK/V0KCHoCvNnUU3FZAk0WCoayW6VV2VLk0
Wn2JQsitWvOamslGLxm6qCW4HRVOcSypNVnTovu06fDpwEeriTsT8sNtOJ/Ibdt+WGpxhZGCZumE
L2GuIpJKeydVvV5YWX/usR5TWX3OfT4cpMZfE6lMq8FVTnbA9TmbsB26VnYT05MpZYDZvYzfCrD2
/Rh9Goo/EKGviABZN4pis3YS49INjXuK1le+ajyWo/HgZ+1GgmtUeeejzD74efpojO6zYWndzhqz
9T/6/mTRPafDRyd8yn3m93/q/5qw44b1l/vTrz///RwUv1Fnh6OWc+sPKvxP9yc4xiBfzf/PXolf
g5+bbUcOttSfrlAcm2JevqsgD+dc3t+4QmGo/etB+NOvznLrx4NQTkla1DMUvpqC6NbMQU5Mrbh3
wxoE51iuJw174JSrC2Kn75Vqb6VrPNTucGgYfCNjSjxVsIFQK4cLSX5OtOTRFoF1UARfKFWNnpXJ
bA8lE/LQ2beOgY7YGfpIVJVrhGFn36YQEAUbXxPiq5o5e8MV94LYV9XbmwIxNDCKs2nsc8EQyYUF
Ta70JgygYAKvleE+BmN2BHD9qIhi5G6EnhWzLxd0/yZ+3HN5a7vsU606aS7NxiC0bU8NzQpSI+yW
ohtpAi6aBuC0df7YtsfadHSd6SgxabWmvKnNmlTLmL8GMRJjYpfXMsd3oVnfKOj4KHQDWJO5DSr1
UmqatrbG6hRQTTXY9mM01RVaYgvXYr4EKNy3uqB7NfHehiAPw958ltpwTWK6sab+Pmvc20Kvllne
05HlLzoNdM14aVFEw+wKZHBrcL/StVupf5NKetT75NPRO28oxLciZ+agcRLWlNgnPCM1vzs1IniK
7Gnd0rLU4lGrwvsW5FxoPg3UxWkTC/EsnimMm5TTqmmJ/fRcc4O9HZwD6peKHClAbjXr0IzabQ8B
SRQvGlmDKiY+1vYfQw8TN6XiPddOllmtrTCAcBmtYr9JNmEH2T0LqQkZx9dG49zV6CQxBsRmpYzp
ChGfNCyv2G1KTi3c+hbwEMj+RsF90Ub4iBb/8EeSyeQM3FSI30fh/5OlOj+zvv0uLe4+//u/QMtp
OgDrn37+h0cSvHNIce6MtmDM/vORJKipwMOJrZ6d9gxa/XE0N2ZuNVQORF3BRujH2Vx3DUrgv2eI
/8YDaVb6/uLF/PEXN9jx//hAyrVaFVknkq2mfs19BjPFQoS49oisgk8AraU+RUHJfmNVsy4pVz6W
G4cA706VR9SoXPH8ZJNXZJGOSDFLyRckth5qCqurvYa0TVXE0mUdZIWUyFEEZMBnxzpAwAq/j/Ma
Q4MLmb7NrQnehVwbJY9esXimeXzXEdyrWLYsm/Y0xmeQGvaTnV4t+5VfzlFvSwyb/VAt8/rE3gaD
QNmuQ5LFwcoebpjNUuOmiT37rl8iCLrmJZF31GnQS2ZtEaWccJ+NHv5mkx3us6bSQiGpIEvrt2hs
3vsM1pyEAoQ3arYNsjXAVRPiosNggGtGxLQPYtma/ZFzcm3+8wnL2Pts3Bmpiytx/4DAM8tvda4v
Yu2mF+sCeLa9byPnhhF1Rt35oF47VHqIQ8t4uu/VW8CX7nM7nUYJknTJ/T+3j+GD6bwI2s7yYNtg
wE9pHzQ20WW0AYml8qCpd216X1bxizu7DrFYPWhParAzZnpqSc8aztrxm1Xfqwpuw5hkpojoyLgl
diVxi+tYFfyLmgMZzOlee/Wzo8CEqn+45p4JargYCBZ5hfUdRN1hGpfNXPq+LigcBQ5eqTn9pVv8
tvAvi6ckV28HQ3mlOuRaa+GxofsRPq4oKC8Nb9N8uKkFu2hsW36b7vDtuMYG6qcLvQ4y9tomIxve
9O223YVYHAtiUNuoW1Jb31qPbdF60DIHsY7qlZO/AOotjxWmhRYiroblEWLoMFmr1sSMVO1EvXIh
p6Xlp1+eXPVURpfS+vRNMt3FYRX1RIynBsY//NFkDxcbsgu3vRs1flUiUDB3zv1g7vjPxPBlhCbb
l3QdTfZ+zONHR3THa2Yx1nXbIT0NNGY2WxQtYr2IQJEzfHMV/5LRMIsr6l6Yj26IwhERqfYJph07
/SlJyqUpzhMneYDVPopCL8Zp7wi+CcF4buJDUd1PBkG2QVlkyXUsqtVA1LMf/ZVPZs3kkyuTO/Vd
NR5UbCotUMKMThVqCM35Vxn4tHz6KkxU7hSYtkyCNA1eMgNXHYFfNaH4hIJYxSsnKqmz5wrcYAjN
d4ThVvkOlQUkW2tSyYV+VeB3kxbsP8tPGT6TSmvgiddotNzZ5XO+7zZGcNVKcN5P3bBVg6NFIwsY
QepNFpXz2MdL+7MtcIYZN//oIwYsG0mqeR/PNvY/TL2gsv9yxPz6838eMXM4S2Unx9LmVx4TkqKL
bsAB9UviCzWVgZb+Z9pCmG9/dPyjprJO0ZmGOQyZ0PW/M/XOR8jPzBUd8JNl0NPEhA3p6ecjps5y
NVPDDrZ/gG+oxhzVXqLgMwyeUXT/mDl+8gv9JFLMwblf/7afXqb5z3/QbvFYpEox8Ldpzkkpba1f
NfrcVjtGj6IDiE3PTXYpKEfeyM56NHnAKsH9IDddEaukNfVYB/WZFJ7U7zKFNJiMagc3nxqtizTn
3k5soOHZn7n0FCdd8j65HXmhnObMZODxoAe7fKKtyDTOqjXYSxMBl6Bx/aa02COrAqugtKujUqsP
jTESGgdUkTOPM9jikB32NqrJ0OJlKLL82CnOLuF5WRaZFxrTus+zcYkcGgUzKrvdjv3wNVb1zeBj
r03UVxkVKk/qV2t8KWr3abDsDWXFN47WHNOW3bKbFs/CHy59n17Hluu0A/gmCJCNgXjWbKkGc2EY
T6GCXWIyjq4IbmtqPyuA6Uqg3ev+V8YTzqp4JuYZbfHBhzWVOzckP1BnqzrGKNiWvg7ZLWIFP7Py
emifNpq5DfAhH/f+0N5ndo3OWbyqkjWTnptfyCZeoFNfX9rBixVNS3809nVrnkTJilqIO9RSUvjD
bWinG0chUyHD+DiYBHLDqD6ImNx54Z/dnhMgU4tioxi1Q6Sg3jiTvUEJ2geZs/UJS4vMOfEALPYs
BB5SRXh5hcmjzG8tq3zNOGTcOLwrRrSBIWivdtu8V7p+Yv3jOflF6d9sGXlJYPLvA/6QN0esYOt2
wt/iu+eM+vmkPzojWj6ZDySBIytD1lYthxq0vNjC1OSY2i7Ts4/SHW8iOSzHPqcuG2WqfiiyiejK
8B4HJtSrYtUGwZ1ZxFwM8BRJRT6Z0biyDfnQuO4WWFIEt7s9ZAOPdckZHol12lfvshxv/ZIVlauR
Ku9PeO52fv5ixcU9DL3FMOJ4zl1YGW5/LvX6rkswNVZ4WeGcY7xF1waR5WXjTAMvYInYkRhmnfk1
0be63u/s6XW022OU4dLX6mdHsTrKUhfxgH8ym6jfoNEnqTAZG4G/cZvhM8vDj67TtwAWJeXikjVY
yPTm4y7KirJf6wVC65Kqk/qVTZy/jybnIlPcdTQ2t1zcFPxt8FDq5viPPjmQDRDWAXu6zn+8nIAQ
+svJ8evPfz85eNADsjZcCxYQnps5Zfzdh0NWDH7XvzPENhv7PwVnDhKqnOD//TtD9qdqAEmbADGq
+B+Swt85NuCH/vVR/tPvPf/5D49yfDJVzV4u2ualILnuj+ZbOMEJiWyVB45VJQxdofWSgnhLbf1e
sWZ3v0kJaUWX71ahPeYUN3sxCPz7uSHvYoexf6zbb6UI0UIjS52tbkl0iAA4qFr2FWUpz2rIfEZe
rRPBxlPL98NUevlkgsUNN0PEHIvRPs5BxLC7N5Nqbdf+tkBf67Jwn8Tjugcn4nfHljboRRZCq4iI
5UAHCwyGqTKg1X7u4HaRIEgdD7sO2LEYsdlCWCjx2Rl6siFhGYZfk3IMHCzHKSFTi+iIpmxcszkX
AyACjB9+qDwW2HUlIAHb+VCr/oxnZJNPrBasCgAYyyKbw20x6ODAMl0/5viy6whL8ZOunPUY/7XN
1cUB4tkfBlNZqQ6B/USsRvUYMGHSCwpbl86W5K7QUKeLa5JU8CLMpQUgLLDfm5qQaXcY06cpvhW9
tpzQRgsW5qQBPAqIFnrMK19+Tu1Jhjc4BlcGlewTTAfXirxuIoxVpKxfhq1vfMr+k0K5lV3hi+9Z
Iyf0C8n3aqaWDFe3RtN1DzEzb+zei+6c8waM2V3E7Op2gF3txVQ4OILuE/6vJY9pzIGojUuJYmka
XO2YRJ2YlnGpeJ0bnOs69Mb5kqqWBzPT92EieIYGZ2OgpTnJ+ppSbJLiaujP9s87NQ3uIhf0s1J9
2FCGswBvJ32FFFvcq7XOrDHi3KJ6o492U8eNMKiXtvqq+bRC2Ou8qU4uo7tat3d9cUo6Ig9qdWw6
6XXY3hmO+MEaBjQWdXfVT+bSyAn2pdkh59BWdeNVb+QqDg2x6On5lo39JLLpxW7ctd2rq6K2Fy2a
F5ZsUOp1s8kc9w69i5bufhUppleMuSdFurfG5k24gjs5K6AqLNZlY25S+uLzNodmbu0S1YRbZy3Y
E9ZudZ7auewn3djDtA8kElg5fcCQOJQ5QZX8Na4aXJ3ktGHYRRJy60gXJR1KLaWCWN7GVt274bXJ
DC8Dh+2rhNWNuzjtb0q1W5stGBv7UUoCG05BP5v0dOxvRQkPj4e/wXsWB0d6Qg5ln260UPMU/2X0
223Sm7dKwzHG8dlr9qEp9DPrsvVk9qfSTfdJnn40iEJQI72QhWOtvDtatQrgcjsEoU04YXbYIJj7
ixoTW++T/sEwVRo4tiJj46jY4+s7c/J3MZ79gYPQLH2gKNGyheanjO3OCUZGFGRI/GbJG14Mr41q
4juWN8748wQvML7YGmtFrkH7svY9V5+AdWnjlstyVHeNDQKL1hoswIt6NtPh9W1ZkZjYOHpQtlVc
7x3GqK4o9nYOmV1FJisw61XlsaUxOBTHweKf4WBUAMibDs420fnQCMTE5oDfeeGDlpL9mTbyuGQH
QYn6CGIFz29EvNugaDfD2Wvrct9K9ZLGyk3EaiIy5Io8whRTTyMMyWcNSWrCtEczVQnhrbBWKRvO
WNsUprjp6+Cxy/LfC2XwpuwlUfIk4plC6zCr23VP95dJT1acpktf4fskA6+InrU6OaSVQyHopS3c
Z39mJLnuGpPVMvIf0lKw8jVfWixBtJdh8CaHhcWnaJPt2J6rUDklFnQBJzhEweiN2rGHct7NIo5M
yRBTs46sGcmPMSTIhwLbj+qqUkuAEWujBUQAfM1BP8rYOhSZ7zE6LVwm+tBGwEucTY4Lktv3lo33
ik32KtfkLqdpBdXHMTllynJrG68TJk5f2usS8cxtKH+BjjqXFZgNq5DiGk/6SlQgaUx1Z/Gx0xm6
olAsp4CeUbWmtKrHlWPiTM+27oCh0qLwuMj3Op1Zrd4BUJnca0m6ye2CdVxmO8MMAC+oq7w8jBlI
1sSkltQyCX+VQ+sZZkn4a4xalDUwOyyxMJYOr/aonjs1erdyXkL7g2XiJdWylQkhm7eJazl9p1Cl
E0zWFdaeaTS2gKDv2qCJlpKv3BTpFbrlm4s6x9hcttGboXVA/fLh3KbDIZ2gSuJBahHAqim7LXPU
ebJ9CoGlJjmo5njk1MD7NG40QSS34glm157dN1tFcd4yBSSNH93osw+2SdfqUG9anYRSHm+pJl+G
aXLuZbmrCnejuKmXmHhjcY/0/L4p+8j5+6LaH2n51vhyX+N5aTTHc0HSEv+Mj2VdrapEvUnL+uRX
IEOyub40hn+FMR8r5yReZKws6w6Mgk5bNcAoved6R9wtK/E/TRUmc/2ZpcVqrJpVieS5wGG6rjA8
pWm1GST2Atyefs/Hje9iQ6PQZEZ4AFzPD4AEtt3BYg638azJvOeVUZY+6Pog7mgjmA2UJPgXxghr
75881xo2OwsWDVhaVTyPv/9T/zcdkMvUX+bav/z897nW+U2ns1SDJv0XYr3zGw4Z+DPfW8pYR3yf
bM3fTJU527XgVKsAFPj7vo+2JoZ1lvXcVAW4e/YYf2e0BXH/l9H2p1/d+sVK2RtQW+Ogy7ayss+i
s/ZlFDwgINxqcXFMRxjoMnqLUNc9BeESa4XzzEzrjcCrh5w+xbo2jqakNyN0wl07VhsLpmGf3tWF
/dLH4kG46qad3OOQWcTtLPR9tXDwbuXk62hAMu2SUvo4R+8LBK5LXVFZSzgOj5n4rS3YTyhxsQlT
IZdBO77HXXs0kuIqkxQEy6jvVX2Jn8DLqmKjM/uRuzqNavNYNB0xDbPD+JHT2RDzpZA6aKvACs6u
qmE/uI7pyoqJfzaBsfS53xe5hp+ur+iLceQmVsStYg9AqXtHUEuTDIw9+kYfbhzlplQiqG+xjakb
HaHB4q60TrYssnDZxg0zA//bsax2QHOVwDNrvXsye4blujEfs672SovRdHSybG9RFKbijQywSS9q
G353woobCfSKBngzqMiRvsCWY4UsXY3EZdFQ6rdF4RyDUH3vDZ7zWV19RUXd3U9Ouaq19saQPGj1
NOW4phHDzFKv0tJNokEVjySAlfTAqfUVtBgJKZ5bGl1zVWCkjkG/6IOHKM4PZpxcclVnRyYi3hgz
l8vGSs7j5PYcShmYx7GeC7r8jerE58aiVgc7RBAXYiNK/b5kUwsLP/ODS1qSH1TkILaFW0B0qLTM
s/XZzKrUbIWQbLT+XqktTyII/JOfP+B7Z1g9X2kEvP9YoDhfgn8R/X79+e/PH5BZ+o+oFR4yf96r
BQY5rvI0Nv5b2fv+/LF+s7jhi/8H1v9J9DPopHWhZf2uIf6tgItrISz+uiSd/92YgUBrIzHOj6cf
btYVJh0syEm8jURlAdmKayYXq5jI2TVi1Q3YhSiaqKhSjzRENOtYKpcwF4QQfEjxaxocFnoSE2IO
vCbWN0l6n+Mypn8oTKlmGdFrgv1oRnu1e0tl79kDhoPmAc3cBfs1EluuHxtXrs0BKEQBMbcfvdbP
V6VD+ZHZe66bcVXuDyNZ71qjKgYPzdQQf5NE/N1u72DeM2iEFtmTU46ent73GjlunUA/QYgOx1Oh
ugtfXLPQ3XTgWgYt3TtaTXw43rWyWtnSWnajtizGr7ieo7/hRzXe1/1FkdWbA3wPxxd1q0OBAa6f
zRj3rOfWKhRAvY++NbbrSdikpUG+lkRyYsS7JNT3VrN1m6+RsiEymwulqbmYym2eTxuL66joyOHU
jzqyfs3gaAYvWYUS1Klr9tnPtlIsU5rnsxz0azAeZBecMp/GnnpluOFONc8d3qW+Gy5SsxalAygB
GVUbsEao9Cpy158I2fUoa1A80TtdXAnyMlHgOOh3lqoirwLtL5VzCGKyarSLawXbduDW4NbbDuGz
L8zHXH1zCL806rnM8ruOzS088WUWmAtwTV47otzhdPY7ZTs/sMcuPjA87ZQSU1XcYL/Dhid5CNYj
WwI2KiaLywwMznCJqZtSKKutOutkcmoFVCQMjMiJ8pmoySrggVo2HwEJgTrnXuYXO6cMyduQdizA
Sg4RvZhsSxq27GG0ohQTZtq46WbbFdfZEdNiSEIo7fKN07qrGke4NZq7OEioNx5p/VWXWv3Etouc
E/RCWe0jhazAsJZsjDqd+0XBLSzDBj5AlgYLEldgKOB4xpokhTmttHQ6V61/iHT/UvWEv8foqUnH
+bVfTkB+E1+5j6oQ67u/KPNgmYZcYTD1U/aoEPSXhr/1TV61rlz2UFMdt9jpHZSUrNpk5k4W8jQY
7HyMwYv75yjusZYVOxSAvRIbz02SH7qe35e4VbYem+Sq9MVmnGhFVDkH+5FvFEkqSdiUshqF3E6G
chCtQ8O/DSaxNXxOshzFoO88Z365UOr8FGSEEPdJyTyMT3uUq4ZgpgwddrEd43EIpu4z7w9uG2xs
P12jmJC8ipf4p9alwRqcrNhAZrNFsM8pTkuoaTM5bOcEgUg/Qu7I0hn3Tj6ulRZCQjHxpcq2IRuH
iGrEpaNfA6wEohTbXt0GGlc/ly93vKOMYtHV5Sbv6BLNK/og4Lto5iap8qPgl5AtPdRYW/BZMjcE
H12jwX/IU3Fjuwovh3CZvsvCRlTXewiDuSmHBCw3ZVd6nXKZZd3FoJOX4RMe111bgPR3P2KJxQEz
VqqyjAYckRtfJUNCNopNGdEzW443+ciHtCjWGj7/3s8xPvHdSqsvpfPZkiTXqRxWdXd28e2z7ZNi
n4WPauEuLb4qlkGpasIbHkL9RvMWX0I/GvVXgkZRkEE17k0uhUkIiSEG02dtSqYTUsEUob4K+YpK
O03qi40EJHUgv7m2Kkx3L32JCAC+FJ2p1rj2+d8U7vipdh0Qby34VVnx1EzVIvCJdaQHU7/X+/fU
hL7qv8mmW5ptuyjbnRDxuul0zxW3GQQ4wRppDutUbrCkq7of3yyiB/rZ6O4KA0vkPk4gNrkfUbSW
1odggTEibTXEkkv3hJpeiQlTAyGflKc2toGMi3bP19aKnuz+W+SDdKWLqIg9RX1oRoBy/qvhLuOE
r5kttjHPoM4h40gg3KB6iMTcwP8I+/Bicl67+qhVGwO93/ehn/IMs6PnIDkNjYGujp0bkSRO2aPZ
1rriztazifSrhzlM4RcPwn/1/TeTW2xVPY7hg4GtNDTBa6lgc5szyoxHJBV36S5wb4c4W+rRqxtf
W4e0jvUtGe1TJa6AUVdu22y04EXjEeBi/jJ9QpvisWLCylkdYjIm/UQpGRARmZ/qKl1pUKkHHmWR
oW4ndeOk17jFeUauzjXWAUWys6zIB8xmoHV7WGEGMHcw1kMEMsdiD+HgQ12qDU8Gdimy85cV3+Q6
azxSUeuix/LSxAAk9pX+3oLW5SjW0pe8BfU9vJogLgm3MOluRv0BNXbRJ+RlSuI09B364tTbkgWG
s3TnnW3KSoTLtkWVU1oQQdJpnYBKmRyaEsS5SaJbvoyNvsGifewqhvc08FQioHlNFDIxwUcP1EjI
5WCyqnQeytHmcQLQvnUPlgpiPRPbkoKqBO+ZVMoV/jSoPBsZvNihvsjit6otvZRluF9fKldZzwcB
NgSDN9PoU6/nXcE2ocwOSoRah75AbEFltySHkxh3tvOtkXyKsXzHYDsYo2cZEgNOGz+nWPIyVuCZ
9RjQde/wNXeHJ7u5i9pjFhG3jzmfM0/A/ahKFpasjFXyr7qRk/8BYw0C2v9SOGF19xyqxarXnxXB
tq6FaqXGfFqvgtqE5FF2DxOvxRTZ27RM4G8T9inugmo6u+64thL3Livcm0AOtEim28T/phErTuLi
ySrgLYb31G7h0MG4CUdqGNKtYxFzIMeD22lq3lh55s2XqG1uOMGyojy5YeMTl49Z9iI6zrFcXMqa
fs0gI2lRoSNuIxOPeRetU7B09nMFpQM7Cwe/cq0gjIjoJRbrdnCbZV86fF0rc6WW4l7PqAkKhkPU
8OqJeDvW1kLxw27liPxB5spSkGLKrPfC5sju/frWojottFEP82nXW90dyaZhEbY3jo0nsT/TDUZu
f1zU8sVAXTBsaArdtbGtRZoqsNtb3vXaiycFDbk80aPhhWiUAtGSwWeGwPicgZplgZPvV2URHkUb
fChTXC20rsJhIqw1T/1hqYY3bmdd2iDecm9dWXw8EzldeGm2MnUOXYzaPJTfIrdht56Kc1lQbSkV
Y9kn4j6C1e6M8Smjbd63WYiD1/Hflc56Tm1MsiTEAvHZTezNkHQnOhFH4mtlX90Qi1yoPXzzxLho
euWhDguHETlBxtd84m/ObVBprHHPOYvR0eWJFsDb7HmaUrTM0nhh6I8K7KmKubZpgk1dw8ZQueS6
Ul85zjUKAqJtklYlWpuoygzU8kEGggu2fqPC+SyakgdKehsV7Sns7ZXpwGetiicV2PMoLIoruxUW
0Usx9OvBwYWkX0SzMapgm+TOYYBNmynDoSXINVKXnPCAoBHr3HYceLBzK6yBKhn2klGq0gH3ow0F
3blzwfoljH3M0LQ7iuE4FpuJJmWHQ7Eo2MFm/B21SiLgo9DGjRtUSzMU5NJ3WFKWjgkgyOf0tnBO
JHunEWs0ZB0bWq5UgHdA+OWEJIsV9m3strvUhILbsa+w9NVIGW4dqJuB2BlvfRe85GbmSTvaKw0f
G2KWSXeNwP2gmkjIfjzWbOqjUlS3rjwG/qnjqVI0YOhj9uU2Tg31qOvXTnc8g43vZOlYraZlW5Ij
75YGXedtsgskpbb+yOAGujCWQMi/Ct4+m/NIr7snzXgPZPxgjudC1Vl1WvPzfhGMD4Z27BLbsyex
V6p2VZcdn1ybfh/JFjE5qiL4yvqBrxlFJ/lrLp4LQgzHOg4vhZ5GWwWCNKJhFTvmgi2EsYiN/iG3
p3Hlz9FCQ8d8+S+JqWBszCbZsv1nL83MoOEG6SLvX5VvTO2gdfAD2m+pQcsF2+ouPpfQCxvW9A6M
sG7Y/KscAtzxMb46USQ3E2LOhBZTtLDms2rxL72XCiI1fzwQJcoJo06UnrTuP9w4DBfVdmZrL9dp
jZXh/20cRsT+ZYfw68//uUPQZvmd6JU2hyR+btnDly9YFDgq7WY/i/NsCGB18GN/eIr/XGFav5k2
RmXiDHA3HEv7Wy17hjrbtn6xdf30m/+izgsuznZQ9DHVztWwEooXK+oTkvDkFeCRq7LbZ0a01nQJ
uI8FIO3rTPJTar935uRVKdWxUY5OFie2cjRSy3iNoOfn5luqmLBp4gbepuGkq0xzd1OTPdKXudMj
iJ3wDIhbtQb789rvz36pk+SNvJHLtCytG4c1hUUMWIdpnCmIbMR5dYs2HDTrMFNffDl9KtI+p355
o4/VepieLQONs99YUfPa1x9Fo+z1FCdkFFuHqWn3U0npZXATy2k3V25abbuFgLMgerix/GmrsrDg
XaIomNF8YBLUm4cm/IJy7hF8XQc6zPH8Og9lKejjLESLxE9V1eTCgy+TWTWR/TE3rCtjn6T0xuGV
SavwiSqyc5+AAvE1PJXYu3Dtu8fC7fNTU2ruKmPBuaya7EwYprwTHRDdSP8KW3gVQbMJCnw8vaJd
7UHdRX7dMQwU7z2lDlo9PdrGCT/IHsLOyg1pvCmd95wTrwju6uG+rLn5pHruBVN3NloI4y4OhLls
BdeCNqQXGZ18P77tXPnqsvTMa+Z8DAqpQPSetE0NfLEEmWbSzYHpgm5hJx12dvycsKCNcsbmLlv7
Pk002YnaKwhBb01t3msmpWd5fONWPakzjVs8fgk/xp867M0YqQUSU0jozLUXRkcGX+q8TIWXkVqe
GHtodcNEq2LMjlmggillxWBgOUgJUCqIaVnv3IeN8RwE1bNZM8XGtEsM5W0kAAbq9XOFMEwyB/MA
Bi5HX6u02IixWRci3kRa7+UY1ECi0KbKm2DOKhMisupe8iY4NO6rUOliJ0gSiaeoTkl+VdvAdc9V
4uzctrhGNLZVXDnz3t6NzaMdYozjwxt2ynEa2SNwNzTT9tSEsGXEnSY+VdZcLtw85ROQ16p2H8fA
X8SUKSokVoR7LPVz1hYbnwKNGo+HCXexz97I4ZyMGFwChcopW5ICg2VsvRnk1vuAIYQcXBVod2l0
Wzb1DkuAY3Aacc803RaJjvWJcTe6macYevORp9PVNYLqmlETkndOjClaXpI28+/bOMJXYjnBQg68
FkkP8QAI1v9wd2bNrWpXu/5FpOibW1qhvrVs31CWGxBI9CDBrz8P6zuprG9ln30qt6kkO2vby5YE
kznHeMfbJOSuXwfU59gaX88qatXrJBmMrpi5iHtpWD0iv7uKjOmCa7HPx1mjHQTqdCPARkdo2/UD
07uGbPu4lJepDlF9CrnUmUPHEXp3YTYI9RENh6PXrf+4M2ZNtaBOHwuVZUrpZZrzpJBNeDo6VlW5
PFHC2Q3JcgL8wov88iwLYANxMIYZVgGy91+NfeMYQhoj/5R0xlp/e25haAeE/Oe59cfP/+vc4vcq
imkiW/l1Nv2GfEuWgvLPMFQgm0kl/i/kG7Uq5GiIytZ0pv0v5BvuMIAp38MaZzoG/xPBC7/yL86t
39/5H9j3kDTIqRixEeh0SmW0JoOJZ6vqbPotLCwssn08fbExxgU4ccslHTbxijZOPEW/aYYjdWD7
rpNKj7HBbYNEOGdydMCbqD4Mq5acH35Dj82aQ0Jp9QTAcdjx9dIfKBkNC9Zmvy4fSQhztApwNRVI
VJD86gO+/A8Zbl6874lFs47tm0r03ZTmVrmcLUmQYWq80E/qjp7eOhTeT+Jp/Cxqj4asvtadwt6Y
tG0kWhSOVmIyOsZWK+lL2cpkdx3l9bAzljT6t1P7neAA16/gJBihSwxWN8PR09o2l18/1FysY+GJ
e3UvI2f1DHfEk4gmYkrxup6HXfYR76Od+Z4X9i0cPNHD0//U2GZw/2jyQMZHHMzvQHf30YfSUUXP
M0UnPTfoWW6vlUcsnTi/8zvqZe2bgLkO/QXXanAqkKqfYnZzrC95L6+6ubaR2FXfrSMI26WZd/OY
I5upn8Mv9+SdMDPI9ni/4JUexKeMwh7n4ALLKRsX+K2xG4NPbsCiWAne9kn82s0pPWXfX9oL5CKg
GnQPrrgVLBecQF+ycw6euWl8ZV0uSL+FO5T+aLt0jQsf1fzDlebKjsSQF7EOszhI22X5E/mF6pph
7I0LCpwva42kOvX7s0xoGVbFzwXFT4GFVVAF2N2C/82vc6yINSc90M0rFzLXju2xpcc9XmfcSkIX
4YNwCNlXe/9EU+x0nXNfWruHKwT1XvVpOh3IuuhCf7RVvkC0o2+TTbbLN+mhIHir3fYhrnl+u8Af
Fcvf60pwxO0jd/o5KVRYrre4AwO42+JWCoDkFng6C14cQE33Onc7OSh3wXNmYUxtrLgqIRMYgpzK
mbIC43Umh+0oyD6ueyhL0Vxxi91luu/Zk6Vb8z91dQste0Wci43tKkjfDvPnbRbhxNvgLX1Mb/ZZ
7RzRN1/NV6Y4T686anNrjvMN5zUZFsii0FLhksyAA2t14Kmg22sz/Ntddau7x2LebstN/B6FuNwf
HsHw3e0rwJbl7Yg1ILlO6eSiLqxRk3M1Gzvclj8fB6RmJzp7GNrggHa1zNfFtt13obRqDiB5qz5I
5/V37cBfP+oz/ULvxdwDdZUdg8N4zJa6FYDlbROwbpT1cxeHUiC9tzOMnTGFB+t0y6OJIbT6XQUV
L+WU/hOnaoqkhY7+2yNcDI936zKsqHi3Ij7OuE7Y2h6f6Q5w8b14r1ZEo13nI4tmbO1qLuFLjOEX
t6Qg8wSdLfmDyX74rF5xisDgv5ydlSBzAkgBnj6Hh0PCgB60HQbR/OrKDrG+JHxSWYD+T/7rHbAe
7vhY6lxwdCSB3aEWfBc9MFJ+OnexcGeC5cPOchWc1CmoSDhbX1/e0UIt01BeVbM0IITHK/27Ix5U
N5ollHNAduGTpVNg+UYQSXXErP8z+lK32Wqc4Rex6rEbxs7apdB9Tj7dC2EdYwd+fqyYQKwsPstz
Ic2MRR3esJADHsKSOOjdPGzd1n+9r0kkWVnhy0u7VPGlvztbEY98MAOs2JWAWdWsnWvvIGwY7ffn
yhnWHXtRvi3WOdE35Fl5DI2oO2n/qQH9dOZ8j4uep/Xz8+lhq4FhrwOQvFo+tlA9M2Lj+hmOdXPc
8HmAiEzg4WUsyp3G9/32SVTc9lPAsN/A0lpayN8XeKA8GBh2usZc9Bv+LHhnFLU9Nu3XkxzWpBwY
DrOMgPgZjLfvc4PI3XPuKiS9YbJxX+H+V52IxwMLdsaAwn6l7dWQQLQ7+sINCXTbScDNAxKyH34y
z8K5V3iVP/SXGwmVa9Bsvp8czRU80gbjoNfbUfSsRbGr3yQXD4NQnRNFgVM1jTrkKT4SnoSesr5O
z6/9qrzVfhomX/IHUaWusG8vxcryL1WA/JpIHxge0zu5+RdWderf58Xc8vsl5LAaGZs9vIjelAzB
LM/OX9UA666CoBvxYwxVp3kZXgwbjsKZonBJ4qmbkQ7LcM6+OT/9qV+hOQPXBUpy6xXZmPaOWevy
ftQcaMGEIFBlE0o6RQGQ3/1t2CvWNgmwPECDzQsO6Glsa6POZTIQbeZSuo3Q5Xjb0sm8xL+2KMi8
ZPOxv7opOc14am2SUKF7xColbH3iZInr2OdbmTDS1qctM9exy1Dlo3Vuu5snuvE2/+iWqFuDx0y2
vXFde1ko+7J9+HrV59O59cCBi3zInXGQNvdFdkmWk/tsARmRUI/yFQsyMB7HelO2sV/4QkiKzqo6
X/1mATGus6XDl3x+LJJA5gLcgjpIbYD6Wey7CzVgs1oT9sBokbRQvujmQzJbTE5itrapfUZEs+pA
rrTPGb2VcfwGxkc5NDPfF83ZWL7AcPHB8mzlM96XS+MwIU8Om/RODqCBhkp4+yb8alu62Yv02foW
2ZYEFkFGnVtHnJ6Y+NrNz40diBkf14jdmQgDrtUW8qiN4WUd4uPK38bihVMHw3rO+SsW9bunzyHW
edVPtm6XwgbVus88MByX//OjGv29bc2u6xSL9kDfKZvRRwa51lfqu7RpHq65uy2tGdiny87t5N6H
9EOEnF+wKV6eK9IF1/HoKqB5wfArxfUxM+94y3vPB1dbX/2c4PJhBcBVm2RFvzI4j4pdLfT1qNjW
Ehv5aWFhCRCKNUqrgNGHC0vvfqnO8UZc4PZmkDCK7wCC4EBY6gTNMpEwnXGTBPre2PLqJvSnhbXs
yMFlgC7Z+krfRe9qMPrv7XFkyZILs8WV3SWcb2e4wqL25WAKpaU6+amXxkZYZPiHHtT3ZNl4+VKY
iZZrJVvaO2NpElfBSWwQRDmbJF1s7wuTqZM7GRJl2746scgoC1vCwIXwiQE4VvPX7mvYacwRm3wr
LIoFIaP3MDaPRJqb+9vqdhLSbXwozF3abUBBbzC45a2Id6dFgz6F1OQMhWglT8mrdTZx7wea2NXD
S2P2NFuNqwBnjgVz/M42TrfzxNFABSTYRJO1lSeeHuvhRf8pPpifJ08czys/Nh1FR4jhFaSTD9um
PEjXxU1dq/2PaVwnbRTuR/vugfEO5i+v4jOyO+0RpCrPdufjBTRPTwwPufQDLitINoiU1IJprKPf
JFfBds/00iA71ymDgeEQObFfYkHEg/SOJWCCH93QhhA02ptz/YEJZyiudLj/UMlOeoaVhsPD4f5w
Xy3e5Ez5MkKDSXkYX4Sv7swIKSVg7QAKIbiiskHc71BD768/7B+QuVOZ4IjX6CSwOXwSlnuMMaXy
MmLQ5ID0jzW5PfG52T321f559+/1V7mtAflvG+NcBGSo9Oe4XNK5txfA4wHmNgRoErUpG/cGcZoE
J9zfDWjsZZh8DmREO/32KpMk6TJJhfY82p35cYu2eoHNv+oFgNkWWRk229cwv8k+AcahvEcqvB8u
Ddmh79HC4FabtsgDFXn1d3Eo/NqGYOtgd4VJan26IQN3DPeB9s9NT7G6Se23O/l6kUtGB8O2eIVc
23QpZglGWqgUaoXu6B8kWXAiGxzNhPXs3z7vJ8MrqC3Fb8luFx1qA0pi5P4L9UDASyD6EWmUH9xp
9xpaux7URnU+Y3vT82ys6cUkX5y/E6HZb5iijiSQ5P5j/bRlgQOSgBPvWB/IA95D+Ck3j/cmQDVB
CEOwzcJgKqcyegDOUWeb7cKYkNeUfLXP9mx4R/G0v4Yc6v22WX3rS4U4Vlwz/HEGGPTNPB9fqKkY
88koivhM0gw/K2YLW5n/6Nt4KX9RQO+uS2i/4ubhS+BDvBIVIL9AYTXat6PyWb+a2PlvmJT+YH49
RbFgmT/T50+/7pzp2PmqLEf9eOyfrsk26LOFTo4H1uEWpqpz7B1KcI+e0Xl+HWFfUQEcIYS/EO0a
5OTiUW60sykGrngv/dWl3Vg+Uks6AmrM54yZOdNQij+mhxh2uRPtL3j4lau6avjZuNbOWF0dk1CQ
/CyspwIVbHKqLFMnIvrUqvzoIM2hgsxFxZa35pT8dAarnE2SHY+QwV2xQlMyEmAjGVQGmxVKiG/g
KXbM/Jtz8LEwOPMKvmB6EG1wlCHfmLHhRpzLQf3Z/MgBCcedQ+/schyedZhYduo0c1jdBifSC/zy
t5tLVtOsQS5hp0sEFTQCxTqaSz4JdyFWY87L1X8h/4vNe4/dul0f8686LOZTSos2mxrr79iz9pbz
oMfJCU2cIl0pZqD0f8YiqS8K23rNvwvOQtigmwmkz2j1sIVwOs1Lt3SlMDnxrm1z3ruNxyZF7G80
HwEcj9BMKSZGVw9k5zXyHl6KvQTntms6Tw5kqFeucRR3d5vUHuZE01uyOVk3hV1u7wHhP75M4kzs
tZv8eP9VDJEa3pNDtGGJh5dxuVEJtEJvu2YWiEMAX1/cNo3zfuccT1bGQQwK8o747M4UhJi47abE
gi0QyCpMtvVRfWGJXFcwANx6S6ji5bF6BMpCQlS1RyrisqVUOzxAaalI7nmGhNJ4uW/0Pt8Yq/l4
Tlxjfz+1i+NF8y89nQBBShDNKLdj+5KtM+req3PEP3JGT0Im0gWJh3/32KYcnZRxXJNXgAu2/o3m
qIQh6G6wpTFZS2p4W/TzuLdlqmSDboZGjGBihtelXblWQI0zM1+faxVRqKs4H3WA+UiQe2gKyvnz
hDufTYALJBGKbcMZ3O+Y60Mw48MtvdH5fCO00y18mEnsdivJ47XtZHbzOMSnzHWkSr5FEG4+e/jA
2MwrCXR3tlP6msJzsCX5ZAIOluPa4incAPUvwWWRB0znIrFTNYnW4f5m7/cPLq7unqHe1na6EF0k
Rq9v0flEqLMawodgv+N9tU55ND5ZQEeNxoUHHFEGUWlez5YxSHQH4me2bD3aO2HN1/ZTFhA21Tix
7diY3CmeRzpH4Xe8jL4q+u7ePt5cwowcmFnZ8g0nV7t525vb+0nw1G1sZ/OW0PeWm5LP2tm4IIms
CJdkX87ennQgulu5csg9POkgJNic1fYnwUE2iS788+6afLV9UbwPjCS4iW62zJzzba+dSjuaPVzZ
P4920IRb3LspgJe8vH8/zjFHcfSF5ZJdChLlnOPV1vsgTlNyvr8NLwN72FJYLEnK4oYyHWk2+oy7
8sGD4auXZEf/78huvoOfzv8LoBxoCOe1U/Lv57uzgamcsw8nG5NWuHK0RYUyY/YtObwbziNPsvdn
uQuW8fIapuvl95SutT+/bXN/fx5YNj80YSGDHNqe7+vSWg0+KiFxE/mfg/8m0+7ZqG5cDdGlV21a
J37DoYPz6ZBtsZJbJPbP+ACL2n1MAZ5wdEwXeCdxuwC9XnifSAneuBy++w3cJGRwm3FRb9rDg+B0
mut15ymu+MFkm59TbSAc3/C+b+6FuQ/SLn/cKIcUvRYbjrLp5jBv6Z60A0Nt0slo8xxzTpT8oSS4
fPpKh3ENm4f0+nhR/Pe9tL46jXvm1q2YV6+5AMv95gGucw00nv3zg5HMWvi4kd52mAKursxQwtKr
UK0cpKB3hBeyLbjH2Yrubup4v9WQji/IF3t2YlvdvTeOdNnj21vPpiM/2maB/sXq0WjY5S+UMxxa
/SvSfvaq+6pmSwumSfLxaV8uNRLLfdrR9lA7HdjyOQhd8x2ZqjubIr5K/jBheECWM7J4v6CWsrVR
o8F/eruRd4Yqcdt40kHfodnXbP6LLy5MR9v66t+aeUoh1syE0OTnC7ujxcT0zwZ05TcaikevwSMP
r8y5f6RTyFt0MldPPyHsyhffG49u/tj7lh22ixzYVAm55jYBVd38lWPU9pn52JuCTc+wq8GG/cQ5
QIG3RN5IrBnRTbvHTxoqoE20lgvtouAE40wheUA4C205eNo5dZ8L843Ueh+lAh4OhKgeRhugg/Tz
MHWplUdeaY9fwp5hp0Q23APQy8mDE7sgj+NUx/HZKUM8RMb7PPhJF8Ic6jTNoUL7bO4Ue1evjDBZ
yYsYHpxzW5XsCDPtTeGy8FxiseRiRk/v9Ph62F+Jvau8n/GUOyDJ/lfi/ZASSxKym6/SoACRndFg
zrGsJnv4+G7YL5Ej7mtW5vMVyk4e3tfR7j2br6RNGlizCry5nmqRirMQpqHLWz8ODspJDicy90b3
vVyCvdVn4F++NiNbluN0E4VXz5hhU8GHv7nqHOgCgGzagwHNbQBg29ffptWOLArcw1VBqQDxJkAP
gENcP4LymPEcjP4FWMKhyHIWxUfnFZ52bH1zlx+tjRwIh3qpEJ8YfStf6FkBjTsNWxu77RAP2/FF
2hAv5Yovt+0zvO7yw3CiZnjO5O0Ep68rTEsxKp+Vi+vJYm2frjuqRAlunFOsojeDXLB99FZpWxED
VMlRw+QsbjWQZC2QBgdio2/NrUDF/Nkf96UnBcOW2gPQF5rnN1ZL+fm6wn2yPGtrOigEe40rre/w
+tZmeM9ekAef4h0szGSjUpJ4z7M0+ZFwCfg2cZj0ZcgFs510TqbLOTcWFfB2A/Y9Sw8UsQAlL/cZ
tayPT1zkItnEogq2EPtWvLxT1gp7wRnX1yXKIr4/5XKyOinlQJk8wuhAFq/e92NSmjrmCqdynoIL
JPOClbsVCJwbByf9yWfZlN6JHdOL7Ldez83ccCCaSNrey9RB2ys+6BGekN/tu4djB/AVllKhBv3n
CHC3g54vYWdRQo+GIw71CLXd7ArJjsADg1kt5Yqjft0UPGNslAXWPiL05iDwipzc1bY4KoDxj8yP
f+WI8fG1NXApNQ1LBGdRm56iccUD26D4hfuECt2KIFLV1d+4Ge1Cwa+7+aGdoZVMG0c3PL49vGkF
UDjPqG7+QJgKs29e3XLYLmNjRrMZL/UwAgSGW90wE9pFXyRPZ2zrZhhtURCyC1B3LOIgDkkxGp11
c8gnFCmyny+iD/UvkHYlV4nYx+viwf711Z9BFyFWejfKCzYLwJtAcsstuwOKLu5pdKwkkh3ckTdh
UnA82UUo7O/Lx+ewaUh+A60ZRUyAg2hp7UkIdzpwDiFQv6Yqn86cnWf22E7JkYmvUOKxGnSqr9qz
xpU0l+ZDDY8QIJTPSC4oeTzN0lg1PhaIyuZK24BfxzOoHPlEI1dubptfMK7g9U7n653d+I83xuiM
JTRoeDQt88ivz5oXL1Ni5vgycwvS27j/g63tYMtt1KP6xfJXDJpC5ka4p2Gf4qX0AP7j5pB4fWYV
SPImml3DRKdJVG1dUjfmtofc50pwQvVi3cjSWktE5iLoD2yhN2zMnQUTHHd47CSzXpWK6F/VJyyo
1m2SKjBw3r+jiCMDuxaAVcF60rLwJDzSRurgZ73pCx0SBrlGEJ2GyTJLfJEsk/P5cH1i36YsGmxK
EEML/b5pFQzUAQE0yUl0eKFuJrhNs6LiSOgu3ykrdPBIGRLFPiZdjwIVi7Cxfukk4u7YNC9G/jEW
RG1smju3VsClDf8tOCsKTmNSQbmMOviG90+HNIbsqJzIIhCEwx1bouGuY53p68wLfTCv23dJTOX7
b8Pd7f9weH43UcKC8K9mpDq+IHgSisxd/5iRPq6JUcixmM5eINB/ZcyMsAZNXaD/dXKEGJHQCikO
kYic5DLDe3v8xKSMsv/5qq6oaXLH+CjXtw9jOrNm1tLi4f8G7by/GIcUoyPzxFF6f5mOi4Qg4fEc
nzgooy/WvPkl1ZQn0jvroPtsiFi/ugDwGcjMzTMKr8LSWbDzHyK0ik/xi2ejv4jslJTAwDXEqjLs
EukSD+XLYznngpWzxyJdWYXfDkG8MdewLujsPCsUQm73g5gFW/fu53SF2VN1NhCkIE6cJ+8357+a
HWBJusztl3RdxrTrtwU0Bef9XyrA+uNOIB6Wmea/K+P+/Pl/sQMkVhT+lfDXJsMZeAX/4geoMua8
cN0kVZ78MH/nB0AsnMxvRJNF+cvf/p/KXO0f+IpBD5AlHZaCofxnytxJePsnqw23MjgIJpEqus57
+F0Zl2RJpD/V28QOMBcRgEdGSk975NURCBXuUzCO47MKiuj5P8vj/+lcxhX72xeeJHu/SfLauBSx
b0nTmVYcrfxdyiliheNv9+UvHuyJkvd3Hw6y4u+vISW5CuMY2V+MMteCRSfFyOTFxhFMYfb3L/WX
H4f0LjJyDFE1xD/YgQYq3mQcJyNFFPFldCQVz0nl179/EfUvrOUm+zpxojSqivgrmPC3i1Ybz/pu
oHWaFXofWPBt8btZDN3gRypWHkXxdosivB+Er3gs1pWpbm+NsUkxlExIBiwBGSdvrK48tgWBgvF3
qtKNoqkQEXE0IFyyXOH0oZ2qEtFQ2Qcl0N/YoWxroW0zFFFvNHOG6Fy1ix71UM11596Bjps6dETF
QczplePg99GybnoCRcd9Lch+T4VhFJ3999firy64KREAaZhosHTzj/UjPuIhKfXyOmvwIFL1UxYx
daz1/8+rTJr8P5fQZDwrKYquwDSV/7ivljLKlqB2Vyx77pOEwOe+BFLTzbMin4kJsF7/nj/ypRxB
eEcjidP8pr/LW2h1D2jia+FeL5QrVQW4OnmCXObOV2MQ8KgFhm6fPlZsGEJUjo443nyMC6KDYN/U
+Jz9/fVC7/9XH+Vfm5z2x0dRCkVNyJLAlbnUkdPF82aci7fMH4QGiz8lFEcrNCPhrUYwpQ+MbUyV
uFOEgcl1rpeWkw9IFAbzHbu6NWttrXbMl6+IVwBCG+kWNgkBbEXiZs/olaCzRV8RKttE3lVEj2bA
fCEq8YEulPoQtf1CUaA8aFMHSzxcUePmiYN0mrkFY6JquJjW9asfsBd6a664wVKqKgaNG7v307D7
rIwvSmYY32qWMZdJldqvhLRcSnfpYFEgOSSouVBtqSnuGj9pbh8tnEJ5TbIkIgW5cKO2DeVGXbW5
8X6PrVdxYh1ZFvU7XJixTCBTIkviXjzVKrWH0Wi+Ugi76sTczSYOr54j48gL8KkU9n3+VC8dnod2
hdO5l9QUBfcRZB0jyLnaO7dbnnqC+NwR8qZIN2raiY4nTcS8VkgR+A3CTpHHVVk2b1WezesWKFqL
Yn80k08pNXc6HW55xYypnyG58DrGS0rczm8SRk0jAlmdSRjFhaBj9qo6A6BiAbxQWncvVdjByV5n
gDe2ZFzGV6975pMgEJGGsu6YFsd4oHfpYhRA0+qPkb+ZWp6ZLJ7jbfZoXzMr/hGxWYqfm1v5GY/Q
OFE6wCVWjX1VrrJIRlJNYPmTLjNVsGOabMKNoBvoYdg1noovEYGsadSBhKazt1Q6oyuTKjZK/MSg
JNGZQhWjr5QXoxScAm4+xLl1ITVBic7TSkj+wQMG+0l8ja6ugBmWYZwewvrWz4QBOCM9NjGNqmgu
kH8HQt8v74IUaDQfqtDtp+I1uSVBQV9ZdJTBIi5jbIiG3K8lskaKBkWxHHnDg3wLOXZvGuYJFL1N
lXiVxjQvLXz1FgV6Hm/bhxTGsXwYhdppbmU4dMyp8YhSDY2I9FJx7gqKT1kneyVe6Lcu7EhKacqd
EfXzkVgtk3zsBvX5Q52iL5AgWXeEk3O1eq6wp3ANDSOsSnZSCwVjXc0V8rMiWnSpWGQQ4bRB8Z7w
iWQBwdr1tYIs18MebXqvV1IHX/zSInf6pu16BS5NFi2bikbIAmIBMhlg191zkM+Bc93svGcWVPUw
0+rbnGhUSNskIRJlbsWMBAy0UPfIb6N98qjsKqbBxV/K1HZ3OFoyWYFqLsxQgnKqWmGvYzrWoEM2
Psb8J6PHzKWj0hmeMJoujl9hBJ6QWCe9+dFIbqk77rrGYOd6ia6g0zH5KSKkuRQpjPg+1mClDcAx
bymL6H8fD5Qgl7vJjAO57D1DYdp3ri4Z5Bu+9ugfG/5Wr5Gtk2OfnNOFoRQW6yy45l+mgeAzx1ux
e1BUY+9mWWcBgb0ofRB46t5ZBOYQh/RIUN0RxUKZijcxrEarUpcjiGTbrcehQ6KWOo/GCJv7e2JS
R1ufvfiCsHshVDDAVFi9D9kpn8v4rtsVSZUVjluTzuaaAe1GdNEM7QivcQb08XXdkEAIXVqEtGgQ
ChAZr9ozh2klsgSu7D9PtG8guY20eEDCSiEq1tp8QJFTPrZGzrUec7fP3nID6DJmwim1s9szP+c1
ph5FUXh6whQOdW4XQ4PB1iN79FT9gBrtG8JQxuq6S4tpwP6piH3RRx7kHv+CpiAjxK9uEbku6PS6
a3hVukWHS3QVf2vXyNPqZUMyW06cPLUDsu9SOA1C+a7WW6EuPlSUbs+2eG1SKyytFtEQyuSCt1uy
EmKYogq9rbyYhNxyHvtWAvBx31wfxI0l2jaCs9NxvjYZ6sQOYg4pJMnIhHj4NqUnjh8tA3+eUTUJ
7iOAMnEAIrKwlsjNuPAGiakpJ2qk1QyMY9zICvuKWUm3MpFrPchzUeMZLg1eUXVn4y669STYv13E
W70l18C9te/FM/6oepX8UMInKyy06nxDSIBLbNUiUYygxDz2qljuMADVIFlUZKi0HXagTHSqvNtK
xjBdU+x3JU9EtXl/MG6OiJUgxDwhF9AomRdlVTBZqylx5lW3ctrqXfwZkKDlRJF1jmX2OD91zsi6
UEnLMaAoWCKUvPtejluvwvcty9/YWe5lFmL9TSWm+DKathzuoaDK9rPV/BwB7VO/71KNBGLsLO5t
HxaKNY/jaF7qlZfx94Qns1CEFxWDSPwlvfjhD+bJuBlEAxuIXxmCVo3fFlsD/hZyawj2dl3fjiTF
YKiqkVqBmpqEtlsSs8BPapz51IhK+0Y2jCNyEo1PJLoKIRIkqYp4SLVYHWiG19XlV9td2Zewf6vE
lQ4p/jlCwteVU24anxn30coZEdYGHrmyo0m4CUjw5UtYh9CvLJgbfQwxQupmslaiOQRZgvtepQo6
TTNMCHiz5CvASB7U3MjGqOziiQA0Lp0by0ggYqTTf3pYUiXG41Q1eg9yXsITa5l1aOPiHmH434gf
FY74tar6Oo+kJmAKjCrOfL4k8g8ajo1EEROVl0bNZymiU3nAAyGCqfc4ZqrFkf6tMlqZ9smE1Ise
TzBTr1+zwuRgT/xy8qDNUFtj65vifzM8ixvv4TZPO/FVinEtgIyBbs7HbC2wOvzJdIwJsfyKH9rL
jbiPvsN+U0TGJ0RuMpqwLPAlucGoi5HmKKVTqABcY73ry48sZiLbQtQThpN0K9aJwSKJDb+WGoo3
lZml08F/yG5sVGKEzQdVENiCEm+0di8QkpoV93P2XOcdWoqCT31TPx/KW6kxDmw/yY6072rj92N2
rLqWn42ebo/Spqll5ybmC5OKvEWWZ6WfD0JaROTed46kK2bSrdiyVVezB7Z1FkGV7XvOBAQLlkxg
Bt1dyeXiltQiLAg926hlO+s4ggSl22la9z6IONqp1hYlhNNpcYuLouQ/yvfMkP0s2We4I8ra6NWU
5I31WcL+TnuOv0KDxGOA7nz28kcTjXuhQQf8q9L+L43o0yydzGliOWgpcU7/ran4C+ADEd6fsoh/
+/l/Ah/aP0z6VBNkwVIkzH/4yX8CH3xrQkNEvq9PgSC/WZLp/5D4GQsvMl1SiB+irfsn8MG3CKA1
yAaZxIeTLfB/IIyQ/x34wPeMZg2DcVo77Zds4rdWWnroUXqfRD4ZE5z5Y38ETD7jtQL5GYqGjVHJ
pl8NRyYu3eK3i/YXqASRuROq8r+Bif912aRJa/jbi8d6orZtaaUzRcqIEYEmgef2batZAVlIXiKg
ZYX1EMgBsznyBaC4BAV9uI4KvRfP/KkRAH/Ri92oEm1xF/9omwy+IORhpPUJJ50NaD/WAfweUPAi
c5knjKG2eKy6al/t2kM17w9X8Q7XpLzq8OIx18HJe1wwqIsA86MkfEo22DCgMmlJT76nDjNpU1nn
XPBhuInirjbC15EXcVGVqP2JID/7iar8p50g+i1MU/YFfqPEpJB5EcTtlMHqr4E+EXb2w31Ow2ct
oInhgZwfGRr18ILqZb4VPTQfn2oQnZQjfSnibe+lBGJ3FN+N5jL+DLA/mo/ihUYVv2PXml5kxq+f
jcuJ7D9scfGEscY4bfFYaO7oM19leslo3YfJBRjO4Hyib95/xB1cIA+KpGELR8bvzgM+6c8ccsUr
NEovn1M3lbsHQ0e2VQatOFQGhvvcWq68mGbop2QGIcIV3p+e6iM9R6wGq9YD8bBvW7Lr4L0m868M
HrkGZSYJK4aJE1kmdW7zPOjmX3mA0c8Zh3LINkmIvrj64d4nWz3AtuLl6bevd7TWy2zNqLksXD6Y
amOJ6VLPQEerD8gBHGGPI/2smkwQMGqbaBcw1may8mtIlr3DtHBwNX/pYI5M9yTGD8PuIHt6FgMu
CnKPqQafO5BmGBUMcI8GqhO7sC8xDGltNqwluwouw0cG8+v+rrjvuDO7fcg7orQNTZf0uLvzOSk1
rozL4Yczw5Q/Eue4vy4jX2fyljB5G9ay18P9FAMU/VQI8EOFWTe4hCUuYfiWWFMGyqYONR+bEpgP
E48nwUbSFRx1a26nz5Ay1+Bq64gaeiAqGC4UHYH2ns+koGVONMlZrs5EIwkjkmQhxzEU8tMDQ74g
DhB+7JClpD6GxZGbBf1iZPgH1WcGma1nVgvFfcYpIZ5EZh9YPdvZXupt6QgVzy3beYM4jxun7zFR
gmdsetBdmdTz3h/eBUNf/Cmg1OUQ8HrES4HhvaXrs3BK9udPGCTDpQ8wkXLfSGtnUPpktme+bkPx
5e7tJ2KaxMPmWut64vbDSi0cpuzn/8PdeS23jWVr+InQhRxuSZAECSaJpNINSsnIOePpzwef6bat
npou3/bNTM2UJDPuvdYfieyynzvkGI07LB839yd1fl9IX37hUKDGHoXq/NFadHDHJ3+3fhDRn5Ml
shLWiGnPzdmaDQbqBglZsEtus9zricAdByvY+nO61201WnnX5u0dpd7Ro7VoIxz8LX3TNvidimpK
scNqOc/Zp+hkUuz4PLjWKt4L2GM+EaWgsQIotscPNLXb9MAroLkKuMNlco2jeMH/MKsNV/ERQttc
TG/xTv40PxV3eCve0NY81DZKKbQHGxJX/MW9xzdnlZ36cSNDrqh3GX2cPA11iYmH7Ial+ZHeEGrY
hDisorVmrmEhzWhhoA6hu4gv3WZcI/VA7ASBvVIXz8hIWV/1jfUZuKpD+QAtLgfkw9fwXXTCtZpt
xzfZKdcyom+e9kwQ0x6MiGf+Fw86CiTzuZbXxYXUY0wSEIoSn5HZxiQeqkutctIt+Bg9xgecnnC8
9zA6hQTZZssIn60juRSziqtfY4dweX1ihKv2zLHjONoaS+EYnOpDxpd32Fvr8VCcBhSf7HWUQBzx
ThxkmJ4jIsRgF77wpe9cLgJyXhBQUDu1J3WZwAZ+wvswP/pz8YYWZlT41AcXHGoz1Q3J6mGYAkEY
nPhQIvpYmsfo0KMccvvH4I4F3uEWQDKtnFHwLeUd4+K63PFmb+Nd99G+pBvFQdRznxbuSOF0bYes
6idkJw1WV32jLiHh72Dwd4k9XOYiCBsC3IGbinfiIZ1N4Dy72C0u7QGe3qmR76zNV8Upd6h8yT9B
mofFqtlnW3EVOuanWi7CO15FdCOn+obBvfWX5S77KNbYdO6QX/c3cmZwG6lnD6PIJqU0byXhx/B2
wdI6imfVhgnfYrNZaG/pC/pQkS+QsolMW3xKHrQD7lzCnuRnWXDeiwV7yzJ7JQFsscm7xSfbwvEN
FAyxhsghJjm9urhO2J5mZdVjuJlNMJ/J4opuE6nr27T4NG6YaJADdxxP+fbanBObCwAvDt+O2VW0
qGzcAfYLRbu4QLhNzCMlub2/gOjca8/s7yy1WKOGnczn90opFloq4uzZGJMt0PyLuAOx2lof/uP8
3hlcW1thr25GXi3hyavXiLGCa/XULpVT1G7iaNvRl7XjTxrKgok72slH+U7dFFv5VXLUM+/aVF0A
dWjOy3dggYfuVJ3UlY84s/w2cL8OlxAzSrBhXkBHtYj5BL9AGMPYz56/wVEeSadHxEK++wrm4WL6
Ntrm5/wM1LfTtwYa2HLXJnwrxM6RuF7X+oI4m+w4buVHnD2HZNc/ZnckE4mu6gbOnGS3Gt1Xaem5
0opaUr4zM32fMIaJDoymTV+qLT/zeQh25nY2iNWb9wxhQOCgG3fAdyt+PCQeepFiZBK3yQMepFXM
sDFtEpd6Jq4Ja5Nu9Qv/G3R3XObhAj8g0mC9X8Qv6mf2PCGnSvASrPB/6JShyQtUoyqTUYPcnyS0
HUZvrk3aVtBMYK1/479X9UZdofjZpSuqsu7Gz5ErypbR4012+No+qAcS+Pg4BDYqkIN5ZS9fxtfg
2OCpS33HE7a0jWPa1o7xBgAGaxrJ1tyhzUphkVufOQWvGx58sAzP6Xk/EDFmN5R8LZLX/qm0OSfa
WdzZrDh8wA6X/hWl4dY8DYTJEFTCnyhDXqZqBzez3tPrfM33/ba3x/V7i31rQn8wixbwCzo4CpaP
KCRt61t21DZAM3xncLOhdHQLDnzMED1HAyrhqlrKJIcTH/8CMB55KHlo1bnDee9vC46S++m+fG+f
Wvb/m1ediO9Cg/qE13T4Zj7N2L/ksPN+zyVEoYKYWNl0rzJIKwvxWsk/y8EFspkoVAZrIBkWEY+e
UvMg2zUFB/melPSlhzQEacMyXs/iSQpTFuBri1dzkS3AB4ivWphoZmelBhmHiBXHOyDXEEwOfRVV
YtGLiIRGDW9RSMJi8a63J17Zdjzq3Nv1I1hVxrmINoH/f9yQZ1fcjYQFbqR443n2LXKszbwjqK76
phKx76jxEnvYQly/kvtpHApi90AmnZ20RIBGNc89EKZtsj+v5/NWsG/KN2V1iTYYmha3Z3+rL153
gJP3zJ87VEzvSLrXwV1xQBi3r7c3RzpXh7unbusCqO+y5W5gLuVDcMOV8f3Nf5ztupzGCwaQRRKA
2S9kF/vW2f9kYahw4/HVXEkrKjFCR97nWyTHF3XbPNJsZJ7xwo4LhQfbn15Jg5t28jvWvmuOu3g2
EY6XxBke0PfeKfEKGTlS8Wv4kJmIDKu1srW2Imn8SwH1e7QhgYHxSaDFxu4vINFLf4eE7ChvmVpQ
vqziZ3ltbIyNvMbLBB6+kF6B2ekQ4Q0fbFXdg5lad+bpOV33TnYw3dFuUju6j1xzMT4F96K2qs/t
aXghPXT4bDZ0bHGgxM5tvC8OnkvEw+KcM4IOS74WytJ0VNRaNS9Ov21IVOSoZafbg+JwrFS3SV/C
7ygjeYs2n6hDeupPgSvCYF2zo7BDQo3s52pVvHnFXYygGNU2+FK6tXbZijhC3KVHadVtRrdRbUQX
fPamI2ER22YZ7OSFvq4pgSXHy61iO3C6FRPetLoIe8wDm3Q9q8BnwVCG5JEADbtEeG/Z5LGt5xzE
cl9hHqGRQVk2y+lmBBf9jeJwXmkMuTuRgqYncZbv31EvSzHquXeqYREZy/BJQzhVSnaFIlzdMycz
chIGP8T829mRNjJdJcnNbki+41aj2OJVu0mf3UEbzIVOxscA8o/0iR+/4b+iGya21pVOYccBrD69
aL0j5PcNmKYS8yl7ozgCoeqKTqRWvI/8pUEwHC6ZNx3t5oO2eAo2qHnW5QmYyTW23hEaq8vvRXWr
cQm6XXyuyL0x97q6zavNyAIlhRECWgRxKl4N1IchFyQA65t61HFcs/CtZu+FXLO+eFd+Jr/U3tl7
Ca4y5jvjycK6QCT2Nb0vj+oqdsdDelecxhuDjMP6UiwmYvy/Iau8T64gzCHJjkiprNkhmY0X2rCO
8w9QHCDThN2oO737rIVUJPMWB9q/GSeSLc2EVIEFV+DQUFL8j9gnNCv/RSDz5ff/xInMP3SFlmpt
rsr7T7/SnziR+QcFYZqqSWBI4EhzSsaPAA0JVY2F1EKm6u+7outPnEj7g+IoMq5JfdJFIjR+q8yP
6Km/YTW/PHX9i0JGQvAg9UlROSGaMCnEYElUziGr8I0JGbxEfjTb+kAdi2vqOMXhZpKxOk4lGk26
pEeCOaekdlQNO32pbeLQd31Rv/crcVtSBjIMpEbT9C6MjRsazdpTxK0suEagLlS+2pkprYUccxHg
6WCg/yzCR99Cx14om6ZQZ+5rlXmAIVw3XaBtazOHgi6y90RsN42IAlGhcVsQQrtsEarmg7YWa9ab
mbOglcGqbTMSt+Ry9nZkMK2HpOalQQ5xTYSUoWC3rAyOGZEmakE4pzJBHZJ29skuIl2T6Ll8gpl7
F9tvY4lHCiFANFhuEc4U4Jjt9JFpM47FjRzLxSqsw00vBHBPPfIIc2+FvZuWsePX4V4WkQLmBQrN
HowFskIq84rdJnMVgX1KnaZTO3oPfRcsA4HplBgHLUMgnfUfYdvgdsIJVzbirehAxTqxxxajA2sN
w61vBKfMJ4HsTwSLfJjeUbm4NBi4nZZ91GO1I8j+EOfWu69ZbNoyKv1cJqikpFvHNB5kQ993qn+U
YngYI1bvQq9hxlCTfczAPnTRuVFU0pmKzSBeNKQVdptwoihPfYUn05zWev9UZ6DuJD+C1gUdFq4I
+UGql2tTqcnLbjPJDgQYpnQwXnLkSgt6DwGrDqRcW6QVE41KSn7mRnnL+UnjHyOURcZ4dZ0z+9Nc
WgkFMRxU6o4DJcI9qf1jcND8/LVWU7fqrq0urlUv2jYxHHGjOo3nRhplWRC/4hRp9lDCzogCpLU/
v4Vj692DnRMw0uGbHZAXl/FxiEi9KooMibUQ38aYB1X2lJaPM+aotZc0KI5eMCJcLKxT50VIXEfH
6JqzCpJEi8vdv/vsBMg2OI7Q+1E0+g9n598x9lmY+Mvv/zg7ZdTAio6KkCYPRQVH/nF20gWiIF0y
ERKCvgOk/zg7FX5nrrST0CXOB+RfGLv2B1JEi8pW4tDmED7rtzB2hb/0Bef+5aHLX3DuKpXLMBNk
ojQMDZ6Lf3UxpcMjFOtj3HAIqvrBmho3CsKHIQcgGlST0jQFbVnTEZLbphL8F04kAZJmJFfe84yb
lOnbpi2OzUikTYQ9EAI/Si0qb+JjMpTPuly8DVJ1VKaKJAIMUPEcgQXZbcI1Ch3fjtL4jEtoPSEa
6FaK0yP9j8uOOjTEO3PAf3qzSmodA9x3Rk7EfbLqIkK3A7mWOITHclmbARMmdV5+hHSa+gpxk1K4
3AfeOppYitIQyHyuo0P7O+riSohkp1EquzLDg2hhUQH1TKLpXHrCNR1x+o/NPq/i13QYXV9ALZRZ
AORCCogXwo/S5xGnlXxSkgo3WkQJclwWK1UzXwZDew90zSaelMYrQsTD9Fg2/j1RibthKF0Fetfj
6Y89MJpUHrsifldF/9B6+X6wlKuEGqbKwhcTmjj3qYgdprXvd98yC7tPZl6muvrog8eYzGJJQwDT
KGvS6kqDXq/a26iUyk2y6bblQGo2Ui2D9bTTNwJZol0Yffq1/Fmb/evYJm+JEUdgMBg5rJFUdTnt
HZVe2QUdJemiR8fjDeZbYGjNRlTwFE3SHj0TbUrY+luuoqCPzz5Dfyri1qVcQIsAOGojQ1Rmka1G
AgykiKIAJrD7IudYDV6JmgWkTdDXWZAco8RypwJluyi/ebNoK5fzYyphG0NGn7XDSfZyaPGENcEc
HwW9XCpaYNhjgKJeEYZVO0U7XVeYqXOVTH9LJDzHyxzTYw3R1VeT616Hl85izM8NwE3OJRFwwKaj
cfQN+b3UMxVyhvJuWQk3RZUgCn9KRWT2yAhCvZ3dGiWbWJncmWnwruTFx5ze65UUaKthh2atVHaZ
4m81o3+Qc4GkpJjWWU0x7aGejiRrXlFS5TBFTbSg0pFkSZOydCv4oCzu1LXpqajk64QlRNbEXZd5
NAjM/d+068o63hX0vZWvFbaoDZs60t8bMrKXEbxzkOFLEsxrpozYX0yyctthqv/lozD85FxmQvOn
MStG//cozMD4JUnO+vL7P45z/qRM0egsGP9VK27+YSAslhh4STv9koAqSZRhoxX/zpdyu/w5CKt/
QKPydiJXF0U6TH8rAFXS/k5acjP8eOLqF/0ovcO5OVVe6SC+vI1NhpnQZIWWtJ4qJpWSPb13ujgl
CR3mRhNdvl1oBrMd3cnH3hPBDH10EGZBqIUZHAa5WgSdtNbED3KwtzEhFXkW0weQLv2JNKleQC11
lRm6/Pix9S8mi+JINFlbfkjkZqS42edICg2BqmhCbnbvOq0qYZ8/emDfpKlKqsH4XC/K8MPo3r0e
/2WvXnxEMxCvVJLIOyEdL5mVbsZIAlfww2hZRsVhjM6qTKRkHS1JpX+xCAOVyPXUfZTMaDsQN0uV
sk9jKMomIsTA4HTN94Hhv3oG5aBFzYna7uevYR4cJiafXiORpu3OlKU6PZNRXRGGMo9KXpodU2an
YB6iKqapaR6rpCxDgM2gJekd+K0oH3Nh/JSqidJAk8TRSsd5LhivwUAIe12oOJhbeC6BeydQxGJZ
BsW3GDq5bau9GaiHmPItTF/cAC2IRRI86ip3sVXj0w3NEXUG1IReEoNd4sQRrdj2FYmmQfEmm2g4
tbHEhaQfuJO/9UhbF3LfkCdQxa5Gs8eyl6ybLyNF6WqfrHpSCLT620BfppgHjiDGN3mg1maE9YWs
bCZ1l4qkTCTVeAh548VKfxVGcvVULY7czMc9n1odwW2+7g5kzoRasf03z42KhNifBEhdlUR63f7p
oOEHfj1o/vb7Pw4aiRxlTdRMjSOMI+PH1CgzEjI1qur3k+aXjZvWdz5i/KLI/DB7pH4cNPwtyxJZ
lHmkc6vybygzpPmJfZkaf33gPL6f1RFh1VR+rdS5U4qMIH2zShIy+fqsee6UZGkSZY79LeoR9Yp8
tXQ0ckkjvhdCcmglSNwMDZOVa2TT62D9mokMOdOH115vhaWSRZisUZ6nQcOqIhDWukcBZNiUc8fg
ZN7Wqligp9HpZty/NVyrTusn1GxY6PTU8TN8gbIM8ou8b6UgIGW4g0NQu+ZiiT2cjZWjTS63gyiD
TAbmpoJGtjrMFdMYf4ux76lC8hFU5EXIJWX2415s6LivB7zn8T71EzvvVW5erSeO0eBLi1yQXL2+
2KKfsjsxuDf5EvZjwITDrBKST9fg01WxjZKrluvERNEekrbIs+pqXfQGJwNKNNTRSP+JGeJJhpBQ
kWiQfT8SI+1NGx7VOqziJyluzlMektE5bkNjWMmqtdaF4uxNgl1I4PA1PZXolBF014lKiMZNnn2u
KhWP4seQjru4ms5RJDxMWbvMm10TUl08oP0kwo1wELlD3D9RGtMED3VBJqD/pDfxvNtjT8EvqYlo
7oc9Yf50TYtuT0lJKtQAzpnqKL71aJj9VgnAVIMGuztq2jhX1xFIhu5dOaA988X0MQn3yWUY5GUe
P+u1QquRuUoiNw01VzKnbUrBnNpctV6Tw4XfEVsZ6DD8nfIhTp397z5rZA24zDIs6h6tfzxr+PZ/
PWu+/P6fZ43xB2n9hmSof3a5/XzaYLrDxmQw9XCgzGKvHzsqrh6DMwXTzf+LvX4+bYh7Z/LSJQu7
hyX91mkzP7W/nTY/P/QZ//tJi+UFWpIKtAo6YdfcinYjiTNJ5YEy6fXwMIUdeVbFRkjlgVbEzLCl
PEE/nmx8yaRquMPTP8w2XRk7R6KR/qp5UKaZk4T1qfKB/OVeOTYVxb61QoNvgfJUJ5K9TKJ3SfLf
g4g+8mHQEXrE9eTEfPewaGg7TwrtMJI+LR9zcB1iGKnTfWS9aSWaDIRSQk8ncEKyvNnip8joo0nA
2no5h7ROe7eMTXTQHJPtXH+WqniByWg1i4D0mYFMmsKvxWVfWlDKPNhl0AxvstestUq+VORRRz1G
6CKKbkZqvtFXvVO6mALNgcwdqaQpI2nvwpLIAymB4Oz8aZMGT9zw9kRT42JkrCNPnTJ6LaMQC0Fv
2q8jpdiGiMy62lxRg0cIV7lSCn2hlO81xYy07zoklD8BhR6kULCbHi6H5kejNo/DLCiD+NdkZDCK
dxi8Yv29IFuFGABdpHwisruocEJ8G4MHZ1XJd1LWHDQrhLqQsH7LrtaiBps4qHVRWkgGxfOart9P
rfoWx0p37CLaQ3L5IEx9sqAQ06U0bSFLAgm5mVY+9TweQAigucr0LyXEpGn5h9r03KHovykFkY1q
skbri8o9oJulLz68nPNMq5pjPkC4mCpG9fxbOIws/+pT3c57W/yuqDXQY+SIA8eYl9zMioQARmCA
2NpSXXO+e1ouIVqfeZMHR5OgOLmkkvm2quZ7a8oPEddYwnUmgtDJ8/1mqYQoBkddiFAUVPlVrOF5
WjG5Yzp3Bo/e4pZqDw+ZjuBtxooseGqVhRJfsIRK/Y72DHzqzH1xh84mhjDNVenMmO/mikwxek9O
Vmr9vyjyXyqaVQDO5tEJjaoJZPwPg9l8rn09LL/8/p+HJWW9NF1YGieiwUdxVsb+GM2YAxmM5ghz
iBiguZ8OSwlPsgRqxwwGtvfLaGZgjqTAV5REcsV/77BkFPwvh+XPD30+TH86LI2mlzsjEQrHGsMM
jMuk/3ao7misNt5qzHtTmg2wn752M2NjLqNPR7sUozsg5qUnI5ZKQpGiMjxXgrgJdH/vt9aqS8tz
rRODYBFb0dFC7vs010jjnImYAqF07WtpsqCMEfIpn/MybnqwIVEKHBO9a08o/piUl2oCDbd0Nw0u
WXuLBGVtUKZWy8GTlAuHZGqeQpna6+ncafXW5PWkBSDfeYPq6gQvda2xVQxJ2lZaQVi0ET1MgXgo
hPiQZv0IKVJjHzTmLne+Dxb6Qs/cqoqMICddsxr3K1Mxq9XQkn/jDddpUEgUVOyJtbjHvmfNSSzJ
Q69oGx+phsaCUwqdv7Qy6BXaMiPXn9iDJBaiiMUoZUFKigm1ghluq0wnhcRaKqxS9KXdwH0cwFDO
8PJbngn3NNPbgsQOpnrCLUlJJvZp31XmPW2YN7ZJHb8FVJrLngKHnVqb0pNvkGpQJGi25q1PsVpC
TFgErXkjHCxSSi0TTWfw2LEyxvPumMxbpMU62cYNYdGVXbBmNiBGmIDYPDtWUPgoMF6hx8Ik5u/K
3B2C6w7bjqa6CnyCXpr3wUwwSDPVMH4nHSKPIgUj2oXwEbXn9r7iFBSya7AV2BLWYpvSroCfJlQ+
el3YV5q+L0N527XEOEJ6yAmBzgJp25AhlYyScGZHMl31jihLMgC/mTsJamsjPVn3w8yqFDO/kkG0
WENvIKqGe6lrsXDy0Ow3bU8FIJaTZFnNjI2sPMkhroIKKUvy3EDrWEFMBHN+aaF7amifZiCDDttR
Dx3UjR7wGx5JeWaKeigjsyDnKqDOUDFdpdGLVQu55JcaWrJRf8f7c6ijZtdDQw1QMmlZu22rvjcx
Q7Ueq6hedaQhUFi1ZayqiYFAMtWWCGrevbCVKc5I5oxj6rBgwxoexQA71lvqtRRhswepeSMKxADP
Hh+0EqK7kyoofiTZVf/SzmEedYHZsskq6KckRcxgwLxn8mYi80SIy6dRki9dp53TTtvi1ASDzR/z
vt7EE/gBprdVXgWXZmpxtyn3nuKlVEeTCi52Fk5M61ALfbEc+SeV9l3HQOh1I5s9RrnFIKNaiB4C
Rbn0VfqYQv7LirSFZt+G8gRPqL9NLZ+TxEIIXxbtfvLEUxJTdT9GkWLDJYNloDa3ivQBrg50pewI
pxTFdJ0p7R6L/tko/HvQrIsaV+gs/OFQxdYbxdLpyi8DTqACCVI3SAjM4oSMGF4sVpPWW+B1SvEr
hbcCPB4DTyuSD9euwqJCLDHwotPOwRfbr/iGRAevFQ64rcx9M0wnA08WbEKIn0wlx7JDC5V2zfRo
6LG5VpX8NCkCbjE5eClVhiA/6kFSCaxiRCyijnt9MO8pWXmJ2+LgizHpNaIjdqxjnZVcVKM+dIl1
HnS8binBvmJEWkN1NCfGqb67K9RnxUcZrqfdJqTUT8Y/U8aQAHp30yR0PHWs31fJaLeNuvV65VbF
xzyjJKc6Rymh1Zn2Wpl8c1tsnQ0+cK9LcAmjXCPAPus6zE6mh9BEidrVv3tJ4gYGbDV0CyCEG/h/
I7//5d7/8vs/7n02JEubPTj/gXd/uvY1LnB4PLq3TRwxP6599Q9gl/ly58qfRwL+uR+IjK6ZCnVZ
/Mcsq/i9kJDvGodf/SoKNONfzxyA55drvy2Yv1nVCmdSQ+pH/WllqiHSckk/aSCGkYSZeigu+ZDu
FaoTgRxwIaaOlgYnPdJPY5C6+NNWLQP1IlPiDeWL7qgpDU6OkK7t8WJY9LjSpadYAfVVFQm+iZi6
ZqrR/TYkDwAyq1Q3zkPBlDq1pb7km0L8EN3Pi2IMG7tT+k1G7L0cGou8UOgm9OqNn6Ht4RA9UhZ7
1sOVXsX0c/EX5sK4RDKo3xilXaJkJ0HSPwSjv04pqvEweYlM/r8+IX+KZIFVFI/0bKAwUEd0ADT9
asLzKJJ+TFSAvKFG/FRYQnVq8SBPoVjS89SQmkgp03aSlb2Syyeq/RwST65eFTTY8HrLGXyG8wkh
rY8KKdNxnZfECiXdcPPwYICL7DhyndxqnKHSm4VFZJeSU2qhpFcj8ndM4heQaYozFQ/hoUnWvKKd
NZyWE2XFUyZtDDlZGCmmuabOiCWL9ooEsRhJvh2N7VNExnWQ8nIkaNxNwgmFfNuZzf04aWwCiEEy
H5OuBpdW9XZjqLdcvAjJm4KrMwpHl5ECZg9CEwlfiqiqthCuqsZOqOOrZnEXThRSyh30Gesn3Wz3
saquxtBYC4TYJ0O65Bh9TjsVcKohrzt2iiD8ZikJcrfoXQkOHv7xjAmsVhAlw8f1jf5C3zeDQaue
upIdzRRKlm/k35K/x2K/LwtdpblPfP93H0+GqBBWQkAM/D6w6f86nqgk+vta8uX3fxxPMv2UyBcM
EQ5KU/jNH+cTJ8938+AXXorTyUIrJs4rizGzWr+cTqY2H6MGf1ATgZJ/Ay9GcPNflpKfHvh8Dv68
lIxTZclGJOcOmhpm16Z+zuGb3pUUO0SVIXma4oEAvAj2PAhRNoJi3wKJ2aypln3B4jwoCYb6kkyF
znTEpFtpKSYZS79IPkkUvbXNE+xArbqQaLETQuLwxQOvlhOj6Bkr2h2IS5hklOh6t7IEZjy1G5gA
ww7jhandMqldJphQmPCWGtHjUtpt5TZeFTFp2HG5VwcZN4nPBKcU4roYSdS2wnzX9/3Bq/VtV1aQ
OGgQCSLZSlFwkVl0DFVYi1rT3ykjMs0mDw+NT3EObuPeiw+Z0T6JIsL3SVzn2KHT4cEnDSgwdfTg
AwHQgfcg9wKMkUgMG7Ie9A9KB5NGGkZY9u3OSqfynAgtGSkjHhSrVokKrWTKna0Ps4vXfS5uI8Ff
Cbj1iQY4T113GnsCJX3dc3Or3YxidQ8vNG3G3PpQy3yHTIEYWUp6hWQ6iyD49FRLb02InVF59tqH
uW9OrjAkyiRDeCizn/VosBvskF4qnXSM+EZ80js6DkLCc6X0VJsPvKEG/uCxM9eRQAPP9FRJ77V8
VaEBAvVeJzBwkBUXCk036Bvg+LfEx24g6WSIzgyXRJgG1EpU7bEKMVKEsVsXsROMAsZ7ek2aEae+
FjWOp/uz9uupo6xAqiAe+gp/QCz3z7ksXHjldlmFzt0Qoos5EakZaQ+xNuB0K/13U6CfrjEEZIOV
8REa07qrzDUA9M6sUJ/4wiGvuBnp3moamr6DqrNTbXzRM+XToLC2w02DxDZMXydwck2bO5aJL57w
c6GHEZAM9Hia8uBkSURHD1tP7BdBKSCxx+MyPDf6RygEmALJvhruAbshJyDrxjPgEIKYvmNmj6t1
JnW7PuIOStJLORhE0ypPZSIa36asY1/yWcqRbi4qlvSWZV1oLIQXtFeyxJcs85M+LGsr8ZdDfBTn
l4p2ZDgtyzarqOFig1BMMOhLleAv9XiyrbnknDWvNngZC2kdRaDxRAVRQByTpdlUlGqQJrSppc4G
q7PlRnsCzK9XnSdcBjUdiIIZ4lOTFSeRF6gqgmC2Ix3kfCA+JW/7le6pt1qmPFmWUK8Ta6DnGnSC
gXJB7du1pBMS6pdrgdr5NMy2fW7e/K5BuY9I0swJRNWHfhcY42sjBO+mrjlJi89G6LeCWB37ea1M
1ZwIaUGggbHyTv/qWwe+i+VKBp0ydOUfmAN1Zvu+gGFff//PWwfmQDS4PCiFBXn5AobJKul3szj4
P4zjX2AYqgdaXzV84ozo38nNH0OxieV8JhrI1UNg8Vs0pazNxMCXofiXR/6FOEj11OQkb3JnakS2
Vj2mf1skdlfAeEuQTkm0DJmbvaATnj1JtSsE2rpHK7XM65rUDaG+5r1xLzTtJSdOJCe1aqOLr2zY
sHPx1ZDDfWGBL8XEdBhNsSoKxRGb+liZHiGqeq0ttDZBayzdgjCjpG28jxS12ZVx4rS+XNmjqu1C
KbjTO90B+EEyy6LbWJRmBypVVmKzy0c1XllSsSl9feUJlIKV6WKUwoPal3dBgUkhLG8+CE2pYcEm
HqUProFqPcQNnVND9Ox1L3VgfApmthJG8Tm2qm2vNndjNQ++4bYUWO1lODy8zqK09KWXLMOVwHXk
acoZVhDoELusGXxvo6fD/KJSB1INzU7SOnKTpiceM3gMsUVelD1FNHqzqcf3gt8hgx13sugdNCV4
4Mh7Erzs2Ej4ZoriMZVIbSYmb1lk+Qly4gUgYDUV5MwWoFtJrZd2aI1Uy1B4FhJfB9N7UHhd6kE7
iD2tWZFoi3r0KFnFWcrRLU/tk5VTjFXWu2BuYpqKaeELxJQiJPvmxzKbhTZQCTIhCM5U+bkq5p9q
+n0XtPhmZl5nnBmecOZ6gsB7G3v/XR/7j1Lw6wU3hR1UeC5aSToqMvq1ISlPcZM6SeSBcMEp1ZBL
IySTX9aIxbz4JAbihuVmhgeXRY1kYyamvJmi6uGqRjgrDe4qAi0k8hAmI00ZUhCrp9WtArrv5dK0
C8B8LencAnA/mVH+BLifsBm7g35SlfGbHBzjGl1ms5rgCIDZqEYhpgbuQFLJrddip4NTMLVqWiDO
uaod/EzGWbugQPxVCQt4dx0G3pyp+Gwm5VMpWOWw9DFsfUg+dCIx6XRRxzNHpVkQRcYzUstnbZiI
2YH311tGMHhZGX42mIlaQBkcezN3m+vXoikew5wkZWm4aQOxPrn+QkqSq035KgFqVjr0dK11lwNI
SXi6TO1THJGBag3gLXFJrQIzRTxJhw+Y8FXfDxxf+pyCT2wHS4t/qcyfPF+DPguX6WgdtRQ6pcF/
JNAukFd0xcqPhTxV28E3z0YNqlSNbpnUmyqhpS0UjmBTGN2lFzkaCXbWomzdSeI6Q8ooDdHDv/rK
IHEPPRriFlGXpH+4MrR5oP9yZXz9/R9XBryM/H2nkAgI+WtLMUgckVk0FSR7FIx/cZIgbEE/xyOa
V5tfUBRLFTW2KQm2mR9SfmtPUXleXy+MXx73FxSFXEK6YlszdUDXEeYPwHQ9fcaC1rzIwPGV9WB5
0UgQNl+HusVFPBQnS8a5mCjA8Gnb36USF4REMedQnWNTP6pGeSkpmIoG9f+4O4/luLG0277KjTtH
B7wZ3EkaIH0mvZkg6AR/4O3T/wuq7kuK1fFXaKqojgpVi5SSZOKcz+y9drcyBL5FhXl1Wm+FnNGp
h9old2SquuDOZmkqIuAXTBcGFCUJxbuSSbc+m4jJIrcKm7XatTKUJAM9BJDogOiBMPSixmfLgo+7
re5FkB90DdmJRjxsZpiFl6vZdvQLaF4CV+3UGzzIVuEwFDDcytA3RpAApuqbH2GXE1WjnhRGHtPA
FCinIMbbOZjOMtbpfNLmpNg0BRZpcj1JyL2/NlGcyjEoEQH0o833YhBnW7waRbDpdJ+zGqZpBqcN
w5kxKhs7jwF3y7j1de0hFQ2HQoYhrm7DlZUl67yzXqqguw1FdePQWpmlDmi9yDcdBKKjotN7CNX3
8gRk1GAVV1rXgsNlOoxw6CJXpKSVhFFZpRfp4mhmSGNSos7qrCHdUcubA5FhLK2yNNsaxE70wCAX
QficG++DcYmZ2zdFsDJS3ZOFuJhGuU8HcONq8kjXTfwBoDiVzDE5z+5rnR+H35MgOQubWC4AcrQg
QgmjceOQSTWeqRUgLrfIdmkheQPXRJqkV0lBIoJh4rz4cEr5IPfTXWPJaIdsVxWdy/xwpYUQ+EiB
BJufztKgTFrNortJFKsKelPkpxud28pGNj6ErPNNc5smjOBk++cZbZpv9izImV5StA+hY7jOcHTG
AstfTuR1/ligklYwuirgxVJ/3FOoSQtHc9Nk4k28V0K4cpD/AgyXQro4WbVFFbX1VeoQOr0JZdU8
btJFuqPhxG6ZovgxjB+Bmd5yS7/EjbH2p0e1ga0gamPTaysxIUIMNLpyyhT7tu2K66nU6T7wltfp
TRCzOO8IvbKVfe2beyMat1Mzr1OGpcILV3q4YZrvdVVxH+b1wTRZoxHj5k93qip5Rqd/IO1GjpUd
/VRgP1b7RzmmDTIiW2Nc0N+qA0pOVdXucsHb2Erx9Bby4o8+3HUTUwmHLFMf/Z+G5BzXfzvcv3/+
5+GO4kyfR97aN9mi9S+T1SydAivi+fdYgH8KiWa4lc2QiRbl+xiKj6Z1QfIIC+p3j3eZIdj34/3r
Kze+jaHSArlG1oBMDbRMRLxVhgAaKLBmR9zlxkkZ9qadlVsDQKsrO/V0abq8ZkWc34aJeM2MKF8a
BUzZITeelCaIXLMsb/HFPaQafyZayKXf5QGFvPTSOK+i8706jB4jS16NkBWh33JCxK4lzds/vQ0e
elt4WtRn2PRM56Zpe9axziLNuuxUqPHUr2sWlXswk8qtpJOxQQktxdFzjtjyh5rw3NjwnyylfOzE
yLq1J0xvECyph2SsP3KZmVcktOdebeSFLw9nWSf/Juuf6gHzo8Wa0v4o+xza3jZXiJ2VJKwr2soq
L10C0r9z1jMbNouNZZOweVV8sCaJ16uPjKJ3BlpI+pVll3F2afbW7NUHrn1ANNqGinjrZNs+TdbW
KDpKTggDTr33J+ulls1FQs+g5B91hlfDfo0NHz6V/MhCENgWgVKcSqYY3tKyRlBdRfsmYW3QtK3b
9MLZS4H+krfYF+OSEE9shD4TMryM+i4Zp2vht49Z6rhh1V8xY4pcrTdcC05jUQZ3WvCItkYHp6LO
RsmF4zMxaegApdJuN7LcXIqYpSkCZ8rJBtJAYao7QJBLJY3PjNopg9XwLQrgjpnWATeTzgWY3Ge5
w2Y3HLnjAYunbA01YMQMv+ebteSKRRzrxvOdO86376DOAjI5DhjRpVtfmQrPhihKmHvtTWV2KJLi
3lZ+xNzqiSm5Hbe8ym0PH3ah2ogyY7i0PEtLibpApT5IqRNSEIkGdUNO/eBQR+Acu9V9lKahcmEI
CFRTK7d0XeB0ABLNpUhUEh05htvaVF7iqbhQluzUaHyZ9aKjmuycsYm92mp8CICm/yD0AVqRpafh
MkvBtKuxf2VCS17zxpU9Ix782Cvx4W7+7GOVbR+rQDThEMn/abhvohz6VjPjKvnl8z+PVTTgCD85
sTWbc5Q5xudwH+v1HDdgqxTBc0H9n2OV6T5CyP+vH/8csTCtoZqe+X6/7R/k2vgvR+rXV825/nWy
X+VJ0XURpPVg0ycE7uD9ozhDumATFp+GYE6MQ9goAF4XSI7lXXRPuOyuno+tRYRco9zK4p1fqNJB
1l1+MTKfeeRfHGOdtU39HQKJnHSuaiHh1Z7ffgtxENVO9vc8teRB33bw3tr1pN6MkTtE1p3DwNHX
r3viQJCaQOjo3RaVQiV2zM/b7j5oQLha8UFx2MllE5EuBk1/7rYdpjh4zUWpruXqUr1r5K+sOpBp
G+gTO/W+ua1u8+uZWzAc7J0Ng23+d7WFLnNKrvt72EoNSnCmAUJf+l46uRigVf+khewuZp72Khnt
VQ0XFmJPZW/wKfqeDVmpORiPBBmeqsMAiwi6D9nhLNAq17HvHKQuGEFI1V4BvWHCmgAi5iRKNiLA
/IH+apn7J5X0kUXRsf9cED450nX/GDHm1a7VLs05J7JmM4e5euKsHQH3vPMfYnoYRbGnrwnKk4Xr
G2Wo759GZkXFkxmy0aiPwCIcMBAwufIlKAefYjV5Zz/bMccgCcgGFbEEwJIXq8ZeTwOhrdw558GS
0E11LoELqHsYFXdjAFAGony9EXV5D65WJozG7G40sgyxAgKb8/t95pwb81ap9g6uIbzlxogX9SMK
13J+BlOMqGwF3dfQIIrjp0SKjxBmYUCchg1nuTqk35JlkHLDNJvLjZL2tpDsld5v4fbI/cbQzmnm
6XRV1XVwUB40oreXVPBCW2eE90CmX1bNkVuugbKDGOtdg0juWCSNr6srwpYuTr/Sptyr6PSaBOp3
fxwwrQfPheWp1aUH1q+QmTuKVfko6uuBiyBuLnmjejqzpzbH4yMD22acfl2n9wPx340KnAsMEPHf
xfw/hakVXGUyn8iob2BP3yrXdE/PsiGWyp26kTeNzuVOaGJDfO1wRbBkitK237TWs2U8RMzhKgmY
XJ6vmmBb6yxtNxXyk+wxt3bqtCoogRfiebgDAFNpbt6fKNFTAFwS8BJpWT0Xw7a1+vMgSOXrwsOk
SlhpK3KaDHmBs981dibfdDj3MH3GReTuTsvlTc8MawaMix9lNC5KtjnGynotzsXZzoioqoZz1V9o
Ktn2rUxcX4BiyoNjXNWyzNscnBM6wA70DcxwaPdpTt4qi3F7k9dM/otj7umx173yvZFSb90Jb1Ju
jQSdMBojm0fIGUhRS328pq2XAQ0aFX4oQBrVfilrSHY3El8mmWb9WK1F5tkJwO4f3S5WIY6NyKgA
z5PLyHvIF2fnSDraGZ/8ornvaJSdO0xYTPSaH/IbIjyvfsSiUb/RU6OZTLZhtuY9rBuv8Q/nTnmu
sj3xG0H5aBqkdk5e/wwyikBTyMZ4tQZubBY+ixJaZhKvDRkdOxLg1loBGg7iUxK9OcljHAwXdBQ8
HJJ6LOjyeAKlJ3EXg/lqWFlWkacgrEpnLs30w37LfH4OzZqRC5nSRIDguVXnbCv9rcPLgkC+XzB7
faZ4wNntdKv1rFsKk1XkGw9tKu8HguhSRoXgxJYQo5ofjtinL1hjgfbbRc1obVWou/jUwnZaJPGd
4Nzhw5BXRtkhe5uekYUEE6m+z4iikCJx5IbqDqNuaBKuQe5zsIrqLS8IiI8Pun4EncXH+Fb5JscS
bjvARGxz45OEZ23lrMgWTxJnN0yP/nUeuYhKexmLEFymeBlTU9Ftl5ZzHBxc0/0p6+rFlBBd6q+a
Y49GUHZD+mhnjRLuytBOFseRTZ557KGptsfXKmboEXAPhW6OGi6yQFD1rHor67kGL5odOhp6dmtz
BPteA0lhIe4SrmQcSgeMUvcKT/spotq7rZhK34zHZHxqzuOprnifLxEv8qbwPUNnUkT0O8kAxRxp
cR75KgfrUHVXCdy8tnxI9HPCV5Mgi823NreMFewqSBY+nfIhDpnDnKvcZSEtG0cpIl1sXZsvlfpk
x0fhb8pxpeXHjuFKNbh2ihcAjBMmA8vcSta50q4V6QoP1ESJTNb4Ok75XXeeVuGeXBKjOEKC4rpM
tA0JlNwb+KDk3DqCpZJnBtei+KjJ47y1AvJabBdyEstFQ3ED9h7txr/+o0s8gpgsWZ0bXLZp9Jf/
q35jduB9K/G+f/5niUdB5iASMg1sy99KPIYTs69PY5mG+Izq77PGQ59hIyIzUG/Y877si77MwNRD
WWj8lINQGf6GgkNT5jru2yrt60v/3jrTT9lW3Q8ZyjH/Q3JIZC7r7VAqpzZi+u/L4YJvmHPMWjB0
ZjtcDaPJaLD9wJdHMgjsKAksHhuGpufoFgCQ9cp/S1vk3m1tu6nABxakr6KJT4NMOp8d1ocpqtei
6SUyISaQmZb6lMcKty8YulazpHUVkMNQw4Hq/XpjKiibg9TfqO2E11YPBpSRb46G9iMM/B9VAxIu
ALRM37X2VRXqz3hRYhw2EQTzGux89KpbKNiT6XqQ6+vEbFwhEcicCxRjCZFv1dpHtWnG9aPcUpDF
jbbqp2aVKj3evelmEM919NZZYEmBCy0KAoegE3hNz15cUop1lqmCjom/MWiVcot0PNoP6K/5Xq2N
kchA2nlHAbPpW5saKeGysRm9xbVrRi+BAWiLGWmeX2vwm+OORzlTjgEj59FqSZlREIpnV1pA6Yyt
Oq0Rn2hPhhgOgV5QLzxE2Wtd8PQngC132UshHwbfXrVBtUph19eMOESvXyRWbg3H/iApu6g4jP1D
lZHRIVt4dhjrcKkCV0XBG2LTXCtGcUtNhmmSEi8rDWddBDaxkppFtdc6J6efruRkZA0kjWSPmixY
g0vaj+RQDrDWip6XUreIP8S9xqaSgE658apI2pWt9aK1pks6ffGEwQBdcgsmYmV0xP8ksR6g/I4O
tj3va/wb1PzRQp+cRxsBNUd90ILcJ5nY71XaZTU4lB2ZRaIN2S29O8gQbavbzsoEnxgsGl3RYrEZ
f6SwPpayfmswP+eWpOAbmE6GnNpx4YY5Pw2KxJ7dZBsWK5F+TM68WiNQsjA2Hc/tosgAR0fBbSal
y7IZdhFLJiUsL6HRHPxcvw64pCadOO9IpOe2gzloqduSpAGwWjodChHXjQ6126zXRayay9Gv7s3J
VFbThFYiVpJ3ual2OEvuzChd2T1gFVXDV0kkexOWbMdYY/OdF4BLsxBfHMtSM4Yyi0tD5/KhovB0
484BqZI3V6CP8izZd210VDrpXRYhI5LE3jRmc9dmzygIC8XGVD4o71MN5hg/MVgVZ9SA8YHglJqX
skwPJgBLWRNrfGePVVsBpWAwv6lU/8CzgcNujJ4l/330g11m2RA0caEx0A3JbLSdaV8qTLSdpFuD
pTpjhE0RoZhXfZe+J3Zxk3TjsgK7kVSq6yf8KBw4fRFEDst+UFTnUGkdHn6ajlrdjRgTErk85HUF
2xBpD37+BITTmB/QWbOZV7S1KevXal+7dgvqD+upWaN8meJT7zz7Pk93HrsaWY9ttNPQPmWNdNdz
ti0N/XUYn2o2lmwNPBVPhYbEvSzeDBWFVuRgVBvrYCchSwpHcdcbrbL7o29HpM7Y0k2VzABzlhP+
r7ej9vcByPfP/8/taP9L02UdqfR/brOvAxAkVabB3pDrbjaifr0dcWkRzmg4jDus2Yb65XZECWM4
jKlJqONStX7ndoTx8ffb8ctLZ7ry6xSkFmmK3WoQGxO8eNR1GVMLO2FHEa3TQqxLLM+LzMQwjiIN
ZpGZr3K/fTHsmmRQOkpZzwTnJ3s/7ZK1xCyS3YcrBFmJE8U4TaQ3JusEViUzokF01SIOiK2KC9yE
elIva4nI3Cq6FDaNRqHtE7JqWKVEy6mQ3Eq4Wmy9DoO2kuzspDn+Qg8RHdfDqi79FQOPZOGryVUQ
h0i5CzMYr+wEd45POl7mPJZm+Ow0QDqiFomWURWeY8brvLHIL6p2VS32SWl86BoIoylwmrUS4EIy
RHRtxuKtpQqOFfj3CVEHQX5rlEyDyeh6FPFEYo2SvtgDenOG1Dd21tyOyNdxjwa281jI1W6wHCw3
tMUR+udFHE58K+boaR1NtRyfGQY/RgnJNgM4VdEsUF48daJYMg5e6kaLwkcBgamXB1MtHvMRTmab
grd3+jX5jB+B3e5ktdjo5oMdSdz5EbS04mz0DRhhYyOA8mk4bvIe49MPwoUwmeioLC5KO61TgEUk
GlmYvHCNBgzKJYGCU7oekTqKbN8zXJlG4h+r0NNL1JvyU5qD+meG0LaQ4LHfy0yuygfEn0xl+JtK
8LBVvWoSQOTqJUf0J6prmUBmswdEJ54ti/7UrPODWVIzlJH9MqjKjzo3tqnFLi8PCczS1deqK3YF
io/a3ijGE0FmD8J3NugOV3gDvFagjx0NZm/sIz+UWCNNTOu2Aenddi0xuS/WDmp9bF/EXwWmIHKm
ekjl9FCa8imTx61T6EBYG+wxcelVvXXXDdJtPmGMKprAbQvTP5NFKd+YQ8y02LE//uizkBpes/Ch
4O3A1/kPZ6HOKupbp/D98z/PQkPVVITZtvpTQPeLAdVEVIdV31b/8uR/PQshfuLXx+OoaDqv6utZ
OMvD5U9Vxm+dheZ/MaD+8tK/aShC8vKGohJi0xb2TpKqlzBllGKYDcFNwCwZW/nl6DaKTgYXIlIn
X/B1MtCIPEljFBP6kStr1bOZZzsWX5t2zidEOoRHO6BlRoa4spN5UMbUzEkYDgStySrHMPfyWJ/8
oriwKQbfnYuXOpc+nJbJI0XXKWayUJbKo5q+9fZZZMehJXUvxQXoFonqVQU+1dQ3AezL1b5V65UD
vEcmyZxqhfouZ5wzYg40HfGaFO02k3yoapzxYySDXuzPWlO9i8zeWv3IkElzpQllXarph5wWoEtC
wskTsQgV5p4J8FopjE9y2u9i/Dd284GRW+I5JsipT8ilnM94Q/dhXQcgyCezKvYWO1TXIPF3O7QQ
gGu1WSaJus3K8ULAoljo6ujs4gBcd5FHQNt7YcD4jz5IXT0nrQ6vqZKup5osapK9lrOkL5eAo3FC
4VpZCjV9DNPyoRrBHvtM343EZJ7cwh9j0irVxaHXTb5rw70h59vMehl9/6lvzKtAVRjF2cZr25QD
P5BdJbdHrI7LchyewylhkgqyrEDnb3RE1BaBFxkDnEvQ0TRzoF8QMnfANckrzxkPIr8DxLBpwA7b
SvLai3DnyABTTUu6DhwqSuCh01BzDCsXlf1q4zwaOQkpBJn7FckpiuF1OWq3hggcJdvq8EOaokeF
Pa0bzd4FOAjayfJZtmEnJNOcZKCFbs7bXum60sqzzyXzZ59aMD7YIzGDkDGH/MOpNRdb30+tb5//
eWphT2Md9VMm/A1opGODU3R9Vnb9sr/SLY0qkgAqAqC+zTa0fyMzf2uqgczg73XbDDX59xfsKPNZ
9sUsD79vMPVEZJum8tGY60q81jXilyL7lBeIRRQsDwTSHUIq/X4AQKG/an11H/Yjc14js1YWHjGT
sef8rOL9vVaqtSFZ5klWxI1uE4La6lt8K8vBgTPkKHs9jV70HKucqq0SQk313r+JAuekViyPYsau
uXGRY2dbcgAVOeQSp5oXaVHKbBDzqhPxtOv+OvbjU6oPrtWZcIAp92yrv49FuA0r4uQVmaOBkUEe
UBoqhzFXXVt7U2bDBDocwgaPYWZ5IpOKJQ/KwpAHLyjhohfWulfu7SE/mzSYUf/kW/mLsHvI45bl
1lWzUfDHDiMu+dLaFIHuJo56NZjpA8YNKjQQSiXpoblgfuqY5IaCIVgEzZxHSGaQ3B+rKb2yxvjc
6spTBxAlBhFp2+NGKoOnlrWGrMJkC5x8lUTvZfo+JgEIYuXGgi+sRPIt1fxVDh/FD599TCO1Ubs6
Yxg/xLwz95X5hOVecagXZ+Mu/vzWPoW5eYnV6jUlzKLylevAt4/2kG7NsHvkEThPGfj5Qf0QRrpn
poHiGvIJFa6pJoUXAc8zYJZwcUhPbfcYz0WxFJFzW4rpRormillVo6u4QRwsl86qo6rO1WqDHm7u
V0/KiGiwmwkm7kgtLiMZhz+FWCzW94pcLg2q9obqXZvL+BYDxSKhspdVqOq2noUrdS77Lep/nz6A
a50UCWhQmYmjRruUNAwO3MilldZ7uRKeopAGbhTjvYmTIgxDamVJv4na7KVTtAFaQD9JATyBalsx
9W3QarHUYZ6S66j84HSFTIsqE0dHIUWBVyunzD5FoeoBjlp3ttl7vjVwBQPsPEt0LfC1AiYOZIc7
+BFr3lq04EzGhqFbB5GRryaMkz4VLE2yD1ynHzd4q/fIH7pF12kbs9U4x42d4th87QXCY65ADfB9
pdNSH+1EVZZ/9lkM5ZdzDp0O+Xz/IMFlhPb3s/jb5385i51Zgju3rHTBM3j4U06gobXHdvN5Tn/O
mjVOXfzKoKIQjs1j6E9NwXxhaLbGn/kXyfg3Zs2zC/L7qBmtw+dXPv/+l0NZC2Arak2WbdRhCm+U
QrBV5PTT1lbSQ8GpqPmsIj1bAQHmJNPokXCr3rxJ2tLnQcVsq6YXXABbybd3XePsR0dfK3Fd3jjz
OwqbfssbDNcZb3PQwFa5hpC8NAKL0aNxKZzwqtFMgEu+shvm9600v4Nl3sq5P5Hu5mP0CJQ3XdwW
KNYDw7+UallvErZ6MAtcX+/YiJV6ls80YyJapvicxcJrWiCVzBNHFXC6r7uTn95GXXvAwvYKSqZY
+iSue61fHworeUaf6ixTFetSXxKJGxA8zRKsTTxd7d/+6GcCtzwSPk3TVB2w2D/UJzPt+lt98v3z
P58Jk7c0zEX6qr+BXW0HhjeKnp9mIpz6X/Yv2GOJw9RknaBKdI1fnwkZFxPvY834feniLI/85Zmw
icBkzoXbCv8WVMRvA6bRCayJNz1Opg6/S+tUR0plTylscDdoyoQaH+Ybt45HN3IcaGbVWjeV49Bn
8DqxlQTNY1yFy4TMjF62rjrbOJhRe5UC89IoVXrHfKnxxtSZuJlkizFItpSq+lCZgkfpNgylq55y
KCydY1h9JGN/G0Hugh66pdQ7fPkpXf7aKf0f0WYX4u2b+v/9X76p375YoOdff0zOtw6ylJ1Ok9pK
bKKxwQCSbDu95pKZoClXsjkrheku2CVL7UGM2Yak23szzg5jU9MEIKKUq/gmGICwFhiE+6ghLds6
SjFLaKF2a3WOAk6oZNw2FmffNrciTs7ZUN5gFoYcm/1ofKYiCsKKIcLCJTmEHAksUrGqtosczL9R
qE8aCKSFimWpU9SHIDZvRY1SUcFjmkfxOkrxEllEQMpYZSVyDAnaVkv20bWH8JIeprE8GbSbJokT
8ys3S7RkIQRVXhQduGo3VmI/MWteOtOLCa4uRYVSM6bHBLSxcvxDnbUD8gTjzLokhrrOxuraThw8
9tGDHNRrewBwA22aLF+5u/F9qK62vAGRQlSL1B00kqQ1GJZFTIBNyOKEFPQflZ2wt6rqZxwSnmJj
3oFCV41M/ANrnJbSpH0UORKhXC29qc1W6SB5Gfr/XIyrpKAltWPrrpVI15NgDoU2e3J6dSNgLYMw
KS+wa2kVqae1L5OcrVkrYzIula48a9F070elWAQi3qdh72OMk1apZW0tAxFTlXRXgyYztVIYl5rW
RKLNWC/7ZlynKpgoUTCc1Bx+Cyb5Ismr11HfwupdtugPDPIz0gm9e6M1w4vcaQRxOweIMkchxnHh
NCT56Dml59AFx86GphZVyloX/q2m9M+5nr51kv3SqVnpOqns2WVMALL/CtBp0WRwbQosf2qMBaFU
CdAczH3l1CwE1fYUOyboSx31hiRzT4mdGliexkCipNKy7eC+CIjuGnLJm4Zi20kpEUhK99qmWbo2
i8ElWeNQ6QRX97kHl2dNNMlyUIeB7VqziVJqTe0j4/LyZ3MXWpEEy7rSjkdnaK6EAmWYe2sV9MR+
5yVprRBEqRNxH9fTCkrOqZ8C/AH6uI6L/lB3/R59kldinFrmVn9TDxK5Q2PwiFgaLp6UbRNfeqQu
PVpK/hINLegftKh83+udTkoRj6w3ash0/+y7iUaWQohNhKrK/3Q3GZQ13++mb5//eTfNWDhUmw4x
PHOX/LVem+skxzD+XXj90j+z+MfCDd2BgeE35BxZ25DCubAUjcHf72VIzMLVXy6n+bV9eek/u+wv
BVskD6OfjXq2kfwjXc+aPc5a9etdm+3N/jI6pK4rMdrOaRXPfpAS0T3wbCd9EaVYVdZGVza+LoFw
4vDsgW6byYpk8rWYyGIbBKEzJq2LtWS9sRlsULTTg8POr8VLFEDrn5QBy0m6kTVQTTGx60zS1MFy
J6iZjU4kXGZBimgwhTLvNrqFGoKdm/e+qb+cfBBQicXRciXEm0GgOyf2VjRM/fSCrnY6ZlrA+Aqb
YojgRzq3Mkv8dsH/sx7MV6xEq95/qGwCdX0JdXj52Eo+ZqN2F4wM+0IEmYOzdBrhhdUOiJomSwuA
FSoYNsefVX+VNwBOHkS4b+P3vqFn9q2H2H/CPcvMiyxkw20dzMCVj0hT32ntsFKH7DmUdK/BkJSG
8PpU61oPkSop+tYZEy8NdbdWj7ppHuSICOQ5WUjinIht15eI3XTStWbdafablUyebQjY6a9tJbPq
kJdV2HuJSdLfsA0nchFTA2nWtTJD2gfVP6PsmvBJZR3C1SlDbEoaKkMO3oOLqsCig2BqIksSh9DA
hZf1ZMT5h6RTkVP4yy55NeEwGP59kfTLyR4WHR8wG0xBN3N2gl5V5E1XoWoflLtAOdeEyftqx593
SbQSE+nJ6vF69p6cofhCI2hyDE0VYYzVUxBZa9/o30Nh3adpZzBFIIy1xnqtFRpW2/Ie0Bdet+ol
wNwlMSig7eEqkze67zAaRVUc0R4gSVU8v7nVMv89xCoCM6R94U/p8XVbFXv3IPGkpibtcWpcs3kL
Q8YQGXdfWqevjR/AEx2tA/CBY6Ih9SgV9H7oPBP7Z6vNrKUtuythhdfmGG9ALBGzjc7ZDiEhRB8F
8BAnQ0Mhjdjz0AnEc5GSqfj+MuoWfy5gfCqZIK9OAKdu8k4Nl1rfnrWZL9ExzZaK4CrNIiYdIt0Y
RYNZKiHng3KJssme66d2rqRsSiqHfAl5FOdYc9b2xIwmr9HKOjW3QK477aIWeeOWTEi1aLRgcCfO
KlD1zitzBSJSEd2CxaWWwCrY6YupfNYaAox4yEZ16Tg8+dzEA4strV792VeCQWtgwzIAsKP90zjV
pMf/fiV8+/zPK4GOxJFRMpMbMvcrX68EGhm6eHteff+FV/hs4emayIczuaFoTHQO8v+08NrMgCai
CJPVX+6t31oC2d/7lflK+PLSv8vF+hQ0TFdM2UYBjSUPMBEgfdcqmaaSsurz9yxXnwYd4mbhEybG
YxBmK/Jp2pE6t2Xsj0+vP8kh6pWe6Zj8QvuzyoeTlZmvVZ1txKAcnFpc+uFaCyj/Av8lt2rqJuZx
BMcGcKjq8t0QuGL1OlqxheLa6Zc66h34nchJz6Z0n4bKyYjtftk61o0fBM+jjHyeQcEJmShmXrSg
wglfMlpxOhLPSAn0zUELOeNaVcZNHHdLx4YBqUleJbty+SzzKGQDYaYN5qrefm2N5iWcHxp9fnz0
+UGqeKKa+dEq5ofMnx+34ueDNz+CKPM5ABydrc90UAiEyeYaK56rLZuyCw3AMaUMy/rOG/JVO5dm
5lyjzcVaQdVWzeUb/aHXUM8l1HUR9V0guPtGKj6Jys+mApzmUlCvlXVAa+XGsA0mn16gpm4c0uEk
a812Vpc51JW+Uawt8UEyzyo22804l59ovZZVZ6zVXHjkRq076tSxG91uLlwHKth+LmU1qSQ5V4Jb
QZHrUO2GNQe9Ln1oVMFWk+2CQNl3BXjHTuWKG5Boz4VzRQVdwrzPVJY4JbX1MM9tB6rtUrVeid25
YWOEBY1yvKcur4GODZ392EYmubWJso5HyUt1/2DMJb0/F/d0J+Oirodj7hwGk/F2bJDgNLS7UiUj
PRYtwxVlp7cN2a+p8hYZnYSnQSa8R02GtUxekTIZr2Yt3ruqe5VCwooGBhOoM8gbWGQMwU+GEpfy
JYzFhoiC5jJilXKLUeItAhHUukssu7wSTD/f8yHKmdYGSvxnq4Tsn1oZDTgMM5N/OhTno+P7ofjt
8z8PRYpjpqWUu4wwWex8PRRnIxSH4rzpNn6hC+j/ktl/8w+6XhPpLX/fl0OR7b1uczTKLId+TyUE
2+a/1MlfX/p8aH6pk5VeJelLLbJNmemvNaVgbhPrhFL+Wg+Q2Tuko7cynn9nbZLVZ1DLFnnuFtKV
MJH6VSdjYPHihqT3BauC4tZaC+Myim3yWo9bELhacVWVq7Q4DlW+MCxmGw+K5aXtsh7X/nhO7GU/
+NdDW2LN3hiQQga4VZ2+IfM+jF0do0gChWXF1LEjTX1OZ9ZXwAdXzrJbZEtW7ovbV/VD/9BWbER+
/sNgdNkQ+dq5uodSJiUgs1wAdV+iTK2I7thL9ZIyABYBwhKI0OKc3kg5TjHazWWJvzXYKt0Fbw5g
LbLg1HHXrv2jfQwZSfwID43bE+u8rHjQkK1ft/2bQrYZ89XhaibIUZS7VH+tCxtkuu6fMuAkWPqp
ct70m/Gt+BHbSwhhi5I9yFJPTnzh5VGkt2Xhxt1J7TdZslKDG9lea68s1+r59F7yCz7OwsnE4fE8
flQ30muD0l+9c/bdWVs5rnZI/oe78+ptHEu36B+6bDCHV4kUlWXJcnwhHJlz5q+/i1W3bqXBNOq1
gEFjOqgs2+I5X9h77XRRvTP/6a4iprDkXXhsX8b7aqNv1c/wIuLxDGztkR1LRSlNrXxG9tQBw7yi
tCc+T/yyN1zy70lcftXUE6gGV9/4rmor9ODL4TUBuxOtguWwSd60vRRgq8PvYFsPuE+WJRn3Ab8a
hQwQnBBLXB0drU+wJPEj+qSFWJircdOfYOd5O8xcPrHR5Sl8LI5x63BF1TVYHHtu4fmGN4Y7Evic
bwSXm5joYm2p7hWnQJAKdsiDhTdQMF71d//OP/h31rF6De9UYVFMtq5SEC+Fi9Jy5j14xh5X27Am
zSNm9o2VzPY23S780G/0m2an36g32jF7LXbKUb/i62/x7mdbzK8wbJNX/b1Z6xsZhdeNuRGcUoY+
Vq3MoFyKT8Q5HaeK4cdJrk5Csxrfx/cyXgXRWhmcAQPQVq6ubeMIJKcivBIc0ErcwrByQ81JEAXI
24qLSm4ZaS6UT+3T+jSLHvjwpmI/GRaL/L2ZU5bx1oas91hL+ov2mr/Wr+D3Yrw2UcQO7ig3HwyZ
rO7Q6A+w4uLTYDnh8BjreyM6TBZEm2DVW++QQXIkdsJLgLpFJ5b9s7mnYhicEpuPJyFLh84zneTy
GkEGesG0xvzWfxpeskxeeO1W4j1lFyZij95j9ULIAqTtJXNFOKLXqb2YwrYtXQv1AoCfyCWfVhPm
3yi/KI1KhnbwTrgpDtUhO6s777Xj9rybCHCObarzwkDCS3dwCO3PdxzDC2B+C9n1DslGPfPXfbIf
t+o52XsH/Sw9wm/1yVgObKXaYDmcfKT8gXGoDCZYCoV+wSYxkleodw9Cv4wFpHCpPRQv0D7aZI4/
dLsGR9q8viEAfpd53V632GBeh6H4uzd73EMILEhHkVlk/NukaE7//OUG/PX1329AkT+YCRFmEvRA
86ri+2YPGZVJMyJ+ASnMQ6TvbQFdBFvWr4EGPwHZaAu+RLjMNzULEPWPdLJfiKK/Top+eOtcqj/f
gG0UymNriPFaT1hVl42CpBJllD4Wa5G0TjeLosxurBocv55dRwEBRFmNzEyqqSL7jae6i0QIXuRl
lugASmYz7MQJEXYmBW4LCnCNOew00ClHaenqlryxrMHa6OHo2aB5bvKslTEHP+jChAaqWKbFixZG
00YZtAaPMYbfhKq8A+TuXTyy3KzYPzRB9RrXHVSSwGFoZeVo07u3wHvWfQ9gzBQf2M5ISyFoXyL6
AWEcDn3WbcsBAmQvun2vnQuf2XFGNB35mwqB7AStyYsuiCg+wcB1M2QlZ8xau5oOMDPTNpO4Ny3m
+tW+xQYZdsZSQWov6Sr5LMFoZ6l2S9t0pyvlmh9E3j/QSWC7dtX3FP1DvzVJutSwYzedtYOI0i2a
8X1IPkqBGh3rRFJ6mxC4s2eADJvtdqz186C/DFIwLHWvcTKzW3exuG+EYdmEhN1YcQhWPsFlIBM1
4DPXIPTzLHTqtJjMYid3+HOl/r4X4m2cIwZJcePVHrEGlfZYC7JbBh1HWJy+NBpj4tAM3SkkVKb2
7AlPYOo1a+51xB9aecap7eJDeRJjfdtL1ko2wksschh1rXbpE8vp8SQYAJRTAnYEnJ9+9lrHGQPB
7MGqcdtZOrAZfJNqle+EqoPLxxaswKAggOQ3+ifFQFk28PEItY1aVK+NXN+ZvuqY6bOhd2sdy5FX
tje1n669OLcHg0gwKVuz2L1vkznTh75isKpdZyquokavmZZuJV+ggqMug+YUAbGP/fpUmgMy2ZHP
Z+6Qfggm+XmSFAIJ1Y9JCBFYRCe/C+/kkRSHYOB09q5GHF9HfhlliZG7vdZeiD5uWGj+tmEaVkkM
XFIFpDPM051lUu1k/ck0yIpRJxdW4SmF4K80vsvjvtQLNiTwoqwIQqkhOy1526mv2H6cnhs6bKkU
MKQzZ8zFS93eSg3Z3uyZoyg8RmNhl3LlSvHoRlxRBarxrCjPXdHju4idUU53vuyv5x2W0fqrIMYE
ZMi7LndD0i0iuceVTPmDiHOhGoIr528Tl6/ZRY6loLMczn4SL4vJWqE1WOg0xXEvrNo+2+Zd+RBG
6qqrS6cPnsxUWKbqS9G91KqwVmSwWMQ+CJmxUCMNGQ2GU9xKcf3EXMNpSBqqTNu4JQo+SHW76BN3
quutBXtX86MtLmG7b7XXWGmWOV83Tsg8IMWhkZ5zI1pVA85zNU7dv3liRUg1vRCMaq6Qf+Xnq8pv
S4zfXv/tagIVqpsad8x/ki2T7qWgcvgCtzCNn5YY2BdnsL5syHCA5gvtW3Om/oMeBdyQQayqMXPh
/mRipczezV+upp/euvZLczYZImSjGBYt20vX6Of1b6YqD/WUOs30rhL0WWfWuerAO/TT09i/xTWj
zhyPWBOZj01ZF4sUA94cpRd4w0KpXoilhpTFcx7Kp0ylPsW0NErWjTXWK0UINgQfXvrOtCvCUkut
OxFhbRsUg56hLUvoM40vM7BJyWIloWO8aa3QKbSLNirKcsoMN+5mHo2wSqzeVUUWzqoeHQok1mP8
DOUdM4mmE/zxXnoohYmzNurp3mhi5k1gN/ynAPh7Zx2FolrJgUdlqh3ktHWIBuPsuvgmQRoJnn5d
WcmM+oOmc0rEXQla4UB8N2H36ziPWX0Sel/QXLFFz0GQhe8ys7CSInOa6lujJGuHd6bQyrZaAPCi
uPc5lBXiN4yMBNHSuOS1NSNlMId253LYxg14yg4FnbI2zd4pOKdazBK+CTypripA4dT6tXnKa3HT
1/lGS5udkE8rwfJXCkTXQIUyXRRXI8jO4aRtuxLjcwQJuUzLbdv1q4plRYe/2VDEbelhDCyGfF8h
WZPS5pAXHP/JEQC1Myg+sdj1FtjLptU9Lq10ZjdovW0E1LaSPi2zJr3R0zfiEU+JXuA6sco7Atcw
muRdtPIwyLZWzDQPtnYsyQzkJbcdYR6Yz5ghuULiisQScxVKF1VPzlKj77OCptn75JMB5qPc5WlO
cgPUuwTbXSvuq4AAcHYXkkAkSTuhjoy1E0hloA7efW+WhzAddq0XrcRJJYr3yNrlpqOtmFrFQafn
mNiKLI+PjTKhmmgdJNYZDTHmuthLWbBrOYu4+Nro2WJmxIlNzyboEa4sVFeD+Mf6HOHglIeEJVS5
rHDFkIbNlgMTb7yXK34bVriPCjAFRr/UEokngmzs6rlEtpAkE5egyiAxOUNYcgQL+354NxhXRK3M
6gqn92kpdOMgySqfFFByRfqe1iMW/zgI4XQ2+xQtqoUmNeifxojElLY8qeGDhW5VKKajxWrIYMeS
zsJWH4VrgtLVQ5YoonyNs3cdnGhM3ANZgssIfSyoT1z7SBzRzRroZxkgZSyAGPCN/SqLw6OH0tZE
cSvN0lsTDa5mgsRNWjyyBfrcCZ0uA5gO7DTR6Dn7Ou/Yy/41HqpVKqk2RavTK/ELnt2dlHluiw5Y
Rw+ssDLzwD8Z0G2HVlj1fHSaRLw0soa0NXCEasL7fJ8VzbMq11vBtHA59y96SRoGL6v5sWfgB6JW
cifGpJkF0a7r6ruMmk9tdJvp10uNYypAIJL0T0EfIYethWexDDEzSNAs+fSIgbrl7kObqZECjJ93
0txCoU+bvHiHRsEuG36zmgH5G893PCxC9VBFJOYEgrxRm1tN7BgxP2Y+UaZKscfd5YhDe+4Sk1gO
42RF4Hva6jAF8eIvv06ZHkJoIuRb/1e92twK/tzpcSf9/Prv1ym9HLcebtevooDvnR43LTNL2jZV
gtz6Sx6NQhYNo1DUnzDC5ibw+3WK8I0rGgqfJhlMT//kOuWG/k/X6f+/dWOmYf046yyCnG1GD+l6
VGtW5YlDCs2mh1ZaQauPtXhVJZBBqnYZkGUwik9Cmbmx9SQND3xzHZ0CDhrPczrhLtCtTzYIx77E
PznggEHjw8qljND+mGWypkXYSR6M0iolAGGkaxzpykpLXmZiFfaYh9q9UhX8d6SiTPlKMZNVZw5O
lbOi5kpT9PBYedYtzslNp1XckwyF4NA0SGH8fBl30yGwR3baiUDsLXhMn1mOSNBLnO5CZP+xtVNw
e/tWtQr9ejv1gz0AsFcIP1NqwCM0XzOrj/9mRRDgiUWGWxkNgvbuohfyxguREVmGTPzv1FALSwOx
jnSicZd+CCWbYEGxXsdUfkf3c1eR0ruAYHMM0bClqYIgqd3IjfpgVN6NJ3xa9aeZkgnmWQdCKPl5
mCS8oOpZRIL6Pg3qaw5RLojO6MMWhWnuaxmNEE12oSD16sDEEU5a05qWPc4edhUJLXDuVVtBYaQk
gZlFYhvo5t5kORRhoO/6yhV8a1vnIFeieaufbAwEq1qDkp0s4mYcnNBitzIp8FRKMFoIsziY8EDc
Vrd1Col6UJfkWjndYNxHqnwveNEHorONxvhvoliK5BntBfUqEU9lJ699avshRlgRTOVtkRhrs8XY
lRn11mw8tnsYwn1imKcis6PKdwmBz+mgzFUXx041tCc51NYqGkFNCfniOXbuDt0lTlfrxi+bQyVA
dp2BP9Q8kqfvkxFMUiwfW4QVYyaETBW7+wTz6lCEHkQjuwoHux8ga6n9Y+l5S8Gz7L/6wGODwoRJ
l+kfxHkD898s4Cxqfjvwfn399wMPOROpATgbv8nPv422jH9UsCgqPSyzL867H0Zb2j+cj0jSvzBV
vnQW38477R9SeHiPGnzRr3L2P9CsE+T5+3nHF4dPyenJ15vXWj+ed1OgSJ6Uysk6lKpVPevvCiV7
nlTZ7Vvr3AtB6TQmapwSY7GV+SYjUcSkWraOE/BxKWFWSctatkskt5AhF2iRawpoqeCJNsxsuwMk
0WtrFZsxTjdNKm2rFmLa1FPqTEl7k5lzqrkSA6ky8HO3n02TsfNJYQsHe7mHyd5xZNb3kUi+iJhv
pUG912RzTcKLOyLkzOr6NtIJ5dJI+ZJ72BA3kZiBO2uQKDa8BORBd02q4tDqQILU1iNKXN3WA0RR
X1npsFyYTyBTOqeZf4kjBu9A9dJWXTWmbmu0Va0/Ah5uKZKDdZMFpChQz/bVCbay0wbNtW7NpV4H
dmSwlLKqiBwSYXomFRPYnFFs9FpaYEPCmDzZrcgDTrhnBDEsn8oFheOigSpPjEpYHYpSgQNXnzr+
4KR4TqSQzGbecgJLqzHJ/5tsQ7/F478MsmExeBaeodqusdyM00NR9OtA10Bh3ecKyoO23Yzqp+ll
q9HjoLL2ItXtAGFM7mR8Bsm2yizXCHcED9+kc4JMd0NT4WZBckOsBOYg4IWEJcsdygK5EO+GCoFb
Pw07yW8OKoC7CHmnKPDdoldmua2eeAc3tMIPZBMxDROZ3A26duwrPkgBw77+KhW+01a9uhEB20A+
qwQ3l1Id5JV0F87lo5KmS+ID6EuC9eT1bFIEUnZy643vL9BG7VJ5wUUrgnZdjNVnKg2HdGpD17L6
THUCcm5uag5IDyJtVfWlvPmrj7PZg4irRYKXqf5bXhc6nN+Os19f/+040//R0LhjwCGT5f9w99+O
M/0fk5JONE022RJTEYrCb5N6jjOdDTLzGU3lLz8SLebzjMxjBvnAmxB2/lGeIMfn7+fZT2/9Fw0+
6hQ+KYoRraUeqLlpwjTL1bs+z/YcZTCXulfdGA8a+O8uU7Fw9Tv48QbwNFDATUVsR9He6dF4kiN9
lQziVejxWMe+AdlGXIU8WpP/kvnoYNAFWaROYOuByYQPDcd1EotO5z9wkiz6prBV+jOvf2/KYxHn
R8tYTz5bZiseOZd0ZJaxIjDXk0Yd3Lq2CUzpNR6Y/iYqmzSjZUZq+sJOLE5GNy1zVgi5Oawzmsls
XI4si+uauGJ2cwj6EWb6pJCBPselo+1bJp+ySPOrbZqM6m1KLggrS/wUaphCVQT5pifoFIMBJYm4
zgzvxghbu1XXSnEBV7/lG2O24S9YhXsQ+4yhXEC3DJqzaCFtJQ5d2IUycOjiqZJ3o6itCn3le9p2
FJ5kE8qv1m6i5jBma3k60fr2vUQEVmVH4V2e4ElFuVeaR9NhX+FItGvzQQNdsUmhNvv3aaDYzRiv
DRKUjFq3e6FyxWRaZ6wcOvmWkBCSaZfi2C4U7VJTVifioR/7ZZie68gRBfYkU20rHSJIKV8HkbSQ
69IuYRrHwbtqPab6m5qXZBG+SyZN6V4ecLCOkVulr178Avd51RXVIU+ug2It8nJdGyvZND+1kJtQ
u63HZC2TkzVOrmrexsmlYF1oiI91tZ+7BCFUyBhDuZMEDpmcblE8awgq+US6KrSoMH3DRL9rK92d
FGXRRrGjFhP1N5CU5sEHHirpEVIu+K9ytYi7Jy2+lKC8FLMEvYynS9qMXBq9FzJoCijqbmlzD+EE
snQ8xrGKAMlyLa4WvxZWWumE7SeDqYWvv6TeTRF2zA9kLsWPWEyXJpv9QQLeiTGmvGVG4jXdTial
MkAXGuF39D4xffHneLnLUKFkA++FB2JyFqPF1MCQjx3jkGwoDxQHd5UsHeWR+LYaK7zWJvdCk28L
ViVKMN0rgf5eT8K6ZX+y6EeLJ2UOcqjcri7AT1O8q0NxL/Ul+290AslN1Fq4iuHd1pNFGkC0FATE
BJ1WymiTyn3bBdaD2Q+17YcMIzqyudtVRu3brUIiI4jJ1PxNVQyElWlT96QrTARzvb3Reh1ZlHet
ksQxu8AtPGk5tg+RpHLzxnYaCPZUodgQqmuSyrvaeKuRkA2Z0Bz/p2/rIAvYfawHVtkgE/XhBRjC
oiuKVa86f/VlwwUyD7MB5cGQpjT+r7WzhAfsl2HBr6//ftkYbHU1XdWMrzTA78MCLhvmEjOqBNMn
AwAG7N8vGxHPAeG0TBPQjc730LfimQQvjaHGVzfCH3nwpZlR+Ovg/af3zTv4sXI2Rm/I2ZVGmKYZ
3sWoMpeDn5YMKcfoDO3M35sT9pmR6spXuk9VQzLqRW9SVO39ornoQ1BstaJEVYEqsQCn7w4zkTi6
jmZ7Nwmi7Qevs/gw0NGPG9sagV9Pfp4lAM2UJzfAZTXiFWtHYTWar814bAbfTcKY8S55coiCSqbX
5qAe+jjnLMLyHD40wm1YFHSJjA7KVx/5DYiOZesRMUWwlC+UK61o7TB+y/OjnO1VZh59LB8wmzK6
i+cO9eDxzyQCA0nzcBIfbGim2sKsP1FCJq4N4g5QtsnRV2aBz7BNAs3uAt0Rer5QIylHVZGg2qsE
oJgy5oX6tk0rn1BdbdMWOkW+DA6e1e4Tzc+pmtt4Upoyv9sopXCUvAeze+q0Rysb76ugPgoBwNGg
si1hvt5JG5m2HvZ+dg1wV0kgqZlX8M2VMpehhPN7FBzLHNHNh+Y6Y4y4GPVuZgHKCJ76Uj1SCid3
f/mjTEPKNA3VIFCyf3mUDfrk3x7ln1///VFGxigalqQTdzebt396lMWZl/G1/vsi4/j+KFNIYtxG
4g2cbd6V/fgo8xEw0EDKrDKwuf7J3I+h5n96mn9467/UjVXJdZOGRGoIpWTYCR0uWWYeBsA+DJ4T
obM+WQLuwrwAqBFJq5wmU2DiVVVIxeubSv2IeAbE+DZAmgyyszPxRzZca8NSDnxnHLNHUWvWE/eU
0N0LKbnQzQa+/LKW7q3hQVDklTiI3PXkT/fl/DSuYvOg1o9tpNk9QRFa/tLwIKrCIZoelQg+YBNE
S6UItyiL8ZiCQ9YLfxkWlisLtNSwNrUKGnJwMPFVZMKtjz7bHGjJAR33W0KpFom1hsBg5zGj97y3
Q/VcN+JS94n+YyWmzbiy4F5gqjbJ4lYZ3jk0SqJ8RFNblAnJR72PbAERV2ntzLFZBOarQV1Qx+zF
ZslYeNVZPnVqsG7RF8zD9bqYgIBeDS+11alaeTJ5GZ3TNOWq9qPbigygQf+QqD1LFRJ+yXnXAxm5
17KNJWGeUezU2Fjd55QzBmPlIcs0gEfCBZM22sgpBGQCSOle7IBfDH/EclD3ar8VIW2GjPPlvLIl
JXHCUdnqw53QvRXyRdXeky/VHCmC1btUGMDlkADicxL8F8HnDCMgAoAIw13XZ+0uQYcNQ6LBpRNF
n2gSDYeCgPXW0A8LuYoXifAq5k7YdEt/QDNnasx3M9uLhVXZXRr9TtAJ9i10N0w6OwpAJhHHNPIx
E/thJpmtkhTtoAk3ti6nQ1IE2OoDuwJo7bHF9erPxIIcTQi4hDMnM85SAPAkewmRBAkG3Uv+UJMN
E3j4HoPFCDuvEzD7c4ICRumJo9PBtksp7PLI3IwFQ+ZYXnGrXIT8zJZJy066dCrDd3FU+AH0diCH
n7FKoqLqkFPIJkrYBRaDQ4yjCj8nQ3qZRup6D62t8VayW+pakFjinTRdwnznV89jc0mSA6L6tD/E
w3M4uIq3sYyKeGBEenDgrUxaxioQ826tIS1sj1zp9tSW66nk60TGMjZdA4l6RfmtIL6dys6pucJm
LR+LzzJ+NKF8ZIiFk6R1hfo5RqrYk1sVVe8yPZRXkSp/kJiXlyYcz+LYtWDa2XkWd363lYNTFA54
gT40DX0Myg9vP5FJooL6CBqsvuNbx9gI7mqov7XRQSHYkBRmQmhNAcD2zvB3oTQ6df3p+eu63ise
iE+8G8Laqldyex3jYIkCCD1luCPEkI11tNR0JFD3URkspeo1xQUiROegnO9EGCuIdwXhRigHmpB9
1r4awXuu7NI82GrVp4nwRRbPDbNq5V4oMoYwFyv7EIK9yZtEamZrXP1jdMuttpD7wbG8jcK/Eavn
XkIbWh/IwsmGQy25PkS8HAcZcQlktAzCQzSeI9VcpfV7Rs2RhCvNPMqEaRlDe99MO1XC/fZeiruK
7Wihf2AmYQoNhyrXV6p6EWRiRpNbglWd0DTcoPn0sTp39aeYrqvyAf3cwk/0fUpjZuYV+QpPIt3c
VLEw6fOVP/TPZtdeksF67aaRxOXuEELF2RUCZi1pIk1ZG5PS7sscAfSbkZNOz/b7puLZiQb/cyib
tziuz0bLONJPjsps24Mv8NZZQbWUcb/RMeVbc5iOWa1cmoH9jPjcw+1q0+iq9cpiAOKbEQkBh+s0
5BDEqrfG4pkKTU5fhEHm2Hq2WQ3lVe5pOOSUsVhOCtIBMmS7rLT6begZPQaWChkuV0XI0rj3O+ta
lsZh8IhAtnjWkuNIcaSjlPYoljwuDIviKaaI6kvU1RRVjOPwWUqHlGKLeOJFR/GlzAVXtve9QxC/
JXVjC1650inXGiobwJZLgWjuDJCZHB5gkXLsX6fuQafg6yj84ko/jColaIPdjY0vvJxlS6EY5Mex
euvm4nFAq0UxGVBUYowD+J4sTT4eJkVnCBGKj5TavWYeTF8K0yK6ShAcEg86mYa9W50rWG2uZYW2
W4tx9GhFb5wofLxY6kwUv8xFs60218N/d2GlMt7SAYLNlo1/65F+N1nPacQ/vf5bYWX8g8BnDu8x
vlZIP5hH2C+wEYXIbOJw/+qk/lZY0QgZgNJEkVEdpJ6fAeygP9DZQQcxQSYwq/uDBYMs/46Y/fmt
/1JYBZkkMJNL4/VQqK2T60Rc0L73q0LWj7pauY0I7UAGMzr42h0x8gtf9J5rS8IQEiYnSZw+I8m6
TmSEPflBfPbGIgJSik1T1JGDMr3GYmyliObbsDxVk7iOwGtpRrudn+s65so20nXQgkyc7upM3sRG
uBDkR4OqSE9oV7hLuESPjQj0rJfXRZqvzKFbACBbRnijmx43wHSfUcpoUUEBgVKcoINRz12aYpiF
o003Cj0VU4RcouEgC3w6tf07CBJQ0NE6QVQVA5bQcA1KAFaTTFz7YLhjD3R0eStUqHJRoJSohSOo
QH6T2lZrXfQe17lg2AGGWx8lfagUK01G+1cHrg60FiHWoq2MxYh7AJkH4p7uZkK0pQGJHE2dekTe
Q2t1NYqVaDLXDWG/fBwuNQDBQfB3VSmuvACFhuFddLqpxKOuyJvPohkRE1sLRc4+ekY3TaWtfZw1
tdruYLZSzXizaqblxQl2bVG4Fhi771n4qkRrmqQzL6w2Ndesn2uHiFD/rg+6kuFlolRLI46sq+9z
wchC/VHDW1+V8UCLm+UfZSo9WWpxX3bDIYkxAmH4XvoB3WCjCm8+KKGlVSa9m1tGZ09GdinKtL16
NQdZmqohZnziMnu5I1JXSVqS0Hhi1N0UmjukcG40ZAC0u5eovK9wcirDoegGD5msmV8JxTqwGFp3
sMqQ45ihxVQnFfm6PcnL7XHACHczSHqw0ML0plfyk5nowG7Lm7rpKkfWevB149L0OCkzMTo3NQkt
vrySNKbQ03wLE2g2g+bISUCMpxxLLSJVm81tJbXL0BJSu+6s5z7Vt0qT77qkjVeFqbnZlJF3Vusn
L9/FquRKTU2lH9VLOZ9d85Ht8RMKi2E31kq/6KzJdwWCsgWpY4PFDm1ZBMadbkanfKI9J/MlJYGg
aAcCS0Cvp4G8DsrptlS9z7/6YKbpg889E7hnoea/dby/b0p+ff23g5kJlYVtYYYembOhGWHm900J
/0adv67CmOqLOvT7wQzNSTJNtsFfB1s/drwoW/mjUI2yfQFY/icH86zh+XV89eM7/xUhKZc+YBi1
Y5As72tikiDIZqzXjI3I07LJageJARkUqqMeJvpcO9i3WxxxwIlslZoRfR9jGfYp/N14Vg9luBF2
7TblQbdT6EMyaDx7OjWoURdjh8idpJ5bYa0emlWw8F7n6AFknQ8Rse3BvsdWxbAfv3J3m483MTw9
A+QYjdJC0yhZFixbshH8M6lQtx18GMBlyFOsz+FTfOw+q5GTFbHhghDCz47IHhXTDw+j2e+yzPVO
dbQPXkyfmXryd9cgjF+gyoO6Ix13nqX81zntLBX4Zbjz6+u/f9Rn+QKDGmz4+tfN3/ePOnh7FZk0
0PovIofvc1pqEF0xZR4FUZvrk5800mQA4guXadfFWfD1Jx91/T+AudQf3/oMDvxpVGu1uczpzgJf
JzWUChyr+4cGDipbtE5Gfke3MadkKfrkImB0uYVPgQhnKQ9Ya5YBKhnTuzSEZWqeW4aHaNy1mZsx
U8y5ytMd7E81upokZKGKyHYhX2BaliQusaizdLcy35jf+KRvR0t/C7W+/kjvkL4O73qxn7n7mBIx
ih4Dda1vQ4PH5VLfj5+Vx9xhEw92M93G6nbCPiC9CZEtkRdldzl8+hMI+qC5S63Ni/WhFXe2rG9L
HlHfTonxQ7i1YAAEhPpTc6vhgvBrrZCS9sTbtRhinRExqdNrGG6QakDzX8tz7t6bmdym4sGkmnlk
waQ/NQ+qedD3wDXVGxUyS7e2LvE5WY25MzymCx+ih41swytuTUd3zPgwnYpHP3ND5amsAFFXyRJL
O+RisaZm2eFbH/pVqh5L3e46N062QlG4wbSPVGWhIm41Lc2N62c8SDNQuhHEozRTPRLKnTQt7MAW
lDn2S12nmPVII8TsKjIvC4udhVjYpEzTR2A0hyLfqcY6bl1GOiLobRrqL1FiobXob4bzbNmJyNyO
Tz0XsaOI78QPoN+T86hZNYlmF9MeyUmjFKZdegXZ1Zh5823o+RBasDBXtyl+whV6btpY4cYs1/5g
U7xGt+HBY8DO/wIHHllUnoPiXIk7zsRYuk7yfRXvc/L5auXKQCVrHNWwcdmiEi+NXXRj5jfBVZD3
hoqnc92aZI6RKceYcNwKCD8AYCOyOzfhNSbOVx4KhjobKzlY8VUcDkazSep1XdwzORTdOW862wYW
47t9shmU/STYwSl4w7VsrcyNnzi4tMiZJq/x00Phm2xb5Rp5m/zI7lYnL66/G2RsLzhYcF/Ky6g9
D+QPmcvgCbOORLzkNl1TRRPIkm9if41OO0G34686ypVma7HBUNJPskoYiJjJc0LGZvhmyi+mSDrE
ViUWaKLS3inyWSf5aJDP6nTMm7XCtISh3NQuEums2ll21Pp9qu9132a2lPUOQjy1ve1c/cEPnxh5
ttAwLbIS4cI00Mao3TSGbsW9p98jB8nUTVE6s19nmZW2PGHY2U88eqyQvRByj53XjpithslONBd9
Th04xcBoKFiVymerfOjBXaxgvyKFsFUuvv+RhScT1Q8e9gDpIRyKbc01qOL0ujGeE3OlyOuxXUvi
1TKPdfIsBI957+ro4PsNNF2xPJvGHaSjPtqNsKCCdTbZ6PjGdz9/jvxrxU92DmVrt5X/SLRNlO3K
4BJarl85deXGYA/zYVm1p/Gh+SjURc+2W4AYt2CcmBYbePFSe8otjMqslG4rjT4Jika1BKjBJpVE
NXZCyMhxy8WsS7B4kwIK7C7dWbrNP9cKEorOVbHKpYWxKcEB9SsB71NwlOi6Okf5iNLbJndK9X4q
V1Jre0fTAzV8jFOnMl7Z1gfNk69szPixJtS0ZEa75P9IzDBzy3ey7DI0pxQhU2SL6BHZassYtuHI
pxQCdBZswVMmfl9Y6ctcY8xzlsRHIjpJjNAZv1qJ/zyjzvkM1G2wbPSbqbj4b8ZGnd3vwOn/l7vz
WnIczbbzu+geIXij0DkXhCHomUyfN4h0Be89n14fqmc0VTl5uiRdKmKip01VEQn+Zu+1l/EBGyeT
uPm7bLrLOFxrdOz9/BFkB01tHY5HUTvlHI1W8WrA20/le0Z4q4LOzUNozHRcZYjPlouehmxXtOc8
epOxa2dEVRIE1npo2ELLk64EzfXPRBSvFsIDT8aCWuWl2/nwvqJkMzwGD7G8zkNPNNk5NvGxLtbx
3rjTxht0eWmwDskhKx5NbYMpx+Rn/amt/YE5m1itCL636dtEpPTx58j5N+GaBL3BPBTJYbQ2FdpK
2bpXpI2sIy8ktxAENRkd0+Lcpj/mJ4phBwAPWW4u3ANPyfNODtdwJjSJf7NUVSUyCuumgBlPF9Ya
zTqrL7Ho4MhnJl6SsQvuFMNNpx9IsZvhhGczsYZhCiJI+vbMGKB8bJT3of9HIv379D/Cz/L87zaa
C/foa2H622VNnfLbZR026ISV5bImHMTWeqrAvXFJ1xZKFN2hrQne6pNZcY8AvNm/FDnfffg3aiqD
ITaiKclQMEH9oqbSi6yJ8OQKfQPoeHYJdViVn+hIkI6gA6mJiwNaTB///lONb2pxPlWT4HuqFDuo
lX/7kVUhEToz51MzxdaHyomrNQxz8SU8EeklcEIXTjZKhHj5kURE7LBnP03vXK+5slzzAsXzaKIq
dNTak6VtUZ5k4dESDn37SXhUuqAHfhVsFYgu/Y1UOXhcw+aepG3H0mEISlacjJyfBIVVvU5TJwy3
aKl6glYs1ZPTl7S6wRNnbk9Xos42IiCyxjhjp/XOqL9ImQuzKNMdg/hI85Sx6Ucvbvwg3gWBh6KZ
LpZ1eK3PcrumRy+wrRj/9L19X+L98gq/fHGSHigQ4bXQ17QLFOvDQFidojyoALtckzybviqvKrQd
TPAWPkly37eZHTUVYG6Fu2Rjz93b4jqrPPczkZTBiVZ6Fh4j6z7tkGZhrEEMCOG1masSe5x5GVFB
JMemV1cB9NW45GRpsks46+lif78wamVH7ygB4dV22xnYGPFaGhxgzfjYz5Mga+skz6UJAE04bgc+
tR4sjxx2wnHPBj3MaKzhTSrKRi680LwfHoYJgbMb4gEIhb1BxleRY++OvZ0uRnaeBf8WpEYnj4dR
0O1wk3XEJqNyVdbiddcG63Rc99le7G2o9lzHPb67K4ZBpBGTXR9fb43uErQzOkE0Vdkt1E2I/Ynp
DAalJcGvK1G5zXZl8ZxOj6ASw3omsZbDTXuI+yc5xBXFGXBdrVfGYb0WAuGsp/ru51b5778dD+1P
wPG9hMYZh1H35R//867M+d//XH7P//41//n7P/Jb/vFHOq/d62//QD0fd/NNDxv/8tn2WfdPdHP5
lf+n//EfjRHX6Od//DdO2+6V+cbH5zcNE4oVOJG6pmrWnxou6d+n6cbid/7L7/+l4VoUMhqa1MX6
Z6G4/NJwMRMn/0OBWv4X7PAvbAHNjcKcmkbNlEWFz/sXMYZ/Z6DaAazUDBXrhn++ln+cmn99Cd8f
4bL17Rn+y6N/AX2thAiETIoiJFpEeJOS3dukwKSrndzYItJ7kV7IIDvzycl/jNXaRLj3wL2bn7Jk
n1ZHdVExkLfbfLSSL6T3VnCwsAdg1lm33So2KlvuLleps+XkscFYQVFxNHEbGZmGFz5AIXxUUq+9
MmQ/N0CgREh25EcYzqw/1Vd/ltZpiW8lhOjwSizEbuIqlR3xM9chpwH7vc/mrTIWLmk4io7fQXWK
UuMs6rsrzrGjqw6vKacabjuzwmAeyWBpIb1h/JqaTkYC4MxW7qWDLK+n7mYqSeeM/c7ERyhfdeYz
3kQaY2+jcpOBLF8MSgxzNe3gKxZvJIZuuno9CgQKa2e5PzTRadaalU6CT01yuPWakg2WJys5RuOK
kkOwco948VY+TtIdtOoZ3p6+HvfG5ABVonntPHSTi/qlRdnDhNkZmn3QrQlFmN5ykRYA/wY8SKeD
FTg6F5C+LYMPY94U+lMU3HbaLsWsRaZd49WcuglDhNbr1H2bxaiFvKrBdRLlEYKdDXcJwkHR3Ijm
fRQ8VsJe6s7dQN3IF3ynDMOmiXW3aJHqi/GuMkB4+sCtYCHCQTcYnnHXkjVEov1B1o5NeleMD9DD
8Hh2xkOw+PsSUX2pKfFodow9I8pEwRR5sJvATVW3jC4h5xbdEYzcytgxop7hDty3+f1VvRk4y6CU
zhsK/fpGTs+B2Npi71xXHd7k4rrOPLhKq3hTKpdKvuskX1VdvfaDu2KrLL1fRRPYLt0g0RrllZ9f
c6SlV0yWpnEnix9jjCOlFcQnfEspwaTb8YYA+VFbNdZKJHHEcCiAmbyqyaabSB47zprX4lGkERBV
yPWODtPGS5oxXUaMJg1uQKMbOhlNb7N0v1gWMJQQjwMF/cjP3r5weKwV/immdcZ4jwipNQzaBkGr
178peFPlR3V+LyY3UQDBTGIuTnO5TQLrmOKsI7UgHeP67ysZ/dv6iTMGGzPIceLC9fu1eNOLKAnx
x16u4XedjFYcCzP9Ek0Sbhu+RFssUK3YXbeFRSreKdmLjKWeaOfleoovZY231n1PNvd0O0hnLLCT
4M5M1kXsYXAV35QK/88l+cyWp25NiN+4HhWThsGXMAOXKWvKM8LOch/sZHq2fmuP5JtnWys49922
ybYGNVNmwGTe02GJwqt5rdyUd8NtnXBr/399V0HrFzn4TeAz7oBfvvflYvzHhXd8zbnwuHiWMd8X
cPDr7//XXSVKpi5pxl/RbvzJ/7qq4GkS9AzSt5g3LPfRP68qVAHiMs9k5KmylhZB1i9XFbMyqGRA
QYwpwTH/b66q7xasBkC/oJbL5fhlwUJAJkYxQ3ESfFbtM4L7VSMhIvfEzJaf4nmXo3m+bsnvwA4g
o5IbOPRdgZN8SB9gIxIQXf1livhbhfNbjsC3j4TFkoyKgixs5QuxFBv9a9FB7/YbCcN5+ronhSMz
+GR5K6iVK5A7n2ZERJs5+FJ05kojPrd0whP/CmkRpPJfvt1vuqLvZgUGAjZ9kZMQ0vdVFJvI3TTr
uRhB0SEWyAauuQZOIUI6lTx1TChCa2y0LpnJ+TX7UrFbLP97J7R2mNKHiywRJ8w2PuvC5IXk29WM
tba4uljKpkXDhRGKQIDtqifOdwuo2bnX1xqXs8EJJrcTz5WwXfZtvVJeE+VuhOUarvB8OUQtJl1U
oItZKsNbu6cp7EHF8BxYU8eXkLnUF7oiZdwsIETjDmjMZmEvQ4uY9mZ9S4pkx/U23tT5WqzOoXCr
YvEUuKN1VnOwUpDZEMIP7TrDYIGUNkc+BIwwxjvVEv46Lf7rr31p8v5qhzcf//HfWNL0fb++5C81
E1LQgfHpDF0ud6vgno4MmtKS+Yv3wPBpKJtAvl24fJ1E34K5gJq94YrUg+ThPYtIxB+CTwMIRS1B
Z/GHaKyHLtzMJhT+P3Rb+nf9KupSqsWlAIVl/fspr6aC1pc5V/FCfsFnP9oAGCuEKL/HGAKatidU
vhx+grmltVdTBvVEKWEwhQvzBrROOhCmqNBg38SEdf6oO9hfOAi4ZDN1r+mT+Fiw+TrcWbGkFfCk
gxBXrHNpkw1bIfEK0WmecX+soE9PuA01u9wkiRnDKf76jrCBFaRMDkZCteXzVwNAERi8ge1rZB/T
fXnKZbf1/36LfGfDYjDlYHsYhsY48cumrSh3MzGviLno17VlF5vgYa6P4g/tSSQRp3EZqeNQsOpN
p5NWgkmuhD2bZ7IbS2sl14cK0lfuYrFn6btA/ag1tyjdXrLHmSjve9iWoogsEmAAQtumlfgbP5Ue
8/wUkMXwj+i//3IpYv2/tMtfF6NJo2BAx2Zy8/Uel8xOrdRryGLEkEUr7jDjgNcpmrvQQKDc3rUi
/h27RaSiphsWaXwT3xR+ed9S54p4n5QmCWgQNjZpBvDop+ZTpIFqnkb1qFZ7ZOcA3PkxZHKnW7b0
VitY7vnlBVmFUdwL8dF6BlOovXhYy7Kb1q4pOuMbYhUVJ6US8+TCruZ1q3qZsrfmWxC/PtyoANKY
W7ZHDkQwD2mkXrJ1+dLA81JPhnqei6OS7wHeO/zUAAzF7cAAHf5l6sOjQnazuQoHEHSLWLWZFvj6
yI6vrIumEDtxuYaMVjzErtr4WY2fMZQSoHSFWhDf3jB0Ch0zisfR2DWbYYA2dcrSg3C9SBmIGZx8
rxPcpL1Exo0qo20U7wh4WVF5Apu3qq3Nz5PhJK9ivJdxv5B3gK0+OIlDh66U24JcDpHi/lxp6+y5
juSVai1KqLzz8O4hNQaX89rmyCA/58qEy5AYq9oTiDzoLHh758N85wuM0bT+1cY/J/B6a4Txq0HY
zYZbVjcyzp/7CQhkBD73s+m80EBOVKgSdmwrgVO52uDCrt3FJ+i+orqpTzI0Y9zfdKLdIbvqdlje
NOFjbN1Nn9jFosvF7XFgnMv5KR/6sQVq8nOiM7F3JqmQ3iBseAxlNcenvj8KvaNfnW644DA54w2z
VWAcY00ER60lUgbH+YWr1uaPreiq2Q71U9uxgIKc5pKpFXkvXvcxXffa1aGbavKnuTvFKOUiqVnP
KZMhaRcMN3oJnnqDQbV54kTVKa0VAOdgICoOc4Aai636Hmxfu74bxSZPzgSl66WnY6lwNRenhn1j
/FCNcxwR4dAPLgxF+DvolNFuNetQ2dUzXjcXoYUcurIUXxQ+63uYJDjwE6IzbmSN9eb22bFsZhD4
R6khKmyL1sw21I30iGMzFqMXpeP1PKfdCTb0HGzGx55hRePr8VqGKCud58khpIbZUXB1CVNJlxi/
+zF4aGmD+bo0N4wOeC1hBLEWMIFp8hup3prmrmMQZz4xTcKcX2n5w7BO8IDcUyTTy/8C4PTp0gkG
5v7b0nSZkI6IUrDUFYj1q4I7lg+DEoij8g5Oix2drgzmppUyejSQ+fjMJ7XjqVp4rvPTMG813nl5
jh/JkCXBulOZvL1i+dd3u2y0pWmXxG54bJcFNsVvTFrZbyu5W3FXUMbExDUTIKD4HTOPbA2WoFyf
4dsihlSutlJiFeeCKFYW5BtM286sSdBSXV03cK+CA+fD/HjbzWsB9bGb3NMPK8YRp0ZOz2ydi04+
eTxLmnscL6nsast0sqFdorwI12WJ1caBVhEUNTgrjjpvDf2gKt6YM9w6xOOrKW1n12i2yUu0Exj8
ajoksxVuDJLm5MMRE8XVxF5vdExrfZOtgiBQr7djtynU5+jCoDaQ7/U3k/gBOOf0dFShu/AU8/A9
09ABgbbLIC9nWkRmgcGQ8EA102zTuyVpiT1IYmMcI0/FgQTOcu9p8Z5fxhyH99U22zIhMMTOF4N2
rwbPQ/6X7zFNio9EnoAjRDsGfPF4UDSf4RAU6esGR0TF7ZgJ73IGSvNBaDdUUsn7XV3aaPoyhzXh
TbHT0urjIy/jIlFzkxfSo6Ldi9etwEE77Rd+uNVzwl9ZZcFOUzYR7K8gJohx8Rj2+CULSJoiRI3E
t5TtnjSPefDAHJjAFYKQmMnVJDXYUembBjH0l9bKfRHaeNU8RsMPkk850wbHMJ6Lep3n1xUWbo4M
/67r4Nn2Z2tRFEUYFvjheMPQjkyuwWCFumHuMQZK35SNcZdfN/hlMc2ZhlOp3wdQzkzHbHch1lb5
OoPvWkCENUAI7JgAy9qVJC9rfKN9ckjubJ5GPAZkL8KSZJYw1eI7smRvFpwCd8X6DBLTmi+D/BT2
PrVtZJ2V69akbMYqKyJLBNOTYt5i5ejMOFrjNIUrx+U6YOWFkQFICqYCB/M9Q5W1EaXdrMoebhDA
Sp7xaCbBUUHXKo7bOT4DJDUWjbEfnNNdDCKAg9VdPwJz7YYI+CFRHKHc5tFHDQdBmoaNktijuoqM
k8KoXT0Gd1FWOpJ2wGlEGz4nLfTK4IEpxLVdyvwYOLc/Bzx1EYUQ8vgZ/Hk+x+a9XN/k8gPUZWpv
rGDUrfrExiwUj6s5zm5GnKmyw5wdVOHJhDKE9bD8Timu46s2uM34DI4d3yrt/RXnMb0hJ8FptGOC
iDV5KbjNCZHWTyNKTYoq8IrhwGlSNw1guc3CjmgOVD8ejtl1zXnBL7Dyh/gJ/jPXEDnXSbKeqfzI
IgiWwaao+Ak4ElpVa6M2js7ZjKvO6OraoZHxpUuY/mNPvq24ean3k+RoFr5+vbQEL49vtddrJ9wm
k3R3hWoXQfaUA5m5J5PIjsMPogB60+2QrmtEwvghMOVIyRu9GTU/7nd6tY3kXajF9o00bFoVT2jT
pTwhpde5ziJ3+TNucKL6GrSPGcK+RXN8EJETLu5VvgnTgUnlwGC9+sHgtRM3qvxJ2cDf6Ik3SQHv
88T5yvXVhySs5rsmWZrAWXYRaYdcm2Hh9TtGuoF0H5h3kYH1hh91bzmDRxfLNuIfycISxnsY+hjT
xMBpy3ooo1sIsCO7amSwHw/YVu+bN5Fpfx/6Vcnk6L0xvSx4HszGycL7Sb3PCTlQatbWNk0+5u7F
srzohIcsSeLCCa8TOzSxWkffx3iTVDO+/Yt5q6sXzjOyl1LZGW+nl8Q4FyG72BHVt1B3601yXYXB
/Qx5ViyeBYhdZLviiFFjQRadhW4DohQmtoVimx692EQC8Of+qjChwLntzMqSzYd6kfhuNP1BnJgU
ryS/e5syjtObIF747a7w+FMH4sXrofGeMb4W0fbrT3OwrcxbI71lBFMOmFpgo5FFCwBl4aa07zRP
V5zJvKuVR1U7U/VSh1rlpunsTtzTvDN2moO9ShzvTsCDjLYs4r+SrVxhOwaWhcc9rJXpgck1C75l
jodQxeu9pMc9fQO7gS+L5QuGRWQ7031VnaiY76PwxDunFRAGRy40SgS/Y94O1Z9NPzyMo5vGfnSi
uou3Ck6khwjwkBc6bSXlpI+rTqScXSnFuQObRQTdEeVXXNTiwjxmhU2Hfp4/wV3b7qUpDpnuJiwi
ulFUKtYb5vN1goPUj9n80WJkyiPg3if3azCJijGaYGO8glXrhCGiEd7yk+VQDV7l/D4PPFl+b7Jz
qN4n8zrkRlwG6fH4AWOjRt5esKG4utLTMOG1QnrQG7tL+uTNhO/hqdlWmhOWT625jZqJ10Ktj3tt
hCjfWMcM94OFEZWZ5/iWekzCoWsjBw7vFJvW5vUKSB1jaLLsqoVCgDKB96ejyy/2MGiyk9XuoHml
O3FeLl1Ro8IF0HcN4w7NQz3dtexmuyjBytfczr3KFYWPsEOd3Rb7AVq7SjhXKob2bAnOcAW1venQ
hYX7ITktpN2PfKOtu6sNEQa2ezq3q+RmWvOhxRPvKPQSTGTbAz5OWX9ZfhrYKsXNhH6vuovHxwZQ
oL9Qu6TTmeNvjnATs+BHcR5Gvln6ieUyZ70Wa76CAqOrNy47vgoBCnmtnaKZDknA+tYNodqEt3pw
N8LMMLc64ldxpKSzfwaJbEGntcmr35hya4qHaTvFCkZoYTvSHr0B8etI1fZK/mBkZ5qzhaeC6I1w
h0s+bNHmQAmJux2jed14FnHpW/7wMkB2iD2GrsYOrAGDMMkmv8jtDz2+K3R5Y7TP4vDeNZClC1tB
mAuFh2OcgjHCO+bAELYUD4H1OMzniuMzxgVtP0G60Gz6oPJSaWiuGGscKn2jaO+zgUR6Jam0ioxf
t0ikWmuNXG9ufWpskT+4xB16Q53XCnsLG3gTMgnjIn3KKdAk0anCyufTGgwHVG03hOtG38SQSznU
SGabBZ+b92k07avqkvzTpG8amLZGm3OORt/IL4rxgOmq1hKUzoCdU8Ta4CGC81fGLkm2suVogu/P
5ZMaeGa4plrAeqBv6c2SfT13zphio2z0dn0lTg6DgeXG6SJ4X/kNfgvJWiccQa8dcXaq+sC3NtQ+
36LpT+1efkJKyWVomr7MIXPtNxrB79ZlMVKaqpe/hzyW8eS/YQRLZBN8ZKxdwGl/R4F0WbqK+QzW
P5Cu2voiNV+IY8dKScDQtk27skgb/RP0BLz7zacaoCwKcKQl/nyqX8JIwj6yCO7jU8tke1VsoXWh
y7WGoy/N5UZ7DsZT312ozong25VoP4dqQprX7nCgiwm5IwMM/fuxCl9j89aSfqiwIqT0ZS7WE88+
p49DjKeKhBU3FnbpC+a5OGL9SGWKfxBGRofiJq6OUV7igWmLTNSTAe047B8ozYMG8UZ/itV825lA
UCNkw5jjMX0caaRQNa6CQtsy41A7hbKSQy6IbxZf8Ta8brV08PB1vRiQF2LmisrnwAC1UyMMmGxG
KU0/bSe9gnhKw6VTgeP3Sm0v0IvI1Ue2dBUmuCfxEEWo2QIPKJqQRrCswiSwsYaHutdf8Ae/M1F6
JsKreMUg+AKyHcRE3q5pVAJEYKNHwd0YK0olDlO4HSFWJS9l5EpY+ykPjGAn7azdU37MCoaImYf7
TPsB+aBJ3nus8iBWQcOyg2eh9z7hx6HEJwKroo5MsG1FuOFU0sbSvLRzMYoaYRp2iBHZVg4cOYqY
RLhgYcApxQkXKE5GcxomZ0rR+dBCHJFcYONrcVa5pFQXrYwMdtK80PWkLdYGfi3stNLTzsSeEub+
nu774MJdG674qeDbxZkD/QVCIMAbU0c13oGvpJpLgc6PWovIWJ3AeIMYV0a7MFqXBCHKlM9Y9NtF
flTIsL+tPV6J9IPGnFlsEnFprYMfneLEs6NV0ED5uqC/3401UOd+6mHZAp5ENDpr3Az0XXsrUSbq
rxbPjtcLGE2oAkeBBn5SaaUFYmXGkY/NtGVFD8oDWiRJdzvB6e/bQ8txVa/0FCkH1LqaKdgutF5j
fiW+L2P5XFSINm0YljnsTy0565dUW7NXwndB8pLRpTAllyww7suX5gMm6vSxdPqQig1KK1bfQiPK
GliWD1R2vGmSBcklYKwgzxc4PHw/AZD9G8ANuQRUJ9CTwueushlQVAIkmxNhslRJFHdqtMuhxmIN
1CzdaDrvFetHiZOPucIpvvcH6Rl91ohDvWljJJnIcK0ck9tZuoM8ymFdkQ22FnGhYc59TouNOng8
gZG7y1rtHKo6C49/kQVUPMOP5DFp7ICSOGjL0cnfMPmfV/ktV3lZHOcBWMnvQBRgkSYeYk8Sg87T
OjtwHKvMAJmgah+t+gF7T4FkW6/M11zcwIeiWjUEu6UCO7UTdrXeRF8QGfg/eRDxGDZK8411Jl+d
liZx9OM1daOMVM2VjhCM75Ozp6deOpqbiLJoLDwLGvKik3aqaTsIMGBX9Cz1JuhsTOR4DoodLXWt
1BE2jJxzCEFb/ZTGe/ilbX2AAjvHnkEBm24q5c7i8lVQSMy+zMfh0Jb6HBYGC5rwuEdk5bJK40oX
C3bgzIPPudFJ6+xtYFVGu6oL2QWuMS+FJ20T0uhIuRhOyBXCZOmgp57Vedzg8I7xwbliAdfLvOBL
HoKKPdBLN6Bzit9Pq7vJ8qrqiREVtdF03WA5mpAa8EOW7XJGnOt1ta2OjxCY0uhyLSkoXuA1Scbz
tdiSJ+mpQJeElxKPrK17OAjSfUkZFhxB0+F5xgKlJytNhubIt8qRSL/FSmpee0wKyOHJn4i4l2Yn
X3J0cLIj4PiKqZzbZM7ALZvgE7QStmp9EK1TlZNGb5f5iQME6hSOROIjNdlC0LrK62PcnCZYwoo9
qOv2mcOgyMkxpegVW1o3rKxv9PQ+fJ7jVzXdt1IKyEE19kqExzWBo4oRcdEeAIKsY56VEFFf0fNP
OIKp2DTEH4Vfpy/sCgq5Sl/VTh86KGbI6V5FF/k2hDiW2LJ6xgqwgHoRXXBOWg3dpYDwJWJ0ZNks
FmofVAJGdYiMDehF/q50e+Bbo34wGq9WL7TmBrtuUdU3INsgNyJq7Yy8HCg2/N7AtxKXOpOmi6Mv
C29UBdCrOKZhvtIZ0AWvVbKRYhCdXR6upfohQzwQa5+VvG6JYx/v8406H816Y6i83h8yUgNGc1Bh
hfSdqrUh05nHF2kZax/7tfEPgzJpGaV8nU1Yv1QAX+oOjBDhjDWQVSavLdw+98fE6ekWzLUcbHHH
ymL7+qKWjngsrI8/1DzffDb8TPyIZAXPLvXrXCQIZEUWiiLyk2ALP7QjhmTcRqdU8siFwqqg7dc/
w8ud9Po+JH9gV8jSNzNCU4InylQYqijT4d9LrtLoCrxsMqZMp/g1AnPCvpeUMns+Go9perbwCwcL
1Xej6IKifaaYUZavk8gZsBD92BtOj83VkNtN7dbZ5mqdItNngiOaQFrL6TZW95wU/Extv1+GczWV
wm7qjkr03Fas84R0FtCDg7xJArCuVZds2V2UuCXNHzsscA+QzG+KxIG0rT9ey1cRplfNmNe9MhzR
V5r1VmDk0Zyvu/mog67nr4JlawKCFkjFi0HPRItdLPUvpvrJOiRmGW4z8Qa6l99m4baIX+q3QD1B
MgW00C0f8rtYYbO0kJ0xDxXManX9seTVrK/zBibrgBd9clfFHnFxzeiReuP14W0iUJ9CMZscDetm
+RO2Z0z6LolmpWdx01d2jRFBukkoRXLRi+ofRX1UtR9ZDRXHaa138JjmElj3OX1ht7ma4c8rQLOr
EMB7HTSrDrEEFB+QwZblibIXuN9C1PCg5+uysRERMBmk0RZ84VhuNZLoAuKEMQVgVh5tRnIgq/v2
xqwI7TlgYs4tlb10n8l25Odh9LXR5VeAtgVWLqcPbDVrk8jNG1bPqscSzlEfMUNKXmKn9tT8gPqg
IiPuZgS5J7A+esUunto17TBpcgfGUMvs/Ao9B8cNkKcayjO9cwqYSYhYPe9v+vwP25iw7n/bxr+t
5S+M3UHtO/IEc0pcDCMGfvgPUXjEmQDLCAILRK5gSFi49TeMOWzs/kd/3E0GNk0y5qcQ/iS31rFl
RehAHFwPAryaS1/AAN+jiW31FXTAinQew9apIDwdxwlHlTwZ2Yy+r8SbqVqr1mehxbDmaVvmi6C8
4N5RPSKGoKYtGPUFMslyHbWVsI3bzaBsm/jmD+fJN0RJXgJ+mij0NVlbjNR/5Ut1unodh4gNnT2x
ZwFxxfrSjEfwAognlIy06AAVP1UuwGHQ8/7QT8nyN/3Ur0/wlQATM9jKRSGO6Kc2esEY1o3TjV4e
Y8OZJq9XEVw7wg6T2faSCVvtvaOwC+/gzUBEWDF0zIi1uS3uzDUarnO1EYAt8I7VKaAkisEf5gHY
rotXBGB/hl72CZzE8o7t6Ch7LL6t8oOIC1yDNgRJHIxt71AC2swmttGxcTGmWBuu6jBzXeOpIREx
BU2bXje60R44Z+u9ZDerj8nTbkMcyVCI3omHK9LThyi3S3nNFCeMN1wF2BaNHeOcHRe+zngnUbZc
+fhsQpgPGPbh88Gphj2LndKaXG2NTN7WC3RveJs+OBQobnEUhqlNhUpQgoJ6xaMUY1g67rNibRWg
ULbUP6mkUKUEZbi0GwFpjech9zAKB3NEHkZZColkcU7Clz31DxIsbSZgTG0hDFTmlvAC5oQqpM9d
9XN62OYmI7KLuVgbSc85jp5a+kMpOrrBtSgsJRWjJcjbuCFY17d82ECK69grLxNxWxwHUwnlVjxq
Towg0MK6fthoKA/dpdrAVpGuIYTKzqgTP6jRHl5kVFt4X1lYVjlSuiWOS134JOMNboyGfIMaabdt
z939AqyBWQQwcpiKtJUPVKROSFcMRIH5Vqf11Ifam2AjLgUyLyS7kSMP7u/f7x55ocR8qQR+W7tf
KgEtS6skMVOuQ/RABHnBrmgdy6234W4e7wPxhO80De7k6xhViqse+ntCr3iPhU8MudJagTPO4p5x
nVpuCZD5+8dT/vR4XzY3OtxauY48nnlIzsVz9k7HpgTUYFux/ITcdWUmlUl7HHGW6hsMiiXI+KbS
Xqb5EqA1EQGpBpe4GMIydnELIdqnSYAcEjQHylW983MCUrb0HPXb+P90NOkaWnS8QJD1fjmfxQ5n
ALR7P18usMhENGPLWGCP20WHD0dLCsIBsV6SdSsWFMXw9Q8A0/dHk74QEhHkwEJZqqFfoB41SWRF
bKzQT3H7LzAKcyXctooFN6AVa9bX3rvqTiG4ZuPn79ZzfRLle8BRTkw6jp81ww7wnG3w91/sQq//
93X3y4N9eTWl2lRQ6bF8QgdPmBgXK+ZRG6B5lJwz01qQ9EXKTv+f3kFtiiuHBrYL/dr8w5N8564C
k19X0XWbEPN+LsFfXpFeSjPG6iiH0JcyBkmzTa9uGd0LsVcna1Vx6A4X8OYAJt4erTumzAy94wjp
s9Pd//1rUZbt9nU7yiJCJgw5Wdzil+2YKf2cEQsREnPuNYxtZIfIp47kWXp8KYCK5jKgsdwJbkDk
XeWTKO2ZZGnJVjSZ5jeE4G7CxscnhQYvoB6pX1A1z/Ed6Qwr3MKzwBfCh79/ZunbZ8aYXyY/BK6T
uuzhX15gMRudZWhi6BMwk3Qb0DpxXqf5WxbZ19k1mJ8aNkBKiN/SHz75u0W0RAL885O/rO6uHjJo
/RKfPHlgkMLsDec5W3fIOaebZGI8gLChAWZGamT3+Z4RZwnQG4EKb+X+/PdP8/1398vTfFnSQdXV
RaHwNIVMd21yaQI02gWpwcYL/JTOeu7A9fGVqZyp9NnzsbERm43VXX7yMJnTcSNQiRkC3CuvG/1l
0ABAdb8Y4usvlrQbu+PfP/O32/DXN/jlfCXVnbQjmWcG81eqm1DcJL1fyzvDvEumh6LBLNSOBJf+
gUlywqm/VhTPIhCDcGfjLyeI/5Izt5CV/33x/+sFal+IxOFILafhd0MOl5MTZghfpyaU90XCFoOZ
oNfiw+rAiCQCwB+hcViVG+VrIFHVtw5lzbFebji+KGNp+aE5UZe3uJiJO4k5h/j0969O/q7uhHQt
4doLuRr39d+XfSUUoZxay9ed2e2laDchuA1iheDBHDah5gR0ZuhbCA1W13zTV/GwWCgPbo6U/gla
3QS3pa6ZscEwpX74w96wvt0bvzze8rJ/2ZVqIMy9JfB4OvksshMJVHUMPts3fGnxzBGeBFBcZrAQ
IixXZoCDR/YgkMfTrfNXOIEjlV6MWggVzCsiotdROeRwkWY4VKeyfqluRxXh0B2qtgI/p4EPcMXw
QvNOcoO6ss5j5PHmhYXD94acmXmWhQCmWwflDX51HYN1uiJlZcQggD+omWYDOqoLzbN4y/I1YzKA
FYBjA25SaN8WMqCKI6cHYOo5Xea5oKda+EE9KpcvXXISz9gEKZkjpLfXzkuRK1JMse8xs4L/mR4X
m2o0iNi5w1/emX5orv40WJG/Xb+/vPIvh/c1FebU0nnl3CRTBLrvzeGPSEAhvesyUHoyIkgF/V/c
ndly41iWZb8IYZiHV4AA50GiqOkFJsklTMQ88+trQdFRLleoJcvut7TKCsu08AiCIHDvuefsvTa5
Wro3GdppEfaLrnsAic+3ccKtRjuznf1/Pqaf+h21pgbZMF0UxRHiMMRBxuUa/dBdnC+DYgP+i2F2
RrEsroKbbJfiXLKZNjOFrMYVXRqSwourDKFZHPxwadqXG8eH+/Vp44hM6M/hdGksPkbgcvgYMQjb
XGrqWCDd+alCWvEqpfADjRXJuBrB8tfmLcGFBmJJjpVQKOnUc5Ivj9xCLZqjNo8ensoN1Bp6K0jt
DG17bY0zwuYGbPkkB1c03WxcB6xfU/84ZjGGzYEFdcZc9FJs6N+Pf1su/68rG6Tdr5Y2Gl4WOyGF
hvHpV1Czri2FaFra4AQMnoHO0rxKhegY+qZb0TApTWbLAC9hTapIp/KYqPvQgN6T60wpO4nGxBrf
2CSssxA4l76+iFSao+KyVvzrPqxJKlznyV2t5du6uaD74k+1rc7gkhONZDzlwVYf98aFQhmST+oa
wFdGOCjRAOqKiWd7odaY1vmauTfu/en/s32KD0tP34LpsmrCVRrGWuy0F9IEgRWo+a2ZHIPsDRcu
Ttppbr+zWOX08qXQ2HdnholnGHShhdZemWTnKGU1hkiC9ni+pNdmZpDS7sTF2XvN+e/qITRvinQp
nOd+t+4VdMJuVN0V40pCAPo8qIgkER94WXkVJYss2xvhekInmLHTwjDipMU6QTMLAnhg3ozVkXhC
yh9jfw45UgEz2vSw5805ukk6i6pBeMHRRNMTufJ9rhwS9ZXKCU0pyZ4T+xHoBa1korGs09lEVemO
69i9cBHdojI2IronTnC09jbYqGJmom0LXgFypV/epLBldRhxinZvYrL0NbgavhMf6VBEOTlbmI1J
NgD+Yp7UaokS8Hxe8qbYZFFKeynHJumjlxWd+oEGHutYBoRmmGZBpBJ7ruFKO3oxfuUKV4QVgLhr
PO2yD5/i/FUTreV4hp6KRbR3Ga7hu7eDG7qQO6IPkuY+ECuS/xrcflOATwaICtT4pdoUGv+OhRQU
pzbynerNkAv4DpNDJGueL0BohMB3GVYvwieuo8H1OKo6oZ3gUOkXooWSqIkVnqSkI0S5hTXKEAr+
gjp4cFeIgA6JVORUrK6Qcff+KYWj4dPRL0faNIG8NmVyTAUvQidLazLZ1bnH4Y4gY13eID9BjaKX
c3kSm3kWo16K4uiH0+bXRwEN05+FO2rKZvlzz5SqpBgvMm3xdnTkjJuHBmg5IYYtCXnKlr5D+EJ/
IY/dcOowqukE3KLPOemq9MbtJUrNHxbJL09wMixxUZlsxaTz/nlNQzxEnZpwIlBH/mPzAOndMn+N
MC1Y8xQbL/SBtDqhaifwjsd3nJXVDZGzGh1U/wFRRA5uNjs/G7++31i+0i5gXdEwSbOsaYr1qdw1
L0IiVCIXliqi01ZriEglygV/VmXLjIpLrN06mqGC+f5zja+6bcpvn93kCf9Y2PRVQqStzlLK3I+m
hTDsBOrtHB9ogaKNmb8qHLKGPp+rwIhe1dcNUjoi80oanJtzTvQJSIiruNvpONIEQN3Ltr9h3WG6
Ll6OMv1/fcvxN3w68/tKhsegJhcPGkfkcB7xHZ8b/SCjdzlk6tq8R1DLRJDJBTL6uoTa8jxkK0b7
KCR9ACUgUfwVEz+mVzHYgcuz4r/q2krTnJxhb08bbxcSEtB6klXBCFmOyv7726VPm+jnE+XH2/Xp
mR7ULBv96XRGMXc251VcEIr6KjEHJXgA8SwxNU9lhO3ATQ2PgO4kQWGFaHNJB4umVaQ7jDUYTmMS
wlYtmaSDvxMz8tIdb+jPt0u1sIuD8JzREmM0IC4vK5hRjbggNjFz680I5DJ0zXsoCJeIOGIa5Dak
zLDbaj5qrGtkV7Wx6rm105A8nNUgn2hCtcAVZpdJaPRDZaz9dEemwv5DZayPjSyT2MapcQpgDbxA
QZAv3WrMK81r4odUGrK7DmN46wA9UjYK+bLEEItbziQwuxJ/ocwrIGSagihtx9rPSJb5tbVCRA9x
D5MUdF/uGOUsS+xo0W0lSQa/xuVOYssuiz0iYKbsDBUNgGcsrAMug6kLqcq3mL+ZhjLeBrfO3Kc0
fvj2DLp+eCA+VV1mUIZS1vJA4B8pXsr4zuhpb/L6hFiJM386uSbJqpO765FFrjy/dh7w8anwSC6P
kUSc+nOKgKaTdgREk4GJfu6sb/3y0ULaiHHw4mbKlgYTVW1ItxBcrLXBydVf+Q/87eK84HZVIICS
GyTuMLLKGEnh1s+e8KvT9OGIEJU34tJ/oGXR00F+40RfnsptD14xKk5Dcdcg9AEaNFfLG5kAS/GK
0e40gM3RqsENwss51YYkZWKSqOd+veTuigumTigmqXWJAahJqp1kNnCYeprJtV3coZcroTf1r/FR
uSbfkiH5dIRIpr/ie68fBG0bBa7AfBwdAf/+c3nQSR2Bhk8QJlV0sq1/0Y7pruiiJbBRl/mx32jl
mjk+mQDZ5NMkB9oFpxteJ/f4GHyKU/Mg0WcuZtjRAyTs9Zo1oBabWVoev18HvnLXYS9mDzExBE+W
wz+fet+yFBz3/Ozw1CNrp+YhpfEiDDd+uEITw6GADXficMmbLKbhtwqEa00DteUOnJsWl/MVz/MQ
LcHZqL8Q4jaKy+Y3augHZ/5kmz1f+QZTy5eCokvHUEdMQdU8nLPrHJcJGpTvv89XjKM/vs+ntzgb
5ECsYbIvmmZep0z9nDrwOKT64MCbPf6L/HLIkQ3lTpM+U+638Q8rK0CPr1bW33f004uUB5E/EGHI
ED1wqYkRRhkohZQFr36y9g/NPoe6RE3TUcE4YYoWMkQBfERqj9YLeT4zAI129vf35csmysff+VNP
rBSFdIwlrkraB4LbWFQGU9t3EGc83vQ0z+drGXEMci7ztfFBWs14hzDM8UKgPEAQjvFtfOUH5u/0
xYPG5MaEsGfDP9JaE8vPDxf8ZR3x8YI/1RF9b5QiE8n32wgSg0OCKSzwWVAI0jbhnJcxUM1/OpF9
XUX8/vE+Nb7aNg+6QuA2kadJNS7pSzrkNFlbAQ2LgNWVRYMZwbIkLt50xEOUb0YaNjQtBmOaa2Ok
olQo0wrCoPf9T/g+sfz3lv2/1zZFxHzcoEKj6rpE4dqYauCWwbMXbJt6KcHtWmnZIxN4S977B+bL
2Qu3yzK9gPN5Pxuja0vcJiZ+x3g5AqincZ0t9emcYp+Dt0h8/v5Cv5KRfHwHjekN+bCTJpekCdKp
BZaMhN3hmXvpWXePguhq1QYqoMuUctJF0cX7qdny42d/KgOtS1wracBjg6E+/FW0OEfBg9ipREbv
oj1PM/ryuRp3aQ5L5Ien58u26Ydn9vNxPiMAdcTa/d7pUdiOUMwwia2OkXbkGqLLiueE0x164oBs
Bmoaqp5mn1p4Fawbji7f/w5fDvE+Xs6nlWiwVILpBn6H4uz42a58QsUCVwa5ddmidr8ayjtUHHq7
BIvd7LTbgoFeBSWlnTXwnTBk0rE6pJpDEGyPjZza54cL/KozpqiGPIWTozd+P+R8eFDOshZH8cD9
GgBvIfFJ0RVs/d4d5EMl74CDWYC00ieWnAzH+qS8mlzdK9wOIBqvyuSmNm++v6T32du/X7Lfl/Rp
P0zqdizDC5cEmpnJmFquuwMxiUrkWR7eXYOjLUhZxFtUyIXo4DdgesAi2A3FD3fnywGKQjiBrhO+
bpjvMo8PdycEPlcLpHAsoLqLhPrconrskwPvMZ2JMphOHe35CsfXD7dgOjr+6xb8/lz989EyKNJL
ovbvrcEwmiFWyhOkrDZ+DCHYFsQL/3Sa/XqxB54MLI50LPBaf64YcaT3XaBcaPnVJG/rNi1pyZhc
NFk8HZN6cXZOZpfD91/0/Uj4ry/64VM/1Qqp0PlqU06vq38gVZLBtgXSWurWjKsMc7L1EHJUWI80
XNgF2s4rhGvcDezrUz8O104V7sYTr/eqOSJOgCgnSK6pHpM1ImhZnTRP05hfbrdytddE3AiLUFxQ
x1eXfW4stOwQat7OBxo3KS+abQ4Gal6XzyLg/t530gMIyklq+1J0UHcRyk6CUgZ9VA9dc8DQjuaS
u+PfTTYu7JfGMtrS4kMEGlkrkeoRpanIswuIA56geYNiGZhp7s9bawHetF/o1RzzEwVn9Rr9tIHL
XynqYMz872/6afVpz8AmhYa726ue8VLU89Cj2ojH2wgRsNziHYQigCpMmjGFZ7lp16VXUPV6Uw2u
O+94JtKc91Y7M5JZ1c7qHy9x+oH/9QBA7mYOrluW9R5d9uEN64c8j4ac8TG9r+rBAq4xtfZE/WAw
eR+ukKY2x0Jw0J6Qj6Q8cq+nCQMJ70Rauc1ruVcAItHRjOMfHs33LfLzlamaiBBSRLvE8OvPFwL8
3BCbBKRN3QwkAvWIVsEDZjhLz0c5WobSbW3txMu7XlU7TEen86ofjv6dwOAFYJO8kqk7dYcWqIlO
i8aDuKTvIWLsxr4ZvQCMyECfNMj9V4wcOaCwKfVT+WfBZIH+rKH7XmAOaAc4Cgwj3/Kmn/k3OaIP
RMXDk2wQQLgqUb3W3aHql1jrKnTy+CY1pO5XRbKmYc7YIkVMiOtgTywCpj3MSjYbUPLDTvcOD/3u
dn0uFpMiNTsDUwcgb2Nea16YeQSw1eKCUNkJHwc/tnGF+p5TQWOeCs4GwNboRMkrpBea+ipRhJv+
EUPS+IrVMjUwDAGuwcY0HV6Bu9Vg3QCMR24kbyirKOZpihj9EYqqbs74Y5x6hPYUNptm8uqJz0E0
H2/6RQaNdt1dDdp9BvO8hEDru0TjNrumu+Goj1NpxE0FELy7aghUpie3Mwanm2en3CAc1g0Gwk22
OmLcH7aXdxPRv+6ZgagAfLwpK8an1S/RCUE2CyWYJD5Vg2A6dJTLATWVSQbzxvKqeqFvldaONxN/
JjrhBCJKOJMnBRZFARinWHCxkm0DDC2h0y7zbl6mSA0c+kMUOuyTw3k1+Q4nxTsTQE5eVvOsPAX/
Lycu9cM3+bTSNH5Va23GNymsLelrTDzUyksJKqFLI6oofDyZzLbYX3OMabCb1fYw76RtopPiu+7o
P/k7cK9y/NNZ9KvyhjfVmHxcCkntn2rR/OyTOpiowULIHsQ3rCzHtNiOlp3cdy4iufj0/X4mfbXi
fvy8T7tocSag3jK4DxjHU8iplk2cGOMHwqudbO/rZASB2PDIr8mjGZbhsZy3pNZ9fxWa9tWqCnNJ
J7KAmk4zP9UPFHtWMrSU4HG8yZDtZ0yQABdSDSf+sWQdYpdTBPmQ1Tg4SBJC7eaomtf2EP3p+2Tt
PuY4qVv9jHZkSlBy2XsXDVq7pl33zaY2RcfUxCWYs2Md6zZyIS+PxusguUv7802Xd8xVQK+bq7OK
9R0Nou7f9SRbxOk8ACo7JLjvcaGpwbb0jxFVplSxpNuFTjLZheFC9jZ9fhv72144TBebERKIse2s
l7tKLFzNaNZWqTjT3O1Gi9xh3Bidh0uYTgld9yxa9iMSV9TGPkoXosSV295/wuSgiXs1uhZbgNV2
X9wovcCLt8GEECQb8FsVG7VZbs/WEV2ROiIrWkr0E33MDqzubfREpg7TI9SSNRb48gbXR6nctssu
uKKgyPR1hRBdRCCOH95uicpW23kNCkCv73NeSnMuDncqfFm8c4H6ZiaPQnkbl+B+nOq5HBZBvGuy
gwkRutuffzE5xB81pjQvXlJxgdoSO0BkgCXB5tXAdK/uFApQbDfxrQzfuHdrXnhYxSHJCAAvm1k3
zvKJhMNObrNTeAilpVMp022zrRw+y/HvBnLabi9rICUkYg/yq/lE0YSTupOXejM3AJErXp6cpBV0
AfgNtIz6ZwruUnpWeshkwYpa1GivoLSl4wJ3jWl60AI0TwTCzEILlVu5QyPJDNLEsK86crmQx11d
3jCUQqDgM8NG2B73Dkrkc+0RxgCega6N5fXiwmIunmyEe/43qA5VXzfW/HLva55p1U5xgzCV5h92
Lv6Ke7nD81NBSa0WZk/Qtc2jTQNSIq/tXDVYTZ7a2u2p/ZpNmP8q/OO0aaNbydBQA01ngtCDHbez
V3PRwkCRJuEiZRCKGkWZEemnzq0b8rxWCmNVNjRowK2dRtfaLTjPUy16AP6BkQrhki8k39OHsBi/
pbXsShqQWIs0AcXxcw8QCKiF6ZfEJgAIi0vUtXtUxRNBMrUv44YTYiAs8K2j0qLjTpNUh6NpQ0Qe
6QQ+wF7msnxhhrzz2CW3gO1VBuRUc/z4HO4ZtpQAjdKjjObD2mED79NrQEU8F5y9kVmXXjanuS+Z
dObwUrT5Na8OLn+9oKGh2CY0TdyJ4QqBtOlm8a5Ul4h6jAgU06I1XioDrUmMkVQ4DKh8FKCxlGzx
LOlviD1HY4PgnAo4rZb5L/ZYzI6En/v9ii0LJoBm4KWzBxhaITsUgDOkKnxrqjvacTRvg8kUBfnr
7wYvQmiMzorfeJBQiRPot7m0Fu6gN1GWgZloFLu7rwBoMUZ5DV80vJLNLCMDsXBBS1yW/CnKMI6R
nCAqMLXYDcIVNxquEMqlTuMZdfjjpJ1l5q6C7pJ5XHfXP+HEk0ZH657YmjgBAA7pCM6gIml2ZjEf
zGdw5iNlRTbit6JVh2iMdusO6W1U3URoJVGyolcOg2Pwwph2YLWE9nF+17gGc63y6D6zmcvExVpH
9YnyxWxvJKwtoxNSMhIMabNX4owPWLW1U67OmxP/Ep/XlCqdADVT3hfqdaGfEF7S6MZSyK469d67
NbAT+QS7VqltHJHVeVm/cHDmlQ8B66Yz0hd0osCqRWCc4C7hvOMt9a0HwBTnRbIJttnlukrgTjET
c6i0SHWNFLdN9mkIpdcj/Bo+Q666cfmc3HAYnfAcRP+aNO2dSrHfaW4L9F1IQy+PhP0W07PwQ6Pn
fbr6uXbSQGQC1lBompPk90eHK1bF0agLtriycNJrH2auiX1nzfPBf6D6R8/Q2RCqDdoCrQmLoaDM
iVniBbXIfXzWXrmdihdKCwQ/qUyT7EY0vS551tXt97uxNNU+312p/OeVwmJW++LClYJSx8EUG8zQ
57mwMApmUbs4n+GmhelHJ1wnfxKUl9zufvSWq9OW/91VfKqEBLmV61Ga7hcJxxAHM5e6WevXEAyp
DniSouaJ4RF7wEWZUa+l1ms+4Pa+o+eb4CtAxz/VmJy+8M702YIHsWQiRr+cwa0HNgttWKTc8iRB
5x3VpXx5iYVbGWvsjw3GrwR0H3/6T2WzYMThJS4psqyFrN+rhYMJFq4CM/XyMaYG6NyCJTv06PNh
1AdHYyTrAcLW3Y/9Pe2reu/jpXyqe6VOO4/Wmbsq6SdTWw+cYcia4UCDUYMDCreRLVddDJILO2ve
NzMpW3bSM8a1PqCdU6xA7nG/ORkl1gxhiHx/Brv8VHv5PClIUiVuw2nQCWlMz65MBSpdnXpE4LHy
obAheJJVyDok2oJXb1RP6FJhB/W8k9YBHI62RWgZqEsUf98/0/J0mvvuafrUpA8q4qhVhe8tY7rt
wHF6Uwxudd4zEhwT/PZXZnodmHvRWP790NA8UqBLCL/IkcrEe1ZM/O2+4jLiYKMtL7QXXXBKzU9q
y3eN87+vVHvPoiMMVP/03CNHQNAe8rDUeNRTIgJWsbAqpRXtPMx8KnOW86yp7wciSbphx1UEKVZw
l24DBoQVk8/MfFB6uK36VcjapwHyQD8zgxKF3Z+fOzoigUERWRtLXKimAveGkzjKH+CgRC9sp9W6
StZm/sOB++uX4Pf3+nTSCGvCMguTXwBFDICgacnmr6i8XqnHEuPm+x9cmm7Td7fx0zunp+pFUHM+
jg1V22s+wsQZDGtKRQXGRz8DP0cqC5Ao1J/ff/SXXSxN/P1NP71jRlWIYzHpZWnCTpPm/K0jgKO5
Ds+bSCaIYsHYRcLWp9gc7MwX5D4os4j8kUnP9qacX1TAJn10N/1VZW7aEkfz0yV+vcT/vsRPvaJU
KEpFmM5bVTmjNJGIDtadyaB6QHXD1ZT9So/XTI9V6xXpFOEk/YY167Gap0Iw0bJawxP0k/KAplP6
Sb39ZRf74w381JqJxEuhNpOswn+FEyJyVgnWDYNPtvirgmkzIjdkDVhRvv/hvmwpg5+mb84JVFXf
f9gPvT1yTPFANrx6+CWGcivX6EGPcckC4cn3YI2C3gOh+f2HmtNz/+8H9feHfvqy4znwIzHlpxhg
VJhz/Y0BFINWOY9AYZ7OeNrzlrwtZ1AXGpQohH4w2aZCZ0x2vb/hXBUDI7wbYw6lF6xsswZT+ugg
ewb5UIa3NFeKccG7n7SrAD8raaXQkQ45UzbOIZhSqBopxKiZwvw2uRyEhCD2mfwsZks4a5zC+IB4
l/NYAEskMbu7QpERC5tYtPng5B7gBFJ0DLz4imWSwG98lRp1kRNNZp6YJNnczEvL4BCX3DrRV+Hc
2nDEUJDURvPv7+XXlQvxy4B/J0P253Hn2ZB9oUtAbISTR26TJ0v6el38eL7xb33ciu0CCSE4HEm4
o7WmIML56eVXvupkaB8u4VPxJOemqoWTH57kFxGPYbsyM7fQ3Y5m9kj7+pU+v3bZZNwwWOJM0eN4
37cuxTXGEko7lMMI3EETXsyZAEx7Yq6lHojZjrms7b+SnGkVXmu9mJc1BeD7DfxvDXQxLXxCkNlF
wp1/DIud2EWfIfmf/vnfkHxNVNFsGqqpKSQnsHr+puTDkyYLU8HeZUikwfym5Kt/gSAwDRH7sCTr
Ewr/AyUf2aUliYY+xXtraLr/A0o+qeFfLBkfLv3dT/JxnSp71AICrWv/zbeUeYszeaR9gIUF/M4y
j5lM6KGjF4dmzFyF/EJiH/tTpmzabA0dgGdSjJxzj6XEP6AjQ3ln3KnNLNgMGOVXiSMvUZ7pMyRU
jbYSyIb0jxrVgTCvoBteNsUaAFd9M2zpGKC+BrwZe8DjbNnZ31yr9mFOLwnpNp7pUbKVefPWe9ni
RTvP4FkMJC9uWIAK97ILJDjKCKZkWl5v8Xkv6zsEpsP4BkUZbCQUGEiWmIgHdG34Kzk+46IFSgRc
pepvssLYgf25pM2soFirN2dWOmNO8FoDj7SYG+VRTQGTtegsoglZn6lHlVkbBJzY1YibHGxAk2nC
sMNuJgH5TNpfDv06p0NhmykoFc7Q9FUcRV4nl5nkROUKh0Drz6YCHTMVUogRmYviqPFGwysibku6
w6EtnQSVc/6jjE8k205jjG640dRdUPINghWRgIK87vsD4kWTg2YPTMZOJHdQeowsjhKBYgWfUi6q
VxOEP1SaTHWDfNUExCH+n2rzv/WF5xUiX0kB+qErU+7Bt5G5Mu/mpxf+8z//+4UH4qFbKoYKUjfA
qH184RHvIzhgmq5MKU2s5//EYqh/kZdLHoalvxcN04n+dywGURosT6i/ZdYE7T953xVr2jM+lQgf
r/x92/vwvhMB0Xe6ClpQTEh+hXoGj8KgdgTLEAVek04ZnM8yhCTtVdPe1JOUPtLyFSEXLy8+vhYn
GuGr3VfH2oG5b74wyLpEomsBxwcwLCe0fmG/V/p1UVNn0B2REZBCkjcBwMet3VjLUH1rhd1FOMXn
R708cAKMMu1JGgC9WLyoPtb7J5kj47C4rCMHO5JTz9Slf4PMd6a+wX8od0AMFrLL+6vmjBnWxnDu
XVHBoxPvaMIBmciEK4JlkCDRgGF5AYLopIgtxTXZUDRqvfo5c6LZKToQOQA84+zKs93gYu6bKyth
rrg0mfb98uIC67X9BT1e1w89aVnldu6Cr0dajGQZfjPb7Y7vKD0MD/GpXvlX4RYiD7G0GknEldNy
NLKmRi8y7AbPSeh2SBRXjDrXw6G+g4FcTZwovzudu2UrbGoG6fC/XwLyL0AYdGAFFvFAoJYdEKtN
Y4t/GgZO7gA46MEAXmwkq8oBxTejYZiyEDHvoDAQdglAo84cuIFn+wAg3pH35s0LQVT27g1JAHA5
cfart5PjZLZgElRd0e4t7JV7PDvKMnfluXHsnXF1XopQkez1bWrfnuex4zto7lr7qreDGdfAeRe/
Gij/WbzQnhSnXz7sYM4R4F3ZxrzdiN7FfZgISA86MyfR0+819Ojca60gSHlkO7gUh1S/7kTNy/Qe
tjmO/jT0rDO5AEAR6OLB8DV3ekbIa5s68VwZ5LuE1rXwK8dEG71IMXFW3TICwZXFUMXUHCkt6tgH
ke5d5IXhL2PGDNEp4MBxtgXEBWTE2T042UK+OeibCEwUseZOMG9spEe2bt897EybNAYb7s3ufI03
BN40nbMLTSMmyNf+PXcJiKvDlsmfwRS+ARVxndV28qt7Km/GmeopjjiTXCyhjuyJs7//T/WEucQf
JwjS02612/RhvEkfwnW4Pi+A9q7huFw3O8U1vdXphOfM7tfVcLkvu//quowgvGklJUtc02SFMuib
ZZqqiOrqz2X6X//8P8u09he+egNTO/ovnSqKHeCfukz7i8AgXbMk0o340Emq/s8yrf8FHUpDAykp
konBhL/1zzKt/yXjBRKJNefMoFKd/SfrNA7if63Tf1z6ZwbnkMmpXHdmgjZkp4CVi3gMTXcMmOaW
e6kjmccCFOQvBgaTcTDvk4LgZ3QqWOXQ8xEt5slzcWXsa9PBmbYkODMpnWgXY3VCa72QFsMvgUjJ
R/ROtnpt3WQvKBaNI6xvB2Kpi19GuvE9EAeu7I4uIXWVbW5xftnkqa3Nw3CXazORsdZtsi6vCrLN
T7qTXmn1USMRApcmZGIkTKwgsls6gk0LFdTMI4He5oPI9J6ocsZyREGYNgm9vKDUZbNyEW8Gr3eR
5Dg+uA8Ku9ULdRu+a5jQtuBGq+JoMixZ51vagz6uWcdn6nccH5vQZippLIJVt2Cc64wO0YAz/kU2
DMRrUnhn/TxEKVWuonVrOYkbe9LiQtYKoh9hlrOuMhPd9tcg9ZjlXJGKPX3PC6usDYZ7WJRzjR0H
Gtc6Qsph18QQeeU8eE1WJk3haOVDJI+3eWD34VKBdGMfhtWc7G0SAqd4aj9wcBpC2OrLifPYIbkm
kWg9nsKXam8YK+k5JJUTTJDDtyg8UDVPw0x86vZsmRpT16egQnvHSNfJTwH6yMgDlrVK1gSI7AkO
AENx3lV75TmOPf5Hzb8GjsZRfKpat9tgaj5xNJ+Z0FNwWDY2rb3K7U8xiGNmXhMU8TzLjvW2XDUH
8wmp1KX3xvPO0EhfnmfHyxrQnWmn4IAdrjxylxh1aQzky+iRKPKT8Xx+4YayG7NrXxbKXfCYz6Or
ei6tw2NOvMBsAEVzBzMZAOpBuCsdlE1Y0c8eOOuwXdePyeq6s7MFP5Xd7vS3YZl54awhR7FeS3a1
fI5sNkmkjpLbPU/2egFc87JMcOTYIN3s4PESPeSnZpHMIxtznocQZha8Ahid17OXay7KVh3Fu0/X
96W9XCJBnpFKQWlB9cBv6XC7XfbRwG7u4lnpaJuL3TmW8xq43mXTzyPsFdNn3NWY+CELzlptRkxR
cJUxqhwcaZ2uVJxZTrPs54yO8qvLTfsqPJvarjnSmjcW/clQl8lKDRzjrtxGxOTs+21q8BT2hDSe
0pP6ENnqa0+QiDMsu6O21tbRWtnwI9ak1w9L3siF7tyYS3JMKPZJXLprt/wedWnXqHisyBPDN61Z
q/I6faSSoy8Qj79y3alP7y9nGSyDlXAde6XTz6VFtzjzM/KgMaMiWEBwcah6vGRgVF1kReOpa9ZA
tRfiG5xLd26c6vuICbVNgporxm7Fb8/rudN/DbwWuFWFawi6/P71VlpT+CDbD/Cam8/jsdkZpPPZ
pepKauo8ID9S4YAv42glcwpqsz2h5d0I7+4cH9UaaL3Q4vC1+JwoqK+78ws4cLlZ9/qWWMah3Q/1
Y1E8YV5atP6Dz5BBUI9ShSmLpIGKYCUYMbDULc6RlnYn9YuL7IXYtSfGoyMyWwaVppI0IJ+vRDCn
/YM5wqhacowaguOF2RkEnFdV2yfxgyZ7qn8TGVuVteqsrH0g0dOqBTVNnbCm+k6lgdl77Sq6Vef9
m0jIcLLgYRTn2MA35ZoOy1RJQVI0xat2VbOGXrz24lxe1K2xQVMHN2krz/W5DD5ydw+emzqFLCle
eE5nbwK5H5rdroZ9wR33xhUfQRHpEYK4Jq/A7KyZ340UN383Lv9LT3HswOy2JHqrEBunPfzb8mAS
xH8qDz7/8x/LAwDYBH/BfVTlSWr/T3mg/yXJokGX6B2F8145fCgPdFGm00NFQVtnmhz9Lg9AcnCt
1BUIqqdj4X/QtqF/9O/y4I9L/9R0V5qkFcMARa8mG/fKeXiB/Yj5jd0/Y7jPih4hhkyanolMgHY1
qWtSawkpkJr4MdfyV1/bZeI8jBE/ILwYgdenjz0zwxhWohaQIp6OnsYwMQpvrRaYCJoS9fxKrjrs
F3ZW1BSxhF3z6CvjYqisvaHc+LCO9QDrL3Ev/jOViltdUjfjzZx0tnKx7dvgEGgGknofcBAW/phY
7jALl3LZLQwYGzScBP+XMrwq0tHK2AvKqzEC4ccRRcDQWPscvpKNRBdZE54Mi8kBwpG4IPg1VNxJ
mpXTqSI3gDInb2caKAui5c0it/12kbd3rQjAMZippJ/rwquhVnY0io6U1l4drQIW84wJSy9Db2b5
5HOT5teZ73O5gCHoo1l/SZ1GehtoREmhMBfkB314LCJspzpsy2nIPvG+q01HZ8UaSnxV0Kp0nPu0
w2r56GfPcT3MauG2NUDu+hUa0Hp2psEkRyiiAFUP/iYICEApWYd7aUZbBwkfiS5E2cr3PaqXLLU4
5rENa8Q5wLTPzEV5vq0iMNjop/X2OVc4NUac0Ki9hLBy2+xRULaDH9AR0t0e5Vmm7ANJBZ4Ve35/
jJEJ5NUUdYzDKaucLuF+IlnJ23hT+BCBcR9X8VWDItdvyHICaiM1Gr2u2x5dgc9gPFA2hUE22pWg
cba7LpGqSXTHxfpVb19D9dYYDvEZD1d1Kxqc/vW1QpJRCBncv/MvBESuBeU1IxEEvXkcX7dooyKk
rWPuBKK1SE1Uuys9JO/jydAOIt/5fHnUQnJtFlL+SLvAvtTPY/SYR6g/dE/n7BtJ80s36R0qzuV+
wCh/ovX3Z8qpiQ1wseZt9SyPmJHwxfvQelWKP+USoigLPCM3loOe0phM3IzpQ7vUJ4YqGxBdCUs5
JuptLV28puc02d6WKkDpgIiSyeUeJN5EGQgLtPOMoFN/m563CQV6a8C7VvCUYnG1e1I4yn5YyrA/
6nBvacFDJzauClpiKKGJlqdBVvah9tSSxqcQHxQNT2gdb8WLwSyfofmkagFebSb35/RuNB4tWERD
tGnya129ygcohXh5++5VNN4aupwRIcwWAvMEUsOo3yB6AKJg0ljsiZquovqgXdZpC9pY2/S0GEoT
jHqyh/8m8dSp4mUW1XwYw43gPACpGpzMgIq2KNsHP9xye/zmOYzvguoxq1ajjtwVUE75KnPuD8+u
2gC7NB90Mjn6/k46XydGimYMdRudG5GXOleeW+RFpn+fvtPeG3A9oxPXeLaGrXlGUp49+ukUplWT
+7BHr6LlDQrWbZkmnlifOCPRLiLyTHy7TNEi6WooJdzt8iwQQMsWEJmKxhFZypJWchPpPiOHgp4g
zPi7LKgXpk48G5lA7RbLbARINke0ZzUSk1baRNF9qrLZQ91oIrciIANBq5QCaRlRxrWv8P+Web+q
mLDk0k6J8PKPLKX+vMPLXqNEO1f/w92ZdTeOHFn4r8zx80AH+/IwL9gB7qSo7QVHlCiSIECAC8Dl
18+Xqmp3SdW2x8MXHh/b3eWSRIHJzMiIGzfuxRxmX6RYeCW2VHpL6AyXQxMrtRYRlH3J2jNxbrmV
JffO6seRyHXKQImsk7nzNDtPmOZ+3exOWKLt7PtiI78tizws600MTp0jo2EQaimhbAmlX81+yY1F
cDGwQNpi2HFcDRfrU3C+7CZSdZopZIbawkirKvcvu120OxSeXcDuRNC9bHZJWQkpi2WvOWBhxHTW
pUKkiO5s6wCaGHiWtnqiKSfEAdH9VU10SzkPMI0agB6pkr3j+mHPQrF/3LbVumZTR+eT1nGqMspy
XKmW0ESPSCNJRnJhBuTYsEsPNvWlUSKYWwN2CUMZW8NYxKn7e7m0XdvENbZum+4OYCeTtKm0yXax
qR/QMbigPLJHr+bQoANWtY9ticXHbmPCslaWI2VnB9UFKp1UR8cGJafd5kM18TFfN93Tpio60naN
TImyzrClldCLzzCbX+e00Bc5yeLOKb3zaU3Xr0FIcmdeXo6H1fBg5R9lvU62VYXAg3HqXyp0vjk7
SJnuF50tzVRMJM/OcKEycGCqM9NBHX+BlKexkF+M3AiLHMG5ej2GjEQfE1vrheYMjRU2e0e9dnyr
3DBpwh45sgkveoPAEdhXbm2RazqjtFb7GSDX3lii4kSwkZoi0dFsOB2bF8M4jv/7tN6tuZsXTLLr
DPfYeedgFOEaNxILSxgFOFDqrY9HWuD1j7bzf2zKCKZjMtJigvz8S0RJJ7H6njJ++/lfUkYQIJtx
GYt/fun0ATY5qg43XggB/+gJ/JkyklyaGGH/BPhJNH9JGclvDRsquy7LGj2BfyNlRNXpdxYciih/
vnf9GztAXq2dvSPDm6K2sNHFh7Gtz7PovKUQC/L3UwZDGzd2+FNwkJkucWI29/4VjV+LrtGrE6OP
4ewGm6eyDLKX1cd5LI+BpqF3LD1rAu2jz+VCWnd4Ayfn11zINxRSG/4EN6V3CMsOYySXQZ6s0k14
GK7cOY6ofv0OXJ02QXN21ahnhTIw1fp1FR9JOPa+DZ935SnhzifQGng6uqfQsRNSvEPaAmqAfoAb
OO4mUXDM8dG6c1f+Aaj6HKFV2V109iMAnWh9cglXVM55aCfze/piD9RaPj0/16Sq3vi7BAA3oqke
6fPt+PiQjU4hOVxwDPAzPKcQvBheDshna3d3f0+xu+7Zvjzk9gCswiyMF9qCZEUbAZa4OG0GzD0B
M1QRPYoyOg+M/jKk3wfSpXgEapdfN5an+YBbHQdSVQmzBNIMTY++FiG8uwz154rSHG0SD8nj9NhX
vWwqTY7BFlfNizssu0yLBQx/Bk3ECsfAF20HOSMP+7on3BtJF0GocG2uXRvXR6CS3WM1hTkx3HTM
ZMs3nr0qJmvlEZHZIFdgPaBrd5oRE7BdOVABDgG5XKcDbwRwyMV3JlC6TBS0E9AzWrSK37zwW13o
5S4r19sNlnUszepBPXP6i5d9NMNnOzl1yaWdDi1iGrQYQ9Y0eN+WfjViojRY41wIb1XjE8SjIMh7
axcBZg+risna7THNEF5ilCEAKA4euIZXBWbE3S4HJO5vsseIiYd/8kj3yvTIs+D9C2bJvwPHrbsM
mse8SfeQNKNqvOqc53UImNJ3XMN9kO7X7hOTf964eGQV3ZcXtFN8ktswV107epkhbM+avLSheAHg
kIBtxme4xhXAiiXxfYnYbZnX+gOto8WrDkidQQ4JFFSNUELC0cTDhQV6VpZolpv5OI24OO+Gms/6
Lz4RuNMjJNxRhk/UdIk2KjANGZgrsZPFFBTjiN78gPsFu6vpoXixesmZK1FcLR4bPYaKUPcHRlPn
+4h9fe9kHhiQr2IJhx59v/XsBAm7kTSSw2PYntlJ9/eIhyQlLjjujARviHFIDAAV7TpFx7xn9C6g
gmI7C8QXFcQE4k23faoCvMuibade+G0IiPGqp5fQ7K0fVBtMg9ftr+P784AtgLgaZnJpMRmgpO3R
+O6cWZ58qPi7SevbPb47WMVCVLyhVgLX2IMKP0GATChadnCYQxI4NdImB358M2TygYVO8CoM0CmP
AFe8vPXO+Imz+1SwHA+8Olik6zndORccqH7n984VX0YThIXee1sBzCnIvgBtIbOa5iEYYWp6+QCo
7V4JD6yz7OkByKox20bYtPU50KMTMPeKtcFzAUCQMNbNIly8/Tn5Rh8hjRRssSt4Cifeb+4P5cRi
txx7P05D1W3TQ/A4FvsUwjMfNR8ro+Oe2TX5LLXHfLKOmErrFCHBiwkI0LhuAyB27j4X7GFkaNwZ
B28gc0qXIZ7JoeluOvBbfcGkxXTPkwcY2uyoAd/XETMxYmaEenZP7zHKu9WrDs4H7B5EJi2q4byY
cMbdlXfyMhC3cT0oR7a/6OGX4tZ9bAI8uzsnPCKH5ylu6bUuOPgytLsQFsirYqsveW+8EmC2e0Sz
nTyXkOSVgfmqheTe4cl/mZ3QsVr6IKUny1UTIMDRPADl6871uTODIuHr77o/hidCc+JUu+BefHwl
uGu0eeC5Qr6EZV04SIZUU97b/eyFDRPxWlHlvkDXd2c9FWaKt8SGxmeM+MOMyv7SAxrw8lndEUtz
b8UkZ5+KT1Ig4iFF5azoFG7VnQMhx9HFnclB5XbWPi1q3xmwSRC+9eF1+VtkfdjylTsA258T09L6
0QmI4B7bj3HWYDOZo+NIhFWj9vkSoinWcULHfcIg1aeu4n3hGjLkShlyIFzt+TQUZ8V6awjc++A0
GG1D/GTjXc+Oz76W1u7Eolzw8yPzP4HKzwWX+SoU8WQ7M3x6Ga5VeqtDaH+c+7A9xCXG4BF/L+4w
PDGCe2JNh903NAgo9YAWgj+nOqGJ2bpLJs8ICUDEzdR5NDqLAEHDNsZ1ONDRh0bRD2EIcJM5jscd
xW8TREG9FlMgroRFuJ5IR0+CxENTRY9BUTcelRb93gVrjdD/ZkQ3ij5xgc664lo+78JFVinIMLFz
/JV/XnSrjcv8FMEmRYYo2Xecru1x/ccZ+e3jvkP9AkEnqj1Kw3tmsoIN7R+LEXsbv3NeTUs1j5vC
g9IWneN3tQ+jkNHsfQJrx9N6+Irk3oqWLZbaiZE67Cn0fhhF528CHP+mBb4SmI64dEC6p4T2gxU+
vG+QtprRi/e2w2IsiAHTD7vPkxhJg8uSazKS7j7AlwukLo1txu1x8I0dH//h3scUmhEeJx6S/uKd
oZPPKErRk8J9it68v/FO03ICbvu48CkjJ1skGfVHFmExWUYKnfaNh0mtS0N61PaK0ZJp87PLuN5g
EYIT89s671Q+rjLIeTGG5UiBDJeEy1uEqP2FbJmOHexnxYIOvNVdMdnmrUNMjM/85uUI3TdexMMd
yJcRDZufZ4hsvsvugjZgDxbCvd5Zphu+uguX0cKvPX0bbEYQg4IdfW4AwP29GRaj0kdwAgcZ1t0A
ucYBM3lQEm34LoVAJKQH4T5omefrn+M6VeMjK4D0DG+K28ErAsUz0mmeYk3A/YOn6TyPjnHtbYLt
kHnXeRvVC3das33Oj0hLISRae8UUwqePkuiD7b6eeq/9bFK8Mhfk7gcr9kHjXZ4OIah+3MSb+YEf
ZcMQsrysI7rrmMoPjj521TwG7XLyvjwogsMUqAJDChqAH1AEAootqB52v3msI1vy5LhmXA2ehONj
nOVhlxVBdxiVDzh/QmqQ48v0FVblCHV+1mdYcWnSZPXqfsNHvovELsvTYp55SnLUI7Y0V6nkyj2V
jESEtsz7yFPiuf9+5P4jxqWWWx9JbQiMPuywt4NfvS6HJZfOnD4pZR4CSCaZ5mvVxyom2Dxf6AAx
1Tm7dDZ1vF8Lbx9z3vTpi+RDM3q5l/rKY9kTgo9zhQ6uTsqq+eqUtIw7wqFzS5eUDIVhQy5n6a24
5+ii1lOla+ZVBiI3ofG3CvU2AZ/hWloHtJEcNNW8+hkbcG9+HjZvh3QVreiorSDAbLt7vw70e5QI
cMG5+I4SbDLayHqwfG6Crbv7TAfhfAvzPbMKV2kT6YEVmumq3zZe28W/YsDvyLgVSOUja9TAD1xI
LrcrhDqQBdqSOHAnaHAmGt+9S5hVD3b8Dw5zCiZghJgSe3OQNK4tsmwACuw+t8Fqrgp9KJLX/HHd
q6I6vLhoaQy2o6onQT3cdVb8Larlg+OUTvDQBq0gpVRi+oteNWZCJWimygyRXyZoEu2xlch+GHEI
IBf6WMoExZuOFQZCdAtvzaC5ayByCtjb2eOpFq8irofUiPK+7s65FwLKAHrux5Q5NI9P9RKrQ50S
ANIJq2Q9GeGKJBAkT+pjYuSrH233QL8bK0U+Kj1gUi9Y9/ShSd5/vxvWw+PDEaoIF+CTw9Ws0F8b
YXtxor/sblc9/UL+rVsBH6LEja1zM5dJitZ+nKcQFN11MqwxgSeqIJ++fdUoU0iBorK34CqTpwzZ
+nmYO6Eyk4FLKFmWLo1q+s0XPJxFj/ucRw0Dm4Mif16n+dv5RYvNdV+0jJmsoe3LzF1ov+M5josq
FK0zPBfGetBh60J4CZexlGJo79dEcjmEMObCMWIK1Fd6NksStw+M5u/wioHv3bN60otxSZjXo13Y
3w6V3hKdRiNyXqru5hUbMqJn1j+707Ov3hduNjiG+3DjPsOyYX86L+bbyXsjZ6Me3N2LnAC5oK7a
BBD7kYMI9YmcTSHyLMdtgGnb+Q0n6Atf4Pqi9fiAQre3S7HinEnvi8E5Xmb4PWMRV3cyLAsHm8fl
riNkvF/W3WzC3OfyVYmq5ZQGh9VjCMU13y7wx4pVmjsIIlOrXJaT/aB2lVTJIYnvAKmJscLQWXHJ
2s40T2BuOTTe1zBtfedFQyDpwJBuebD84wn6wgB92d0HbCXdmhkr0NeaFJjOKg6GBTkYfgvndQft
Nr+Fcio0NahOLTxRYgHHm+1kYQirzu0eu1tyH2u0TppQ3Jq2j4rilNnQckrxmiy6Vm99DiuWd8Xs
sKsqDyDw532gv8HMeIWjZerox2Cj+nFg6hgeIJ/QYti+yt0Tdvax3ikCw3PSNljLuLJtR8bOZUR5
0aMBEhc9hMnWdOoR62ZbKoGTFn2eBx/s+vOWJqIjk4Vstg+PPjp6D/gfFushnFrv9LDtnqlZ+J9f
uzickR2RlridNkEYntFT7oMuZQJBX3alCAYGl4I5Xvn1i0TNUnaMATVOkbRvp+ER3jtSZEweVF3t
6KKe6jwXntqvGLgqGOpn7FdDowMRHoSmfQNByAAPrjyt03KgzqDSSUPZna78B5HWTajQg+mEUUuS
gG3n2AFhhBJoB9qBgJ/SDwknBe9UFlVs8NDED4b7fnbzztJ9aDxmlLx3dWQlFXmUe+ZCqT2Yu22P
PpK3Glzo002KiJHslTrlOSv6XKeUtGuf+YiJ59WYoTb+vFp7wvI+Xvlrv6L3TQTu1ehywxaOl4GU
FKkeT7ZDYEYnWnI3gsVyaX/Q1vGX7seizz0X6jIr1yQTC/Jg5aMqQ/4g+eVgBym0O3pAT8RfDVC2
bqc2KSsqx23dXYfHyXqISjzOBkirVEbC7U5RjpUuckMxHo/Atsy16Jmfj5Q6bHvty548twmcAV0R
dzSpSXuxXoMW5xbpexOAP/ulr3lLdhQf4/2R29UkOxd9+Ii/dvdmr0UnKMPShE5ebLurBOshUhQm
d8h69MdlemkGztGj12Yx5G34gKj82Rm25nA33wTZgMAD0+HkyjPk9w/H2qvxpyKZYkTThR3g0klo
QznCX62/MqMFSboaMpxKfQAnO4ZR5crhlC4ToWsJT2n3xOaJ6as9b3pmn29/zOy+tvUNHkN/0zTc
BNrpfkEJd34RIVX14JhDLirPI4QU9jArqwAbgC4k8h1oA/as4BoSQANdRa5gbmSqVg1UBviFC3DR
X9OPys+av8BdzlgdyM/QWPpshP/HArgCuTWh5unoO4GX/tOevw6T+juA++3n/wRwhca2qmgqMzc/
yH1/9PwBcA0Z4Bb1PEPGV+MX5ragA6iW7miqbfKj9i/MbfNOZlbDZh7LsnE6cqx/B8CFSvhXTf9f
nt34BuAayma1PBzlPC6Js1u/fkLgUMHrManpmZLlveLwK4ODIBANGPFcAcgpXWb6exbCSjmu8XGu
J3bz7DAUsEZUyFkx7cyVgt0XPVvEBjIAkneTgf+VNLEscqKxlWw7hkPtFW9nOqyc89suc/WPHOF4
Jl8xgCP7XfinN01BaiMxFC+HMaXDdCYadapLGdbOSAcoWg8NRHlHODXuURJDsCGDvhK0RG/Uyisf
BVqpf66nDToOjc55irABXqwDyHhomtHMr3oXJC4MzS1qn9E0jYq6c3osBvYDTWEnPIHP0Oq8oIIL
OIo0QXfVP72pPTtoOtUsmzeFXzxVHUwLlATbltSZKE+WnRTDwz1Ny151SWmW4u+Y4u0oF5Ptx77k
vbpYP4t/nQZSaI4vbSJbFIuIl4E7OpCaUgGT6cIXc9s/dNVRSyEtdBeq8QaD+4eetfPlB9BKCdfD
ABQ7PI6tjlk8wKo71H6LWjdAlZlSCniF5p8m0uw4pRRo5qi64cI3ad83w3xohY7kMzuvHeLj62Jc
d2XSxTM9uPflc12GJkFjXK6A2Qy3s51RLYHizFBuCuZQvJSY9NBtXnfAGuuOBa0PemEFNrSO8/f6
WcE7L6mT5kOPZluPec3TIxkzUQhlL7eTeU8ANLGCebVvxGVPfdaT8mmHbx9qpDz8VrjhwG+D9JYP
1t4x7A7HSzLZLNnMMFpkvA9aRhe10PRAtYmab2S751CH2eTLJERB1VsOxiJ1hZQt9eBaA4OpE4ZX
mRX1negTjS8DA6zJBKcxPovj/GURomxCvoIitdt2l/fnFFy8y32JpNEK+IWNmSMUkYIX+nLp7mPn
XrrfCF1tFy59w6dZdTLU5yiFB6sBf6vvvV2EuopXR+8Qrp7K1zM4WrpMLoML/rnJ8v2MSzJogpkq
vsCR1+kp1odk0iOqL4YZPSVekQyDuA9l3hK0tEuidJF188xXLM79ElAcZk6P0XX6DPQQwt37qSvK
aeS9/MkI7ppP83R8mhzncu+QrMfFwi9TRiCA1rsIgI8lVm4XgDJSVYHnP3O8ViTg9xp1DG1Vbtdh
xTvsc6Ag+Qn8EE9hpOJgpXpVb/VSeuvIBrBEOYW/s0iBGxJ2E0Cl6T5aFBCQ0SjFQJnO080E0Lp8
yRKHsuIQX2Ywaj9fiBd5Icnu8Nanu4504YmQxWw/Tl4+Nt23Ywj9IeSFj4kbyIM25efjIyTKRcQ/
JK96KqN6kE94U51NfB6Axp0mILS9Q0w12VlSwLunDpXYNjolVEoJVEOoBp7c07pGvDcoYC6+Sa2r
uMWA3Hu89qhSFlGbMt7qULBjtwy5BE3TndvWw9OH/gYwpJOgL/KpdvTb0m+DrnRO1vUoL4OdHprt
o9FDMEeBRGyYvr4LYFwgQOcsE4eMmAnXc+fEyDfVeadamQESxMD6DWnMflKPDttx22P0IoaItFkL
EZQD6OYuwokNFIYJGwgojCLkDMT3qjd5gMPdAdFOeNQL2S9JhDaP1kby6gbVeWZbFm4d10EjkPrC
XUkYtKJZflCjun/aw9Mkru0WebfQFrAjJASirHa+PehpWYYl4iqMHzCF0M/LSUMtwDAqbvOZu8iY
vViDdpXvfMMSr5HwFB1eTtNqUIxOvV26Cc7dcpizvyxSs/Zh383enFHzxOyuzafkoVJE6UW2xp+O
s9UAPA73X1Rj6JjUfhEZQ2co+cocyCVfJJK/j6Xu9uBugzZcJuexTcnR4zMgUNJG6dDH58MYbFhS
T0nr/sVrAyPNBvhAgYQeeh+ixtO7qCxtIpiNgpjedMralzttBcBmxnXPEkBXNVuEm7kzhLm0mJzN
1OyLdA0e8JgC011G1rMDuYylr7s0M1NwLfJ9sGBIHTyjk9hjsm6yQ6A+yNLBOUK3gyKjQ6h4xsLO
z8YAdcHOK3r5SEqM4ZrVRqWP5iL+Mn4OBmolO4FBvwJIj+puC1K1nm2YS4Y+KsaLMHygzQJ90zuC
PtkhtNn7mj/vYy4x+kYHcDjSfN5FtJoQgc5xgXHQApzKjD8M/x0CFUuUueXzLq0mdZT11fGy69BC
kUCcLX8/WAIaotrAu/GpDe3+uQM6xSmgHg7XsJPdJeI8Uf6CVIa/+Mg8QU0aLfxtbAJcu4t+7atj
6d54ltl5/H7iEPpE/FJ4vJGG0NVwIXVWxUiyuqQBRs6E0wURpPttB69WbMpR43Byv5jukDuBhPvM
eoBUbAMzKKJjR53lPeczDT8i1kGJE2jCShq1r6nahhs7IGE/HV07UBJKvwN39c7fp8pQO7MHra5z
gIKXLuH1OM8rAkiNVmdsJetHZiWf+WmhyDSsZpf344jjweo78eqRXxPuH3nhbQemYAzUoC6B904E
ebmzn0GAcIbMRMW8Tyfv7wX3C++9p2LeUBluXRNuDsFvto9RuvUaKLaAIm2YBesZdQWDSGKMgr1F
xVgv3xsmOFdcQ4fP71Urv1SnyimS3rFbTqX7bdGrWEvYzoJmxmSst2vQ0YB2NDJ3EzSo2MXKKc0s
XI5pcJCuHXGsoVn5n5zWozKsCOqEzJgjrjL/Iq1X4Pp+Tet/+/k/03qIF7YOgYLRHFOXf5nANu6w
ZuYLeDV+MjZ+SeuNO122ZZn5INgXPBJf+oOXYdypJiOcssZPGqIc+LfSesHU/TqQ+eXJv7MyNPME
b7C5SFFWoGsZqlq0t/ryOmAyQav8k3JvqVDr4lUbwYVf5Mh1h/IG4afglxWEKHpeVJv/YkZuWK02
h/3//O0v9A5MxlIxYnAgPVuy/K24OJbZuqmsmufAgAOhKIpXrRkuyDSccXHKmT2hhxQq8CgAZDWl
42QPl8toYfwL3QXLEuJV3xcEpgx0bgNVUFwh+PqvE6qNmUFbrLAFfdILRi+8QXbxji3cqEjFiswM
c2ruIgaprGtXxiasTJdMHmTRSk22GjYdnRJWJ2bBDrLm3qFJFfqbpMu0r4RVh7eW+hb5ITIVZsir
WzSRTz5kkxZVhAy38U5Wd0r+uX8wKSAwp5KDfZm2iz7qjJfu4hCaUv9Ap97xd8vOZR/JSlIq8ULt
SYfYEmPo4VIOZfgIq7jZYYQUaW1kMjsvDY5g0U1wYhhAS/ltVRGRWJ+34Qq3YBmNN7coQ4aH8kN8
QLzlEh1PQv2aCSJ4OPnTeY660nZcoQXRdjFA1xadCwUQvWBIu058gkwMbtum0mVyBksHwMZWF/iB
uGMCdEYyY68KnEeX4gSqGj/YrgLqCNzmSSnnpCEswvYQAjrvlUTld8cNNjQWgyAXpFVZoENw3vb5
Pkf1M95Qi5Cz1yjJIYsUJzlxBRXxFrVuECL+Eu0ffHbw4jj5fMMJAUda6Uj3Zu5LBkUG72x+T7S3
O5t9zyjDXRkqOoqKHaaQmxWD8n7+zmjVpgkOUK9p+JUe4he8PAsk8e30h+hAqLB5Pd32lWV0NsOV
Iz5K5RDzCS0PCetiFnB+EukSwunDMH6nUc55Mk3rLWQFdsAHr7NZBZeDqK5K9AXaSNdSVocX5xEO
OPiJ38zXD9ilMVGcgcrRAgSfObAhmtSsOzwWj3jBElCN1pg8VsFCTVoJxdGHTBnUSr88jk2HW2ds
7XuVVgbavgURejllR+9ijSsSu+3zZf1qmuD6/QPM8fXuSBaJe8gFulT+etmPju1YWfTRpXcukyOW
MRKqZW3ayo88/FZ5kVFAOW4/DOvNst9OvHQ5lWGLDGAwesc9TfsMKBZ+VaUMKjq9i4EBIlBacaNT
tsuQlmgqazrDuhu4Nt4lBRy3j3a3PscGNZaNnu0qtbZ6fC7DykJI6G31dJAxa0b0qHxgFOa0nSKb
2mT3y7Kflbjj6Q/GcoIIs04W3wAvm4zn7obN5fFiVnSw3xZyf+nYblutvN3+Xd0+Kw/rYrrIX/my
SVOeopCVpq45RagXhTvSpM2UXA/I2YwB/lS2zxZTGJ9GrhEYWpQ5g6yATtpRm6fDZWBsvUsd7gHs
YoniqO0pL/i8SWeY1gKLloKmdWXAguEmeChiPAGH205GerhJj3AXwhXUY0hEZLuyBz17BWAJ8iD7
NeR7TepuxvRdoyIy+8qzdN8eobmQlZ/H5DQtgjpU8B1gRppFcD367MZnnAzm+9BZek50IlHwli/g
lwweHdvwmF7MN3m6H1+Sc8+Mzh5VN6EeyHJeT6VkE7SB+pZCs5WfjqzNG3PT7+A1YMOnpxp9U4au
GakOyDVJBkmLcg/9hyVdT2JjQhc2rjsXJrwt3o2bTaQR5qR95jSgIAyLHGFItFFpRFCDL2GBj9+q
J/opUTEuxmYIwwywnL4lLPcAP6S6eN3xnQx4n+IjaaIcbcAe1AkCmIvz08EK0WQuxkbeQXTVqoYS
GhRWXCDYZuVJY78VUF6Pu161gxRHabStmUI/k1JrkVbETjteGFOZT2vY4k1xDtQsOFvMigcb+ofL
UJNTed3dLe5LZkhooGywB1+ifhsD+TZlWFwGppPox/BEZ4WKC7nKxbvOqaaDTm1dvqichL1jQsZC
gBVzsf3z8lJ7dqxQzxRqUu7YMOSli4uHapPrSOM1fAlEo040R3OUEZ7WDtxDWguPl+eDSPSL4hEx
2Wzbq/X7ch8rm6GRKliyhFReu7qze2l5A1BpyuFyHWHG0nJ5q+MCLREJvvx9A7ejiWHeUyeuGGUd
aDt232BvjLd2LF/CbZYYDurRnmonGYQfoSl9X4aMz9XpxLADhlVG5iN8h0MvD9a+LnnbQTYrRe99
rQXZozanal081SN57bW9M8gKnA8oOlUst0NwfXpwNYEZahGtiFF7pNIMDzV+S9GmSIp2rKUZWHXe
PUpps56qWZQzbdkGyIdoWZyTqQBI74LtIcngLQAq2dabc3zNKk5hd1kMG5gH2InBj4JXxTDS2wZ4
5nWvHhMk+AU4yVthnr6KTCOQ5T7SoIU+KnaIjU5zOUWcutai8zLStgRovtQpqAxD1Y600j+fcAei
rRZDhj/mvpkHNcjffj/YANkhl7sPm2VULjtA/rQjYPosgdLage7EDv/n+JGLDdOrT0lp9/aMgSJ3
t/ShmOemd5JiFGzWJry/cxc70N1UFz2udpRx/l+quPZvIEH/ifr7r4fXYHNYHc6jZr47j3FMKQ77
PwjE4qufmeA9I1P/n2/65y/0MzW/P9fz//nb63tJlrLaH3art8OvWbugIpP8fYHvPx/q84n/2WsU
kI4PzTsvrpHCk9iTJ8oG4kZA83/7r6LaLH5+WbKcO8U2dGbyZCYFEU8Rv+6XJfpHi/DP39+P1fzn
3/Pl+etqf3gFmHif/7oABpOCqlCdUlUNyQCe8v+4HL++3Je1QO/87wshxiG/LQUydDi9aubfdQ1u
ajEQXGAtUKlk7BKRHP3Hh/XDzvjvG/b3vfEPFwPzc1lD3AF9LdxraKZ8WQ37TmhusfQ6ZafsaNQ7
N7Uato4pN8OnzBRYCNAp3yvif3BS/uFqMA9AJ0p1qPBwRf22GrZ8pzgONj+apnBaPlWLbm016MhZ
aB1zjhmjoIrm+f7/ewMfAovjx7wGR+brzmAtUG9VkFySP4d7b2odhCiJQheZmWR6lKiiXLUOaJZQ
f/Oa5ucREOHxyxkx7xwgARudrBsMnczTIH7t6CyHgibLtTvC1Bwc0Jm3QXHRFIH415Ww1Tv+1hQe
6dptXiQYHZn0oC0CGYqCwrzvqvNhOhZDRwYX6mdT+7fVMJm4/wGM3eTWMHQ+SBNTUYV7RL52MRQH
YzCCphBo++z9f9kaGtJtAJe6bKl/KAndWsjgJsEKBeMTgMzfGBP/3kWCApIMS8JCevLHvfp1a1jm
ncEwKaY+BsNmGIP/yGhuKeNCogm3PyK/pWuKee3esFTeJEoRFrqh4NbfVsO+sy1LNnCx/VSSur0k
A71TvIFwlVeJfrp8Xf4JFYaYoegal6vw0SMk/3pSyMVJQDVNlvGNZ4foJCE3dVLg+EDUMQ3SQuD9
35sQ/95JMe6oR7ibaD5gd22Ik/BlNew7chnZIStTNIK3UIa9rdUQA6sySpYkz/zz6ijKq/BqJPei
XPu6FuJ6JWQTqzmQMLDsW0vGkcxECJp0nKeEA6ZcnWyQTynsClb1kxf2fWdw7aIgQ8HqfKaot7Yz
PgMGPRrUiRWD5bgy2SCNVTkltoLmnmDJfV0N506I8RE/LdlhC4lC7tbOyWc6jkYhWs2UbVetBjGU
i1Ul+vzBGfyyGrZyJ8QFZdZLBzT4pBve2mo4pqYI8Vu6iKZ93WrQhcUVnhrkZ4ikF/hrDBVxA4dK
0i8hqXSDNQqkUdaBQhLJKK6868IGdFJUpQwTtIJKBEzg62KI65X2NmCHIhu3CXZ9Qk9gGpQoIkG/
6qBwvao4N6Pk8Pcr49etwWqg0AX9lpVQTYUq9/bChsg1UGjmMNsUb1euhuGIVVVFdv4j7f51NTgo
Ak7SyVIN6yZXw+AOIBcC1rAMgvx1J8W4g8tAzi1Tq2vAF9/ChtgbGuUrKe8PTX6+fltBVJDNSc1x
7eTzJJm+cm9gFEZwRF3c1n7H/lgN1l1cvpbDtUOwurXVgH+DQgpnReHp+dOVqwFELssiUmKc9kkH
+nZSyGjEF6H3/HRluK29wWoAa1NxwkHibrw2iiJkyHED2dJ5y0Kx8NtqcExsFb1jSjchs3hre4Ni
TcD83P+fZKFrU1FmP0hbmNkwiKXizvh1NcQNy+36J/R1e3eKAQaFtwDJhqaA91x5UkyAAahxuoEK
0e89A/UOCwNuHNK8z4Tj9oo2nafXQcuZF+LAX7c3sGRB9ZNzp9NLEvNH3/aGdUePhruVKgDsCweI
Wzsp+LmbKvvCJOvAcvvavUE1rItuIv06CpJvq0G+QadJcPiw1wBGuDngi8hPZoDAOwfaJs5f110T
e0MB76IwE8H0+2oAihKswaNlxGH1H3fOTd0p4rPUKSnoHwig6uo7hc8cCI1i5TPd+NZrtKw7ejai
JfuJA93UQlBVm3RcyR3JR6lQrks1qOU1Rgpp8tM6ErOBX0MGtbxJAgrbVjg8ffYhb2oxuFgB/hw6
wjw75/zaTIP0kxwUyILa7/fq1b7j5BCmQZR+NFJuLX5+DoCSHgNQgkVd3W9ki4msXFapAGkrfd0a
IifnRDLkykm6zYhBxkW3kbYBT4mNxpWZhkqrnbvJ4X79iwoFko9IxYGPsQO5SXhYkNXF3gboocq+
7jYRoBcRiC7VHzDOlyRUXCZ8A1wOWRT6gr5wU2GDLorNoAWPT3YgPtcrtwaFn2grkXj9VdoFjQcG
lehfASDcYIFCosF/KdNIumiMXrk1SDSYWFF5RcB3cSS+hQ3zjoRGpKAqrjk3CHqRaAAyUMLD/SOO
Xt05gAICQ4qOo8i4Rdfo20kRuOuP4uTmqH98huTHtOUJeCTQV7YN9DtRqgmOAqm98ht/hZwL9BmS
ofnnUt1Y0CBBgmBBR0mgf1fzV1hV2Cu02AiVny2jXzcGiReIAf0kspCfHpq3FUIFXgf8BMGGgSy6
PNeFUP2O0wboxX9+zqt9PSZkXjT0qPI5SJRqN3dSaKmxox2yDEymhYPGlReK4ECKs8cG+Jze+7Ia
7A02oU5idqNxg+tVVAyQIAFmcJW9NvOiH08bkS6/IDn9dqE4d0Aa3LykvT9tS27rpIBacuF9+mw7
tHmu7CnBh+QI0N4HEwAk/p6Vi4INtAP+tO3cJKrBGaZKoQvNWWdlrr5ePxMr7qm/rONt7U5cXIAe
3GGCFHlr+B+3naA6G6J9QH/j6jtFobNGBQtjnHMiEK0vd4pKaibD0/6DInp7q8GVx1UCiMm7uP6G
5dhZIOSGDiBKHfJtNbQ7tgbcFefHV4Vg0o3lG7Q1aKYT+nS28JX4nxgWF6zsn63o7/QmUc3TqybR
gwn4c+/c1mro8IwAekTmRZPNvA4pJ4pS/2Haaao/gK2ve4PVsAChaW/eKuoFCKoKG3iRC13JsMdL
FKqDaGyL4lW4tX+JGiIvJ7+jZ/NpJ3p7uReZqGhoiEMuDvOVnWhuDECNnwH0t1Nig/LAOgcOowcn
0IMbixk8O/UTIZ6EAzTiylKenQF3iUQf6J3A7Hxn89h3tCLB1v64UH7kebdDpKaUF2ky/ATkMyhV
ro0ZGm8UdIAk9K+I1IJarMD1wWL3x2DOje0NzrfgvOMVSIZI+nUtAsgJYHRNLIhoGH3bG3TXuFv/
l7m725UlOa4D/CoCH+Bg/569tyHqRjZg3xiWoRcYiAcSAUpDkEPA8/b+VlZXVXdlDSRU5EXODIYi
+6izKyszflasWJEhgnj4DQOcbzcwOb1LPkCRsIyVpxjz3hok3YiT3cDmUWNJeXNG0Ev9x9/uSLpS
EJxrRSXqMyJuLVtPIUb2LQfJ2EJTnrXhFTisW0ugIQVv+aZI6Hofn/KaKd54MA26OMTkH9ov1GPj
Sm4XZbZ7IhrHyfryb4b+vcwBtLXy0zuM7z5DyW5QIsUATEFPT99sHqXla2G9K0MDJco1pWe5cAOa
01x9rMnHhqZ1UL0bFD1hTb6VUcjQijfMth3AllUqUj8TebcutkMcqozCbEA/WBaF6vnyNfEndoX2
X9lJSurtJl+3G4K4kAoVLm8tBfc3BbKhE/1Ws5+xwBZX8qZPALO1zCp/S0NfduP5C1XqrE++QdHc
iQ7xCWuvadpK11bYskDKcuSlfiJPk/6dlhuTydMmENa8PU3ZJ283cJ/9Cw/8u/J88Z4QSBDRph1O
0HHCo45kwwYQTsfyameD1UvaphX4qxqVp+5KIfwmFsgG3VsN/vWLZ10YYDL9xUTNk7ApoyjzQIVf
uUXdMrWETRjqSGRfl7rBgeRFREHJ+wuq8crOziivkeKgYjkwNG2Y5aJS8pIE+Eu3yQHmyW4kBoXv
3DQnZgtEczacigQbrnuRKutsPOuGR2uzJYqOx/TVbgjMtNK/3jgs8+0G7+/wysKxOstmA6YaNRfY
Fugofb73ZqOdDVxIOe6klEhHI9wrHQCeoxyVkyGQrHGucRwnOjTQUKmhbDk0hgl7Udxjrp+lj6ZQ
kSD6/g1g9JVkWAjT5/KOBlkJRZZVoGW+mpKzIYiOS4HelasoqSexoOKN25Tkw0VRl4VHq8BO2tFn
N2RQykmI5f6jGHs9jhU5cSlQeUC50n1IkdNl83GwSmKSSl6vfjZQxhkMVnkRK+qM6FcaojUPzlk7
IC+t3eApGm+orBhfxbMRrbvYR+ctTIRuN1S9AW1u5lJkm83BZje+Yw0QW3LXy/jwM+JnmgMbKeNY
V4oVxYtr5Yq1H2G26isfEIenKAr4qmEbrUtc6J36wXdZ8SHcUH0VbITOnxFH8xUcXRQNAGIh/WuR
wKgmsKAzLXsRSwudmkk+uJRPF0TwOyvZK3H5WJeS3VhURZKhHneDa03r4O1PzGY2hF4qSkyfZipc
0WoGGx09fP1WbzyTAaRFgvtGF651YMxHYYkR9eOVCht/o+pSxPZAr72keDgbqfJaCh1gyuJBwg3H
A2lPY426dHU3oOA3bYa0qvU3BXDwujixGalvHOwXQVwnw8F2WYq7wXQyx5vl6HcjvDekyadoJ86Y
tA22ohE5u2Uhx66D5PNI9t+18KSXckYY8CX6ffB+KRv8q3g0ImDse9bn7Y4G38qwYCq8t4y5rTYR
KJqLokhIkK5pQlRdCv4ByIj9WZkIByMa6aYntHPUmQnFm1od9EV9EAhIC6TckxJha4fjMzoCHfAV
7pt0/rvtCkiIvTHb2WiAeYpBOePV3XinsPwRGQU5YEKYA1chZkMr6A4ETon1DA1Fm0FoGcjhkqCx
a+hTblqHMs2Wrgk0/LiwLQY0e4ozuNcELYxoR24KBPiJvxD1plvhfrrd0IUK3ABXqQbWklfCTbqK
oXveP5JQIonD2VCjlhfiDkWQZL6CY0wGn6p5V7hUNxkmluGoaFTCEO5krGIydFOiUenOUd2cTnIE
rQAEkWjIG5NJ1c4G5WH8A6mfSu5Z7+sniiitL5zapR9lQkA0+Vro4EQzNfYVA69nTUji0N9QpY7d
AL+KRBqDdMKYPG2vxIdT9ghOWdwNncCYY0RdnLMzspckHtkHd7hN7FtWmyoMZfI+QKL+Rqkonw2R
FzAUITbA1hH10v4aZR5k+0nhYVcknDdxIZiyKrUBEE0lRZ84ftCis3zvU9KOsnd1zdj8yli0KqE8
pU6YVSry952NvN+LQOVPb4LTjNkwBWTClj7VLhwWQhuYvxjmVavBv1IOoPrW4PAu2vjOc92VFSaL
vARImrbCYNQWUd+LCHaJNThYnBgW8uFkvDZBL/yFWYlvaV0XCakBsfCir9LJiHKTfmdMut9qBJad
vCrC3fL4CVNXEBTrKRYVcZT5POI3BBV5sEqby3c4G0/f5LVR/PpiSeX5s+1G5M3oYqDfYHUG4i6d
Dc2egm5+KRQnScrhpoA1nrgsbX3aCOdsR8mvZ0eF5hG/qyHlafZMd06kvdKaddwNxHLchIwdWVCP
2SKvdIfgu0nAA80538WzIeRCXnqHnp1YURTRxLwaY28XacbdQEUTSEd/uC61mxgUE1azidSnow9/
fpMFwaL1Rk8qPKwrGunETUc+ETSVzkbiUAGoZKdNmDrBNlgNqBK+8pzU8pDe9DDrViU+jGZT2g0c
UdwPZRKjH5ICHuwGqQ2n5i5hm82nIHTqRcRTCPFXOF2zosTsUxjYCmye9iH6eiJoLuBQmp+TTR3p
UEkWBVTmz52petjkfRqsf2MiCLthwhlLC9+YsVkpZRRsSD4RAKZiXjsb5JvI1AI9n8Wj6gaHm5Iy
SopNW/C1RL4TYRt6BD5MBHkWmkerrRaZk4LEvzVAKvh7KLiHm/LyjYZk9KpfQ52dT7AcfzGjXfBD
o+7JuxStqJPGp5irlB7HI7dcvCGLsdb68YRWVHkQiq0vwgkvtkbzsOA9UYtw9FYdOFhRoSowelYr
mpbPjNoMd1gfUZnfBD4LiNZ0Mbs6G9wLjq5JY9a2+WhFksHTz6z0MaCVzT1JIWUppXTS/vIYRW8c
lmXOwYSVpYyK1t8oKo+MUzn6Srek3pZlMjZ//XBTXkyhwptEVJiUTq3ORgyEe8Xe+K42WrSiKksa
4805aA06ffQlS8H4SX3WbZnPwZLUAW5oyEtdutzKpoybFrDgaCfjTgXmugiZ6zYuZEZ+k7oYEDtz
t2RS5VIKg+xvQ7cae/94NKhFCtsVU6bUspKkvOibwEiCiCYULV4T4AV0QIG+DVxjgh6MhnJ0kldW
g+lYUrqpAHOuUMkLyYYV1WL0XtsN5WikMRmx72wiAo+78fGOz0PhWMtHk3easADL9mMxRhVC+FV3
KKJyoRclgRy6o0NRcuTMb6SO6SwoEBBkx7InFGX0aimK4oGmg6bCScekK0YnKM+sS7Sy1uY2XZFN
4BW3Cp/h8oYoKmQc5G8E5WajaA5ro5hn9K2Bh5WP4XbqYsrl1bAL4MVN38ZLHanD7WQA/6BJgpqQ
h5u9nimVx2lmzsiHSjurhB6FFAwFKfxtkPzRZjRGpCReu+1SV5pvNyLzIG2FVmWqUtG7IuskRVk6
gfPuD96VaRWRre5kwrPhZCO9CR8Tk1dvSrxI6hA4TifUt1BYpGurusSMtA0RV/qHtER4q1VANJod
1M/XsPtwNsTkhkKo3ctjghDOdzbE4soen5qj5fPlWEPkRUNOqKku0yatPdwUVAUEXeCahuCQ7Gfb
DXGoIFms7EIHJq7GoRIT922d+XGwG+LQVBwJiN0ap5fO43l8CkDUPoCioj6VcUdFKxoxQPqbQvIz
HVEas3LkD59OOhVYco3uBebRCTBAX0IVVzKmDxiydVaATe1tKyxMGJenP4QXEHOkRaTuYW2H/QWV
iDmPN+UDwdgJ1BE679mIdyVJ00ZNVXdD2hcOsQoBUagjSVQs+ukPrBW2Za15rAao3OixwBqJRXFm
i1YjyZ+rEJ3rCOo++ld7EV/yYbuWoVyLjZpsNyCTyqJOr9C8tBvKKERF9q74A90ruyE1TMvHnBIC
PAqVNh0RsW1+Ys2/KjiynJrhYo6Xfs77aEP5VbGpLbOI0M7mX90Uv1oXZrTrjASr7YazgSwlZgkI
rOfkgAHGamA/3cauK2XNaDfwExSik4bL6qs3JaVo1P1Fb9m9ezgbbooREwSSFiR9xs3I4U7wpexV
vCiOhg1VXrsVFI/uNfKI5IqUWeZkiapoqIemFUWenVEuxaNBPg4FVOW9ydIceQo4s4REM1lpUgl3
VUZszmhFwyXqnWzi2SgMh2+/sDIeLgpZVVlAiJGuZexV2/uJHCzkRZ8yvB8eOqDLMQ3FXn5XlKdK
rU0p96hVWGZswIC5oFJ7XXq3qtnad7XEqLNqsliUIB/tJxKgrtLMW580d1Vfw8oz41lTRFQOqt4k
7QRp5NS71at6pVGJ6Zx4XLTgUxKvJdG4G91WVfvpGiB4LUTqI1tW2SBnJjpAIMfUqSezGIooqho6
laAR4sZyoMH6LPLnp0LM2Csyl2BhN3cy3W6IxYHl6mwaUqsi3W/fgMLRlcX0OxOWUGDDHGau1d7a
fM/JdkOkISpQlo8srBCgGmnEmzxMQL73rekSz8jImWUzodaRAgw/vkrYUHxlIzOzchmDcUxQvnTv
RLlpVsoGnpGGrejZp/hqW0pW1E0JMgzwZIxOQB69Sijs8CQV+zCH6C1MRtmAbWe0s5AQpl8UH2Yl
WWWUR10nvvMoFCmVV+ONWilSJJWW6SRVwx0GRSQKEJabJFQ6GxEfThsHjC+G+ciklso7Oq2Yt/VN
T3Y2knqzGRjOVF+LHEA0hFfkT0UDmkS9goB4g60WpyrdaBeer6iUtkZEbweX4ZC41WAeoJf8RBGF
g22ZyiEwfwlUzszCxObsVVIOFY5HUUHNUWtN8aZI/NTXUGJo9Qg2H3djAUQFIyxtpBGnI/RAoOxG
9gHMo8u75lPejQuXkCXM/42Oz0ahmle/yW74+ZD8/KuuIRB7DBlImsqFHhSLAoh+Rl9uHfwwHwao
kyozJqUPkfivnY23b2pGCb61WJzvhpDGpi91+Qn3AlgHsZXS6y0qdyrBQj2ukVshEB+VvWI1olae
KZ/LfkwWezWrIc5oGbgstnYyyN+JqNLSgULMix7w0OWeEM6KlP2EZYPgfymWhnWEVl4DevS+0paF
dUpFmgjeoz8JCPiUMW2zxqGJNXR6KiqJponuV+NQOKhqUuCNk5OR3cAmV5iftfnCrwdsf/CvZTUF
MXnmiCdNWVSpDyfj+ZsYz1mctd0AwV4WGQ0W0UH5lkQRUcajEbz5i8NevEY9QA9QKyg0JH2y9ES0
RT8oHRhw8mITcFobmR01V+KyKUQ/bgbzqZiEfS+cuZUVptoMCBQuJGyD8EjUpar2MxBJ/tkI9PeI
V3yJxkcqLcgtmXQ2m5RqSOWqPGldewXKlEnlMAEhXG7dWSMKyhu4UW/GTWhhutoaKOOmHaAPBQ+n
mKulYiS2F4Pehsjfn42UlDKsHKesEX1uq81UadS/rj+Afl9GUxRbUaKyoQ+e+N2NGvxoNrIbBCUe
ELG57AYWuBl9gCjJpl7mKqqhrRE7/dYrn3d/OBscr66tpXt8Pu4KL8IbYruJhcgb1C4KoJyas9T1
Nm6rB8pxyl9hSsldpux6ZS1M/VH58Bc9kKLZ4KGoF6MFm3HRsSEVUVDrJENAMXsyn/BwEA2uROYE
bSAsUXWwkV4JF1LaejJD6FPZQEQDJ32e1MHq1gZERIsroyZrBTZBeQYM58ZFz63r2vogOZKVmm7i
jDcFspMZzmql0T8ohhsiUcxbD9tANEj4oxHFUshurY0qM/aHQ0Ap6kijoKLVUacpN+LqOxu+Lyy/
bjfYbJHIbYDydCUlpWiTx3QIpOFwQH+jrA9tQ9U9ikVHHrVwgyS1goGCzfr5bOEG4BKiAYqQe5bL
jdrgo80j6YG+dwDgF7vxpi9WSrQk9LMBgCpKOmX0S+RX1uON9FiDhZdxlZ0V/QJtKPPyXcswkCW6
mSowV0pSb8TM0vJf9LCsKIfyLvFZ+I6HUJQVDRU1XceLOt50SVtiUc7Eu4rCRH03MlwsaZsRw45J
Z0WRhuQBIo4mcDIbTUFp+FOWFYUzjrYabwTrQYoUiZ73KTkbOvqofYWTqnqzRL5T3RStWlREEQtC
H65F5i1P8bjBMM4K82FFZqyChDnd2BPaUHXhNwIHA6Zt2YtgWrFCLxFcZhXuE9hYDR4HZ3JtfZ1x
N6gYhqWAkFTUo7EbMkBqad6+keLHKbjZjWyUSGNOMXv8RRwvlk0NRV2puBvpUyLmghNzKmKF3MR4
NnbIDfma7GxkN/S9pvF1CMU+zkLfk3y9SaYebkp6PZGs5TCN+zSd3Fs7G4Jz5AFoeZX45myoQS+N
KK1S8mA1PpCH0QBdy9SrJ2y+wEVycPE5c5UhYO3k/sv/+2//+uPn//7TLz/9n5//+B+//NPffvzl
17/78R+//PGXX//51z//+P3v/vzzX3/56U//+PMffnj3P/nf//YH/+vrW2xkZoH8Bu3tC+1tKbHM
l7tGWJYEsxZlMzDKA3Df3AHgH04QPPwE5flAHnUqHA6QumRots5Gu+EfHjGimd5p9Vw4/L4wAlBn
3kSvikb5DMCTH4YBOJn9DD2RP/lMP3Q0UMsIoH0Ns7IJB3R6XgSp8XGRIdUqZqS86ZbQHeJfzEWT
lijZDGUUVP0IsKQ7pycOG1sHDmNTlKtvDQlT4RquSW45OCL1j+qQPiQv3yQvxVRoMwkPvjVU2ZxG
udCUWHlKfw4GpxpFmrqUajqheaal3phI4t67fr6SdkeKsyFM6JQ0Bd7QJaboBYoqBqFEEWlDgsml
wzcJyPvNCE1BSI6/vrc/TnVRHI1weAljwMoFG+XCwWP39/1ehNekhRKxCW4ARJmOpdD2Qt0D8OJV
Vt2rIoqUTy0meevC8DvsBvRcoiy+mZPBkpMhBorygQyr2G1gN8L9e8qkeoPTu4lKzgY/g8GCcOgI
TRh6qYbajZTkc0Bq90QiD1MFZ2RYaGgZjya0SUSmuXELzKcLvcIMNQ74jZROihvFYAM+wkcjAgrk
Ot6wIgrPu2nsToh4pXsdJGcfPEWR90a9LCVLfmnheh2Q4WxG63vZSJHTHQ09zK1LJnKFVbMBGYbv
gEeYZJfhWFHCUmhbJZ2L+5qvgY1Fa6IYImjHo4qTv3+DFIUiGkWJDtbIZtgBlHL4SUKv2ViA62ZE
WBaQWUxfbQbXFCBcv0F/NICh/Iy74qNWp54vfeXn+BMsr8wdKKevKA/JUPZ3/xBtvH7T8sJEbUNz
ZjMbSjvRUqABqMQzwGzE9JjAtwF897vhbGTTkQSBa6m+zQf0AGtdYf1aODZVCatXYm6CFtdkUSLq
O7bwWxCWMX4mhTaCeWVIn6wT2b7GiXzTXQFaFdLeRKcPsRd5M/omdmyZLzRfuJEGK1iu0qDDrf5R
jL2QqDHfSHY4HYQWD7uBWb6ovajbBA2crvSK0xSYMvVoaXixZwvQg6FAToFbiYs9QBuyeRi0jK1t
xYxNW5lY6B7Tx0DoKZOHW5ChCq1s1Dd6SucZzlTyFrB8unAjjt/INLmatHLAUDogiRIb5Qj6JfjB
h4vywcHqRlFwnLUur37C37nmMlmmr2g2eE8jqsQTbYTQYTfCe5s8+PriR5i2CH+ibdQYG9ByWE8U
8dHb2I1Dq6fAHFZK54qVysfT3RSBuTsM9KIik/pY1aUEHQbxaSzAbzqO6LMb6WILl104CvqaLfgS
CdkMF1ngpSW6CHxFqMqzwjcwyE8GFgpFVW3uRtbNBQ+/y7mTYhlkk7nqVaDHGcv3eelNqf7RhjoZ
KILpyZ+zpy/Q3xv+nxQ7jRHFzXijvfOakalLE3AXa3x8k8QrNk6rOazlNYISiUMFkDV/YjOUSNLt
s8G/Dwkb9goNRn+mjUCdsagU+WhBNIxHja3Io7YbdEO1sGmIc2E61pvdEHWFFCHWmzEMVVZDYLQV
ZOtWuuZV+goIML2NVHYD8PWlaDgPgVKNoIQWbhT8uUxoRKi1OOqYiIhAMXsFD0dgWaZDRsN1ORAi
BV6hNe1lp/kwQO4VCIVOIjQ3ObsUhnKuzhiaLLleTPoTeDgj6QiuglJm7IsWeMV6IhVAt9PUV9oN
46WgWmqK0h4tSV/CuHsjyr2mXXqjSy6+fCoWtSGWTHwIWMLG2tHIZoBxHDSYopLzAdhIrJEyBbWC
F2UbROq29fPsBuxP6UPlg1OEbBT9Kz6k4FPY4nwQ4jyaDcAGRw49VnHMVJrpANGUDhqhnKUHQhXP
Rhj2mZmeymVry+ouCjGkDBHCgJqzGK1eimtEmDrUvWL5lYNNV9ZSRVm6Oe/NhnlKlJ6FotMyWLAh
pSg076QWzQfw/9ejjdgeoRfeg2y44yloixZkhHBIO3FJ5yaLNuLp2I02iZVrLHqU7KkKhILiyXCp
FKNx+aPg3dzvdCNfZWwo8WIEoaO6Ujn2ChM5/Re0hzmPg3/NYJR38V3aG5Yet+lcir5GgbQJlCpf
7Ef1bCB/QIAXLvUR5rEbSebt2Bu1eCW92SoHsCkHO4O2SL6ibVahDYrD6Ye/iWkcIMDwAL+YUH+L
8xjb5V7OFG6kT56IgJPtaBd3A3WcSm0Go9zUqh4dLJeiERiMEjneRCOzhaJKB0ZjCaU1lkVRoXY2
1F81WESRBt5zUmMjp2ACC8kXaR2QbcKzYfBAlDaQIlt7TsluaMJggOCh0vWzJnHqTcJxjNkb9DUd
PCzVTBgtaZNk1cFyqQkflaSnwRePNyVpSoZFA9oWsGfCfF7uSjyg9ZXpuCqdjWhSO2oKbDftrsNu
PEfdCTc3bW5hps5mRcHk+l6xjvzGEBZquwEGBIYzGLfg6oD1YLFA/6LDqGh9k2mZLBZVchRDI2GZ
B+Y6l85GfEaGLWv6WVDg7my8S4d2xvVs8UZ6G8k3pSkCz6ZanE/LPGDY+5fUp/HgsBspOZoFklgv
Wcp0HjbIl6mvER0BaFa17KGiSkZqivppb81Z9yksKyoJkCB6AcuE5HYS54m+7AZ4OF3AWGsR0Sze
lM+0j0bbvzFVDnYjuxEdFq1dmZAxn1pkaNSYrA4GSpIIslZaAgQKQwGjIYmewBsZ4JiEDXIAVZkP
CHQ2Mm5Rb47eCUWwmk+xG66KuowdDo/lkMPK6NWbUAHuaC6T+RQJWzBAoLl4uliDjbxEBAZRs9tg
pZ7GgqKrt2vVfZvPp/D85B2R4MCjVZ7oeyZ+KHDfdEeOGT3CFxVXBlbiPGmbI1JPzrX0gQBVMWtD
6iFXpKi4lHSPEj2saFpL6Te0ARkzts4TYUlF/UX1kWWrWVHxBrSE9Xlx1hYJnnsPC98Qi2wEqPkK
9HpSMr4lQgjeV5VfbsqURgvHjE5DUzJ7jL7CE5Xvk6zhzZOxzJenqJiGQyxAiJpoDQnMzC0DHyRk
y2DCQ7wRtn1aKnf/O5lH0YIRhUckA3l2ESPWDwy58G2GgiR4OTKI05USyFzwvqo1T7YbcG1tfd6o
EKCOEcNyjJinVIU71djj91ZDqzhCmBR3VuSLPxQecHmiZQWVMmKeOgQZ970j6WE3aFPrJKSQNGl/
NIkJYSMVq0w1LhOq5fOZTAfbuMnwHGyosqOKdYznhMnr2LBLjsNUgAW+B+Q7MhWEXTITyiPrSKXp
kldgLXlcNz0KPWVdasnrc5j2m/LhwyXRdQDjUbPB7JiRtwFicD+YTuy3KOvUXKuQPP0VDgf/GmLG
4yURkkdXTrFa70GEqadLUGL/U/xTRXHKy2cD8ssgK0I0ZepDoCEkjy8h3bSMkpnPbvCCEC/5lS3R
o1MFRDV/kQ+Q7/wGVSHiTZxvRDcmlFRwfaMtlQHfOd7lbiUdT3o5hFY9yONkuEJisk1sdzYbmvbX
dF5IF/JDa1Yj4HAGiaNaMh/QjUerISBnUcL30Yh960mYLAilUiT1fk8LV35mCQ5tJFHschVMNKae
CZiiUmSYMxOQ+53PhuIN+0fIkXxTKF3aDUIsEUDHRw6LqTsb6eqDFzg3io6T9ip9ydXUo9PpjqxY
2o0QFdyAeFhyFX1Xn5uip1RgRqNzSv+awoGaGDkZhApC9KXdSEh+K7y2oPsh8MIejrA7wxHR5wmb
2LgTgWjmQqV/u1h7NfO1UW+B7ouEwKMJ5VDS7+FSpug4p3MNi1FyJfiKlkzpYOiLFrgoNQN4Av8d
UxS7EW3u26TLCdG/ZO9IbyKAaPWUK9Hiy0zHwXsQyB0xHmcDOwRUSvNtShnRoPxJnaKLIlYqV5Sg
GpEj3SeZHuwGTuRNgXlCnpfBUlowqAdR4fp4Kt4SFUsDmhKW6876OKQnVL0olSsXrISN6ZI1pwI9
Qfkk8TitttJupFMJlqVAoniZFPBgQZ+/YS5oRljYoQCEttpENfn0KbGhYTCG0VN1rRk8E/BsoQZ7
2vtbomJAWBbiuhKtp6sY0DdzdDl/bzRJVuls4HmB2wlPaog7C0Kla0znTgObbzfUwZr8rS2RN1Rv
Co6Uty/ZaeMsD9xhNXnNniq8RiROyqTWOsQFiDKCURZHo5ibHXaossHiUo5W1Ci2yN7c6JIzgsO0
bwOTqwzzLeXdwBjz1qFnZwmKWCMkDofnRoi0W1Ol8t4UgdNMb1Zci0Ji2W6Af1PFvZHaHoxo5mM4
gKKym5WdbDOAdWxaRiQnRuATS5shRcncTqQ2mxxt0keX8vn2LU1uAI1F1Ws6B6ucpB/CyFohBzZ4
OWGTjCkcCOYyFCRB7cPZUE7C1wZt3OTMJ7slGezp5Kb8IxStZWsOBnsgF3bc2mTXw1Z8gAe1+wlQ
l576xZfPE3lBMxg8Py8sI8S8WqzBn4QDswVWR39iN9wRLqVNGZ/TnwTiYS7YtjpM7lCgypohtHT6
Pp4N/gSTPNaValZgntm6L4IIE5ZAHaaSy3bU/AmGfSZFuy4b2PlgNAj7f6YfCkswfcATCjcpFgQS
1qb8sY3ouNr7ykR6RjUSd+5kPEq4oQJQ93Ghrky3G84GrmZ6tozqiNxWyb2+0YHkT3zfrZz4eFP0
Nwb1sFOT9jfKNyGiGtxhPBL7YrAhtIL5puH8HA/NlHmBl7+f1mx/Ng/LaCi9eqmaPotlAx19KnWZ
jXI+OoecgsYLMIqOv9DA5vOw2i4Dz8CGg0jUiijZjcy4TctTs5OHm6L3FeF8Ldo3vHS2s4HQHJiH
higGQTUsT6/eWl1r8cSDT1FkUXCymgBtRgKLdxkkVwTgqmg+rJ0NfEgkrofKwMNufCYsBzu2ap4D
NFt/YyqNEZ3Sxpasooh7LUkIL5VhsiE+Hm7Kdz3ziUdubUwTpmwgO1qFTkh0qYseNhI9bPIi3CG+
7SPzeHEjLZfga7rdSLdnZD2jRxP7Vs5T0tqIMo5LfVqK5kfUnJLbzldhC6KhzINAoRFvgNIGLltA
HnrkjQN6uCe0JVwisXvbqBl5XiltROYswyuKSUrSecgFH7qwl7inexOacmMq0Sm1tMr8bCmbPkQa
+5I24YHu7nLxNdCffF0Gm/LrwWjgr9wNcJzvnkT97g3SH+27F0e75l3V2IKUYPSc1lEQvUKuJlSk
LeqmFjhZ5MX5RxcFEw3HphhrIMuyGfpelTAhis+Hbr7UX9PIl86cRXdkNnhYOEipDgecZQvcUMpf
w2DJMBi3RLrTJN0OZiMSLW7mrj871dngXanw4zUpboSbV0V6hJiqMSgPjFAPD7spVpOt6RGbUVki
akWmbaKUqL4OiLykHr4no6Q0xnU3JVE5n6O4AEXxp2ZzKdkN5sKPw34fkLHpTTNneemIdikeHaza
PK7XpKFGOxfpypWnEJcohxp6PMEjGRJ6wvOyE5mzhcFuzwM7srBT2Yy2GxkYFso7UnwNAYw/8VV3
XUj3BjTHIu34BBhvrSjzbQbXmv6qhIdqbEV3ItqCJYZOmDffXxJiI/CTdVzwbOfiVWqSnpwQZouS
/hAcpBUNWU2wqUd4PiNmvjXRT5ed5JKoMioBMe9ir5pjFYImApWiC61QpA/UULcEwydpqzR5UpPB
0dFSx58eMTcbD0OAodmgjYI+AjwMqMbrjDoNQXBGKLSFGYhv3GtZpIgBDSwgkogx7sRU404UGYGl
TU5iOnynXZT0Qnud6G9lA5obokPJNWn9WF2UIQiJE/fHbuSW2WyooDGaAdovyaLUzUaGnHJPTUj3
mKs5GmFd3jK5+VR5nI10GaDKpgFAFFB0ru5aGk1cOhlg6kWHUGP+uCtq2ix9el/LjY0pTmEHo6ZH
Lq03oir2fJhkrQ18EIpMd1NiLuIO0QfKeTywwtnIzt5G3B7OBjgJwZrrnbWeJP7EvALWiUfLbB6R
iyMRpumtdfGwGzYJVZLuYEYgTKdILYnXN5Qfx8eqHlRrBolqU0A7nyP+FQcLcUx+OOOc0+wGajMy
TySlUJKqVhRq4Rt/oyr/lVBVcpgQrMGhk9kNRE6wtg1JPORH1nZD5TUypFSKUkxKFvJwURwNAs0+
R7O/wYOzGVFeH3NF9SAy3bXsVcNBpmmpQWgcXXp8H3ZDQckAFpz+RnqbsGxg2qKyH2QyClwGkBYv
SjTe9Mqzyyc5G1keIQ0mtdk6APP5YB7QsF4IODl5LQStYiia5kZnzF2hVPQuVeluCm3IL6C8jb+5
nMluSrohUDXlFl5aeVIMgCSTkd2WeNhjYP5BlDjzuSEpuJEkPSYzoilER7CRP4GXV88GqAfNlGda
dXQPZ+ND25b9cjaWitJ8uxFfR7c9U+miuV+0G3ajDQmF93Arh0q0fD7SKwndF3hjWW0mYnmYTZBr
0bkEopi0vYGHsUNBaYtZ6BFRNlRoHtWsGYuvgi/SMSro8ij14eLZiMoGoARNIWHMWdImZVaBg6R4
B/MhX3YjUqpyV74xaVvppgi+yHnZCgekMb0OdiMCkejrm1jNVA4lW5E3xPu/6OAt9oen15PMJCIh
prQgjFF4CL1shZGqrMry6XQMwOi2R42MNCTyc5UBmHHAMB7+SbeSdP5gNJB5ZC9vuq8J7M3oXvUU
SeFhuqCNyHRXHQo8MWJvAqyTa6LjIAtpRW/2c7mS87iT6ChkOkxryhUhVINy0irB/xBOz4hNOj3B
XT5cFYcnC7yyGyk1iqRRfvmBkgHFlBVEIC59goG1gR0wwPS98jeKvDd26GwMBbuRsQbSidRShF/V
3ZC6RloClZrQt2+7t6F2w+ig5HRL6/F8esPy1oaHuusA7nKKks5AfZKrrshhN14gHwDkNmWjSfpP
dlOkEwpBrV2Vcko9mYf/3ZQBbMrjXmR4I5eVXkrOfEYpVcEzmFbVi5lH963eE7w52DDFI5PTEUEP
u4HlRWGDE8+Hyyzp2SIvB1aJUDQ+4mQovBt9LI/Xgo/U0+2GYxEbtY7+nO6eiMgzX9CAZ/l8mSsb
iSoai+GNLe/+3oZKXonrpaAn+ppxjjhZbl0GBtJGRCjkrJJH0bMVhfLkgI2XcYR5PskERr5HnqxO
wc1Odjb41yjKY8vC8z1GNfbSvqGTQ8+eCYgsyONN4V+12dp8k1OW+cmz7YYaT7obM3BRGlWvKr2k
HI3YFvJnMrKHm2LumILTMixnsdfzxOR+NxPfmi/Td1AENYzNVmMmQNoYb0ff6o44KxQAZ50q1QjD
USgMTRaVt2QxkHkiC0bR7qtBOL1vdRdt/Sem14z6kE5GkD9Bst41AHd1NxiKRFZwjVtc9XBHFJRI
cCS4wV7HCJvOfupdw2I0i8JFJ5hS8yY0Noieu3ZErbErT+IuZ9CG8WERy5wO40k3N0NHWigqClWm
V3yr9rVsL+qbM3KwnxSsqFvB/qLePaVvNUfPy2xsE/6uHJNrPiFAsCtU3d+UYDxbwX7CwqsjjVOg
YVeXVejNRRsqDxOEuixRPzrpu3ByYK6t4J2q/WxxBoum/ddUwYTJ9X4tMZwqNMSLiFnXd5F5Y9DB
+JQMA8SNmG030nMJutYP4SZXrYZykgGVQC982RPES37Cptx4tI1zPlfmmngciwedRDzuaBfviZI7
5E+yJoTragbicbM+VQxkc7OKlKutMRhatdSPyxT7WKAXu5u+177lNXrDxt05HtPuBmRSTq1WSky7
2OWpgiLwwoY0+SKBZo9qADxABuDBJn42ITKMbZLJ56wHq1fzrqpr2m4ylx11LCHFIdYwb4zN2Mga
s6VrSeN142IT+M/Uyotmw3FgfsS2Zyg5HVV+i4D5jSg74WaweGwnSicSY7GCkoL8q0lid7p293GX
3nC8OqnQtOMr1fwIjSXaoClRTNcw2pRPBLXPGREO8TxcE7184jGH56bpPl2okeHhca6MBpyqmK4R
8wpswVws4tue9v5ocK9hFStRUFKbMvBqY9SVksTj+nPK4F8bDYpouvTlHBwKNiTo5NazM1+CAoEQ
fbKh8mqFtXKzgayVPu07Ze6UtY8gzwdRPKEuuURB+dIFOlcYiirgUHhbqDyuSTVdAyxHlApGAhzo
BiI/EVI1RlU7VKNKTtgOjeOtdpKRaJkhWPWuJriBNZhQsb5U5NFqKDUq0ojJmYyVYz3b2ZA3Ua7S
fZnSRjXwAhQJ7hE/15LAvQ1NupYMWZ7cIJ7puoBVfphOovMew+yrYlAOHIaEIyCr8jdA9HA2MvZW
phae8pxwaEtf0Zr9hQtZhnnEmbaBdhkm4RnJSwIgkxPYgA5mPBpKYDhv/nqOZlMxKMePDiz89lsa
ReloSB96C8ymI5S7wLpQuRIWjzRbmfEmBFXcF3+pRXRGFOaFwxONlzaqrs2PnsuIAkL5QsUDrLxI
zxfPhilEkmAb3AqKhyo0bDgauxyvmh6UeEIE0LkAUmakdwqFNZeiEQVXX1il2eQsSfkyW3xuQf80
GygSmn6R/6saboTFwyTjBrcRbAeXImXbJp/OZ0OhXLqn3BUREypgMZdvOuXUAW6C/ceJY7Soo+Mr
+MLOnW8vWAmNlxiKoda4yjWbgVqvBw7mjlVuIF38xX3gJXlV5wV6rUX52WooCj8R1/eiKGlnjnrR
gkqCBbS4pnq25G2PuxH+HyIPvQYUwZDvZ0ND6etyd5ksmTpQXVUi6gmyYFbohMfjnjyBkxxGNOro
qM62GxKGQFCCZL8Q/FX2J6HW63cF5SwtN4ebopVv4qo8MBc6GREIrE7thjW7QaiIv9CUo7fahejs
hsG3U1fl0z4lTAJ6KSzBNqrelUYVJs8ahvq2+7MhfQ0jl3kS/LY+z2al5uF5SV+xZKVXSIx4CvWo
nHciGyFZJ0beWdEv8DCdUvShOYEejhUOgfIuiUpnZs1u8LAR7HUbHLglnrg/G4nK48m3ozGfhxUn
a1IKTKVnopi/vn2TpiFkiDV8KeC8uylR+4qUkdbBEPsnuyk8LNwFTKzsJY0q7kYkvQJbCPHTS3uc
6hkPq3KPYa2wqYY1XcbmBVINCA9N9bXMU3jTzUcgQTIMI47AyuFsiMt1bDmIS+l7QoA4oF04GylE
V5EeA+cyeIeK1a15sdsNHmdeeTM3XMELfTrIV7He6GBQE961/A9JimsCdZUhogemaW7Ga/IsglYz
0BKRpsNSkuJg8CMaWhTSpCId7c01iRDlwpZctGqmAr1iNJpWXRpphI41QNTZyGxwNYgwm7pmPmcj
zGGnY29vm2w35GyZBCzPNtGznMCmiAJVpDjiPnQElpwN2pFL1WA6qJxbRaDOE4ByI6RUuidSFInw
q/u26IP2VoN5UnprIep8OE8iDSQvJ+I73KtqQr+by4gSFCH8JWE7eJPvWNbi0P1wTBd3Bbtm9CLd
54BXjcaz+siNNqyhWIR/H5PL1yCu8CRmNtSy+XTvhMixeSgFih9VbNjZAHk5bfi35wW2yDUZPGwh
2dyENaU0oIbnHXJTNUNB51FBobqjeQ3D7ZihQETjtPAibsS42WZsSSY1/iKUpKJerjc6GwqKGOM7
DeH+poTcxFxPrPSWdmjMLMlVBvrUQC+bIWl1FZZBwMdWvhwNcSgkXaVxSqW3HA0dZwIOjpbYZcm/
hvemooQ41vpyYiQPRyNt8o0R0aZsTXhRUj1AhpS1cS7ls6HuHn1aIlaLyzjshpQ2UPSsKoBvWBTG
8tEwdH6r7eHOhqMh8dNMHDndQ+zlprCumjMWicAZg6/ccd2XWpidjSInkt2AW6R+yVdHfOfxpgg3
UCLgShDHVZ5lshxFJp/ScXTvXJdqXI7zSIpaUJExEsf28IDlKegFB1xbd/6ru/FfQNT/+g9/v0x0
/sd/++Of/vA//uOXP/7yxx9//ae//fjLr//3x1//9qdf/tM/8Ntf8Hc/8nW//q8//P533uXz8+8e
/ug///rnH8uXL38s//0f/vzzX3/56U//+PMffvx9fvzdJ+2//+uPn9vvvP3/3p6v/+kPC60Ptf6P
//OPP/7y01/+5d9+bR/8evuV//unf//hd8ovvM5l3fzwZAEYvKhUvJiL2eD7/Wf9/nf7L77zHv/J
Eh8Qj8MSSdYl5psAa3WJJybmuIQKKAujVLuMva8ukXPfLSF/fAoFXsTFgVSXCLPhsATCjlhf2sZA
h2VZXSJ+7riEb1fSVEcXtWwf58xde93BsQ9LwAKRiEE0bQjW+vH1Jd77EwU2Dl1WJQUXbHtV15d4
kmMen0KCDFEL2t3QifK74Am6JcK3Dpct6db68fWn+Dh5Fwpb92z/4lNAodefuRoQ50hxNRNZeIt0
PFeXeN6+Y1tCKbUpv5OEZGvrS3yJTx/fBeuUNJvSgam5+7W5/C4c/n4JVS70G52I+hu3V3V9icgS
HZ8imaysGLHFqLH14+tLJJg7LoE8pliBM7WIThVft/JgvwR2hdo0aYHMFFw/vvwUd6Z0P1HpBULh
9lcjBBSfQiFr/ZnbErBX9eQX4g7Qis2+XH4KqdzJEkrXfAV+Uoviq0/x1tkoPZL6QQ3kQJJrXLzq
Ertb2zcKfBHWEceHRbA+5PWNeurvBRgRF1Kd2WDkMG+rT7H/zP0povguPDBcmbGqLyGkPF49TQfg
fr3z3N6AJcBo3RJuXXrzFfQ0/dU3qklgLJu9bRR6hDun0knHLzX14rtAt1+/Y19CUivaZUQyD2f9
+PKJQpdZv+NuCRm0LBp9RL1p/fj6Em+9vyCpIrhRF5A+haZT3qj+XmQYjKBT1i7+H7DE5/Y+t406
EtGKT4GTt+7E3RLeRORdbz0X5SX61200ctSbvAt9a/WNEuT3T4EFD+VPR/qQyDytustO7BslaE6T
RKZDDTCDOvz6JYgEYr+1rHLE7Q5b7/gUYg+kHPNeVLm2fbx+9U4CTlR8/W7pax0SRwn6uqdAtKYh
KTJgQQaEzVDvfgmdJk3kwNndE9rCRp08RZTumA/xgYL8+guuL3ESNmdKhJAcEx68v52G60uEa3Q4
UQprnJEgh2MKBbBoQMBZ63dsV48RT4OcYpMC3PYLLj8FFv/JEuSF1OwyA2kPUC4vwa/1S6BX47W8
ZG7KiPAgZYnjuzBeVfyxCNtuD1l4iu197u8i+gix40ldBxza3XOuSygP5E3jtT2p7Q84tGF3PG6U
uk5ozcJmt2JAUqxN7GQJb1mUJhkbEdO2mTjdU4ialeXlMGNO1Ha39ncRjSk8PZ3XTU68ersjSXh8
Ck0CUu7k9oqG68fXD+1LZ2n1DKopaIuNHdmjh+tL7HHxvlEHpfHqRn2enKhDQ2h1iT2x3p/ioLNW
XeK5M+YY9C+qN2lb/BxhzKVz65HZniIRjiQGFJyhUuvH1193FPEOhzZLSPdke8ztZiULS/T3Qkye
+V/RlEDpXH/B5SXUpdbv2DdKAii+Ims2JJ0kp3SyxFdCNUGCDqj6u1BG75dgPVAXoxMLB1k/LmxU
/7oR7fRuJbMfE+T0AIXCJvIlhnvULAYEOXzCuhPb645kv7mdStfpb1o/vrxR5BHX79iXIOOSCi2I
EOq1flxYoj9RR5XQqo3qcVq7RIMoVH3bNSLICQX/YEDU9EEjPJN5PANet+/pljBgE/zIbfPfAxyr
xpZ+ibAWNEo7tSOQHKL7/RIqoCTolcXSnbh+fPlEqYas37EdWtMINE4jOuK5DFhCEnGyBCuOOYKH
PgKPEiH3S0QTwGlSWxhR11PO6ZfQzZPqJ0xtRImkMTwO9wKNhI1vDGel1vUXXH7dhKXW79heNxw4
4SwQAcloe1WFJbafebcEh6QeLcMfAXnJubqnyAyFUG91m3kn68eFp9h2YnsKrAM8YjCOOz4itc+E
oMPr1uGY6ADJzg3f3EnhKfpDq13ApRfifL4NMeavJ0skKgCqIYWMsLQY191GQZtjPaBquOn1jcKv
65dAXoKoGY2Wf9aPL78Ltbv1O7YTJZlM1K+Um+Fr68fXl9gxrX2J93i7dGHq0R2wUa+97ya8ggSu
VzUNmAOW+DzZKCVLdXXpiwxjuzbXNyrdQ4erBymHbUbbmWTtdhquL/HR34s4PNVJC1FiH/AU4cA9
PgXuFUqOBh7I/wivB6M7WaKFOBm5OyKF+fjeBTmk4ZxVISE6n2rS+guuv4s+jrIEAXiiHHrJm5zU
so+FJU42CnraAkJEkB3Xu75EH3A22wHFcXbFnPWN8lXrZq8GhKql7AWsJjce4fWQSvolwjNxljzC
EGJA7y/0p+CpmaaDTstlrL/g8rtoU80er54leCJuNdqcuyG+vkRvoyzxpfrCJanzDMhYZSrrTuyv
W+OYWBASHLmS9ePrTxF5l+NGHVQSilfPz+2X0OaUUXZYDq3pq7pEnyU1lneaeUSFI8iuCOMnTwEE
1sePODOE5dVHIFElSsVKpgdxrns9VqJ7ChFanLbHGBLkwPfPlnAvkkvGkqwfXz20H2j363ds9wIh
OAEUKARwPsCA7OHevoTm2xfJfcaPjLBRexRztwTELqQf5mO/Nlc3SkvoyetOfQQNJFWGAQEn2l7/
LjL4RDxr0sUQmmgfcGpNwiSDIpFSGEHZdYP7p9BjFi30kM2H+IuTjQo9FCcHNNlkmKtmsOc2I7Mo
JUX3OsPDt9Nw/USdXD2lJGWNL/OM45XWfby+xG7ntnuRtkw9C86sXqsBt7vnmcu2W1afHpURdb27
79ifAkYbOo7nGPIudiO0L+HnG3OSvsgh/qJns5B6FS7rngJ0jsi7udD1yGxPET0tDZm86pCkGNnj
ZIko3EnHnt642PXj64e2p5pEpw4Cwm9nsNdmX64v8dFBwZEJ4SqcWE1Vuzu5vsR771jJ2ELk86oZ
2rLvvi+i7q9bQK4LxrFF/hmwxEcfNtOeVRELJL9oa9YsLbpH/y7kLRH8gGpnxkz1RLGl205sG+Wr
lQxz9zAEymZQQedkCTSZdPU0gHDAU/QYiF7lgEWA1Ez3KbskT3HyusVoisSYaokH6+9i9//buxCF
uhO6VBTE6l4vJKj1Z+5L6LbFVVOglOptr+rq7c4PPlkCf0xcKwQZkBTjFpw8hTJxWj+NSIYirL/g
+lP0xegMwIkaNFr+ItJfvd09HiWEUlQXS8V576fh+lP0BVBLcEYQL8paA9JJ72K7W/uJOvSC1zaK
PFdvBsPdxD0QNXst22m4ulFSmN4lJfAX0QY1H2JA3vunkHjDiRDi0t29XZurT+HqbTuxvYtolKKC
wLuoRG0fX1/iBANJ/SIFew4cxlm+esje63fcPcXjxKXaiWIG+0OLn61+QcY0qcwAl9Qziz6NUVRJ
cveGsB9dvW2z942C5oVKy0QOoP3gxJxs1EEFpPgunPz+dR80aMpLnG3Uo+hPdYnnk9sd6gQAwS4O
ILv6lu367q/7IORUfAomtX8XooL0oZF/HvIUJ8DdUWWn+BQA/u4pjmIttSUEl/29sE/MOa3wdP5u
B+6qpeWSeiSHiAbuAQYWHHVElnSSX4jJDTfF+kEDr0eDnuLkXahMwtN4jUVXvfou9s3e7oXOKoeW
cxU5j8Bpd8+5L4EBkngaUtvU4atPsRe075fQlpEZb0M6egTg/b2QrHrdYWDhmqwfXz+07yeHFgKC
vaSBK1rv9SV67oFQEL9L57WxkSM6F+zH+jPXd+EdP85Grb7uyAYu33G3xOOc4uoSvUvKREGEu5YZ
D0Gb9/Lj/hRRZycVZr9G9MKAIvqNImsMjBL9U7oYcGj3fHF/isME7eK7kPf2TyHSvJ9yVlyijS85
nigqz5qjdZEgs2yG+Prt7vsvMIpEBgowRhqOELFxj7uNOk65Km7U3ZHZXjdmRvrPCFkO4TYrq/VP
8YoFoiYGbpaOrR9ffhdY0ut37E8Rkhc9dQTOEe/iBMkhNEyFrCkia8PeTFjhKU426p270GUKB24y
6NXXvVdy9o0iDKF6ASBcJoVVl+ixwUaa1tQDz46i5vqqLm+UmGz9jv0p1BYoRgoJcZjqjhU3sF/i
q3VeeBewr7qlVaU4W8JjmBKP9D/gROEvd0v4ZvULoiMWGoD8K0SeLAHz+kq/zRCuGiizX8LNdq0V
9ZZRVdVDexLkRO3sUwk3U/TqeFRi1/4pwkkENmdS8n4zL98LvQn9EugfLjfKqzxt28fLS6gYnSwh
yVNjTffkAPgRK+1kie/hLrWXPYCkoaBzsgRISosVLssIsiuR534JHk+C5Pap4w4wIH0LOSMul8T6
R8AaEXCyQ/1TKK1qaww1UYywfnz5RAFU1u/YjDmxxGyRqrpMbLMv15fodQ9wMwBSYM6wQOq5norY
yVPIt20SISyIdnmj+IN+iRhBk76NRKdtOGCJ/VRu74IS2RP6gestsawf2qZQu1jrfYkoPX9kPPoQ
egPEqTtRAGCM4DdiYeG9rh9fPlHwlPU79qfACYhsOsc3ohH+pH6B/R1uQ/oKgOblp1Dv7iMQXTYf
AgPKJiN6YVRhTt5FNglRAzNgRHGBc+vfRQQPwq8UotcDTjZiy1H2150ROWAQlnDA7YbQ9bfb5IQP
XFRYahT71oe8fmh7wgyZDvEBG8VIjXmK/kRlkFD4cLoLgCDVp/AueseqhCtfTSToDpbvBXrx9jO3
150Rh41GFnWC7TRcfheaataduFtCokf91qUYwfm/Y2HsS7h6GOAp3Y9obNTU2z8FEhnbEbAF4WT9
+PpG9SUS6apEMkMZ8Bt2uOryEs7O+jP3jRIgsLJp/xyB06pDniwR0C5+e4gwo4LL2RIyMKkHOzgg
v/BiuyVURpBMQjbBpNj28fq7OHFJlgjFi/NextwXcz2NvSdPYQwYhV3Qnf9YPy48RW/MEWkjo2eQ
7pB0Eti7/szt0L7LMb3sLDQCA4EUnC0Bb9ZL14jg68eFjeotrVJ96Eu48gzx9pCXl7irR+0bBVnF
rKBzofep7i+w0tad2JdAIUPIIaymBbt+L4A2J0tkClXmCYk7t1d1eaNOKsW6ePwVCmS4XgOW6Mu4
lkhykRZ1wHx9CchWv1GSYigLf0R2sPwueM/tO/bXzXMnt9e8PCDg1PS37cTdEhkYEec6RLBU7Npv
VCLzEB8RXgdcPZz1fgm1JGSTnKoRAMVdM/2+UXr1MlIboX0EQKFJq38KVLuos+iHH6GrdtfAvT0F
I2s+LlyQZ6q/C4lY7/XICdECVI4eUrVX/+/DgyCCmeFkLMKAlkBP0R9a5TwmJOqxI9qWPcXJRklc
mA++YgQ2aIk+KaY+nWlHmYcwoIsEu6AH7vg6Ot2ZBBO9jvVMX/UX3kXvkqTDcmV6ZCEPbtfm8hJi
1/VnbveC+X21VXZphJJGxG77JcD+wZsHcTjdspMlkoIZ+Zzwv75RZ2izghg+PscKBRng9e5EifZ3
wb4q5IKawRTbabj+uvveSTGgfLVN1GSltst/eQkqCt27gGN7hibcNgCWd6L6q4ePI7OIOmN4/+sv
KDxFfy/AaWgHKlaqPQPexZ0o0fa6pd1h0zaopR7TsqnbkblbghhPBGqHqMORDTp5F+aGkaZlBkcU
F6g3nbwLmX0ktNECBsy/8BSbhdg3yhLhyytQDuh0s0Tv9ZTbTCNpo/gG6PzbqLOnADuStyZdNKDQ
A+voA07kyiSSmbOBnVi+encK1vu70JTkdUhgYmsHLHFyaDEG38BRnAZcfsASJ687S2ggyezsvW3p
so0Suq4/c98oo2cIBvCsQ96FaWQnS6i6RXyJ+xtgBs+qkxEsog4tEKG9VH/dwvv+KUTLUIV03Ay5
3Scl9SRJYJYQtUdcPbaiewoMSxUrGjla6kZcvT1o3U6UjBvq5UThVo943SdVmAx5hRzYrRHcZgTB
/nXjmSvcIx2zIPtDXr56dz1/+0ahfjNPFMOQXrdXdXkJxq5/3bwtPFtFbITomTiq9xciG6zEvHSE
9m0fLz8Fkbn+KWJjn1PXC7q2fnx5Ce2k63fs7wJqB8sG8mQK8vrx9SXOrp4sDJmdDfQY20NeXoKQ
5Pozb0/hNVP5wTRRWBhBhzNpa/uZ+xLYAnQVEk2JbddfcPkp5I3rd+xL4H8gozpsI7hqqpPbz9yX
CL1S4qHIyqivv+D6U3RUk9RgNDTCFXBZBqBqEaNaf+b2FEIo7EqS41S0B0QgGAz9EpGfCJ92CMKJ
5njyFC8gYHZWKjOAsssGHSMQ1gPmZTYFHCRKMOtDXn7dooz1O/Z34dnEaur2Q1zSS9eoEm/36m/Z
dxqstoe8/hSdGcwSQnMQiDBkgAYFIlT/unXBWEV+8SRV2vbx+lN0NFFPYV2+lXYUaL6+hLpX97qx
EqEG4v4xICpwv18i+YtiuvRCeW/9+PJGMXbrd2yHFiSvZU/ZTeQ5IMgRGPdLmBiBR6bNm6ndTsP1
p9iJ5PtTYDVrEgM+jlATldBtP3NfAgTCQoGlVA7rV48aX79RBmNpvYZOjGDLOzbHjNW94JF0Lhiw
oRdti4Euv4uPDmZpS0C73HEsqXp1MhBEv1EMFMBZ/DOkEV5n4ckSfIZB4ebG3QXulzdKGeRkiZSp
kMyxD3YA9PoSJxEIMTLGXPGQeNFevLy8hKN58hTRuRDfZKRz3UbBGLsl4HXgNMC5YHAAb1BE1i/h
+5lYiDPC63b5CxvVv265BSvu3gHnB6g3yFL6p1CcRAFXuxgScEKV+yUwcsRSos5wtNePL2+UZGv9
js3Spu2aH2HOh4jY2JF+CfkqNhzu9IipslKVk6dIDiZMFK0NYHnldvVPgdfgjatGv40oLty1T23v
AmAev4odAArZzvT1170HrfsSkQOxwqee+wF5t/y62yhM1LA36YUJDDd3cvkpcKD6JUJtVod5eVPf
217V5SXUtfsl0hcBCxY7jzCDWgj6JZhyhdxQOEcoL/VcNUBXmjPT5oEVVz9ReCvbqdxOVFphtAyR
oYN11m0UKle3UakZpswDmB8RDQJk+yVgj4kOMF2Z2vXj6yeqo2B5Fw5ruGRwlgF9rMCi3ndDiKhD
SC3AkEPeRX/1zM4MZLeMnh+wUbuF2E4UIUPlz6SSY0rqJ4cWVE55zttWBR0QHgjB1yOzP8Ub84Gj
ndbi3RAXTlR/aL0J/WdphtHTP+Bd7BZifwpuGz0xxeghGMhure+WALOokmDTWGXdx+sb1dUvTAjB
BUrVftDr5nvWn7k9hdJkQFrxQWYirB9ffgrVovU79iWUJXHVTOnByK+/7rvQe18ioxBkrDmyAzg5
4vv+KWAT7JQobsTMhWgw9ktYwddnHMKduMP1d3ESmXPaUa9Rn+RZ6+9CMbh/Cr32pFMUxEY0qnyY
3tYtARNUtxfnkAQZYECohp4soS6ZQcI4Drutv/4uOpFMXY2i2bB1U3sbUADVu9g/BZBIDpbp10MA
iq4NzVOYbCN0BoTIM7YY6PpGdcKMlmBocY5zx0eU1KFP/UZ518Io0LyIdzvTl59CaNkvQUMDyCno
xLGsLyFw7Zf4yPCcdMPIlLYzffUpAjN2S+iH9jIYWd6ijjazFD3MohwmeVLBeB0hrcDS9i4JN0Mb
KzyYnO8AgEKQ3G+USvq7EyWwvfNYV9+FPq3+RGFmq8MErJXjb7/g6hIRce2fQg8rX4Q9KB8bscTJ
uxAKJq0nBniXp119Cv0P3RK+V1RuFJDPBsS0OZrHjbLE/2ftbnc1u2koAF8StDNzZgah/kFcANwB
KiOoVIHUD6ncPc/aJcnm9RZIiSvKDw56vRMnjr28bIfGDjK/wqXx591VeBgeViFcRY3ig3RQsDTC
ryJSTQyPT9ORBmPu+taN4kF5k5w1sPz5e8HNL/dCzYWxcelKFqbXsaW9G6HhcHq0caMsoanc5haj
3ERk9Iz8SOiJ51fPdo9TeROR6y2fhGy+eAPbhxZCV0WIjzibsP804xx/3hYBEBq/sVZhk5xaObHA
2uPP2yJuIekUkaFxglUJDPN/5xfsi6gO59WryOcjSeVxPV/Fw73QDknIjfoj+DjnRwGd5mfeNkpN
j1Yd+sc2YIOu3oMIfcY/Bka6yvbON6omF+gYQ1TaMkyylWraVvetPcPaKBVPThXmQSzV8SrEW+M3
pgjMKzfDTLf0HDm/F7XBtZERXLWPafHbU/DLA6ireE+AfkIYYA0kcM9/cXI4gpJVeOzpatLwJN1K
dpYu6ACSehXzNzxJSizKRkGbhfYyDA7uwi/2D+2DAYEdYD9C1BDv1s3cF1HTVXgHrgQ1hNzQsVGl
LkkzELnVjI0LSfQcLMIFrSdKXaYk8Ztm/y1mkI14VTfqkg3yXqD9N/SPSmlvFQEYFNqkq3JD92n0
6eIeyBcmySO0wMTqCCdLlboymLhQ3ry0iDuHvFytYqPYDU9S2qYAvZZ92b4XD6H911SAOiGQkQQ9
j1ghgOW9ICLW8Z1mIJKg8zRsr8KelxMFL4REwThBIQ23+4EVDHkxNwI1sauwcX3mMOZEYNk6stJV
HejBrUvNEgGTTP3kV3zzc1ge2Dv1uUQ4SeBTzIeOCVxq6osZhBngPiboxg44z+tpQ1VF6PIvVIWq
pcB8/nn70N66N82NQmhKRYHsgv0696Me2PIgWm0fAV5yhw1s+cRz5eqhRb2DeiWj1IBHEVHibgwT
rRWkDl1vqZ7xBfu6qE4OZ5ONCvwhzGgw5ry+8ZlL3fgAoGy+qBCjYRWVPp0WPLFSSes11BQ7NvVJ
EoRhf+vOiMvecS/KlEDkKCaQmCDODXVJULWqC73nWFm5JPFkQwgjL1XUjQuMfcAJ0eqi4dWDdDyI
4H6kkC7zMxtOVKUmcmyULiCz8P3RwMcX7F+9ClCkY7PnW2IhSEuDiPUb8+rx01IuhAPeUahCsfNB
uIsQinnxImiasP2NWrH7EpGpNlfLVTjFPNP7ItbLuUSAPxCnGZC3hkxxHoZxZJYIRQUq1NnbDuc/
70IVgUwLj6KKjG0Zf97fqIf4In1fJPXS9Lih+FqaooYwEHnoAXoiJ6HDPSidwNPBK/4TX7BnlACG
4Njsoe5kWEN+9O4F/h9/3tdF5R68g2Pz4LQL9m+HT7vu1lqF0B5/Iu+qqPV8FWVaAV04tGkIogHd
jZqwv1Gl7wERnEE+QrjgHY3fOWVjJ+ZGeY6+zqyQaLzDPahlaJ4jpTZXMJb5MOML9jeqEgM0PE5J
QSo8Oohk4ot58NdGyZDgmguVUJjmn7dXwUMeO3ETAcORwYgN6dBF6R8lU+/jwVE4nKp+z3Wh+K+s
Qncq2KPUaIjB88AdbFRx1TK3G/ub8yzNulhBByLmTkxdcGm9RggOaeV7/HarEZu/8asI9AntTNKd
VjDZQgL3sf+tCyLcukyuoosO599nPojgo+kxQ0qHjbrvxNwov5wO2vKsLU34VSfXjcrgCAmxZEnO
3WY87/nmzFUoiQZPaKcBkzo/tNgsL2+3vWEHZevTbEsud37B7r0IgahsFHQnjr/XFQN5XpsDES9R
UlYhzMM/8LDq+zNVdSBi7sTShRwSrgxicAeI6hrPnZgi0nQp9SMKfjtYXt6Fogsi5NuYDw7VCj+2
N+pG6r+tgqcbn7ClQz5jV9UtvEjhMlxNOdpU1f4qVuJurYI/rnBZfkHS+/xEuWVVF6F4KaBM2dCK
0/ZX8cosci9CawZGuSBQ3PNV6HNVV8H/kK+SyEU/mGd6fxUL5Fi6yKRzviZ73sGWV1ZTVgFgYR7T
YMbQ14YT9Qqi5hWSVeDfBJRvSEYz1i9OTkTgK4Kz7VWLAVECUTcKYH7B8hngfa5uxMEqAqaAjJ+q
QFTt8eftE+V3xm/ME+U5Ba/AJ0jquBfrM28iQCCm40K0b1ZyfxWvICp1wyeEFrjNPKmOVby2HPlV
xDWwhY/Tka6STa26wD1ItOpNalnF8sWWLrza3Gml/p6L+Shu68L7XFeRHl6uthDplgfaFqGXRRXB
j0J1DWreY0DqvbhQu+DAfP8GbxBkXVYBUEuLO4+3COfc0koiVBGcBgGrTlhKMKaq9nXxGrG6F+mZ
8jm1aO5ehxl8TVdFRAphdGYJXfSckI/IMK31vBdxBOmD054eT2Mf9zdqbfZNBIc2eTe+7bo2+yJe
u/3YqJQMpUmmxGFDFsa5nxZirUKZujo07pTn9fxEKSUdm30TAXY0Gpcf1aEL4dCDCDBLamWVdzcc
WpyVBxHgWQ1wLxrWXOS2uj0KDyJ4nHBUpOQGyq4kyAuqlhMF84dEAWndmo5VzCOz1E0ENAp/gimZ
izzYqAddwJidJiBnR17PRlVjjt0lg+HMCvdW5H+wimmEbhvF7Y8tT9ewuch9EQ8hjGR0/EGxRVo4
jAO3LeKGBq1VxF2m6yTEGh5Wdb3jM5eIXGphTNKfHRHrw6uHNpGBKqG6dgRi4uuyCj/NY3YltHFo
OVHz+s6NUpTE4/S8CvUa1P32yqBgQPy2UE8mhqxz5F9kWg1IZl5nklE4dw0b5dGpukAwQa5089Mi
Yvx5/148eCCSMJxBdxtdvwM9WLj7UjfmtA50Ybs2IP+CxodD+8FR0l1BE6mGRE8q3sdmr1XI62kq
axJQB5HMKh7UnXRYmmBp1dfgqknW1lV8Um+InKjJTMd7gblXRYRABuKhkZZYr4JF8DTXTlmBi9cR
2it/fl1F0jCYAfFoW6Zn3pC5caICmkv0eDHegnOOL9i93fKDxUZBKPAfcaid247KaOZ6fOZaRfp0
Jx/GmTo/tFZRRYTMd+UVEt3PRe5uVO5XWYWaQC8qOIrrvLCkAxHlXsQ0XR1wIS0NbZGkq4rbzLex
U+4domgLZr5ezqnujEpKvpvX3EAT9bA+qBuIevUNwB08L6YTlhZLi56t4jd5+8C1U1Xb6kbgKycK
B1UemhXh0jZkxDBKHkSEmYUminOyQLf9VTyYwYvoCsWxSx2WFqWkruJqkRkTaJ8adLHixXloJaO9
qekZrJPv3Mf9jarJBfWMoAOniZgOS6uZXd0ol4L/jzaoZHb+eX8Vr1y1z2nBmTQVTKrHgMjM11Xo
lY4TZ8MyqHP8eX8Vrywvq4BmI+PAUB3ZtY/7Iqrzr2wsxVX+VWTVcfUqWKTU3i9zB1M+2ZC1ZyrG
Zs97AfzwFgmLBTINoT3ObhXBPUiiCujcQHblMM2Dv1aRQ+ssuRy3apx9dVeqSaj4+X5AagtY9Ol1
vl4ObcKL9D3IbOq5yO1VfKi5JAW/qaMjI71Gj0Vw1eZvTF1kLhYJYrHcvnEaDlZRDy0YSrckqaqW
iNUgvel6r1Wk2BcIeQ12brBRrxWg1K0pu1Y5gkl5kvON+iSfMzZ7rSJVQ+pMof8dBb9SeA8ikk2i
C5hah6V97YJloz7ItXHVUAc7+oE4NHWj4nsgYSkLVEHe4IFUDCTdTICoaaOBnTgP3Pa9cDSLLhLW
I1lyDVJmNf68L+K16RldCIbBzRpM4gc3AHc3734eWg5UCDM42rrMnBsQzsbYiSWCEgSSwXM6spOo
vw8i8GUunKWjZ5Foq/pR2AB8cuiEjp/Lcd9WN9CmrAIgD2fmbUopNXggoogHESJJwYV3tSMZbTx0
FcF0SMBktuVttNX+Rj3gUfHRxPaQHKVDcx+3RShGr6sQYCQ5khj/HGbJqMEHEclfMJAuR4dn/lq2
zIBkSKtJK8gsIJAGG7U2e95u5WEyihrtslMtq3jQBRkGCaAOqipuMOavxRHZKCbWfQmDoqGryUcZ
kaLu9L5AAE8b7Q7nH+GtirjybdgTMpQN6tbwr4rQ3CksTmmejsbvXukigj/On5UBhUN2rOK1ewN1
I0+LiFVIoMw3HFpQx+sqki/0prp5mq82JEBvzYDH1eMH8jbj0obZN6/Nthnk5tdVECGYzPiLDlRN
+q6KSK4bjPOGlt/g096g/bVRwEdUMvwlLue5Afn8WsAlSay8I+06zBHO+z0Wua+L5VGuVYiRtI4C
skgeNohYmNZNBCwY3swPaVlF5aoZYCCNq/4i2e4OddcsTEQgNqQjSMjs57qosR4R/OYMPEl7pAZd
VPZjeiqEzZeGPx2vnhzF2ImpbhdPlRt/1ko6VlHpcCpk83Argn/v3M7nZPteGGNTVuHHIUUgKaUF
De+F1gZVhAdDBzrXG85zHiUBzoqIdz7fwyR3KDA+3yi0+yoCCMIQWkoHQAEneFjFBwQQXBABTEPB
ryRkfS8YP06aGrGk1c+vntEKZaPUp6SVetM0NFDNgwjwhMyewiH3vGEVD0+SzOFHnrMGT96keRr2
r946ldOAoLFAQHAbDOBdl39XRFqnVV3IsFIF3IvCjzdKOduDLtLiIg9fz1iHGxq0NiojPIIHezTO
nyTwY70Xibg9e6n7bSDk249phOYqiMhMeI5UD6q2StmWiMwxFXmLMjpYXje/+CYCMGgJCYs7DEjl
08bpv0brpdi+4+q99snhcIZWhJroVMFC5qO4e/XgtPM31kaZnqMTiGZ92axxM/dFVA4n+FdILLHg
tDWkcd2LemgzCE2DzOSqOlLqOpiMnZgbFUJwRnN6vDsKfn1qFZE2u5xNj6uHY/x5Wxfgs/EbcxXC
iqstQXL3KwW7L2KlWZYIqH944G/p3zC/YFuEOKWuAhLs7iE59JR4fJyfuVahCw+S6McUJzWEk6YJ
lVUojAhmGKba7VHc3ShRSnXVxJDoj/473f7ntdkXsX5jbhQTrqAgPfRaAAqOX9mojNcLcVDwfeP8
7a7CZ1Z1w5m12ApvUCOs43Ay/KG6ihR4wLy6uv08hJMimLdMtfzMoC9bv7tRIut6aG1S2gl5NZSB
zkXui3jShcHXPKiMRGtw/umivnpY7BlUrJGG1k8N6q55PYi8x0icCTVyz8dpONiocrvVpwST5zvD
1ho8cwH2+Mxxu9N5KeRsOW/pvbmP+6tYaNAUISAWi6XOQ/+X41ePusvDCnzkQ6k7DAV8fcH+Kiqz
KLMgk65XBMeCdWzUPJVro+KmMV4iY67OUNX+KipAASeyV+mNFODrXMSt8GitApKDqqb1Wbpcn6+i
PkkOLDJLsByh8bkfBRGqJ0pDoWsuTPjZDQZE4Dt2Ym6Uzi/cWuX23JCGVWjUUEXEiqfYFzp4jqoB
csp7waboZ46BBc/piFh14q6r4MqK6wOANDj/Xp5prZcuDKZgnAymBoI0HNplIaaIjFnD3A5W1IA2
e7vnZy4RLJM2FJxOMfFc5LYB4b0WXWQy1lfpQmcQUIN7gJ1bRchVofunHUiLMV92bm3Um0nqOHFJ
8DW8F0KVugpauHg5LV2wUDHqvTCpMaMa84AL+sYX7Kv7wT2ICCiqgLiF/fhQNJSxNvIW+lf2qBsE
OHZiqhsIJS4WUqpWaXhYb9Mnlgh+OSRKIWvDRHj9UWr+Al9X/hbFIZ1slpXcVjeQsW6Uc6ZGhsfG
pk/7si1CJXoRgZGTVn28kISt48/7IlYYNHWhloc55+oggzSIUAo2PnOJMDgzLxLfoaEpgSBi7sQS
ka4NQXFaspO6XVV1o1amxi1SWpD/2g8kCKqSSpAX9GAtcl/dtZNG2ACcTcEY92CRwA5EFDxKBhrZ
H5NGSWCHe3BjYUx1g2clFbi0PM71Ym2v4n2tXEApStSN6mU2ZIc3WEl9QCIBt/BCuNpAwXJoqy7C
3UzXM1bEuR03c3+jHt5u6VWugWDSsV3hx76IyqDQwUsnobCXQnJuWMVrs3HpthSfqYcRXcgeTvty
sIoZ9c5DC5LPCI+QURv4UdRd3+7k0kMjc81bQpjaPFa9kzYajixkrYEYkL6C41TOjUpnflkeDb06
aD/OZXU41SpxP/jn6IkNTs77ypaXJ5ZJwoD0367HWOT+iapFQ9kgVaaShz1DIaFz4zOXLrxGQaNC
yV/ew/4qKizv52NqM4+kozxT3D2DubkKmHnUoRsnizv/vL+KWhmN4crLkV9l0P0z9vFAxDwyt1XI
dl9Bd/Le5yJqXk9bV/6H/6S+u8PSVsIMEaw4knkq3Rb7YX+jauUC0DO0x/QEccHnPu6LqJULQr2L
1kfpHbX2zOA8MkPdRNgiiLwSzZvLu7+KtRM3EQjBLC3qfweI6haPU7lEiDEFMNiJHbWTn27EwCWC
pjP/TszaQHYl4mEV4X5rDqdvSseMHpOb60alXZHRFCbgtdio1xk9YjyTP1OgmaYdDRMbPQnlvSAi
P600Mwmfeab3D+3CF6e6sUTFLilFkyyeqtoXUelwVxKXNnBpLaJhFbVGLEkeOZ50AwQGN4ioWRip
MJPeYMHGtXdkYW5R79IFcJMnlRHkLWhzTS5wShCDGXJ3o4HbzNOYD8JcBQaWhiMU3kIC54HU252q
hctfww5ugB8V7hQDwsbSdzorxGEbf96+F6aAj9+YG2XyhZZqbCGn87xhqTacVQS+T9DsVOTqwj++
YH8V1QOhAD3PNDR8r76x4XbLhIzPnBtlRhlY0q3zz7L1+6t4nRLImKPZKVxIFXnLYKmHKR4A1BTj
hi3Tw0R9sLRsn2YBPDYN/xsAioc2ei582FfeVUmrFl3UVy8d7nBZjOnMPLRxGvbVXTn/4mSX2q1I
I99lX/ZFVJ45Sy4VLV7Flukw5sZ4jZ2Y9+JDcm5vuKIXdXf8+WAVBae1Cl3beM6g1E8dBqQmQEX7
V6lKekN3UE08z2Mn1kbFMUjfYy5nh42qLQ3hR+j+6u0RKDogL0zvugr4I2aDE2X6XcOT9PlJBHJG
0KL0+pwHbv9E1aBYbMZCXUl1Pa4bRNQCLudVv7AMGhXYN/i0wNKiC4RdAxc46Jnn2GGj5k7MQxuc
SFXP1fug4+o9BMUK4J0mmRLEmaWqA3VP13uuQi0zfPbKMDT0ycHQngf/JiK3wkTWDJ+cX7C/iodY
T3NrsGMcczVQDequ2CBEEHYQX9AlX8zF3VWorqoPa/iK3lahUkff5vQmKvcCUB6eWuKMjihJHPQk
IjOdZdR7nqSHcNIqsP1tVwhl82bu6sJGVUsry40JworEd24QUftHaUwlJobeCY4byjMhHSVFEhEK
fc0HRyxa4cfuRqVN5au6Y5t4tKoWwv2fp2FfRF0FIDud2zJjT5jWIGJ5lMNGEaGC3GiKeLXn74W0
UTlR6T+RTkK52g0JUIyPqgtWEA1V0i2vRsdGlROlolGaGMOSpW1I9FhFeS+IiBpQHAwKWfjF/omq
bJZLRJwoqmgA7qxixu7zRJmv4V7rcREYskEXlWqi5Zn3QtvEUNo7RNRMMYQ5fekwpKQvWl698iSF
vskLDMzC/T+2tDyBogs5w99yZlOh2dK+HsT4agYRyNIZ2lvRgjbLmZd7EY5aqmQThhEyvmD/XlR6
gxKYtNG4xNyobPsiaiBGBO/G2FpHqyF/gaNZbJR324VIV3P6Pnc43e652eN2q49V0IgagAjbgHBy
wufBXyLENWktqYdNQ3tJb3dxOENJ9B9W5FL8/zxRv/n2l9/97cs///D3777/6x//8dN3P3335cdv
fv/0v/7p5y8//OvPX378+fuf/u//4T8/8e33X/7ywzf/BgAA//8=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Distribution of Grants Funded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Grants Funded</a:t>
          </a:r>
        </a:p>
      </cx:txPr>
    </cx:title>
    <cx:plotArea>
      <cx:plotAreaRegion>
        <cx:series layoutId="clusteredColumn" uniqueId="{EB2F1B0B-1CD7-40F4-836A-1C77202310E5}">
          <cx:dataLabels/>
          <cx:dataId val="0"/>
          <cx:layoutPr>
            <cx:binning intervalClosed="r" underflow="10000" overflow="800000"/>
          </cx:layoutPr>
        </cx:series>
      </cx:plotAreaRegion>
      <cx:axis id="0">
        <cx:catScaling gapWidth="0"/>
        <cx:title>
          <cx:tx>
            <cx:txData>
              <cx:v>US Dollars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US Dollars</a:t>
              </a:r>
            </a:p>
          </cx:txPr>
        </cx:title>
        <cx:tickLabels/>
        <cx:numFmt formatCode="General" sourceLinked="0"/>
      </cx:axis>
      <cx:axis id="1" hidden="1">
        <cx:valScaling/>
        <cx:title>
          <cx:tx>
            <cx:txData>
              <cx:v>Quantity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Quantity</a:t>
              </a:r>
            </a:p>
          </cx:txPr>
        </cx:title>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F469852F-56DD-4700-BED8-F808DFD201FD}" formatIdx="0">
          <cx:dataId val="0"/>
          <cx:layoutPr>
            <cx:geography cultureLanguage="en-US" cultureRegion="US" attribution="Powered by Bing">
              <cx:geoCache provider="{E9337A44-BEBE-4D9F-B70C-5C5E7DAFC167}">
                <cx:binary>3J1rcxs5kq7/ikKfz7DrXsWJ8UTY6ot3xu722jPr2I9lqVpimGJ5SMpqnV9/nkSxANZFZ9AoTEfA
sRvRu62GBOJlJhKZb775l+vf/ny9ber9xW/3293hz9e/vbi8Ox6//Pm77w7Xd819fVjdb6737aH9
9bi6bu+/a3/9dXPdfHezrx83u9vvkijOvru+q/fH5rfLv/6F33bbtG/a6/q4aXf//dDsn943h4ft
8fD/+dnsjy7qm/vN7vvN4bjfXB/jF5c/t/vj3cVVvW+3m119efGlPRzr7VV707y4TKoiyi4vmt1x
c3z6x9MX/pX58eXFd+O/MNnNxZYNHx/kd6XFKs7TKomitKyyuFyXlxfbdnd7+vGfqnhVZWURJVWW
Jfx3Vdz/4Z/r+34v/+fi56v+X0/2o3ZT39zsm8OBj6n+efoM3brBR+eT86sG/yp5cfnyK0d7cdU+
7I5PlxfX8k856ltO/cXlP3ebY3Nz8eFYH5vD7EltQWjLWb24fFXvds3+4oft58uLzaFVv3H/1B3r
Pz+os/tuiOpf/zL6F5zm6N+cAT8++n/3o+En/be4p3H+7Dn/TtzzVZzkaZTHZV5W/J9D2Mv1KkvK
dRalRVXkSZrp71sPO1txgl2vG2A8D/vbtt03TrCrgzKwv/zU7G+aZhcm6HnlC/RsVcTrPC/ANor4
v9IR6tVqXaVJkqyLOEvke9H/YY16Xrmh3q+zQP19+6k5tDs33OWsDO5vHu5B/tgGCXyZpOv+/Cde
9XdbexFX6zIpS/CN0jgZAl9FqzjK8qjMsiKp1lHBz7vr5QS87MUFeLPOAvjv66+bG0fku8MyyH/P
9gOFPY88OvksitO0KIr1OomrcurlI4w9Tdf5el1E61Q7mh529uIEu15nAfubxsnHl+qcDOKv9m19
81gTH4R3sZdYX29xS029WEXrJE/ioiizKsoKfMggoItWeIAkj7Miq7JUvhJDS2crTpDrdRaQ/9ju
D08S3/7+iK47KgP7x83ugKX/6UO9be5DxL4qU+1tl2Kfr0A0SrMiKrDqfM2XaoB9ssoI9QkAigwf
P4ZeduICvVlnAf3rZnfT7B29fHdWBvwft82Rd9s+SNwxzt72luNepOt1RcCeK3CJ20a4AzmhH+eH
R1D3wMDoK/bihLxeZ4H8q4cdT+pPTs5eNiifqX/HvTzcNV83220TJPJlpANrD8ivyyjDpsuqiNNE
hb9nz/dkVfB4I1+Q9QHAEHi24gS8XvefBl6d1Rnw2+a3WjxIkMDHBS+uDoDlwCdpFFcFAXsWdQ/0
gclHPOCrKi7LbC0/noR2FXtxQl6vs0CenMxu65a4UUdlcJff9Oum2d6EiHtJtOUP93Wax2lVgipx
XjkyeBI32DrBH4/8dRZzzfd/WIf0sZOrl8/QfV8scP9lX+9unRx9d1QG96u7+kuzvXiNrw8SeTJo
PQBLLZ7AviBej5MkIsabS9lV/Ghdnr3xB76+ZC8uFm/WWSD/08Nm+2u7v3EK7dVhGex/2pOyO3xq
922I0FdJ7A36fJVU5GozLL+KCN7H8V204q1Hnv7ZvB17cYFePoO10b9trj9vm92nh/2tC/rdeRn0
sfz9tj0ewwzxsoJCip+bPl2t4yhPEqK4tXqvn9/zZbXKSwJAroI85W0sT76B1VfsxAl6vc7C6l/t
H3aHx831Zyfg1VmdAV9v60/14S5Eoy/zzFvOFn9flZTeJJuzJiU/SuSAfEJxpo//ZjI57MUFefkM
1kb/Izf9Z0qULsB3h2WAf9M+bA7iPoJEvop09nTpTU8ap6hI4GD2p9f6wOSLFVF9UVWlCQQGJl+y
FSfg9Tobk2/qBy76oxPw6qwM8K/qY5DWTi7Nm5enHrsu84oUTZYUUpMdpXCiVUXAnxP8R3nFP/SX
rS/NsRcX0OUzWFv74itezsvgHvYVTwW1v2uXGzywikGvq7xK15XKdZ1lcSjPrdfc87iEPOuugoHF
V+zFCXy9zsLiFzzm1VEZ3F9uP8G12YeavYu17S3HPc6jhNol6Xqh2fBYP/f0Fdm7jPpdllPDW888
5qsydvL0Zp0F7v/gij88bb/Wu03t4u3ljw2svrmBgPVWSj/1JsjKPPwrjyUbMjkk8sq0LGeiPPhX
abYmtRtTnhfGhvY5vd9nL06mr9dZfAWu6mP9+MkNfXVWxvZf80po92FWaSOTTVtu+WsQz3m1Q6kb
s6+gY2RpEndMjHGVDuZO4QK4WWcBuFAx3PJ36owM3C9v8BvXQb7hSbV5e8vlqwoqHYVZUjgS04+i
O95yVYmfzPOY3G5Rmj9ssraOb7nY/i33sf7shrk6KIM5rNUg7buCE+EvooNwlZCROwV004guS5Ii
JY8bqXh+krZhLy5WLp+hW2dh5e/bx9rp5d6dlEEc8oV6uQcJO5Q4ffrL3XpBRLdOE/LzURyXhAnn
AV1ZrnjD5UUMGSsp4hk7Zy8usMtnsIb93ebo+GyXgzKoq/x8sFV4oi0dSy2FvVilkCti6JVZkfOi
HvNqIdlTk4sLctzz9Er24gS7Xmdh7Vf1/U3jZO7dURngu98UYpauIpHuz8UnWRzH3cstV3Sqc1sn
che0k7UkdWaIdrIVF8zNOgvMf6qFHOf0alMnZTDvftOmDhH1kgKKL9SLFVYer+O4SKi2TOsxhVDo
q4oYbkqzkn24QG7WWUD+GsK7cwVWHZQB/eVde/i8CTV694Z5TgUOxgUcK7CdpueEc1FlVZyvyzV9
VNDn+y+bid7dcM/774sF7os4FxyVQZ34fR9s1T32GcxFFVmZTLiTObgSLgwcPCn5dURKBlrGWsjU
OorsUzPsxcXcK73OAvalKXl1Xgb7d5tduMTKkhdVb3pLQzpsnhsQsxa7nvZFYvPrIud/6aRSvRNj
8GUvLuCbdRbgL2LbqMMyyL/e3N5dvGs3u2OQVzz1E4/Q59I3w/tdtUON7F4K7+RhDZ9aZ4m0u3es
v/IZuq+MBfTLCu9yWAZ6mNlh5uG5a/2BThUmovSKM4+LKB6VYgCd4mtCHE+PnFRi9DOid/bsxcXe
Kfed1lmAfqX6GbcQoJ1CenVcBvYPX/Y0tV+8Ie0XoslThfFWfSeqj+mWisuKAC+KJtX3eFWQvaUZ
ulI3/bT6zl6c0NfrLND/SBXm4da1CjOovL9q212QoMNt8XnFQ37A2hMidwjT02Qdxkk/FW2zOaYz
MXnZiwvoZp0F6D/DhHMx9u6gjLG/b68/P3VV1yCNPfHZLcXTHVApqT8X11OTp/s9PTGs+jumd/Xs
xQV3EoP2Sdqlcb06LwN/2FSbtU+qDTyrjEu+Ut0Tk074FJ5VEsN5L6nPdFm9IdWGvTiBr9dZGP0V
PY3tZ7e+aN6kKmDVrXI7JFceD0EaPcTm3vaWv+eI5SmTyON6xtlDtSHmR/oiLmDRT1N39Nu42bxe
ZwH7og5JdVbG4F8ieBJkUE9fP9/fzuaWg04GLUox5BTK6aQfmqBeKPOgnlGRm9c/cDJ2+Qydk7BA
/XW93zWOFTl1VmegwxkMszWS29bjUy4jiseUnyFbFKjgJFGhydUD/y4bcfHvZp0F5K8WkaflpAzm
r5rtXf01TFuH8uLR1osozUtSdnmmSm6jbG1CjTZBw6w8Ia/TRX1Ux15cgJfPYG3ryzy8HNYZ8Nua
hpuweZRZ7s/VE89VPOdI2ipfP4I/XskdACMDkrX0wo+TdnTSOEndmHUWdn9Vb28em+3W5UEnf+gc
/jfNrt3sQwzruB119mz5DQ+i1GZSmt/mmBdCrCsj5I1SJWM3SdzIXlys3qyzgN2dWCcHZSz+5Rdk
J0OUN0Jzxp+dFyW9UUWEkElKmX2ctFmvoELRNAfxjm5ZldQZ3u/sxQlwvc4C8PdkaNvtF7fEjTqs
M9CROgm1GlsiHekPeLqiaICRSntGR4S6C02PjCTo0UFZ00ZzeuH1f1hXZRK3bB2fwfp+d7d0Oagz
0IO19NhjTp46C6oT6ak1QiWwzwBXEqWSrY/LSChWOlXQA04ax83S+3UWlv5yW98Lwd3lRi/Z4Dno
rx72dNLeBqtbWGoElt7qxSqDJktgnRYZybqIYO2ceSG2jt4VDNrupzO3eumUrcHD2Gdo3znLmMmf
OQf+fftbqB6eTJnHWK4QYjkltrRA3CgbGTwpOsqyxHL8za5vZuThZS8uBm/WWRj82+vvW+cQXh2W
8fJv6z0K1iFGdBVtKv3pLzV26XbnRVYW3O5CrlOmcebnyxU9kJK9m0ocyDacENfrLBB3pct3Z2TQ
fvkUbEbWqxAx5kY3Y0asNkOrIiOL4DgsDMQMVW9c/y3rL3UqsS6ISwW3W2eBuHsUJwd1hnigUVyV
lB6tG+MlFUuxtaNMD69yWh3XMlkAyYNn9GvYiwvg8hmsAV9cbJXzMriHXWwthfvkrf7CfZ0TpcGc
iqe6VYk81vMEuVrVLTVNyrEXJ/D1Ogtrf10/PbatG6NKndUZ8HWwquPYqC/U6YaKGCqSwJxO5zRJ
UaDmAU+aAzqVqsX2f7j38ezFBXUa6e0z8R+OFNgPTs82dVQG9L/zZgsxhoPc4tHLQ5dYZ7S4dUrz
il56FsORlYt4z4ls0XzfI3txglyvszD0hVm5gYsXAeJQ32wAr6sfy4N3ZMbRMFhnjJeYeamvVyUu
APXhaI0gvRIxG6dj3eI5PoP99d7ujrftveMMoe64jL2/2hyu2yDJkxTGvDn5fEX3w0lmftIFJ2wa
VOTgSsfaHwxgl5242LtZZ2Hvi4qt6qgM6GELjnslzdLwhMhHFlW9JNF5ak6Qh3rID9E2mNWjdCTN
grx9PL8Q+YmnD7bJvUIEvI+ulrr6bCX8CiFOVuTpJsE82gZcAchYnWmcDG2evTjZvF5nYfM/N48X
r+tdy8A4l9iuOy9j9v0AvgsYO9d3IUZ56I94S8tnK8jwlMN4s60zGtXGPTLliow99z0M1EpkbnSU
cQrsZS9O3wC9zuIb8MvusG0fncBXR2XA/4A6Srjy0whF+7J87noUBte0vVN8LWaHTEQEgSRVGSxX
zgwLZC9OuOt1Frgv9Pnqu6w50yGPF5GXmD/kycsjckFnXDc5bpi9owuWfjkiPcazzJCmZScuuJt1
Fri/XRjcy2EZm78S5sY+SEefGH+79KrPVwhOol7SUarm9OkYFIu1U4Sdb4ZkLy7Akxz4Ha+6pXrz
naJ2b/NhJ22z3NvLLluRjifI538owk96ISm+R6ghQLOVlsk5YRv24gS+Xmdh9QsV5+W0jNG/aaSl
NkijJ63mz9dLJodUfYqohUwYGfp6XnaZzJcQlULuhKl2GS80J2adWWeD+7IhYgMGbdhvetWi7qtM
I8LTGWMh4dJOLV6UrLjgaYF6pmeCXIlbfKfXWSC/RMqq6+bvPf0rJpE3ZAMvrpgJHqLV0+rlzerp
fIdTmacZdAXm/yYjPi312QReJSIo0DOUVm3vbnSxxo03L5+huyUssF8yL1SdlfH17x/2NfOk6jDn
SQGSN7qVvObjhCQtXGoed5PXvIyZKHM6pCN0UObEx9mL0z2v11kgTwLm2OwbJ73K7rAM9C+PXPPH
zXXAyRwCs97+lsf4kqeRoVIMlqAxamT4EuaR4E3wDoptPZ0Wy16c4NfrLOD/WD/tnLi1lTopg71q
k7r4Zbv52oTo8Wky8/im571O3ZRUTY7q9ETWLMXjI1QagXs0O2yCvTgBr9dZAE/uzW2oUHdSBvi+
lT5E1BGa9FihZ4AEedskwS1O1UqFUo32eHcTzMgeyFZcQDfrLED//mF/V9+7pG67kzKod78pSMyh
S/lz8ThwZE7SuCzIrOSqrnXGyshXEC1l1pDK8AyKNfRROqXqzTobvOu9k3OXP3L+fn/Ltd6EOSQS
L+wP7RRdOio0VUV/gepwPa/MkqulLCtcjNM0aH2h9NUZ9uJi4pVeZwH527Z1w1z+yjnmEhje1beh
3ubeoniZG4YF5/2AyBHziqwNraroVPez33U5uEe9dIzi9ToL1D2MEFLhqX7B75uv9T7IjB1NDh6F
LnicQaMHfKpuExYOFo+gHRfAc/Ra2YuLxZt1Fti/cZMx6s7J3OgfmP/NXOEgr3RkCfw5eRkpIjIX
sZrvPUrSyqttDWGNmh3/jQhY9X+4T9ewFyfI9ToLyBdo1g18/Kt6s22CzNAhHKhPfulDPaOxmcws
asPQqiVaG+blsXI6ZPHxqh1+RnVe9uICuVlnAfmH61ayK24senVYxtQ/1rf7+j5IS2c+d29wS2HP
VyWCNQWK80WWSIw+gp1OKWrv1OAoz0PJMHnB3tLZiwvsdGfZqxC7d0qNZgIGOzIq8fhaww7QpqH3
TWa8C33nPH6XoXCAzRwCep9F/0CHkH0kh7yRC+B8deybnq8Yzb3fPzg1TsgfOg/hu5zcu21TH3jA
hWjvpMkwS19FuFiCuJgvQV9WH8HPzc97nmJM3yY7eLHLXpzg1+ss3PziRrmhhFXYnIvcX6MctZhc
xryTokvIYE4ED5CsQ5GefH0CSWKu9s5enMDX6yzAX1iLGTDsegW8IK0eGPxZPXTaiLmPJykL5SBN
io7SO3MjqcrL/DCa6iYa1JTe3Ypwep0F8ItK78OHe7O9h68XJuprj684JMVx90TrSS7j3GeuekiX
6CGIFv00O1vxyHMyd73OAvUl877lqExA/6a9fjgECTrq8DpNujSgl7ZYZkhgyyc12iHoZbFC7IhO
Op73Pf9qcMHLXlxAN+ssQEfU5l8PGySNnCK87rgM8GiTft3cUL8P0eCxUI/VNxGmJGuTlIo0OX7D
I1MoibxIwv+o494NsdeCJc8Em3/9y/Vvf65vkPo+HC5O/3xxKV7GvmtqwWNu0DFFnBBm0gZs/N3r
hOqM/81olRPB8fFjLlFF9oieCfqlYNHqtEH/mGMvLsZO8Gj/mPtfUS57cqm3yp859/BIl+0OwXbJ
IcTmjVZTQJshHVdgyzRCEbaNvDxVOOmdpBL3jP40e3EBXj5Dt87Cyy9UreOwznx82Kp1EF592TzQ
x2RmkK7reLJTJw+fXjI4cUXT/FTNSoRqnaDX6yygX8KxkKMywAfMsSBr6g90qi1YetIxLORleJ62
kQ4pErjo9EO/mAbyWK2TmzfrLCBfNiVw5Oj37SOx4YeH+/tNmBE9dWt/2CM8iupMX2AdYy+cKprg
YwSQOtJV/4f7FL2uof/OqE6vs0B/icF33+a+6h6uwTMqzqOXB1OGeiNbRZV12gzLqDjo9AV90LMW
L1txcfJmnQXmyybFDbz8K5qpZUqgzA8L8RXHOCRv9p6voiSVtjdydjNKlVWKlh2EOrqjRL4UdauR
vctenLDX6yywv9rWbiG9Oihzvb/a1weGxz+GqU/qlTlL6p0LF9Ihwgc8zoc3PKgDOlqV6+6n5nox
Tzkn6ixvLPu3+xK+9ODx/mr/dGh3wbZGQVPxWJHLJSeDTB1TY2b0iNGxo3YmeVzlDaZvePbiZO56
nYW5v29RqXB6wquTMvb+U7u9uXi9CbMvqlwnHll1xPKMYk7XJzc/tPcSNQyp0NEdw4DoJJ54edmL
C+xmnQXs3ztTp+WgDOqvHn4LVG8e9+gtpgNSLDxB1oj+Z2FZDCGHRIuDF/W6U3ZWRxTGxbsFdXyG
7qtiAfkigRN1WAZ2kbnYhjkpjlZUffxLSzI5k9ypuxfMBoJfPm15Z2hUUTIgsOqEEKZXO3txMXX5
DNa4X22br0qgwMnLq9MywH+4a7afgszOc8t6xD2l353eN35pNTtESBxBzCwZfjhDqZS9uOBu1lnY
uztxmnM6Qzxg4jS0iP4JtdzUmfoqA2VQL5vTLhPhefW6W0eKTa8ThH2uhr04Qa7XWUC+oAKnrqw+
UxNqBU5IEf4AR6YQAjwaRrOAr3nMZyUqds+0ucpeHAE/rbMA/Jd9vbt164FTR2XMHCrdlwZhg0AD
eKI5j8jHcYRWDUKkazRq16pSecapSlcxOdsueTdNyctOXHA36yxw/xujO9Uzu33YiQbJtfxz//S+
uWUgzIvLf+42x+bmAgbOsTlcXnxpD8d6e9XeNJT0u5M6A74+3DH0l/9sc2ivut/T/af//HB58d1f
//IdzIDbpn3TXtdHfvvkXxwm/+a/H5BKft8cHrZHxSs4W/3vfgT34H6z+35zOO4318f4xeXPLX16
FzikltlW9eizkCnz+GyjnR2wS+aLwKGWzpdBIabi2ZbBrE5iZkWSiePnXda9d/DsxQV3+QzdusFH
55NfXQ5PI3lx6ezg1UEZ0N/X22Zzexck5h5ps/mKfvaskMHukWhSqcDHWLo0wGHqOl87ydDg451o
s2adBeaLfPyANBu6j4fd3hvd0nAuEzKdeHkq7inV9JGPpw+uQr+OToosZlDcNEkD5cYpnDPrLJC/
arcP958cmyXUYRmLB/ubTy00mxBtXuRGfCHPmx1bJ2o7DRwYIU+bTJUjXEOTBCFAtJ7YvOzFxc+b
dRbIL+6T6KoMOp6/q/fb9nhsggQfGpwv8LOV5NuLdH1iw6tS5ZnDp/01k3o8okWdMmn/h/tEHXtx
Al+vswB/oTalnJax+4+b3a7+1D4GibwacPoMt0FC02FkSiA6/BcXWyLW44OEvSk6B0jOF7CruhEy
o6tezF7Is7CqutmQOlfUI+84DZa2Kvvn3GKzHw6EDbs9ij6l3vqW3vYiQI5IGS0RepzIeWwv4HMl
oEFOn7QMoRknbyr24mT2ep2F2f/Xvrlptlu3LO0QeKWSEi6flqtSUx+WQy/6lFg9gpFoko2fdcru
IVPmkbTRTDmVshUn5PU6C+QXm70cl3H5YZs9dEh/Zp+gOktPZCaj3aDJD5/0gn2CwSN+ogaSmD+s
fb7j3AE+Q/el+UPAH7/xAg71qJz7Ax9VSlrdS3QKVXFuAn5JqAfFvhsrOhPnF041GjTo7Wtziy1f
zutbsXxokb7AR/MEm0a8KJrlXAmrmpnRaUT7pEjXTmRuKvbi5Pb1OgvLf7+5vqOb1VHzZBjmC70S
miXyh2EG+v74tbzvodoR5ZPVWydqYuAo1kPgDpUEtBJmR0nynXHjYuh1FtAvtvthK0XoN75Hp48E
PYadVGpwbMc/N+97ufFxCHDqmTcp5CvtcMyN7+j0e2buHwL+N+T0vc4SFXkrnvkRcgfSFTm58SFt
0DqX8HPFre9vGwO+m9P/XbNEl06d6bQ9vo3MHqpkPQbL33nCqYSAV1SptEaSOxi5/UoY2H1vXam5
fxr8xKmUwwviD4z15by+lXCPmSD+wJfJI4C/hkff6V2Mwee2h5Lb/xf9H9bgV061W/6Yfe128Z0v
5/WtgA+RqsdgqeUzb4pxU3RLxzJVlAL90PJlrmiB0B0M3SqLZ0ZIV+zFKdbX6yzu/MVzRYcB38fN
FprEbaDUa4RrPPp9WitI7lKJZ6TYpLuGl16RMYMEnhZpwK7QO6RtsBcX9OUzWOd4Fk2OV4dl7P59
fX9oHvZhPvN8qpXHsHWg5hlK/cjlI6NAF2WK6FkKCXca6TuqlXPTWOO+2OWPNMuDLuMyEsSXy6eY
xxOPBpsoYfrbnP4VEvZU8MkBzDdSshcXo5exJn8c+HJexu7DfuPjhH2BX0C/jMSlV+ikiN8f3vdI
3vHMIxhANicu5u579uIEvl5ncd+/ZIC4WxutOikD+5vNLmBdHH/jpkQchQGCEDOiCnrOpMUq4ud8
IZgIyJD5mcwOAYBTlGfWWaC+TClDDssA/xp+5sW7dhOo2iFVF18GT9s8Bp3l+n03MniSejKfooKx
RyuWEj4ehHiIprlV7/U6C+gXX/VyXgb9sL09A//8gZ+IyFmfrZdu2VGcR0YX2GHvzAnkkOV1Esgx
6/4I7OW4vhns/WkjUcohW4vSWQ/vBHvSebwCaKtVKqj6S6fTOm7qSIR59iJ4iw1/KJAUuOGXPmP8
mPYqmLgonnaS1SPDZzANqXxG2HSMvd7jaPBLxxi/X/dHWL6c1zdj+ZXXOp4y6clQIlXCI+yHVnma
RDjBvXIs4fXr/gjc5ai+FdzTUjvepblcNY2MdnmdzB16fLJ5GcH/ibEzreGwE6eXnV5nA737BDo5
JwP6u82uuXvYH45hpvJ8pnBTBk7REi9SeOTqRgl8sfgScSkEU2jZmXvQJ30q9hmq+DPixlzz9inc
5df8t1S6M0oWHiwecyfCr9ZqStEUfBRV0oIoQCmrzHA0HQcYJP06G5tfWrTviCjfRtE+zbyRs6Hp
Mcy9VI32CU+80eNOhgonUp6T3swZGQ1SfG7kbL3OAvsrWvCavftsMjkt4/Rft1+ai7c02QfZb00m
xRv2XPWQr6HpFHj2GcIGk0tE3hxR4+fYOqUb+HyGPy6H303b+zYM36PKOS/7TP6Hl52q0KiWtQFP
j3YNyFxc+TJCfqKRxtXtlM016ywsf/mVP0johv2yR6iwf2gtv/LJ0NNSTUeW6N9JGD9+2WstTP1H
+1c9+3AK8fU6C+CXdWINQA+9EyvyWbEnNY+WtXBxIOnNDC0q8pzWXD2+bpjEZydOwOt1FsAvmk6o
jsrc9Fft7jrQgcPoT3vL5Mj0WWhyKVqY3RzSobEztaiCqQszs5tKOG3DYS9OuOt1Nrjv66+Nmwqq
OiqD+mt+Ef9fmFLX6Jd59PEFdRmmxFXo2/IFGMLOmz6XfmtaNOal7UVLzQl2vc4C9gXat3JSBvWr
O7SJLn7at1+bEJM5jIjzWKzNyNXQewXlroSWqXTlTGQHGzOiyb5iDO38JErZiwvwZp0F8P30SJde
6+6wzrFvr0XifiM6XAFKaHEh+zN6bniksRRBAyLuKLATUR2GyqO+8swwSrQXnJg5Zp0F9q/r/a45
Hp2gV2dloH/DOz5cFi50WW/FOuSUkhymZS+cMrZ6xNNovUdbjda7ORau7MXF6s06C+SXySnJYZ1B
X39uLj7W19f1ff0Ypt37VDwnh0MXPd+AiKbbic+vmHBAzaboYwGt4nV61DG72Al9s84C/b+1dzvm
UThFefKHztGXGRmhcu9Rp/Xn7yV9h5+HXw3Xdly4wd8jk4yYYpLwxYCIrS8ag7vbXc9n6LzFfx73
ISsrYNw9Dp2Gi0nLI4L3DJ4+Ee5GCRwiPJjZySl9N+beQ+hwetOZdRa4/9juD08iHfr7JVLl7wzN
vbmnUT/IlD2fxeOjTlFuNA9zWqtjeBH5XOoys9J5sheXW96ss8Dd+VHXnZS54rVufojXOwkXj5Ua
+PZVxjM+zqUAr1zi2ZMON5+SpEcXUTfdD1N37MUFdvkM1m7+Q33/xVURWZ3VOfCQrtswhTKZM+Xv
dkcWVUj3px4bRV4xsDPUhAE3ObRs2DNkXQzlt0/Vsxcn2PU6C2t/XT89tq2bhIo6q3PYn27CTN9A
hvMHOv0VXO0FwqeMJRvLpRHSFQX1+rj/sc4Tm5DOCXQi7NM6K9AXPOHlrM5Ab+tjmPc6lAh/oDO0
IsrXFVJpJxL9eTwH6CKhhWiO+kZIWmfg34Wd4WLoZp0F5guUzwchfMjK57jb/uiX1mAJ4ZlJVOQy
iZQu2jHzhvw8zOoUCu5zoRx7ccJcr7PAfFk7lRzWuaFvf61/CzGUQ8XKG+w5Krfk5Xm+KaaldEUP
LL2Al0GzRVUhilh2hKyhqbMXJ9j1OgvY//G03zsKoXZnNUAd+tamDhF3yZX7Mnf4NhTj6JNZo4jJ
aNkR7sRyhPZII3ELII41I4DLXlxwl8/QrbPA/V27/ezyXO8Oagz6Q5DXOnVPj8ZOhzyD+zK6J0X5
dvpcJzlHax3tVSKbov9uH7+zFSfM9ToLzBcyLkYuPlzGBSOf/dk6I+OLRDpmpUm+S2WdvdsYShjx
WoN2AROnE0sa+Hiiezdb1+sscH/1sKeA4pCbk90N7/Xdjsvi6XDx4cueYlyQVs+LylspLl8hegG/
jgkGFOLVs3x0xRem1WKGVC17cTF7s84G/qZ++JXJTi7fgO6wjLt/V++OzW0b5BVPwsyn2VNcjZn0
FEcoIIy9fbyi9F7BqFbShxNnz05cUBedTesL/qo+1o+fahfQ5e+MzB6yzT5I0NWc2M7lLn3G5VJZ
Rb0+Ic4SsZNRalZap6QKQ2AnLLyzP6zveMcxRvwqa9iX8qjVto29X7Vkf7abMOM7AnBvaZtilYro
IeAzY1gKLqPHHI+9BIkknEFG6X2m/MpeXGxePoM1+FcP+z0zWK6dIvvutAbQt9ttmK+5QozTj9Wj
gJSShiURC2kWfMfkynhFc3SKGO6pM16Hlr3VsxcX4OF12QOPROHn5uDm6zs/1nfNdL/pU7sP8o4v
UaL3Bbx6xsOmgDg77ZsoifzI3Qv084G97MQFdrPOIrL7vt47xfXdMRlT/3G/OVwHCXgV+WPPS58U
klaoWkcoHSq98vNgHq0z2LQVI+iFXTPzgnfkzvMJrB38T7Urq6o7KAP51b6+b/bBVl79Ta/IV2kO
rwq2aQGZYjKcskoZcQChTv1sZmRR6Ti7Qq+zMPNFA4iHoys+PG2/BnmlU7PUN+vSQF5EDeHPyuhB
NX5YiQWYpI3UXaHOMo28G2oxaYiUvTj5dr3OAvSfmDauxAhdbvXutM6tvWlu7hHTCPINR1OLr0td
muDz4ajZgY+PmFWT0EuzjjuD17yePppjLy7QS2OOtZdnorgbdVb+yvnD/WP9212gjGm0CHxhztMM
iZt19Ez5la44EnglI3xnM/M8i5wIVWadhbF/lLnwSmLcydrVYQ2s/fBInjZIY4fY5g94ETzgSi/m
AzoSNuRsI6I+miWkZ6L/w72xsxcnY9frLKBfnrBR11f/fvu+/rq5gZsXKPbenu0k6wjhYVIiRSua
5AQPA0cvihcU3/vB01N5K2IDR+ztn+3oDV+3W6cuCeJ5lX/UuDe7UFO0zIXrDW9pZEcwz1QCLvi1
yBNPS+8E88yaLnAJifTJmjpgb/HsxQl1vc7C4heF83JWxtOHG85HqbciHPf3muudMXPkZqUKOzL1
iCIdyrQZyVs1mxJO4qAGyzfGrQin11mA/oHUrJNGuezuHPK30mJx8XKzfwrRxZek0/rjX2rs8owr
RbUmTlR788jFk6KTRjj4NScNQy2ceDJ22YuLsZt1Fri7p+jkoIyl/31zPD5dvK4fw1Q74J71BTtp
OqSxojSlDMOk8Ui9eAavd9w76ZXT7PnpMBL24gK7xArdOgvYFzQ+y985R/77h12g0VylPe1SU5do
DkRRoWWWaD43cE6mUmX5OnlGp5bSnRPmep0F5svoVXJYZ+Ze73b1l3a7OQTp5TFPf+a+hkyJzAH1
lmq271UudVjxBRJmMwwrYgKnjI1ZZwH99w97pgE7vd3VURngu98UKOge7X2NWCVapVRehUOrnjoD
H1/xH/QtcPr50F/sdBe6WDuQ2xMtFkE+sPWgIff4YKerEYGnfoi4OqIB5PJoK/lWqJGjwqoeRvGI
4DiCbv9gXwT68L2uPEagdu4tlqMzhmdZTPMLLNnZbleZO8VDXhQP5viTKFc6gm4fyy0CfRTKyTUR
KOje8vGALp2uMf2skOUmSRrKb8R41NnVWz42ySHj3d0S8vC3uu/Kf/pCVwkInZgL1tAhMuqM+PIA
nhRMDluWUsWp52WUjiVJC/miGys6BV324mLoZp0F6EvYFV3zbg9695vCbIXCMj2aelzlqM/Rwayk
RpU3NJe6KBMmaB2cDxYdXursxQV2+QzWtv6/9c3njVMSvjsqE7z/AD3n4lWzuwnRxVfkxfuYaqm5
pyt6neiKYZREWTJuYIQ7Lh4TJ0GzTueDOdmLC+5mnYW5v9o/7A6PGze2bHdaBvpf6s8X/3UQ5fog
sWfyoi/sJT8nAmXZdJxQssqgSEtXrBoWOiHW0Fzo5uX1OgvYX2Ofzd5VvkQdlIFdWfyP2/p48T5Q
IVq4oN7MnkpMSjszadlOv0BVpo27V/rDTJGDXnNqh+u/c31ox15czF4+g7W7/6k+ulGlu5M6w/5h
34Ro7GRRPV7wwnuXQUFMlxAxcUliniG+XpVwKxgNXsx2QslWnADX6ywMXiwTco1rgk6d1hnqN02Y
6fhYsmhddLX0eof8zrBAGFOUVOf8PGEdpAtETBC8kJYJnRc82TnaJ065GrPOCvbH2imqk79ynov/
UJOG//QQasHVH0FeCq4ImPTKoyIxOTD2YoWhI0SNrc/CjgN1483qdRawX921jrjL9s5x/wFLD5Qg
T9yt86NLjR2ZknVcyEC4FDVpOl4mqOMDJEdHfS6imjE2dtmLk4/X6yxQf1cf/vXQHuudY+tb18/X
P99/2G7+b/2pEUHLQJXGKSJ78/bZCgodkrJMDyJRq2iSA7OHLh+t+Y7w7aBIN0OjZC8uXwD5DNZR
3attjbm6VOC6ozq74Hvwj+1jkDc9kv8+H3NUXKqoyHJKL8RwI+Nfi9Y4j3yyemgPKwm7YQKHvbhg
L5/BGns198cF+u6kDPQfG/I3P4T5hC/RFvMV39HsDHm25FfGpUrXjlAnfQOzGiVKM1FsiDp7cUJd
r7Nw+R9rlKucLL47qjPY1W8K9Kqvcn9jwDNeazIZloytqJmMherk/Y6oBaqF6NURBs7MD+rHeT/z
znhuOCyfwdrar+r9sdk3TnIm3WEZ5H9uHr+gjBLiK57OBh1peQjxZAZQjnQ8AgcTGRtRtsgjpoXx
lUiIAKeUOvbiYu/yGaxxd2bQdidlQP9hSzogSMgpmfpy8fmKiC5He7bgHU9CbpS4AXJIVdDteMzJ
j6emzl6cINfrLFz8y51rmladlIFc1O4C9e8l1HVfoPOAJxmHug+puhkapUx8Z0QYilXPCBfJXlxA
N+tsQN8y5mV37SZsoA7L4P4DD5UQLZ3711sILwMkErnXE3iUMyrTpGgZHEJ5nlfctMFdduIEuV5n
Afki7Vl1VAbyn/ZNszuEKmDSCRA8Ez1dfKfip9umfdNe10eahA/jf3FBKQoFoJvmxWXKu12aI6DC
0906Q6JkOhxh3FrUwKnITd9ushcX6M06C+iXRXPdtaXTNiha1NsbqcOGWZihHdWfq09i/qcssO2M
CYEEDoOkTblCsQjVIlTGRcBuEtIxU8aNNq3XWYD/msw6QtFOT3d1Vsbsf9j9umm2N0E6e5JmvmCn
5wkivAiOJkTzyVijTqQtUmjydM9k2ZzN821wiuTNOgvY3eXl5aAM5gHLyxNkecvW0PQq0z/5X8aD
dXrSA1MHczJ0KCBg8XM5OtmLk5/X6ywwX9YQxVkZ2H/YMwE0REOXnmR/hi4vdXrgyMkrts3QvyMy
zvOOWJ+uqChjYJD+tvUlWPbiBLpeZwH6qwf62+8/OYXy3WEZ1H+sN/uvm+YxROBlQJtH4Em9RrRJ
0O+WKqbswNpLGfYsI99xCsK804/HnmPDXlyAl8/QrbMA/h3dqo63+oA8/WO9v1ciSCGiXqU+u+Do
RKTRGZ0Bfu2kx10481AuEpTpROyCik3/devNnb24oC6fwRr1K8Y/NHvhQLpg3x3XucE/MTq4CRd+
NcDY11OOoUDozkZFl3kfZesY9E2DDFRbKnWSl5+qmbAXJ/j1Oguj/2V32LaPTtCrozLQnxQygoWe
J7W+b5fm5oVrRXsr7ey0N88IDzPtWcZFFb24BfSMUS0ucYru5DNYW75zRK8OygD/k8wL34fp7GN9
0y6HHAlx3nEMC1EEu7G1r1cUXsnOI2uiCDdjyOmQdEvc6HUW1r7U2ctxGeB/rAN39kWmUVgKP4Qr
pjzDoI7om0GUTr15DadWqnE87anbRDIgFKnKkcVX7MXJ2et1FvC7N83I9s6h/1u7aw7Bunpkuj2+
6Wh2JV8XM9RHaQyP3nQMkxEhcoLATpR6Cvza7U3HZ7B29QuGychJGZP/H1K1zSHIRC2hqs9CLCOj
mCBTkaNhcsDI2iWyJ9wnRw/HSsh32s2YyN6tEMtnsAZ9qbOX4zLIB+/sU58JW9LvdMTS+IpqUVKM
OdUVlBtE5knUQ72ZkTfhq+iUsDXrLJz9YvgHadtvAH5vxVn0iGmIgj7L7M95+FG/YbpEp1aonY6x
fbdnHZHlH2f76ivd1+hCB1/KZX28tTTQo1izLgnzcqY/zwwUwvWjZyjidTCuninWOBGr5TNYw+/8
tFMHZZx+0MWayOfbjtA9jyrEi3i1j4N7ue5LGJYEgCej779sxuQd33a9Usof4e+/rbcdfW49CstN
nr54WNNlyiSxKe0O+LnuoeUl/FeqaD/I5fCwd7zs+3V/APhyWMbsQ/f3lKE8gi/6hSJGKzZOonb0
vqM9nkaL5FlOhuyl89vPZJWfo1frdRbwL2yPl9M6Qz/ozniannzZPSQ8mDhw6umjqzBulQEZ5HRo
rkPxCHmEbmZk/4dPbp8XglP9xqyzgP7Hdn94kqY3kRh+ury4ln/un943t1DNXlwyluLY3Fx8OEoD
/eXFl/ZwrLdXrXDNiFA6HdY+zPu42cmkoj99qLdNkIJX8OW8gQ9Bg25ouBlJrARrlYmcgR/LgApa
KJ+ZFspOnKxer7OA/v3D8a7ZMyXWrXSnDuvM7Nu9dFIF2zxJC0Rvfx4ufLrnyNaTulOPuJHPT6nc
SbLXdNIPb3y24gS+XmcB/tv62nHejDqoM9yZWfR5GyY5h3qXfl4vBR1vD+OGw4nXiJhC0xiCTpSH
6BVz5sqS/2ZarZWtuIBu1lmA/uMJKydvr85qinuoLRa5T/WjHLK1/C8DgLrizICeQ4AfIUlPbzvS
tjPFGzB0SumYdRbYO7/p1UGd4f7wr4f66U//UzMMvg6xagtn0mP1hjJ8jhRCyatetAwnRg/wPPq6
XM+0bCd7cbP6fp0V8k87Jzped1IG+p/a7U24XRZR7vGCT7B4AiDe9Gv+T8VfGwR3ccab75yIP7zh
2YsL7ChbntZZwL5I2XKQzAlZ2RLz9Gnt0G4xdyiWSsxsaO0Mi6WnCkGZ05diOmmIvTjBrtdZwH61
bb42znw8dVrG4j/cNdtPvAo3h1Y9EPdP3dvvnx8upTHpu+vf/nzWmTT5F7Qqjf6T/35o5HF5eNge
x21M/+5HF4MPH7+4/Jkubh6u9Z6RCXIVDR+nJFx8xfO0UMYZAlExXcVywyulKGPutFCCe4q+nSR3
Z8YE0wrpRsfS6wYfnU9+dTk8jeTF5aJ+OnVYBvafNp9owg2Xn0Fd3Rf2GT3RKFZTqhMenorbB7Ed
PVUE+8wDp1EeRQOTOOxz9+zFyeb1OgvskTRgTNCuZRqcS2iPNxuwND7uN7d3x46fg7RtfX0XpAfA
Ufv6FsiMOTQu01INnVJU69G3gCk0cjdUZTU3KFwuDZdvgVln8S34WLvHecP7PuQ4D7a8tySetFGj
cEZzBWSdFCrG8MLH8cvXoo8Gpgrmshcn2PU6C9hfLuqd7/IUfQqXAdSBDisgHvPm8xkeLNOHeK1T
mpGGmyHsxHkZwvVZAkWr//kwvGcvLrDLZ+jWWcB+BZVOBv46OXx1WGf3PXkh8vwXP9bb7SFIXw8v
1pevx+iZNcc4UaTKmSM4qdavV2umB5frioq+yt73f7gv27AXF/R5UNqT7xdFe+qwztEPWT2BY/NG
zgF60b1hbqjU66bX/JqiDfX4ooCfNXvNsxdH6O3JOQuhV48X4+9Dhp5gyxspj2mDFfqDEuQhlYOq
5cjnJ5D2ELKHtEfT3Zy8MXtxgV4+g7XPf10/PbatW7lOnZUxehUshkvBx+q5lbtb10PlBnePyil9
lEwaG1M0iPLoy8mi/Fn9BPbiAr18BmvoF1q9CmG+Davn2HQThAfoMesCXZE4ob9qonOMwxcqZoHJ
i7LGpKNe9uIIvX1j9ULoVXL624Ae49StEEuhR/ey4KbnfSf9VmTthg5fdNG46yHqM5QS+cNpxxV7
cYFePoO11X+4bo/OuVx1WMbjv6kfKNmhaX8baITvsVRPPhezlh7ambteHD75/bxMRCDLMARMfO9W
qecKsQZ+oc0PWm9CV0fzd9MzpgglRKI7pCJJsUz6rtDRyJkIUD7bZMuLz8nm9TqLh/2bZtdu3PK4
/BnxYr2z/3tHyAvT3GNv6RwZYUEuh/bpRDVRTj09bVZImUPRSE50rUE6p8xip3SOWWeB+jKDl8My
uIdt8OTYfXr6nB6rAqmE2Zl0Et/xrSCLpwSTJpe87MXF4M26/zj0cljfDPQMjvT1qsvRyMhg3zIt
mIed6qEdlWyI/pBSyE51Ox1Y9tc8e3GCXq+zgN5dM0kOagR7uPVafK9H2Hmnx5Rj+ceMdAqqOaiq
FBR0lG7eVOOavbjATmeHfe7eFXb5I+eww7hHFj9Y3AnAvaVuMXea67qJs3NV+gQFLVFSkEY8Hvv9
100bez925pmU0jNdNvIJum/Lf9TY5ZjOjX1z34Q7dhR/25/+8jc8kZtoXD+jgrlGBbMjY09rszA6
nK52s84C8veb67v71lUbTQ7KwP66vt82xyCD+cpnnp55FXmOEa8h3sC6kCM642LxhEtJ4pOYOz3f
+++atvQ+3/57Lb1fZwH7Dze3jbMIJoJug+75f9T7YJXNM38NVRkXN/w7MnbQrGeo1iXK5zh4/Hwn
a6+5Pyfg4Wk4cTHMOgvg36k5w04leXVUA2v/cjg29U2IBl8pzsQzBvb7Fe3XeSaqV/NjxQu5+FE9
JXlPEUdxdAavd9mLW0DXr7PAfZmi/bB/FtXkz8yqDnmyeGTEKJde8TDv4F8WUG0q/KIaQ3Tu7xFG
KzIImGtyufLjyQsehSW3a16vs4L/E+PEHg5Ohq8O69zw93s1ejbMND2Thfobdzn0UDAyoUAqybvJ
OANUMiHmEf3RanmaUTmwfOIDJ49v1llA/329d+utUQd1Dju6t/s6SPYVlFd92y4HPQJvEnJMlyRt
Ox5HV6WU7ZBPqgwde4C5bMXJ2+t1FphfbesnJ1NX53SO+VPAKogM0vSYtakQxKMSL6p4s0RbOPgJ
44zSqpsq3/uYPqpnLy6wy2ewfr+/R+S63X5x00pQh2Wg/wel2EDHDOOQvbGuGDqaIJAQ4+chXaru
ifPbXZqmyc9n6GDDyJztmk6dWFfyGaxx/x/nyWTqpAzoWmYlyJieAkpvdcudfErpnRI8s0lmRNBw
8jRMM3wYSVypz+f6+9a/5diLi7nToP07GFeKC+/k59VRGdzft58+UYoNN0/rUfqU5xoNdBTYCyQy
hHczyt+sV4yzAfYi75rlNa1be/qeRfHM8/K5TO3vkj6tD67UekalDLJ2bzfbQBUSKlodPRo82ldo
HQlzVhg1516euTVEfJybhADMoJ6+4diJm7n36yyCOu2c3SxezspYvP5l4do8EwZ8oY+4OW/zs/64
If6if5ihcwz5WnVQThlX7MUFfxq3Tuss8H9HzsVNEUf+zDn4/9h0I1E+N0He8xAmfAEPxxLVWRri
q3hOAU1GmJCuLZhhE53mFQ4fc2zFBXfeEvYyCYsmmHBSxujfbm4eeRi+I38XJPDIFvgCXrJ2JGR7
0fpx6gaPz03Aa7gbPT5VQ0L10KmHyqyzsHjtpN08vpyWAV//smA9Pve9zwBf9C5RMua3ioj50OPL
jU97HYpIZrbR0PLZi5Pl63X/efw79mjPtQwff3SnvcV7vOulVUrGzXch3wj/aAULd02m78S41H+4
j/LZiwv+8hm6dRb4fzi2nxunnH13VMb4P9bb3QPahwgwhOj5SXh7u/Ih26KDRl2+OIVzQ+TLglg/
57bXxIz+yumRZy9OyOt1FsgT6/3rYcPEeTf01XEZ9F83+6OoaIYIPRPkPDp9mQiMzyeoy3nbKy66
oWbQNp8S6EFhU5m+SZQvW3FB3qyzQP6qPtaPn2qnG18d1Rnsm+vP7f4pRNQZLKA97vJc3rpIRe5U
lI4nzDvqsxGDxlE3X5eZCOhofm9v72zFBXX5CNaefhG5Xp3VOey3dxfvWpiXgSLvsWgDC4t5w+jf
oZYwK5RQiW4SP5ptmQZCt6KNXmdh8AuhH9BtXyOLFDD0dEH0l+1yo2cGWhZF1GZQyJg2TzKgsptj
N6eGxj6cLF6vs4DdWe1UHZKx9pAnmNB/5A9vpOwrrm/jxQcZ3HRFgoccH7Nt5geWsRcXzBHVtS/Y
LJC07mIV/ZbDzqXrNkgyBlkXfccuNXORwomZQ8sV2NPmz2GnUVZ0kpBBjfh6dJNNBs942YsL7Gad
han/gnjRrRsHRx2VMfbXG+SPhGv7cHsX4uUO79lbWJeSk4dVz83OaBJJzo/ecdWKzvlKXnJMoZ7j
3bEXF+jlM3TrLKB/tX/YHR6Jw53ieXVaBv0PD1++bIMM56EoU1J7ph76u+m2iEFSl4WIQx80Ad4I
d+HXl2hmQLKXwvz0Fcde3HDv11ngviBnr47KgP663W6fLt5vIOyHaPGMiPQYzjNtHDHzCDnTHF0M
1XNknu8ypgrk6ZlEFOP/cfdly20jW7a/ovDzpQ/moeNWRxQADhotSx7rhUFLNAZiIgYC5Nf3SoAA
CJKqCyfhjgvHOac7quyUkrm4d+7cw1qk47ouFlQvOeyFBnnyGTpbPHVcVxzUMe7PIdqwzEFe84iM
evP1qNaQl3vRkkNEB498PanWYDS+nqw4ecOTvdAg36zrYPN1gp3K1xendQh/FC+vnq1gkFaPkYba
+C4N8QSMyEF7EPDvn3In/h46lGwzTlVfNHurJ3uhwr5e1wH7C/x9cVQN8PrCC6/uls4y9YcJPcKt
vq560JwixFM5vNrQeXMiXkFoTv81fwO6UqrovlnXAXr9MppTHFYD/ix9RYvHEO95hOG93fOweCJD
iqEZNFmSdqwji8ejDvEf8jtFYufE3rETKnuv13UAHQ2TS8pmnPKkGszvUtKMM9QWPODTn7WTsQo0
2CmcWhBitGFHop5oksETYHiWSFTVFcHK0WMvVMDX6zoAf798WbnLgqSM6povzqsBf5YSfoQBN97C
L/eFP5rwUI0H5SSytmjAJT3Vx7kc9GJDyOKNRvsqEffGM/Ottlt8gvJb0wH9S1rwjjJ4afTqLq/Q
fDtMPmtMLfYW4YmEzxq2T3RrCn6rNvBkghIvfR505meRJ1uhtPvudNaQGaXrvSwPqrH4a//VXvhX
n6KF7Q7yokf9vC+LF9+D/gg9tRwo7MF4d9KExbwnY9MAnjRfg1rmxONjL1TI1+s62PylHr84rwb/
+0UCUdNsmE/6Ikfxhn/95TQe3vNQnhWlQnL8eIwSnbeoxmNkuuA7PtN/Wedk3tjOG+4enbfdczmX
vOpI2qtB/WbxshqyYJHMKb0lc1CzgSwB+q9AXQvzP269Rc0GhLesCFkTnt2LW5QYV2k87IXG6sln
6HzTX1aVJ4d1CD7YkJIgG+bDDspS/fl7NNSi944BVQJ0aY7ZTXHRA3Wp5sOr75k6wK+mJX7R5vER
OgOvLy5hSmjPWdwufH8RQvxtkN4eae/ebB7kZwjpZTRW7vWn2iEeUvfoyUP1Hl2XAn+uTou9UNl8
va7DTX8TWIU+PM3DrjysxuZvl/4wS3XwknWYdWnqlsgScjwgqHSI2qiT1jsFgtPgTJJFRAIn8R3Z
CxXq9boOqE+CKN4SmcYg9RNUV1/I/ycSkCYi/r/eIfBPlq9Xz8kiWcKMjyQcyVkdgh75w37NE32B
N5zrL8Z3eM1zcOXgmS2ZMIqDahXrkORpK9mUv7i65cFuToV9va4D9kYaQU2MCnr8mkPon9CSsQSR
XjLENx2Kpr1l8RDdEfGpsuGybK5rZXEIJw6GajBVd/YxT7ZCBXu9rgvs9JQ4rXT9LbI3V8YSA1VX
RWfOELGHcmiPTZckjQMOA3RSi6SH/sjfo78ec/UKyJL2khaVs2kCPKrGS/IZyi9NB/Avkx8uTuvA
45Pq/NU9uTIW9jDje3RIVTBcet8T9QLIkVQEiCcZXDAgEukCTF7AzDFHX2cQK/yxFxrjJ11enfG/
SL2gfd0PWL1A7K8hS4TAMBI5Mso20CFFq1fb6glFDgbpyH/OC5MhdKbK4jXrOlj9BW05eIYeGLxP
lIdfF+5yiM4edfTeqrSEJwX3OxRIFWRrMFpzBLtIVCgxV0P06M9KEWIvNMZOPkNnY9dTcBUmKV3/
ZXlah9gHSTJo2ksUTvvz9ZCcA+clcvdlgN+Gn1RrVfCeooVVAC8aujGrX1z5euyFBn7Sw98Z/uto
+UqtQEvOqgG/fAAOd3ZeEOrb9tJrHp3XIC0HaQaPBP6ZPkz5PZ52UDAAXw4rY/aqrhBX0GMvVNDX
6zo4/IsV58l5NfDfpmDRHLDSvNpbkF888DBtAYiZQmS2bfjkuhfRiolcHtKuZThw9LBXqYJ86B91
D/InGLlYubZP97Qnh9VA/x3RvTncFg08jmrfe6nlI40rYOAJzKfQoyS1mTb2pFIPKUK0cOwJc+pf
XFk+9kJl+fW6Dpb/FGQosFOk88qTaoC/w4TVMFP3mFHpLc4TME8BeSJIjZdv+qOheVKoBSEa9Ijf
etRhL1SY1+s6YH5BpbY4qgb0Zx+U9vHVZBkNc3JeATNxFWpdau6gwuBldF2DEIPDfX8mn8Pheofc
AcSM0K1JWOJbrp7shQr6el0H6P923aVpLXw6wuPitBr0iQTp0r0a8NiFjGi7guFy/IniIIgweVTu
zuTzmPcCkjkSZqyKfr2TUSuyFxr8m3Ud8L+kflOc1QH6y8we7kWPdoneqjfI6YAei+UVVQaV0L5p
9aB6o75nkcjDhJ1axoD1L95f9GQvVMjX6zogr1uLhLZ8U5xVgzzROysGaweZ1YHyd18mD+DRZYmn
OweG23Jq9rB8gwgPclYSA+jfkCLFXqiAr9d1AN5YbGwyKEET5IHxr1W4u1vmyOEPtP0eH6ZukrnU
2WPYBuVaDMujxZqMTxan1Jg8QR4JPYzdQnqakGEex/ZkL5TI79f9fuRbqdxBI6+Ava4/mxdg9Jip
3bOlHEX4GLPiBCCPTr16Aq8d5mEvNMiTz1Cu64D8ne2/BC6VyZdn1Tj7/Y8aqM1jJrW3TB4ZsANL
DuG6r2jsW96eA30GuQjYMpVzmsTFXqiQr9d1QP7+xQhoyc7Lw2qgv19E6OoZ5CXPNOH1pa4e5JfQ
8AM9higxYunKD2EnHbgQsuMUBP+Fxk39oKyiO+yFBnbE9d1d/VPwssLNTBvgFcd1CDxSOcNEHn63
flhfijwSeEjZY6JCAgki4rsix31wyfNkFIfITr+VusdeaJAnn6Gzq58ttlkQvNJEd+VZHcJumvby
6ssCSYLtEM0e5HW9ZfIAPjru4RIburtDs8c9DylaWQC/xhsqB9gLFfj1ug7e/iL+S3JWh+Dbr8tB
Ont8jWufe7nJI65nCYOCIIA647gph3BnINjnQKHAvcGMJtIl8fAZOpv8/aJwz5QmX7QeVNxouOLj
oh1vkOaOZon+wnqFSM1iZBqz9KSp/qhYw73H9wKtekjeEYkjqY4qq2IN9kJl7vW6DuZ+GfBF/ekQ
eAuOfpC4QyCyP9yRkGdQrIGnh3DZmYc8ueC5fYvmGd1x7IUK93pdB9zp52mLkzp08lFsDbctA1X0
HnGH8CQabiAxWdCetS53lGZRwgPrNS7joh+r+rWVtWMnlKj/gpu/kD2hOK1D7Ic7Swvdmd4SOGjJ
ANMhRuswXsUTypS2p8d7DrcA6ciH4MWeWaGVwCF7ocG+WdfB4v92F+Czf6HjwSwO6wD45Y/FQOmR
2P4q82BFw8yUWFdfjzO2LDowK03yMxPU2AkN6OBb7d5/+ZRi2D0i2gNUoV1xWA3sz6HtD7b1FoNu
lcu9PKRXoVUGxgRY+xkdA9KChesf0rGsgr91jgixUpks3cDJft4YnkczX/dXPH3HNTmoBvSnwF0O
tyiL93tvsJOROvRbMJAvwQQVOrHabp7k6dGDAe4sFdiTBszq+1Zd8dgLlcXX6zq4+a+2S6lZUx5V
AzzhxsE05ZUeLZcD1Ssjb643TOwXxynh6xUV01N4x5UilUfY4xUPTRtc/+i+O9tujfZJKuzrdR2w
v5ABs3yh1s85Qo0E4tvNMhriiw657rpCeuJffxl8DNiUHVin2qQgTZAgVYYAT0VD/mmjPdkIDfLN
ug7Ik4o8XWRXHNOB0SPrP2Bvz7I9ZmuhNq6ivwYBXsFtf2TxwB1zVSohREbj6unwPKZyKOO7al0H
3C94xpOTOsTdjwbKdYtm5768vADqGxVBHS55Bt0WxwzX6MEQIVSD3uuSM4lQ57QecsCc6iHXrPvN
mBdPlNrDB4PFHC0y1dFf6tyJBK0kgPEIXEgkWj96xUGPDlcwBMtQMifZvDNDsyLdIBU+Q3kvdMBc
X0TgqVwSBcH0V1kylOKwDk09Wlposr7SbcK3gbJs8UOjrR68LkG48fyOXI//ecn/y1wGd8HLIkHJ
/uRfxCf/5mO6JLQdceomxfvlYPX/64+uWkfA/vXuIYgIJcgiAnmPvzii/UCgWhvepeij3w7DcZAg
Bk3KfiS6lbZjQYGHmF8tB6ZRF6q+dk1MT1WKJ5+hM/paGq2obvfypFrQmwt/oI036JDq8XJXBKRp
ZYG03KEXtWhMa+rweMErPMDmKiKF+g25h53shSqoq9e1vvH4wuvv2kbA/fWO/gVPDqqFejTgvmoQ
UPeIOwbjgCwq8JinQXf9UVDHgj1F4pDM5bjzDAnYCw3u5DN0NvfpAmx1dJ12xVEdIo/b4qqQMBmi
o8cAeG9vOMzS4P7GtAwqsqUqzaGfxy0PN49eLLAelh7hyM+TrdAA36zrYPB6etm0fFF3aKK7Ld5y
Q4QdGe7eYEfPjSSArR6aNcjMnZUwwPQci0l5DvmbM0V47IUGd/IZOhv8Jb21xVk1Fo9Oq+UgMUfN
tDK5y2M6EFyCxR69tQjqT528ANpjvhEmO43psBcqzOt1XWwddRmoi9OFdcVhNaDfp1FoDTKUh3vs
MUULB49OK3RZYUQauLfvdhnMZxwPKRNY+WkcTzZCg3mzrgPmBjXvWTs1+7AA6dUMT7hBWjrCr/4s
HWNwGJFFcraQHDt+u6vI2qOhUlTZgr/8tH8ef0yDOnkcdPbu90EA7gqah3txUo2ZPwdFNde/erR9
woU5wJc7Iq/+sCdUxpCeFMBfRXivjsxdRlMGaBCR0CmJrms/U73csRcq7Ot1HSxejxabJV0oXxxV
Az7hU9GW0TDbaXt9ubPorqoZDk/EiQA7Sq+gR8H0BKqxzdBGAzvdC+5XXu4Xwd56uw8ZdhCJ9xbH
4/mGxjoUqyA7RTrsihaFg4QNRmYYlGdFCJKB4PIEdbIVGmNv1nUw9ksnZshpNQb/jBwAoTYdaDyP
91R/nh4uHkPRUF4v2cnbnh5VGaTlybOeAd0ZSrB1R2dl8tgLDfj4HnW/5cFPBsZxqmu+OKoGeGLy
d4H/OtBpKXQ+9Qe8hNILWmYR3J1/vJM0HUSIyzG50/AOe6ECvl7XweovG5hpmTyQH2huHoWGOr66
9PmOVBzaKJClRRv9ucI7xqR4JOrwH6Yq2bSLsNgLJer7dR1Qv6jNqniZVnm6stRV/jwiLT/EuF4W
G5LBy+Hn0HOBdCvKlmA6O7nplfcymIsJtynIjs+wG5K90MDfrOsA/xT8dsXdTOPwy9NqHP5zsvQG
iTrfX7cNjB49k1COr4Yj23c8GYlWEf3J6Mw4ry2OvVChXq/rgnpqu7S91GDkaQX2Hxar4arKg6Sk
N3cPNlOMlXAyxChE5G3LTNdBZE/4LHEf74epkKyvoosqusNeaJAnn6Fc1wF5LUr9OLPpeIzL02rs
/cPLEgSJ1zH0J4fLaIrbtwLiUo8PGUIk5KvG2tNiPJisQXYFkmske9Bu16SQ9t8AzE7S2X69rsM3
YLZ9pUrikc0dPus+vESLFyT+B+nwYYh9gQ4ODFzfrVa6VkFWIdl6Ea30mIhHof4ktid8OTRm36zr
APqF1zw5rQOzz8ndMUjcIcjeF+4i6vCgsgSFGaRKEMYdp+xBXg2BEgUixOQuOB2bkrEXKtzrdR1w
/7rY+nTWXpxUg/mjvRpuDgdHXadSLvfxcISk9wL88UXYfhTfQZpEINTFmJ8RyunZ1puObIUS9e7T
seNXc/kSQA2eKqgvDusQeX+ZBOEwyzRgkO7L3gWoiiNFA4kSkFwpJywIoC8GyxEUa1B/regxWsgr
2AsN8s26DvZOUm6zhR9g1oUGe/K7Dj09HvPecEkNwSVdx9iXmz3ptkI5BrnbM94e5CcSqMzBklHc
8aedGNgKFfj1ug7gQwrcj7fuZuHbCyr0i/M6tPzYXFhX4MWF6uwQr3tUt3vz+8J7UrRBZz3GKvZq
BEdhHq4FVG6I+vhp2YbshAr/el0H/J+CH0tKMtPypBron5Orx0XqDtLpk/u5L6cPXkPc9eAyRdud
gJ6cQs/h4E2PmQpcCkTDZK9OVP3i5kVHVZsnn6H8vnTA/esitkovTWP15XE10D+6W4/0ZwzT4OXe
mu8wQoVBWYHMSSGbd9qFBeZqFAuQDJPAh3KOsx4KdXQmX63rAP0MD3Aa0DHe25ImeVosB/umw6O6
srrLb3nkZdCUwQvonMej/djcyVseR4eWTPBd4W/Vt0tl7tgLDeZyva4D5tTTFMVBNYb+hA5baNAN
0c5xXvXR94A5XvFovytqMGcGaEQFByfXtHbVd62BnOpmJx/hFzw8nZmX5/SnQN5j6gYhvITJWFYt
iAyPUzcwc9g5CMrPNthCc5jSxvfrfq+N45T+EMDZHm0c49C4xdE89UbwDmtkBMBd0NyclGZQqaM0
8mrdb8WcHNQfgnmfwxOgj2RBeiDxhK32mKEYk5EYnkPtXUZz7dliDARJKe28u7zcBXf5Ufw25Lu8
xywNISDACx2zsMVL/Cg5C8eOxjqU6MgL/kxKHkqDlJDv1/1WM2dwTn+ImffHdEGUB8BlIICDXCpm
I04hJ3lZ0NkgeYuSa133q+M3OqYLXAm/8kKnjd/KtvCqxWrYIXt99JeH7MjCg5pM5dFFAVjPPNNE
ha9yNmfq7CA9o7Tz7lwHF7j2VrV10JizPWKODjpc56CQQ0Nd0bZzlH8l97wCCZKanbxVfoG9UmJe
rfutvp0c1J/i23t8p4HZgkgGoqqG99oxyQEJ4RhQViExC/VFMiNz8jZnKZ9q1brfi/kf81TDcFp1
9Jf7dsy9gHSyJpw9us/V9wjYQVtJHmx71ei2nWMvVL69XtcB8ycI+gZuCGKfX2cxQv8kDuvQ1v1X
dwlG40Em4sAg2hfymIxC8RRDsGiJJsJwRXP5Qa0FnRXooufEcjbmTPSOvVAhX6/rgPxs4do/FzkV
8MVZHQAfoFCPuPBpEUKEcJDoo/+pP/R5AcqwIqEhPmWdR9s0UnIosILcCiMVpySFMrZCBX69rgP4
F87FFad1gP8SsA92Lg5qrr3FduiZR7sUD5NWCvKyo3ws5uLAa4fKO6pxFclV2+djL1Tg1+s6gP99
8QoZMSrDL46qAb78ScNFHs65L6snHdECBiIw63g2Ey8T+jI02+GhB6M/5/OrKkr5hTiJPt4iIMdn
KL8xHZB/QH2dCvfioBrcifvYXt2TkGGQ3h5zbD3ijrgeRWjc90Tz+/gFL78njfJIsVRz0NUvrrI2
2AuVxdfrfi/urS66geMOXoreErToosIkHBok9/ohR54eLzoGw3ICOqrfEJfBXmhwJ5+hs70baQiy
ThqLL4/q0OLj5WAlxPDy7u1VB2EZ1NehG8Nz5wagEd7Bu2NcUnrDzWMrNLCTj9AZ9ulFQ3HkrBrg
v1p2Ei+TYfp5Ue4tg4PhGBV5OcJRSsYe+aJQefCmU9BkxRTTsed65bERKtTrdR2c/COUIeg4KtEv
0k7gBPlQx56h2txjDxWPcA0ykRIJ7E4gh7gIVEUgQ1CKh9VviP3FTnZCg3mzrgPml4oJkcNqbL35
aUPlPMCFW8VXJwH0LytMQD+CpOjPT0XhKYcCLOpxLGqwRGCsjihr/AWqTgsFn6Gzp38KMsytUuTu
yG85hP4Z2aD4RxpthxjPI29eJ8wvhR1MlMi/IxGPxkii/noaz2M2GuVZVOYrUcHWC57shcrs63Ud
zP7i4Zh2MXbowzH93fIiRqPg1CEctM/QEBtpbnkMx6AYC3ECKA9BiA2Dz5W3qYwevbRU6NfrOqD/
GLgrKpvHLzmy+fR1MUSDR8Ny7W4vNXii/84K6IsFwQnHgquqDTkCeoxD8RIqslCLxF88hpzshQby
Zl0HyC8r05DDam755+XCjDBXN0jgxf7GIgA8hGMkrlAERhNGUbdubB0veA4VHFFCyI/LEpfCka3D
S9C11dXrOgB/E1g+LfU82WAbeNcbpLmjM6a36gy4TUAbifT8vmf6+H5XwE9L5EdQuFOLHP0R6mQv
NOberOuA+oXcJuS0DuydKIAHSTJIg8dsem9PeBi8AmJ5OHoUYdB5U+Q5GoNHRA+pATh6GdWbIrg7
hh57oYK+XtcB+ou4647ud/CZR4VkIAZfXwfp7g8Gky6/5+HN0XeF8Rcy8ETYSw5DO9zzez2Cc62V
2AcN8vg93d9yurVIrIVHE9mR39MyeRsyoYMVk8K91Vu6FjaPliqka89KjMDZww/gwYeHPKpzJ294
shMq3Ot1HSz+wiu+la199uzE+mkv3aGae4/JO6h/Yn4d2KMbQzghtYG5QzAaT3wOVZpzGqGYnKSC
vl7XAfrLBOCFVvLu2Q8yyLN54RAdvSIqvUV4oDMCbR3psa0ZDFqOHt1XIKlH2Q4Ednsy03YGB3uh
QZ58hnJdB+SnUHCm4zMqj+ogvCO4z3DNDxJ3QaqfVZde8CSyB9mAiuC+SM4Vj94mvCsqsgI4LdBw
X3bfHId32AsV7vW6DrhfGNmT0zqAnrAbhNBlHCT0KKNWCFwKvURueUzOiER5hIiFtWM7VGpARg59
OfBZoRmjaL9umzz2QgV9va4D9H+DN960Fj4dI3lxWgfQh5AfHeZjnu2Plxr6QRh7xKQrmCpFfi/B
1Jg8qdFgigJyYyA+IXNydfdHla7FXqhwr9d1wP2CGk1bY+g5XPovw5R+B0twjyE96bLD/Btm4Ug+
9qjzBjl6aMeifiNz6LvC4HsdUlagYy9UoNfrOoB+bycv1tJ1aV5z5WEd2nqUviwLiaFhOvpmVPFS
R48ZSR4c9AyjEAazE6pKGDwq8mC7QVaXFOxPDR5fGyrs63UdsL+Olq+00BdjnQfQJ4tkOeDWagyy
9XfHc4jq0VwtlGWaIuHR+Hrkb1DCYaEbSfQ94ezx5607XsZeaKBv1nWA/rLOK3JYh9hjpiJ+Hap6
pCTXt20PVo+BGshzEz6jonX68EGH6I4wVzFcRX9Qh5WVw8dWaJBH7rl7q+Xf7jLHLBUlW2VxWC3o
ESY+BvZA+6vRJ1dZ36XYS+85OHL2UDzsEHyYPa5LDkPSRQ9Oc9PssYf1UmHfrPv9Vl9koqvB+OfU
85bRYFN4CMx6g55/Dzo6UJJzLHrdkYotzunA4yuo3GN4Es/vIhYgvCgtj0/2QmX39boO2F/6oD8C
30ev7YAlCPg+JQgU1F/BMo+aDQjsSKvNoeEj1MM7ngFdJSr3pGx32pdBKUGAz1B+azqgbyw2GH2j
7LotDqtx+p+swFsMN9aDCmAdcl3u9FGEJ+LvfK0Y2cKefY+UPankokxfiAseWz72QmX59boO2P8d
W3SMlcVBNbh/BSfx1c3y58+if3uQLzw44AqBS6FHSkdCCzSHhlqQU57UbcoXHp5+MknznaEnxlao
kK/XdUD+kgdecVQN+J8i5HCHOjKPwbf+YAfTFRGSEkCJIKKduu3tyesOzz803opFJND0+9ZxnkyV
vCekHJ29/X3gJ2aA8IwqhUt+1eH7DtBvB2ntstJbtzX6bVGNUZHIg144xqaOE/fcexZdmVCRhToJ
qHJO6AzRp0PXbV2v62Du9P225KAObX07TAFR0g/Vn6FjdA4z8iy0AgstySNDR1CPSs1b7PNkJzTu
vVnXAW9qvqvimBq8i58zYM0BpFz6Ql14Dx0ZsNfthd+JHR8GdERyRIaecNlne/KIx0OO7lKv13VA
/ZJZ2XLqu3rCf0W/5eJlkO2WIATv8UrHLAyIaGHMGI8Hae0R5oj0EOVjxkYstUbq10N1pWMvVLZe
r+uC+iKiCuLLgzq0dR/1nniYoKNTqi9DJ031AvBGiQ7ikSc9tjB0hkNzHPrxMO90phIvYy9UoNfr
OoAOiccUIgEJTXGObPDwUm8kK4YYyxEBgP6gx8MN/TfI1gH9k1hORl+WAg+Pwp1csWK10nVkL1TQ
1+s6QG/Q23srlvu62CzjISKOiLnHWA5mjJ4bUYXGHhELant4VOLhAf6t4wp7oUGcfIZyXQfEtdSn
VpArD+vAyy8BezRcviORSHeXRnd5ngbCz8hkVQ+34mnbSs6TGUnClbHP0VW/uLrdsRca7JHs7f5g
p4/kS43zOqJborI31A5LuTcPL7zHE12WMQFbzkKeYk50CQidMcOibnOmICNTeXjMTu3XdbB3PXBT
70ca01zu5Be1LneQnwxZLFTtDXo03rAk5YoqK4+s7IkGAeI6CRl5/B1JBOPpSdMV5qmooG/WdYD+
Hj2RdHRH5Ne0gEc/tb3wyOTlEC95OMkekQeRJcweZBhEfOLk6Q4lAhAhoLO2fOSdZmaxF0pH393o
L3D0J7ijnf45jCBDN0Tkoe+Hd3Y/Vzx0YtF7QaQiQW53WoHFWw7TlMjN1hQ41S/eX/FkLzTIN+s6
2PzFVBhlzrm+6YetEwsegwqESwM8EKGA90gBTT3GV8vZuKOUHcK/t7QoACHVM75Z978CffslP3Do
2d5iexg+pLPxsqu05NrvOmL4DK76Wm/opOEOtwGd4Vfr/jfQJ+d18LQbNPqIX3pz+yIITxhOUAE+
cnV8+RI6eNkhV4/yTXXbH2NPdkKDfbOuA/YgLKJtuikOqgU7ftIQb3ocWG/lGUAOPXAebGalblwR
E7UhB+2FAsZ6pPFPmy7IVigx36/73ZjjpP4IzCEI1tf9DiJTUKBgRKLK3h05eQnjlOiyaky9+sVV
Agd7oQK9XtcBdG2JFx1tgQZHdQi6j0a9aJCWDrnu6vAvjepAUM8w6KFHbMeja75khmosHe1VaKhk
0XC9b7ZHobadpMdeqFCv13VAHTXzeJvQMZUXZ9WCnTziR88Yo/AGCn5vbh7gE7ILjEBjAF49SeIA
fBAb4l+rjIoizZkkDvK5lOB39/OXgX/k6AvurCGDz/VWrIG/B4EdQjsQiO9nYQ/fc8TyJQnasiA8
Qxr0TD81y1EVa8CJ3L1YcxH45Kz+LMuvg+se3L6ApitxT41ASAyPwSdcx3j2FfPxJ3OTMvTqKC1/
v+63u32c1Z8Ffp+Wj9ZZDrz00CsoGSyPwIcmCY8xKpRyz1s+Q2n51brfDv4fZvkYaKnirkstn6jK
Eo14nugPgtawOKkm4AMrCnoy2oLi7YAPe6Gy/HpdB/AvSN+3kP9n+SPFV/v/kzjvhejjRNunpWkH
/l/vPvsoJr5ePRcj3e+uWsfC/vXuQW9D3vrzd79MXo7EDSZl6375tr9HOz2IzfHcJ+p0BfPpIeYP
aI1C8L2IAoiHLP5tV+c1iY7Xtz5J+UH//WjsOCgozaOtHrwucXLPxef/z0v+X+YyuAteFglO9L//
79G/iE/+zccUvfpPyzh1k3/7Mywsf7SxSBZjP7GT7cHKf//TN5a+WYIpD/r69a93IlJsPMPjykX7
O5QCIQt6ADPZSvvpRfSjKjDeXL9cxMlf70bErEFhjYotnnh7ouoMc0blH6H5WsIjoBSq8Anaf73j
ReT78TcxcYnAH5wqCBFiwi+EP4LWDco8CAvLyXtEB9WnRmv81gz8+oj2/3zlp14xvRz/9U6Q8bHC
8u+d3TahWA9fFk+ouOGvs/+H5yJkocRtOEttYWq67k/Pz35ykesYLO/NuB2j79BJpmHW31iNwhtR
SaeKl6y0kHFELQ7DzIhH9ovC8fHYTuUvjKjaGre2Pjl+5D5szOTa9wX72mfTCTcX7jZe/k8kirfZ
aKcLq82E36wtbbUKHhSTFbVsm95mHstpKzMMNC9S1uN0tIv1SLE1Kc2fTCu72Vj8R5EXvwsb/iG0
zAfkJlVt5VrGRgiu5cybyLvA0cNUniRW9nmzMRlttMkUzZGsj+acu7bno1k2H221xErWhq9mhreL
7uX1SM+30c4QY+4fMgY3zZntaOYGtm5td+mYDUa6y3O5sbEFPRPUSB+xspbH5ngt7Iz1ZnvHc1vN
N5Xp2sVhrXfTbDfS1/x95rwAc2Nk+gbGqPRRIui8t9VNjpkyc1UDt4rmxPlDKGfPgrWa5DJ3E1u2
ETOmPnciY7de2brI3PGb+XjlcYborq8dfmVsnWA8N0c3VpQ9OZv8wRNCQ1SjqcsGN8om0M3ENmQh
HCfht5G/+8jL0WdeHb0oUSJp1sZOtHn2RQmF+Xjk519XWz+/dew80NL52pCVZDZKHFtjR7Yu+M6T
byuf7bWwnqw2pmGGzLUbbcfWnNXn+ANxtH0WpLkOFrCpyFg6xop0b6erju6k5mweifY4yLdfsnhn
43g4+Jg5nxihwAUTibN/Zn70vN6FP9RQmUZJFGtKZt5bkfOMPrfrucTfbOZfeSXT4M0fvd3DNk4m
eWjPREV6inbcZOM4OoY4x+tYuWGd0bUcqMaIDb+FZuxoW8e5Ff3d4zz3U81ypFnO/5QS14hXqe7v
LE0YyZ8yM34ZiTPOX1juZuq7zL3lyMpYGlnjVZTbmhvJ/0hq9kWS11Npt9O9nP3GcPYHib1WMvea
T3dTduPdqvFIz9TNo5KqE0V5EYOXMDWXq1iYcrtUs1fKZMN7a80xTV1iwqfI+8xksc4q6WS3ym63
JiPpq7XH3iN58s0Uwlm2kyxDHCmfwpSxtI0UGrYYfZzb5mPq8iMtV/IvGTuaWfzu2R+ZnBZK61Bz
wvRzqJhPbgzjUZJ0pmyccapsH/mt+Snmuema9a+3cXbricnMDOKv2/nc1Jxgdzdn57eSZer5Rnxi
HO/jfCV+ZZX5jW/KsZGvrUCTkmUUPMvY1c5ydTfeaBlzvRG4seUGj6uQW2luFqm6H41YPc12174j
aSOGjwzX924Uj5niC31r5vGHQGYnkbKd5Q77OeHWip7M5UhTcnetWerqixPk1+w8/KzOxbGZsl/W
m8TR1k5+Z0bRlHMlQ5k749yKfySbnSGs1c/2LtHnuTiD5psmrcVJuOOvM56bBKI6yXxWs4XM0zMx
0EN+PUVsdrtONh8Y07813dzRzbX5LVd9U4swDqyLO/chFVbaaOvoos08cOLK4KXRPwJn6fZ8Pgsi
Rff8cLaZJ0+J6GuK8Jqu1npujWaC4s4YaT4bycLSCtV73gzjsczGOGdnrAj+A1gSv+aZHWrbjfJg
x+GYtfkvqvclGGUTz5QedrtA286VsclFmrt6FCWb0cI5Z2nOlvs5suFUEtO/QZL4o+18juQk0aCG
JhmqbIV6zKdfpITb6WgIcyYbM7S02F9wqjCx1fu1utLYleIbDs9p4G2YhfmtlX63w0RbZZ7BhRs9
tUaGLK7HkuxqaCsaz9WRpoSf3NjXBDn8uOY9PV5/DTa3a6C0FV5V2b3jnUjzbG6axj+lWJrA8eK3
rzV3o2rztTK2A5zp+pvlZjrHsnrGcYyWCqIm2CZsmdUcdqUxVq7NV482I08YcW04852W+dKz4quT
IFXuxdCTjDBa5M58Ecp2oMnBVE0yS+OdHav5OyHWBA7uM10zG23nWO41yEXZ6zSVr0VxZKi5cMur
wQ1aaVgtFePr+fzR4kxddKNvTDC6Z8LRV5+3NHvETxz5s2s9z3PlVpQyfROunoJEmjK8r60Y1po5
SRbokanstLWQbKaZhbPzd85U9IX5rcV/C3PZ1RNz9CVThJsRbjZ+F8ljxuc24y3uosh/lOSdFnii
zuSwTjijkaVZ0Subf5+LoQYGpZnKZBqfX1usNw6tDxsu1p15opn+bqpsrAl8gwEWxdkWHsjyFsxu
rh3GaK244CUIt5FtWkkZJtT/+N+fAg//LcK45l+2/xFL9lEeCYha/3ASqFVBydko7o0/7BSnETE8
FEMlFRk0VMAUpBr+c/jzjuI0MEy347Qz6/dxmsKjCgM1ZRFiUUdxGv4Iz3Iw21XN1fitB7Ea8nTQ
EIbkKNQrSNNiFauJ+IHo0WSaNF610xYmiKPPxGoYzDuK1dpbB9tGO1YTRZ83UzR8zthARhDhb13J
00eiq4OxZRr729eRqd7IG2Wc5bmWr7l/pJTRN0w2zeTV1ArCyUjc3Uoxq2WRb2D218gCV/PnO8MK
fFz1gmGt4HESRTDU7UgbZd5UkP3PiEOuhfHcsaZZbE9GK/xU8eOKn09WO15T5ymcxHySidaDIG0R
oMiT9faeM7czJhNmrio9srJwF/vRVLXTR9bH7YKXxtyRNdl3ddvbaI63m8Y7UV/PnxyZn0a5c5fL
n2zzi5OmOpikP0n2PwjEjK2y0gKHMTbzuc7ZuB88XvPT/A5jTaamBK6p5f6a0yyTf5z7/CRNwkk4
/8TtdpovqjiipSnGEqKCyJtmwurJctJPwhpngFsSlqyr60TLRrhN0vADt3b1SJVuiKvaqfxMFbdG
slZdWPZoGmxs3DWJqsUmjHa1QrjrXtvy0uLEby45szDVR8TTzz1cGfzYE6KJPPoh5cIPERGkKX8Q
ckdT5ODB80wjNj/asjuOhDtB/WL7LyM5UIyd73wL18lnW1qsRWfmOfDMWaBoNjsR+UTbifEHaeXc
bLj5dB14WrCNjUy0b13uYSNm917y3VkpOuv9dJKfztaZ2vlH1b73cm+62sXweCtNsX3Nz1U9VJ8R
lMyEkDckxfxgidvbUcaO1dh9tIT4Ici+paalbdlnC980355tVG+8ExmdX22ffIQl0OO6320kzWE4
zRzNdckKdM6LtFBMdXY0N6JAmsyDRbwWry3B11h7N3YU8SZJcoP1+U+mIulB/iFIRndymn+YZxaO
PNZ2pnczyoIpu/q05dwJSEdMDXPqt5btTKU8uwm2qqNtxJGDK2x142S8oeS7cSQHk3DFZvpI2X1Y
bVwjkLYTj5Wuc4fXOGmkcdvXGFeHMpd1wQ1nSZ5NhHzpC6NpKPCTiImNVeJqOZMajuNqc9m592Pf
sHayFtqbGUbhp+HK1RVX0IJdbmTrlS4iOnEkfBOExHDSf2Q206INb7iiZ0/jZH0H532j7jYbbbVx
bmG0P+Tc1FPHH5NvayKs9TBc6bu1fz9nw5vRRjXsPML3PL6xRH3uelpmWzobO+PR3NdHnnuTpM4k
UTeIuvxpoqx1aI5oUQQ4Nplmrp8U1TWUwPsq4Ldw6lbzJHbMxGtDshCg4bO9BCo33VniOODD65x3
dGaUG+uVqEnb6I51s4kshXe+L2uiEmqjaCnla93NXM3Ot7rHh9PI2lxvYkuTxPUDO+Kn7s7Ey8Yy
nDiccHAr22yuI/rR462tKaJ1x7G2JiSeseUcBFXRZGOxuumNntci89211jcKE2lW4uEeTza4Wy1D
Dv2Z480nIKHRR9kGfwinw+/Gsu/dIs5PNY8373A73G1s0/AZZsLs7Hs7sz/OEfis/HD8B1+L4ONj
wNOCbi/opeGJ+q/XIiHnO7oWT9c36Qsws2OAEFOChOaRtJs36QvUp6HjgfRJkb3CD22uRegvi2CA
hv8tWlUOr0XkuVQRcwkCR+QfhF9JYZQ3bCuHAf2Yw89Ouq8OcxhisEsE0YnTmSe701HoGvi6x8Kt
B0P9bH8EwYU2V26Z11Ty9TWeoJw58a0HXCyJ8sRt7kz7If0ewICcseffWPZU+cLvbu1gPJI/xpvr
WH7JgxzOXtbMzZ1jj61Q869NU9vZD6sfW9w634Nb8dqEW/5uTZWxNRWvZUM24pl4Hd9KD5KpCaaW
zuLb9Hb+IF/LjpYHd3I+jWM9ZjT8Y/w1crQ0wCMjfFn5+sb0dC+KdWmlyZOYvckSS/N1xkyMW9vG
m2+cZI9Cds+FE7wXPrHWV8E2EMTuppIeY/+4kwxx5t34H9wPzof542ppL6Xv8tP8E/80v2OuzTvm
g+XisWSsAk39/DifISniGLlq8E/mfTJTH6wP1rOD1em9eLu+8Q3ZNQQtGYui9nU7kaeOrXMT1tUW
D/EjZ6SvK0d7CKSZmmvh94Td6ryd6wGjK7ae4Pfk17wRwC1cy68fkYvhnraeJjG6Kt2xj4ypeeHY
dwz1E3/twVet7ueRvn3AZ/B8S0e2x8t/jOYa5t10Jd1qH5BDCO4j6QZY8KqR3ePnmyoyRVNPtwxr
4k3zWX5rji3DHDsTZ2KPd5qtrfVYw4PBkHQ4c10YZ1Of1/g7+1bSMzw5cGyCPtLI/zh9Z/AT78F+
iu6kqeCNtPnO1MOvI81/xev9O7/RmLE4gRMk+DOSJj4n3xhnhvfdbrvR14GorVmNZBU02b7deZD4
fIyTRycxOGsSZTqfaWtZW8115KHMH8yT/TW+R+ilOcoHe7PVNtbtNp0EyA5lub4V71Yv8quCbNN0
g3slcXcaz+Pi/qSMg1sn3WijO3czXs/4R0WPZ1t8xxk9zzTpSXoSv/PkW4VMgeyM8X9FdsKKj+mM
d4xd8oHP9PiH5OEdZcyfgifHNuY/t4t/tuP1Q/Cgftvc2U/eg/spupt/5G5WC98yuBvuBtmh3Q/X
fgrjmRrNkDlCyi2IJuboMVb0/+HuupbkRLbtD11OYBJIXhNfvr15Idqo8SSZJPbr7yrN6Eozc+Kc
mLhv86KW1EUVBeQ2y+zMB2bake4GiOMZcLCMoaAiesJPS2A/V2YwfwEbyrUQP7+ae3Uw7SxCj8sc
pNc7C4cUzYHU6UIOWn/Oh0eTPrsfk8vKuIzRVnth04cTib2wnFJ6r1zmfNL76l2/9Inr5zGKwbjZ
l7bvBFvq7tcHr4zcfX+RGVPjDmCOnPzC+r6ckrpl68aaj6wOPM3nru8I5Ds23fdpdZkd1hdD2LVv
xI3mdC0D9eo9tl2k7c2jlyzN7fRSSuCe8XJWL2vc7nmCIrVh2nO2k2me4Hq+LPfVi/kmL+JWXrJD
fzEf0fWi8uO3JCZLID+n+wzwpxMRXwLqU1H/2X/WOUOfbQI24UzdAwLkAMO+8HAD2CidaDromz8d
lgOg0p1Kt6C/v/7UH7sLIEV+i6M2/HbCYtn87KsZAnHqiS9O1RAAGVgO+IcViROuCGnYUPr1bXvb
EN/lTG8YP2kfVhEIhw2bP78C9UTmdr5wNZrP4dR/vo8n6+C8DQyoR/aIinPYrbHOw0WGy1mKQH8d
fYoY6aAgZAZWfL1vpZ/vHYpqZt/3jITGxJyGjW/lN/UOUHRGTTahww21ll3jTRFQPI6XLNVONFXJ
9/sekGC+bCeysC3VjwZ6Zl+vAaKhA4iaj+q5eBZTsDZxP7JF+c63NnGTDh+dLX5pIwrKEf0CLvHe
QDWDQn7eyZnZgah89+J5BXOXZ6IDkPOX8djQwN1C480Kq6RrmWTz/Zo+4CNZUgY5wrkbjL4Mpqhb
I29kLts+to+oZdR3rFQ3Hsit630N+5VVTD9499QX+/WRX6++x6ySXeOKV+APuUX17WtzAYL62Z7w
4KybX9Mgi7egaSPc6xYF+sbI5uMeuSVbHcbLozip+76IOcLVFZph6M6cS1vty+NCI72K+zIq1D57
WQafc7/S/Oo80rDpmK2YaUaqPns6m+ugm685gwLgHANDhBbw9QUPok9GRKhEUaZq33rq73p0B9jd
hvVfS4GGyGNbtx9rmjpGMDecFW2gwsqO1Bp21AcJyARn9fCsHddIhXM0Bptk/OCRNSimt/V5zaYA
faJJ4+zO7vYeAWBT+KKufLwvvXPO7YoLk4jRtwp/GP1Rptpw6LAqV5nFPUDCDdGaZXmY05RnR95E
HirSJsJr8UkDZ9rRaIEsAU+PPfRuGwJZ9YT76L6txYFH+ZNm8yR/Mj49ZQZO4KQoyf1+L5N+//1v
yVix4sm43W61t1v0gXdX/LgH5sbowbn/WJDDU5msFdYok3ua1nGNnJOiLykJlqdvjZclmd4lTzwa
ZfYF3YbDXJtxcdRxebJ5X3DcTJlKN7BxppnmRGWh4yYDvgvcG2K3AbAfUwG46kCguIlyg074lZ7o
nDWlX15Cft+dzBKPQ8AvRWKEwLJ8K5xOTbLESwxc6jyf1c18t7xm+wHPSNqFTaL8Lqyftxus+Ujt
Jn+LSbDcALzDV0MbFIwv84sbVliSbEEhbrHV9tspIcO5POov2X2X7cnFvdl2TuPjOhfqYMdNnbg3
eBrQBlfCxzMxDM89oEOZqK8MKKP5Ycnv386Y6b5qAyEDewMwB7NoRB10wLxC8Q6M4K0c4wGIW53i
cLw73lPmx6neqbAxYuqmphFcWyyQHPNZL/bcAuwctc3tBuSBm6dmDfBFlR4qXAjlezPTQE4xtIDu
JQu9gKJIm0Kn8pHqDB5pnY+/V+Jac3mX/DyzpDt2hBU1W596Xx/8VoT9UTl+9do/kMFfHL/3zXdg
pvHG/UmwOtD3626UrNouphFuPOIbai8mTs3nWPr0lPn8fZp9EA989lvz1JdxX1xG/ZN0TZjVym/L
zq+X29U6Zjky8TuavLV9MEKivVtOCfD2uRVH7wjMt7+mJwCYig16hMcrNnFLcYf10EN4RnJIlPQh
NGCOdnRYm1YnPqTUAqTiWyvAV1+tzIqLt+qtOA2H5tSdvN2c4om4tbonc2NL89bnHxotGA9ltFdR
lVapuSM7dagu+kG1KBcSh9Foiau9kwGb3YEIu5Yrmn3Y9MhI5WlMQWbweI3X5Z1MvjsdgKWLMdRP
Cteeev71CM1kXed7IIbZeie6aHBjx/D5S9UibheXf27LBsYZnj4Yd64WD3he/xvjbP6pZfs3x/9s
2bDJBoY4YRTEj22VfrZsQPawJQMmgzjObzs2/GzZDAxzgNZUB5r52y7qP5BMzIzyMAcSTiMDDR0k
i3+nZftuhPtDx/anU7ew39SvHRsZZmMbWpMnoCZWnwzNSWhrklX5wcksX2zmfVdWN7TmDxbt93k3
x1yox8l17gabfC4oOWZzuUhHIs71HhaslXHf7RCCKDKWUfdHjDvz+xLtmc5tHpULyATbtl4LlEdU
my/aPCaOUvEg1z3FAltzehHmJlMEsCfJ5f2kgWxSw8VpW5Yp7TS0pa/ldmDKjeWbyyqEgxUIJKm/
ZgFGEi1UY22BagGCGXnQA74vevdu4FNaIyPp/ZeeA3htUBrP2o17xTI2nXl6H5brsO8c+rrkG3PM
4VS0XihQP/f1iyctvzW6O0rLs0ZfG/3iIiTbOWs4iaYFPOtcnkkxmIzSOZVKezI2Oxm7WbBZjT7m
du4bkFaVtR4UMYKyWpkNDsFFmjfU81AZvlLFY78t4QDizmurMC9W5k5LOJZ3ubnTu9GvK+1xEMZl
bdfd3CKvVkmRlcyiD6rBSVhgmZZjOQC/NVof/VLoav1FLAmAg1B4a5iNa+q5CyqZyideec5r64G6
a+R0RjzpqLBr3d23K4J3s9ZBW5asRYvYg3xWOPVhkJEJMpGAAZvJtcoomdyKUCh+rOsFNc4Uk7UM
vQ2x3qxuF2EFXSbStS2R2N15QKO4gccCouWbtAm6rj6sw3LrEUB5qgKz7zpnrzcOTTFZ/sKnszFp
vnSKnVBuqGi354MeDG29AMV61RYX1FqdyA44ubVx1MfzZIRKquMwAIUuLYJwarV9srXOhLpyQOO+
cFSoW+I44q43SAqas2Ai61DiTs5p7D3lr219mdrmsRvq90Yg/xfC/eYS5+B1W2LI2q/1L++aYTfZ
B6shT67Zv/clf8na+qRR5yFvtKRy1tjW0MtweTI7JzVzS4LRnSrWels8TvUYEyubQmzOtIKXKija
Se0BTPmeZAR0GLkVXvlkOeMTmGj0y6aJckqJktWc6kfBJ8dfQVbrV9Ia5LVl34u1uy1BaW8Tcqrw
nGjMR9aA9OYgvz3rox4+qZFF05UYB0Gugyg3QZi7IM5XtC5Ofu5Ap7t4INetj+sxSwqnXxkfancn
5gIgOnBbPLpZY+1EPdwuzsyKOQc826nAlZHm9QMDYNWAOssjOF2EXzvmGxmw9preZV6dDZA0tLEY
nB1ArMP15yruiBgDTvJPF7Te4tp+7xSXheRpJjt/yNvIQYJtVRVUizpLDWhJXaBxgzBkvipEHEhF
GkhGpLsES7sKdCNQkxSQlWgekBTITLZtoGy8Kk8KWz0ISFHoVZNCIU7BI5w26Jzbq2rF6LLjrBun
hlsvVW7ckGnc2ZC5WLJk4zYNvjmaItQdFJB8Xkw2QR7jXnUyFQQz5lU5w8UM5kX3BSQ1I6Q12IPn
0EJqo6lNpHZWJFaWN6e2RIvraNWdVnVvtFGH1Z5DR5XHypxfSIGmQ5fzyEZTAnN69py8RzdfqWSb
zdJ3utrPVyyJvk4yo9mLcojadob2RkZU0xY2bShwlmq/dE+brCPb1ZINpVlp7u2hjprhdjaKEHSy
MD609VmTijncjbR8YUKGkj6Odn2u+9UvHYc59dlZisBrDUBUW+g0c1CWL8vyAL2Ib8iWAetn2vg4
9i9DqT+1OXkfxrkJ3BbJgHcxrBaFP7s90Arv09C3LRaWus3bOdbsbL/MY+ev03QmZXZxhinErkV7
3Jq7blFMep//3EoE87sxGdAiUJzBTIxpcf8ZPIZr4U/g8V+P/70SuToZYGDCsGBioLD4Lm/8vRK5
Olxs+7d9va9TJn9UIdhkArOmMYISY2ave4PjZH5UIfDMwAwDdPvHxOm/U4UYV7ntH6qQP35tw/wT
biyxJnLYMMxk0NtQHzM/B3nRgx5qFvmu2+bINqEiUT2LvIuUu7wudpNU0kR2dBOISvCEQ7YxyCwc
W/lsVolu9Hd5Pj1wcLTZUMVbZh8mmaGtNV90dPor3pqvgBJNLzJE4hKe0L57zPtsgcLOApckg6K1
orJSp4yaD4auRUt57xCRIl8xqXVMAs0xyOj3iwNOzHrzPCxUJD2z1AO996Klzs+8rsPCG2+dvK2B
OMqdIOO+UctrRSHeuOFV/bjkzs5up9sMMglRNQe9ngBRzcFSVolF6mCetfJpsq37bnaf+q7fdQLc
G0REMDW8GBnWWk2nW4Rdd7txp5ssu3FGRGdyb1nPMwRTq6cCkh1NYz633XQwR3IyQFBThOauAVLE
15O33fAJWa21xgjfMLJqxVyFxqzUI+5C7WCYl3ZoAgOVWF9okUHvKo8yMlfRDMKKFc7Ys21FD5jL
266z/LqZv5WlrMNSP3uiA2y8AQgqdq6jRQ1wpjHzblwIpbgm8AnWFUf6IFKLHBCmIKm/iGj3ZOme
N7okYCvB4JFPY6wZTjKuheNjNEu0ZdGmaGwYgMqncIHarSry+39y5PCum3xZWOQ6Opn/RjvhRX+O
HH85/kcPg81kjGsUMKFqQrty3VPiRw+DAeTQWcA5B6cENga6MlI/owcaF7BRGF5hXWdYQ0PxI3rY
//LwegeCDAq6CBtQ/p3oAQ7rL9HjD6d+Han6aw/jGv1iaXO2AS/U96Z4IOux5Sjx+nDNhb8BguQd
rZiS59KcmDfWPsmXU2WOB9l6D7nTEybL5ZkvDjCM3pasAxHNydGsUSfpBOlxBQEM5HgYjkP2PNfW
PfH01JqHoNK+2dajNDa16+r6tI2oLDYvHq+0vj1/bVAzUanFohigFWyD2i4Q3vRgxAqbFPQMLRkU
s8izs5oHXUELKayiiUrrKCeAfQPhkXKKyMvfZuOhpWs86ueyKl/0stLRDE0oBtDR1CTo3S1AwJl9
4cxXFZ97EvLobCDSOxlJ49s43Cmdg21D5l5Qs2VGlAMy6koRboQcKe9T15tizXpfx/bBI+MhW6qb
uTHfGuqilHQGlnEigXcud5Nbhr0oUnvZdkpPas04Wi05YudhwGYcQr01qGcLOo8BWlxx12ogTPre
DIrVCFuDRKvhBrwwgK1V0IY0L9tIa/8qPrQp2hlXlQc0MIHo7rulPBei94vGDXq9fxdl8aI7qEit
yAUlBIk1uiZxMoe7bEMRM2Q7j2iQDsin2hliCPIiq7JDqk3MNV2oIXsA8dvRKp/bjiMOAcBFN0Sq
D+gtvKmJHMC1qy0ubpO1DEkiQlEZbNmh8HKft2JmIPBNVzFRg3RrgI0etlqdcqP8dPOTDa5tWD+6
7UEHikWXZdcb7zpdA+iY4okAQPWguNAhwq2WqB51xnUSFdqEMg2qF9GEmwGouy0hE3jrC4TL9SNr
8SlqRTs944J1uCNtNHoTm/TinNvNm05MNoyAiYydXnmRotBaGkGLKtzZei3MDEg7tOy9yPMHz5Og
L9qjJuXescBsjmVgAngfMhKJbonXkbLOXSHZTYdenQa7vXWLwu8VsGILz26LTAVRwfxezVC+Sjfd
mqYNqokDcBa6z806rWp1lXNHeVMwTTzIbE0aAiyPVIk5iptNp34983Cb1oBr01W6fNp6aEaX8dXQ
SFg55kEDP7RScd9RBVSMypO+GtFQ5HejK/7RkR2kPsbOIKEb1zGD/7kmhIEB8fFXPwXEan8+/kdN
aGGn2KsHzkJo/313wB81IfaNhk0GIBRGVf++x8CPyI7tCbALDQbTopa8OqKRSX5GdqgQoN2DNgAz
LrFbyd+K7O5VR/erJ+JPp278CZ3aqnGVORqRtBUVZL6F50trCaqVfiP2jdHWAKcoc/otqB2UMz3o
RbC/xXI3zFPaWhT8CL2BnD60GzBFnvtMtfokBnvXmkaHX4KbMyRqGbkrXTACeRPMeR+iQsHagnZh
9m4su06p1/rOQAMy0L3TeKwHxNIVNLXpQytdvxiP2mIFpY6Q0KvExrqeqYizAoCSyMNlGJKsy/dy
m8NuyPzF9O0uP2Gfn3O5OUfljqcFTTg1QbcSG9qpxl/JPfQfu6LVoKDWWA9p3gDwBnL+PqgzaG04
xAHeBjbZY0U5xa4SC+NZw6COg0avRDDNYrs27hq3DGQ9PE1iimRrH9CZQvTrnbCmj4sufCKygIMX
KJfRn5yFmXrHMO2OdXUVrFlf+CjQYsucLAD/xnEq5A2lCmrb8VCWTdTn4lIaxoPTvZClSOSkTrjG
cTd+zXYVKM24TLkZZjyPeyTRFs01JHwidjXCCJleLJ4BHLdCW+M3o2iTrOEpL7WbvipSkgOuGlTa
rCqYeBbU3pZ4INI60I41X6OmGA8OAW03esEqwN7P9ckg3h2Hhn6unWRzaOzW2tHdwK4ofW6ZDdVG
nXfIVIAI9CnJTX7bUMAkAhq1anGTheaHYpivZhjA6+ozE/Yp5/1ZL6eolLkv5v04ZV8tyc9oTm4z
qkEAxkPaUGbjMhKzC/GpzFBL6NQI++uaSHviTILqs6xX7uQvGQpzZ5miImujqoVgzM4jusxh4+kH
0T3QK5gDiEwnD87UJmQzE+kQ1rSab8MdM65WG4wQlA19dWo0KmBH6KBbe9HNVFjkfmtlhGIrKTTc
RXCEh1lN77mA3BuQzmKjeob2oQZjOE/NwwZKfYCWQTmwcuRshk6nGyE+t6jvmt+a+cVU8supxdnU
xH0m2qOJm66DmCVr/rIKj3lt6/fC9r3ysyxhPSpr5jVrVJjHvui/UbkgC5RlOG3moSTFI7eBfGxX
zgh4iFZbaVkXtyueAHP6cCm/h/slBJ4TlWigirxky2yjgICPplqzXS+zjGUWBwHd+MSdT4JWe13p
T1IN4SzpM3BHVnndqbctrEEI36cu7MG66EIdc1tCAWlQ/5/bGmDgMMazo6tGHgChcNVh/wehNuyR
yDC/JpB/c/yP1oD+67ovEQwO+vcpmC7Qgx+tAcXeROj0MQAVDMhvO8/+TCBw0pnAIBxIufXv4/B/
JhAQJcZVlIbMc93l8O8kEMu6lv5/SCAQpAHwwClYqPGQzf7YGnT90JGp0sdknSDxgjTtjdfVS+55
hx6R3JQkEHqztwY9zkFe2BssGQXaa89Kx6V/mlDtAYVLehD4une5WqdG2R6GfJ1YiUU8dU1QCPow
tMPJJO6+yuGNccmL58L9NrWxJ4eTsKBt6exYLPmLWsp95joXraRlsBk5D8wlGUb921WFXSuoLVzt
oZhERNukAo1nw9RHSL/X2zbIdSgq2g8JNekC6m+Zq1A6U6CVK0TCti8zDgGLgux4ZY3yBpbz+j2D
fEDyFvCk1yVL+VbJKiTW0cDpO/B92BBdF8RjFFF17d/LbCWsNsePVi6hDfWso9+qHFUgfCFlczvo
hr9kkKpS5Qtpp+jujr0O95yNfKrBT7VCErLWh1rX3jpO63BT6jyhmq9AhGZt4YPnLLvhVfSdz+ni
jwY4WggpmgLi00EVX72ob6cZuq3ZKZPRejGR7rPB8afBuqNijHKvDApvLVg+dgelweAlohkSwjrL
As9QoQBv3i4D69Y5NTY0frK8c/DVUFLd07HY6zUchSI/rgNPC8DySx46RhcYqNznTGdyXZjWbq89
Qbfn2X7ToMBXXVjIPG4r7meeffBqZ28AiA2y9lvVotZYC08HlaE91WS9r9vmy4QYuK/sizE60GpA
Fw0jn3Rxn3BCNaxIoySwrHza/Z3dasHVlQKfDF4xh2tzshQY4OymIvFgwtWHLqjRM78nNKC1sev5
HFhLx7Zme2mgGR7ozdyD5OKT36Man4su6EzqY/g4Evg3ORe3ekM/nJpD80sdNmf5blLyWzsPtyQb
dy2E2c3QvIEJaHxc8hk68cpgDZgO2Gcgg3SSbr3SIk8cAkkX7RJ+PmmwfvEeS0kb3+FxCwiu3grB
sK3djLVkuvEibcFGY474/M0BFzQ5xF+NLDWVccgqBZ0T9AsSBVQejRrf9RaNKpGxWpJYF58rKhli
VSHIMjY27s6tyd7c9kAz4NOB6GaBEme0mgDg8WHWS79H8lLNA2wfu6WBmJGfxusa7ilz6/yI+b3M
02SojL3RnkYDcqRcezMq97Xu850u4bPU56hojr2R5liCWvPltPxkGOWRLuXCbF3QdCbNSyfhiPOM
s1GWn9zbAbJC71iCnQKB40GUBLi9vepVC+9wlZfo64eLqkWHDk/LqzvRwDCmHiujiJoeSlWtfhwk
JGacx3TZjdj/zW/nlzaHTCFrzfYMR+AETg7N603pPfO+d2/LaQhabT+AWalgdCD8yRysq/j/sHjm
JV8XWHPlR3699SuQsBrUolkn0+A9U4i9qJyg3OY3NC++RogZjAISgwyuAskPHbSL/9zUCMEyUo2F
4V4GNksm/w1vt39u5PqbafvfHP9Larwi7QiDBgbGfd+f+2dqhIobORM7g2CjgKvs+v9QM0Bj2M6b
uiYOAJZ/VRr8TI1X3B4tIM74isM5fyc12n9prezvu8Ti/SB+cO0r7v8raHaF5aQo5ZTADQjSVvkF
zKpWS0O9haoptxMOG/pk6sEymgxdCejWy4rm3ajWg5YBaCrvax6PI3w9UGINz6198mo9afKH1Snu
8+qZixzEHeDhzrqorkh58eCO2Ue7ZrE+agl4zCifqsAty9fS28GiellnM5Kk3FuueLCG6kw5ULuu
f8sRWGgGeVdNWaMbyQbi1xU8cm0AcARJaENMeP2l6Ln8ViL86sdHr/vX0uGXR8O2/9R78s3QdIAP
01VR4HOyx6qFqTboUV9WS/sxWDsEThhpIKyp9UBuLWK8+6zRJVolpImu9WitWJ7Iz05V39oqxa/8
3L6DvYeV6qnMuthR8G0BWHLIgoBYphlC9UjOYCEdedLqKik7KIyKOdzEEBVb588DffGK7q3MPFZS
zvpGSwXUfNCZBO2q4r6Dx4oARBvGoF6+2vFLA85vQd/ZKQ5/+33eJXVtxoacYmN2YDgtAlW7vt6g
jxpxMkUJ0WINa5SetsUNYlqYy69KQ0jfTA///Tzl4EHFzpJzMK/mDhVXuI6PsLOc62VO3Jbv1gwg
PbX9ytPSEvppZ/HOxQKH0WtRQrlv9ZEzD3eFurFMVPPryOaChlqjvS9zFpYA7UiG2r93U5IpaK4h
7uiywJgehYRQrtKvFHUkwHQUehUOXReskL3D99fD0g+vfmNvTHO18zTD8+m5X7UDMUHmwPdj3JSN
lw68ubh1nbFWn0Q8q/rWocu7rLSo6kXsDfzNm2kwwXFeqjJuTDAe5bdRi/Qe4oMspRLW2iWp9Ldt
BQdRD5ExlEFJgHG9tSCFKuvE4QsjEH/r7kXM6XWiAhS6dpEqgf7Y1VkLR5ZjfIh2uec6aAwVNapM
QZWnA5w4k1UCM1P+tt4SnQ64kyQunKiXzrM7mv7Sgb4p7pf63lH8XBgjq73ueSYSt80KVtL4AvLk
Xs7vVmGlHZzg2dp4mHRALnMLwZuaE9q60XrNo5iFMoNqSuzZDPpBO1QN/GLZBP+tqSVe7n41FlxY
gk5oQ1UwLMPn4Iz7CqKXhSNceMNNX5fJas33sCdhDkVvQxk+MdsdQrNbq0NXkBMHAuDqa5gLoODQ
2pi+6MCid4JjmK0XVHj2GkjVpQUd5ywOg3HWu8Rx10dRwYtIvgwo9TgQUpPvOvWo8g9LPdImnpw2
LEu0/8QKzYYe1uoqPpExUcpXWg7DNpzSxPSr1bn0jeVTAVXpNr4C5gm5a51l4yY1MASSj5GEuLBB
RTLxIgYXp4QJ0DXN9W//kzcV74lWTwmSbGBkSwBsIkTTCT1Lwcaq9133LnNO09AHs1OjMmlphBEe
+xX45wAfgHio66dqeCqgbt7EIR+a0J5hTIHAntSh7KxQoypYl7yBpABuDFmA2iIBnbx4RY2iFyHo
83BQUE3rPB2c7vA/+tB3mGzRT4m57JpNCyqlgn9w/v4+pOk6xgmWKIy2QP/3H1pbOKPwgl9bWwCM
2GH3D8f/wEaNq9AOJi7ztzx83cHhBzZq/AueftcxMN4EU2ow+/fX/E0sB1AT5jwZvw+L/Jm/MUYG
kj0cihZbd/6/re33UwcvZ+HNIFy8smK/zIsZ3VUUyEB2Uq3lk9s/N4iNZmY+2PBIVO5+2sYVmzuO
Z2sieMwo9LsnHURWnz1QsSFsHJqsOleZdtJy+DvACqUdepcZ3aIN2c/YVHGeA+jX4EpR/VGKo+bB
MjHbAPpI2Azb7WL1EIpoVhPBBPNEM/vZ0pz9yo1vKic31Qh0yN5myKjJsz0LCHeHYBINbJhoz/SQ
z31qlPjAvj7S7puV3WC8xYlDBp9ZT8OGWRHZl8HNCzRBqF+h3ILupsGyg1SGreIbHYZw2fqQWqBb
snplhiEO2TxhUox2aNeUdujioK4eK3UgAwyj3kFHg2rSFfy7DWwKyjbX3hMEoAH5XYMqrV6ck25q
KRJt3CjjRWwWa+c50JGP6DJ+9c2QyvEBjT/b+mua+izxHTbMaZgzxzecOTaq7VhAMMdoBdpFxlj3
yG6I3lb5ak7VQ2Vmad/dtBJWqtUZkqqDfVZfMEOin0cRuR0cWEsH5wat66TPqW9qrWJVAfeZmoKB
VJjyoAe0U2dDGn7huMeNmwBOrzCiMPw6by7w+4JWL2PbyiNjJIE7Wl9eJcNpAYc2FNDvtdbRwaQW
aCRPbb7UQd/AjGZZ0EMAEtB4hhxqdPcmwbGLGVB4xvvaPRKq3dmZZ/gk22JTrNAo/i9357VcuZJk
2S+KNoiAej0KR1IcMkkmX2ApIQJAQKuvn4W8VdO3aqatrd/G5qFolXZTUAAR7tv3Xt6eqqI9SFJi
5bAzCueQWj9blZOtDoi/VOc4XwYoM/q1quzXUf5OxNe2Mj7zgIzDYIRjYT1WecZdpO6j8yNLP6YI
z7gVteNO5MY+mtqzRwS2luWhyWuiQCIszG6b5f17PC1kMMT3Pq4PUdPffAAhQxHtDe8T2OM+p2qI
5ydl/8SDF0oVHfzKfyq5fdo1qkzazWmSU7RWXom1tfPuOVCrbB7gvRjt+Gzlv01TfURl8dud/O3C
RLMd10cVwFEvw76csa5iVKH+C4ZtVN91nx58bfLNHS+oUKfW6Hax9eTF02noP620/llw0BfZ8BSZ
1hFCy67j3h+9n0Ite0Z8m9qQe9x/99n9WnX2be3zqMNP2fIl7XF7tVgOW5xdBGxGbd7qnORMPW6b
5VE63dMQxcO+dL0tSJjbnJW/4joP5yj5Eo0v2sGa6RQHf7zGlfULRfrSImWbutoMRDeqFOZAvbz3
f4rGgMLOD04NM2ODRIVoo5/uwotU+gMxniUnJ8iIvE8kVtfxS0I1NfY/kJPJaC/D2aqHN1OJuzAZ
wFr2w2R1e63zYSsq7kgPW6n5ueTmvuwXxBWPi9o6zY13D/r+NFp2RQSRHH9X1jMvdPSo/fKxi9r9
bKmzaz8Oc7bTuXPJ8mgr7Xxrzb/LQTyUVfEpE/26zH5JzBpGT5N/TgucKXMK6ICpsqtkrq/dZL9w
JM3/P/M6wF0y5WMZFa4tBor/jQxsm7SM/3JX/p9//p+9LuA8Ca9Dsq78H4aOf96VMPUsClUu2f+8
EP8pA7v/QevrIqYiz/7V0P7vXhfrmcQjuTpZTJgZALn/B7yOgKb531Xgv3/l7toL/+2q5KJrERjL
+diLJsm2cCCydlPRimC3mPbDgLkysgndDeiG8ckDrgEz6zr05I8ycWwxenpZBqGmirFF2wfZ5ydf
JtdlSDVdh/VaD8sX2BhzcLITTtvvQ+reRmepN4CzCL8xiWgwJsfperw1HU1Y9So9cTLniMiSG9rt
8jgGFjZaQSP71SmPOvgYewKBJDU6y9mJzDlOERrw/IhnOxE9M0iyv5Yi8GghpP6qjOKkoBbwrpy0
Xz+UY3R1DUyXEyFiGXzvTP3TGPB51OUnovtlSpxya9rxqZ2nY+0QYlGE8YSynG3nq7cg+dIO5zbj
ei1o10qNg0zyb7arPQYd1t7ki3PH5Y3FswmjRZLupSGUgeL7kZu/TDUe8IFjRvDLj0hjxcOYWzdG
wpisyn6BWS7+atf/Abn5R7/+b6Ccf/vl/3PcnH8BPP79VbKoEKnW/utCFeHt/4KaXBWnf/zRf753
LI91rHVxrOt4FgSW/3Rm+etWQpNYicFu2VV/+hsQwP2P1UrAigMG+ORe/s40tOGi2iYRGJDXeFCx
Uv0P3jtIyRTJ//Lm8epa1KcwdJHYmMGs85m/vXmemuqiyVuUDMZAoTtVXxx/FYAyLqzK6p8z24MG
mI3nsjDz0Oh4ZuzKsO+QFKuNKhZ82AWVGTiqeyXqYL+0VnlIF1Fexxm61rhIh+tv48fV8OT28SGO
y+xFC9TjPB2Z1PRV9W43eJOw7qfG8hn1KAawBnENdWV1UUhJ4AZaIISp6T3XwRJgAYqKF08hoMRu
vErX9t23BHlKy8RJrdPg4g5dj2vUjchqrqSzqchW8sv0owvELfFNwWfu5hdZuvlx4b0NB3MeP4ym
2UVtOn1NyY2KunP2VZN3IYNg/T7PFgamxBtOdq7PUxH3X6YZXkEi5urWd0vHiMmnsKs6Z1f5a9kN
DutLiWGhcPIwLxaoHJN+mJdnrn15Gvz6G1cAqDGlQrOe8kOROv41c5ckbBAzxnFf6c58sO30PaiS
ab/y5OqlGK5BcR18NV/ayNpFfLPejA50XEW0NguWV+0WtKzO0OwINP0StLJa888Z7Wo0W9ZEfT6R
rB92ZVIlx3IZ7z2n0t6zXkbPQnuXxaE0zPYgZKtDoa+QIoI345I9G4FTPsX99BGNBRi2CU16LrJx
Ozc9QU6kgXg4tCMYtMBkkDUN5pOchnvZDOZD0WfTxi3yJAz4Eiz3Kvzc2VSq3neanGHXGMVx7nxo
jl4aoK412VvUY+ZIl/JJ+A30wdrUxwqDqXTro8oKefRmF5tdEOW7SNuvrRJRs0fUmPykffStwtp6
TlSdgmoIGOFbU1hZ3XRw+OHgCEhCacwDyQWjOeUTCYU4U1ALijnnFK/7Y6c0k/HKSS7mKH4Tafle
CWM+YlS0nw1xjofIPplWGVydPqhOE3/pNo9SQpWkNM621dNbpHW+QyYSBxFlQdi5frnNhsB+sqvS
px4tWjqo/LOxDXWt1g+YIC6RGiBWlD2zRJXz3BPgDlAwi0gBZgvuS+5ZNz+drJttE4Btc4zHqcxe
VFodUp6ssx/N/m7M5rMvo+wpZabp1r77PCFxbsyk5JdtzTykIOnNp5HvAyONEH2wGDBOm56ymAlm
ITwPto7Bj78AzKRTpo+L6Hednt/K2RK7gW85UeulDjNs2G5BFCKL0IGswkaant3h4PXw+qqs37yO
U9lfpib5bkddfmpq7N+OS8bWz8ANGeSV/FqEi9eQFV7uY9pd6rrynjwDEaww1y9/JjhU2ro5TqIm
LSYxtnTrw0pejFxviQzTmpXaz4PyL+mo3o1ENk+Btl7cWJ3TCNySFftviYj0JR8TkrcLDgs31h+F
NkOvIW9UcgLfeHfenS4GgNGaHr7B5XmZrJnhqcPDnWaXEpvNwRZ2sk9Kne+cPnLDvlMV5KPEYzw1
LEyTyMRHueJFkxwTja5cwt+T9WCnaX3L7CTMmvJTyrreaV9nZwPOxvRFBPm+k2l/0xZTvblp/FPQ
AzAy7O6c+CmAsGB5K6eyesT8vvVMQCHtOA1nY2FmFKB9LqWHWdQpMJnjEnJldKh9ob+mGdFkJsJ9
bVe3uOjKBzeYpnuVEjrLvSq5evPiohom3RaEIVCH0iHWLor+sfMa61kqA6hXVz76I2HmRZFn0UwJ
/dgdHuoAWdavve/jQK5Mg3Kpsrd4jJe1DMH8s9NgRvGtRA4DRpWeBg8qZlt4QCmalBRXkqDaWiI7
ZpX47mR6fMki65Gm4SATu7+tKDu6x0bvuYf01W3s53Lu3zEZes/mL8NL6Ed5+veJAXKyDRxmD74n
NvE09LgDFmsb99Da0kECmGgtzFPetxgh/g1qRvQgG/PcKBvffhWNhNjFWjsW09UthHWYDSCY7pId
Cs+YnpbE15+ZM8pHj9zXbNggGtz+i/b2LWResA2ev7PMbDgYXf87SwNSRAYJCNXq5OqU2OYFsKVj
wcT5UvvqI0/NlzidxMWPYO+qXL02849qiB77xPK/ZEJ8FF4P+sGDOaKI0ymLLJ6V0AxbDt/aovC4
aZearFpSnFdng1rG+XMxys/Z5XcORZEc+qYOTrFTBts4nkEboI0fA5542tigeUbot6X9M9ZJ8FbH
tXNcjPgp9fNqiw0Jgs2srO04p/fJUHVYNvyvzMStSJhZTDbafhUMF1JdyTGtKRcTh05bMUioVDJs
B38BJrOILERSIJ7QZFZI036EU6df+7y3t2VbTOSYdfDo2wPBD887eI3XbZ0BXG9Qg4jUgqCAv7jj
3puK5RSXxrjzE2ky8seJN4pA3pR2yWwZzBlc68to6umcZubTkhbxtpGuc5c8Q/E4HlxtDucOTOu2
Z6QWclNXOysXIHBq67c1z9+KXplvs3kxhjJ4m/PxTmH0bSkTgEdzG+ylar/EQ5CsYfm+vS612FfK
/5bIGZiaGD+q9iyAIpJtq/S2DdDGYEFd/rpIvDk7JcRLt3PmkVOnnj42LXdi33cWNUAHF7qpK9Tl
tngKcC8wsvlm1YbzrMi2nXKjtq+Wsultam7qRNagFNrSPzYdbuTGpIfWabbsA59rvbcatC89N8fc
bvWlsezspAtis72az0aU+0ded+gy4w83v+fREl1qrCFhZzKwa2pl3lXOVLwbgotd63CASHtunbE5
I73HvcRW0j1MbRVfpJmem1nrU6UYhfVaXIYpWg5mgt/caav2uQ2iS8ABdIVW3G8TVSiCwi3YsTI5
u7WBGlQVAAzz/Fe9EI2VAlpRPz7XBU82icrpHhv9S9cK57UxySJ2MEZKk9CJ38UhgL/uWmSfuW2U
J7+bfzaGo/dlEHX7pENeS/3sNi3kg7u2Id/oYB8MZ0P3m8HPo5Cf82ZQcfE5ShfVf526jCh2rrKM
B9YoV1tdNeUxmSf8mn1r7/34qx/EcA9r3bd7mynFaVzI/S5+gMXR7x8Ht6d4zMZrNNfmMcKuQaDJ
kTvp1z4wOyu5uo7+1TdTdNCTeXAThjOtlCUijN882UK8jzppLrJ+6TyhX7LwTxmhDO1uF/OeFaV5
MOqaQJHqy49hBY5wtInlyXTUDy+j7JAWflhZeTdk9nRXxRUC5kK20Qu+ls5dJHJ8pA385sikD4vl
aPh1uzXMrH02geUgYnoXP88PNc3PFYWtk3l5yYf5t+3YybWLYqwJMWNm6aU2rkF8mVlZqEtnVrse
59G+NPGbdk0GXppSa5IjjJGsf6JmLdBzJ/Aw3gSORcY55C2lIOYRkB7s2DzknvtWWDSniGnGsdDO
srU85WymweguCijnYMPRkbmOj7M/g5PoU0yt0asnmvTY1QZiaTY+JtRum7KBmFyRP1s63vmOz8i1
xGvWn63Ibz6ILPE37CpSto+VLPd2PD4HiHsnVZ3NPtNHkhirFWk2zo511muFXWdQOShkll3TYMaK
3GG6gwh/W21Xqneqkz8U3J3Vclc4ko00mW8arNEUT9OTjsttb6dY8idpn8QU7LEHDDtbUIQ3o273
Q6sM3Cvlz7Lkyo2EnV4VKNJNOjPKTzpPAn8Yem47F3otEMyNL2zywYlATyZtuc3WG6VVw3vRZPL0
pxji891UevL3Q1e9tGlfrV2A9bjE1TYi2HL11DhizIGm0VjVizehFqdmmh3qJH9Whcxu/Pdzjoth
h+8oXxWFguTX0uzNERdxKWdsWWtRNnrjdCWwBZHFtepN1WXBBZvuZ6ahEJKuy691n9WnocT15olU
XZ2x3Jf0RPvAm5El3Brbm0WAhsBrtnEHtc9qaG3plDsvje1DWgRNuTe4LffOHO2tranHux3M5kPj
0T2t/zEd/IRPi+RaUc1hGYn9FJB7iAPBu8txnLhGd9JQzUiqorvWFNuHHow5JUadU1UGJ2FT+PYp
NbUAD+CnhT5OBU9lLWQaJqQZvc6/lQG8Mf7mdmcaw95Hptzr/nOwqLAc+gAQjsY+k9NvD4l61wbc
qXmnfqyGxpNkzLfxqopXRSViW0q3BfAF22DE2hYGgd/suO7BnYninAcDQXN42WnbWQ+6YhRBKDmJ
jraweAQSq97lmDLAkcY4q30cX+sxwI9u3+ZvmVsvj+2C0tQtfsOkGhZmEmd0UON4dBtT7iwrfgjG
snw1q/IjaKiA9RAcYwrGnTVx1kfzlFzkNL0UhjuEugP/k0dQ2iTlSjfRsBjkwI9Fn74urSJirBpN
8gVPcB9MAJ9eKheCkFWRQK8UGSoPoATVdNTgFhdDmGfze5DV5kPUYY/P24ip0vpYNhZUrtEezoVS
t2qu3tMEVmzugpn3Szu9VOX8tS0GeF1yBtWmI/fgtyBfxwUIUp2qjx7fKjq4C/ugX9rD4Ls3xxLl
2Rk1L0pEPDp3s/gsJ3UpLbKfZu38NFc31RSVuBdjFzxTSuR/iqORe7VlBD9oYtqYtdaGO/Vnkk1d
8TLPQA7GwfytqV/2Q5Zke5wlP2an4seNEdWppX/taD63SSv54oraP/Zuysxq5FVLCwPdfxbxoak9
Y1ep1VeoBp8UFRHV2fLbbdL4x5bR8JGdGskuZQPGUVUWhZ3p3pSZ6puQ9tn1qFaIXIOMkStNtnV+
pDbzNqPWe2uMLWYGXXN0w8Bs4zBRXPcd5/YhkvU315l/tMupo+88Lu0U3KqBfQi6LINbHYlTNan2
CC/Y3kFFnu6mNUEib+bxMlctbXnHIVwxwyitJbpN0fBJ58pvyIfovPjdu+8N7qmymGQ0+qlMyYiX
SfcYcR+FEilnV1d8XxCtwt7eMYUIrss4MD5weRcdp8sPRqPMnREDTkzb5ZcPlXw31ROjNJymJWGR
a24J89WNXZufyJKHqVdhxqQ35fYo70nUnEBudo95jqNmwPEauj5IOp8BV1M+TNqSV2v0IAuXUVvD
NhG4fjzAAu28tHtWmAAGg0kSFlGWhkKSqVVtwYzSKc0HA/TxOjbtiiR6S8yW/F6lSN4xAjNtqh12
iGChX65LUISpqtQDHUEX9kHOJoE8NvZ+ulS4EXx4AEQst+Z6BU6NZVyjIPviNh00OZN7blbHZcY/
VXTzpYD0vmDue3XBzrY2hsskcG70HWHWlf5TNxl3XEOrnvOmJoouw/XdUx9Hmpqo4FBNzHwXZArM
fLSpzGgAA5YiJEdOv9ftyPnSWMPRo80EDDmexOI/m0VrPmn/c0Ctxk+pnyqzwBbTBXu9FIjXXAcn
8MTbppcXuZTiOOPQhcnkEoSrEKk8KUAwjOlpNm897fAtVeNH3on2jWwGgkH5vRMifZF5+hFloCvi
KPn8c2NhWNlEbentmf2WAKDElwEhZjHd5iVRnC92Y9+UBdwl6bsh5JCzThwrlOzPdtzlb4kNaW/2
dqMd8LU1MzaLGIBlOliPoyHHrW6jOGQlT8mkzsCa4+r2yHjFZNak8GpABAsEDzV3NRFEvtpJ2AZd
M0tWgmzsQjvx6lM6hx7wkX08mjPxOCbPMqacqzMLrcmMf7uLNz/luXs0bLFyNfqbNd9xCFVfM6HB
3mRoR7Za57s52pQk6F5mvzPZGDcHerBTJPVGIvGeMhN8VsDELexaA6TqXhKXOdXTDAoQp3BUh0Uy
ilObLuqSTiQAYxV0h3iqvVupNW48v3/Rwcjn3yj2SRTNEd9iGQ5JECEiZgwA5iS95aNjhVVOAB7H
KSPgScrv4DUY0Z4qZ2w/zDbYSBNVc8NJ/igLUkF5FlHitx44ZBHcDP3Tn7pwmhggN23n7xIj+JoI
vls++syWYi/exNxuT21h3o0FS43d081Q2YxP9acv4XyNNsyhxi7PMor0tSiEc09wsWWt8Z4Mnf0Z
A4CMRH9JbecMXD46uZYXXzI/Z2FNMD66rQRmZjEVznzciinnPLe42AkhEGMK45lZS7KpUm94GM3h
lOVw/pTtq5eyxx62lFAGnIqZUcQzq1ex1h7bu5NipM38IaemTbz9kllY3CXUOM8o31r1PLmALjPH
/UHwisU5wisfpYQ70o/Q1ZX3KMdTjIZ+DbiXLXOMjk47YWByYYkyyMPx7RKaZ2MPXFzfh8Nngc8o
So9/hGH4eYrECKlUTVsRx+KYCmrrsp9h66rI31bDSMqma+ODUw3m5o9igTeEYenoFaFINWxeYlb7
IRbFoW5wMsOzCUKPV33RaOVekTxpMd+1TTeeu/Khn/oBqgCVMvfzwyj9H4OjgxeVmcFLJVEIJrQJ
H7+ZK2aCNyJYJefs0BbuSfQ49IQf1S8JPERBcXcbY/Xe5rS9HJfAXtAZntFHYJFrtR+XqThN1HrI
+vFG69k+lgpzAAOC82xClBI2bpW0LkJ/tL5aqOabrHf3rL1K312vOvqqeaudH8OwjKvCga3PMAg1
4bkwV/nDj6mckyk4eQSdzrqqH1x3pLBty/w5m/SLu3ReSPU1EUOTD5Q6Ma4wlRwDIiKbZNAtPBwB
gkazJCKqLVCGwgqw85tnJwbI2gVY/aMha44EkBvfK6mPuCsyi1lEW7bfhwpc4VjBCx1m82kqbIb0
AiwMlLZkUXGYrp63iNEErlPCiLlfnrvJI1XbWAAWuI/claIce2OYxd6DZ9TteYAz1Bv2hsldx++5
Cxwstgqms7l+MH5O+G0gKM1Hyxuqc5c6LwYSyqGLok9RT2IvNcdkbxJaoxTbug2Kq+A3iTIzziQo
jnMBZqGpQRS2gwHZ3bcPWA/7MybFGi6waKBECX10elaYdFxf2FATDPgg6dMsoPJ3+8c+pqqeEv/g
ZMGMbJTuJ1uP5z6Ox/PUoW7zbUO7bYhtNMkTbcWuqR0RYmB8MOIAtG3mPrS9q1jrVD/LyKLhzdmd
IIoYTPT6earBXfh6HXrsvCMcb/P9DzTWY33LZEyEpXZ3+QBYgpKaw1Uz8jRTR5OvAXn5o+PQPrvt
XJ+zeRnDYlanul7a858PMeW60lhjZ3YBbMZRtfsi3g9VB0J3UO+6yX9WGipk1sbXonVBAqS0jraT
//Z0v+yBMjFAZY6OTgM3KekUHMPZC8ep/jE5XNYMjrRQ16wJvi7RR5JFxdlaPHnUMiJv4WGHWT/E
Cr8IdDBrZ5fgQAyBSxQJrN/J9RH58wHJl+AS85edCObhLB2twqgfrsrKmvM8WeNeJ+P3LgnABlvq
xaMOwjzEFHie17kEaCRG+tu4LEaahoGO0DT5SZfqXoIB3bhp6RD4MzZu755RBzWwRN2cl6K4zv5k
h5S6YKB4eOe9osnaTJYa9+lChSHKgERi/lPLJewq73XJ8l8RZBVDs9CqXhhkcEu6PCunWSTtmQF1
crAS4y0yPOwlkrwGDvRPJ0GkrIIdVWAethPc48k3T3M1bhbWOCPcFOI8G1MPphQMaz3zgyBdadgL
kE3DgOrqyv7sT088uVyB2rn1oi7PrsyKA8Sqix57wHVZtYToEzw8cfyGrdX6AtvchFDpkfBVQLRr
j0RSpaGQVFCOc5vVB+uMZGl1c7FZirPrH65mOhtgwXr11dfsJRBUH47XCtAAzmsiJutgCM8+G+X8
Zo2TuzfSbl0p5UjGGHGoxMiZ3cfyY3athO7xHJuR3NkKlRvFipgHnABBL+P6W5kE0Cnxz+xNZyr2
vY5BYaLTp319HtcPc1s1B1rN+1/PpTV1nKB2sBHS/SLT4dbM3msR/HS6tyZN7mJOos3S19+8wBxR
LoIecKT76BeGA0hS/WYlG8P+bt65ArOtwOu4sSRA2PXzx2lB4kRFHXMdaR+rkkVqgj+cWBApiVCD
/iw7b72M4ZNriiIeStxNaIgHt6dv/0GZwt5OQm0tnDwhr2Mu7yiO27zP67OQwTei0p+kcnl5y8ug
KIDdl6l9WuLpUwbQ0IVX0eCMw4coq/f2h588sHqiZ3PD1Wgz8kj92lRbXxqjfSHXyHoLZJl5uFd+
Dzth2iVcCTjB2K3Q9zvDBDFaAwlRTbKPhP8l4beevQTLn52poxOkEK6iamRPmGAl2UNc1/aJ6Qbp
qsTiW+yWK+O5ZyLUU/EuKGR1HSYlijZD5q3bsWJjzenSDtYmNCJnJqOjJnNrMUkqdo5VgE5tJzzj
Cvt/HKPdJQr1Pb4rq0aNKM1+W7TqQUJMX7jCZ1iByE+ULzFrVLh2YnvE32UPjI6XwFglDePsgY6u
ZgzUbT/9zBwGgOWxSrqd3xCwYmTKV5+ATSRtfGoWeUwaJwhjGiLTxTxuz6Tck1gezfXsyUlRw56Q
576uJlQ0fOOesLcxq0Jc8rjHYeTeruqaNskOfhaJwBkeL9TMhQWCjYTkHX1gK9yMpjIIbqnrfVAQ
x7spqh99DoxzX/kpFbZjHuMmNsLUtNtzHs1fmUzQYmSQ7Z2ZtRdmZGQXZijxvtXsvhqKUZ6Dqi4O
y2xgRZSbiXoSDa8n5mnr8+Ik0bmoKasnT8ZEsqf3wgzYgejPb9X6x6K45cIDsLZpxTMVAvCAPHpc
82J/rrs/H6r1bJcpK0QyB2IlUNzJAlhuReDCG1nV59bOX2rH4Yhl0R6iWmLuBkl6QpPv1KzMY0A3
nFn3062fLRjCaZvEBEztsnjEtVBvi4iiD4DfA9s14iiIz5XsH6tuUaFLem1PDP6bP1b7OGWO1rHV
569bev3M//y/Mf82pJFFgADiwKTFBwNMvTXK4m16tln44/KNraq2PswUvhXlDPKszz6fsg3zuiF0
uO4D8u7cVyOW9/oe6EweaEqXs2P0DAEIyaGcebdgIlY3ZMO75RXf+tglYzePCzYgyt/CsiQdsv09
WKsTYkY2x7NdMlTzZbATlKdnpU3/HHlDeWrGYCst0w57c3xzHO4MjnNg6sB690lABKjJJQHPqsZ9
7PsshssBkOcB6w9VvlIf2Npyzk3rdy2dE0sokKQXO/xzbyNg9XCsv9mGeCWv+JisT4pvR5c4do+1
Ke+EQtLQaz2ylh2GTJczYOsN82Pf5lMYZYfJcBlOVmwisOu3echiHu/mQXXTxUYRIp0It8Ru5N1u
CvJ5VcRR7E5XfpIdRoDxNR5gbzU1cRpqUN9pmn0RuGIr0/K3Y3JA0CvvAsx1W2/J333epLqHvhgN
821kBWH3rozeOi0tzLJyxPnoxsTbpfELSyrVk07bLSddBMQSMW+MopeGFhCCc9s8oog2UUrL0vrH
yILCHeTVdB77KczzmlNwFeZsTxOhfa0zwTLGBGZiYMBbyJExwKrlPsp2ZXIymnF76hsSOq1iUWbn
wdaINdtOC8PgBRZhY9crc6LNjwBxCHVks8S9LA594RgngiwH1pwiFxT+1zT31ckwKWK8+XFgJHJp
Uh81AcdNn4JVjjEBUJjkTf8tysrvRJMoOfx53jpm3+7wb8AfHerP0oUCmrELtHMuRgUmw8i+lyYW
Fj0TdbJBy56AHqyOEbPdlnTW2zKHZDnctTWe6HhMbkmgAcZwkKlt7bkfWQyqJjZNzH/iuvZbMMr5
aPY/DRY8tibWbbvCCwNCtgxM5ynL+OZ1nmpCswBjHdfZq8fA9tjO/VENEdtCnF+RjgSTtvjk0Etu
GzcHja1/N6A6PgJWM1RtcbLaRH0GISut4m1GBXkcWf91WGznV1C17h7jorfBP4h6H13ShGWg7oIj
eUirk92aes8XEB8MF4FMQnhAXCan4nlq2wUerNXJYLGfdN94CLZyQRBK2gpm3moMiLOds07mo6B4
TMc8PlrdnUQUQWXYm7NiG0IqY16qbWnE32wK1nWc8sMNVLAz+MVIWnZJ4xmj/AqiiADAKaNxoUmy
XKMsTgH7+5gQmXAb5jFGaXppmiw+YcGatzgZ2oceL3TsteyJgrQfmD+R7x22dnpExetbt5hwP+JK
hGOKXNe3iO55DhA23ziF68KZi0MOqOzo68rZ0kp/FACwc+Nn1LAkKbYnNm0FAZ4kQ1dh5JRhhDDE
aUWVYkAHXm4+OwyiwCMVu8yXaWooQLyZRUsse5kkri1bYhuzpN7pJip3LDldtp3jdUfL9n4Nt2U/
peh/TRENbGGUILTdjGE5BK69wQDtEGXy02pebc9uTv2IRyGdMrnOr3D+4P4A8eTCRkfk0jY2F1U+
Y67wD57KGwbKWBgK/6ik4DpSe8RHOihnATPI6hur6xk6dvPIvHFk3FXKywSVvrFw6Og0ZDkZmx4M
/eFN7q5wAYhxCno14Flq6oSuwwLWbnNoCMmwqVXF92AkEWKsn5hTBcWmJrBolZE8pm1db9PE+umj
B9fGRTj/i7sza47b6M7wf8l14AIaaDSQSnIx+8LhDHdSNyiSorDvO359HsjWZ0l27HxVuUilykWT
EoecGQHdfc553+cdMojE8X1SlAYWD3j3pUZ918X1otQ4JLPNKSQzyMFghNnBMoqqdpWRhEWVN+fm
JrjiiRwzCCJIQjjEVoIOqKoN6C/ACtM+W4ZTepPSKFiZYfemKnk3NWSF0OZfFUW09862A/7EMBkb
0XdcYiLY61WwcayhOuS1WNujHu+aNnNRyohN5PVMD2WxSCyzhsTIe+cb/a1W+S54IGIaYnlgMIpb
ziu2kaUZW49IVjnoWLqQ1WJ0FOPCr413Rr/m0i6wV9ZRSiMG1rUeQcwZbqlwqoMMJ/IhRbixnOlT
GZIvlntlQ9NreLbzk+/WFfMb6y3pzXLl9Ap8fMh9nubdC+If8jYa5S2ixD0yCNa2SZWuHR6ySZzh
tspg8uThgAxp/ik9GYSbEtF+aaFyavJE0QraR6ZW3NhpdolAPhyY39gIdccvOYGeOzOzT4j5wdC1
jCOoVVemCNh4Y4DVwg/O2O0WntdYuxZ5Xpp0V37mGAvT6spFxtValLAndC1n0MzcYuVP7L80UjCq
pGtf818qcZM10M6KdDtxRcGCnCkywtiEeOaWtWIvkqlOr1f1+mLQ3St0Y+QPFaAl0gmCbmY/Z8lI
WEndInQZ7vyUGAtIn2AiYMlgfpivhhq6UojCGeMJBKJmWut6dN/axhOGoE1qNfRXkIk6Rh5wzz0k
6BA3SDQo07k+EJGZ9Y0ZOMGRMdWpR3i4KBPI/lBLjo7tPQUuFv22UZvIB8thW9UhTmUA+jykh2oj
jGl9k+xkZBQa8c8GE6N0nDnFpEOv0WVdyiI5e2rAAWpw2ThW5SHuA2FTpuEhrfrguirGl+h6aK13
M+F2HYvsoWigYeqd+ym00HsHbrlIA7ITgsmY25DpMZkoLbKu4Z5ADdYtGoq3gw8PoSiPDaP4ULAv
u4zCOM+Hj560Iw4eZKkmPn1OXTaHPpvvxIEzNGsfoUzhfEIv9bZrjoX9gFu32evzyV3Np+uvH379
UlE42aMFmj0s8oM2ljFNDqIOCUYE6jw3Fr5+MP7x2f/0z1K6GIuGwnNyE2ItHRq3Xt5lB6As2I4H
6szRbo2NUzl3OiVhnHsjaqNm61Vxf4iipj98/Sz4x2dfv/yzP/v6Lb8/4s++xYJTBe9DtnipDCKF
w5LgjLoKzoEbkfhrTMMSthbKvJEoTq2mPRNM0ToLqgertz77rV/N9MV+7dmxWlilc8wcHFWFrWcb
Czny0ua7rA6ZaUPSzOxmjkgTdERHQ3Bk7No2dAv7LrriytuyxIrNMHImad1gOPcAw5sgtVaZHAkc
Fg2TStocklHtwmrDo8/fjwG6Y3QsSyDmNNu8T5+M2HBPVvKFNXOO+mKZa+tRru0SSpcFyF0Yr35k
tsC8amL6yNzRjIhV0lQcoUi/1V3jkHvixWHpIOR7lQ3mp0J4l9H31FZRws9DbK3t30RhG0cvbFZG
wxDUVvSFxn7k7TlXbmTSMzQRP3YoigQILDGfKG1Pe2zTL3rtpne9MceRfdBcJbVa9x78ssGQbY4Y
H5riACMX1/uArmaqBEFMzjYuWmvj9VT2/ZB/nsboxNmFbVCvH9FD05eeWApGh4xoxYpJRbQIDAVs
1mhvgf47nXaLishc8aIe+sreUqWHfIde4ZgI32saFHBqwmEzuFC2ROXcZxqRVE3fAzdoQ5zNZnc2
p/TFafu7IeXgoEtonn1K6ih2YJotvn90gtbchtMkD6ZZykPXOvJg5c59ogH9bueKbkhhWdMuGrDR
jc5mqKrrpG21Q+mqliQfwla85nMpuXGbkh+Y16Z2yAnj3o83Ph3YUjXVkUROwax6waLZVuuEjWYV
pkDrR3g+62BIb6axvQtcp2a8LrpV1ZFurBmDOtgpOUDOSIpKTaLqPmLcEoe0U3t3BugmNs+OXnqa
jiCKyD4A3b6HXZIcR4hmTZz2O2uu8bqcUMyia8AxV2gl3Jz3wvBTcbTU9EShuJgal/Qbtw92hVcd
iNBE8z0Yu6+v36jOOE1ooQz6NdNyOpmjTeWdPuG+v8jBvEQ9urfg0QKdf3Sw1yNLoLFMU/q2jTjv
AI18/fqDwO6YNq9J62k5BxCEG3oGsOjsHboNYEcTvVhcRMRcjySlYyrbpoPb78qg63bdKLem1EeG
VoKpen6M5zyq5DrKokOetvxeAuR0ghZ8ZS8hkx9UiY1+4jyMxpXqP3Y3HPJeqoBa0FJwMJ0e5k/B
8S2Jh0UEJkYaT82AmcZ0vde6MIjjtrdNol6mLHkeqg5N45DvVO+9mF5A+J4RtXcdYdf6pAeHNiA7
WDIys0wLyTOZ3nXrPRtlq2+UGdHcD8eXuChGJv70ozrADIT/evzD6oGOsa/80FNFFGgc3bYIGRY6
ZOSoT7Z9bIW3WcBkC3vwI3ZE96QlnNcpH9aKiRSjaSc6p+AldM0LNlpuBaeosd39kIX61k3puvTW
VT642q4NKyaOM0UAowMa7+BstAblzKstkvgqm14z9EVjqW4HWjk+E8cCUcemHoObZK6iegUgVEzo
FhwmD8wdQfkn/b2T0OdI2gjr7Tx1yAv3LcJ9gJqrzdaGk4wHMV9+jaRV79a87cRv12Cg2mMgwFT7
Md0tnRMpdCgVbr2MpA7fZm5VRE8RXtOF20fZCjdFeZhUwy6Wjv7E6odxWBqk54IaZ0xjM3UY8UZi
XllOo+tS0kif5Z9dNuj6l84Nh4PZknH79YNbTHT8BX2DIqxOmdHBz2AS4ZiIgpJynyVTdPAaaCm+
Xtx0htw380Dj64e2QKAidU1HN+g9DriMF/gOCkKpQIeY3fA51cm+c1ykzmU7HTky5fG8g8Rwu4V/
n6UcFHFO9IuOhvWBIGnaTvOHKe9oETZMFts6zA6GCB+ngu9N645dzRbtUWRz0VN9FmGc0VzlMSgA
KKzmNY3kmS+wmyFshNajVQ2LkEtj55YmM8+uOjnom16KgglegdAs84YnCJDjDqwXyUt9/Bm5VLDv
nEI/dzXqdwWGNvFD7RG9Yjp54QWRMWhXzeqpLmJr09d2za4J6zDUQWkVToYH2IPJNWlfRvr1VBLW
0a5DEkAaRtoZMNwPh0BKcB6dv7R6g13FxBLHoFjXEWNBUQjPsVVe0T9PtigyMs5l7Snl2Vdult96
Sr4NYMN8K5hetDw/uqofPlIzPLkXjHnBSwXRazVpMmSCU6BOdqJ6xdTuUQTjMppkv+kiOvgjloEp
YIjqiiJ8Bjb5Yvay+jzWT4p45STTL35j2VRLvVxZmfnFU4hRo9zXFlHlRGuvE9SGGYItwF7aygiA
qZmh9xFPFjrqhgj5ERmgn0/ZaVRIRMFIu3dqloC7eeV8Mvp9U9SXRpe3dhm2K1n58b52HOhw5QM9
KgZXyewWSKcNyrhXGV2sIQzus8qgjR7KVchQnzuDlU2V0atIKv8oPdSUTQPnnVN2sZc+opI4z+9y
NHKFp9foi2twvnZ52yMbtVyze3cap2crcSty74pDxMmW7MFbe2ybK8+Y1uVoZIcoNDy0Agi7xrLw
ccAYmKL4d7QDVex9hx6sGMkhSQilirZ5jBdcwI92KiTfFO8EsPW8UW5rSsLyDAM0VUJECgqLOzxf
1Ll4mj6kvzMmjTgXTrgr5U/t0Q8kjpnWuFQSqfZQMVYkBxfAPTFYeV+CKzWnS2u3wZYsdVrAtNtO
MMlvGuTSyJfr7OSXcAOqiGZqV+l4M5PWeKnFFG7CWIAem8cUXz+k1ISH+KkP4CCARi1OaRXaJGnQ
Xf31Sxr5M6OexFXOKqM19RenCZ6DEY9X6jDhaQtxGwFIWJluh56qDGfIbDnbRIBxxQFR55pUrHdD
vJYDYWKxZzf7RtXPSk3xlS/n9xyCNupxw7oqY+1BtsJd0wfI1nDzQPHOW+T4yDioo0YlvKizUEtL
xsGtx7iJI2uxqIsYkWsyHepAeiBL/I2Z9IcwGOOLc9fbAAcmSTqYk7cIJFxAm1VmrOseOSbmDY7E
wqKXVGCayVmMd1qaEV/oacnyO5/jn2CX5ExV+h7YiGFQ4mfE/QuVCvPgbOX9zjDYBl4SFg3ZBwQw
YeKZanHqGv0Qisa94e3atPSmDrFlZs2Cvs3atshscnQm/1OGKYWjFGL2ZAwTFC3RY1c7HHDTRBzC
ONTw3UuopY5NFkNfmL9ZocwEBEAO4Grlk6hqE7twGDnCoxhI7PsmcWu8H61xNGN0+LkhdBoJ+rSm
nxTsROG9JJnZn2q3JLGtNc8FsUun3z84aVZDxGrvfaNkrmVxTupQwOmjsifma3WxLnTjtlWu9zdv
40z7//ltdDBw824qh0gA8ZPjGeiEwYyh8XcNkIGi842Xtoq6ZWxGzgLTjU2Howufp+diBH05qcRc
0cY3b1E7AstPIPG25DzdMn+tz8qaNmgWMLBYKfYXmt133LiYcVp1r4+1to+Bi6Mv8S9DHNkr3vt6
ndv2e2JU9QFxcHAjZmSdEQSfkoq4dNKy0kegi9nKyi0ap1agCP6pSWQ22r0zjOURSeilEfj0rLrc
N8ydOZ/VxqNjMT//68ttJrX8/D65psMRUNjYZJWa/avfXW6Z2Xp5gC5g1woP9EbarW2v3hZ9zsuN
BLGygyS0sCqbY6cjZQ26TcQ1QBR6GwIGHK+9DHZvwIRCjUm1+2pgi2RT7qQv3XXKvHEJ6jH1zw50
yml8SIfwetDTYeXFaBk1L33Roqi703rwYv3fXAP83j99cfjrHRu5sGH9RDDLRlysWTche7eTZI+8
lPbpps+BkQTFzLP285JbiX8IplfWxixrgqO1UHtzSoO9K+cQXCXFzopkQroow1bmpx18wVZ/qFzZ
r1SV0urmsiKrNke8wsT27JuKaMl/fEbeARFZZnM9tvC7NRE373AccGKN2ZPdeAQXbRH/DAdcucY1
gJhs5fu6evGKdJ9aTOOyQX/Um+glFF34wOmm3SY4YHYWKKzbBCH4Ai0SQsx+tJGoa090few7rBIx
2JfQWpPQMoIYBVpSMjfZjYm9x49vYEs7iuBSOWJalD5hJmx6B6Tl7bIvk+CqcO3gmmKWBcHDS1lF
AymeZfbU1Xb30THs8qzmU96OIxp3pKBC3jYdOoZYAUkzZGPdFfTyt0U6ZAeHghqmPkbStETOp9rO
fi6HHHrLJD9YWnd0P72jbQ8YakMYx03r+PeRZyXr1pCQmXWkYUwBd5guyQnGZBgFG/btajNpWFT6
TT0V9Qu2N4Tj9Z57F/9u75LpDAkI7C3bUV8Vz5mywTUjUkCLZR2iQKa7xqzGrWyQYnaRUCirGnOd
cMwIvNx4+Zs77I8rkVTKkMp0BbxLwkJ+vMMY8ISaiScXohhmSx3psklr86S6p6QTl1B50Cz9yl7T
TBTHxIAgEISxv0NCT8Xv9M26mmeOoS7eUkmf12J2t1U6c3J9lEx6SZ2ZXOwdosYp0M6qelJhFqqp
iW4f6UHWlbM2c5f+vRe8IGxDtEF3dGml00lv+M7EgWiUMqv8m5f9M3ICaaHUcb3ZpvU14/Gnlw0x
T5taoYLdpPJzGI/iLMYQSG6ihde+bI9pJtJd5mf3uXCRyXd6e09FcyYNkQKzqttLTe512ynB9Ef6
J82Du0qzEkrFhGe56FB/+ykBWoSBop0YXg3cfwtTwwHoR9EDN9GcWrrQYwjEthkcRC53tKOJARuI
YqtUKVeJANlTSihrISUv46y/eQt4wX9YfyASWJKgKMeg+wiw8ofFVXV6gSO4DHadKLrzmPjOqa1M
5mXi2VZNczP5dnAo/fBdWWg3rLB46kMPFq4/bGyl05BL3eIlic9NB8p+jFExp8K8T5VPJEsG1ZRN
5CjLqntywxcPmcIF6N9bOej6DkARPjfN0h/NSK1QpHCn1RF+lTE/N6aHfJ8xdpAT9Mfg7TyF1ZPm
N2T7enF0qLWqvXPVwfPAdLR0hFag+opd2+aXpND7M4TK4Wrwx0+OXnfITNNNXYyow6X9WI+RPDeg
k86sl8+JRRKULaCHdE3Y3KIfMq9gDVyLspWUhoRkN712ItuiWE4z+j/sp+JcM6pZNaM4fdWWsGbv
64SSv9MHB3lIOd0W0rh12iI/tmV1a5qNczUgiLpNKQYLd0JxjF5yy6z1qOUFnpOGeEOnJdOmm5xt
O7nHRi8ZFcDOZclzbiSxSlvNbvRlALRr3WsIUrEp+oWFAl0VDvnwNbH1aPHWA9IyMELdZzW6+ho3
dbzAAgaTsk28S5IaZzoOyTbqkmpdOCiJ68yv1iHl+1o30nI1OArxnaHFYKLi7KLDNUJyinwvpC73
Jprd0vBj4qj76Iimu4YsRtNcBo63NkpDgPaDmJc8crji/JfQ0dMCjM/1mzQKOl/TiJRr6l50Zdbb
KUCEgjOSs1+LwbHIICl0EXUDeZVfykRc0G2eDCRb557Iq5WFw9RBmLMoKbsuVdK6a7ItzPUAqJdM
UCNmtE7uaapQW4yhfo/PPL9JgiFc9jaPDDybs/rkPKIUW5iKug+FqX2VtiMDnsLTHv56ZTHmNNqf
zixg0ZVlG45lWDZIuR9vq8DQaAx1StsyTQVdzezonCjPW6LoJpl4sj53FNG3WRF5RFSCHCyUlR36
wPjUZcqHnkDjTovgSuSuO1xqTQT71mVbSwP3XrpOuKtAFmw61Rs707SfmoxY9mJMTzKX9bkZNaR7
ZUeaZ5A0165HMrJ0cgq8y0A642Ue9wH2NPFWGEKtwwzVr8dw3tFFtHU6SGdpQ06E69NOGVSWsAuZ
8cnOET90sm9hiuryJK2UsXluGEyG81fG5nSqnfwErLRA3c/1GEpDEdnelEvTJgUx6CtCwg2s2zBQ
n9JeqEsfh2sTt9ns0wPNfEi1tn5XY70PXdS3hnYR4o32RbfTcqblebSZOERcK0647CR9vwMegv7E
jlY9C/K67/gtvrAlcylipkzbh2gbIbmhBGM0N+7hXsjVVx+8VEfTpq2XeMW0AzREDqfdu4/YaE/x
WEKnsG6yCc0VB2/zEEgXO2Cjyh32+QBngmuuLWzYi6nMzHOccTRHmHSFDnNpaAWHDYxeVYIypsea
dLQzX98gY59FbbMSAnE1ehd5H+G8ofNF3FTnocUko5LwDCcur0P0IBPYirXlY8ZDJRn5UfoO03xc
uJFYGJUnjkLhVfx6xf4vsHneh397zwtGnX7Q/OcpfK/yOv/S/Pv8k3//83//4avtR379mn7UP3/T
D4+BDPTbs1u9Nq8/fLHOWGvHm/ajGm8/aqTg3/g283f+T//yNyzW/Vh8/Me/0ABrXmn9f/74nvEj
Ye64tkHpRYYihaxhmN/d5/Mv++2HzK8Gro+j/zG25w+P/4am1H9hNxUmCB9LgPad+dHf0JT6L6ZN
tiMKFCn4m++xP8CCLHS7OmamuSjUeUK/oyl5og7bNFgwnoly/jnsz88b/88v/acVKtSbZBSmTgLK
4HxqaPYW+KGpeTdmXb9WLQHzMoqIIrDRJtEQ3bhhfl3H5qGxvQfP0OdUmwKZvwVQRjjTUm+nBW6v
2z4pLeAH6BcjlMmMAECoW7gw9fMQq02Jl2Fh4O9noHdBanh0qnpdYaBdAZhYy75/kQObZdq+5mKg
29WOTKrksYyTTUaYgqi9lYreoOhTyTOkJjyYKgJMkarQvDJlRuxux/fYaJaG2a1RaW6MsTgXWvzc
5BzhEpNJXTMGH6OpL8NGEWUgdmCMiYsrD3k3vvlu925wsPP64SUOWSBH8ptL42FCuutQ8CC4XHZZ
eQfXE/DjII+i6z8FThEdzVBcpYJE7FJ7jI1iQ8LYB52kmjkgYFmvV9d1kHNixmwFBf4qiwrSbHIa
Z4nE+kYsdKjdZkDDhnH4UpjpEaVbRHNzLJZuk+MzcWk0Su1R9ekXP8tf6S5vUtdcFmzYnU14A3fU
Jna9A+CI3aY35gF2sOzUMKyNnhqKG6Q/W5VMVsjs9GQ4cpLYMStXKwTtHiDKhe+OR4YdWzc5TRKq
mm4z+szxPybavTmREdRld07srYPxjVl+iPICp7HRNkuidS84QqxhZDLUlA0nke5GEaGxoM23EXie
KuF9EpN5sYP80iuWTtrU+wxnha6T7quG/Kan7E3wdlmuuwGYuorL7LHKCbXD69WLBUV/xpyTLUrb
z2k5qR/ctb58SCpz3SXdHnHKFjEsYXBfWtFVi0jVd93A4afQqmEfRf2135X7oSDTQQJCjO34yi7C
L4MLgypt8e4SPbpxdfetVepVWNouIyd5xQwCF5NdI2BmVNwYyU2eNHgiUg7nrndVNOrKqCwOQYW5
tdF/UU7syQsReCjEQ2gwBUETgexGe4gsc9m5tMocbD8js2cjKb4Ysx4gJ4CKHL4gCTc55H+eTbqt
02odIMIkSAmhkc4p2hyR+gd5cA+gdOU5IbVlfOyZsJQgmyIS28Lk3OJVKkZ/Sztw1U31Y0e3vh4u
vZuuMkdwkeQnO3FOSCB6hFpw3bnRHNlj/ye6PfCyRVcwnrb110bYD/6U1OiDrG0Y5CumB5BHp5hT
NfabMvosnPyx0Whg828ceOrCYOoLUCSEL+WExIhjJR5tSSda9M99jleGLJlNAEMBg/uiN9UpqrMN
Azz2bA8KzYEh76nUnE1cW/eZb25NSuwFnq1dNOnboXoN3GwrEfLED03gbVOTUroHE+pWNMcBRtig
/xJwPc6EDdZa46ZAZOdeUCveGVbGeyryu39tEBnR4Besd4Z+msJukTJ1YgM+aSLc53W4ZUFeYzDD
UfU+FEfapr/2sX7bxC6/Nkh/4t399OX/Ofzdf7cvIrg0XapiMWeDumDh/nJfVKyrP+6rf/L4bzg8
RRqRgVJWAEJQbEq/bYpK/eIa+gzB4zfb/J/98huDUv6iBB5ddl/z1730+02RZyh13QGGx3Fbd/+Z
TVG4fzy2//i6f2rJjqFZNVUwFTs/SMWCrme1TCP3xhcFdXrd15veo65M3X0ik4Ib34uvkDZcpZXz
aDFGrQ0WbqO9oVdy1krUs7ZWxRzwLYipL7ZpA7myQba8tWl5G9bhjk0e622xlGV6nYxn4QrIXB24
H5QadQC14WWemukFTI38S03WGayXEdBTcSoRkeY41YLMehEkZAokYZDxFqrFw64+afEddq9FZvOc
KNi88CNCzNyY6e2k8BkA1ewL0k7bYC25A5AJLj0nuEsVBmSbtPRxXIt5WM2mVV73invCePJYK/vx
daBYGXipBF8u+irBMMGoMEe9UuJijhHfj6pZTwUxL8q81C0CHtkTvycRk2gl2nZ9eJw66Oysv2Sc
OLxK5djnop9YQt1nK5+Swxj4421RRd4GZ/0N7fmLmbfttsp8BNdQ7RXi/CTwz5MTb60Ynztq8nJD
C/BhKCH9RsxZ0+w4eoR9Ytsvu2BZzbkQZbMqMfrRumNPzNrqOQf6b+jirDJsPYl1A86EXHV11KWO
wnVQxynMbqP+zm+aW2KrP7lR8J4Z7goUPNmfFgAGlCQ39YjLlC4xLeaMlyvGId9EtC6jEs69wRod
pbAEjSh+rxyM4prGcHsQ+pyIlC3ivtjKWtEjdbCbDxlN3bCrHiq9/Oiktcsa81mw50YMfSYdSi+x
XFsaYWJhS4k9XrrXHQJcM404c4XUEpO+TByTkWS4sqLx2oiSG5uro+VEV/RLNxA3kGcXOC7Qso8b
27Cx2lAC631/A8DwAJbiXicBO031VUlGrd83d6L0twJXfJ6UxyHsr6Mk3BEPRs4PuVCtNSIangKg
ieM6H7NtqRTDAy6DIX/GSgmd4qJIVAIIvMjxjHAclGyfepMuDatde320gpO8KeS9H447zSDOyBuY
VBDLXQuurjDXVyZNX0VnaYXv71Z1auNpqNJm0+IsjHSseJtIuZh3w4icv0TQdUjMOyHR1/vWVZLo
BDOG6zlPS3Nxcgx3YBQWqfdUd9PWgAeomV90BmVWVDzUbb8pyPVq5bgyx5xAEICrEnEqgZYYlPZR
+KkCqcAUa41j/yIpoemPwJi+lWrYTzQQQ6+94sDHCedrxgSe5ERcFVir2yA/q95lcqPxUtqIXI+Y
eo5USnavpr9G7EOqkmX0yy4WZ7+eaBKKo5Gsw2ba0jWACR8g88yO1iihcdXrpgntjT20nL8LZz44
JGz5ZXVMJ2MzuqW+JmNx/b9VJP7fq+zYgQxTt8Cj6uRtk7n91zsY4VN/2MF+fvy3Hcz5RZhIP9mp
QLfa4rs9jL+RhGYT7G0Q2fN1e/t9D5MGXVadSY8pCRbiUb8Xdoy2KOt0SlEFEEf9M3sYzpw/tJ50
15UKsM78LNXX6e134zL6lZMRp2WF/es+Alvi7vLms9O+T/t4bu4dE9TNmsNA4WqOEstfvRXGpmVL
18kvH7X1tKM5txt2GVKnHCWds6+Lhyjc6ATDZCXKcQTUjvaZPFcUIdt03+4quWke3S0d/cNrsXh9
9Rb+8uFwR+r0Kt3oC7F4ZWyCYeu6fmvNnQ7ji1bVAlksSmQNlYO3xJsTRphpsBzheVpMX0rK0S+I
gZmJR96ybJctcvvwVWrgp7T32DwnmCcrjtucOauj9+67+64mz2fV4hXrHrV4V1Pt4QG4JNa1gDpe
P/krVPSLZon8J8SVuwxO6VP8pF+3gGHTHkfKamjuCyQ/eDDv6S5mm+QJp/yI4Zb/KG4vJir3RQLW
JV2M1/EOcPm+ve72hI7j/7DX5h7tQLEQt9a1uicfoInWg1x6OKUrtuQFtkvf2fDC8yd8mSu5n+Qy
f6LFJi/BqenWRAbsRHhWe3f12Ube+7kFCvopvQ8f1C0vxqtWwD66V9z8TKrHJUP+cOXubcb/Vzas
wO79//O9rjO8YoQlQSkrKf/uXtehqn987TH9GhDGwfPnx/9+r1vCmgfPnIIlUcmMiL4dWJ1fSF0m
KUTQFGeNme/obzc78GaLTiM4CFcKZpUcI7/d7DYNHmI+leEqvmNePb41t36oIPyP/Levvw/AMtx5
PPOjFOPHp86T+H42HoSNERfsGjsnsObDDKlOuLBbeS5N75R3jjy24/QWu+asDKTlWZs5sx2r2VQZ
IZVuiYXCmsQpasV7KeyTocqXRIhtbvhPI3l9YXT2vPRelsj6gWx06E1Jt1iEbrWzSOuzZmW/jfUP
WKtXE3sYacld1BgPrlJ3kQqOsql3EzJyZpvWswr0Lwnwi0Gex/rFobYPCcEYum0WVo8NYXt6IQ5j
7xwZCMCkLWt+XH8u9ADgEnV30V+IQ0PQ2R2IefzcZxqiQ32HnmodTLg381yeq2Z27dj9RkWYnaqL
bE4mdhv1ErjDFQw6Th3hOi6rPZPcbRBm61ZpES2EGHQI6UYhdW1pXyZyI2TncA5Gq5qEixTJRFta
Rx+LoR7jczL7tRBPKkSxq/mYmwxNoAwyyKkiTcMdALjVhn82y8eOAFEcfbbo79xKw7jWgpA5Bh5r
Y1DtCjun+xQuJIqgqusguSI/6rDWSaP7JIL8s8B2UoXNRw3yOglsBIhz0oixV8Q0C4slh/edg2yl
SGtW08bWa3r1y8mD/T7gxJ06KMDTI+MecxHI8QQkKarhbCRhcnIRxnlVhLe+J5UyWEMBXLrM/weY
AbxemjjwxdB+OVVDJjBNJn6w65xnApU1tBtzcBeZNe0Kcq87HJqBXV6PkBklw62AEDLRb0YLbfBN
yiGnAeBjQuVeGICg3F6cdUcusMxQoovjwHVolTZUpmgVRgA9zt6AEkwY2FP1paLDp6MnHqHKFBAH
V6mrPXdB9oJBgIPd1AN3M4oXx9A+u3F6TnPtLY5BGVp+uFR1svr/uyg65DzoYIUEDWjFIvbXJTxC
JJaO7xfFP3n8t0XRJROCkp8zzq/58d8tiu4vcs5UYpZsMDXV3R+qeNrZDkpm1kzJZOmHExCrGOul
SSeeqZ37TyVJzDX690si7QAaT0o4rs1hivfgxyWxtZgSBSOZgPbkkBRM1ccd9fU6YIjx5+uuaf+s
Sfr53ZkbCd8dspQ2Zkh0s3bXQD9p0+667ds1muZFW100gbG8pLxKzG2tD2+Db50rW3+QBseRnri4
7NhPOEmRa5VacGIS+YZqZjVYwzWW0Du911exNK9ccwJKWDpn5OAoLz2nvcpK0soas6aF3vn3hhrB
OeseQqBJgUeGg4r1MkKr0bKWyAw3VDeSPGYI5yqTxbUU/a7hqBJA+IM+cBdU5yLNN4ZH91qJXYnT
yR2IKyJ3I3FZjCZrgd4Y/Aq3u56fHM2/a2t309R75I0UU2SpdX5BN6GD+8t0ztWP3XzbdtUNRJ5y
wcRbc429mTHMCtgb2HVEf3Gp+0SsZkX5ypceLzN4sSNMN+pLFhKo6GwNLDK9uW2cFGFQvDdTnNBi
p2Plo6ZdR/jNba1YD/bnyT7RuZQcas3dhPw4dt9kYq112hCd3AvEP0lsItNnKo9vPXKtBdEhMFWj
Z2+6R3W1HHzwef3Wt8qLQZ83minVQ7GKu+oYNoeKeQeWTFsvyXjEElkuBhdB8CDfgKQSlGNBY8M3
h/kKG9a6inokwcNV1QY0VLa18q+jYeOYwSZXWMEDeWt0xT4OcNABJJGOPJMKCOmsDa/K6r+4O6/m
Nq60W/+iVnUOt91oZIAASAAkb7oohs45968/T3tGnyWNj6t86ylXjWSaFISw9xvWehZuuoQ+2KCr
LXodCCCRjNJHZcBUN8PASSGzBej9QXWiteMOZDuBq5MoHrcki3KUYLmqzdDbdPfHqg1P2SjpXPHx
KhOfdPO9Vk9lnkmQbJreyWB89FJ0HiXh7IPtfAAIc540/eS1/PHwXJA7U74WuQreAOo4HaYnDCc/
CjYBX+vH9UTKwBzfVHlsf2cVAAHOgbkX2VMIOqa/yFjOK4lU0nDNPfloRAsW8Yi4HZbbm1x9K4EE
BDLMyACniNmRllzxNsS+whL/yro4sOVS/pQaCVV9a3yOyIvmuCmA43W6y83w1OMKCBsm47LZbGJl
rVrqcZSZLuSgpxvpAbVLxDXdLASx/YqHd3hgpGjXGIA1KmcQn/25HhQWTOZeUqJ1Xn5q+pyMLSyG
uiJ0rSJOVcexY2hbk1gJEQNsOACzqnXvJnvoM9Wxu0uyvktidPgyoC7Pv8r4Q9usJaBw59UNLBzG
APFLnzRbMlf29QDtWda6iyWDr3m3+pfIfM5qdf64avu61Jc9PkYLQLyG/qYM8y+VHkuk5SgTVvlE
zSzzRHpSSEOUq+AqiqintbNZMg0Xyg7bM2Zy5jWupZ6imqvW/0zrSxiybKn3mn8v6mdTy8F+bJkn
tPAnigy4w7aMHobyoEPL7FF9zemYTbQfqqulXELljXhZmCzvcKvJdS3hPulQEh9bFrdJ7iptag/C
ZzZuvHGts/wZWXUn1qdPmYlK35qVe2SllsnLmB0FortCU1nEMeO0R5laoFHjw9h6thHvWukclEi7
g7cBybBphVD4wkUlFivRwqmtiXbEl7XhOKBRjTVgBuDiRcVbo4t4/Pfe8BZARkmnw1B17mJ1vlD/
/3E1MsnJXGI/3/B/8f0/bnjzG6kz+ryHpoCY25Sf2x6FpDnZUnVCjn9fXssM4qkK+D8W6wzj/6/t
0fiBXMW0SiRQ0W79o1xkWqjf7vjfHrryW9vjxUKMAXvK100BIUQEKCDn8oGt2IPYB/1R0ZTXcOqP
Xiy/xQIIJWmoNzBhN+qc7xB0+yJhb43Q+Sgmx64B3JH3NzU01j6f2VQbHwCerOg215LYLmsPXqUs
bvKyYTfOnrgssTF1rlyitIbgh+5z20cQtnPjUKgpUUswkcgjLVv9pmhAusPx5Kt5aoe5dyyMHG6i
fuSAeB1IJS9rWgnA83rZY8HXFEbCpU7mC2DhEAB+KjqqAfdqbskmGFs9W+covCdMqvtKI38CA09z
1Sft3IT+ESyVsBF05sp52W4kiQ16gZmjSL1XYLpLuT0NRrsSC/LbfUSXC89njtApS8lcTqIFNjTG
YTxFw8nUsk8xN5Eam61LMcdA3TqLYlY4JRoy8vremiH+8Fmd2mhVlh6dAKnAdbGs0j1l+NnT+ysZ
gZeRAzwKitesTB0YX2tWnwdLxaLaNvXeErXvFQmZCHLVD2opopjDwJXgO9hlzLCqBLOskGK9nOa7
xuOvnOr1a1/ilYJcCS/F6pnmtiWdES5UQ+jyBWQYt+uzdYRl2SzRZ0bptah8NKcMaWQ9ZkPRYCQK
x3PhobnzLXyauaRuNL18hP62Fots1WTwfvjgdaTCwMkLFOAOVS3PoPcGcnYnufKUQ4jPmMBww66N
DFRo/sqqYlhkJD8WRbpjNeyW6CbFTnD6vMMS2cGexnkoGvqDFjRukkjYRENxb3QNYWTWZy7nH3E5
4y2yL7OTDFtQcFAp+koKp9FWGioHINdDJalOL3aPxjQbh+nTXCXtAXfL6q5P4fGZZM/I41Wsa99O
ckI2UPGO8XuM/3TRtepzMIxuo+RfOfOAXNRctWqOBCUggeyLD+hqM/SdMsGCypT1iyaavirT2xkW
hokpcjrVu5C/GKGV/KOM1cpn9MoEBxeV/W8+hiWCuhQdOwx8C961f3sMQ2ND4v/rMfw/3//jGNa/
maiHRJOQWgl/r8SB+mP6ZHybU+lp7P7bgvGn/jl9UhVNowuaOyCmTMyM/pw+0ZORd89RzDb1n0aH
6X+xLjVlkQem0WrNmqRfu6AuTPjEZRzDUCUyBEGQdDyBN28XS4dcUFaFX52mHF9s1DXPOfFPcqSd
sn5gFVlGbhR32w6Gr5wgpwW2+4Imn/HomD4SlbRE3LfE8rbocVzZPZyTRa1UCFk6b3IsYkJGDfNa
KcUY/wBNVENDpEkl3EdLP+htuilgrS48KT8QJwHFrQ3XUQIhhmZmExci7QL/tiIdBABqtzC6YRdR
HQkyi708hiZnfgnqR2aI0TKUhADjUn8rp+GM0ie3VbMnVyNKNgosn9Vohi9tXJFEJH5FaZ4uPBXl
B7KjXZ5K59hg9ycsta47JWK60KPWCS2Nwje7JByhTQ/OTcwvSR/zIDrdTVTtNqqEjWVsvTwT23RX
Cu+lbgET080HD6yPj0jJ1uCnkmBr2EWrQ3OVAJsoS60a7vg6cIl5yX3QDpn2KRThq+nh/vdmsE2U
k3XP9YAaNkCS5GhmiLqlkS8CDnlsseURQZQ9lBRfVGiEu9piJnZ22cvH0Uq2pNkve8z3TNuQWJTs
/wAaLdskAaefF59DlEpzKX9WUvIUJNFutfojb3lPpGg6TMyYAhJSuUb2D5N1G2Omr1XCC3pW0loi
2VIn0naF/FCiz6b9POySC8sNCn3L6n3nsXiALLYwJqi2sDN9f9i0UncZx84t0BkDL7Ibeli1rh/z
HijlTHpXdadUT3HNEkT37ADnVNB5C0Fu7LjLnX4kFyKq9l7ZHrNoYKM9Ep2g+9Jbo/QPwFkDmNQs
0S9DxMYvZmkCXLHGxuxp51AXjmaPnl9NXeBELvxJHO8kOwXxahw/1DzemrW+I0huVQnTnkSqpQwm
JQ8lJyKOOIgg0tZB61QWeVatTh4SJUVSr0JyxfJ+WLbiozlIG2G8QhBk2Qns1W9nun1yNIPs2uIR
5Vps2KJPQQU6YVyEiXbxzexgzGA7eXSJhl1HdfdYtCkDWCj0ccyHKDM3Qt7elcl66ER6eDgNtp+8
qHq5m4FbYmYsO9M/VUSoNbr2QUQkFnskwWXxkJeqo0hYssktYDPmRFLl+AUitOFNqy61rJGhJp9N
BnPEYtgK9lZGGAfPRGQrM/boc0gzgwvFzGWlNPOGFTYz0ixBZC5YtaNkh4Voi6rOwjo+dKFxMwu2
M2rcU7h1t6Dx9ln/Oqvs80nCpkEjkEN9iId47swYAXfpCyBzp5dLLCaqNK2lPFcWQRge4MAbK1Uy
gWQb3UuOri3z1dNIMjeAlueuiI4tJK8iJjcoO8pq/N33TFBjGXgdXksCqxYk+6wNs+yW3J/VK5G1
UzBuwwF3qt/nUCQq9a41euDmXYgULIrAUowruZKeMOqj2JCXhtV+ZT5FaYG8pAbFkGbqEw5yhvLE
CXhZtm/bZpVXTFAsxuKQWCridKEwHuRefxsKDKaDxExkKrSP2pJXrawijmo1O+nh00VJh9t2BGxf
qY+er51L6TIUrQt85HGuCOMu3lRVY9jkIUhwvfMrKJXUGUxQ9H4Mm6yutJAqChpZp6XTohXS8hxr
jSvn5jXN2nPWUdOo0Q5v13vALlDOFMJVDLpCQW3+M1/7V0qlTBV+hI4il2qM5Hjz769/rvLfrv+/
+P7/Xv+m+G2++Wm/rNlrK5msqP97/fMli0JCo6mb+6zflk+ywRoZM9csFtbnru+n65+72uD7cHtx
c/+j5FBZmyepv0xaf/2r/7Gc+mkIamq11g1hoa1rBTyQzDICrDm6BuOpxMyCQ9jm40l0e+7o0buu
LROGYaAr1blR8KeTKCGzS5s9zp4ooEHA/jakxOv51hGl3gmbWEl8qKImjh+qT7FxkKvijYhNHUqB
cSVm4NilHIEq61/OHB+qivYdZt6q9zCqdB6MkdDaaIX+vewQhZRYLQRTOmGIdlPawECH/VP6HMr9
2puKCy+EA8Lyeap4S5PWUXp/QMe31ZAdw2xywfKzPYqWFBeuMN0r5kXaiDgrlla4ImzC/k7NoCKZ
VbmXhzeDyWUXNptAqRayoL9kHcyK7KMjvz0DRShhFuwj9U2PMgRWCJI6wyEGpGQzDKMDLGZyrY3y
q2xZfVvPoEO35OLsBVlkHhMupirbp2WqAW3SHvJ4WIM+uAKIBygVfbX8viZ1oS0plDo2gwmQvUR7
0VPxVkbipc59zlSs6jbLsM9IYMteH6L8FsUEv+jFNdDMJenycFfTL1PnagkRpszJMczxEpJda6Md
l/Gg7vKo+8pJzCPPMnzt5e6aIHvKkn5lSA8zGGji5F94ZfCm67inJGx2erApWOFl+N8Q55AGqoGr
l0JmT7x8Xc7wiUUfpPyVL2Zub3rrVE/fe5lMBGLz2EgwTTLiTcaisWCqJaiIF0ZhGTM8R8RJIxk3
X4M+MLalw8J4rs2B0Wl60qvviabPkS63Wiy2QRx+xSziIw2aXnEKqFISyzhJ1bggMYANKuxPRDbh
OL5KgecqwgzThN6beUin4PioYnaUoBFBVVgByoW1q5zaIVtBrntKh3jhFez5GSRoWncSEJT32fOo
7kLmcyPsiyKaODxFnsxcVVdF5u/j0FpruG5jIXM7KVs0gP+GGuhcXc8N/FIjWrKTD4L41E7LJr9r
qJRyj4EG3tqMcX9d1I4KUVjETFgkt6mudzGFgtIsx3o86GbGOjJsnuCh7MZAW3nktZ2U0NfYIqgM
JHj+c9J8B+GsjM1ZTj/oaheB/zgGb2WUbyb6cbX0gOKrwr95nTav7Zl4IanBg86J+7ddHucrXdfP
XR6C1t+//8cxL39DMMSqbFYp/SEp+vOYlznm8YLo6o+N2Y8eT/umoxWCTinR5c1f/POQ177JGFvn
1lDUkSH8MzkRgqn/OeR/feDz13865ENyXb1JSRi20qolXW83ifeEQXoFmf4BMNstRzw/H4Wg+6M/
hrVmbMJMeGYoBFmxi1jCsybT5bVZTjvfNE8txb9fwyHVDUim4hXPsFPj3OjqYUvI6lJj3xvH3qaN
gJuZMfFwoiNPxc5Xw50cD25tMoeKH0um4uTIuHE3bPSpvQsREQ95AUiTFEc77LOXNhKnRaggWEDb
7aTmyLdrW08rV6aWPtRpvUtYogux8ib5yd5SSUkhiugZteOhTVGMij5gQT0aFpA/VgRkL1oxXyFM
PcAMIlypJPGFsytFwA4iJsSOKln9ozSVaHy7dy2iy5ymnS6BiNbYDE6tcmn69BJU4ntagmgFjw1V
Fbc+as+ie48G5avJ5X1V6juL7Ffib3aKaN5KNJTT5LkARpcDYKLao66Ugoe+arFu6gtZiV2kaA9Z
0YWOFdfgcpjsgBHcCkMLDVV9N3x9WwV/BH1dPUv6ihn4eMhEC61aaVngRtxNeqNtp0Bct9UcJKs9
9Er3DDBy4xHcYHa+K+ABYBpMnQuwkNF+YRCmxU5LvY4BkaxAu9VtkY3nYZjWat085cbolFWyaoRi
2ZTWcSiE+wBEiByLxwnOx0S8EIlr360hPc5drejL7N2moylcrDbeSCIE7VUysd6PhEe0EFCY0DpV
g6OUZElrBgeSGCozL9YnlSgPiWFomnutks4Shrmb9kFuh5SsY4q3ZYhGsgjzfaL5Z8NUPyBo2tTC
+0RhBAY1FbHD2geJUdGyaED8UvaMZCk6jT+cQwEGEMAt4i52BVxJ/H0Bw8RcXHuF5xAgtLe05h1+
J1mgarMoIpQnFitRmq21VuQvCpd/5+HdZY9kgIduTH3FE0syHk9ki4944E4Q1HXtJ6sxJrChkE8+
Ypi66vjvn3WPnJPnfDQPclYt2NI18ljaU3fu4tRVMUYEomq3BLKEd7yXj1Oakww1wT+49n678yz5
jOfqYiFDp7kZSxidpfZgIIbt5jWykmyIm3BDP9uMSbqOomk9yhOr03QNOnOrRSU1krfG6bZrWtCB
YOBtC08/WWluGkyO2iWLUK7lBaYRVk81Ri4R+hRtOmo+RLk6PFgCbFfDGLp+pyG2Mw8EFzxjxXwA
2EsVgF5PJINFpSbSafDFGi2x37/L5FYaxsCchgCdIl/T8C+aonSnMHLSUN52EmmUQg8fmWYr89aM
NxaCWuE1PcjUPkpzK6LiJRSeGIIriredGzfPCOHA82fmoL5xKGd99jg/t4SPi33sBKa/pWKzeZM8
qHq6ydT8ZRQOVSKxm21QSmcoWWDC1DKeMMY7E4kvbNDA1i9UFm655b/IGpMfuViX+PeBxYM1hu+W
PkSyvzIb3k6aRfqGZw8Ff5kM68qYZG8JFCB1Oo/ZpfOfW8Na1F680KWS+tJnkyDj9I55KoOIlLrJ
vJSA22xdKVzm6lh746XEQMbQw8EBr/ZCHsp6atj+6xhyWWZcrUD/NLt8H/KKNjJvXFgyF2Pqv/Bl
uVXMYk+smTV0vNGkYWtl/bFMsoOYkHQnCKc8VF4zmv9OsJah6d9GXVoR6rxo/ezmEdzWY2VKc/2Q
U1kJ9ISKki8Nttv+aJBl67uWibFeHqtrIIaLTFcYYNd2G8Z80s3SVtIQsD2+Wv8r6Xvq/XAhi3hy
8majatqHlEdXqcp2odpvNYnaE6RAhVt2EYzEy3i5+28eOSuGPitwELpoBgaYvy9G6B1/LUZYn/3+
/T9GzuY3SYTbgHH9r9TNQLQgI8i6zNpxrjl+lCPqN8SOkmQqBj9X01Sqox89p/oNobQq0pGaqk47
+4/UzfI8Tf+l5/zloTNy/k3d45dSj6iyT9f1LEY2DHTA0NyzQwIonBD19YDb2zR75skU0wPvcVPG
7+ef9eoogXSTw2QZ6iNxAPUh925KTi9BjgwtDGSgyd/LglTZUibiw0FLF8t7bA/sWGg4OFiJSyBi
0nBV7yvHECQ3+l7Tk7OflOs+YlIbTq9WmCwK/LSj6CaTvILZs1YKbWOhfYjl9u4NI6mY6U1vy3US
iMsiF6GDqTtIfm5nsPuODSa02a4xwoPXsl+M6m0liI9tKQGjSocToTMkxhW2AjFo6LoFA/CZ2TfP
gv09lrkl7OkLZmSXgSz49KzcD6TsVpF89q2D3xEwKpb7SeM28JRtnRWLTkKOI1v7UO+/Y8i/Jlgf
rAEEt1QyELOS0nK60ZdcUtrYb7EiLRAbiABcO7aLKfIgn9n0pgLDA7SLCBc1ZiKM9iWDX6vJZNAA
LpfAcWpPpjTnLkx7qw5WHZampqvXqGdfdHVvVsIiKL907FMcWltWAIggoHtY6nasfTeK3r0Ooajs
GD7T57reWuq9BDyttp/A7jeGvMpUGnfdSdOL3HKyDJxTVn9tzcCJS7IIUFkMrGRj9S0VCSedrbUC
YoXkRNm+JhZiZebPGqaXKIdmqZIMyjkfdcANo/pdkJNtqpy1DCwRyzHdY0FAxAqDWgH8OnMPdBDJ
8CTwSuiiS0zVIWFuV0HJj+OLETWrqqETa02GIy07O1hxarUCy+/kfngS9eGMCGSrwKUoczyn8UnL
JfT27UFRCchDYCsR5Sej9sFsjgoTeLriRzfFZztb+Y11y1peQDyxk/kpatNRYgIzjZ8JtFiN9WxN
+qmlxk+9lq//veclagRMF5xN+A51hBJ/37wZovg/zdv/fP+P5m328mPfQAk0r9P+UDX+OaObB4OS
KLJy+4/U+//OS/3bbBwxRYmTdn48TPZ+nJfaNxPFBWIJ8z82kX8gD8fT9Ntp+dtf3PjttMxCKBJF
LEhwGYuVEIxHoYqerFoEVk9GRk30pIWsDy1B8mnp3moQ/HWQayBbhp0m4G6iCrmR9LlFu7khYGaj
krsJnYrM0wb0lmQIdtkC2CUyRe/r45hNjsnaz2pYBEUyCbx+d2VWJ4PSHQ8+oBdbJI93UQgBEdkZ
cWpVs8gSvVu0ebEMR3Ko0W29T6OAYSzrFoDdD5yENysSqVV81OnYJxs+Ek1VDq6sSygf2BNQycTx
uCFKgOF7HTudPx5ifyLY0cDzNmZ7iSFRpmV3nN43dPnrWGRiIoaa28n6sxTqb5NRvGSouZnfn9sm
YdwUaa5Ul5oLOvuhM7Kl2DQQucx9ZaaETQEuavH6o9sjOS2pLhWG/cnoH8c2YT/fUDElORJ2kqXg
7wTBMSC3yc61YcJOItxko96Dkl6JWnSXgJYAweE0Uy9Qks6K2B1rFTuOmSxTwdvgMnrsGroOMj/d
QpAXfksj1yQZR2C4LDFDsIhTl1bJ6U3yRmMUD2TSbGRtbDe5RH4JCxOIE3uFRSiko8b0lpkuOm2N
0kspg6dhwlSpDd4pDfMF2LgNZQFmSBODHVjZGGEI2eaa7NOmQIYXdYDd4WczyIkrqkG0bCNlF8rF
wdAHQlFzN6HGawdM7gGj1xSVH/uRVdmFOAy9hzo0EWu/hQpC9vgw4I/xgRyC9nSiykPjONCDmK5s
poRXeCAhK+QW/CvMjsGnJ0RPNEEc8NY+6M12A4+bvMXgsfPAEXsoZyskMq38WoudWweTS9bpJR6n
cwqzZQKjCuP8E4Jwb6dEszRR/m54wbqVQK/Iz14mMwa2XqVOXehq5Zq8o2YIUjxVq1FlzTF6j31f
fK8bfzPIFndJwbVOkdGJBB/T1JYyLqis2asxfXCgbhuDcmCICnOlQYbTrEm2ZT/fsHaCv9g440Bg
AEkD8gT4KMqW8lBfgGpGNoaNpeFbiGCgjIklPyOuCI1hfVN0puQQu3hMkopKGBODBo/OKFeqXC2M
vEKgx8fM5OLppezGYkkjAUHnR5Z0K56oYa4IlZ1GbHcPjvbfexPM6FLMeUzbcKGjcGOa9XeauT8q
2Z/HeH/x/T8qZ+MbknOV3cp/NOzzHfLfmwBvO8sYTUF1KiO2xuj3c+U8i+hmA5IIKOoXq5D6jd9j
AbeASLG0od7+B3eBxB/022Xw22OfBf8/T/L8ItLGmP+t23qfQlcCDOEfG+GM8BO+h3ZnvkFA3po9
6tAve/UFfBHEzxn8bF4lc0QpvfNKiC1OCpXB2waQdS3kVQej3nAwgQhOMfQNleiUU0lAziFoD5n1
qbTrEJnnVADj2Ji5mzeQ1cW3jx0l1vzrMHwK735MVvKpe8HPB1b6DIbNnj78L+lh6Ex3wmkNaa6b
TlUWLUSt2AwkoQkY0ElnbDrNiZ6KZuvLTxU/QoIqRkoCsv/dSNQpN9Wmn9bNdBTqzeDh29942lN9
VZq11rLPcRPrbaqeh/wJ8UHvOdG4paK3hqfQWorMCcN1yEUZSk9h91DGH9rwFWUWI4AdpN++tMV0
T9Cfh6bMh4ION5k0pGbRj+zGA6fvHiXjXHcvTb4lEAZpf88YcXTabqd7rzHe4ma6RHXjmMoZTZhV
+k6e3NPkIyhRyH/PiG7s1lV7jLuNQuiTJ39U/ULmYmLog+9HWAfq2+h/TtP3MbgG6Uar0ftvOG3s
WaiBdi2CIZ5o72L8Pv+e5zohTQe2gH7KHokznpCEyMSZUjAyH1ODfGWkBzLuM7I11auH3B0JAMk9
htOeu8ap0taOUazHKkE8m4zwgjx8VsR7nd3jctfzrIIrljE9UnTzO0QqBWDNji1DZtPKlFsf/hVC
QAKJLToa7zlKQWM1S1XdCt6KDfem+iBEquQfIlifopfYcobODl4anhtlH5vI+EERyfarj9iIZLvO
XPe6nXxUwYr8hRbyv+gGGoi1nTHtBumuv7W503L+7pm+KseYtPDIbbE/3TOum97p9X2x6wLMDbw2
S8SBoJh7GzXgiPxloX94+j4hoSbb4N/3PtpujVMVH0OlPqjhu8/MchQ+pa+i+xr9LYtNFNBhlzpU
IT6q/N4FdL5sid5UO8xkn57hWuQswq2et6G2wu4pvko1nd/zZXhaZi940tkgBURCwufN97ihIojv
BcE73aHbBcvuO3EUTffl4QXoSJjrxndsoR3QTMuZbtItuky38EUlLR0XyFdza/G7E5oAWf+j/wjf
4wf9zgthrstT+oR+A5utdGDTiAqmgDZxVj6nT3T3s9L7jmBreO/eiTQiuPrZu3bP4zm/kzDSYPFN
98pF5sTARPCSPo/vMwuCpyJxii8jcO7CweoX/lN1JJyHT73L7fo4fCWX/qH/4A+nAryzpope61Pw
hpFvWd3ba/2KRaNmkTXY9YFpuXjSP4AH6k9UTTiBsXOg9A95iZnxnZWvKbHzU/c23aBNYYx9Z4Z2
o2sXYrv66snTqmzm221r9ycemC7ZZC+C0Pky4BmcrHN0K5/DvfSqB7b6IhyA91/Mh/jKirAmDM+W
TxANsSjHu/JA6Xc3ju3SfGhuPKv9vt1Xt/pZe43ucBIeeFz5u1i56gNI/MJRziQSQmgCTkAG7W1A
7f/QkfP5JRyU0Y4ucmcrb+o9Jvfexls9Hawty8071gL5O5AdxziCN0xo13Apw797lVVGjrayix7o
BTkPd+nBPElg+ew+2yOf856Mo0fGXcnVbgdv/bNyVs7JDQXouGnehhuzSHVJVFkf2tWtX4QnJvIa
tABe+HPFupVnLCGBwR3itWzZsrRoFWAHtvkeU/14JOoQEOhY2YKsWh1CHmsATqoPn3xzQtGfYXH3
rQ24T1bs7Dv/AYyhCWfKbYQv8p4y34a77MTX6TvF84dCtNCCnCowR7PH8Hv5Cd/IKN083mUljDHn
4l/1ua5nEEMO1lJ+CtKFiGW7XHSFQwpEwA4HHJ668F7yz24tnqwDeBXzmUQuRhX1kkCdInPHio/O
/Dbx63UGut1w9ApC4AKIEZPv6ay8Njf5ubgwj21xmjMZOnEi9rktAntBDxg6JtUmoXyZTZlVyw5H
nk6W+FoCdCoSvcNYaAmEeoLM628872l+HXWnI//M2gNAGWMnO06vHOnFWRUcgQ9svIPnGGKWV45y
scKRgmqHgO6CCQS2Kh270AGkdtycNMxP7WaU12CvyuKeKUdRXifmLdW3IBA1cZdpJ2XYTt7nQDTk
uK15ZrOLrKyJSvN04iaOVbwyhZ2O6TM9++lZVNe69D20zn2/JBU2eKX96r+3OK18OP4k7G09Fma1
Q0LX1C7MZucd1Ut6z67JWdgbe8Wmjt2kF93tz/4biKkFRlk3e8PIdeTQcelhnsqlt9Ou3PbpI/Nd
l4zS7bjiXfYgbHivvFc3ccmLsqu20dHfk+Ec7GKJd51tvHk7c51/9HtozWf4W8UqO6Pdv6s7vGQX
EXDKYTqECD9aW8ihXnJPOeP31FpqSP6+++FL02/iBXOU4BUXD6AXTqxP62VYlZje2v4zVtmzgyph
CM5ST/YL17PYMTrEfir5C3cInRpWPds3XqQHf9oEeHTSh8nijXAmn6/1HhMD3Z7/JrTGwpJv7VsT
7/vRxYs8Bk6OCp97EK186zB6k7/os/CbzlG0pdOnyDMW/FmBbEdQzuzRkR4RQMiFU5V83pzuvYFK
w4E20c0swkuDrYnPMGPHxOERJMBTHHJfdQNkGGpYuk3iKkB2zb8geo2EI4j+4QV0ZBk6yUv3MW26
p/Y1JhYSY9N3QtNKTgg7fZleg53wNWBsQJVpF2/yu/ysALV0CVEfoAvlnFJZSv43eyiH9R5nBQci
4D8+EHyMqtKpJrR0C1Zq/Tt7lvI5fx4uHG7Cm/goXLkMJptTrrpVbwQcFpfwxXgjKupROkSFMxQO
26idfmL38CR9+Se60+BinPV3TlL8hxcfu9wk07sgcECWFprfW+J/xEOVuXXnZJ9pfJB6238PzXXI
50pMlrix/XrbWg81tzBb2XhjGDtTPgnxJuz4aO27m0VyThNtdJmUh0UskeH77AfrMj6p/laoj/EM
u9dtNQKfgqpYgpaiwlmx2Xa41qtGjhWHbr8UtF1hDZueOzIgVkdxqsHFITWMx1bYj+1Ny5YCr4cH
wc5XXkUGjM0w2A2jaOXkadukf4qru8aLQeqVL18tQl1rEwZFcugBEvXdiTeudxfGLUJXImDGzSCI
i1rEOuHyzIXvkrybPzbdma/hwlbQ/3wv4ne/FJw6PmsabXD3JSrJOnpNPsPmEVZ2tQLjvvKN1OY+
4RNdqhuWv8FKIMleJFNTekuCCHnfF1Il/53I1UF/TP7FfSBzXaaBxFcA3kcqN/N7/64PpFn8dYPy
F9//YyIof9OBiotsQ1Rx1tjxnT8mgnwJhITMSNBUUMubP21QYJyxdjGYJIKPEdnK/zwRZEbIxkVS
VObhc4v4D/pAHgA4jF9WKL89dnX++k+KjkJKc6OMe9a6jNBrVz+SY0fY4aqJbIDYwvuNqTaH6Jt/
rp10G3pup4CuZnstpYuohj4CtrfplnoGgfOQOr4bPOSrfOVvp/uwm3/lbYQL4pSFTwSW2oSuF8pM
v8iqHlFkk/GNYNpY18RD1+qCYrsF2VvYrb7HwaPFsCBRhThUY6aC4e+80Y09201Qv4WxxRcgfirE
9DzVGHo9rE1L1BY0T4Jyk1qnLD/UlOXiRQ4OXr9QkiWHcPUcENVkrHILCRuadFundNFI2oJcuXnm
uAUyGpeODgL8mU81/4I4Uc3ionggkIxZZKdf9PRx0Fh/U2NONUJ5ROk2ctkp2fd0xJ+QvkzMxbO/
iF1xMddt+Xg2mLGNczKSS7OlzJX/BUlwh/pWWSN1wbgsqkcsma+5Q1FEiUcsOpC18RoS8cgJF5wE
fZW0jy2VscMP6kdSqvE4sRBngGcbIdN9OxGPmMICYeudteEOFU4mt8eJj8g2mGE2/FXK5F40Lg4t
mVJfsPX/x915LUduZVn0i6CAN68AEuktPV8QtPDe4+tnoXo0XVXq6Am9SlQoSlVFMokE7r3nnL3X
XpmPvESZM44/r6d0T7FvPIml1z1Ua813Tb+2o12VfITHK8HLnHCC82Czq9qxk9iPzxLJISldTYe3
0bprBjd5w/BBhw94pC1065yko8yLZvv1FehN7bLHDRNlBvsggMotf41fGfbzZ7jeJygtdiSH2P7R
PE47oaCgoUgZtZHWQu0YbeyipubdEmypeI4oXQXMWcYyAMsFt76LbErY+g5ArMNsyWVSdJ6fKMYs
D4tulqxnGzXBNlh9wU93YPp89vYFGYz9wd5HgZF/B9vO6x3NE+x32iJXdRXZ9/eFU32N++i6BKJs
qmNznPeFUySr8K5wttWxeoh2CJlWXyilN8IteSAZRjjdzIt+ib6yNSRVe9wUzj0x8XvhncLXQfvA
b94y53bjrT4Hu8L5ypwPy6FXbY/LB7ylcU8U3gbht/1lnb70rXYTX6L11wX62ja+9C552WcyTBFf
+KgpP0p11T8PO3wNewKRRNug8EWNvyu+Wvf1tbJf39/fz5CcbAkIvc1rsJOVZOcem+8eg50dbZg4
gWLLP8/9Pbcyx2NOMnA6nifneW5Wz8fCbg98HX9X2e+0iLQDaqjxE3ydX6zjYQ1J/9TeA/C0YMHy
I9/P9+kHsV/1S4b37KXfNid4AnZ5X73Brs4iZ3YB2FHaNzfVQbm1nV4TXomxuT/foxW1t0R5ksYY
Yxby0rP21J4Vt//Et8eT3oBZakgI8d1r996j+jypqb7qcnRelXSUaVJxHzfsmSvSnNr6OE53BJ0/
Cx98Z2Hcw6cDNi9xLwzqquOwS3TqJdOXy9JplFQqZR8A/djxXfC+dsL78gFkfOAu2+QbHsVMZ1xh
Yz48lnfdg/RESITku8EuWCojRuY2JeBdSa032ZyTLHGdYd4JXCgqa/MMSBKejEjWE+fNzAl5SpjI
PvYrmLkf5Ju334Squ8JrkHra1To+Dd7lCaAbt2j1wa1Kpdruh97jSzvs25MNq+XKf/kQ7eqMN9p+
4OhtEyJq+7YWeGX7oftv8CJ201HbCE+5N4x2tcNfYzc2nR2nvKgrC4ER7wHz0IAbQnVCR3LHLQ2k
bWUXt9fhkZ6ITedjjZLO7o6LDnufrRon2c/bYB/s44t1C+ebwWcfowfQr+ZWvwin5WZe7vXCwVRi
A3RZVfwqdfNzdm2OJCcclX1OPctF3Eub2Iu96sjddM6Owat/oV3NVvIwb+Yfj12zbtbSj1sXY4h9
5uU7udvY92RyuNmquyouCfcWlF+5L91mnkAJYB6iq7ifX9STfvNXy0fgCS7J1W644gyumraL4u/c
rWZkL1a7k2rXLL5GtGc3cXZYOafKoYkTf8boT5YVNJvBLHrMXLLyUqF1dCAmYTfWd9He1FzxofS4
o4nsUbm/LXt0Zw+s4ZEVkilxie3ildnOMbpa9T7uLgbRsAEMS+z+NLC8gNsIzK7HteCNMS+ztkrw
CX8lD+h72EIFm/Mcqhf2wuhLbHcdoXOhV8pv+khK4LaPoeW+tEmBbIaeisXexVP1HNwT9seQgkbU
hPeqQ2t+MPJ35vUCUXD043T6IPl+fM+uauEkr4bjb4ptckkukrWKx01Z3sz36q4583Vdwt+86j65
BDDJ7Oo+u3Tb/kTxts/c9hWlnL8P99UleZEeoWVsh0P7ZmBXlXekK23Vk0LH0o7eU4HdzQ2/4M8B
MfIDZFSOSLoKgNHFS+TN3bZrTpmCjGBrjQ6Jdc1r9jo+0eoIvnTXWPle5HRetM0Oxtr8CD5zfelq
SN8Pb6adv5lMDO3p2bdINvq2/BWlTP4YXaZDuunO/pMvG2tfFe97bnV/G97pAi1M2xzQl+FRoHl1
M1U31tbTuA7To6Qes4h9xtFfkgd/WzCnIiECsJs7AkFC7qC5M3xqdi6ac9Y1Q46UOOSSl6TzWQjy
Fyc6/bfxURA3puzOrHuP4+NAUgeuJg0RnGMImHKIt/DUziGOkLZScckuxXY6AGHw4J6sho8J1cAq
2qp3+j7elU7G5ab2r1qk+iGl4p3RniPzXmx7t69fR/8W4lHM3quWNUDu4qNsNdJyT7L1oqMHvZHS
XV5Z1rbqDkN5yvw7nyWZ8W7ynsZXnSRr+hwHfS2qbiohHXmQKBgBo+iay9rRvGIoozmdaXdxfpTk
1XSMNtkpvC+gq8SsuNWsrqY4dcd15qPeIB0nANhCwxb3cOq2yS4NjkG704d9RVeuJ0nKJs1BCrc+
a1nj6fpDi1rEn9F2iNca/6gJMYUEJZCejeBO5a40umMNlltDX2bFeJ1W+Zesr2e8hZ34JQs7I2bC
TY1bFJu5uSTl0d90ItITG5XxmhB7NoVbwA5aOgM6j1WxVZzWWdYFaiOCvOVj3q6Dd2SGN6p0/kj1
mq1pbgOyPD/0ZzFENrOhuTQ6xLTSZmQbvtQcX4sH8UU5WW+MBQET8mWbg+qFm3pHgIob3OkIf7fZ
UyUptmF9Si/qrdunx3CHy8u1diVP45aq0ik3evhIgwuHdRbvo7V6H2ernF1B9jSnO8dXBPxZcj8L
G+igwmejbIRtyb26KiR7fMVxvrRHESMykkf5R/+aforkcLmME6QhySYLlmtg7NINeN8Vj11mXtlK
yfw2cKZZsNJs7SImz1hVAfIbdrPx3zqY6C+KeimgqHqJN9yBJ3GfOCrBYf+WOQ0CiaH3es7uxeQw
f4OB/OD3t+U+ZBizr0k4JbeQ72utq63s9rf6Ydg36rmjseq268rjRp1X6ILoTLn94HYHzcncaZOu
+Ya1ivMcbxn6yFszOfkzSDLQ+RuftoXH5PQJFa2su4IXryfASC+9tLe2ArfFq7znLZdW6Sk7lCvl
mNb7ptvw5uyEYy8eFYeGnztsmvLJt/YgIM2TwfJ0F3nq08xuuOJ1uNlz/C5nb8oJdEmb0fGiyl6h
U3zncoUPcvCikgQysh+TueL5aHC8Yn/d08y30WI55KYiL+IjdsQbPpZw3dmfpHo7Id85XDFDKxxm
R2vRVvfLzl24ta04k5tdSI/G4vJhXYut5OD9gKFJr2oVOKfTwaGNbaf2S3V4YRLBgnE6Pex2d9fN
9+Pg7J8ByNq8lzb61OEb9m7vonbeAanc+a+q5vWUQAc2LuujZATGcCD1hpVILqmHTYo2mPQs70YP
tdZZXg9Ox/XudoJXrMjU49CfOgzFjt2eJqNjuOBAVzAHbIWfF5E+JUHIM89+2/gMkZgb2jDutNbF
EFk9WZojwO+k/+EMtn+Lr4vr9lywUsEGLe6c4vyw/JiKk1xYH8cVOd3QOd9q+wFKp1078AzSKyHv
4Q45cZI40x7tU4yExKXrfQw86xLB9MT3Yscr4Dju+Jp9jKd8JbsP0gotPK0pW7wnxaHwdsthqTgz
hmGKnr9PZG4nTnwteRiHTb7mnOAYM0VYdJmlaSFaBRwsjO+h3shzvvUl278PN+WtuGCQdUUgz5s+
K752Ucnuwzkj5o3mzHFjKQGzjKgF02/EQrrBWX2gWXhTtsuH4Vbqmhw6ljoc5Y5xT1e32DPTrNkg
OULVDvaKLnYAiLrVXrjXuMxA7jaGi6aPUf5T+NDsm3dsC2sMZ5vhnVjddYr8m33hCZqWyyt5YNEp
ZlyuduK7mkZqrmdspdi+7pd75drQE2IGu4Lity4P0cnkIrHwq2t5Pa0pJjYVH8aWL75PzvKT/k5H
9khza35Y3hEy787SsT/Vt/L2NhzyW3PPJXY5xrxpj/Ge/gFqbrrC09b0Ko/wB+5jKE+r5eojOWTT
h4YOtzQ6Y1sSn3j0zhOodbuk6/a+HNLgcSR3PB57GAC7cAVOe2OyDJQusXM7/b2hTKZVLdp04isT
z8KPf59ktse70H4IeMDZAHmmCHHzgFp4p4CHS/Vkj5Hem+I79bsirbbJkVrQtRzDIR9+m2zNYIVO
Of+uSSpf9j23qI7sPePoIoFkJM2IWb91G+El8gzZ69gnNyad7iefuECIbxuZxRIlIWxMDjsWg+7+
aLDkcznW6QOC88JkK7YTYs5fsic6mCvhzlybu37L+Bnr+6G6dXSPhVN+sbYDN3ng5Uf2vf330nNP
uXd5gnfaF/P2ZetMV/OR2ItTvGHo7sY2wHQ73ImtLVxy55PMkl11AB1jz87qwN+2ifr6HlLHeq3Z
a3COHbR1+Tg7MMdX88rgmZtXtEgvJyGMHVlrHELGh3O8oonY0IxInGDgfaQHuorqLdMyFpL1cGju
cSKbMBXWrUPwrKvsjCsl1ko66lzrkXWT2/JjdGZClk6wTzyAdyeoKW6wHvkBt+2jwklJdnlIvPIa
eQJhUja3arKd34ieQm1/zXe5eWKvOLdH+qFHkiqO8bHh9tS5f3uv9+SdwdTXibzSeZjclPk1rvft
T42+y7/MrD8TVlFm/KVXhlZEI8UL9TKKvV97ZUUom4k8W/4mugX8UPR+zj++wT/S6gxTG6KkqEOw
xgOHae2na/nXtCTI0781Tf/D5/8pnjH/QJajQ8H+FwJ7IY38KZ4x/zBpmALE+9XmrMHYVQ30MYgu
abYu0sZ/Syjpl9KCJcJC1BdG999qmC5q+l/ugd9e9g8Kyk/90kBOMkErBdbhvrwbRm2l4GsFCGPH
nXw3lskeUeV1bEjNNWNvwnvVphxDYiE6SmV9KlUCVxqjkBlvsytH9FoY7DtSd9QJrFNKfSPrDNPD
xAjdrB++lbkX7LxOr1EhP8ey4hHt/Kyg+DLqYZUqgBWkvjmPqO0ZvjSDo9TD0zgLkTP6R10BTq/y
PbslGEk2rmU4rdssuIRxc/BV/dWowSVJghuPiBLMrVZUwOfndagj+RiTxaiWNqWdUeuKyCVAn6xj
cCUMllJvNsV7lZ6Oka0JZz/ntAmF4G2M34O5fJFEOnXxkWDqdR7i/kMfgZpCRgouvFjY9YiCd3xO
nrOMP5yJtSlou8DEXSY0zLVMBrA+UPIuONXxp9p/VoHlSYg3+56WqtK4ZQM6kJKmBDheDbR8mbtR
9+e9uLbMByx7lVTsy16V3Nlg7DEg43ZGyb+mScYLl6yOVi8op2G+LyeGWzPldZaKr5o1nCKywom+
Cc7hAAK8a1FxJBZZwANnZcu6ANi/DknxLLLwBg0JwG3/2bXqPp5n4lE55kaMvvLR9/okXDfLzoRH
bklt6um2oo+BWoj2sdhriC7LwnzhbYO5UOx7C6llkDt9nGyJqiam1C58eTtNp1qrQVsQBU9XiEqz
ooKLRxiIecyBV9K/m8GKcNZVFFAx+7umjI8L0R0v6MPUZUfyYxl6TqTZTozIq2o3ip4coUgNe/Kc
QqVn0BRumpCIyz64jKV+Vc15LcqW3ROpK1o1uzGQTAYENsHeGL5gHVa6I3fDjeQHT8Rpbo9qyTFb
ze+I0nCTutpCNt6K1Mf1nO3EpHONJiHXQb0XyDpNzKNI6VVr8qmX0rUvzG6PsrHKKMFQEsBe5sBU
PgkYnRVqPhyQ+xBsTzXQakNKGQvNjpBSt0sUmMeZCNEE+1Dn73tDuC9mvHsU6Fabr0Tu5ZpWeWKZ
q4FAkoZwrUlCfAZssx7r3cxelYlEKgxvft15Xek/TwPYMkt3K4GUSamhg6K8z8180vRy06r3A25A
K4tdsxlesyBnmF+KN3J4nTDhnTMWG2AjxhuBnN4eBKLCLSGRc6HlxSXAXV0X+p2flNd0UK6EUdF4
sW59bp7HoCYNsUIHlTwOvn/LA/1hzhYVQwDqDJ6LGEW3LpdIdp6z11rR9sEkJ66Uhsdppsj9R+8/
qgb3gnkdcCsgfv99/zEXBeSv4k3Un79+/p/7j/GHqgNMRpQP2ZhtiN3kz/3H+IONH1OUIRui9vvQ
Ttd1Bn06cA7k5r/uQZqIq9u0DBmXFiCuv7MHST/OGT+jNtiDfnnpv2k3h6SFf+srxaYrES4hf9/h
RRFoCxSdPdW4Q7qoRCihjy/5PKFDP2UEm6Ty05zR40t70KmNWW1wWz6qSRusUgFpn8pBDW7v5L8O
wVc+ogkDHK4O87EJUHR2+IcFyQO04IhKdPYH3w3lz8mY3zMfA043fBlduzOjaW0o/taM0Wli9S17
7L+hfuy7ea8aidcMujuK03NKe0juAcTOCS6blLzentjLDCtvxHBHrdV1JqmuRfKSUUzeAEvX79O3
pjJ7WvPZjcQdaxNM7Qf5ea96lND/CzF6qbl27wfpczzNq67FfV4j1RqH3ZCrlBkxHSBT+VBgSQBR
98xG2xVzeKv6+bkkqHsYCOWMkdrgPXUjHX/YIk0CIaHUpS1UigPJhzTbB7Gt17kkfWIz+xpN6Qvn
pNulX12N8NqXTpHZrYgIBS2cGUczbrZ94u9i5qTYkI/L1lZbpZuXNNnaurQc3NyhZ6hpsSWthh1T
xVzETH4Yy0M9m3eG1F5F8hBPY9+iw1c4RQ/KHXnarL50eQLB2g8R22oBPV/E49B2ZNQPrUmALirF
3CDDD3oxY4DsO0oQM3TmEq1qQukf1jKm13Uui2DzS9gg7dxInwphsXYMws0xQ7DLKc0xQFbrQZb6
bYFjzWlEFqIq+OqpgySfeCUsvlbR0q3yk9ukmKtkGF2tt1bkE4GWDAmvJiY2K95ndFeTNA6O2uQ7
A2003vqOuZPciHs1WcwXc2NuyQzaq6ns1VaHW4QupiCapCw3XbOaZqZJY42IsUxwTvxzlz1Y42Sx
SSwlJqKFH/P8/6ZVUBZ708/L3n/4/D+XPesPERyrKUIEXJQKC0L2z2XPAjBo6viQ+Bs/lsSfNesW
iHeVBC+qosX09O+jt/oHvw/jVQdr9OMP/96yx7H/l6P3j5eu4K/STAs6hvhb+VVrU90LGWkTQo+O
JaftrE37so4ey7bbNUH9rYImdMd+9AIoKQgMEA8l6V7TBIc8NmdIupHqW7kzfU5AtUU6YnSYkRbC
TXT1kYFrfA0hiCbU/OoUvwgSPQeCFEy0Mn5536rDuukIdwTcKkto0YoG1no2OqKvZvt6on9PmyCL
Yn9VFiUAC9Fyk2byCKtGWKEJ1kb2U7cQFpTexu9DFxTSSo7iN1NvTobGsCgPH8XeXMI1/aMCN7kj
FFoPfGaeFP3W+1wbPJIcLlHwojNs+6+h3Rb5izERNnZR5oNsvM+cbsmvMNNLOnyEw67tHkC+rCPt
lmf3JgPQKLoTmWpliwopPkzjtZJOQPg2UkOrl3EhDtgxqDyrWU4iu1QAi07AQw5twKdoN5kU6PJd
6V8BKTKZrx1hOmc9zNPppMFwWOoZ3wfnXNNWTIv9lBWQ8u76kAkWAuJZA11XZXRULlINxNmQM0hP
Qf+RBOKuY5ZDwkWAQrhjgl0MG2MsT1Iyx9sOau4+GHjNOTQaJeZo2o5HYJOfjFuvXVJ5wjBt0xqj
T9M96mJ1VDMZ+xGguz45FpX+bqX5xoJO7gxQ9KCfHzrAfCaTPt3EOTDNzV3WLJ0x6DdJdGkmmHmK
9dRpM/4GPTrmofhal3SYhoheVT2KS6/Uf4/C8AoIl/5cfU9c8+MQKrsoD9f5NL31uPkhsRaOn7O7
zMfCCB5zP3+cjRptrIZgvJHVS6SWO7MUTmmQbEIzf4xNuQFGLjs+/uN/8OGO2AYM7SIHKQRQONv/
uyKL5gKrzq+r3F8+/89Vbukg4FsX9f9tI3As/PcqJ+LblJZTIbIsxGD/XuVQZAFX00XWM0tdQrv+
vcpB38G1w07Et/yXjutvKLL+0mL6cagk2od/8PIvq+nPciwMkdI4VU2/IaeeScEyO/jp3PsfelgL
1+33ZfSXa2P+9i3Cok/1DPbzZrbm4lL1z3VqXI1BXpfNU0YZygMN4jMdXhZ6nGNwuCyKdQ2EJJKj
x6TEizIGhB3wnKU7wh93EdVMgvdNKZBiTR9wxOhuAmcMo7VZJyRBBHROp5VlADkjgFUJ93IUffa6
QpZF9ljkxUszdzVe7+ISB1gtinbdW09TeWHI55ZV5yZy48K3mCtpW/SgLfrUURhvRTwmzfRWSqkO
DRbysNJDIyYy6NNUclKAeB2C1Luh1AA48esXUNkKLoTAVw8zPsKCgVmB2DwDA9n6E+RGC7VXUKl2
0h1NKGJBSP8k/yTM8GHy4zcjHfCqTgbxD+J5zgtzOfaexKZaTjv9XklRp7Bhe1NYci4iMgN2hhcm
kysWAqE3g1NpSDZTOgt2HsrffY/wozV81slw32vKkxR2xGpXtwHvfRC3XjsjhCnpv3Rfw/BWYX4R
ksBdgq2tiqE10DmIjer4XrDhSM1LRaBAjb+hVttV5UuPc5/cOpotefgA95TACsxUFjiyCsi12oLR
BObo9xtzmFwha/dGG+2oxNcl8cVxH24sZnpCHDBovk70kWR5J+mnqbpTgW3PhGWkOoOplLgCce0z
zs87Ehlx2XSS4cYKQn9EQF0nO2GAYKR704XADQppk6TBxupJPCTMoMSzLpkPNJphrJJ1qhIHElsa
4yeUXb2JoFtvL9WkPIYJhLXZui9aFZEilhQUXfQjV740rHsFHUX0nCfFqtP6TyXqvQx7Y2WOztQr
cFgK7Z2Y5PVyeqelseWEjOcBLFsrDEwwsvnO52g94T7T/XMXPipttg1LElWNfBvkD//gY6bKQog+
lf4ufnVy7X9aZf7a3YUgzWHxlwX4r5//vwswtEpye8FRUsMuy+3PklgRkJmokYxoEVT0r8L7T6iI
9gdx36ZmmuQP/KXDK2u6ppH4u1TFi43zbyzAPw7Ivx4zf37p2P+X9fOnDi/MwgLqDjP+Mh3fik5V
gcUzOSICBTXHdG578ITBzDMtahyKwNT0rWd1zLYSbmKKZuzdr226lI0dWorZBHCfz64clVdNUuH2
gH61jTJ+0q3FzkR6aB9YGwJW1x0KeN3w03UqUqMl+t7IPqZAfEo07tomKC5t3O7nztgIZXZNgBjZ
Aj5zdyhllFZV7VUI8xqme2FZPDWMSOMWn31JGJu/VIM1qgqxV4AV1hC365AxaabeQUo8i9gTTZ8M
UgQZ1NarWIJyb6bmqRx4hdjgzxjScaBF5jZePAlaRh2uxJUb5yhcYDi6KpIwNXgyzPjcyvq5yY3V
KEwXeULXRCD6S8XlyYLg2Sobrw9ltI60QcnWTjkdSqcBDbHAcT4mHR5DJXLN/iXMxFuZZyAlo3Un
ypSu5qrTWZeEBg0IgKYow/BvIiSb9F0iEVsgF2dBiw8k+Rwri3ACLb9EUn6ZhA/wiusW4JXemy9+
kCBSJv1XiOEbS5KPVF79kGVtH4vBpk2FJ6uRPYu44EhEBVJmqyxpU4yj9NCbSvShIfVPnY8UNmnc
Au1DESVribgFAQOJJBwS/3FIMWOMT5kg3NG3opMXu1ItuSAud+EwHgzwuobYulq6yFqw77fhPhxy
J2iGdRqEL1Mgfwspyq9GVO/qHM8P3DqpFD4DI/jQREBfFmkA9Ab3BY2fyTBfY4sbIMQtuKBqrODV
bKNDbUhvZSuspoTxXLEHLOwmxfSkTQg7DQmKqlxlnql2G0qmbanmhpNrUJgmoeeQy6JaFcwJAEH0
lbyR0ffGOQ0BhXjlRg/eekvaCbnplbOUcXMHhIJizEmkAThUNRxjOfN6BRBeQ4Y8KtJqyi6TpmMt
jO2yA9qQNhBqLqUlOcksez0J9zzfRPTJ8DenYA+ADOPvcFRk9E9oSqMe/uSi1ra01dzpV71ERNDk
WLPIVbrrZP9cpPl9EYn7qdWwPPhnpTHdKGvAzT/les2RQrwoOhFJYobNaVrrWfyq4fkUFOk7Wx5Z
NTS3alkcAoYyTc7/y4+diMmsbp+h8Z7KrFln+J/lymXfR38RyeB/4LbCmw91E5MlwIq6dkqp2gZW
tG0gs4Zxh/RuThxlaVXXBOl02aTCJs8OEHFk+Dj9kxKQJ5gzMNZ4V3R+LQiVSzIFnD3KREHuvaQo
V2LPU5aJWy3DWSfuWjKCpUAAnNsdFIupgx5xs7Rt+S4oYCFGw/wwuAMbwVjHnSrZtKW+tSpHPtFJ
33NCDaWVXqFhZ0my4JSOmERmfmOuLpOsv5lm6+WlejXN0iOm0e4FyD4zepAsWsutYvfjEmFVrPWa
ETNh4mSvvISNtE4F3NVD78Ibg/rvyskhCjVUU0QWD/lbNz6VmF3qgiF1WZ+VhDY7UjO9fW3N4BaN
9YeoVXsL2Ha7tMJ7h9HQLi+gmpKIbWgrv6wYCGE6LAPqTGjxEdlcEhPqbH6F9k4W4fAyNYVX9wmT
LKis/+SNW8MeQk98sZVIJJX+940bTtfvG/dfPv/PjVv+g0JMBJ2j0YD60cX+s3Iy5T8IFiQYjwAK
utx4Sn6rnFR6KFAL6B/9SrdRyUDG+fJ/pdjf2bglvslvG/cvL936rS1uGm2lqVVobsRcwZ1XGayT
QU2Dk+Ih87GANCEd5jrbA1q4VPUtNOWPolJsUR+xsUkKjddSbbeyLyKwMsFj5cKk2n47wt2LQYOc
SusuwJHezLGrsiGqurwqjBDucu7BpzaKsN/LfeqvK3Vs3owGymliWJtSxVJbPOh6sSf1c5ezcaQF
m6fglaVoSyUb3GjiU5EX/4PGlpJ0qN+QGlftd2ncZFpXhZgCmKT6iVZ5lz8JGYb3MQZy3OTWRgjU
R3W61uQqG0F91QbzGNfpofWDrymTdsPQOxCLCPVZK9GxaEgb7iMSYunQUmDZvobGFV98JqL5lqS9
aDW2qubbxI+gXJVPiVQiPCrbrWjyaEpInoHR1P4jDRRb6S88vpnVkjXP3FQtTuQtnYuyJ5JCNE9F
OJBugAWnlnd+PDhmkG5SLDK1FK0J29mo9SUD6BXKuhMFKvKRJX6wXA1dsAr0bqtTvUDugVXwrSjW
upUI4QNXMo5caqH8kNsUwWbh5C10tShe1YLJ0UcTTnWI6isw76yo2EblTVW0dRvm975lnXtwCGJt
UlshQrIozQjL4KRFpa21kU3S27oMhY/RUo5V2Ty26sOYsOBUGmLxBll8Q/5AFPRvFRl0dhFWG6Ed
KfyUPZlH19iad+yj0LmYRfij/yDh6TUJi1WXSEUfpQr4aosaFunxm5AHozfVZk8FW3jamHs6yT0y
BoDcvw5qdq0w9Iyq+pzl0WNgtPt+4oiVDMz5Ux4xmKLZgcCScyLhQY3HPSzGg1yms10PH8GE+YHw
ty05juiR0YwBS/WDciPXwkYdhLukUA9ig4RGNt973yDKJ0YwJAO5yKT8lMbzjuvCZtZ8VGp5nX2B
3lx8YJxSvCVtxcmombZqYVzE6SualJ0CT4CSbAoi7EUA0FVBanEdUqgqNb5VqZKuU4rfw4p2k+if
9T67aaHwaBEbWQpuxZS40jWwlUgVOp1XI6uSB/N0NbX5bgAR1IB5a0eAEaE39MO+l3EZIc9v2uwY
Y1Sr1WA9W3mLW7KwiIvEG9WYZ7IN3RBlHWB3pxXf/e5OHua1JqPdt8rhmgsIFHMj3IjMZlN2fJlD
fcuxV83eW/l+QOXf5t/S+K6F+q7z2esjIzgHnaAco4Y+ZKaj/fSRPNa4yo0UDPpB7+S1T7hopbXC
MYm19wKjh8Jcq4n0XRZe4rmhHZDYkTgdSoh3iiQIn2kQn+vl2JQjQfPllRorO6s6ZflLH+KfwbqZ
foutbNNidkjC5QhFtGdtnfIZ7C219QRgKxPbbvsP3vCWjhnzWpKHEAD9fwMRg5yk3za8v37+T61C
cSmDYfSQC0o9+kurUJFVjJ0L4FKHqPzzhgfbkI2XZDsSyJf82p+0SDq9RbLJ2ZjVJafhb+x3P6Kb
ft3vfvQKZYl6VbH0fxWyPxWqQu0bcr30CtmQvaGb38e0uYU5pOBUfyrUaD9GwbouY90mE/o7ZK5n
l0sPqqEZNdOUstLR1QO40yIyUQ7gjhAs6Cv6WH0x7htpsFZaOZ3yZDSxAMrnlEHQRgDFxqD4rUuG
h1n+FLC6i8FCZzsmEyKcBOXE4IP1D+v7Rm2cYjaQukjoSWSCRPVDbJFb3z/52kubBjNnRTp0wdKq
M9ViNdK7k5cmnqBo8kqRyYgJje8p7DcqDi4/2yrywzTQgI+ku3jS7XnxUbOGsZqj93FUU3gJsDhX
SvxRAxaIFQ2DwEuCDIOTaT+kG3W81HyOxJS57MHuzijy534tiFg7EXJX+9CikSSO2LykbWYiNAK9
th0l/W0Y0LbOhJ+MzbM+1xT705Y2Bad2/YHsmcrV9fFOz+NjoZk3TYp3atAy44zf9VZ5T03IN1FR
7LOFw5KMXixYV2php+kPdaoeJwGGUgclwO+3/fxoceIYSGLRZxMJ6nSI5uDGxHWEZBI8VFmxng3h
iH5pFU3GrpsG19CxKbR7rGb10ktkcpBN56j08QRorMvlNl6oa8HwUs7h1ehJMRgx3egD2pMySNYM
yUr6hr4n+IQNtDWaAm2St0kinNUgX2fzTB9O+8zD/EsY4FtWqlzuxtwkECoxNgNjMOA9hNdq20CW
HYlJVIu7fSKRJ2Yrz2MUuYX8P9yd15LjVrZtvwgd8OaVcPRMpi++INLCe4+vPwPqU7dLpRunQ68K
VUmlymQmkwT23mutOccEbBdTfiruLBoXI5RQYk27JASnHo2Mj2EIadWp5dWGMggE460fviIQQHQ0
i4BDPTSZGPdldqhFQT3OYofcAUUbuIJpXC22yMNW3+NseGGd+sgw7tuaHS8Y/apRyBphhNOsygKO
SNe5VBy9Nbd59UoS0LNGQAUtkajPtmHPPjTSI0Y+KhUjjVogEJbfjsjjq3kvFR8wHO0Q/VpkHkZe
9ZQU+aLpNxbFycL6LXWxMxnCPgE4oizwUCwuugTemjTurOZ+QrCcWeKORmqGbUmKq4M40zeo53cl
/SbI0l2ybqtaAuJzZnpaRp6EKe/Vhut3LJPYQ/po0pFZkEtN7bbkJZ76keQjRZD5sT4XFbBowTbM
3dZoL2OK5zmKOCqi7P4n7xASa65IPg4tRyDJ/6Ukonz6fYf4y+N/lkQiRn2TYutP03I6nCY0z1Un
JP6b9vnr5kCAJU8CVKPGM/rzHInaCsv/Hy3Mv7k5UHj9dczz67P+oyT7tY2piNqU56SobTnitvlX
pfXXNH8mzzHbze2zmT8M4nf72WYOF1NlnUCpYzxgCiy+I49bttZXkb5L4R4boOKDOo5urEgxQ6KP
IXH10smNzbhgcWEacIx6vxGBr2EbFZf4gIU+rO1T9MhNkd3J2HM2yQ/Vnp+jz/ZNA6+2WbxXLtqH
4Bo9pufuyCexWg9gPTb9Mw9iGKPVpyI5EjVQij/0cHJVPPniVpZ8POxLsMVJWLUjA2SqO0Sjosws
f2+1u8a6SIzcUdATv+5O8rFTWMxyFJGVLzf29Mr5b7Zf+UYE8dA22HUtHTpzy7BEz54V+Z7zuUL7
QXlOcS9I1hNVI+hAcGs/VOElak7c/pXm9tXeELYMjjBbJF/9i/EDYT+/AtADG3xZU+JcR8md8YI/
Wp8cNelu4eZI3wmaGfkFPMCTz9RMBFSE7zCPkBviZtjgGag1OFvV6wjkvYfmBVHUFmGROuW3gjFB
QOne4a/bt27W7BrTnz6KaVtd1W22ry8MqAsffPHiquKOaDdzAkWFUzB8FKuPer7wKzTtQz1vpo9w
2WZHBIt8/YZ6dANW/UHocFWjvHGr12jXOLXbUIlJj9IlD1xo+xcUOdIDm176LV6RFFEDwYFhf7YF
5k69jRiUzUj5SN94i/Vmg6Oofc4eq2GD8IDK5rFA8RVvTv0zsJm7+g1kkx/eN9g0Hutncd6kb9Kr
8hGe8+fwbFym1+Vj+TAegtu8l/3sqD1oD+K1gzJKcuzu0HllZBOjC7LmOzOeKAaFrX7LNTACq3Co
o+a98pcKsFJro/H8Xrl8nzFMqldc8zRrIfbQbdPwqJt+CjgZuwPL+CZ9Xpptn7Kv0ps/ZbvG2HJ5
gytABotXDmCBxivGJfw6vQKTtd7i2pY+ptfJU2jkkexaZB6t++pIohSoAyN+4l4YWrc2nIzIhmab
ZZ5xCd+q3rakzWmin449/MaTNG88WcBAEdET/C3f6GHwalfbFl6afP/h2MbyPPo4r3FAP8IQ+Kqc
/on5GYGCX438MdhN4amuvtcYvuK+bjdlvhWAYoz3TYC7G1hFfIALoHOfNnd96PWNDcdatRNlg7sY
RF+1Gc/TzstQ5AJKSjdg/wp6zRHR5ZvLfBLeuwd9xWRvkNbOJ/mr4ub+am0UudyiMIes8a6/KTTn
8eRd+xt/CaCiJYtyqxSnRtuW0a61q9bvb9pWnHblnpqMT/Jy1GLkN7JRY5pBLv2gfw2Bx9SlUtzs
o+D1ouc5nlNoapY7wbwIjjxv/UF9El40HLfdyyBgVt3IOKmZsKRg1Elpsssr0hQBbslVMPbGu266
5Q1J8/i1pJeEJiWNlZvOJ2u7WUODeOFjtf4Sdfb41PrKobztqof8qjAc3eRX5uKhnV1KzYFowCee
EoeeN38lELlJyemujjEQP7f4mjwsL5zSXhZsZk+JgGf8vBwK7vp69jPLAxgQ3/hsCG/16m8/LO/x
rT5Be2t5/i84xPdGf4bRzSxa4lEjhydgcFAAbh6fWHnZAyNS5QXn/Ak40QUKisCd72XOboVfZA4k
t1t/ijf5TXvXsNndpHdZq1cH/tXyy11eJDbiy/YY32VnywfelT6Gd0jX40fh2h6V/ejgPha91Ts0
uMI1VI4qXkTrmu4g5sn7JH1RtY88crpv5kPW9RhzhyOetFugBemeP5B5SobEJXrTrtN+fIVQfjVO
6dE4Gaf2tYaZt/5ersF22Csn5fRSf+Rwdzdp5zPFJoi7nzwEg8z4VQeT0BFcWOZi0RfFZ+nW7ecL
p9vyMTySETkZtkBScYW9VNzDpAuP6xedL3zhG3f3ab4sV/GyCVZbmRfuKnc6hQoRY5vqGnp0+DdK
uk3kE+045wtbv2ZPV3mroInfaRjcGoxuSAm25qvqgRbDyTu/9AdtR3alj8i7eKUVgGKBiwVsk8uh
rFhNWDhErdXFp4p2d0+EWOEZz/qIQq1wpPAyFIyCDj3zQVFlsfBlTIjDjmmDmdqqn+xQljvUHF62
48zndkd9D5XTG/zSyz2aZO76T3WDzrimvaw+ZMNfkRGrm6txa6dyDZvdD2rFCk7UP7EwyHfaOTzF
J+MsuIJ9/5XyYUJWNi/Hxe6dAGPkm4zhCiW9AzmKb5N7DAcdLBsbElqdZDs+zirGLtbUTc5fp85q
tYwdwbEcNPyuRWD36vYMI39kQrO6CGUvmhHSkU8nHIg4MSpMHntTAvKFirPPTkK2HTtEZ8z+q22R
RCuassWqrCLwbHNksqUb4f5CqCa8UwPYcXCVK0cjXCVyKjZRuTBtpbwLtnyPXDq066vr9lNop/o6
AdyIB6PxEDErz9juWc9/RCzF1l37GstHjQ4KMQ+7+M7am7ywqSe+hBcZKty9qO7EFwkegPpmCPVG
vzB5CT6m56R9FoWdjpkDA8CAOG1PqpWkXGpUBdHkDEJi6+3WJPoSnPem6cgoBs490gdsWqdQ9hM7
UQ8bs2mwtQbnkewbWjugexgjsnps8i/GbkDD0GUACv+R+juZeK3AKc5C987h5y4knogbefEgnSnf
CaYY+cFgsKTXNzH/ET5lh7I5ahq+B3vE3qd5+lvIq/Q2gUTIXclffQ3mBusmz35yZ+apmqtnXi8z
sIOrt589blnrRjZgs52eIPZwJ8EttLsv+QVbqrlpngbdfoAPGrkV8KVr5upedw6ZK9835+LeIqTJ
Nc1tYwIYgwmzgbcgucZZodtsObNmF5JLWToZbCaedm7Ai7PObsIT1yKCEgy2troLjvNdagt2yaWL
1jG08Zb6yhtI363uTWflrd699XfdvemBQXqoIb9tilu+mkRXndCmgGQrezG8QXb6CiqDjYG04Ni4
6U7wfeYP8QO/xbe2n9zsHoAFPAMukly1g+pildwGLwTU64UtiLvykcXxEXqEFeOC8ckbHLCLGoe5
38cgBwrdM5RrGr7LMjiOFQuXrlpoOh/jg9z5KpsYuzdb5B2l3g/dSeHz8rGN1nr4ZM9AurOztm+P
4R3htTt3XWfrIwvp9F2jFRQ3IzNY8Cb+9/gSe99oDF/mbXPCKeuIB5IT84v+Xt0o62eBhuBGll1i
HgJGvyn+0AelxoSrH4bFN9RNtV99uvRfUjIj1U1Rk3ey6yy36/ChQxEWmLbZ+pkFi1cI5jFu34VG
PaSbJ2xP/RmmILoCB7MqpJeQPFpu/9J7Qole3NSXCbJx+k8uLNU1i1VfgxtksvX+mwVS0X6zoKCO
/v3xP1uP1r8MPkRtqcj/zpL4tfVo4UzBR/LvCJ21nP0pktH/hVbSIM2N4AJ5TZn4T+tR/xe5O4hj
4NyhXvyb5aW8Tgn/3Hv881O3+Ml+rS4jctS1SVyxJqP6uZTtBcnFduZmUAI4szPnWcnX5mi/tJE7
yq8SXgAJlE469ZdaZrW2MGXHuY/Y34rCPRoIj/A/MCprg6Yig5iLuFk2eVHdaSvZDX8fWwdhT8GB
gDUnDD8rCfxD87SUA15lBClCoB1VNb4InUGylKCuRa3uSS1qcVF5tUb1udLQMRja2CNAUC6Rnk0E
n/b2PEr7vmV9FqSDRiBtniWdW2nRbuCY1AsmfkhEIQX0TEO1Lav3NUrlRFMplRLwLfVnqA2v+iwO
hBZsm+hRjx4rOlvSUcH7JozXqk08Cwk6Igt+1vRVEVJHjKiwF6gDKEiI4YxOFZzkeMbYkDXjF7TR
82Aorqylp6xniepBBoMD3KvV46KAdb2fysGmB/alKMMnjVAg0mG+XybYY4Ei49sM6o9lYidqobTU
BCzOiWUX8/giFdpzGuDiM00AaSGEtWBcCbfzS1t3Ku8dXxaLCLOwNJw3asaZh+9rl0q/R6br13q9
JbrWFobyQQcZR8gDyb4t/JJUvwVDjWcng1tqxZU/mx2YhqU+FwHMEc1gUlI+xfRbE9pVhZXttDp0
REQI0YqAEJLtUnZHoUh29LqcuC6fO3lAlA/2QTwKk+7EIaVBTYEyxdJmlifBEc2ZrrL5ojdgeK3a
elAJIY8N+KnlfFy66n7qOWqNUmW4UYAmMzeekw7jDbF6WGJEAEmRmHxpZf8cixKJ9hFMYqKS1lyJ
MVOgkbDd65nmT6jw44gDrACiJ5Wtbd4HjwVwHCwDTqZXl8WcMMDUtDD0oT8RNu+GefqUKe0p1xHm
4Dg4afKtiZVdtOhYYYe9aeKlH4OXkktd1NpLHRKemeovqhhsRBL4VCt+bbvm5Z/cshMVXOUofFhb
Jf7wf6oYDEwhv7fs/vL4/6ys66IqM9NRGdFwUfxpZdWsdZQk/5Fb9uvKShAPn097TvljbvPLRAff
i2IxgdEl5Q/F4t8Y6UjG/0f+/evPbf6mzQ4npIbhHC3bPi72ZlMdS2E+qEJ6U0O4Yvn8kAvqQ8yo
kQTrSOXEDa5NAiAp9jtSml2tbJ67BKlQrH5l0XQ/m8uxWBIgWDExjtEnFi0SxH50zPgFkTI9E4Dm
yE9ln8M6KqMnSwFhGOSXRpN8HTKoV07dg2wGez0BEaVnxJBxmkmUk6WhNiB0YbID/alJFKdIwSex
eo7jrmCQ0ccTKzH2YkFwDJHGWHiqy9HVqbBn8uyxqOTlAsaFRtD4pYhHGVxuPz8UzVuWZ/VOL4UH
pameekQRVnvMBt0bpsXNqqlm7i5/jmm1meODQtgEqhRyw0Vsww005OVTQMEbJvTG4nGLAZeTW4Rm
cdHMfVmZ2yIACDmbntYPYOTM5i0ODL+Oq20pm3zryDezbN9l0p6g1GX4MYLARGLWzaZjNSGTCPFW
9+k9pmmEi2it0HmJNRYRge6iotoGXkgxBeorLGtAND8c3fo24yUgf6VEoGcBTJQQR4rwC/OO6JmR
6NG+50BJbcCoWEcKobbVVqCsJZDhkqrDqehlFzPKNoFDEgmSU/MNyELyG6HYY52DLKJucjBjqCVh
FHUbJtZMvvNzTColzFvCc/v7ydD3plUdtFHfNiXEnYKIh2qiQ5VB6+vb5FzQwhNWPlvJ0XUZ9XM0
kOBIE8ySRFewOl80Qfe122RpjqJBpg/vE+UhfGgxBJ3V6GdmMfsoCV/bsq7+yWdC3Pl4h1WZCYBE
ph0Hp//Dn8cp7a/j6N8f/8vKxej4p/F4VVz/r3GFgQO2POYKRC7+gQv+k/zK0lBTs0JZxFCviYu/
rF08BoqHIRnGmjtj/p1xNKHSvx8Jf/vJf5NfKZiDW9bzZUvbfeDGNZYGCAGnoTUrTI9kuxJB/li4
LfLWkbTJt2DXC/QNmtUx0ZQQ8kVuZdkOi9AOaY7qffnWMbhMYJwqdO8bDPzZMF97Vdxqw+L0g7lP
rfFYiQA2luF+buiWFOlZWAImjuNRMRsHhImHJnqXIVKaiI+dM8hEc/EYLXK0YdlbTwogewrIF+E2
ZZidlc02rM0TMTWMO4QTMZIAN0enkQIy1iVvNptzaXYUrWb9GK7ZS7pMUCQ9eTqfJvNDhKEP4SA+
NSTFtwirmj4mlJ6+Rq+2yM3Ma1i1H0PauJZFA7xlituIR3EonkdWlkhJLZa6GefJMG8tpb4Zavqy
GNKlpj82KOvwYDCPVvdclLpFw8wEbZwAJ2UcoRdDeBgqjtOKUaJZ05ADtZCaRzF4pXp5iYfRrob6
YiyA71Opph2ocvhSahPIwKzf5SmEHQmSj5YAh9BOmbVom4oiUA4bxSFp+cBzaTh8aW9xxJA+rVS/
xznRwOaYm5C3JHJNpNyiyvdVJn/swVzl0FRZSfCDkJkw2lqIMJeZaEjiN1NOLx3UnZTDIGo6OKoU
k1Ip9ogC4CbNYeamzBY0ozzmJfEP2fJU6gah9poni4WnzRlzJpkVVC4AmelTDmmwx+qT5eJ1Uhjr
KOphLBdvYrMYVfUzXXePnm0kZTv5Bx+tVJYKidsegBE5UgoLwv+xQPEp1Jd/dnb85fE/p6GoQDmJ
8fV1tKf/VoH+XKHkf/G35v9Lkf1ZsK75huhksNWx/OBn5jz0H27PGpAl4erAZ2auNra/c7JaS9/f
CtY/PW1tFY/+Ipax0kKJk2q2WJ0qoogbN11yV2A8E6jhLm/rbYdKThq4r3U89AGBeS3+4Xr8wB9G
CNGkHGdlPqRtbGO6uExdeYwmgUKqZDRh9LSiVJKc5JGExCz+MJvuyZLK44gZQVBwZ6RrU07KmAL1
rzk5Wn0BjiAQn8QRHfWsCb4+QZauueFa4kgm+IWLlnhKrdHKhFlc6uF9xegu5GTSB5ZDYPJLX3Oe
SsfrRD3Mbe2GGkOqSmJWGziqWDzG4L0nCXmZ1iHWCA+F2r8NzXjMR85ay9S9E07uNhW9KMlANF+6
Dd5igWhAwstfSx18o9G9IEb3K2EV2BGcHrbVa9jOLiCdk7qAmYlmAynbeCgVNKx1vBc6QpQkjh8m
DM38jxXPK2LoKIvgd0nrYZx1SNB24qX9Fhmr2qMOj7m7r1OTeS7Nc71XT1l309vJr4bstBTdowA3
V+39fEjpatePXXKw5kuWh61PZvrRDKDGcJZ7lKLiozZwf8vFF/iAPT+kNw/mR0aVjv7hbKb3TUoF
GxgEyAy80XCVpGx5sOTmZIbtQSYzJoE9HyXF1kj1nRoaztypQFC7Y5dGp5YZh9yDVc8s2EnDDhSB
yEKZ3ZpSIUKSIWGd+YY+7kzUgDIS4HSxRaO65m18Ggg6ymcsNaK5zTrETKLgqSt81TT/0euQqaxg
ABOOCgvSf4utJi7v93XoL4//uQ6J/1rPOhaLChAxCj3Wgp/rkMRJCUmeavBROC1I8H5pnlEMckzS
oHXxGWth+HMtoq+GZM+wRIW861UJ+HfWIqgIf1mL1qcOEQFeAuJB5bcqzxJLBTmXqG/1a5Bw2vhg
eL6iqxXEuoryGcZgGZtNN2gImKb7MUdqrY2kC6SnPB1XIzwWjB8ATAgEEuf37gfXe/WIrcg0bX3f
HFFQlM+WtUFCDrYa2Hl8n93hzNcwvYJbHy4VE8P+NI6cWRyZ4dHJOAip3XE/nqr+ELCulDZz1NSN
+SeHcXwgCeBuTWq/xu6U2gwdSXv6ai6ZpxzAeIwmjXJvlgew+5PyFDX7STpnc4T0OXNEImVj/gve
wJtkmkfALuEnkZnkEFdqvlowPTk1wRzODmPNcIBjAppoQ7tptZ9OkM/s6j1jHBDsUbRpc+hEhLs9
Fm8h87ojtKrdcq+c6dVBLKSsoQs/IDnMHMoq0qf6D+Mqv1bP+SPHg/Eo0GFj+UAx8gEQyyMmDyFA
RMTmBoj2ZrC7zQelnh18mrvhIJT7llnQp3Iv3TOioGy768/tvfxGMF1cH+Q3Ru9Fd2WUfsauIx0L
ulOtM571ZzaLs3bEMXTtHppLeR2fqocSp8pGeVfe/5j5vg+gSj9asiggzKsOxEd7gJG7gmaO0RkZ
seaPHpHTh2Yb7BCZbzWPBQ3cIoYhwPnn/kwj8sCesWX+nMnu8kIj6lBV+JKY814oB7mUArtnfht5
8HuizYYwKntwO7cLXF5Ek0FfycCcualPdqKt7AV/eWvv+ofm6QFaZUP8gIQtz7acpN6gD1eBe/NW
isfqDM/6mhMKjILC3yeMtaF7Dk/F7Fc36SlpbCXzq8UvIYkStwrl5g5EW/EEq+NEce2nHzGcfIbd
d3R4JUIVgClABuOtrIXd3LuGAcxseCmh0Mkp5CxMfxSpRd7fy5fAQ9G6jSQbWb0jiVeCvNihj39E
vi17iYtB3kn3FUlDWJpxNrn6zv/gJd4x8P2DTQqF1lc9bY856pyzLpPiai+5Y0bneTzEu2yxo5XQ
TKfxW6oPnX6YUIRq1p0gIYE9TlA+5nbbRaMfo9sDeaQGl6I49Nb3Art0J/Gtxi0ZJSHt4LK5jQhh
uxG3m7BZgHeYZDgQbFYLWy7qiaBILJl6sFXze0Pbp4lPxgrgO9TlPkeGl+adqfUoQIu3eRDp5+2P
4KiObCtIdFY2qTDbAHHJvT1WbY34CvumaipPMLP3WcfIdcrfBUfNeffy11Uluf7OyswPkT9ZipNp
5V6QHorOUXaNsMugQav+P/pcjIhakkgFV1ZkzX9RCRoiJ8jfzsW/P/7nfsThF+c/1Jp/25NXrsTP
/YgQIFTkPBCAJodd6ZdhDkxLEdQeuFFdMfU/PvRzP8IMLdFvRMq4Anf+nox8PfD/fjK2+IGxYa2e
bGPVq/96Mh5NxLta1uBBbpMvCZ/IoMPlTxV0MaFn1CwSeXdpxJopiU43kfNUKVqRT/D8WtJSqQuU
WBxy0/jZ1GpqteDaNKscQIcEM4oqnHiRsQIHZ2RucyLuY2JsGvHaowOurA9Rr9FNWMe0ImfIZDSM
vNAKBkdbtMcY+Z3EXSYiiEpMyVbYmLo2wPn6oNHAk8dbXJryRgZUlQk9wwLEKhYI/IK1eyS4NTpM
kCn18KpxfJtQ3M4TtSCDeLknoKQD2HsxCpz+obzrsPvrMlMUnla4lMdGDJ6zVUJNw2KKgk2HJZQe
xNIMT7J0yqKWSDfZVpv6KmmEram1pxj1M8HT19nIzibqgWKmY2jdLeJnqp61RnVzqGnYuLdlAoSh
CSZswW6zPPYJceDA6IeQE+RsHntFOWuLReA0tTNTfw1fUzAZj0Ydnnvow4sMJ7fKdvr0NBfWbjJX
UrJKXU4uEFUEyaxoEMPlU1EfS0l6DlhVp0J4LUzhvKrYwYJtoVDsh5D0iEYndh2hY3/fWs+p+Tau
Gy2WOVyemg6JfEx9XbkbO2bXwuhY6kPdP1oddqOIlB9e+OxH2Lb7mpKjDl9q6WuCexF186OVH/po
D2TUz3F5KYZxHsX5bhxEaA4XscGoBZcMJqkrxIQQtTqhZyg+amDUk+YoJLVqQbnr+x+5JPuJcoFB
im8eIhLD97FotzLhvB0900oSP4cs2cYdnP/cOsEduGWkwYsKBtim8JUENAWh6l1VHPOkvILjuMrl
u1Im9L4TJ8embZbMAUt53Jr5U5Qu7waus1z8ojnhDyS9GAFFg6w5EzCLFhmIYJQHGjiY1SS3JKqd
TutRlpCeBbxLVtCS8YA8Zqpw/RFV1BbnOh2upJn7Spk6Rdsz86nhHBmZO1bNJWqsoymCAR97WC9c
quVgGVDRGmRlBqDwcnKLuLH/wYsysxhYX6RhawYtAPm/dFMNkcXtT4vyXx//s5sKB4hmKoxh07TW
qG2W8/9dlA1AaPRFsLnKFov2Hx/6T8PCopvKbF6hn7EOfP5TJGj/oj7gWeIIMtZg77+X0G2sqXN/
Xpf//NzV33BnI6Hw8lKGI4mHG+iQqzi4JIXU8vQvZJHjLfkQT6yZlkeYMia2jwxaS0F0TGKSdeA2
AHL1Xb1XBCcW98wh8i2fvJDfeAhIvM4uhZPVDmLL6WG8zScCrfcGla89+vWe1gMf4NPN9gn9J76e
FJ4CylWQLz6G13o8hkDBPjLAZFpDLPdmfDZejQ/jA+FvE7lE6ciaFxhObjrtfUj6V2w60FqXkLBo
Xy/8enwbljPik2PM4Td/xaaO/YhJMYJHP/qe7tedZht2jrgjPULeWS5jfBtww1O3jZ8mpl/6RvgY
nznI4KAhrrFx4hb/JpFi6jc+WX3Tilv+Vw3OCYhd6h7lGvjl2foET2MfKAtszlG+djEe0mc4ZA/x
8/RhwY3jOO2VV8tbHoN9dseXvXW73rItdD533REb68ns3sa9qnqVNxWIUoknT8418U2WIyIEljdL
72ePUOQ0a9fhxEgeaT1Ca7Dl5RTEu0ogaA7BfVhy6gKPrKLuXG4JPEyJbjIjrBiROyPvWAPoDEst
0eFrPJXjm9q9Z5q+ckOIUzhW5UWFWUdWQXCOwrtAtBUz9NCTcgBFg0qcbvJQ6Scx3QoWntjPNbco
JFuouBTJZOvTSNTbJmp3BiCFCWgoXl+Z2In6UTwmBzHwOJ2XBgf1NNkvn/SctU8R24+4CegU/Yhu
9XJkKJUnPzr9o4uIy3ENaxPMdkQoiuQoWHYQARAVK9rhSyj2NgIKUvmMgjQqZmJP1YmIDQo3Emht
9ICdShmFwBWR+ZB6gOaeyII50dTCBL2Rr+l38tntwntk1MZldIudcCkem112V++T3St+23odVIED
6sjMJRgXLWqDL9oH3OeD+bKb3i/xU9N+c1RoIXS+99FRP1Uf6k29rSoH1tjXSbnvK1uqmmPOg8sP
TX9K9/UpjV/GeTtRmw4OSe/ktWooxGHgEW9j7Ib5TPvfZT7wVa8so1UofZEeL81dvBW4YGB9kDVG
FtZyiWOkHn6yPBRs1o093ve3xUBZze/Ritw+OYQc01G7Lq9l4VqZp383j8Pj9CC8lFfCo+qnECjS
C+7YvHzDBwTQJXlvpnvN2orKnVEy4V0TYziVCOlJqznUwwum8iIlJr6MytlYRRe010iGQwRmY4wz
mD5WziC7BAee5HAH+Q5L6Sp0XpASl/v5ZMgbQKn8El05A2jsNahD6nPAyeFgHkm2D4cd/+6UXY/P
21hTrephO/9Y7gmrx1bPzl5n96J5qirfbznyrPFwZGtBGUQrE3oktQP0iMgTF87iM4VtJN/x70W1
BWT9rFcEKRbShjRwlOXdRbU4FGxExBX8EO50LE2HWC5Ua7Wtfo/P3OeSJ2I21zd0BDJHCw4Jp5I+
X3WUJjFTSDdxCiv42R5DNH+P5rHaBt7ir3phyZd8IqWQvRx5JeI1DlDJvmMsDdBzyDS4la8RAlWK
1N7rOLgkt7J1+9eJcPGHRLJFFLqdZyBCAsdOAWfPHabtjYnI38X512lHnQg2bk4k2bgmOLBl7bci
uqV+RLVkKL6GaHS6X6b3NYapsPnfoP2RkptMGq3u8kJGL4ZLe4TDa38tQkAFGMajc0lWNEuwUcNQ
5VahlzFNbin4vPjipX6FS91/YnsTsXX8yD/qwktwPhD+s1xN+hSfq3hZ2UwWGdAbmrDSMZeAtG7G
2knR/IjO0N86LneOjPkFWmManY3n+YGxlnpQIGhNJ2m6lJIjXYXTqmkU54cYLwHmf9Kt6NFAux3Q
/6BCUo+Tsie9PTyXdxrmfOGS6509vaEhJd3X9LKtfAw860l9UDe8zrzCzLWhJGxMAA4s9jh6sHck
KcbTl/EjPnZ75SR/aqKbvKiPqT1tVs1o7Gb4+mevWbbGlURqp37FLB/ZaMmV4rnWtzmJyr5iPLSp
d0ftTeO4fG0/jIEfQLxoM2oBHqJkjo6Z8yFCZI6S85IQ4YeeM8dWUTvZAbq4rX42WwOheUYwtWAX
XuH1/njq2Tcju/m8tISeWna4be/Hc9lABz0uZ0YKAMhbQoYeKW+AwldgXYDh0GsSt9FhjSiR6YIE
yGYNgpZ1TxMe+EN+Z2F7wsp3Lx6ppfi16J7u9TuFgLXpLf+UrvpDelzF9cK8JaBoVVjf9AsSrZgX
g2aZreAdcot0PwbZRrsmC2ya57C8dG9l5gXE99isojDmysVdY6sJ3xbUb5mLh9OBgm4LIw32gTLa
Yzjor4iZI+sh4C2yFOI/Aro5j/n95BR33IfWaysTL0BPn94Rci8uVReRMW/LQXPHOxKUSIJ/hY3c
FGdTcfvU6/A4Ccdy8ibsq4wXYCLhM1nOqAhRDVrfNamO2nFh4UManTqITQbyR9fLet4l8qX/bNR9
/UMieZOg+sX5gXi260kBkb8TditAWBpC7NRSNiPlSpk4yKspT9SKeO4NuTtcWcIX8BhpdkAAEfjI
+wJTBq0aCzHmMu02GU5FLjfRfwYyCxtR4sri8JGrk+IQSB6zG5qV+D9ISnsvtrGGA8JmCNHAmhK9
JN0zxn2hm4hRpD1DJLGrIwApcp94L+cNptsUrPuuru2JXc8PtyEx8zfrPSEtb9jpBAfBD3MILwDV
dx4eFa/DEmD6RLgxH+5J1k1cJIb0gortumiwcYUHzeea2HFSuiovo8+xL0RHVPjJK9Gje+0lvUrv
BCzSAuKLdJEfaSSuBDsi8JbYq/nhYPORvFk5ln7q8bzNEAl2hbImRsWUiufRNXrayTFvevs2OUAh
ezTNbniPt1zC+7QzwVMx/sdYl3lh+ZWgMCzP2of0KlzC6m55pSZFSP+I4KZG+kdnE2IGAnihh5Jv
mz/IMWVfHy7ItU/9LQbSzyTHnn8MZz7P7E7ybjmbVuZOrJDDa9Y957TTorMgn1b+/g4rhActqDtN
yXV0AnIeg3UxZYVzsIp8dtWmWy0jl3x24mRPv5brlpR2Y+bkx972jE+Ng5G5Y9OMn9CjDtum9gk6
oAXXds5WNL7U9H6o+OahL/gataYdhs5QYjOzA75xc52Dy8LEqJr50o78ZngtyxNBg451r+WbJL7Q
BywNvEd3Mw6ZOzCZh+iZypacv9dlnxIBJ3pQ53YzelgvWGNEFR/YSPBR72CvEBC3D7baSUEaq9mS
4YkPMgsA3GCmYPLRonXPPc+OpUf/w9157TaPplv6Vgb7nAXmMMA+EZNysuWgE8KRmRSzyKufh9VT
U3+7a2qjTxtdaFSw/csSye8Naz3rKK8CT/JRWqylb/MlIOxdW8/jyKfsrCJk9TmPGDhP5+TZOpcX
xsZoj/r85hKRjjM97BlXLGbXBBoAAmMFZxrOfbbOCtZip9t4wQWape6waojZDKPtnRiK8amDBDz4
92rJhDeqvKrxK4mjZXrqtgzg1a+gXuof5SH2Mj8aXtlyWiPFBQls3bG/bcf3YlgJTt+vxgylJYNx
ATzoRWrwu9kq6tq+fBaPpiPYgntfhinFypd1jnf1huk8CXwGPfXithzYLXylXubm3kB+gmCjEdVW
PArisL5AjmbGy0cUncF7zjL8mDpQnN0Zy7E9hoBvSLuDb++m2MNCKU28HGUn6WUiZJJgc9ejTdkd
pYY7hmQ6ZBc9GrNOXERfJR9QlO6bwBne5+ApydXeFGYJ5PaRHNXmyL90OPQLxuGYYad9Ffp4rgJG
4/x2NFzEnnAOaE9gVHAT0GVZs42gtBY914W2YWZPlStcatSrPnoVTAP4b4lRivbKOnycY56A7NHf
YdbQvTnojCCmaN++Fh8xh8uYb26tP37fBjonnKeDfJQCcxGF1sLg/rOmq4zF0TLytRy5OoLqyBLt
jAi3zm1IzRJdYCoM9WrldH9Kj0RGAyhbj1vxpevs1wgjEUqwFz0j5gQvj6PjOKB85CF6X1hfbWLY
eBrCnDCBTXbjXgJAvcHy2H4QHrCcHrhiphrggz2jWd3hM32uIbzNiRrHNl83OBxQKRcQF2qGhzC2
aTjhXNdvMl7bYEMSHQdyk71mxgOLd2W2kK0D4cRf2KM+2T+HS0PiDbmPOBr9wFjfyUpj7JXXh5vu
yIINz8BI9qV4lihBwLOMfjEsg+CoPGDhlF5GvD4gE53WsdqFwSPLpz0OYL5VZ/2r1Z8mjsElKQVy
tNLMhXgJDfJz7JHIaVyz5oKuPLY2QvfAecrTrNb9ltZXo7KvD9rS2uhRtVCmp7xYhwTt8ljjEdCv
b+3pGufLrvVG7fVAJVG8clzoPczVEhiGV1nOXJQZC1V56Q2fTgYIOgQI9lDxtbma8VcAHMkBTpAj
GrKwXTrX+3acC2Ue35yAR5JrDRyoRLk+VU88qcN9n2wxoiWndlc6ZbdU0sWsFSfG3CUyPZjeTE5v
JrG1M34PgubeuPeN5tXYKjwC2fctkbaPt+d7+p7nKZ68zUDlqd9diQt8S1oqQGNl1b9mRIdq5iHg
zRx1hP0kQ3yBJOE0rYLpKDEJVBg5hL5hZ4tn/vxFw9OD/EPCAecgNyRI2MCA3LIUxYRORJHgd6vg
5hjEKS4BBKuMRG5LnkXlg7y8EcSzAHiLtgjPHJtUIvIs3K78NZu2iYSZnEKlhf+SXqej5tSetWRI
eBI8eHzmjoIZBHNgw691UszXlUvkbyPgxF6rc2Y94diklXXjh3lHrF7OQfBbBCEkFXtizCvybxQ3
BYgNmzdTwTarTLC+sksjc4EHK4yIGbl2Ggk3dDLKgdm2XDqqsdBUPjmnjtYGjudDrnCjLkiXUanN
y3XBL8ypL5BSauTb/+DpoPq7JBvUjkgsGyPC33/Vj/v/Dr/Kv4DUIhP/MR381+//c2UDIEFiHYK9
53e3zB/DwRl1B7wBPLikMOr7AQlXLcUCSPg71nYWaP6ysNE0KD2z4GoWF/xbs0E2RD9Hgz9e+A/3
zcgcUhVb9MxmyH0bJ8O1F6HJkWkvr8ItnTxVj62dorfgkL3FtMDJutMv4R2CdYzFoZdFm9bcwtve
aAXxy+H42YMm1SCnVZHO4SWve3NAPVCCqglwMT5VLeWh26ESYr9ycwRNYc1MF6UewCZEdkmd2i2E
S7smv3YVHMPdROkxfZc8S3Hae8Vb8ZzT1yXWti39znpHdazSqd83Yug2ZGcfaQmCdp0ei33Kuc23
9qQcK1BYljXOzM+yX5bdq9ifouxF73YCw4zWqW93J+fpJlPidztQBwtWBhOZbAG5ApRoLQrLCWel
3HOGLAw64XxuiCrrDUmoE0gjgQUfomY4UvotBPuQNN/IeI6qi+5l5BKyghVjYmR2GLWWVYix9DEu
yL9cmhVZLlCKZr/gENlz+lmF95mnHfprdTPthkduXtSGAA+y1gUbIbG9198KhwC3NQg7Dx/8t/JR
TofmaXzjXR3d6m10tW3j82zfZxtZQm5wpu5a3lbmiQBx4AQQASDVnKAE2dnsziP2sHMl3OQLKBiT
I9rmCYOTGFBQ2SDSw2/xionppWJR3LgKJJgjfFKbKNetdqjS586tX3IIDPlZZzJ1NP2eSOSaoZbH
Tykat1UAAn/Uo9cEz0rLeM5wYom8xlWrbMX2XSEDGtRBeUgPhGF6rHQ4HMpNi3gDHQZIn8NAkGz1
1G91Qt3ofuJ940qhk3vZukRjMNuHhRUBl+CriCpFEvci8InPpa4wLW+IIrRz8qb5OTvEWSfBbEIv
d8bdZXIwUDe3xkLaiyvkn2xNvNBTiVUN8T/ZwhwRu8ZUPR2gH6n4owtfsvdWtuZrcagSEcnXPmqO
rKQfkdB81qQv02wPBV5UaiZAcHV1TfOvSAVDyJxNsRY4zK2W2rpkYUUdIaaMlyo7Ukmo82P1EHdH
HAn+tBKZoycvyUvP3K66TvlpIOPmZK6MffA4naP3VrSn/azziB819BbEKK+k3X3f6ExuJd3t0Ymt
Q5fFlB84gjvnkoY+VSK4ovgftW2/OD9KC5LtHvE6cQfC/XXuz9JzeZW/gNQxBbo/Jh3w2cW74Rke
Q3j/tpLXt222jWvPBFi30n3KGUdmcFn5941F28tgDOEbceyE1u8jjzrPAVG1ip+gadxeOqo5y803
8EpeyV6+9W5HKikhxicyOZxPNDz2getvoWzSE+gLt1nIdpF7xgtvvo1pZQM4AX025zjyY2Zlw4LJ
h7lCv+eB8IqXSruStu2KDptxsEmEnZMHdv5ePicXhCcNPTvKBYYHhOOiJ17JZyrMYCFv2bCmAPUW
FslPAZ/eyoAHc8zfu+XYe1RUoH/9gJXoc7URz8Gb7mpH4zV+SHl1O5gqRLhSBhQXdZO+3Pc662E8
G1uiCtaAQZRHA2+7ajnNJo29QliG3kho3vrb+MQi4RgY5XfWa/KFkwTKjA8f5gPtCChuh2HWOvsq
A4d22pN2NZnCk0oY61A6w4YhhbjIlrcYR3N/Ui7tnqhnP1p8lktYgmRnbZlll67qD248EeJlg+tA
EXqKN8ILYSxgpBhdUwr4BjROuiv6HoITGcnnNyf8EAUHE3CX2tNXfU025TE7yy8q7cO4GF5otQlX
Jbt7w9sUMEJ9VTfV4c7FJ6wnzP7/uUUEBhbw9WQKob5Ab/E/6D5ADP7QQ//F9/+xYjR+g/CkaMia
dRGO9i+ODcP4zVIw6KJsVtXfrbq/6hBB6MqsF1l5/jDxsmJEfQiT8P9JFP8NTTQWtR9lxO8vncqJ
ggZjML4V/vsvmmizT4sblpIKS6Pm1mnwLU4wJqFWL80OTRF3c2aebgryIMZzAdmJSsYxpGqvChFC
QaRtkAU7raXhUmN7QYMrqCFWhjkmB/N/y0g8Iypdr75ChvcCieS4Q8/xJCCc1dDcNdtbNGNe01Mp
0o0ptznNU6aGvvcREItKMQ/mzXRrruFElLZCMMM+DQQQU7pKrMgx1AYovVsQgRn1qn8XWcywLsRh
uQhkkipOlWlxcMKdtq5BZEDarhxl6qmgIeVw0lTMfsvhYBoXWTbt4vbUCwQwC3fbDFM7Z2VQRTlL
i2LR3b5bxpCxQbLEnTky1NbseNNj5pWY2KLPAP9I0IXHxFC8pKrdAt5/kp2rWHdIcz2AHMd9+lZN
N3dqjk3dudld8Mx6vHBJIvxEpw1+AMa1p8uNY0jnnrWfRvNcNJ9GlPsF7Jah2qE/B58Uua0Vu5E2
uEm6GpMLoa4LnQeShOKuGOe9RUIOHO7q/C3XmTlrrS9XPTKM3o9MJIVFsTDlYZExRbw34Uo1CG8d
Tq14DlO07zWaBOBzOgbVnHFzl3w1wafVYYjuPxtWK0P7avT2jCoHHJRxhWRW4U1ozoJjbzJ0NRDK
MP3VR9UR9b0Sn0L9MU7E7aSoXjA2tilPi4EFoRYcoCthzl0YZrvo9NGnxsLFm3kCU3J2N3In0a+r
a4PwkV46WuL7hMvH7EMvEwy7tp4LSSVjIAVlCCyx5cDkwd5byDCZPghqu8xxqFioUoP0SUcQc+fo
scRraXHwJcgPZcQkJKzH13rw9KRlCkhbCAvsht+ob3eidIqG7wq8mZng82sSXxZHV7FudhmimDcz
HyisHU8PcfNtEW5iRhzbgyMErFtH9qn51oS7J+T0dgJ4D5MU9MlY9wyRg3zmz/P2muAwOipCgzEt
U3CmPu14FkvkiFyFplas9A78S/8+MK1WGybqreLd2KlMDbMp1u+kc/uEAy765LVidDcyry+49VIN
yhMZB0pHqNjG7EmHZ/kXgmU366ve+ibXSNO4oQUUii83AhbN+nPfX7LYtMd5+AvVt8ZPmcNu6pAZ
VrYVvRhMkHrWsRkO8XmqPgiZa7GyzBCWWlyE2ko3Ku9+G7y4qN2BDBoLaVHHFJ0/ZxL3WnFJI6Y2
fAoCtW+YendQ/FziY8NMhACNkNlsn9x8AiudABtWK50CCEMDSfd6CFWAwcb4NibvpsVIP9l3KBVu
wjkvD1P2NArXqJqcklZoYpqRlHuBfWxroG9WPCNoF4R48OGG2PDZvmpfXHJermRMLJaVjvL0foxm
jBqrAVJr2rFASqVuGpVp3Ch6RS4txfJST3yUubCJuB5jQtET9po5v3KBFIqVAZs06+7Eg4kwmP0X
ZrZB1Bc6qH5lADGlLJqb8RwoOlZ0yjBU0MAhr60IXUT+tgyg1HeFsLT6U86Tc8dSXtBZaeRXE47+
ILNSREB658gnG9c30olxHFCrW3soDdm95d/pXX8cBd228toJE1ZaM2sVWpweL9uSj4JViKoXy17p
liHRIDDTTKZHYRlCgbO49EtHK4mubImtxKJ1e67BclptvuVzihzSHxay9ZRF1knrr3pJqhPNZl7V
T5D3YbS06qdgVcuaQWIjojIflFyH6AzpUuiAq4gKfRBI8AMpJpcB7DciAMiWBbu3u3A2Y6h1k7Wa
bsJBvuunsLuTu1TiZLH2ScczAlmFFT9EMeMaEfWdzuJFS6uHtAqJkBTuD3GqHdVIQF9o0uFZBmNb
9mamsYjMxJ+U8jHGzw9n20sNbqPaepWNaa3zzGiUmpU+zxRRQ+2gVw1rkhpCdB48ivptPTbtQSb1
TmmowmmLdJlGTGLkKrTOaFZ0cGF3hdd+A1DXEAFamWyICscUgnNQZs7AL9uU8kkGkYH4JWptVJa0
F9s2MiFR9ScLwNoYjzGLpvZV5FHUWgFY6+skaDTXZErd0izzR+3G7uImrG6JoqKsKd3G6icazuis
BlwmZdhs+0jFMhnhNla0F4KWiN4IAGCMmzhVluZk7gBqQPcRfAPjHPftHmDEWhrEb7HtLnFWITJ5
1XWgX1ZrWzzsgJIQD3Hb/OdWhJA5sWfoMvIumdS32b7xNw65WZf2Y6z0r9//R0UI1kU0ZhcuZjSF
pDkqsj9FZ3AJRB1JijmnB/+zEtgwTYkAe1X54z/9OVgCVWDB75eoCXkl/9ZgSUJd/KMk/PG7z6ab
X0tCXPYDwTTKuOy9xqX3cC19WU0IKohQJ3V6ZlEifqrxYrDaWMxhIiwdatanC0712+/iH/laNGtH
vUoPpYie68G05TVinHV5zj6iDEQHEXDI1PhbUgfAA/OY9Cz5PF6JMZlWxvIuffbS5wiF9Fqzo0OG
xOgU5YL1Na6CrxQlj0yF4NUe24niTfmyKVRA6xI3sCFQ80q/imRBq93EPIjjCrka+jnzIvo0VldO
G+RIO0G2K9VTr8ym9auEyGAmtXvA6ivW1rjswI86uxGfAGskZf6de0/UFhu2QuO640sYeH1rB5iR
5ei+UEoUtKTXWWrKd2NWZnSi8z3TkUlKsBvIEEpW0CJTKjN5q6LAQQcCw50HUuCquc+XjyhJdqG4
S5/62+MdIKVpp9YDmMlkpR0iJBDfioQP43R/Ia4yzJ1iO30wkCm20CQn1S22ImMldhXCsJleQsHl
KFSBVJcLCyvIaDgEdrKvOZjzEjres6yt5HUEApAhRrNKtE920AVpVd1wqfnDiEFbk9vDl2UWK2IX
+VjeeOM3/05d89AdvxknienzLXLzNwmrTAXAM3pEChbkrpyyjfZzAlvmZQKiNzjdmZc8QkE2PiTG
MYoNIU7qIArYFnYXtppsET7Gb+MjfzMje2DAxVsEFRTlzMzZZCLFLwJcNBeOrGk7yR/CHb5FEeRL
zwc5zSKiBTCraSU37wzk4U+QSKM8KIjCxkP3Xd8fGqhh7FOZ/WULlXPBhjq+56e+TC9NuBN/f6uy
yGn6t3t1CqcDP1sxL0HgdoZjyFvOo3pZPmUoCze55kEAhfrZfINH0PlI+JQtSrYb+D4UhcC/nrhY
2hfIqum0QjMmAdDi5mj9YT0CfDndELNMSDT2nS0d1F36DVm1WnIZIoarkXCRIsQ4wKQ5QVDi1B/p
90Z6UB6EDWxYSXGNrX5RHtmOjecn5OyG7mK4Bserc/VP4GQ5YrXHstkbVeaYuC/NAu+Vx0iOvxHQ
UzxQBeEZo4y/YDvr7U60h6ZfSViw2lkiZEuiN/8LE3XFjVp1HzFDoBJ80Y7DifmD09/Vi+IgdgsJ
tZfJSmGAGBTuGO8CmSHw5GWRiELtu1XpFDjluLYFuBPBIcyPtVbMqpnU9BNNtOUoW4sCNLVxqYcX
VFemvmyNz0x2XsR+204PveXf81NOjboJXs3hxMPDLLHb2MLtQe5PsfCdU+VhKCupXYnOQn4x22Q3
2M7No8JKmN91emdS7oLvoWdhLLqNPvLyHCQfDVVhu0332WO/vW9NtCyxOw/fcKovQneerOU+AVpw
TgwCPjpnD3mNLgfNLKso2TiXgV9YRJDY8CMBGY0IeHLKfDoYT2UEjfrpjSazfNRfCDW6VzZ+OIOr
CV/pIDjMp51wUWKYQzW6QLvmiCiMbIig/ANzM/4nLRMPStRyuq0DtCEaZb3TXJqdMrvBNspGeNeZ
pj9Up3FnPRsbertpmegvCVb5pnkRy9dK0e0cGIc04JUyS1Lg16NU7SNdPeoHogHC+yZHTwq1sA95
tfQrw3feXHWa817YhOuyc5KSy6BxSOFazQ3PHLNbT04eMSQ75v3V6jbSbalYoceID1G7rX+ZTfdd
IdXgGpNbuhJ+SmnjJA5lKpAKVuumQdRx8xSHgS6/9vw/8DH8L2Ge7yQebhCPgyZ/6lyRW5ZZ9vxf
DwOrsJioc57Gfv8CrQR0F3Px+0v81nzTj3IH8mgsB6p0H+kmTJRd+iWkGCxxQNDwsXlr4K9Q6t25
aSdCz4SXsV1riAvGY14+anjRanmtw9pdEGSqPt8uwTnbVc/6GSV/wjsosDO2I4K0UtTGMmwHnvBL
8UPYCbvsCTHeVmJPb/iGr6zZ+a+zfbGHOrtOzjRvwYf6kr3dv9lNs4ROcS7ygH7RX4w1QMBz9Xh/
ax6bR4svH7blY/mYnMl4GaFauF8CXre8OaBfylRfKBg+LhiHayf+8Ek10TZxD3txtG4JW2BKv6MV
XvFIXtKT9MuoXMqEfLYOf6MbWOsW5itfcgmO5aXcQZ7dVL6YeayIgFslyqqYhkXC621KLNJwHP16
2pS75BCe5u+IDuinaom5/wmgjIBY7EwLaZmsq70QgRZ715Le3EseQGBcw5NwDl6DY3pJL+axfjZX
mEl4afVGX2l7fRX7wTZ7hr6xCv1iM+F5WajcrTN/ay+zbgpeNIN+7Ci0T2lPUGEPf0edVWX18lEu
QTpuJNb8zavwTBXfXcu1PG+8jY22bA/NiQ0y+LLOjz7Cm40/o36IPgJrWyLSU8mQpZFf93jwbzOH
OARFqzma7luoR2KKY686EQJRnYThaGzKdS3PP0G+DL7wXB9EKKOu8a4slSXOWQ7BRQeEY5muBQRD
92vBh9LFTIvIFiQEwtMzdaPzi8D06jMJkfZhvIPEtPzKWLbf3DqdYzxlz9wH75BHWhdSK2ZMxe13
wHWkfb5FQAbOVrYWNiZX/vHaQTaxNWkdMGlCygWebHxiway+1z668E0d+/OCGCJthvYjCA/EFgha
Dq5TrkkgrN0Is4kc4NlsUGkIiacmnsTvlB3YRgdth4gvthv1IuUb4etOD1kUJXOvPUwT4J1R/9SX
S41oJT7DySfW/Ka+5+Oq1T/hIhTlfkK+F25rbk+TUc5dspvG7zGmgqREyeRGC30D3WDyIVLmikv2
3y3z+RJL2cQfsuKgZOsRnrAOyHxIRxonDyFM7MYXI/NJroFZ+0SGCG3ZUhjeWZ5QJakmpE9Egcm8
Lodhz/qLmiPo3kYfBjtzC5LrMr+9VOoyunPgLcRycipAvohiXqboIiwJ2FwmF5SFz/L7TeGQ31oa
m4pnYWWtuk1CjHdIa78UcPgoMubiA1t9w4YtZYviZ20ni8yF7gCaTn8j8gnJRHsyr8jbr9olfrkM
B5yzeuOouEJf0a5deMiAkMFBN+vXPlv2J7Fdn6vj7TxjVYvQm+hQkVsHi+4xlY/KE4eOTL3GVx/T
155n1iPyR2o5ajb638W4Mr3xsfrky6zCbfc3OmsMBHZsLY1sCXAlgRvYE1Hm8+9BsSJQtQHcRwZY
Y4MHDHLNvFuIvbZNSYDBzpEd69XowhtEFkLQ4ZPAAGzfk914d5hVqpSuKDF4Etyd5CyxMPmu35Iz
0wmkx9zHJI1sbs/FO8dyxCTY3BYMwQ4d4onN+IzGbhM/COxiZmjrTqgBTy1CYPOF2z/Vb+2b9g3c
+ZN52BuXkvHNzAsR8UyabR7DV+G7WyHAQwFr2WQDi3wGrDdQZO2sJ/FxLT4GGyG2CerqTyW6IHXL
P/HXHFvMrPaFeBrra2aVoQ00FryDGTatT95GlNB8AV/JHGPkMqyc6Zp/pB8akXFUeIv+Gr8wKBh5
ZkzrzA2epS+QDvUV6tjgEgUvEYZigwLzKg6Pyg2s0y16yNb6s/6uP9d+fxFkL1Bx2NDZ/yfjsQhQ
l3FQ6WT50l7/T5IN5BI/eut//f4/JBvSbzIcCX4kwUz/F+3wh8tW+k3hz9TIaZK1OXQDPcWfhq7f
sVmQVumwfxJocNgipYCcxaqG7c2/sWyhj/7ZWf/zK5+hFL921nraqv0tBtZHO0AeAEEI1n2f1ngW
CADmIRc6cbBJ9XWBiLHsP3NuckX8ilZG+Xi77+eme9WOD8mRnAwJfS+j3W2CEWBdPpWCS3enEfvy
lm4au7vg9YE3cJI5Ldtwq1cf5Ac+tmmG4RFjv+A1jVcE72l4qrRigYnkd3oNxoHFwGb2Ew10uuPI
ZuTYLrJQ2jYks4El7RGNFT23UruVIgzqKl1ks9RMO8ExwqIXkpXuVvo3jzTx0Vw2CgPIB26ZrkaS
uRkNfwJqr/sTss+g9DqMZXq4FPojLt2p2WkxLwut56zXNW4fIQSIHAJ3sIyFVTg8q6Yv9hWSi9eW
IXqofE7tW2qdi/CIjDp4wh4CDfG+TEfUYjl3PFlAG/WivkWv2XF4miJ3yjsnT1ed4JrgRJkw4xUZ
pF34Xbn0N4STEhlB1w+VIrLekFoEuqPcYdY+5woA6ZB5qMrM79wUx00vocPD7l8DB4xQ1VzT24d0
O0WseRI1d3p+lrSIqPYz/MELVHZThJpuK3xQPbUYkhA1UMMSm9BgZiaGya7oVRs8axC9RHYz451E
SD9qNn1ore8l6ww/xJF9zC8tB0LOUiucAwViUlvK8JscZRUT8IkyjdCDg7Q00ULWGKcoivk99JuN
9Xhc54uuSqGc+YrkZMFubqefRx9zj4/9lJ+YLmFtWaHDbAMCPX05JfO6rCGUwzsfvRQumBkzHW6g
ScPiegQmydn3JKDr5uN/xCGts6rSWldaltkeG3NiAc9B7L/QLG8gKZ5Ihupq6Qf56/e/U5rn/Nrp
9iTS29XMXVoy/cwWL44IOvwyYNgL9veUVJT00iSEWRRuM9nKC763ZKB+Koic3UXpJULVIWT2aOP6
io7xuVjJvuBVz/Eh9wp31h33tPzU6m7BIqUENRZ+sQJPdmhwAwa2KEQ1rMfBJovZfDoySH8Ht0mZ
bKXaS96ifUQhbYjoGDpY/Rcd+DnlUuWOOz3ETbcQnlmT7kAynLl/smdWSUiWzNVdbH2rPfPTlQmF
TgX9VUEJtA/h13+rD1Q2rFbwc4DIJAtUGA6zxb1qVEIvLpBx72cFvNBeqBF5L8hDRKYh9pnTRMJi
bJNjD7dNpv62cFVk1r4Jx33U9hyRQrrMkti5laghC4KJgxXWwjh7ldiSDF6jvCeVskrb5/rOkk5+
arMH1BSgJGCCBLNBRqrtakB6OSDbXssHrA/6IURh9igxRW8g6jM3s7sVt3iEAT1GTa6sDUb1e4ik
7dusZ9E3t+uN057ABbpb0x0IeRbs+ismr2UxKfgWyeFqHRHFiekpLHygWY2r0FhZxVOBJVPxccrc
uidMUkjcGW0rV9nwWxGN8c4sT8Kb+Bp+RclBuHOZTLaxB37/LH+an2LyWd7OrbkIKB6zW+nI9xNx
i6tHPA3DuB5llLfKxaAhYstzu3OvEONFVlhREeFFBXV7q8fPu76L3So9EtdhrCX9GvITIKUyD7DU
Q10uMSkwjIgekprvcxMVJ2vY29DmWru+IqpvxXBlkaYuQUJ2mhdWgUVCxaHC11nA4I8kxh5eQdzc
vFYrZiG64gmkWTB0Y6bAIABqvMzKhoJzfvu4YTVtJ1M3EedAcb4RexvU/u0MdIVSUXa4+PPH8X73
gpf0k6KS5RWY7Kb2s7V8P6hKs66T7dhki1i5xixD6ey6dZE5SfQlF0s5e1Zve0XEdoeD9IOB5P3D
vE44GkKH5QfnzLbKV7q16YttGr7eBhtYCGpwSXHIX92FidfdVgFSOVM7tGblEHwfxB4iobTEZ+Si
ukXxgmdUsWZHVwFL4RUTaWwprs6/58hgd6NEfsgSYlB3Pbu+ti9WSf9AyLdAOF3HhSTzEzXOil7f
ol5TgufEAL1Q+Ia8VpjzNhbnk/k+5PSdsNKijQ5zhzz72Nx16UH6BGwipZjvpJVk31HC5UxZdhIz
GA6viOST6Ymq05eqRX+xCK15aCQWYb7IcKuJD2L/lCUfSsIzgMbjHkICOGXikbeTpDaOXH1axrcj
T5y1jLaQSHImOsCXCChV0EQm1OUVzlPCsYkb5t+n+xHW9Iq5KJuhspG44VIQFNtGfuX/qwyALNpL
fmiTPkt1tx6Lb0ajDEvL7ly+WR8jFq3Za2MOjiZW9guyPutjqJ6IucfjN3t0xrOxzTfM72r0ZwHK
Bk4jTmwZ1GysfcNGA8TojRX33pVUh4fmID5G2okwUr1lEH3tSPl4C18it/5C3eSnSLZhsktvUNkw
hkDrbIpVzLZyEmhGFqd768xETcqVj3Dri5x5wsj9/hXONCtGP5xrqPhQkzbGJ3Sd+5oBH/46IVkr
1MBScUSLarZ29D1jm0iVTCb7DqrWFrgy9pB28JckFzVYu/MQS6HkiIjRmDNb+lPlcR4R1AcPQqYB
uKeVWw53Fs+HLqYUH7nxDM0ZmdVzR+BVHtI5B+LGw5uaCKUbYcxIwJcDeDx0AzqTN0OXnm7nUXZE
dHWXYXK+c2QNfodHTf3IczdasTiAj3kM03nUdTbVbHDl6D8Y4IaMeVYyi5aJHtpEQfW3azL2XbAS
fmUz/MX3/7Em039TCTCXIUbqGqSFX4A5hv6brmuaPPNqf4W3qb+huhYNS0ORPe/IqK7/WJGpqLAk
GcyaJILSmZFv/0YdL/2k3PKqeQEIYGD2qAAtf5TxbZHGYQ/kfcmcKoGZczsqVHoEPCOynp/7LWJ/
ArfrNRrAX96wIwSHsCz+V9HlxzIu2ua//2uGXfwTEGJ+w0TeFlkB0sPy8IdcqxdbTWBhHi1lbWMZ
S6Pzw1yGsONGxpqoBVOaVcsDc1/znOzx9IIbjC2fW9tAZaqWTqBe//4Vzc3Y376iWWD2i4BMapQx
yeZXZBzabhbUdHfOJ+ADXbzuN9EH/2hIbohflpNSIIqUpMzc6Vj3nTD0EM8eiLu2OqFooSzJS9QK
NskzPI2LE0XDzS+Nf7TK/5D8/8V7iND+r14x0ru5pwNW+mO/mYd9Uo0BTDGtRfi6Ij6s2WTFqp+d
1vk5YdTe77oeryRSIo0APlY1W+uxYpMweh1uHE1kHeDfDZcuLkq36rw+d5l7BNbaYlpxY3jJdnOO
y25cvVvDUqhuq0ne6ONHXnHaRvbffwTS/KH/41pZff73f2nzLchFAaWVvtfiPpw/ol8+Am0Ewp5r
t2g5tYRf726ZZ8LbG1xVPXbMjhIfyjf7JFxw6qrrvbJc//0L0P76GvjzBcxehV9eQBGn1RgOvKNl
vXhCKUtnBRNYXbKqGeA0lwfONRieRJ3no3dDnlctxq+xcPr8UD6xuepLRqRucuS64a0cul3O8DQR
tnXzTkKR9G1grdzb2mXO6gl2uelXLCq5eiK2IbqjEaRoYVcESsfqSXVuxMWRN5e6VuL+/S+q/1yN
/3ynf9x+eU3kSd/wixZ3ZoxOoG8w0VZY8EP7/mkt8E3zTiPbQmH+rj3QSPKiYiXw2sjVZn4KOz2F
koOJFRldXCr0aEPhpljcqAOv6MqL0iNSkgUDFOmpkvBDIPKxC/0cZa/ExaXS5q7sFGld0w3k4wZp
e5HRSVzuuFvfk8mbLDy2ewsJocXizRasvZEzow93bHDkZXvplYfWoj2nOh/Pf//m/H+eTX9eBT+e
BHLTwrAvm2gJAyRfSu/ZA59/zcBggoxhvSXCuk63KTH2Tp+hW15jutAsNz4UxNJdyuZ/uCuU+Y/7
u7vix21umVaTDwJ3BaYEhHuRQZ8EMuFbRQagb5T6xZxW5hfQmzsC6u+s/NTrF2Nc4T1bwKM5onAL
D0m0aodDcY10G/Y9AjqWz7S+1LAelTumyeILDd/fv4+ztuRvX/gMBfrlbgJyoKlxyBOVF34T1nH1
aTVLUV2TnXPD0E9l1SzBUmG+gALS9O7/oey8liPHsiz7L/OOHmhhNtMP7hAu6U6nCvIFRhXQWuPr
ZyGqp5LJZJMzZmlVkZZBOhzi4txz9l4bF6JvXZWG15SuVjoyW0e20Xh7M2fEtYaLjdKVGSWYQ2hu
msZojW3Lqn4txbP0OiuMc9w5WEvWutNfO5nKH/z4JpMd2f/pmnxugH16fqxPPKMk1eO0svhqi+cz
e5ajaxAe8nwt/h4yr65tBALT1cBEu0ansKrPQI7kN2aUEdR4GAiNKyJlYxKBCwd3TMygj4qT/Vv/
04P+w4q2dAs/XgND7qLMVDlQ5WTht6vuEcnxJlKifY/dQzya2VmqN4oBmMkReZzJ6wt2E9mU8yaX
bfaZKuQTAabiHrRAjFIh69ArQ3aEGkEHpYCQs2YZCDX8FhT8LCQZ5gOJvl83raVurVieIkO/vyTl
eZlF0VKvqk2J3bBKGQzzEhWtE7cgFkNzychrGNwLjlxsl+J2cBlRs/7pWFZ+KEBAhH9/d1qflsA6
kFvZLzgznJFRvshHNqkjrR2iNgBrFsfcP1r1Nuw91Jy8KSP6XZAvE5dGpW4eBO1otFeWq+YXLjsG
KvD7lAdD6ybqTsS32bqDuI0YqptPGgOddzZQonLfZ+wH7vj2UHf02pUgUc/DXpV36Ulf3r0rkZlf
vNz9DMRmRrjcSOzBZRTEJT3KNncYA9CoxDMF7ABDDi38Hv8u1Br2lowJllbIemLLbtyor9oduroc
MjZpKPyCwK40j9Cpkg3UmgE7kNlZxjiueZ28HZA25L7LCyAKHPako48cAy0JLzVm8pkdpnaNtzr2
BjJZQcSO3eb75UJZbsV/rHMow0i1XoplebmVPywXuUZ2Qldk3KqjqxdYlg66vAtAiNAZZvCCp9ry
OPmVRut3lWq7YMc16WiYsICBg/pNCoHH5pwZkTk9SLTZkvq6g9wwPjQHlb3Qi4rodPhpJfjyNoLs
jsxuCSQzP60EehdiuexTaujBRpATkKcVuUJ3r0dX42wnFtnGjsIMZdyCKMHJyIiWShL0KRyOPriW
TdrLs3kl0U3J9hSMoGy58joWnjWFDnEEALEMUV6NuOiF9oT89fvTLn192v/6AkuV+eG0N20U1tFy
2pGK0Tce8uWGb2WHMTdQAvKxIIoc8EpEAlHQP3y4/OU6+uHsyZ8+PG6suM358Ip8wxqu41ZpNqjy
U7KCO1cSGRfPT/MzFUBe3VBoKNoK4FFPjCRNccH7/lQYXxbUCmEnFqrHZSP496MRO61gk5SwKcEB
NV7x7A0N989STQtY8/H2PSbIVF7Mx4Ea6STanbJoEO5CaGsgGiBeEoQGos1huffhjdIuvFPiX0Yj
44i4Y0vRiKdQW2f6WgEphGak+QVbKBJdni9SigSdN7W51/dodhUEKsAqp4upbAfA0/ThKHXYjlgO
7ckBDvabMnu87RA22BFhbYmnMi3kL+nGdW4e4HV+f3L+MfP588r76+R8fuU1c25KRczJYWGndQLZ
Szg2+OtupdaZxXPakeDDCWL1yEBLCeigkA08gJV62OLTaCLQYze9ivd0I0OtuWWhtx6RU7MWQr1h
3arppQ5QUT0F1BUicxj2l8TaJFhMaeLDneYNUxF35zB6XXqx+Q/rj/xlTUyKlqap8BL5379f/bnR
fWNoouULrhAhrNqbTL0ReJgf6ooQve0YvXR3PM2Lx7BdGBFme2si7tmWy1jiRupOcfOUl+5MPw6W
bG/cf38FpC9vT00ydIUIHFHXPz2pepbVapDEMKQJUDqFETSAe6AwIGDrHasyUZi0g374zC9Xhw+f
+ekBVeWyAI7LVRevBz9YW6pj0Mw7pkuCc8/a5mIhiXOnBhTU2UX5Q/ny9Y7ww8d/eieEUH6LoeMr
1yQtaK4pbbp8rx2y7pQW2/qFxYlUWxb3xc7su/n7D99+eeD/8UrSsMCzhpOy9qdn8GFtFJrQn7oO
ikwy2MmehT0klLGww9elIRCVbtywjJPXukYSUVWOAe3FoH852T8cx2d85p9n78NxfLo1xS41h94K
w81AlusVOHwNIAmd73Iz9ygfTFeX9tB1R4Z2xr7DGpv8iqO3Pr+M2SVJjt8fjbzIt789LZ9KJ7Ng
ZK1mHM5yJBG9ATshoUh1KPKhBIYDHt2aiPn80k+/GoMimKlpsw+piHkjvtSMQpCDdTzIa8oSC6w7
sHpjS5VeRjfyXgm2JmHjkZ37jrml/iRZ2RTtcinQ0MNotv8+VTSQ7RCI6PtornirtgMZ1g57NAQf
TB8Z5/nQ8RedSQ2y5DiUICI1fM83iX5Fblsk/SpU4Ic7LqA4UvQ8K8z3dOCNbb6bhV+L0W40XSFD
b0wW+pUeXNq4sKc3qb0qDN7wjkLCOLWcNN4U4ml8Y5s/UqNYqEAv0fDAILnN7FG8xZbPxh8BRnnH
JlgJNvpe/sUnht2Z6it/Zq8S5Se5cGvqf5go216xRXGjMtK0XP9xemsnCh6HMXWHMUt3eNZB7dCZ
EdQjLx+J9v0wuYq4gbKPmLFe/Ep2wPirs/VxJ6JZ8p0sKtfzc0LiN6AN1gnp2EbbbICPdcahREjD
NgQpEhzZxkbhudI2UuKhLJKh9ocYmfBW9/tIv5ATp1KqSBuUVQEmlejUwG4cXJxwPH1j+9LQlyle
yctTPa5pFhys+N7s3ukro3OnlQLVdPnn6pf2ij2j21FNsOOg+i7BjNYbs95DOO6FJykDQ/+8kIqG
9qoRDkm+bZrfMcUovXr8y6Kw1+lywUBTfnjHSV++Aj48Z0ux9+F5L+W01mOdV4CFLL/e0pBpivuc
+b+4Lkyn0TdwKeJpRbSmHpKYdw1dOgpsgpy+f8KUr/sz+mKFwAiB6XY50A8HEij1HM8CUlmRamC0
O/bsQPCUgzqif76dEdDJ4lMKzgizDQQBfV1yqzAp1yWXG7kZbgMyyuJk3YBbTI+Wfo2nVFNOEpXI
KK5FvFPqFYVN+IqzKMFBOW97rOO6f1SzZ2OA+jys+wcysUjDUOYlh4HdCXHjen4SjW1ywAjZPgbk
lospkrhdYZ4gECa485zu2q/wWu1gSAbNipdSYPuEDkDIIXV8g9yB8GkjPwvckvgJEE7WdmeivGOm
zWe2ypNlIXc7IioQic1yy5fhME87IrCLFRFck7gW0svQexTE4iMMcDi4OHXX/F3rmfDt/CF+6J14
p9Mqoh0Qe/kdW3Q3RPVgPsYKtlw7QzNH6T3FTNcexxCxlAAcGw0/A66YaPvbqXQZhdMikfwV/QYy
1zCr43UwTnN1zN+wPHT+lUAThu2IkLrl1mJzuGxFfGIt4KTJS8VIwwinQ0aaGYsar03Qby8DfuMF
qAtCqRs2A5PqegJ01NHwNrG7R3SIHRHvFYLw54wNdMMzYwJz4Lx03bEi64Fe3WF2RP2YXxNZyA6b
idFM+4BBesWFbU5ycKVKMhPhp1p6LPJLAJVPwW4Q2sTHrPToOLWuxa4aofzoKPhO1+lvWlmWp9Hd
nFboME3DS4tdQDZjiOqUAPXSY18lUmrcpeW5zG58wV5WcX8/JL/C4jBXC5YiAZeHPpyKwGf/Xi0F
OvJo6mXVW57b3p2mdb0NlJ1EnvlsbVj2RwHjTHAjCFtWBzPeyJCsBk8BiqisZIJCMMUomHJAmxDf
Tg+o2uNUhPU6z05Z7BPJZpfEZgC2l+hM8aNCpFKi4z2gR0gkC6pVNuJPyHO09wluXGb7bKGF42Ad
EbyEtSfnNlR6Jpry43CXODKoYMMhSauVr0lEDwyPIIOVirxxZnAdx4AW2FqSvrw2yqfIN3dV8FjH
CHw5kzPZFiRLxS/dZJvFQ6LR5tgkMYBqaA5Z68B2I+aqaN/v7zXbbHFHD5KbSeDyBUecqoNpuD6Q
XSCLDqBC2DE6SAoct7GwmUOebZsYKlCna7zpXfGg64+VjrVuS7B5mwBwj05S8lL5gWPGt1UlrLvh
gHncAFDlZQLvApv37ffL09fL5IfV6dM+qTOMllwhCy6oSlLAJiu4zxjSw1XEmL5g6lB70b4xPXTO
ZW53+tYajjMpw1c/HMhS/v2jPiPeYvGSIcATP1enZVTU8qwF+KzsuN35OCq74Ojfx+LSozcnEF/N
CzQqjbb24/ef/Q+k+Z+a7MNnfypNxzSTmqkCx0a7gie0rtfjaz2fU9NrMhs6WkL0UHuaZNcMd+HN
+JAdmS6HD1b5uovxPtLwZurfuqrwIiOjW6EOMi/fH+LXneMPh/jpdZaIukByKso0HjEDI5ZlI9ny
xx2MFYBxBhIYNxnu0m6bW9f4ICZho9KNrN1l+kdPEmULDIEnfCxzfaGCKg5NvyOXUrrPKohDmKJe
MWjguiLovIXr9fz94X+94/xw+J/6x2bX5Gqb/OvwhRbBLyuZ48syIILjPF9NV/42Y6YOftMVZa9R
jmj6F1dFx4PTLQgyW39FW4xIGMo4BnmSGvRN1LsMXMr2GcykuSmzy8Tb5hWHC8tW0Hl0zwT1qZe3
S/dMbhn73ACVirOXof/NNvv7b6h+WUj/9Q2lT80jn/jhVtP5hhikhp1Pq34GxDC5VNGkbYPUZLdZ
b4tFCs2uv3nkLTwnGPvWnbLz5w3GaqXeIF45sW7SJ4rzx7YmlXwJTFIjD9mVKmwmYdXGmGkWmwad
9k3RbGT5oM0npBLG7GW4zvJf8V1G9rzwQx3zdXvHWGa8yFhFZut/L2PGMhWrtOQZgUcPTZX3asPX
Kp9z+YUUeaFyqLCREi0ARGxymEFY64n3Ael00mKKhJ+O58v14sPxfFovAlX3+6HleEYyE/ELimd2
DTnvh/m+UPfTO7g+oPaJeDVY2/Ri3KMxQnzNvXVATkexl5Sw+X9aTZfd0j8WsQ8H9WkhyYKhbZKc
g/LfBcFlliH2xnre+o9Sfz8DXbawmzuLZIQW8gLY+2mYsYgbvj2AT7vLBmbjhIokIH6L0ufALk4s
znC4QAcb2bZiYcBjBtrKHQf8FUvTK3xmDGeS3gDjy7zLoB4v4ibipXdZdPr+Gfm6LfPh9HzabGZ5
KkZa969VQF+SDk/RPdP2ftyjEWXEinQQ5C/uFpJp2FkN8g1Ptsjk4bmenXa4M8tbRkXc7MTXLH6M
91r8lx/8vx3Ef73OfjjET+usT2y179ccYpXedPdQd2n1UZMLRCfCFeayKRrKq5KV5c2kZoH2RXhO
v6V4ye9poXQWUHx2ifnjEHjj0uKXfgukLuxCfJEWlQgZcRDrpyM1lTZSZbs/nOIv2xwGyhJNlpaA
5U+nWIjCZpxJSNqo+Ttek1Jj9vtQYLXkk5loOQ0RbRgQ5dwdcGzNMC2l3aRdyvZCcloCZ9xrYO45
EuV/fSMaK54u64elUv/6Jv3rGD+d46YMSSEPOccMyulRNyL7VU+2bAEAffxEIV3rB1mFXbFfKilI
b5ldA/Xi/h03LeR9Zs7saSns8Rop9tie58pDBCmFjAmuGOv7JnmbTrtsSvutLMBNc9RxG5467cz2
WNvJ3S6kSM73Fk/iLB516CYL/IH1Q1yP77QxwYrSoQBfE2Quion+qZBWuemMFI5Fijz9RDNfrW6+
v3Zf12KsrwAeTXQgi3//406RxpCs5aIZkOKztswT+u9RcombWxzAEFlYtkq7LTaUlca8qS9/hK8w
XPOfltYvm5MfjuPTIiJIvYEImJoQR7CIgnDcsrb3+hYMLGlWjEXYFRWE1CUQRtsdJSHNKmPe8nCM
shtZj2zxLCzS35+dPz3bf6ytMAh49QAoAVXw97PTdVb5r6UtYneTrtvWKap9knpVeEt3PlJvGHnR
VDQBZVfs2JaypybgDw1ySvb3mjuFHX/TH5l6VvHBwjNOoAJmAHSp6TWFNYbwhYhrrIQbnpXIfKx1
0HM7uvS+f61XoH6X0nSGLNWtoWREz7S6gCpbKaOe/QCxWxi9QvzhW0vLa+y7b/3peTbUuaoia3lW
qM8tLAUUd0Reg4xiyAprVnlnvKAP/6Kt/rfL4NeTpA8n+9Mj2mmpjwZ4qcY79qaI5J2SWAqk5MTL
8gxFMp1i2xg3fWerysbXr7+/2MpPX/tT06SLdX2wls8fdDuVDxKZKeXJelHDPcxzxO7499CzA5Hv
M5cCncc9GraKBVjdeYTLFV5kgN1ep9xFxlFvr/VsnWyH2aUKjGOP5eX7w/1KfWeJH07X512UOsx9
OXK4suih6xiq3+ZEyhe13TJ4JUGYJWdGYsveRfppxf+y0UXznAx78KrKIkr8uGokWRcTOscdkv0+
VrKnRHekHYRA0fSjn+5hrIj2EHuorOIVRXGvudRnY36h2aXAP8ztQjlQG2FDTJYljtLzh3Pz5RuJ
jEHNIt1bNv7c4R/6X1mQd21YqhTGSG5eUY6Emkzgysp/ZG9CxQiNq5jP1EUjNmVUWhAJVbcIbGn4
6VkSv3zxfDiUTwts2dE+iSUOhTo7d4bZGeEl0mKn322mN6J/VWUEA62VchuEW7ibxsipcZhj0Z2P
FdIxD3H9UMKc92390P/mIFkd6AkFZNdw7uZxTX+VoTXophoSG+0vjW6bhxoPcW6ubfyzmG1msVlR
7sCJ5Zq15o62XRDsmJfliJq1tZF5c0OQyiZhwP+Q3ALhJ8SpE5Y9EH/mUhnbjLVgWIf004YN3PI5
ZZfgGZmzRDadtbtcda0jJCxvoefDs3qkz1lyeaPGm2gDQ8hPicd1OMFcElXyKuNXCqEpc5hI0wJO
QErjbyhglJ2IZfqxSP36PffhMnxayf2xM4NM5zLUv9DX5JEnDnTCkIw5FW4pIgMfw4bUGy/yr3v/
MNH6fNB/msN8vSP9cBCfFlaC6MV4WB5ZvncZ2mbjyqRCYQbQealspdDT/avcfKlIIJn3KLTq5/CX
oG6EihgVACnH+H7wd7TxYFvRNdPRfFfnhWHWr9VySySxCMqJUZeL6qJ9znK3hbt1MIXtLHrJLfO9
MdyJ+0p2isYbj3ni/P7hsft6Wfjrsfu0goNLKoeo4fsxbgsYKvhXE81bUHcxLgCYe0guD2nmmSXD
0De2iyNNcTIgf6inv576fTjNnxbyWM+CVAq40yUKtxve27O8jG94giZaauec8UXg0WM0lKvYa36o
NP+bdfmvk/BpbVRiVY8GmTutr4mzvWdXyFP8lIg77EsKboaSIhIPo7JaRhTfX4A/lfY/3twWMYF/
csTFRRX+cV0ulbhIdJELEP2mA93htkI4EuNRi93GC0FKkKgIPbp0Gzw4BOAZINNWE43YAASD+isq
Hg16Agn5P04Uu1PkopwB1SOTAMRJK2wLsIi+G+S76uX7I9e+amUsKa46mCkVQ+ynsyZArJ4ng2tW
9/vS3CKJwH9UpHB81V3WX3C0MU0R/F2FNY1Ya30rMy8nnE4HFTMdEPUUdNJkeq746GkcAlhIXYID
cI4lNo0Aoh7ARvPiFhs3JcwIuzjMZZ3grWPdvnSoBFE91tT8M1xKLOSd5vXRgRcTLy5h4iNWTOkD
5dlXj0WZLSK3gP2suSgJfjgRXxXCH60En7pWRlkPTaFxIgyUEPpjUO5ZHUztFw1qiX4bglIqSki7
aMZ7rxI3dOWk3iWmxDARkS2swqY6KgBzR/AH2Y5JB6+M8Il5BlOzftjLxxhU1TN2nsZVzP18X6Ka
gw+J2tZyuUV5O8ZX1ntYr5jIN9KdEJ9ZnxH2ff89pa9e0R++p/KpdzWqVmapBd8TeZs+OciGZbt+
M5glNDa+MtK4cxVVB0KB+ck6x9UT5zyevLn/6Xn9atH6eCCfmkxJXfe9mNE/MaptekuLUDBhKa/N
/jgRxOA7KARihETcIDYJEMKbNHp681MnelkZPz+4Hw9iqU0/FCyipWuTspyNxfZIMXcx8u0Apafi
vkYd6eEDWjxaxgsXc2r2fn/P3vX7K/Iny/MfB6Hg1saNvpR22qflu0rDWJiXqok9ci/f9wrELr96
bfBasVHpEmScL8yuSQziPpGrRS3I5jW9RokaSDbjJ9Z5CSC+gbWKR+YJCnR4Eh5UwEeLy+xMtBPW
VYhF4rgz51+Svy/j08xMbbqmDyzqawx+o3rinQw7VcBoa+zRzwMctWCTqW+NttYjL8svImltYU/B
0tpyteHBRVuqY/NAOmGtB6y4oBbCfV7fNpeOFL7wTCUTI7BBWvUWWTedgTEjt9EzKu/My/xmb8Hj
qcl0Rn8HNp1GaLBt73wyBPimwA/ACYLtr489SNbWIwVXjI+jbLcktPhkTjFoJBouvLCURoXLVSvF
g7QZmwceSpweFak21rKFkBE/KldIx1bcWEKxUUQQpfGZHUQ6HnrxUQld5u6wZhZPe/7SV/gWkSLg
5bZz4yUj5lNcMeJqPP+2BrthbLRkR4OPnRnT/KxEcXomBklJQE/dULgtOs2QgZoTt3sWDIZ9OT8z
1sS476thx8f6NaWP5I4NStywdBR6HuxVp2S/hH7Ra80Rh7nleEiU5dz2IE2ghQCyN7fMSpvCFXrX
Cg5McFT2ZdrSDlF7ckBGSJBIK6IzmxF27VqJP8CNpGMmX7NRHjfWC6GczFd8hXQGL0CxAeG99si6
ktf8F0E5GVdN7va/WXsxwuAjwAtD0Ruc0NdOe0Io2ThUa+4xizntQ3iazaeUdxvSuZTjYDT4ILFM
pnawrZihVahNZ710VRSQebMH2slXV/tjFP5OdOjHoluptyynlVe9N8XdrLoCwUgjo7zdQhlSseW6
XDpE5RDMFsvcAf0oqFwaI7QoZGRL5iHAtQ4wIJBdukLMMLFAKdj+XKytzDUHfRvXl7zcA0xVxK3E
TL71usGrF8wPPFV0fmO8npho9iOqN+a2yqWEYFdMqHnR5dJaQrqXIRmrCChFXQGWUgePrMGGmiWS
XmLEjKo9RecUuGdEElvATlAgJK0esUdyAI9mx5Sw5o4wU0fy0+Nc730gx2mar4dxZ8mbULwbfkXG
pifXAIkUnsZyQjB4mPzNpNWkD25QalNEjcqBAFvswplyg6SFqQZAVYxAAviaIzxbk1q+8QAyxYxl
fTbqsKUDkvxWHbFco0ctxL6GMLNF3MrKNuwafW2gZqw3yO0DAINnpUU6N7cb47V+w91BMUx/BJE/
P80ffLCmwyqRieIhPsNpMhwza0g0SKyZ4/R75huI/ZnV83N6sSbkGiXlfINxQSXMgBSA6RgiejZW
RXPKyouyRyDEI5NmW03fp9lqvMrQCuHRj5oHUCfVhv/hwebbtlyIcANHmqGyMDH5jm+mdzk6CmgT
4pt+h1keHaapQA5AaYKZFZsLfXgWlcmDqYD0G5ucPjv0cRAMaIzJfnM7CQ+sq+kjEu4g98z8rCe/
TZYwiYZHTqrxi5W+GP4lBsRvcO2rkPjHVVVS1F9AaHfRPTJXY3ydMEMXxiE3HzXxOeJrtGZnoxCI
ml8D3bQwgahwUPVLqXh+BirVVskmYa+Ol7/Dce0IiCjgxQH2GWfp3lQx2iP2Yfyemshv2DsEWyqd
ftxpZzqcCgSh5EWPbkvEVaqnZtseUPVbLrko+EaFqFT4xWiuCEw+ZqrXYWuPPMpI5DpNvQ9jO4zR
BLi+6OwneTN0uMm2XXKUNax7bqkfiCTni/I7UwIiSVJd/IS2TE6d5KSsTKgvsFnP6C3wFi769CZ0
495Bm80R+MxRm5Mvb6hYzOFgRB6gqbDfqjILyabgjh3FTU8MGdcmB4Lm3RfVjQbSB9ObI51nNqjL
/JzciSXUfLPwgDtM1v57DUaPwRmfyXotuVgtZuUq4XGHdYnwwrJjTL3EAlNxcnrQNqJhKp3EdFsE
9AbKK8LEXA4fgpqGsSPtWMxZJbTlu3UhHV/cX3d5f2u1j7x2tJIb/JcFz8OyR3wDPHiMU3G647bj
z6TCcumUVVdgQF/x6zngkAIYmFX/pk8XPnn5c+cifoqIS0DJ0ju95JoW2XXrVkKy9rjg7jqXA1DO
/HrYUKQ/jT3vCQCXcAkXuwIHaLwFWMr0XUINKLkyVxtfpbEi3IWftOSbRbOoemGww7HFzpNsh+JB
ejQAcONlu6pezM7tVZtfxI/yv7SifKStTvjeoaYHgGdcd/ul/VIQnXxuu97jb3Oi6tGbeWHxawNs
+x7/LN442vPSWiFABnxbaw8VjA27X/7rnoaBxnlRbSV2hDfhTQR1xQUkJw89T/qiIqfgF+DZjnEw
xWtBW3fE0+RbfoKbHXELt35Mjl2/7fItH0K5bBgO8XuRfMd/1R67PQpEVn+aeSRxzDzedsdri4M1
Xf5RhI3AcLVElRzz5arp4JuuhjrIt2O0dCC8hrVObYF5kqkYIS0l5wT7N2pHZ7HqTTuBE58npMXB
YyIv086EdcuxRoxT7JGOJ69Mddsj/Ua7SnZf9EZ90qGIcjJ1i5pI5i/SmAmxfJwS8Oo9t2LyawIn
ILzVNJ8ukv9T4SwuTuJ/FIwq6U+iqi9hEJ9reN8KlKTVJ7abNSHKHsrJJj6mt/D+63kpmIZnpCSM
+bwKbdX2ae49H2WiIZwk4QU8SolFBK45TYpdTQhvT3/wRDGOOYiiPyV+ulmp1q8wskl5UysSU0iu
OYQ4JKknqNM1EzwO/pZTsqcUQ1FZvwmnedseJvZMJpsJwsdnYkq9KHBllqXERNVKCN2mA5ATW0wQ
9qy0yV44VeE1RUYJ4/VRl44pcbuZm23yZjGzXDP4OgjK/dwTesvb5jpOkDMhX282yvTgy60n1Nfm
BK/XJPONclhEYVosQXaHJWY9rvozyi4DpEW6o2FfpTIV0SmjvmJiBubk1QiGx3wEhMSsxZ8Z4zkU
ABZoGqIeOAIy5FO1dFKom3OQMaicyE9/KkvwEU8dtAO5uwzozJSUaNpjoRWgbXOLvKroMii3cxru
U4RGo53Ma818KfFAG7bln3TMkbzQE35BClBjFHYNhXg0k1ePXYa4w157m8itQYEb6jLCt5Mmx8dm
GTzgMqiyp0D2ZAJhparhZeiKu2iIiMEgYlip3SqOb8pI9MoKYe6IxKhzA3U4dPF0qqNnnb+l8gKX
2l9BQVJ9s3g2Apa6GahFkjTbvNnKv3HSYobh92hvDf9XjSb9bCpnfgf0c4bq+HOG6sRIa1eG/WFA
NKQOz5pyX8VQi2k8+slGBrOioOJCe0l615yt1munapywvKGHZv4aAe+damBwr7iyIeM0voeDTGWk
hI6VJnUVORKduOzG0PeSuu8LeyZTXIRKQc7djluumZ9F4arXnK4hLpZpGYsiFPPOlg0Hpx6OhAlF
ZH4SkO3MRxnfZ32P+wr8+aqa9umMrsjFwbZ4sRjML7JZ8yF8ojGFWEPEAQFv0X/tqbbSJ5UiWjsG
rKUrpvoGwgzPf8zNVeyGmMikm/HFcpF4mhlatTVO54i7BcdYiHB2W5DoyOskt7NnDo+xBabJOr4E
kz0DHNo03XaJI8IyFjnlbwlOvQB2mOPy6y3642WA1W0HyTZA+CxsVzue7J0sAckgU/GOGr2W6Vuu
+oEN9Mp87Wvoe4uAV3KwhrNjr9rFYpDlhwmI/bJYg6dFW7KV6x26FExoAbw+n5co/qANXk0ZuzMz
MWmli1eivm0i21R/0/9M3v30CqZMPfxm+ync072vRRrla21YR8mtRYCSeM7wrXLTZeRBsifl5++X
jYPuoVTpdUKWLhK3RyaPx6o8kao10Brh7pccHZ1pvR0GOHzL16cFljISrpfmMPyhmgh59hVvWnjx
ZUiUaKHAmwjL/sPfmUikzatsPi7OWib1MuiTfkidSd7lnOXyhoRLJXw0/Ys22UrmNR3xkWcGRmNx
zmQ70OlD3wNtUcRjNN6wbdBKjFsEiPiX5VxFdzm4m3HOeZfs6uJKBsAJxYftr4BYN3I6F+MuBWUg
n5OtScsLaD66MaJbJl56Fql1pPuS19Wie4+SzRg45ENMN1Z7YBYpngSqXtkzl+m04zdboSC5xW5F
8EQYJh7pthkQeJ9V/UYgIOPFIp1J2tfxbRC/UECriq1xL6Kk2kvskOAaucqd8DuHejjjb79BDbXs
1ac3QIycXu5pRnnsf/EHChm4JxVH92NCRK98IfCb1EheV6r6RL4Utu9YPLLNbax7zFwo8QiYe28p
AIh+Le30fWbAQU5uQjpakP/K0ytalmKzHZot+5YFSwJJDads7lYBGC1n0jd9thdBS+/q+XooNvj/
LU1aNTch9nOy3ygSwbfKG0JcVnPtsa81whfGLotRE/KMyinhFy9UG2S95dI8Y26kRm696wXHiDem
v/Nv6LuzF5Liq1J5qDIvBCamwXDA3UnuJowcOVxlZ7qzNNfme2F8QuGfJdxPNc4GVwVhg/hstqk3
KbjkwgF+PguQQREYux0hZATHoZHPXAZ76Gf4pEjFz0KcJomjgDZrXJtXM8V4wNgZxzkCL5/V3S2v
E+2gLTIuJ9Wow8gYd9gPKQrCf9UuILMhzik9TiAFhLJn7SQo5a2v9lHoYTHMl1ag8ICEZIkrwThC
Fwfpd7IgWFVGZrC+VVYseoXnTHQZzmLfJ5InGniyYUiDLEL0ThgXEb7xJU82TPA1OkTzIUkckbKr
J0k0IATkUCX3/AEqESOtu/BVhi6g8Lc97Y7Khq1/ne6QS2RQvFuqcBh6E8+YDcloglgWQ6FYSe+U
0ZSCCXwvbj04XLk3qY5Snsf2YEoHNUHpdz8LSKRwgK7IXY53wnBkZa2DnbFNKbNIHI1uObWokyCX
hul+sOC0I2d/wpPFq0EDldd5JPAlo9dDLdNUj8zmHsHuHn+FpboMO4v6ltZYijcWzBqSSHGie23Y
XUaQVLyKyQesnyWdTo3NJ/akNSKWCpoEwPpalMAAcelwrDHU+50PT1G9TaDvzteF/4bmRGv3ONxT
eR26lssLJ2/WvGck5VYpyRVGpryKeLh1AtsWyV/Re6AFUp3XMHlRdmZdJ8Edz5axZcJlIWWHjRbb
5Mz58bFfMiVdafbadxx1ICXY6LSQQLFlW6cWhBsaixUpzWRGtyahyeI5f4FSIWAMCTa8mo3cgyQU
YlyeydbYFdVtTAfFOpNaaNDVYCNGMSYcS/IUpi3KXnLmgtwFTTTIl146VhQ3xUgfn1U0ANKkUSmG
KMK6dhPnN4mx2N5XybbllhNJzEL5erCATvAsFMRy1myeJRu+g0hUHuWedGWq93V3kHWdUF2TKmNV
0L2KF2ypHUuLiqHkNapgkYYrSJpsQiKRToRi5OkmrS9Wtvk5GoHMZ7XXjrbMaxs0M1UCGcYDW7Jz
pbzTYSvk3z1pDZYXNUu9QOGQp15wYtaWHsVuH8ywkku+KG8qsydQ6LeGWoAb1+Kh4kvz+SodncPQ
J6AwSOfpYWm5+eDiqM7TA9FiUXCL4iAXl4WoTa47/zU0r7r+IeVbZpXlLu9V41D3ZE0mntTtE3Bo
cvra1XfD+zyci/q5iq6l/GnssWSj4TxoFq3k+Fgx1C0A2FFXt+1GzG906oyt+p7hlmDk7Dsaxt0F
7rhSAGeY2EB2uvCcXgDAC4YKVA7zwkac94180R/G8qXAxzXfCBY5hMFtocTslPT1YBzVyLJZpsjb
iwEeO70GNAJkdvMU0beR9PMM/nEwV1Jw4xcb6zFZAhGxeF3N7O6sjqg+kgkEOh+h9qCoDzUY9vi9
NM6Dinr9tSVQSqQbN2EtN5VNW15qZZ+a51m4t0IyldwYh1mcvibJY70zO0Te9HZR6gJKvk7RYSWy
naXUjnaa7Of82Sy9Py31//k3TUvzB6H0WpRTHQVh++lf//O2yPjnfy0/8++/859//1d+5L9+5ZLU
+7d/cfI2aqfr7r2eLu9Nl7b/l9e0/M3/1//4X6gprCfv//t/lEUDLHhdvL3/HUFlLvgcVRQ1XZEt
U1l0DN8kvRATyJzk/c/R/Qu+88XP/0Wj5dcZzBQU2QRK+++cF1P6D7BRpmmQN0iWH//tbyxa0vg0
k2klOJ8lzOXfECvtPxRRWQ7VwseK4fb/K+dF+ePK/jh6+XTg6idlAGGjndDnNCY1fXaL+Tn0s+sm
/T/cnddy48iWRb8IFUDCv9KA3oiiKPOCkIX3Hl8/C9W3pquq7/REv3ZEGzlKBE3myXP2XntX1p+d
gfkgOFIIlPC/0+dM3SXlW1rAsOcIr/YUg886ZFPFojhr3qJxMlS9xSy0BDqsbBv8nQtBs/kShcKG
dcqCk+2BSeDcAaJ/yr1QIpNy7KXubgHUaxHeJZTfgnd7D6+lZj48olJUqCHCGvOeqi/jmnK8PxWu
vm1zlx3I33UDBj/wBrnCQbZAX5z5lKZNiQqzpTcE8jHOxptAImSp+TaHNdJmYuP12kb2LbpZ4630
DafHNa+q0d413QLCBxVQ9Bb38sl2m33v8vNptFWl6mrE6p7khG1YfBqJvGQXNJvTvXGIFBj0fr+J
3YEaTuKka9gDPZFmLTfsaRK9finbGP3e0/q9iJKDO9IgpnNXqOfBku+aMd95Daj3LAaQiHYqlEjK
7WgcFGl88Bp6zURYLXLSzvWaga6bjwc3Jxkl7k9jR/qBOwVcTRdcSHcNfuIwGLFU2ewrEoiYQzZE
r75P0I7vV5dkSOExRp+6rp4rptx1f1PloxISceEjY4/uS+jrFs9xb31kcbXVrXdbmxh3GI0UurqV
RT83P/GKvxVMYIymIWtXUzZZADBDiVMmhvVVxOo1GfGV5nsFiUwhSryY1XD1c8bykX8/FsGmhz/Y
qZgjhfXYKfdVy/xE0oPiOYOwqDQ0ur1qq3CSGxDeT8lZpPDorbzJxUugnRN8UCx956SndZFF+tZS
k3fPp8tdRV+Fx0Nma8GhaKp1VAmMS/6jnLirflIKGbQYGKC4cbUSoc3ppWVGl29HBQmbCC6xZq8I
QaShVjxr7rBVXSInwuagECMcRgAFx/cIVXfNWVeF/1mW8VFnROESXGg21Zciyr1sw2BoSQe2ec6V
cSa0Y8JBujEZJtg00mg4wlDYdFDzjfS1GiM0uekmVXQYPZR5balshPfgVpxhghw5Nkb+mHcVsi7H
SxRe1Hn42YzVXrg9cCztNReMVUJtroYBytDam+y6Ocytj8GmOJFzYFmudh20hsTmdKcWlX+O6Sww
B0D16ynNLQHe23fRsaraB5OYAy03PyrVF44SMkGZ5Dpj0S+VoLoNpfye9dGzgnUvsYOnoZDxQdRP
hWt+mDK0udT28m1dK5eol+F5esNeLRkWDuOSmwAVssDgDPeV9VXCAwgn/uJ0PWx4HQE2xSQZ9Naj
QYVnTir1bK5qslM3nEI7zrSdIV2CWnoPjOKiNpmChV6517SQjJbYmo/0TXKrWhiCqzBBTIERjqGZ
xqh/meLKl5qa2c7cAwmYyPPddSnsnZaRvOT5DFpIRC5xCmf1c68rmFbj+yFNL13RrMnPOrVaTZ+q
HxjBYCeM4I3VEaYkuh9+ijbMIM4IW3nX09XvA8fIBUokExheg6t36Bdulzoxb8GxU24pzfW81HZJ
B4Q387diIESvocRrLOrmfARF3CvEaaGrhKaRptVBQaRSSWLr9oAzAF02A8hq28AqKu4KhoCKvJWL
nCbxuBWGttH02uk1LHL+ccR/25FHDQgjhwHRN7zx5Vlac9LLDry8Z2Hgz/7NO79mobhRBTRHFQU4
CsW/2/nNSW/1687/l9v/2PnFN0NYoG00gBPiF3ilJb6ZNtxIw9IQsbK//7L3G7JM2C75cLATvsMy
fwAsdWiYMPNNSzc0je+IfwKwxJ3wWwMbDcTPl67/pv1o2YD03J2CO1Cnxl362pnGvlO7c1xjtAj8
+ZDVtGyNWeoHX0ENY6XsXwvfK+flQB4UCOAwLcm7krS7WqUPINvXaJpGCIkY7ZdBz+567BaVWzzJ
fvzopspSTnCVcEjyOxrMbv3VaPJC66tne8AmVAwXSViHABI3+6eURmRqhscy1mgAJeACTOY6hNI9
tFbz0Hrxsxra2wJ4iuzGqwyB+YAi3iyKtykasjC7bVfVx9jS+be8RG6zLVqxjAdytLxuJun91ihY
I2yY8t0yJZyrRIveuo+1j5aTk1+s52TOlIaGDJSg9nrKKaZhh75USNUlRsRRRqxmnYH82FgGmUGs
DnG2qrno6DMXNB9dpGd2SX+HM2RKSEWemJ+KwmwDUFFuFEC6W067iW9OQzewDiTYeDF563n7GTb1
xRythY1LPA3jlSuhRqjVfcta4tfpg956J0ljZI5iHHWHz/pc6+O+9sK1Djyr8FA+683GbJWTGdNV
r3gspfzoDsOhNHB18NiqlmOTe641ZKOlVY4Ww3QsuveKVG5yIjEVWsiJP26CgB3PkrOXGN1Pl5LZ
XLOPzn27P3W2iYifyYBfcIZlJ3MBRtiW9ag3aBgkhNBlvEpNmL5Vfe36cZ2lA7KZbWnSquodWXtI
60tmkrvrI9lEHaEiYYjCxImkmN4dnskw2JRTlm+cMfImVkOUNp2ffGnlLY2VW+Uf9QnghYg307El
14IuG0DpcPzSgvShIA3OoJnk+uK9TJipm+Y26SFtNEmwNJOScBtXxXqJdbjSFy1xzIrinyokTl1v
zLSxIcTLJfwWP5ds3STKYj3qF0Vh7PRe3ge9+mWK90QuPmNbIXG2w7mSE+bF/lh1WCMb9aIhizB0
/CKtHv+hgP93nq50RZ1SzFkIcUkhsvr7NVZMy+Eva+xfb/9jjZW/EZCpcUr63yD0HzmaFt+aaD9k
rtu2wKLPX/0z60MITVaY2hk4tjh8/Xy+4r6yxvI7sb0Q0PlP1lh0r7+vsb/cdU38JoCPtHqoYzeV
AQLOngiBYIRu3pv3dDuVKT0yuHV0QxU4/cyV5lASnsCgLZplumFSJuNEf5fnAMNTXsjUHVBZxEI6
EfOhTL+LUUC1DMWU7qi3EEM9et8GrM1TIq39e3t4FwQoGUF4k5HUZ4uiPdTezq8WXvEx+LTbVccF
7N76yUxeyssCib50bDDt87O29pF8RtYeTeU48x1fmvtiiUILgw59Qdo1dLs/+8fpk/tepqU9I1u2
Ms7wZj3AKnPwvRHTDWL0ynIFDDRcQK+qWGj9GRSiYibIYzLmfEF9JM5sck4UtNyEY+iPfJFrKsnS
IejPpe4kQPwQOWCiHqp8wWDpIB5p8yNS0RhiTwvoTDzSDGdGXNIMIbSCenlmzZVNwhv4Uk0rxpJh
KeDGBM7PAmT5HPE1YvE7kOQMB5hPe29ljYZUYooS04XuX+0YUSaQTQlpg4eGqKE3FYBUEN07/3gV
k4GnKcC52etilp5ZuyQmEO1JfzNuhB1Gawwz79AKvAu0HiIzmxu/xHoJokNXTjK6KvvwwbVN3cX7
QCcAEBTDIiyWwYvPJ060dM8ubDT3LB1rrhL1xQaXyc530eMt5G4SPUUP9sXaSBfpmHzyDAGEwB9m
7Xk22P94omD0eC9FtNwUq6pDg42WlM9iaV6wC5HeMJs+ZBR8yvo7algMfoiRchMy4DBslTeTb3xa
58paxtF8fCTF7aXfZavskHwi/Grf2jdrinC7cv1JRm9wLi8P0zlqyaP7FF2KeM14GcxtemUqa8kb
pLwBqS+XJAaVv4NlE01j8navRA9KeeBLtFFf03M9RAsyuzXCTwg59rV3Oz0x3A6Jkz+7N8j+ElSE
Z3vvvubuWq03zLiNW7R2mD0bN58L2lYX3Z1FaJmub7y/tqOx7I7t2XodN0Sn3DSEK4skmaEQdJBy
tufuEu26y4kX9jwnQ/08bpRgYcqL4ajQ0YbvOyeNFhNYgn4NjFV/797wT/TkWt5G1FF1scYy3n68
qfv6HD9Xx2Ctzeur/1wc0SpJT+2eCturZgdifsQXwTnl3lq5YFegcSPrttgw35vbobl1t5eKCSVI
qBmvpjCfabf+ynT70txVd9JbfZ+fTBBqwUA4pf42ojMIHW+464sl9Uvz0ABBPlQrlZmIzrByFiaL
kcnFl7rCenALNo/yyV1rM9d5N+erBoYciZYeYo1HEvdI2GDICfhaJfalLHaVv5tQ/zQowkVKKGDh
7jmCDRb1ULcfzjaBB5U6c4OFt5LTKyM5RkjhrHBoJMdbDn9LaKWIlzcNTzXPc/+QHTWuR1rl6Zpj
Nx9w8M/RGQ2LiGvNwfpvxmN/Gc7pWkf1sMj0ueuMJscl1CXcABbBjAm1ky/JFuirfTrrnHRWLwdH
vPvHYi/enwnCM/od7sNcXvMBPJb4WN+0KJmn6VLfYhh59igByds4TjPMuRU7/ExyzV+Dc4ke3HqK
zvElP8aXKc8sOVfX5IPBFF43ui3NVq7u5PE+9pzq2qb3jMdp2EDSaTYEiPNj7syiDfVKjz8iuPC1
uio3eW8T6LnML6SjLU2eUaLYWA/mmkN8m3KDSjK+NoRNUhPP583G3lYbk7gzhN9HVODbao+k9lW6
8848cqhA5tMX9G2xKTbNvtpU3ECMDqztszovj9WVuwn7kz+IiHAhL9xZds5OYj8xCziSV2cLoSsJ
ccgv5sBupvlBJjvx1BC2nM4m7HDRkRxnOIzpv8ebSqvs2uyLDTpW7gu5K/FMGaZ/zGFZeSvSdxfm
CmmkwRMQXAHoYBLov5oF46N3dQtUdDU4U87rvP8q9vwc8k1fxg6/0N75JRittGU3ZW/I/f0ksJzB
LQ6mOMz8Jt2B43JPwZXibiXe9TvrfsrVlF46p15Wi2BTLMJo3YR7xK42Vq27ZEPO5sSRc4FSvOvb
52rv8jrgAcbeEPF4imDGZ3G8hsVJSAuhgdFGWg2LYWFu2TCVuf5F26ETi0Y+6tIynpanRf/KzLJ/
1eVTM96b+VffyERVgUMCdItrHhpZA2GGRLxJovXeYRjp+IMfOXxm7x6GDlGJkPeQMiHfzZI7xUAq
TuFPEZsLa5W+oL3O0K8AV6Kr38/px/se2zsvezqDU9KMT4KQOxJOJMjP8LRJ6STrsJb4cq/Ty7qT
xVKOTpW+CbeBXs9ED+hfMBQkLXVF6ApyKnQVGlwza5kPKxwbsbUkd9AfFrTS1vYnJ5Z1vCSL8SXd
Zqf60B7Erv2U1+VhMkpBjDus/bthR0Teo7QITuTkkSbGRmE7fOpI5/QzWAyP0vPw9pV+dkSEwFh9
TldfjLE9Irk3trbggEHxy1c/pXNw73NR0PUwjSPOeBNv+YN49Jf+NrkvV4Y8i1+Se+7HAz5nKHaY
PMByAKejjJ+lLyOEuXpmvIVbvn3PxCO5ZyBCL3JWrmBf/Iv7F7ryvWAFvGrItjmRdv6ufyH/l9r6
99v/qK2VbzI0V5mEDYuxyPcBxZ85evQtNNswNFXmPxMf+qfaGhcF5balaxqFN3foz/6FohGvZ+Lc
xUoMKfSf1NaK9rttxPr10n+fXURhFaR0+hTm94ELEntiUzVftNaR40HeQsqvRtaLFPm7qGUz9j1q
o0qL1rXn4odAauemuTYfJWWZNqoMUbGnFjJJiOtcwrukHM/YcD9I9FHbdKtplK29W+2HselnJgu8
CTTjojf2NomGt3qkfOal6XUYOQMdoTwOMpyHGYICIysd1SdLSyvv0hgheZVvGjPbZ2730DObVsw7
SxtXiN0nvfq8tq07t2HMLlmMVB9dpZ5LE59BaQ6dEV5MO3oM7GbuZ/qunUKywp1m19Ny8ehZUwKn
IGTB0/c1RgFdik8CvTGNFMQXwZn5hxN00Sr2gnVVK9GsDUjZEeOpY4Ra2C9RMCwaxE+FSk6uz9Ia
ob3o+Xlaxa4vU4T1sDq99GazmkaA10z/YKLBTwL5yFkMfhQrj3B6KIZV1J4Jm0W786KkGQZt5d6a
IFsDPokSpm2dEZYNaoeZ3HvjIzAl8ZCsA0fr3Ge1philc5I0YAaCh7Yu0aYhOzJX9pAsB0QFbeCR
K1RuU1KCMoNDAUyzGNN1OOQbc+wWUps7ZUabPqEv/Bqq3iHE9dwg4s3weWCRxK+R668ZNeoIxV90
/6Eh/juP5xqOSSaJpgkGg8gcPGJ/t4SIiRT2y/H8r7f/sYTI3zhcmzLvetW2tO9BPT+WEL6lWxbq
WaFZSGinyeRPS4im6CpxJrzpte9WrT+XEKHQNpWFYarff+c/WUJYj34/nv9y11H88P2fnWdWELlB
7ilrMWeotU43ylNSzEPIRcALtw0CfGLU5nW5oMMm20csmCM4PkZrsyxZcD4nvwuVFOyeNeJmz0G/
VNzc51rb2MWKQxmOSrKR12lxNRnFt5zY+Q8f0gwwivcG5il1E+0v4nN3GWqMcW1bK/6PHsNCfkg7
f5nd+HvcB4iaGkPMZFljQDq1C2OFt4IQRu4YHiSZjqWSzagIP4Ybo8N0iTK0uksu7lZ1gnWwE8v2
ZK5rzoA9tRjCijlSi3ZctPA0uKvShPOw4Uo8u9InBnrDPtKEte64RJsAkWQWMdeENYsC7MB10dDC
FuBQr1HR6Stz5b4ztbLvgmELJC3XV8ln8skf8JZEOoYni/DHP7oE3NvgyPW2C21rrCwolPWj0c1I
lEfzp1C9TpGjwGNtplLZvH7rsr317G5afE7etn3zltmDd8daNk78Iiw08DUjFOLzd9eB1mkedbRR
yaUuboOEFpCa8x6BFZeGFw3xsA3ic+WP4gSS/Kkpzmm2hYCWYphixDhT6527r9cIUSYCGKJyRGM7
gATSskTwcujne+L4jsh+gzOpArj7utdcWkp30VUv5sW5OVVXMQMHt2w25bG/9a8JOctgCjhRSKS5
aw6PzCxe63Nr9kzZsux4fWCXmz0fSXNbgLrjv1NevL5Nj8Vm+qxbKEQJ5rOjAuGzXZLrMDuuwYPM
XrEFzaWt8Z6/uu+okioqdetJuvMvaI+Cs7kVDpKrZINrhG7EU3vjHBR8mKtuQfol5wv4lXg6OeQu
ik22EU/q1niiRDbBMb9mFY75TUf7ySE+Ln2zhSNZe6T4UeUk1p02ktlwIWaiJfbq2C5l53n8Ist5
h51OAARGkcUHLqStRflJuTcxXaIFokYq3GEnji4zbfpLOPPvxDbcgPpxxCpb0nDeIMPct468Hu+8
Pee/1biqnGoBYGybbJINJTX65HcJmL7t8AfpC+G8AkvXHYY37+QZB3S3pNDNGt59uB2yNaYdujme
Ay90F0ZH6ZkPsR1QyyYY5hCXH4ITeMEt53qgdgeEpTWl8kHmBcA1P/v65E8Y3rj7ubUE2Jw+DGu+
iB4vbxa+v5WepTPZ44hopxvYm39vEYoJgk4qmnm6neS1Tfypv9lBcEuwxfy8g/yX2/9nBzHNbwzK
ZFNmYyJk7Xul+Z8dxLS+KQxGgDd93yR+SYHTv1m0fYWssaWh7Jnq0z93EHMKnbZkwzQEt1f/yQ6i
mH8NYfjl0k22sZ93EJG1Su0WkARTr3uTBvKaY+/LszEcmvI6i5AbDrhYJVnCNj/sKztrVlLEvIWQ
uos6dLR8pI0fJySFpDbj6QL17+Be1K50yU60EGfptlNHJe2thNcZRmnGHRkCL40itIOPKqMAcVXQ
oVkOZ1ZaVkQOB4a3RYwwAHKzjZsOObBXyHV3TafNCpqDQXNqGe3nabBVrE+5/0hoLWuVu656toa8
AdgKHB0sf5kprx1tsizNmHlEH1mUza08WYVlefJQiLoaMF/UhvmAh1Rh6jbcOl/7pCuP4FN1B3YO
96DKrNV1XO+7njF9L/UnSUmdMIWjYoQfpoSnO6xXde0mUHujMwPVWdyP2wixqZEjAagBHCcITWwr
/rQt/2oT4D3vTYSFpsaZt8dMy7B91dXeKSj8NysjDqbMn5AldayY5bDNfKZxhprsugSOQTOOyFzc
DNGLu/dt/wCkZlM3GItGdDeZ/jJWqKDTOju6uFzyxH0YJem9tY1jozz6mnmjLnEsrX0tSmI/7Hob
oVTKWOZS9VHVr4H2ohrSspaLat4Z1amTUvrLqb8M88GBy+GIuEFnBJG52tfx4CQkTY06TSJ8L3Hx
1fvJPG4XPmm8uvZcwGLXkJwm8n0H8zGUq0UjwnUtb0Vd4O2NaPxLLxF67C5DjTKMGKotVzgVObJW
q1zrDuOQgDXSMYeeyYr5XDbSF8LBnYmn/t+8XpHwbjP+xuavcUyl7Pu/1yuZcTw/8Ot69Zfb/7le
UZZS0jLuEsLQDWrlH+uV+U1DqwLhg8kTp1+DYvRHxat9A0KnKsT3gFqTCab/c73SvnHyltERUEPL
MmrBf7Re2b9XvPYUbv/TpU9AiJ8qXg5LvRaVXrzG2I/AxS3cV978GXpkSf3k4LWd4meRDEEBs94s
75CMwwMeJ9/FefsqKXvJu0ysLWMTGXe2U4p7WzxGxUm3u32da1ibacuntZNrwVnBD5eUuyiN0cLO
5eFiQC3w4PvK6r56jfN1JpxsWBnWUsaIk+e7JCBKGN06spry3jBv451riKeRHn/v6ij/wkUwtwT4
dvwtJumGnvngIcluw2ZW+f7GtDBl9CwAlmMCvh719qFOIDEJY9jlur6Sy4hWc3PV6ACa+cECNmEA
B8U27vkHLXofkNvX3RfxPZOv3uakvJQb5EJHO7pS71qwCBsydLC3u7ZyiEyIkrXUROgY1VMc2VeN
RhRYOgsQAmoqrT+wFi8q+pDhvnG7F0Djy1ieXWgget22HhNywY2dM2QkH3iYcjVkwT0Tsc5wQmj0
ZXKoimlp0RHIF2ax0PR5YenQyGlDqyPALPAGFpSMIVsp3qEYrUuHGvMgyeSK0KEFr9VlpNrOsJth
E3KljavQUvv+mVrLX16enDHuZckhTYPnkdQF9PCZpOEfa/HGpaZYpFqJlbw1F6Wd3ZUBccIqg3my
qNMRFojZbvtPJUQcEWFHCQFnnHvX/gTLuyDvp4RyVUW4Rq96E+wL1AciwyAa4nnw1WZXNtG16dJt
/JAjzvYlnyqN8yDye7IillLx0Re0VOveSSHke7ieJ5AcnAMAOPbdv3nhEnCy7Ml2ymCbheTvFi4x
vc9/X7j+cvsfC5fxTWHdgmf3R9LuNC7/sXAZBOfCudNVYHIcxyfg3Y+Fy/gmbE1AFlVMw0Tm/JNS
2fjGWmcZJouhrpJSa/yThQsm+W9HdVv55a7/jnsWuRGppp8ka70hhMTK/WOiphjItLt2TJyW+W0K
aCVtsf+gltFFMe8ScxP4V2qpWTV8tO2j176NpHTJA7jw0mT8asJL9pcNb3aBbETLjgmWZRmlYqCc
ZHr3DUdHXcGb4ZJMqA+gcQeXPxUD0wYIXcshWv5xb8OXL13kkE2n74oWX5xVaB9jjWErRxHYxM17
E7frtExe61ZG8tgfetki7Vs7C5vFLamLCyJWzHsD4PoA+bpfLofKwE5L7aBY48qW5IsosKfbwSKw
3YWOpcgrPEfL1KUlMngNtji5aJGNvl556SQoEte0iI6m5Z9MBetQEDmals+LpD5XZvCuZcwuI6Xa
Vnr9IZHIlNn7wageQyLZWzTDIpJ2ZRXtJVj5RRSeuqAzcZRWy9rj0VCT+FM1EtYbGT+sTwHW6Q06
SpY+38N5YhrpvB7w2WbGVxb0z5XVMxGgxaj2htMFxboV8k5iDuTZoEUHFfxNi9I3KK/81pVm+hzX
BpDjxa6PrXVp+cQeyHuT0W+mnSvXP2fSV5dZa10uCVJk8ZWMhVlROat4VcZu2YUozn0yBdsGtJ/h
xOnZRmvaN6kj3FuRWqg0MTkNUKF0FhQ0n3acOypAEQHEJFPU1ybXHT+0qTCfUpN0iyErMU2Wm1JE
eC36edS8hEHF2FPHaTVBQNyYJB/qwahd9xAGar/ZSwrjJDehfUKLIhfY35QRlyONoijFW8YBNAAm
YsjNiizpeRbrhE1EGi639s5W88OYNOuQFBvvI+wASiQpjQ9pfC3CZqvJaf1au4O/iVQNAkSXPMCP
QqvwKLvyk1Gk3drnwNwQchYmWfegD8yyvHw49gPogqRg0J8G+ouJyCJx9XgR58Zn1yPlk9V0F0sl
elnxFGrSuul8UF+EFKBc0yyEKslJRJnTDNrDgH9wyHUSVMDL1YL12ZgONea64mTe6uqD5T+5QDis
znsoeGHiArOinp2+Wutuf66UfWFK+MV5X9RIWfJJfIVYg+BfEFgS6MwohEJTkdphl8cgwLSLxpqR
mf2k5SgPIzTk2tS+lXOgBgWp8jR54esYz1Ztk7BR38tWsQnrm1yUy8xPF7WsnazU6J2MpNmxawmh
wPmpQAtJu+dR6C88bHdjKq6lFgW8zkzKGdx9don8TMj2zXL9/WgQql1bHV4nabpLuVq/Nob9aKZh
fWxz7OKFIMjO78xFRkb3Ank6KQBBep+G9sFXiO4Ne+sxkylh0g54ZFfNg8TeSWjU+156TnA72zTk
a7tdIJ3LV/VI+MdkCdDzxLGMcY9AfKZmxjXjIFX0yF0Mr1gEpkKki7Sr8GywS6rAl6HJLeMQKbE0
8KxkNnDsLHr+926bbEAcG218M4agv/3/DcnUifXwc73/X27/Y9u0vykyCewaXW7cOt+L+h/bpv1N
AO6ntU73Yup+/7RtklJv6PiM6Jl8327Zpn/0J7RvDNsgSiBK/sP880+2TfEXvPp012XwzZqgyY+3
6bf+hNL7dWnL0BjHSbta5EjHk6Nhu1vd3UhQgWSAQcCGq4GWbBlujBAjYYUHtwwtco4ZzKveXh3t
VTZqDLJr9cPWObhXic/imHYtFJ567SKsxAr0IPcFuouMtT0G8SkI/DqNNrvolM+rfNl1vNL03Mmk
/tyrLdE+vA9U3jWzBO9nQnIUljQPanvz6uioFQYXERcmT9OIGWzfF6JfdFCbChp+3aRUizTwvqQl
TqUzdTVNoJlqPVNpLtvky27xI+by1gskMhHPTArXnLJn6pDOEek9VnTOixAFQzPs/SLdZxPMJwkI
yOnRilScNybhPsd/OCyqGz+4jbEtIu8wpvKbLhBCxGqzkLP+rNQwGN1Y7IIGo8ioNMvBTGBg1/wx
syTNN/BUVuMBvbFK3bCWY4PeByGhQXeXNAnrV0qsZQwiTMBaZKMkWdq8pXK7kzuEbRGGkDwlkUlU
7jlJh1fO7pfKt9F3eAKXbdd+6OrwoACXo+44Kz5d82TU154p1qKJdnHRPOqcbpJYmKSRWagMrOYg
YuvJF/Z9GQqcXdi6S5j7rYnkR/ONxyaLMbVywisLtHY+8gyhxRqpjAQUsaaOBfRMQEFeFq6rpHir
ifFJdO2oexlzDCKTX0n9w1yAXWjWqlh+6+IpsmAQvyti58uPo9Eu1JEs6wp+BPZODCNgg/xKQnK8
l8zXsnvujSTFyqQwBWnuY8118pCJyBjh4aKOsALgDFA06P2oPby45mKLDqDndSCtI04vvqfgrHdn
Q/+hjS/RAMKPdJCT6m5zVEKBhtQ7aWZxAUaPsDiOP8q2j46BTwcbgZ+4BPkVb3TsX0J0Hep1yB6p
BqPSwYNjMifMrHssxR2ZFsgFM/2Q2GtrvHTi2nh7Wd2U3p0KF9+q/e2IhkxLl33grWK3ODaxYOKj
8YqqoWpnFpEKrW39AX/+d84dJ9giWgCN5U6fxAt/f5hhKf19Vf7L7f9clXFz2BYxS98X5WnV+8+q
jCyYLopN53c6RJm0rf88zOjfOMCwXE8OS+O79vd/V2X9G5oGOjMaWdjfvRf/ZFXWdPaTX9hBKCRY
j2STIxxbBF2oX7swaTxIcdG1w9qmRnqIYnvtdzJkYgl/PuGPgVj5QIH8wnTSICMns9bXRU1wLwVN
j3s7qVAFMvbTYxO4w/jouhpSo2E7MvIQmThTQwIig7AcplCJNLDjRqdCbRvdm2ukRoi9L9jKdf2I
/ZNuyusQjDsNf0aqjBsJp3Y3zWt4z5PkPZiOD+ZGSR+MxKQ1WZ2y1u3JLIUsTFE3l+nPzlQIeEWj
aIxCqDyqEVRN8IZfzEZXHyJeFioW7OA5yhVnUKWVbLP6krWo2cEpjxlowSLGn8Ziah20sYWaKPUL
pRnXbqU/BdBG1IEHx8I2aspftlfdjR2U0BB1mZTUcGnI6StoXEsR4Jlnj/DERPLOegVsMeUoAym2
1wFliGTJUk4AGIG0UUuP1D2Br3yS4H/nAwltKNjIIkGTpbdHP4qhqOjxlz3WjlSasPYQH+sxgdMg
GEQ3bmVw4lXD/EtTV1XpfbmpDedFbgk+xrXnstHhtPedwIwv8YD4UyUjwy7zmZIKjpTjXVCo6rJ2
cWaojRsA+tMdvcE364HyK6VrmtpLI2ePCBLGj/HM8AlaKNSbVxDux4GDJpeyAARsiRQGqAXfh8xu
F1zqoMYLq99J8MwUmCSunqx9GJ/+m0Jqetrga7etjYnBQw+JGAwZfw7WUVeNfSWDSR8sUexVK8gx
1IsNFat2TXRfuuQDvRrdbV8kjIcZboxcoV1dpsuqJVu2jPduqe7cGs8GqUXX0guPoq5lGDLxvV9E
Gzvvlia9fNm4ZEp8zLDJmV4FS9VyOMyrsG+Ko1KP2GuMU6qknHHLl5r4jZiFnTPjufKDjBMG08fB
XJVMw1sedbxc5yarzpAiCjU6Zkl4UwGejSTDFEWx6rziHm07DDW2xK6ep5M9Bz4AjtNZkmeLKEOB
l5MvMSAMhwBSUY1UauP4HCRFGr8NePIwSO17YFuiuuITTUmuyEp652W+d/t4W2eYeILQe4plMhtL
46hwcjYqXgZstzMFGyZeyHzfQ5QG2DcyDnaBsZhYc+2IbnxnHI1AYqOD9JsxtWmS+NjHJMdno+pC
jDmG8keVJfdVKQ4jKNU6RxaKf9dVBRkt+c4OY0bpBuUVLi1AMxNMRcXtSZof/0+2la0vfR1AiMcp
RRTHscSAJdUHHKEby455Q+WElDLKH6qNkbBlp/X4rso0O4b/4e48liPH0iX9KmOzRxu0WMwGIhAI
SQaDQbEJo0porfH090NV13RV95071ts2ZmdbVSWZIRAH5/zu/rmu+0uxG6VAYpZ4R2XigggJW4Mx
SUuyOhG0Qa32JabGcqHvF/OjQvQWIkKN4L5ZzJLH1MBkCY6pbvC8Stq2qYbXrul2SzSdFJSLnYU8
LzfDZY55r0TjR1SH9xqmRU38Obq3pEfjs95jbpqXIOtpGWQjIgiW13Fs79kASVp5qpkgZ6VxLTv8
5zTGWPfJ7nKVmzSahyLLHkLVcRoAKoGfm0zNbXS6F+EgTmbp5+BGu/uwz1SUbKAqwvQoT4WPI47y
T+sljS16WFGLJQxauMeMz6LpNskiAqkIvWJot00xuCU+EHKsjppf01DzuzykpAO6iNAFrSo+jDp0
Qsva3RvS7IXxUgxFoAF0EAXrqaZWRlRZwwSRj1ZLWcr4lBbLa7HgvpI09e6rSRsxI1nLccHU4o8Q
vcpkT66BSRw6zJ3lvWVGOh4I623HElBy3yqOtiK+2/hS5PNLVyxOpADFgn3YlhXlZWBWAYULc7sV
OopFRy7GyXTCVPIV4aMvNGjbUDrHbqdVsxMx2B0B2XcxOPKEyEWSpy9WnW6SSd+mRf1MG5xcUyeg
IEf1Ba+cqUeAJaeFrdG9unVz+WF1wl5KmYxb4JK7OnMXyTjN0uqBNyanKPGYTty7Z0Lzkyxuiqp+
IRu5l3ImMygHijU3D+NkuP/Bp1eV/CjHR1Pm6IoU/j+r62x6/nmf9K/f//d9Epsh3UIgN1RCVAx4
Lc6hf+yTcH/SIoDwRIcee5X1h/5j6MvaKokGA19NR0P7k1rFFkpVyE2ZmMlwo+r/1tAXCMc/75P+
+tB/Gwr/Sa3qG6mbw6pQtw3SONYemh8nc/LkSt6W2aTaEkHAcJ0CFbQqdCEMSS6bJow5YLWmBl24
Ju6Xw8OfT70h5y9KyeFNzbNu3yxfmvTLbEsaUY3vqdPedPCKhanv+vGiV8DuIrG5lOjIGswDvn+Z
YQXd411iJDdL7QrgwPVBwEuVrFR8zV3U4tiBhS4EsD285LAX5dmdarK0YoJAK8VPzNZhU8K86cf8
NVqzD1EkBap65Nz+mNbLp942T01xP2XSfKsEI1zbcjMUk7rn8LuI1Xu3PIUY9+9guOc83IYZcdNw
JipOWH5X99lNizruJsb81eFoQtzb5HA4C03ggAJdtMk2hjoypVRorZyBJqcq90Egz0x3BfC1asHW
QloXHbynxj3xTaXHbJknwZxlu0StHopp3Hb4Da7WzIaFKmnSIIEBCVYm+pipndcAxkrgd6SULEiE
1RUaPtIM/1o8QvLCaa4sGbTncB3hgVmglsRGEQVDB5Uw4m42qjNEmTuIsshRaqqj8QrUwniaExM/
aPOoWGwPKVJjYljjMfhITd0vsfzMEwjCkmBqOx8kikLu6nwT29yP1yNbk31LkPgWSfqAa7lVCZgs
ne6GckjSqn+bYvrUUzQm8Eq5FLp1l8RbpSnY5FXQD+7SERfwq5mY+0GLri2GCYHNpl3OlGun4CfD
u8TWSYgbCsy4PcpjtY2iEZXUYEYg+1aFMbiEgVuGsMZKxhbdewMHy0rhlo35rZSpg0k7IKqLcppk
c1/JiF6ZEOQswWwjQBVpm+kOrYoyBrZtTlj2WLFaKFEDeaHhDMWpwlI4KMubkvd+sUiBkFDzN470
/FpbY2QgEG/r8A5Pk58446rlYYbZd1p2PM/cm3LJz9iKSMxRhHFTMxjWxprh8E/JfaeCvXGfbj2U
dDguqvzTNwMXWdp6Sn5lZMzBfSNF9UZCc+hOGiVDadOe9OqXWAEza5J2l3c9LujkU+EbcTpkR2M1
syRRGrCz/5LZ5CDSw8DWdqVI4KfSxiAux++W8iC7M5APi/Zspi3NNWSy1MzTFFXmnlU+VAt9nvMs
0aX02zjrsFT3p7vWcscrpmAsFTJLEpXMBiZf4w6K8ePeRUQPQaHF4mvRKAPOxvEoVOs1P5Lv1uOL
ZqFVdiYO5bBm7A5TjA7rftw1QBxa9p7C+kLJuC0bMhx5DY8BJNTQ4wWc5/bbsOptrUZBzE4ggcvZ
jyHhaoi8k2S5olDuhnv7roF9TqwomAuQlBSuVt9y9kqsOljU23BfoJIDscbGrS36bi1nVjnmsCEU
kgiIDA1KmrzD9PQRpubNpMJ+BCiqVcWtHSCeTBmR8GKcz53KuEfLpdeyYIKm9rgNOdJFLd1e1rZg
Ax1hBzVm+Sr0Gj0PnAqbUGGds6rNIIBmS9MPUeQHI7KIU9ockhmTy9hRHpCQjKylsT60cToR8xTO
o9qf87Dxsz4OukZxVPLyEVgekT8ZqdqqDQGNTaynewKFssdwmUrGQWPCJ0jZsRBHL01p8gUDFPIq
S9Z0ynTtEGrdM9gdjoNkg6YUSjDTu/onahl8g8rKQbc1CPMFe9cMivaSV8EgqY9Kw+hSF45UGO/y
UD6KADzGfAqMeZBx7meXAVrMglSyyS0C2hbOJlurG9mdp/wzl2Vf7BZXi57rtHlR5HQzmPm5EvVn
JZTOufhN2kAl0ajdBmM8GQmzU0CuivZh6l/33vgwC+W7hOuTSsA+9DZ8S5bmKc7kUzbJKCtS6tUR
CbPBT4cr5qfGKZMm6BZgCuGI518LYk1wTWjpyD4apPRqI6ZvqnKzmAf2cZ052dQ7SZIT3+tf21Ko
KbVJ3DlvHtU1qa83nD6BtM/9qjLKu0auX3uNXT4QlZwS9VZKOLeru86AwJpHHFGE5bBMxesy5A+R
Fn6MlQIAExohHF0xhVBMur7Jw5dmjfWKGJyVFHiv4YXQAgdgl1bOVaYfunaxZ4ndZkQ9k2GCJTce
eoHekvVgc1SUixTWcLHzDlUzLn9vEPnPnHphO2I/ZaGKM3xiCPU/Tr3wKbIn+osW8a/f/8duTv4b
fAly66vtiO3aHzs5/jVywgoUY8b2uyXpj52c9jf8/qrB/u/3kDxzsj90CCZeAEqsv3uV1vj8H/S1
hzKbw7L4nfUW/pAk/O2f/1fR5w98jrv2//xvCTzJv2zl/vK8V6bZn41HkdSqhVnq1naRvYv5EJ3p
9ZpdGVE3JyjNjIMjpZeoLvnR8lRdq+sasi7tggScV/qwNN3YUx2qtbbDIb7Q7f5oncOPHMw/8heW
RKzESZAFy2bZANvxCbf7HNWCLpA9yVXcwqWbwSPM6pf+tBVOIeWi22kLlOKYbNAKdvEu26xfqceK
4kbkgckGucTA3YGvzqW1gC+q6/Bfr1+GCxJ6D/ne56PKFwdvuyd93vFne29wYb3yyNc8NGN1h3S8
XW2svbE1ttUGdWSTuZKdsHPbmeBC421zzi2vwJzwbO2Hh/7Sn+pL9q1sIKJ+MD4SvlwMgs0hPvGs
T+vv+iMxoeO0UX0WrN20WZ+6tBG+MB+qBM4/sgeWJeQUWFw3YguuuUPtPcWX+JKfQssZDia7X6fx
kV+ojHaY+nFSH57rc+NkXvgqTfbw/tw41U5I3eUIMtDTJvKCzeOy+M2GNM9z83p/X75GPs/2uJPO
03kCkXnqd+ZROxf4u/MP0AW0KASYurF4R37kZ74VFH7o/irtjXAOL8pryAPSd5ijBBu0vPNZ2++m
j9v/kfD6MXvKHyNMQz3DfCQkuz8qe8wfUuPzqwWlMtnSZ7yKGjbRBArrOQLTinKiP4HZkcs11Rxe
cXE5k/tJrMO9P7B039+ml5JHhT3VhE3yZZ1bzzgnAabKHdyF3GlvJskOm7HQb/8785jwnDnr46wC
7bW/hRc2XtYXZe4b2Vnf39aW+AtsjTy78Wp9jQADvPDEvJKe7IrmJL+8CecquPvdtQtoYd7oO+Ec
XalsZVCkfOmP2WF9hXRPC/o9r9CRaCRDHXAH28oPN6aHOcshtMujLoIqwG4SAGwgxN77PfYtO383
Pufn7lzv8i3x9u0n5YVc9cCsf3vkgq3v9F13QPjjQmhPhB8+2g8u7UMTEDnn5M0VNoR+DS5zvTB8
3echBcZZ3okO3/SLP3T/VXA10lGzKXKnCmbvXdbtd2lTBRZv3PsnYjMWwcV9R6XzhLNBFnmz/pfP
1o4c84fcyjm2i011xq1CMJq3OnLyre4MwXpxwoN2uwO9ZKehccG52Vfgn5TScC/TnXyn7NEt6Zwt
+Bm597m4iuy+jx4fNTpbCBET3mGLUF7CPYznAEcOT/tTcFT7MHiTd5I84dd8+DhpTuFl9uUiHpcr
zEt4yTZA9CC84fF9Uq7KFX0OJ9shcTHlcGkVr4Oxq5/XtBqjpNbvL/GerpJ7893kztLfCnJ/8CF8
8cFoH6RLyuhPqnwIZrt1yVg2BgsUHNNdeFvO1lY+jTDn4PKtrGkAFdZBvHzfKvd2q731vRV3zUHd
NQGFAryJihv0vrRH/0RJhCpo4nLgRvuS2eQWt/eN5aVE+Kc94IeVEzHt4dt4micG4lmnj6V6qB7W
SA3ZWRfasbu+C/F2uSoub9a6qE2H5RBu3y379ZV+Bi51oBL+usrpj/lt2qxrGIIBl9q6kh2BQMNP
p0AGd9UGEOSu2sAy3n5y5dihR4bIk2ZXDWIeEhwLiB66Q4W3TQWpL5xbmn99RsPhad5hbARblDAj
5e3/lRw6F6ASb/UVPK5D6qe7uxwk0+eI7BDVbL+twRJLus4q1+/Cz3YHWI83HBzUs+axbNnFi+B8
6W67+aIdmHi48B5R/+2/vb01UAlopP7tK/IEtzhmP2Szn04MgF97hnABrvt4s/5VEe01LAwltJOr
ZDMzeGj4Up1PLufXPY4nO3GoNfCwQ3pMWvl49x5v9ub9k3VlsS9M8RzOGjALB9U3cCUd8XT6BhiD
+DDQywSRf0svjL0+YALivGp8AmzKfza4Qu3H7xtnpt/uL0lMraU7ayAs+Wt4a4CzOOpuXXPE3bDp
WElh/rJSUDTgtTyKweVUYp+v12WzfgzW97n1W3/ZhjD47OklfowfIS5yNb9wLTXWJjlbAModsXbM
Xf8RfQtf4i/eXoJpJL0GDuqkpPyWeyq33ZvKTWPhZtg63BrP9fMEroU2i3O+y731BsnGd7C5T3KZ
vTDjC72LwhScp0hAm/8l7vXKuvi6vmS0N+yHDWR3+/0a8lI029RZX46v+czxzXsxfP2rZYmwT6fd
c+Vkzttb7+LhJwNFSNMBgmOrdusax+xXHMTBtOtf9fPkUEp9KA/SznqUdsnJ8HueyskSMCy8QmeP
FScMXiCYkbM67XaVk6OyuJQcheYum7bkyDWdaYRTP5kvw/sKM3QlYPMt5j4BNxY9kDZZL07t/Cz9
q/M0v3/lUD7NriUH3bb1AW6BWJA8GbTDbvKJ8/vyvvK5uihqUt375mXcLHaQgwI4SzDL35kXneMd
cJbIS4UvIr+LxSaI84eXYs/jpg0T9YEoM9ICv2A1cI1egKrZ3SVksnob7NiZC8yKdv+GwAAlQyu9
Yq+7ghN6mA398ZgRLAOc48Z+6K8PoYZH/FBtiTj/XNb3RNpeX/Qn6XHYLSfhI+2vI+cjkCDcycXn
6RHSw+Vt8cBGfxDwM2lNE14muN6yXXOv2PFi3hTfeGQyon7Jr6Nr+fnVfG2DaCse2quxW3Njgs9i
/dQe0/fsafkMufyT9Q7NRKsiWm1gKoardbrIyskCAsIyV2xnutjs+Mjtd0Al9wU0/F3qGxf9gW/h
cv7RA0J5P4HpdnvSiS8W0E2b56M/DNvuZXhhS8fHePlMnrJzdi6eYG4ztniahpuGf5oWns4ZodeM
fgS+Rj1mvIJavRYQMBjD8VEb3ypsSDDe0z77yY6ExraU/dj9FuL0tt3Tw+capL4ef5txudLHZDl3
fOQf1DrjpcRSOhK7DhY/gtJO8NA6dRjqpPwzkwcnFS85wHKMIFOgVJsK8aV8D6nsYV81Co7GX9VT
RJyeKh/CAjU7cn+aX7R5J6pbmoFr2eEyaCxIH8Iu25r76WjpjkVdXkoj0QY2Qr82+TnZO2N48QVe
Q1CEgZF/DuktbJ+08Eecv+5cpBIHUsrtCRx53ULM9C03IFkHCYTb/JCnF0AgMNKhm5juh7F4w2kM
Qngh5Yb7Jl85FQeYdFx2iLvhGeyTlz0WKC6kGI/FMZrgPhR+dsyO/X4IdxHm/K1KHdlP/wkCgkrm
MhCArz40vA7sRWWY2W5JtdtT8Y6Lfq3jKvFK+gZSbo9ZxV5YRNhpswe426icV6ZMp/HaKRu6S+L7
+9zSrMU9g8pFqpSdEdcNRgudflmqFY/Y/crp6z9ZNADPoHHco6QcI4T2P5srOGZyXvunY+Y/f/8/
jpkYGgzG/gRjOFiKmBf+dNS0cK/htDPhafN3/0M04DyJVGCKf9jh/mR5g2uJEQODmqTrmOn0f49r
+d+Euv/81Emf//WkuRBJr8a2wpdDwwlWNCoT9lV/vZNwtia35DqFfFyAQWAO4laG6Jv1Z2PdJuBU
IHgayj7DaDMxPGrgtpXI5LkpgD4UXu/k6gpJujXZM0/9e8wLgLUGnQaMr8aPxop8bWSnbDzruM+U
FeQiBcOMFlHe66eFkKnUb2ciG3o5+nUTu80Isga+tK2aOKu5Z2E/2+b4zhOCGgYVcKYUsvZNnSfO
EmMzPuj3Zrri4oUVhukbZTuFTZxaxr7rVCfWTt39eRajY7vEm7qLXscuP9QkYCRIZ23K7QsLaQxV
pxElR43UxzZFqOvl5dRPHGRGSIxZuqnnq54/1SVbJ2xQYNUUM6PWDXMt1QW1XF6UpH9MZ5Rjk01D
MTPmkqvhTdB/sp6puGgSYRsZ8jpKYeEEJkAtzoGEFtJpw0fRWY4wcpPIm601h7sqkjEFJ0owoVxX
+vzRmKUXD9FGyO7g79el89GK8+d64Aij1IEOzjGj8QJzvG51QZalOQO88eGOJC/HT+UdA/+M2sJ5
oVtZP5iJM+6cMmc/xk9ZYt3KNnMTA95MmH3m0YusaH6b/DTihxSOrzMNior6IlXfQjO7UTwehvuT
ALXNoNORLgH4zvsC5vOYmYeCrp1evnsFMDtNnfD8hZ9387GavpL5u6bpW1IHRqW7mMajSpGPXD0/
wupyLMX2UpqdHa7A1LW00mwOhqpfha7Dqk41SGE+R4P4iyRjzYuGBQ4meikeJ7I2d1kNCsrdZAnI
SFxmwYw9qFOZ0kuyWTKqRqo26GiuojttbFZ2TCh3jOJiE1tECpOePEHzgGeRNk0O8eLdHZCPHHyV
t0IfcO6UK4jajRpqTExrPsux+qxiAp+M+3UitYqy4gxFu+17xvc0F4zpk6i9xcpZRpHq+rciXYJI
TbHH6W5cg/0QSs9oraccDFs4YAGnQylMCWvLNxV0a6NYp0xtHvIB6Zwo9ri3FvE6shePs19V+DLX
lis07e4/eRlnSKjjkFthF7q4rnX/76Qii7JMPvmvy/i/fP/fl3HD+hs/clVpme39Nhf8v8s4/8lC
9jVACv2+Hv9F+2V6S9ZHWZkhf8UTkwVC+1XWO4O+pq7/raTiv1rkWMT/9My1f6rI1s1Bq0p1oku4
wWqm1Qm4P2aBmUKeD3h3NEOwZFKXsEoqzXXF2zapRdAFvSCfRUIGvVNOsN37U1Uvz7pO5UhEzVrB
kWtgardaK9o2CYxY+ehAs0dluJewrAkFlAez2c8ckBoUDZmQuTeoVJCP5DLUl6qVD4lQO1Z99+XB
CPrweaRMUjKic5IgGrHS3tX3UDQ9xWw2Ykh4rsFI1ym7tBsy709v738zVlUV3om/GglVyzDWl9wA
hkSZxD/FOc2sQMztU3ErNZErG/FerypqkJbHbEoeG+2ScKIx0/zcUHCkDqEnZMm2R4NQ8WpfBG0+
hFn2OkrztdYfiSx89CluIoGl1xJ/yRUaYhcNr0VEBSFs4bKipjgZGCeFatCo4MziHHlyDeaMGrW6
fMiHuTxXd+sXAtBHrlQF2+5lp5WonQI9OPJ4fzS16VldQr8sOn9Ok8OYyFiN+hJtkUlH23ffRiF9
58Wy7xYCh51+S8L7j6yx7yXWALw0frrn45OMQq8aZUyLH/OCGUWlAPM3M/GrQhV3NbvUkh6dWiGX
3SJR6sKG4g9XoKRITOtDJH73d2E7EuuuJGCpMOVxf9GBHlqsOvPJMhNfSbCbi+Z4kc0GyinHxVbC
OrREP+mk7ZVK34OQLTEiP/cqzdJJtZsVMC8qglyYgVCl+I0r62BkRrAMIW663hcFfdPn2KhI1e8a
kcQ9aBSJNb1X5K2ohL65KA9lgnGbSI1i5NRmls7dqL+NmezSfB0akjb61zClG7xJW/EO8qJMAk0f
fovJYs3fr4XFggq9JVoygmDi+FnjS99qAhiNrvnU2PdEd/M6dNRydwJV1gr9d7r8RK6MZ18EA1ja
XjKcJjVc4mO2VC/b/F4etFZ5zYQRJdi4ytgkNUoqG+J4oYZ/DZcGFeaEeCAgb3F1UbCd0xPImUxm
TCem31iBg9gosazTQ6vqIcSmlnqODE7H9FNzFCIduh36/Ky0hJ0Sc6ZZTHjsZvESZfPD3RR9ORtL
DtV3v9GZVWOh38VWstWXkmaRvVbr/P3Gc0sB4jZrhJ1UtZdJYpO0FNDsBvOQVemt6G+RONC6gGex
Ni/zoms2BSkkaEBHIhJWrbSXuwFarLWzRvNrMttdVNBHRzBCyoQPNXyyKiNI+Nh3ORkDCYvjLBSH
FglZDYF7AjgA0cPV2ouxbdQmrsDxMQnjw0QX12IN56KR6IpKGiy99CcBBNuWtEknKrfGsZC31lS8
AZfEmMN+TcSaMtCSaVqdE8UajT4QyUVLA+RLxLgQcyqwuwd9ZvynA3QxEBP6RP8l6eMWJ5ETj/d3
ag62Q60Q630Rkqt6V9hzIIMQRCIdtaPJwTfk8ZBxeFVKBik5PcriS0HNnj5clyb0TLUncd3QEiox
t8rCqziom8ygfwtf24KL17iz52gtMBOxN0VsFZPPjG5bRX8qEywYBqVs8aaFUNpmZtAa6VkYR4TO
+0UuVp2/rV8i4340cKgKlYrCTCOUWXn1AKyViUG/KrP3pT3GoyXT4Cm9qw1TBL0wT8A97AYvWqvS
PclqvWjHmhFwtijs6qcfijzZZoZenmrHsn4cw/esz5zQpKQEivdQUkAOt2nC7mBRWXYv+6OI3fSe
Fyeul8dYuv9K5iQwBWZnOnlkTauudy2cPKgiu5iP1Vzmv/oRmE/WeuAgQ/AShnkqktGO6Hwu0uox
ru6gUSmAaa3TPVNe5UV6mQ11E/ORy6X4/X4fd6FavWmh8FrVoeSDhXwvWyqNyRry9hb2fSifclww
8cAng137WI64Z0iBK2J3NXBWizEOqDJ8pTiDvIXIb/2wXiGK3UYKUUxLvpF0eKlZB5u1szPXnoZc
Rauoyq9epBF0niyag0Pm6+syIyvD9yQSwGYIaMAVpsBV5pOuoaGzdOOI2khaesSr7aVGdUqb8Sea
J+rQDIbJUXQk+rGf29TRpyF5DfN2l8asdXfQpYPET+xBWQzkuTXpJWTuzlHBjuhYXSpCOYO41xfs
Dh0ArKErmd6L2mVilSz4gN6hq1bpuzFV25neQ6dY6oibqjYrsOqNz//craElEUdYS6IkU5bE/19n
FSca9gZ/3hr+N9//x9bQ/JuuwWq3KKYyVkQOx/i/n/CB7hj6Sm3TSIPLK+Dizyd8U8OaSXgCwqOo
rGa+f4jJsGpWjAWbOi7Af09MZou1ptZ+V5l/79v662MnRPHXI76p0jU0FmW/XWUTSgjd9UsKrC2j
UU6E6q09TYfhED0gVx2EJ+2comkYZ0oHdrT1ntJT9lBdp5wyYSf57lCzUJqTb7liArlATOg3QnuG
giZ90CJeXgxOTvwkUkpu6inueLmHm3sWRHWgkRJFhhsvIoyKb0A7Q6BEm247jtRjom5Je+Sm0L4G
jOjf30v7dVULgTB46f7MHN7YSmhiylbaNsw7U/LemKJsBE3GmBHc9TUxatJSm2zqZygPqNXKXtmv
Dlvkl/GEnHPQPyjHAmiNkVe/Dd/Ghg9XX7iC/TkE4b56kDGc28iSkXtkvoftH5N45MK0eDUx9DkS
5X31Q0dnIzr3AdscX8Cnl4MBAEyn4JX5PuezLUBa4aV+vKq1fYaUvo9ejS2jVEe65tshqL6Xg/CK
Sig75akJ6F7KxoNOfu0qBpRTbYqtgRyiuzzDT2Fam0bn/GxA0RuHgMpcUq36LG9Sygmjhyq7KOwq
xH1c0RrebdrGgUAUJmzs7BRotPlDXELGCgBmdit6x7ufXpKH4dAFxYPq6avIj1MAn+ZT9FQemQxv
WWKqeAMQZzvtl720VXjk/Lm9dIi3jBAeGkqXfhXG13oH8GVEf16xeJsjv9cf6Uk0ne6QnhbEZje9
ZNQt5vWD5ub7vRbZN9NyeK72+Cgfx8fZRzs8kPaGTBfCvl/W+aZHNKV0gtqZVUouGL+joOyxHfAn
uMUhPFG5/lw+r/+et/nIHhhIfnHWXlKvfGQcIS4kQqZj4Z6r+u2+47Gh9JG2s5u9gDPrTX6AVKoK
X638JMK9v1rSuyRtQ7N2wumVQQT2x7fI2OjNLhSCDEFppNSXyUyF2Ia05FZbyzE8pjFOs+9Pd90e
HlJsCvxOuYdjOeu7ljvddtVzovNkcx2+SC9F7dWqDa6PMiwzvvXGQcRnqjMWGLoHMJ7UdEm/7meL
tll73ig+VVm++aQ8wjdVlqNJPG+1opeKQ70Uv9RzhQ/hoEKKwcDOdaH8FLce6B6zK+ukJgfdTgq/
gHu8uIuyl37GPWmod6M89sCEc9o4KKTuj1FNY5OjfrOZBnzuFEeG6n5WeXSDDvRdao9IIeqh/045
RCJCwIau0DKYdNkkfObKnh9SxBUHMUR9CI/hM1ZNj12NyJUXfBmP9CS3mVNhRH4lB7m2Tbtv0qna
w3RGqA1ty2FYyKQ6+GzeLMQtHV1UDgymYXbHEccedFdBFwZ1TqRxW21hcTF599VAORWVF02HUcNo
aA+GzZvihT6SnBM+r0Vo2sN8GORAPqtngbrh8Ubtpb4Ye16fsiD3ea+OE8khM28or3bamW7NS627
kvbYvkklCH/Zw0srdVtVPc/DLYzo9pQbz9I9mrHn8knZhrgRf/Ds1u/LfBNQDvmsii5g2XDxq+6p
n5zqKVf2KNFsF/gIKdv2PfVYvFxiVa7qaYfmjWUI1pmKMGK6RXdsRhy2EMJx4ya3Aejepym9Nk8L
Sky9PObGCwEiEurs2sIDsAGfkuh2CGS2saHXpbt43lQ0cYoO0DHGa3p9mJZf4gi2Y9cVwYJNhjzL
uFtfuWFTmJj5QET7LaFL7VHjZeeybjmAucps66ZvVler2BfgvQsvXjhXHhAM2jf9jS2QmJ6AP/Yz
gQtPuImYcmRX1Lyh22BubZf9pOxQiNJvsEN5EB/MKyGd8OcCE1NE8ttQLr+jFdVDqPQYkUFWlDws
B7vmMgaSR8ddkOx52J65TfbSsXs0t7lLq+lOw/ACCTg7g/3IoBDSwu1ZLmV6V+s7hiaCp8FPhiA6
Jr7hUqwKIic+z3tgRsf4SeT/TUa5YHHeG7SVlP2uPWLftW4QJmCpZc/G6NAtZD2ML9Tw+IJb+fEG
qDFFpI2feBQGPGHnwexTbmR31S/Be9t3vhjIbjTk/Wt2miHJr9T6VUinh5E/3vD7KqkDKAIgyejQ
hQuB8A604X0V4CGUuZ3Xu6vmuoC6NO1TZT8nNpJu5cRu4fAZ2rfbesul53zTib2pt5Gf+OtTD91w
M28hTaIyUUDudE7D363wBc9jI29Gtz1UL2Xi1leWFYLjNWNMery/2vQdMJP2Pp/7LwuAAlYubgFe
qGx6ShFaP/akbbZJ3HUlXlXC3OfLWRVSw0NvRSOVfONoHdMD4d7b+EV1yll4Fs/KcTll2HYD1c1f
6y8VY0UYpAf1DApU/pK/uu7CePi4LmzqOT1Qs85mmRmLh02TUfjK+GT6AQrf8CMSMcIO1Caoz2zT
3QwgnG0ANnJHBkrdLJ7gNx/59f61/NIVzlcQ87gMmW3bceQZzabQNiluHxP6koYMHgf9hp21o3kF
ZhDNM5z6LdkTNj4NJ/oAguGGjlF9rEUCZVB8AJfZSTt2Ex/ZTSF5k7mR5E/NhrpzqKgTSyOVCj1v
npZ4y1panr0Kygv/INM8OTCdwNDOzWq4O0x+Wt5ADEz9mwLePZVI6OFyK4F2vCmTf1cCclD4QxUu
PbTxUD/Qe6nQDyEyLdY9ndj1czreQmZ5eB1kyKi0sCcx+bzBHnBu0HGwwvkB7/Ih4rDjmRtzK46v
nOw4ET7ch50adHRD4ACn5FPBMYL7mmtFPdOmomnHHv/EvcAznTzMBV7+tcEmh9gS/0pXxgv93rdW
QTex7198nssEWvUK4B9JiHL3uTan6hRd4iuwneDOCfgr/bZ4MyaHZmZ4HdTJv9PZbiLDv5lf3LSE
Z2bpxLgXJi6MBavH4lH8zM/5SgWFpohkA4Kr2gGxx/E7Ytu3k/p5feZ4xM7ZIx9d5U3Cx8wKCgjR
7zGRJE79Oe6jXbUrqWUADvsNcUZ9ibGuxGvIgvuIsyYK1vJ3W4krUAEUNnMLjvutprAAX+WryTYE
e1tEk8gt7uEZI1MZ9hQ5/LqHrlHv1esoOdD79+M+Zmlgv+Wmm2yX7fD8OcSJUXv1fb6ZnmmW3Fc7
FvJt/YbDb+SFl7rjfQ9ZgR4B7Tl3ZTdKXvNp04iOEALUpmToYXjUPuTDcJqv2n9xd2bLbZvpFn2h
gxTm4RYACc4URU3UDUqyJMzzjKc/C07nOHa6ciq3qUqnHdmSKYr8h/3tvXZ4N3Nn3IO2sahVKcRd
29xyShi0dYs9A4HBo+QIOw1v5sz1L2Xn4RgiO2GcyUITHaldf2GO2T2DNPYpJsWPo3Lq/fvQfBqt
r9ioQWHuAjA9AUYWtr0oviL+Zvtmn5FcfopwgpKSXNenPAOcuJoOFHXQzlGbbreVnmQabalS3TBa
5mwIvRfVkkF7t66CjUApDFsx7ZSqcppjisnd4NgBvaNn4dk/9NBj9pwblgYVpksYpiYnrnnruiZW
yWwd7+R35IRr/mgIdibsrX4rjndK4TEOagCndfQyeWRSkbwM6nPZ99vF/6q5PsJHmR/4tW6sx5tM
rwzd7KUncUaxXC1fL55SOh5wWkXYr5YDyJA7I1aSu3qzrG4By1++xlC+iUSyLlv9qTvl3JjdJKps
V84Y9FsH4aCRkVgcrCcDW6a4kamEGK7qZrIprHKE7bRZxv2tQ13LPVA+Q9ii4xKptQ+sUSsLvqQd
vWP7ocJlP2HAxAEbrufl6BmihBzHO35HVlfdMNnKR4eSoHqc46M9wdLSjjkIh08JxVS8MDm54kd3
g2JHPXn0MN/hkiv2s7jHQ8Hp6xnVa0OsHB+k7SP6u+p9aaySZ4JM1sEaPAGNa6+Lb9FzlhyVbjvz
M5lt5foUxU5E6XDqWKGtHuez6E2X+iObHM1+YoF2M0xiB/UoUjC/6lMnPijnaECy3xTTShHWDceQ
XnZIN68DbDY0i35ZioOxcXTzh+RUY1kEowiyW5zsEACFDV2iPFRuvZK86LD4lZSL5NUr9L2RypR6
lR2WMdwbyAk2OCqSX/hXtsVLw+r8xHZGT2kGc3C+j9jhCq44F+6EwasI+4/FJHEQQsFnuEp6EYNz
GHmdtqaBXSbgtgn2CiZg81FFjhe6S6qcjH16Ps8bGeDRtgIGHt6GN2SY6a24Hx8yotDE2u35YX4I
LFL0qLiRVxGE5hUnn1oKeXdh61ps1Aw6p3uxdoj9LgAyyLSLE44OSJR7E+QFX8bHP+r0r+UrCpCm
2uPkMRl8Tq6FhHREZMGOt8xarv2LeSwGwEkO/rb0gFP4ah7DrXkcJqfyVzj8yMR1TvbURc+NeUKC
bCanwSJoOLD/vprdBPbc9T9L/M6cEsS97JKina++RX+zm0FafY7eg2cz38knrNpbppSOdIfpkneN
OLmEqKP97/9V5RtJ3LOdMvKBi33rV3hF47fsMKyTg+TdPVeopnZB7kZcE5UoY5L1JOEIZDjqNgFl
dvIPnOBDTzwUbMftluYfQqzAKzmzSCeQmJhTEnrP7G8pbxebN66bfCxHKzCwXrAlbMyXWUxcvG0x
CXPYkQ88r6m478e1RaBMgkTtMHPdhfZgX55MJ33BMB81J9A7PNMB5rGNeFLwBtXI7u8sjCXTkfce
LpeXswPthb2a2E/sKbvM3k8Okjr2ThAk9SaqWHCpFN6+LJ52zIY8TamTaN7MWVBaQfFc6m20LUU8
jr8SK89Nj1HBh5azmnwyHXOVg7zfjdy6+wO6wreEriSq6bQXFeC8sqb+S3hZqqx2xSnu8UhzVObf
Fms8SG3MzAR/mjM5H8Lm7kcu7RuJHOY69vh/4aFnS8XBL7tS9VoZhFq6xrbyg5pvcmKQAzNszqOe
uDxmODScKZfXGKbLFxJ7xrcZp8KqI8x4b3zEj8N7/gglvNGO44CLgTSfY+Di3If4uZI1VgvOnaiT
O/mouUwCXPCkOJ7So7YtNv+jJq0cKfnYkZJDQ33hVaA/mFx6sEWz/ER3MGjI9Gn6Rb6LG05rfJPq
Xes7M4+xvZvildaR3HPGwkURwthGM9/MGeqREA43+Bz5+X7xstHrZnJWot2tXIFJV4mNstSzsEef
eA8DO3oU+9XCFbzVwMnx8veUXO3yfj2oJ9/NHtUYod1OHrmRpOrW4FY+wA/m790kn8woML1nHuT9
3x223O2WZUYXbLy2/br2aSx1UoIVPIvjZ5FwEdoBnY5v1rv03pJmk84Mo0rLa+azULu5RMdZQvXO
SaAVGjQfPwTqYic7+VJxul418rVeuZW/KCGgtDiJNuGDcE6jVQJ+qlhVJwaraFSDl6Sr8ir1p9al
ewQ4Hy/bYlNsTMytxIf21Z5JC06ybpN60x5I9iU5x5f40n8Su/veUnRhLXKnzfRukcylbMgAXQhg
6SWTHy3K4+gJFeJV+rgMGpSYC92RYNw030/1VVvOSiedzdzsnGQ6qLHTPDfP1btZXbU7C/0LfADW
z+o1mF2Vu5RDMFeldlkz3BHB4n58yu+teZXcolt5Px3ogLnjQPPBmZtlVAUP+aax5XGKYUWv8bXw
EvbktbFrZDdRybWCYrG7h2A50GqP7PU92QV2fNyMz/Pj/OpDfbLuMyJt+drXb6Xr+y+l4GXhmV9q
l87a58YTq111Bwz6KL2FdNFTAFY7whMghCt2Y9PwMukT63E+OfJyXnUsTKMb/fzv1cvpEbFERYY9
bhgMwExG6X9jpVgA8T/r5f/l83844rTF3GbIf9HLaXoGJPQHHG5JUf1fip7slSbSeyIZFDABfv4p
Rb88VsBACOqqzFz/n2SvZH1Rw/+slv/6yH+hDTVxOEkZbo5NrA7PcZq6tL17VTpe1Kw8SaBPQ4Yr
gp/wMmtcn8airipBUMzFYZiVZyUHiFw0G601sXL5D4mmOSENCFlK3jONV5QTex1uijRm9cukV3F+
DJllCov/Na7G5wHuaKezpGtIlcjZus5VScowlWq08/SYbnvjKkFvEVVzPeWkSEILKHoq4ZQbSvms
LFYnQ+RBMCef8EAV1THDEdXhjKIlGAAiXqnZUp6EWPhWNtmzIeTbMe3cIfI/hr5jmW3uS39+DGK8
Ie2gHifcXxGDLvDLviHVEOf6T7NHHm643yiZuk54x8oUX1jmvKtEw26M2NVH9aWWCKXP8ran48w3
h4OUYgdg+1SPWsk3ySjcaYBI94p0l9FvOgjZW9Apu4E1stMOEt2uzTDaTdFu67hfhRYRgTED2/4i
K++R+hXrmBXzJDIwvXLDhS8fSeuoeWiqEkWALHGfE7lsXmRxWseq5Bbjq0j2tUhq1uAYxYPJriNq
n0Qzd3LFTb7vPzosCR3IG2NOt5U+7xv1MzRXBQC3TP4sy+pT4d6NL+w4KWhENUCjWfuKhMxRhPaQ
ihzllBr9Z+IKVyUJJ6JSewbh00nN2ghqN8yeO8tapTp1Gnp60HrRbWlLKVSoUfLO6NASau68eTBu
1aUHBNo/GDRnqLrJHsH82HBaN8B8N6WsbDO588qQpVCOIupmgnMKHKuegQMq0sGC6jsbsadRydlj
mqda4b4Pp8+Qzmy1r25RjHg6ojqA0SQyvxRsdyWFJDRuF/BLZ0qrddZYk14pi2Zu/Jf8fCg2VHVX
MwAU0uDNWxWwleH1/rSGV7CTaPomV2mPGlNuSBJN1u2aWucDPqfnMuZ8T1t43Lzk9PdmdIgLPfzu
Wthq1ePMtLYK0Np7ToeTsoppkRy18l4L1NNIM3nNlTWqMWhU1ftIc3kghQdTTrxInO5kms07Gs47
ms6VXHnUaT4flgp02OwLLyg86VOYrDXTEo6S2FCYGYNVsfSj2Ra7sjNOCp3qvoZUntRfPIebEiuS
nI37ZuFSdIBeaDl3eySPHrh329BtpEEYEMtzKoOnG4Xwd5/SvzOfuzDpaC6nHQTamy6Cbvu7bQJW
3C/bxF8//8dYFbM0M1N42d9903zpP8aq1m+iIklgtlWgKb/Hd39kdEH2MzVl3KrCFVgCwz/GqiJR
YnYVnQHwP0VsA3D5y0ahyaalWiZMb+B4PJifx6pdPWqBmbPWD8TTOKzHjF0sT6gu3M9lKvWUCNm6
ol/ajXe8f8nyPoySvA5CdL1V/yA/IUPES5cSGSByGsyppsGJPu9Jopm3fh/skPKDC23CjMEYjzHP
nPfpNTeXXFI6MvaCnFTuGlqJXa69BIoUZHCmqM/pNV4XyAOPRHLsylVe50v4xfzpSNvAq3iGZjVU
W+UVVO7U2QXXlg3vTS57W7RY1JpHUlg7DkMtWA32ok220hZEgNtcOCqatnbI4mNk0BoA1/vQf9Ao
vK/P+fkhvQLYwvDKY5k3oieeuFNs8089IudgOv2LYXoD5pmRu5NhLyo2ZMhpU+37F5EjNSmQ1kW9
wFFX0bh8mFec91DsEpcZnxM+YhvEmbFWzs3Of0ujfQAtlDAX6ciXaVWSIGRobdmadBDn0hFNxZl1
jzgkOVjhmWBff1feoHqU+zEjfmZ5bXXrpFWFy4SIoQPRTdIP4Auc7q0ZH5e5ZWC+6LSihBXP6U6O
H/xiF3426RHVlo8V6jmguvZ+wnHZUMxbsMpxb/KGo/RgVoEtic/UL3cke4y1hJAUZm8TIY1iuOd2
lu5n+czIz3oxmq+kOQ/SZor2DMPWVneK24uY7aa34a1liMhQhktQ62EcBJk+fFrv2aV6zI71M0Rx
8W6+58TKjFjaC/or1dODcCiSL5kcZ2uLyeJNRGMk9BM9CifzDgeo6td2Rd0YzG/g20zrmtjLrZvK
Ui6+q8I9EA8z8iYo0EhS0RqRGFQ8X4yx6vxeaySNzS2zS5/pa7YLGWK7lRevk8dop70L1noEXXbN
r1Sg9c+Qbg/qg/lQvo/RmkzBfon3QVuraWjz9C1mPC5iAxwX/Mu7ZGWtyzt6uC/v84Ep/GYZr7kC
j1J/TuNDEyCAuAT18r0C5LB2KWmQLujZEs72Lci6VZQT0mQ/+UZ4OXcrh/hedGk8lTAz201HsDxg
jL6DIkS5ZfyQMiZ4AevSqbtp5XvZU3uA0oKy+qXX3LJtrDPRPlsNn7KDSOmY3GoI/kq85Nf5tX9P
z8Mj5yzKja9J51LhFjDxUx4Z8vJcDUAm9OsySYnP/Ua5Fz9oaj5h+8Jjt9SG0w5eOFL6Ekw7q9kz
lH0UP7ujtCdv7YnXhqROvk+iFgJ4zwsvcM0Hpqy69NyCccL3w83Wus8DdZ19FkyP+pM1HxgKi7z4
Qbz0byWB3Wml+uZmAnpnW28PDzwZM4lDAlm2QZTMSWOu74AEI4yJRU2tJqNV6yrMdyWNFh2lIgpe
O5VbHeC/YydsCJnm55Yy754o7XOIGaxfx9oZuqLWOHMBxMST3iv0t8TzRw/OY9zgyfxS70Q6sdt9
auCtg21ut891/+SD7THXobAXuLb364pUogj3csnpcU7Qul1OgJVuNWHnT6/DkgzbUiwY3qHF6eGl
FtcFjHrFlRvQf0yiicKTTmahuMBOBN+3CvM9K4BAODtNVxITg8QdsRhfG+O+1tdN71kprI4MttPo
9EJpC+VXF+xJWmSoKPCV0ALAJHxwNZVoJoqlNSPRZtwzWCIkoJSOclxujHeWhfAVoBnpe3B2wTdV
ea9xSCCgrnSWEUKT3/SNaI/HFAiPne/0jfZZX0TRLfcpGb2ukRZevkznEK0lzDemXHEiDCWd4gKp
5uS1qqzlp6aQfI1eAUyvfVT2AbGzx66mDa/1lG9qdFiZxVpdY9YgdIKNg6WarWCMNYzdnk+wjIkr
lTUOiUQp2ZXUw1vNPS8WJWNRnLczsQVcBqCftuWXNDlBfAj7RwUVlikKR0o7j7dh7o1MLom/mxh1
gOKwhtvQn/gsBSVCP1tHK8u8fpbd/itv9BBEQ3plmFyI0rfsOZzP+RN5n/cmdkoV6VK2p23qGcSK
nHTTMGK4Rt9M+qqxV+zVO23VfR+xhivc4ekxQ+1IVqT7gnOl73gjhq/NmWAKd4/RtZ7kffdNQs5C
mzqWZDJQQIQPnYiIPuEzaQIshvfNhmzFBfBE9qaDXbaMJz6ICA600LYOfr5beBRgA/ghrZiAf+QH
GWgA07SPxHf45Xj7SJ7p9ELRM2yzYYx3tMK7APEb/TR61lc5Jm/MzxCCLAWV59y0dxZJYX8k68vP
gv8xuF00fxXKhbwJjdWoVjTyQZZy5dPI5sMQT9tNGRNws7wiyfPoDP467BHhWrshzqCrJDOwAMbW
ffLozyzerO/J+0C4lm4xCYCD0U+0Ww7O7L91sCQGBqI6zGZeFcZHG7Xr9oaDoIgdjidPfCMx2aKv
9iQfwj1nXiZp5+ib/y59ynt130D7NJe+bZHkj2lbAxKJ7d/zbimVa7n0pdlcMBjT8DvTO5eQqlrN
tJ21tlq6zTm89K9jsWprZ0ftbYVYhQjlZlf6EejUbBigrvPii9IHrgqKlzOVnpZB0zDt396kW7U3
V/5KunG4Fh5AMSp3MigANmmuNEx8JEe6LaeHBmGWwaGnYC/g/cKApURB/BijfS0w+gjRAB+4xgBJ
4ePRdA/uTNny3d9G+jaWHy4fWBBoqsvrcs4xjq87rGzWvdCtRrxpWBFIubPEoHKO3vCgvGU3Ep5U
Xfq2niGnr6hDAO+TM5my69EOWqdMWEfX/CMMGxKac7mkTeV3fTosRmLGY58ZZgIcT5wrLvG4+BD4
pzwSU6OjSPd3S7Ow8GDchmdiEC0nyTV/dEmk4fPRaRmW1y3+CERhdWvmW7K007DRinVhIO4x8Gyp
qggcTV7z78K6TMOpUXEKfeMexKgbGVElpbGONxXsDBS3ypYeccjb7Aqf0UuxZni5uCyuiMP+arqI
xaknT8o9PJBvOsyYjjTZqoKJdhcepHO302pUBoepQMiF7m0R4hVsRhhyp3g3j6eBaxarwyaYSV6P
tnzf65RChKsKOoA22ooESHX971XYqOiRif4gWyn4ghWJm9HfXJ0M0+R+8bMj9S+f/8fVyaCdiJ5g
iQ6033mUP65Oxm+Ynqk60tH1lN87hn9cnQwdSU6UqWRbyom4cP24OukapH8yrqoG1Fv6R6BK/vTP
Ctv37xxaEkFboN7YZn++OFmpAvI0LYoNVVjppo09lXSLEhFLNrhZFxQETTpWIZQUdA5XUsNDUCdA
6CPUrgrv5xDAU+4yLHF/ekrv/gt3abHq/qT9/fIzWaovfsIuTZNqWYWQI4wrDyNDlzmCwVD6H6YU
ImGbuK0MVruof9KL/Fz46cVoLd5+UGoA90livfdzYR1KRb9Lo4pmh/ZTzurrlBqJg3c4ezMT2eMv
uVmCgUxesqFmqhqsVAXdbMpzTwY63ic6F5tEe63ihIZEEbbQjNkArmAztJAF5OdBSrYz0fiAL6uF
6lXWwPP0pf5O2gBuklGup6zZNKIO7aUcsMUxdgGs5h8KhXxOpzHAV7Kdkcj3PLD1MMwV2gY2P9z7
3MTaelwjw27CtGD2kab8h/haoIipNT5XRVelVTyUd0lFYhSfh4HXZUabKpTuW43XJNSefRVvlVLH
HqAqDGvET2Uk0rYZPHK9zATEp8RCh8kTRi39J+7pfaxPn6PAKjorxXWuoNzM81YVC0+3+n2ekYvo
hZHRejEyC6aEakCA1KXiUor4fJFDD6hXK4tYzKUYlWOlpq9yXT6TLjlTi06YKHpPi2htxjSGNkR2
wA6EETG22jzRzXFUpv5NH2GE81q9ZqHE3SHA+5LogD5H0B4aYTg36IdvGjk7kJ/VdkjUm1kJuyzr
bv/eJQzNg8WL1YSVRlI05f+Nzf+yhP2Xz/8xJCA5iZQjaUt6/nsdzH/Un2VIQBeMBkrWIKaLSPTT
lIAU5ELZ/U/72p+XMEz61MhYpDS/lxL8oymByur800rxy0P/tcm2HId0qmhM2BTgH1SqZBNM7VDR
V3r+MRq6LUG+SK1PIRcRmtvFse1YgcLxnuO0kr+J0khPaflc4wKdw8jVw+IW1ZCH9BYpPpxXWcz6
ML5UtCp1S7NMaQFJybFLFhQ9QQQSUsxFQbMORLRJHd6MqjhmvIngaqQhzu5AOurTQntCT2kMiFwK
hFOcbLKJSdzqvVbkxFOf6NRwxTH1CO/sEyXYUXrg4YrayFy4w56T7ZyuJsEEmdutZnFc6daLLhB5
EuB2iIhSfcVDfm4jEOdAGIMsP8oQ22lHoQ0B+7zEwYNc22y9ymljiz7D+YVyNmC8TzVm2MJhapdW
6mkGaIPRo6/Oup4wi4DG1uhf0MxJQQ+FsBJD3FLDV5XdL+lCvC1+BNEnge4anbqem0mLs1n28etW
3UsbSdeWpi4KXQ9t+JapWH/zj6Sp96KgXqfpXJWEbXTLrsutCjQjaatzJEqvQTa8yCBMp+Ctr4gY
NNHJN82ToFTrDoiNKEzugCQljerz3CkrwbzzsTNV87XG8SKmjaPLMQQeA0uQUp6zPt83sXSf+lTu
xP1dyNELTOiXcItSPPF18dlRjNaGI9ZZ020izr9G8UqizqHs140F6Shk+A7GQVt3kuZKAxRZnXVV
zAVypRiWlkHGzOMJ4teeTly/G9cd846WuQdAT7tmDjKpD6G01oJg0yJE1SWG9TzAyBcxa1aU93F+
0RmptEnk5elAOV63bRm5hKgkaHwjg5ggwK07lm9Za4ApxbdUhduhYsBD+449QQsliC6qGMWzFkGf
Eb1BjWYjlU9xcoeEC7gK8nMOethyhrBwFYbnUX4HodhSk33eXeMEywmDFjXD/oAs12f+fmoZDJcW
isu0FrDHlCDURzHfVFHnhSDgSKTZ04T1+cXHjWaMr4LEcVfUV6KMmVofHCl8iYdzo8tLJaBjNtid
tG+jKm9HLfL+xas1fHJDIqNEqZcEjYTDz98dODk8/nzgpIbl18//48Bp/mZRvyWzssoi5ZbLdPaH
Vs9MltZvjqOMCb6fKn8cOHUy2stXlU1xWeX/vFozeLYs8T+1wP8Ip6nKixL/00j350du/ZL7pmIo
iSii7DeNPmPjDGtImXnPlF/NGsD6m6qCQCg1RyikWFJK4qzwKpnylmr8LFSFlyyl39VXEfjHwSof
tKo7FDMZU5/pW0UO9ZmewozBFwj0uHzUg2GTF+o+DmXca8IsO0uonahe4jRLIcEw9tdkHreFhMcl
zvSTSZ9Aydp3ivJ68ibf6uGNfGZLtYOJSgoIb5Slk5HVJEj7sxY1q7p8U83Qt+eh3sDBD4nzNqjn
Jvit2ZI+Ah28VypclFC9Fwv1FOQqiatRPBvTQLtnjqY3OfpgXcUhJgOSPspIhbQwZdB2R1dVrvr8
1sbNk4D/s/rezhGueqnZpIbR4xEeMXKmOyv6yIBca5V5mFTyMRLolS1sXPEa+hoaHO6oQFCZPwcY
kUQ7TeptVEYlF2thE9R4higXreLntiydIoLs1WRHo5ysXaJjeKv0fPJEDcEyzvMXv5RKNyktWi3F
q5yyvfbDoLlpZmKkGcSvUaCIlDNe2OECHXDHNv67r+KkUkkHca/ZgF5G5FK4qGvcm+wm4g+JVXTw
lekzSIxoM0yUB4dtc4XDIdqJCpmpoAeYgYwBSpnUvbtUSDCGdDEnvM2+/5mN2peQhfeNDHHdekpm
6aAW5taoclYyq/8mI4cX1H6RpurvCeY7BXnpSsYqOoJMk8TBCbqXdGzuaqL4UosuHi9p2QgVmgQx
AbMoRGv09Q0Q5MeZI3TSMIfPJ83zTXKu1pBwxVCPQT4+tNns6nK1bdrqaE0IMPzYrIzMl4ZGo5Ce
EYRNFeuvfU4mXEEYTOEkaqFTsMnHKV1dgUjfBQtuV14Sk/CREX4pDcgayWDHTiRrH0U1AfKB9HDs
KiKmWLnOH5raegxo4WmpVQSzjG2Hh+mm3JQSmDuSLp9iP4S5jpkAmMBOaLSHgvM2+FlK4198g+FX
nOrgs3rysTqmNnTDMnC1xYTQ4/GUBm+EgNi1ykYNBGbCmLdk3daaPe2QSHZB86pnryWNRwJp8qxX
YPiFSJ3TYuB+qKx36kdeQr/a+PV0nPrxKA+0yDfGRs/E/ThH7NAgGwU8S3xnsy/dOHzdze250+AW
VNTaxng0hKF7VDuUYCOE41K5Og2Z40Snjizega0hetEaZ7+oaDto9qLZuwLm9Wz6kAYTpHnA+82i
+VSNJxhieNE0ADNVF6/VGeXI7BMnFyui5HBJcSQCeXgJlGIXB8amK8V5lWuhSZ+lGeyaDBiAoh9D
/arA/Y+AvGoVsQGl2akMq2JTO/YZ+Yk52hQ1AxzaFngEQKzfNYr44F55fpc8+2ln0SrI+cSaH6JW
2gYIRwpsmwQvZtkuZRDmOtLb16YyuW1aA96+IaWrBl+u1L2ECLG6XLuBwuSiEB95/mx10miv4fmv
OOFGAU+FSv6+v9BacxYLXLBMGf2xXM1K4JbmHe3yGzHIEDdXlQAXfbgO3ehO4ZuIhlQjLBbRhoYT
2/DNo+SLW3BB6yZeW8BC60V9bFJPS/GGGt9UEcaThklR4iQT0H4iOSGDt4Gjp6h7aobWbN5N3GBr
IiBRq257/lTBRG+k+aeI6ucyq7cWCU1ZrdaajBujepIm4HC0uhvzZWhGFjlpnbT01IrfdN2AnP9a
M3JoW8iPyIAwDlAjcAg0OtxBKiMXdJ36Kgom+t5rOYHBH5OPsBlvdZnctyMPKAOX3LOMBPO1tJia
UhGccgytfOQ+YOszqiUeOFMcj5nofwnF/Bkwy+saQf5d6fiXWgwk5vwEt6n/5Eigc7b4m2ML3dp/
Obb85fP/uGSKvymGqi3UcChsvFJ+WAyWrheT31NlSkIV+ZdjC4coTeXEI/3nJvl/OpnKOQijAGcr
lRg2Nab/5JKp6Pz9v5xbfnro3x0Ifyp0KSoamDCwzBsYJLnvZGGUuFaDVSWIppvcZsyLw0Miyk/y
LOzboY1WZtFYENgwDpjNZixuUlye+YTenXKsq2K+M2oNYNXwMNCuMgK7COapWqVFeCgRvNP+WoTM
JunCNOgZDlVkZbnHz511F77yvjbO7fDBjWST6CFHoeZmpOmHydVu8MdtXud7s5VWCX7QfiJIOrad
Z8X6bR5wAhjGu24Gl6Rn9/CVeHG2yUe1YJpqdjtL4U0t4aMVjP6WMuYzKAR3A7VZabQbyGJwb1TZ
Z5mYJK+afCcU+minUMCguE0PAey2ZlAwg7O/oxfgC50ZkpYto+N+3PUi/tucjcQMdKYSBpjdWvvs
8npdJMVKacilxsXwWZKXDSJMAHq+kzC6Kj5u9aQs7bqFmBrJy61WPKXLlCNMd3o/bEsTkvkQ7+Ip
cYNQvUvU6NABFM9MuKjt4/RNxOEEmCL4qMpuoyvJQaftw2q1Pa2ELhrhB01NLL3+QyR9paLsjkNN
aldaRYr+0OYNswjmLk39xLGGAr4CpkV/wprgVhkHNdIh9RjufLPxwqZkXxI2be+77JTbsmbW2lG8
Uuj5JZzzF7WD4ub7x0acHGrIyTIX0h2YvfVosuLxky1deYQxnLfaN0XR74fB34tS5JWBtJGZFKhT
UzM2wphS0YUXVpYjxeJBkklMtVByOiW6DxJCUvH7gCdvYESghxGFESqAnVnd0KgANZkyeMN4sRJ/
PTBD04cZ42Bnl11Bp2gPvA+8j/pRRZED/gmZYBtif5lyqgunL/BUbjoHKwtSk0grEB3rSax5ULec
wXzLk7NseLPMVVyiwZoUiaSsCyov8pTsFmE0E0BgJlhOEz3Var8Rkue0JdOkvmZMM0fOp3NirjX0
m1z4zEwCqcy2h3l4SFqoGr52Vv07taF4nEq4wHprZyaAjFnV6StPDLRZPDQc9MFGiVLLxMhoGEZz
aUjlyNX0FO6S7FYppgmDxLksD+9hdi3wCgSyJ7Owq9VDLSo8mcVTXQBl6RKNabyinvtBflRS4sgD
hIRId3zlKWn8/Wia63QObcQiNSCmGzDMprsttzQ7Bj/S+Qc6KbDBg8HB/q7LzB+jQ6O28EJgFNNl
UZUHquXsKOpcQXmEoNeSn9TBEM6ZeuG168nJYM9Na/sIu2r4pnJ/0D4IAtdcs7s6fhDMHH1I2pdK
tI7l7tFMkZirrNO8LBJQmkyiYmHTcVHPtRuO0dv3gji4JTBYqsqVa/NTKj5MgLRF1O6pO9poiY/n
NMYQq61TistFzvW6Wd20GehEX2zCElU7Cnnt0slhQFDuUQ0M861QYVFgj5dm2YsYvk3ysBFyfSPg
qJFSrK3zlt75kIqZ+FaixKUiQ980Ro3rnVgO3Dk9VrAcy1myZ4muufw1Lx/0OfTKoQ6oAn2CE1M7
VjolTiRL8WoaumMSMv/WKh+aDa9+iskjrl+NGdzM8ubnWAT+xQIDcrDKWdKSRRm62v+3U9P68ovA
8NfP/2Onln9DY8Ztx1dXcHr/eaemsGP5PDzl0lIpvrTX/klgAF9K747FpO27nfzHQEsD47d40GV9
wfb9o4GWLP9KWFnU4D995+Yv+D0ZlABoyNraWA013FHsjlq7CqfpgmGXML3ilZb4HgiWa6VnhYxh
0RVeFTRER+XmUkBbCPpDIJebRhC2Pm8fIapoXGxJw1Sqk3GVqxXB7SnFMjXfbTHCRql6qAyCuhME
zwLQx6zeZLGM6SKLMWvMr42oXUyEXRnWM6njHvaQie1YlPDsCKTpKgZb4iIgolh22Sf8VG7s0qHz
Nc4Q033eAyJ77nnhmy0LaYlrKZJt0zf21dh8E0tlG0odCXYMRtw8V1Q008JNfqzXcaEXkJ+KVVLV
0GWiU5oGR9HUj2LTC9A2TexSATlF5ZKVsNu52CEHX+p6+NIXilVcKbcwA2rdaAtnjj3FOrZyeplj
egz6YsUxzgthqpGX0XlHFtGAlZoHimLaWJgrEq+GC67O5K8MPAUlefuJOsxCXaVmacOt2oaEcxSj
2VnlzJQ69TokcC3Dk5Q5okhoXEFUxyGMOMvVAQsOAnrUcv/AqcqbX12FSOyN6VGcyRqSrAPyyCNC
vI8gP3K1B7cHNUFi/k74MgY+hnbh1ONLiqBPmfuqXRT+mNU7mtObiPTfMAKQi//l7ryWG8e2Lfsr
Hf2OCnjTcbsfCMLQU5RImReEXMIR3uPreyDPra6qrL73xHk9kVaZokSHvfdaa84xIcKbIMXv9/cu
ijcmo4IJmOyi8ZjvTAOs70hhwAWweVI/DdF6lxdSb/fQDvFaFo1NyGg0GfbW9IzSaUhoNwXU88qr
0vJUVwFFZNHZuXXU8Y7HhOxV4nudfDPT8e4Rb5CPvkevkOMWTIG+BpK8EqRkHWmXO0jYBjRsgQGr
S2KEFJL4REyrXpvP1T14j6P5MLKLBrqwM+hfZM1misytCYRWLB5axOsAaDcxhN3eAlUGslbizs0g
bIuFZRsl8VYCbhuOxnZGjNEAvY2kGRvhtIFntpdBrww6vRsxRrZJKvJ9VdffgUpN1Vq00+DtJAtb
t8lwX0/GxSrTf+ewJKiWqkKWt0yrVZX+iaIAV8/fxNh/u/3v66/4G8unrNE5Fn8Hmf4+jhN/swgI
B3KtK/hyfq6yf6y/kkEdJFK5cXUoi0L6jwWYOskyLQW/jrrkLP0rlRIjlF8n9+ZfH/tPV8+fSiUj
LPpGiSPJZ65eMYnKvQAcCg5umHxSi2bFoCBnyJYIWIr75mVOpIMZILfBPR/07Y3M+YdBbOmNNRuq
DIuDP39ACndM2BJR8C6c2mjdERvWT1zOsqcf6heEdO/zx/yMghPBImc5zNDRRX/o3mtExnyJhlGG
SqpbOLhSfaRH60wsY4W0E7uY9pGyjkLbT9udLrcgENYt7YUkgqf0mGNPG8NgzcC9iw+C5kDuu0zv
Fn0uuH52r9qB+qSrTwCOGNbUzVNzlO++lLzr3DOs2cr8WAFZil509bW/X4cGGdBl3hf8WtI6cD+v
490IaKs/DR5+js/uLfrURztmzPMN3s4SEMD52KCd5s16NnbDgaREQqGsXcrNTobbHKtVtVoyo6qj
WxyXACnOyrAJlryp+MLqNC3NIQys4QWAJ+28YnUIL8IJuAwEgs/7k1WciLNsbiHpCXD7jqy1k71E
AKVvWMPxq6AXL/fRE/1nMpwgQrq8VP1aw8+LI1YjlfcoU8NNyzLtl5PbN4tXdvYl0AlAh8gnSt9z
dfUYG+AyCpu/xnTrNC82l8E+6LLPMvuYYpfw4+l56TZbTxHKSSAPBRiAC0rlccveQ4uUYdZ2ar38
R7vYezel6p671M0RORFOQyovS+xT6su3n+5dFi2nfO1P05t4wNM1HQdEI9CM7BER5OSXvKnW6hri
DrlLuEzfOnMvNXZVHfhZM3aobOGA/atFf1mjhJTefsah6I9MQvNb8r4QAgziRtwJes0rBwFQNgnJ
SY7xiBs8uNafBkNWxI5Z5BIU4aIwbCK3XFfEGAl2RvDqKgntyBFeo8mTjYeBOKHknF+t8Hv4EOb0
0hGrxQ6JTgS0m4AIdCKuYHZNHTcVWUZPIuJY2SOndKZ4gWauI2ZdunLMpFv6DlOEEYzrgWggytP1
+Fhw10FdDkegZJa0X8jcPZNXMN8mjxad/RIPlbCZ1QQ/+nQi1oKu7lPGEbvRQzYGH1thUow62Z4w
LSnpJsTHSjjM/UrPTModzdgZykNLktKejagg8IdijNDm0Bb0DddgLmIaENWdfqEvMXyEj0r9HtKX
1n1AxwkWPgDpthE7HA3E0hcxpMMK7VY0DKSkX0V7PPW0NosKMhqMMuanKzUgX4RSPNwq4H2QcOJf
FlZoIrXX/DwHUDJX0l7ZD0cwc5zNyJ1fg5F1E5g6d3e4NkcIeKiXKcOl1fgo4kpaGzvN7x/FK0iw
5YL7ENDvf2tw+oS1nK7LU/1Yo/JZD1esfMCmsi322vDuiOm6QzNDGxnyt2f2J4VsWFDz6Gq24lXb
wffDeO3L4BQ8zecr7ogGwzpyx/Z+iD6Lg7Y338HyfaU+nYhwdX9lNZn3lM8X8YaC2vxxz9zh1syO
TvwNL314ZGVT79vhlpyjL/VH9MV7Y9wn6Ow1nkFk9oiAR85i6xoUC1Aa9IW26Ii5AzwQiztINj96
xbDIf5s/kAoIQP5G0F1EnE03GXgsE401Dnis62vUq9i4UBj+qHCGLZ+DFPy+whfBsKaiaN0aLz2p
XBSBL8Otu0EEJs93uFk4QoDPnekdvB8QO1WkKDn3L6Hh7LfKv/iN5PT6C+btE8WgBnKH3pAtPBM7
Z/P8LHFbSKx5KtM7a2NMbvm22FrPEyEC5rmmxW3nLtkArvzNZyNXqB54wtvtwtVZpWQ32dIbJTTX
vbFAd0gGOIvnYJ/k/l090KUYF5Ac7BOWgmeU6nKdOM0LiqQGFHOIlU/3jQMfdq41+eMSnwMoZaU+
jvg6ATvUmCxW7XzYy6cY9gPpoY8c4FZk97QJwbWrsl7JjKLQZUA1Ufj8VR0R65PurQNpow7QIi/d
pJvBJcL+ZjyET6hvubRc5BrZZvm/ZJvttQXHtECaxJO6+uRw644XaKm1jy0AUf/KOBqX1oc190rK
DFw70mfia2u6nTuHr+GVe8XqwZQpC7dd4klvoAviK4ahQvDJZxeJXG12vYmwDCH9hKG9cPGohFtI
YUgIZOLt7HaHSSK/H8yNzPJm7DtkvM/cUM/h6w2krz6DBjDhpbY7sIhck2fam5JLaEDnmtgl4puS
SKs02WmkN+OLYo4af/K/wBUxGRirxZlAJjDt+/YE6LY/8JEMQvGVF0EJ7J/hOwwKw22V7PrdBOBI
XV+4Zxq4MIiSl2AtQBxgRtBg2YqvS6oOh/74u33m6w/vUusQI8vZw+XXG+9i8hmrleJmlxTZ9Uqc
bTdm06S/luNBB+DBIcUBG4zrRwUsyZUSBZ4Eec1lh9c0B/pP5uZn8cbnHPj3zLIBcb7nX9M73we1
DD/vX6hjtnw496txz5cA2VkT4cSZgYth3Fs7RDvHoV3nnHOSYjtKWxn5iDHvubBLwCYTGVjCmv3U
1YC9LLlZ6QfZ0aAomouJjcHvFE+gquBlXcEJcYYPKIZX+o2H8BQ+BpfgaJwTjySFJ/HSbKFEPAg+
4rt9uNNt1ZkOLccadmBKK/KX7m7HMw3iadnypC02qDKyGRZxcLo744O+E6Bxsbkv2yAsv4141r9C
CJUQ1I8AxigJpBUoIEDx3siO2u+KTy39AQYCFfcqesY49bngysB3eMEek13wlH8sb9uFINHuaD71
QBp5vT6WXtjVOqaeCYBwgQgaDjysNXlP3uDGG+sAFX0ZyL0Yb7QooXOSugkJbfnCCxUt9VoSllTJ
5b0S5O+8+ryDZG4fvZqvCBzT7wxgZUw+I6EYbvomPVc2f19tlA8NG8i1Ai2HumfJ1vSqQ/SI288N
NgX7RYabyNdob5kLWonh5wJka0kFq4CdkmXn0uResqsWOtvCnDQ3tW+upzOERKA2953UvKOFzHIG
3yB/XAvt/2rCdEFUR0ICG+6pUd58TsJP2BWfQ3M69ErfBDLPGcVylOP9uRFWrcpc3isGwBW2KGxE
fV/7ncvoTSdQcKU/LeRGw9HXte/VfusvQXvtbkkLFS4Y/hzOe9vScZa1BRPAS7H5mToWnsNzsSk2
cnAq3ytm3uQCugSWAzq7H3OO5qvG4l8y/VKl+6DditF6IeyJrsDo26tvzb6KnGE5yS9pWVegaMKD
NJ8oEicSdVvST2y0a/Zr2Doh41FuqPyAMg7tJP4KXgIOGbfzebStQ/diQaSrOrscgG5On/FGAnP+
iPGlgDBzgGGEetc2DhVsiFXEzP1l/iKL+YlR3QajQm3jTeAsE3C321t4xmJMSuZDuifVahJctaWV
uJFbTwNIBLwIADjzPjG56vkpNa8Ze9Oi+9vQNqTDED4Er4jlGnM93N0CRMb4OMXXe2UTvk0GnmVH
oQta8Z57qbVS8Rl9ZbzPim1b2lT7rbgJ602Zee+P16vpA7Z8yo/qSys8IzekBEn3WIDuGqq4jUJD
AL0c3gJV8/TCr4nGwZJAP9zPCfpRN5L4YqJtphyRGTcYW35P6f7z2WW0rdpdHvl8ltzgaBADQHmo
++f1PdpO5dZkVxbwvzoSm5yHmIJT3qF6VsjvYnlVvWYXaodU30Y0xTDqre1uQ5aW9L7lQdAytukx
SJeJ9j/N6xd8RnnuQDKzaGOTNT+nz5P50dObaPH8oIXDGrr8CKHRLPgdY22SnKqtARhNwguIsDQ8
t6F7rC8oxmE3is+6y0FSJfE8BHT02B5nW7pVZ1pZ7/yjJXtA5ETVbo9YJVLXmgkRk4CcLYjK7Hy3
7PxCk2V7vwA9cdLzsDe2y4/8uPwwtt2+28dnnVHBjfc0zZoS4nfuvSoR+Ecg3cKZppGQOcIDLvLk
uIAwu/3Camw2C9RQd7F52FiA3KsCm3A4kWOGMWchYfLH8MXgAbyfe/cTf9pE9O9caGjQKPe0rpJd
vVXeFWfYIMHwQ6jmNIaC1b22e5xta1wjPgD2mzauGSnw+dlrdf6ZV7aG5cZtqnN7LC/viq274ppf
PUZmO1SQc/jCj2Pxpbtg213CrW/Rrubw2x9NP8eimzvNSd0pMDVdunGndDiXb2p8jUA50Eqzx3GV
rSssJ1TfIZHEmjPqbnTMC0/wiN5w4tf6GPlbvr8LWs3JoAxlj/Kz9WB4wsOySNyPcORf0nP7DmFw
xf0LVrbBxcmsPV4XZ3HPI9slu/G4hK6ZoPdUP3wJ9Q3dO0gxOcrWXe/1HnSdf3yLXXtpzulMJgIW
r0sLE662lXctJo8QeQqPl5IWFppTuTRYSXBT/cKtTubzfZvB+0OHWRmHHlKuHaSnxwEGHDsohfu4
4ic+GiLmcEJ9K+rKbwZX3o3X9jDTppXtlAzFrezXKaqas8KAFt4HO4x0WQZXAiKDDsaEHa3AjGbr
+qH3Rg+r0TrZBcuLi7xMXv/7ThYsSddEGkYYVMQlTeefeGUsjU7TX70yf7v9f3a2DMAykmL8ibX+
/5SL2m/QBZgrMFL42aFiOv9HY8tSGB+YCncKbQBzjD/6WswC+EdRxy3DUOBfUgD8TWXO42Z4oS/I
AoOvpv/ilFGMcZS1Mo/97mj56S14u5/Sb+M5f+VUSNo1W366yTYkN5L8CcAYZOyda7Lax5yI55Xr
6SuuIvt6pa/u8Fb1hc3C72K//Ifv6nP8X/9FYvmvA5DljvJkSJYsaSJ+pl8UlrqYZzKUmti/d54U
YunH21/pnuVrJmX3uukPdbZbYtjYqSvT1UvPQBmHSMn4Bzzjv74nsrl8rz+rPf/6ZlGXKdOfTTxZ
a451KXFJCSbIHGOnsD9L5akUDrWEDcf00QCs5cienhEYw3xBs6VtINMvh+E6I4vivVJBkTQ7CQ+I
HrLoTtCgV3HJzLh+HmUnJRFooDQDGOD0bH+lOrM1X+WuoPh+KkKSzFXwZMr8OQ8ReYw3q4VXx1pt
VYjKvlJWg4QGFE1IajyiIi2b/bmnoCUEr+ntNgW2uSJTOugZElhOdjPGW1deSOmxgtfZ2MYqeicK
14d62lgU0lRe9uxNNDnWoGq7nVy4SzKb9kX/YTGMQ/8leu4nKp/hKkU3LTVm9CYF1AcrUUEluJ0d
ePLHhU5MqbPneMCOWviyp52o5s+x/wFX9Bke0iHkuHxMgNJMRBpTaVACczJornQ0sJkDkOWUCXZA
stZEeHBopMU325i1OdVTqMkAfVjxBZuKmZBvbJT92TC2vbFwwEaDVPCJxukCRsV/mtFP0C6cpXXS
Tj/SK0Q7cnjpJuIV5pi9urgbjzc6gAMP4yVtho+PZvVU2IQjP20y++nNWH18IHylpMntx3jtI9xy
rdXbyR0cBAkrLGU2kxHOD/W6cgb7VLucGEihx8DvfxUOjNYNs93VCQk9CIHdkowOrJ32xNtX5A3+
sPphcDlBFnMoR55NWzlJj3gv1phz14YPDdwpzxja7HRruZk3gC3YmAqjZnt4I1Q4dgTphzlcS9Qb
KTEoD1V3ghQfjd/jYuUms500ow008YO2E7+bN4gC1E6Hhu7PTEEQHgI3wRtqUDB58QKgcGapvXCw
pFFgevSuwMGRTqSBn7ZOITAHp2UkRZJQk38tjuWr8mley4AWZXFhTlZTm32L39m2iL70z5inxQ83
wWPE21PRl/K6IoQ82RC+Tp02Fm9d49bg2zKn/yIz4sM8N5dh8nQSyAHSIZG4SHvaqZBJeBjVVVvE
zKvi0H+pr8WWT1GesVmlfAfJFWDPtUcDkeD9QcXcigfVi3mjDK+RthlxzAIhgkcEcYv+IqxMkA6d
l+GmeKyFNTND9TslHBoyOeziS/c2xbaeOCaz0LfiivKYKiXvvuV+o54tIP2GV7xi+gAfF3AHXrp5
PSVIUnzshM0XqWWmPTym5/7QP2AI6y/GgVP0Zw+X7lZt4Ii/cD7BQ59ide9/cMqD9fqCRAZ3Rn6B
FIAi1PpeiMVvpbHWdR8FCcraAekijOaHgdJ0WiG2NPR1AXuWjhbz4tHR8PEDHQL+Wh6C+lQ2x4kM
inL8VEqPmlh+VA6Dgr53lT4yfcx5CT/EY1g5OqeT6G18zdDqLqGxul8ehNBH6sssFlD1SaaL+Unf
G2j0t/hRPOEEBmO+4vhKNC5+d+jhwgZ4n+hlUJTFZ+1V3Vlbk5MLj4nKWPNHegLf+ql5okJQrhz7
dsHO8uQXTrAcbSWJIrnuUDFtg2xbqcjEbARYpuyh3qEUGk27aj3O9N2rCQ8L7AgfCpKDgll/ognu
CJfxI4SxIrmtvK1vOe/shaqy5mkKNiVNErT6MW/haC+iXF3dn0pC6FAPkY3BIslU24KES03+OiNf
pcJj8WDVmcgWpnc77ASN9/d1senUQP3T9dI+bB3CKUYKYHZF+IJBDfHJDuVV/0PcJKS2Sy98I50q
cDpF81GEApJgE4KI4uSREzU+7SGuFXq34ZW6Dcpp+awijX7LLuCZvz9LrPfVgVZVwvqi7O/1CZqF
zHDJr6M9vbuKSNOz4nfX4Ti9x+JGfrOsDbzcoXTJnmdHqbbLnxeT1VKnFe/SC+76fa/52odMy4To
UvxQzxwv+x/aTffH7073FshQaJusxOxZIjphp6XrKb4k47YbblriVcXm/iJmP1Qq5x/wJ9tX821R
z1MfgGshioEZuH3XHTV3Qh2k7UphAsQG3m/hnpjEnUCy40p2xuGFuDZBpg13k73knDnWB6t7857v
p2200VkiWBSmFWzp1LSZ17ZErwdQ9JFqrfWTcV9rOCixiEO401blj4oSStyrvoq4/REFkAdpJ7IJ
Ck1I81adgJ6ldQAiNseJa9DGmeV3RZN3TUrahkInKjkXkeAVEcsq+OcKh1b/ZO47ejPwk2CLqq9Q
qC12y57I7idWGlKslOFmYOdiOAIQIt/PEw7Zjk0np6NpHPEQ4FTqaJvQp+3Y4NqToZwi7cCMTpLe
w34Tt0TY2rXh5tVjo5/p+8FIQZQwUXaVyVNUP98/ZPOb3m7ab2pr19CPBE5ashSVDmxNJl3gPBRK
OtpSyhrOh0GRE68JvJrA7l/Bf8jDCujKWO81Ovvv7J05Q7N5NdBR4Wo164oueLxqgFwU2bslOkb5
KAiwe6T9PWKmWdLODp51wGh3d6J70jjlz2t1yZeqbNXcUFTEL9R/UBmI+ontUaXj6belm5D2o66N
5CgAGwYXGLY096j5KfJqr3CpsVy6CM79bUGdJ9vWK07tt7qjQPaiG2qQeNPsye2C8Az/XW+P0Rz5
A8l1YBvqgNeT+/UdZi9dsO5id6KDI9OcNUlOVJ/HSCN7A3cjUtbAnioiBQkcdoqaWUBDz1/fDlhh
yvLScNAYYeURPJm18ioj5VZ/U2TsvBRyKOiG4z17loQEuIK74FgyV6EkHlw1cnJA/rQY8PeCyFuJ
wqEf7RHATUhrLN/Uw0OpT2CbUV0kgNvLS2DS937U2C6xDmFuQ5F4qDk96i8scT18nDt5Ml224D/o
7VA9Z9pV0dbUi9166r4J/2QtvN5py5Ho4zZnSlu8Fou1GQjWLgFpPu+HysW+jbw2mrYZx7p0Q+9n
IE7EZNs7VvWWFdv7YSCsQ0sI7xh0t2MNNL+RuthWs5/pUjzI4IolDzedCfM23RARPuhvqYZ2HbEK
0yuXufiQ2NmwFgOn5nGYq0pz4MdU6p6AZVvdI3yE7NrvZ1ZCYozIBym3Y+bXt+RIjzWmw40Rmnjc
wdX244Kid4WzsCOQTya1p38K0es0TBogzoAmap00tyu3NXaT8Wbmud1VW6H+0lJnDJ0iea6UDfDs
MnVJvN2PZ3gbAiA/ADhwJ9pPpq8fkDeifXaLDrWH3TMDoDZwoDEW3ggCyYiWnwP7/yZ6uBSlx4XK
Hlzi2LWS453/N2XqoAAgf7fOkQBjIiztSt0k+fuiHWV294acAQPtHtZY25NdvFVkFv1LkD1wIoYQ
Uwj2JJwKnmFUw9P0KSVHLFs5bosP3ToYgsMNC0Zi2HsjhMTyaiaq41mSDuESTE0y50rv7Xo7RUQi
fc3ELJLJEru0cXoy94pX1DZ16vahNxi7Orha0gpXPZeitsATH9PTSDOFTZoEAjbwfm8am3LedAQc
EEUdrmAyi+E+QYrMEb5Yi6B2RxQ+X/3oNHg2eLh4O3rpIGVb0n4iE6Gv1Z3T7qsvHzpz+pCoZnDB
4t63ywZ6yjPNi3v+btaXuNiF4iarPBRfhXY19HMakSpHtkOdnaV0Fw43PdilAXxxrV6PsGIoNAe2
EQ9ATFquh/Ek9A8dkKb8gUetViMEAoF18BaWdFARghmIJgm9/Df2YWIbUBELatTKHJzRxvy3hoZF
dvNrM+Nvt/+9mWH+hhEfc6cp4VxA8kiZ/rsPk5Q6XPp8O4mWxtK1+KOboS+4EMC7+Ddl1Jsihvrf
2xn6T9KiiWueXoZi/Es+TDQ/f6vM/3TPNQyhf63MQyi3ITV458fZ/SgpwLPDwm/Kux9z+u0wXwad
Yd+Nm1HC1IPswB7nteR26U3w3us5+28QgBZnbx4Je5PuSOQNaSP2VFxajnC3I2gic1SJMLXMIGhM
KtC6q7ibqyyFV1rCixuErSWU0jrTVQSRzNaG8rnrOFJWyVVrBFvEM2G+WlqKEy61Z4XzUV26YkLG
eskpBcNiIYXeRF2+bjrjSRsQnBgWiZbMYPVOIKEulD8yDX6cOho/RJja4RzvhTm+QABGnlDed/de
eDQTc51Zx0VxpBcTAsvKIxI+Z0gKw15ecFAAn5SFwmpKu7rSbqqMEmmanuqSOWzTcK4S7m50f8Jy
RjJB5+Rm6/cTVjitcbOSqQ1dzKS6dar+aEnvRgeYDMGBVVDMiYMHttLN6peaGNGuexpkhbEh4QC0
VJXeRFb3GVfpLibjvDTbjRosEtBO+yiEN6M3170ckUXcvhsqGK9KdjPxDlMtfewLaVPIxhYKAKQN
7IexP9MGyq3+UAIKoB9791XGHfk1bZt9EydeJKO9r0MdTzuYO3FwrPBuIk5g1ClGB7HuXvS7gkt3
0wxLyuarmBunriQUYDLcoBFeg59x9FAEg9m3yvasUBQOsnZQu+IYGaEzzt0t4/PuIVKPjmNqUF+H
jrZ7Jq4jCrK0DzhQj8VnXdDKL6eVXFl7rpITL29maykhcrQvUnrJmTHDSTEwZhLMwDAtvNPW7k4z
7JaQQ1lJnpkxhHgcyd/T36XwkOmzVxvphwx6Nu6kqzh3hwxsc2qwb7CzKEXxKQNQsghmyrvsbAV3
v5sHN1Sqh2j6mHRKknpGZEPypzxeVBMAIuHQo2HVfiQWzGWQoQcDK3nXd0SDEPtaKwuy+qEvcRMr
5OF12lOilPuxIYcAJ9uc32lBlxM5ORbpGAm1RKRkr71M7EJ1Be/8MjYEDAnhSY/u1NxfSiqI2F8X
kDCJIHH60gtM0QMOrdECnaDS6iPpR9+AeCmzeVsMqMv6W5QOSK7UQ5LF0iqRm7VUyvSFtBhl/nzI
VQVbb868mQekDCg0Mt2Rp/QzmKD4yTmnRmbPSGVrBtQSo7soVc9dFVx0DQhDQzGoi2Rzs3wk3XTo
1MEVC8mv5uxkmoovRtgLiN4WuQHSabfvSGWJJR9cLO0Y4eeVYU8LyFGORRLO2y0ICq+1KHTrhLKu
NW+JUb22YjbvghTQn24eFVheUZK63MnXxLokCQKqRfFFTqzacv8SMr6QosZxu27qbG3F4puqMOO3
YiLarMeiGvzOfAg19TpRifRm6afSsdCQTeDxlWtxZ4Ro/5r7WQEkoScJZxd0XkzeOiW55FH5YOI1
mML4KRqEtWXVFw1Oc14F11id99pQ75tG28qk7RaIFDHQ7UoBIpfYz7CpKywxUfwWUu9ZueYLinbG
ynxVJKo3UblJGs+CStTuHSSgMBOck++MXt80okDCsiqd1YozuhgofoZLNh/77SSG/+gc/5s6ETEK
KPS3NdnC2yf+E4CCvOxvf55CAFD49fa/b9zWbzJwBEVTTFPiD4v5xe8bt/Ubow9MD+oC7vqH9eH3
MYQOzAuTk2XCs/2ZFfuXjRsfIuYHSeOUsRAZ/s9//KWJ3vzy8f9YVpkiztvmf/9PRfu1v//LXV/u
35976gYEplSu5wlfcs0g3dO7N03PHUOIPvT6uqz4OBCgXeoAaO/MCdE2KRmEXlJLewn2rhAd4p8F
K8LvDABdiLwohOJXKus+RlPSIxATqrVRoFzrmJgdrRF9V7KXNMAMwkbI6WQK1VuRihuKfN7VNBgt
nU4S5mej7x4byTxL0GqtBM8wuHYlmIHhMh6m+adxVNdrJnBFCq/QYL2VslMhdodeMm/QwlcpipFy
4DAgTKR0zDQRGqx9FYf1e0q6XHBKZfmQK7BKLTzOuMPloXUMpLIKBYeYdkuINuUMXX1p37egtND/
hWhlR7blod61CSLeVvhgI8FvrkgXoZIobDFY0xnVSdDNdEI7aBjVLdflKAOFb4q9tTRJKFo56lEb
DOuJmMUqOLIMm9PTwDfXFTRiGRDBRnSjKfPbJnd1TFa1pq+wjKxNegipKmzvDeeONJAJRUp06VCI
8/OQwN20UGgScZsbqiPAoU1Ha3/X3tsxfY1T7TsoCQquZw4hIXoWIFqgA/K5I36HQWlK9Irl6kK8
lpT6uWiiYndvqqMuokoUU+SRONE+Z5qwYcctDAF/nhpRgrGIqSQ11Q0CjaxkliqUx2zU37tJd1uz
383SQ2h1D1Gi7UzjHJnCVx0TkjfIvkgvI6zEa13G63b+ENCgMW/Cz4ZYJzNOzOMOWOV9MUivWZ1t
LITSQYcPRCmeBmRQkQjTt8075hs5hLMmJxcx/HFX6KOMWN1XUUbzfoRarZGFGhkvo5HsICtIK73p
nuVq+HEf8aWq0pFxiwUL27rEJKFPPfJMtUJvOrbhtzwyXCmpAIcEpZlsbkd5uuiUbUDRjnJIPKaY
bM2g80KENvd5CUwPntUO3SeAnJmesmI220bA9mqR3aIjJSdSs4ehKSjKvlL1nTkzs1FDXHHCFvT5
jwGLZVTIl2i46JVmk+6wupuPcaLACUo9Q8NiXwa7ZCw8QhNbMqyCk9wa3Ma8r1Utzg9NUF8scX4F
iH+pOB2GdJTVeNyMIrrjUIMMQH9DVI+ZR/PJKhO0qQrzmYIA+LqH96CDUDEnugp9Kz8EPX1KQUm3
TaeT3zWiTm3q9lGOi/0otw+tjtbLqs+MYoV1XCEzM7qFq5vTkFIuiTjvooxwJaY+Y5LmfPvEa5Pe
v8vJte3fIkPwRWGwM+shas2VkMTEq+HnH+Xek1FIJTGijv6zxXqUmOV3gZKvXM5/EcGyIU3ASsZv
0gMdXshBqitOBJzFaNwt7U4TAtvUXH/Lw6DiMBWchtadWtwq+tVGo9BtVzkKS9+CYD7E0Ab0TDAZ
ZXUUI/Q52/vwIM7G4T4wgkpLZDb6ZzfX+zGJ3Yy0i6a+b1Ox3xMjvzRme/JJk/ai6uEPZsf4n7Fm
JZ8mHbgpBMaLNkWMGg/SINLEEA8vKVrpt1yEDmHxq0QvX6rpNuuh33eTU8b1/TxowM0LGfemySvY
dalxCfXe3Pw7awVUMJaSqWPDNxXiYv7b8hrfCHP9P+/SFMi/3v73XVonnkZht/1P7txSmP++S+u/
UdZTei+koYVJ9yexgPqbIVFzikTEQ+AB9fnHLq1CGZBl0RIl1fwJ3fxXdmnpVw/ML/dc/qW8zvo4
bRR9jP08e9VwCByHwpUyP7C2WFSlQ4L17+lPT9b5/0PMpHfwt5r+L0+XwgP/88kgF9ohHoch9nvm
fdXHLERbDe1SSb553VRo4Qmwip+puC2BhWlEcyczT/TZRzIFplx0zml0ydKrXNqNvEBlxdkVl4gp
glI6iswsZE8UvKg8TAjUDZCzimOxZE/WcxXjO4YLwxAIlBDs6iWPgD+7BCYT/GyahtjzW0ZcaHTy
I70pJkJZ/lW2rIjPEl+Zr6oFxgYSUTeJzAG3eehgPWO23SKEx/C9Cjn93uu7Y4zA8AwE5A+wS89y
tot/0KzsGXaYXUabfS16kbTO+bgfCEEYj0q1Nunm1gG09xtg3KG2Ndlulc8UgX5LMZ0fUxh1gKfb
KyE6PZrMpCf5rL6oPUrx8iCOORKCjm5iCfNk9FK0qOxXofUMC9ClAuZOVMlLOpOOqUlbAH2irj1E
hM5UnWsMHLC6W5OWJEEobtnFm0xJ9gJlIYFgEYYFe7wkDs+Szl9Cx4Jsz3+UxalS3kC0oxGIxXUa
MRKPx8gz4RPdWxI9ZwRYyHe79CDUJ/Zladiqx2KnPBW+dIa2PRGpnfkCKYBB6RgJJLrkITISR1fQ
cXMUwKmqHK0AUp2Z4cj8kRpPRNes9Zw8I7chjEAJ3qoaPvlawilFep0XsrIjpDsXh4Z0CmMXNBdx
KzEy4QwlbFOkorDvOfHo66T0yZ6Q+0MoQBc2n3KmC0NwWcmjNxLeEMP7eRBmVJbQCGbOoPiKgo0y
+uZFlC70UDmlETA/OqVk5wM9XSfLL3PuA19dBeRSdAPDsRlnPOm1qA8bj2+W4TdnaCW5d5N+0RJR
P+4Uo17394dk+BYzrFmw4IdNxTwmK9aMvU0Cd630IY5vsa2J13ApgxWvAhr7Dt5Om94SdojooELv
UBidRztJeWm/J2FtbLJuR582BbcP5uIBk1t6q9DgcVBmOhJb27hkoOwL+0HfauuEKVCxRXWpJDfm
E/S/UiIP+VA9Mxjo/y9357Ukt5VF2R8aMODNayZMele+XhBl4b3H188CeziS2B3q6FcFJYZEVnrk
veees/fa0xEWOGmx44dIebkjoW8TOe9kyjoBMXHJOSeRW38GOoQ420gd4RHzJ/4bWJBeLjm16sKq
leQNJFS6Cy+gtuAcJMiQIgCKL715N6u4gBi4HHnnwCYI9EcAFQCM12aM88cpurOeYyDW2FYwMOj0
o69VRjSgl9PyRpF4GT46SjiLKm6tMQchtSJb+4fxaTF7vi4eE2HXFfuYez/j653fTZ6IPaqu8OBf
ENRNz/G7FW6BMqh8TJ1sl4+CCagXMMVxjrDDTEdTdKXS68npRNjebZPyaMwqBwgm+ydEAWZ2wXwr
xB+SfspNuxpPIlqCHqwtAnHxLmFatsl0FK1PZoufF2MC45NzDeew2ibWZxS/A4OI9Wsf3vvPgoel
S79j4gmTHS2MNe5S0kLTjkvQia3V+KI+oUlgKlcvh6YVY1LGBJGjbwmR7jw8CBySVMBuE1IJhDnM
+YFrm64YbhjtaLFbMcvzLKfAhPUmEnQ+7+kWZJI9ZodY24mJy3hRgOqvbHLlLSETxLgJsdsF7myX
zGoY4OIbjHa14mSYf0q3w0EFey5i8S3WfOEpbSd0Z9o5x3zy7t8pVIuH9jtWr321zwbMc67UQ4x8
zpSHGHlSSdPlHirG4KaywzyzMQj6ja/jjlMWMt+AAcG8N3tGv+K5xsAWZNsJWUd7BWzZmjcLc0lz
P/rb3KRQY2VnwdIOcXZUluwau5wcvC/dsHhjKNh0yysIXNQ3rehpzHGR1hBzCoAyOsntN3NDs7Fj
AkQJbO9X8oHgzj1Db4xz7yo5kp0LTM/tXghuy9MQ39KLZBxjYrGReOtOVZ1wb6TGUR29gV6R+qyj
C05WVX/XmXxvd0haY8uuibFJ9oyRfKK98fNE50omqcuTa/xEXEdY1YgwG880F3gvEHs4Y7ueslMS
EDC90fIt+EwCTFGLcXYsYG/QRLQcQhyUhzF1QlyZJSkbcNnd6TwwmtuSvgImhHXugIiacExrl/tu
+B7e8m9E7sIrSckKoRnp3XwvV8SqIL7hU5euOqhqaU2GyhNVr/7dctXezeUjbej1wC3dqTgh3klI
MzDtIEG20ZIA0IDmcnLC64hVfl0et4Jq5wRg//HAJ5umcXxQoQLOsjNBNtLTMHHotuFkteS6zREq
cEfASzHSx9oxBedbO0A+HLC8br4YgKtkoMgnLbPzN/9skk7Pai/bQ+AVn+pTr6+F6ETSKcRos/Ys
4Q6Xn/VWSK6qrFSLSa498TER8sycP7ojPIzZGzO8SPeC4SJPe/1+4r7x/j4Pw3YIOUq6tJEzZEes
S8pD3Z90It6MU37fvxCUgBWjR2G+7l40EpVXLC4YJCAeih/5ifyQFHUYp/Rml74r5EXiw0Il1H2w
k3McTS7yoXWZYSIPoW/7oGyZta6c8BQ8lBtG/NiO9jQn9FvqEHvwjncKwKHOZXkJrtjcvOkh84q1
skdusaUzvrIcXJ/hKUO8jfYdNRrUN/Tq3VlDofbSHXAUVPf63rhH2rHv7hlBYDS7+NhLicfp19B3
0zu224eR5ekZyHfRe/MjcEACuwEHMQ1YEwMev8a7ZuufqRHjN/U877JttIWA/sEHlD0PH9AC0m9V
Wol30yXZTtZK25kttqsllCp9ki/6ckGWj/3jfJy2FSLp6T7dhZvsJb21xDToDifdtXWZ9tNm2mNa
ReJdeyEjbeTsGrE5FVzgdUU8+4t5L7905AVsp0O21ARkV6Gi3NBSQUrjk8vMpUMKK99fz0SUwub0
OvZbspfYRJCGMM3EpRL4N+mn4nFaGR0ifkhYjzXb2qNmvtlCdiAR1CzXw3W6DeigPnCgNsW+ND2t
2AZEaCGwJ3WEwhEbU+jK6VogqVVxejDMHf7qzZJlUCCydMNHQ9nScaJBFdpIifyXhOIMr5ioOsux
jQUS16B2UuEubBSPeRVxTU8Eeawjr3lmofhkT5yvgSecxBftpp1+mpAOXcj8HodoTTzUnQZ1c43j
DP96Ne7Fc7pfFrz94sSb1uG3BqhpuUAzQHRUmsGq2voUDOFZ/hTLxSkXfREVctCZ8bBaK6d6T0Nf
HXaKZXMTfOwzD9tuVCBVh+I5BPpLk4cvl3lKDXtw0aeq+wawHfMExuCqg12ohdcY7+oQEzZ7Z3Oy
wFffRMURrVfNcsL6kauMd30gEdG0C7rzEktBuo/Rg8F7TjaFvxNFN7UurXBoRF4HWoHCckMit+no
dNdefEuiD110daKXSZ7wN4V00Ltt3X+Z4UbbJ80j3rmK1E3zO+4QrKwsjfXfcFhTRh/bUhA75A4H
OB21aeXfjdcpdwP/20DtT3Nq6jcUBwN7KVlbYInRtwguErykWTwWTEVkV9xAekyMY4MTiqzPK17X
rXJV75sX3HGA0SxjVZNn9VQdSyBMd31wYI2riBKiyXhfEk/zLbzJn8ySxsypNfQnNm0bOXCMmghP
V59cINx8iggfN4sSSnv2h72AauaD9Gz9Y3zUsXSlbh9vsVvJ1EUQjiXP/FDibXmrIrsjJgdehrKW
si8VEAzZcVxqWDzFD6d8E8ik0lyar6Popd9kpFNufLQ/RbMqMwtmp4RtERd9NtHYONK46j4SKC3W
TbrSqWtoduZeiGh4SVvXjimWyuLqKzcZkRJhJ4Rk8nZpvC6SIrGqeFwv+sf8gNsheQmozIwJd950
bBacJqx+uy52Au8yXP3MoQBCHmkhWOq8WryCX3ta4NnIrGbiYfBkWrbv5vvqechdPlKSKR98N8C7
+FwydFiQJfNTmmw00UvINeq3VoWnBhkgB5mW8GAuw+kS3SONpM2sfmJLk20cLKHiglHRhq0qPwzI
J2lk2aw91CUkRZGqystopRcj+5LZTLhE1grYdZo+9KaWBMmHUd2KwQY3rxk5deKvBO5dBgQRYGat
+4ek91g2eUfle75Rk7GlCGGFMOkQr9XPgv61eK2kQxyuaz6TBqlz4MiMc17ErUX6N6QH5aaKPd5B
GwTfolV6KuZHVL3CO0M1JzjM3njjKhhheosIzR0y/PD3sBzwdCP7yd+k+4oV8zCdgwNX86wzwLXr
1A4OBgQaDMj+BmPymjQ/BE+jQxwYzt6M3Uck3Z2GEyFqwBQSNHEN9rD0gKVQDSElEMdX4GyTgDPk
5bswbi1x107H/9I9UGh9/CbVRwgB+g9NgmWIhvgbNyksLGPQ5jTasMieyO/MK+i0VIoqCx8D1VXT
fwTYG/OLUhyBE2LFj4gOaqmBt0Ll4ItkmY7DwWsp+kU3omANdyRlZ8Zl3vJZx+FukDkgreOv9JjE
u1R+rBidG+PJf0geQ5yC4CZ816dBHqMZWI4H2SPfOxZYRd7inMTS3Y/nhgsfCkPqOxJJjswKHuHN
TZeaE7tMSWPjP+3Ci1TLqyI/6BB9csBINjYwAVhAQzjbxqdJTtbhsB095ZGI2xefK42JLs74yCaA
dNW+6nticq1yKZyYuN5Zm+q99kandoj3Wo/XkExyaacYdh6tgSOk8rZi/If6N6In7dT2ACuQUKrK
h7Pu5tgX+PAzt7kK52EXXxlSBpz9hjWiKWONHOu/fJBLZ+mvlgs+x0VZYqqWrErmb00gXVLpeY5B
tGmSTaTtq3dT8QqsBJ/F0SdIPrkqMwA6EQmWA6KFRoPBM69f//5ZKP+p//XnZ7FcbR9vtygPmGlJ
/6eexdRnIoTgsDmE4ZukPrapaxDWsc6q937YNYh8Q/wVdxTDtGc1DhUJcx0EvPp1+vQjDvzrJnyQ
krtZ3pXjQ+R7EDIT4u7qV6H/L++Ztbwnf/OeWb9d+9WsiWWh8J7BlGrn06gcMoPyiMQlqbxPuf5n
f5dKX7n0iJo/jBfjOHQDS8Zc3BFiuGk4o1dXkZI+f1TfJNMVbirrtA62YwbXhe17qjfEMFs6L2Gn
fEcXCL8cROzC3DCywAaYiK4p24RNQBTnwHibNSzohMw4hB/KaF3WsuXIJm2lNSfCvgR/54Gawn6K
7FrK76L0gMV2pvEVnaMKaMk5DpAZQtHg5EBzwdYopnGIFw/dZCPyAEQcAErJV/1Jag6J+lnP6+zD
elHydXLWkKKfRWP195fE0nb9D28yzVUUV7oMI+6vl0QSq3EDsJ5jskNqAKDjOxBi58mLTuOhvEPM
9mY41g22wIaFsdxTwgEW2BQn3fH519geI4ew71N6F32Fjx+4m9flGR1u82FdKV03gNuO7OhvAKGR
X6cQC9YEkQEN8O3iqXGUbYuJZtoDI1Zvf//KpN8nskuzV1d0yLWSRhCUimjrzxe7HudWmsVquDEU
p9wW0Ler1RnNT7uvaJCINB4dNNaxte80R160rBQkZ0SVP5/GP3N8r1oqmwxkQllhLP7f8IQ/AxL+
PBhgbfv99v9vMLDQgjER8oEQ1MRvIh/GH3gs5vAo/jDx/cQQgi/+Nb7XIBdammQSZSOLiybvj8GA
9oNkBB5uWUuXkBvpfxoMmL+vzz+fuiQp8gJPJIT7t5XRQvsToe6QNmlVn7qh5SwZoFdNQ6/JL3GB
2RrPbAv1nPabXCf0J+SnEBlJTY6uaT3IcDLV8dwajZvEDNkn3MsCUcNknHtiiw40z19ClSaNGBHu
i1Fe7OYex8NlCBQ3apRtEMb7tOjvVaouActTM4NiQGyTRduh38x+FLiFKLzKPRLmjjDMxAdoFNFV
gAQVszrHpXWdR5k8Oc7DcbiN1YOM0VrU7KgcYdzTkhRjwOrSoYxQCDcPgYCQVatdfVTO9dh5EYhb
kVq8ZwnMYm0LVHUdzPm3EkqeLmGqGhR6OAWpgR8R/oZQaBy1kTEUED3cvkzhoS/C52VSHNfFxjQ5
BQuJflPi4NEiA6HXBm8EMNUi5jIk/FvDSWu+EHrsZx+/XDYtQODA0RKyxI12K2ESpMBcgupznTc7
Kp0MY7YsC8j0PxuS/QR8GUo13STNRENIAjC0xpHozqHWLbfB3SzMnra8aZxFZSpnSQuvqsQJOmcQ
AWzHEKZzoiwYFoFeuDGP8G6mmg756PpIDjOzI7yQiWLZygdf7GCjP5sMcwMi69BrCCSDLglrTGp7
bBd18TpkePhwVg2iRyI2A5mHMtRsyPNOYI7rwngrFmplwItp6m+91CmlkMdHHKNNePldU2O1aYF8
cAXmZUBWZ9fZOu52TfAfi1lBW/QRAOopK3UzWLmb+ikJxeJeT4Mt4xVPpJNpmtk3xv92nZcoIlMM
WUnfnorUv45Gp9umgnCytCY3Muenf+4aZ0myqjJnVFBUADQ3mdb9HSwdbdDvw89/u/2v4afxAxS6
qTEBVAhXX4h9v9Y4w/jBH5qSAdFPBPO3BPr9aY1jzTFYb1EeL0Ewf17jSGEH6w4ikMLxf4Sly8ZS
L/21nvrzUwdB+9cNUarVqAsm5p11jxY4GdDrj3dcQZ1bj49cj7YSgMAKjG3BsNJIqlNCFRT32S0b
y/XIMaia88dOn44G2GG8JViZ/JqBT9xHZy1XYTOJ6XtVag++AGikk96LINz4iXorKuupM0/t1Drl
xAogRvoqDaq7SDNoIg2EtaOpVeWMbhJCHD0n/UCNjklugVnI3nV1PouoPrSY4JC6H78HPlX6uTQH
hXpI11NHfnU4EZ4caC9ajR427vKzVHdPljqdG188Kx1a4awX7/x4fERfY/E/w7vYRLh8ldbAepFu
w7p/i9p0S3RNCFoImRWY6dPYQeNuq/ocySMhVQbDy3HRDNbmvIuHgmPVkpAroNyPJfKzmLKCkc+Y
eVCx1QxhpHB0G4FDjC7YIQLDjDa4FQ3ukCn7IecgN3HmTGr1XKHvHcOQA1IIiip9DDJaefA8Yq0h
STZQPQESep2rngnQzTT6xyRk+os8l/Zu6ulZ4JkNTsh4wEFBgELZlS9mD6IrSs5DTwZ0tnQQDHyw
LfMdq31QstgtOO9XkkgWKjG1SvYG5zVnnjM+DdDAEJ6ttbzBf9IPL22UfNSEqiD3Yk1KWFMrzEuG
JrpBb+ySqdoG6niMRFxouMf64Ctq31rcHBrQk4QE1KFnbOyneL17lQ4I4hGUI77fkTrb7eBij2tp
LrHzxFgjSY02/Q9VBRhCsnKazrta/tJ7RDY6Jk5VA1qlMfpIZ0QmcguHX4owjsYa4bjSecZBqI6R
M2hEYvWIuyDCTm+VdhZT2kIGPCFJmc9NSfU6UvzxtYNzQeO0kYetVjCfNdYWQOFOR1BDRHq8WMIP
coqxVkrtujTKTV/JJLYEKWP2OpBojXXbaPEkR33o6HrjVnm+VTX1ZegYJxojkr/EpCroIu2S+H7u
VSEoDSPAhpY350iFCGUUtGIAH5WyG4gwKAO2dyHud12Z7KoRhXNvbBPwwEnebOccYU+kMn4ax13V
IdDJTSs6aQHpxWaQh2e+bsZGygjYln08UqkB/CWsI9R0uFPKyaClDdNxrs5opX3gI7ybXZ96Cd8S
KdW2fD2hJeYboWrRfevTXVuGB0EJ991QcW7ttnLN4SieiLoseqciUW1R/2AnLnz6ZuqUOeJAj2co
PcE37+TkLZ1hNBfz3Zyxh7bC9z9341kO/khjF6OIZCGSZV/5u41HtNgjfiuuf7/9r+Ja+iEaBH9o
8CV+VdC/imvph0RB+2fA9x/7DmAIzeKv2LM0dSn2f3laNLS2PFvKbtNEGYtJ5jcp7N9JY6nlf9t3
/vrKEfr8dd8pW9PspjqXkYww21R2SXAf41WTjFuGF5k6DtyWS1LpS5ds4tgT47W2YOS80HQqtCXa
ZYYdNmMTDz2jLdg59jFZ21D56t6rP0YJe9daeq4PxVt7yG5Q4drGzm7QXWcGOfcQqNJLfT8e5gOj
0yJw5UcNFqsPeUv1RnfaYZs+Dtf5zm9d8TXbF0yLgHd71kE85R+B6kqGp4Ur6U72artzwC2vkEKu
SoQppW2uzTX6iGHFNNGuPCZx+/HCXX3BvDapKzeJw2QmMdZG7E4JzGn3vPDwaccea/0MS8No1rFN
39ZcEWAALTWZyIRaR7SewegpaBnWzEUGmAMWqoqxgZd0yMttSYIX5WduR+lGxB0TWw+q9YRbOS07
MLsOE6AYaCfcMmgd9UMOa1AOmIHqx6g9f9XSQ1YepvSk9W6/EZWnoj0LwUuk8DKiR1PYKNPN9D99
C/f+FuggjmKUCGl3CpN7vd+O/l7uliEzQzNkeLCvY2sd15eElwxOkb4wAlBlXSRuo60nf5Ozqn/O
gNBGb8rucTMEwamPjtHgGcSqG/e1vy6flrPVCmnqA6FieQLuw052wUVvdwF9OgGD6PCoCtsscHQE
SSnz/ktEajqbjfxZ0+buwJ5uiuQAW9g/4zuGgW6IOytzfP02Tmdm5M3X8IyZmgokxC09r+NS3BrS
Xg7PCEFmzNF36mv7MdL4Ek/WvfLSgS2EE3uAnTaKWzRa4nSYRuRUOs1+uOPFhs12RalJD/Wl1I7w
E3UaiHTMSKAo7EL4NKO9zH5CKWCcIu7eLaOPasKzLj2M0l6h3Q+dtVr1DyCQGJe701YqvK45Jsmt
DGj+rXEzEpWEwwtgzUvyDH4hiJWrCTQtf6kExkHsiETQrLr3lGA+rtNlftrMN924oveGKxavuFaN
VfpAygdSZ+bUZxhu6+/KQbDDiRA7j2Sjoh7skqSItQDQIFoPh+SSXWQ3+WTUY/OSclQhK4QxFuNK
fNrNBbUMwmYTbki5UnsoNbSw9AMWKPhQtFZhVwofITbtzo1BldHkJzEZ0TXn5rV4ip4GFY0QO0np
MfiOMHDxvxeioqwD92cduA13LdJXfqlC16Qt9dJZzDT5Ihx4ZP/tn7uFcD6wdEnnEMEv2ZBZaP9u
C1FgK/1lC/kPt/91djF/4KLUZcSgOr2fn7vBL+Gm+cNYbBeMH2i3/OtY86c9ZDlCGYvbgxstbso/
9hBJlA1aPjJ9nQUB9b/sIZL17yLKv7x05TflpuWbiTEVzFpbRYD0VfnPWm/ZfU7nvlOdssshbhCm
xtNhMXisJAQR2kBuHbw+kTMCadXbHlitUFbBNmIMAObfFUbrXo4JW5qtM6la+2ii/DWZi4TdU1ji
HyrDpy6Az1JCTRzEESVmhzcdl4iSle8c86iYY0+WGFX4o/Kp9fM5KeYD2YfMiOYOMVC7mZsBDWJJ
XoHq0du559R2aYbEEbV+o40gDSszuEU+Y70ZLG46qggRGnU1GNgjiD0GnSs0ogP9fK/nJdONAgZF
Ti9zYLYWBSpwlvIid8FVE6Inn6RIeyy7s2U9B2bqknN79mOQi4Z69af0XOkVzg44qGL8FXXxadSZ
M8yDudeYKHYDGhEQqwZamU6WPjWlkFGAsxoEpu0TX+FHKRK1otlKWEnx4ONwNrBZR0PjZVN8a1ie
tDKjMaTt1THcp635XUUBw1TYR5pywjOEHF476lJ40EEFoFlZhH4zp0NclEs2YD73R7mhoT6JOxUf
W6V8h+YLMnpyvabR7WfFTSyF1W08BiObXkkM1jqYgpDhn3VtjQAtkMk8VGjmD8T021YUn8diXE8z
gN0E3mLTSugHmcJmU76zZAGHzGjtRdo9E6gFqfvu6s/Ykt5rI9oVlOWEUGoX2RLuc0G49GLGJNiA
RARUY2yx2jdd6Eb+AKNo8cGI42DHSbqYy9aN9t0wDstHJs0dw/Z+SRGcdFQRc4WiFORlmXOe4hwa
T8rWTGhRz4InmsCHS3U5eXk41NaFmDxZeFhbZMF+YZKaBb0Xx4XC9FUR9n4xb3UJxJBQ7xNJAb4f
7soQ0gCxXFg97X/yMkl/WcYuRruZ+lalsv27ZVIV/63F82+3/7VMGj9YyeiM64YhqwjWWWB/LZPG
DzySPzP4kNVTc7M4/1omVeppkTa2YZmk7fyFhqfiLMd0Ton+Lxva/7RMkiD0W6nNzOPPL938rY2t
N40h6pWYbBBsD6qrAFlgwt2AC9f2qM10ILSSXT8P8UbS8fE8aCPwGflaARsy4LVshf6JNmxF1zLf
M7baatIXKoJChQ2Rf4rRlp+fSHWSo60iceBe+/FdOJ0kBEvL3ca0XtAahasKyRa340HF/BQP+/aD
VkYb3LLaHXZV5qUH9dqikHHhzOG18Y+qF7zViG1dccedIv44TWvGUYjFw/t8q3uM7A/+Nd9W1fqo
PFO57xr84zuitsif6dZgeM7qo+yohVd+QrrBjaY/cupF+yRtNRTfycmXXsm8wrSc685k7lHKd82K
PMDu1NySTf1JrHv/ooPvuYg3aHbBO57ini8ljEzKEqxC2j1FDwlx2ZZyJKrRNfvtWuqu0ZOStQhF
Afc5DYUKOWZTvLAhdqWw5XY5xFagLm6D2BUytj15xqHZmQ/NrvwoYJzTwKpvmMUr0bOR4ffdKvqe
rtB28D9r4uNYkSdLKHmKd85m+I+QHj18IBy6aWOB4/sokbrqG/V1QtkATBQ3q46RhhhxrbjiJOh2
qMfjwFGqjciL5r+4n1r54AFoPxFVSgt6nXy3z5XD6MC4axxkt3fBSfWKx+iNBPFreQhu1SM83V1w
Awtlt4dyW2+px78Vt4YzF99nT9VobEAobQxORY/a6vm5WM386MKCI+TeNk/apXpq9r0P8ZjAiq3q
IVl5fX7GfO0uv5aKlBbdqlvJVwIFds2TeUMOr1y0C9Ui4Yj3M3miwLDuP4V7CVXgV/ogvWhb/dTH
tn8KnUU217zTlCq/ciIZLDffmfBc81OXHo0MzQnAnEjfFblnEgjV+PoW/BR9wwqqjdOpVzpFJo2x
GokbTcHiq0C7OVyL3EmUlyQkGBcwMOJ6uxYvveSE1tYYD512EU7SxgcXvmJUjm4TIrt1y7zE820y
7ZsHn77YAlIHiw58SRw9YOjs5Id+328mtAYviHNge9HJ5B+jc5U9NHfA+KiAW5s/0gASnMqWHss6
euAHk+Osvbbvzfw8xYhtN12wWyBt9vKgcyFA7l2MzQ6iO55JJXxlnnUzf2rw/HWOQRmSG2mppDLQ
wOME9cVPIZ7jFuYFwtXToF1Gmnyx5vV78xKi9CkZ+GdcKrwAxtsEAQKNgh8PMp7DjqUCIFqDfW8r
D7gbDsn+qOZv/L1V3dFaWsXnfg/B3uofFX/Pi1pSbuGxaBhND2mzrt95FyTXvPCSo/kZfyfoe4OZ
0Vpwgq9+A4x+OQZzplqirfx91Z5lxGv6DhdEOnwKpHbou3abXo6NvsKz3uKjs2em+si5oMSMaDaH
t+w20hTIPwNSWZIN/jW3dAePPtUHwH9n3PR7BPjNcYo/9Q61C2EH/NxNeo4PJSL/czrw3at2mBS0
91j3GJCJEiebteJF4Q1uDpLW4E0H8mSdwWFHl8FVrr0KK5AuNzBFFCx4DjfClZ5vhRUAbKEIycYW
5c/pI3yTn6Vv7Rsh1iwtpgo+CxTFeCQWmwR4UpDWaOJH5KU0DQ7S1YKIcCc8IKXt3DHaVkiKt6iI
zROad0TuR3rJHzDic/MOEAU/gNw12DZEmHl+7ZQck1kJareqN5VH/tW6c7lknODY4QloOFziykE3
ZQeA27njQmL8SSCXy+/NB3/TuPLoIjjs70TkFRLph4sMlOuR58cvZae9AuqKv1FjIYVEcMfDI/xK
pR3+Km4scSHYwkMMf+SuPY93XX7j3pl+wYgL+uXuaBkkJt6+FRPDGldUz+ayKlkjlde6qmktONYr
g8XZdxCZgd6bjrnerHl+SIxy3ynnI2FbSbNTBttoVvnEOwFmgNMpVZudvocUknyP268AVoXh9fmJ
atFEg99mPEy4RuCg3iHmQ0a0/CnZEFDH6G1jCXArj4xZm1CVtbpCVEZMGQES1bPMal2gOus+QKPy
gMjLwASE3wZLcFbR48o4FoBYPZe9rQIAzedrVNmZzeDQz+6RNeW8JYwSRqo+VgJyHNf6JvowqkMA
35l5qeXodCTCVXdXX7FCIkhMjDOVsECiKhMD9LiAQG1+MtG3IgYtbWNwDeckzpz5cYKwtS+uRukB
cETlG6tCcfTkJSd2g5STVx4/Slxytgv2lGuZ7/z9dF/YgMOIkaS9kjzDxT5jt+aeH7qFvRx8qBue
iFuvibo0n8qr+VSvq7uMhHebJoYCMSNcbDiT7sk09JPld+YphKwSK7dAnPkJ7COYfTq7ujNKdyo3
QeMNuieuuIuoXUDQ4KDBj1R3aNT5BwZlGyC3QWe2TneAageq5E3CD8Ru+YpwBTUNsKiBplFpF2ed
XJhNvPvnVr+4YnWZU7eMZ5LW7n+rfnXxtybBf7j9H31mZqYy6ZU/D/R/eDtN6YelqJKMiZwK+GfD
+P/XvvoPOGHqz7DLJT+aG/3qEABVktCCYESVFYOeg/G/dAgU43ch02/Pe5m+/lnuU47tNLedYG7m
sb4FcnOJ/Sh/AmHi5r21nyQMe6G46VpKUBYKWFzkIbVc+3PKjq/lOojEuWNEFr1kqeIlVX/MokVF
XaX7sBK2QYMszwAX1vtHc6K6Iu9vbgsv7771kXxEUfpoBYF221PMrE/q+O4KyXYWa6dtj0n9HDQf
ZnVX93TzzLtcRinNQbQunk2cnIKRuhkSMInCLi9gAui2z0PN0GGL4lJoHtCqRzMrnahYuJD+ZxBo
b8GUucnMt78FAGTgpjQdKQ9tRX8RkWnmbIJSZq4G5MAiBo8weDLjkk0YDbKkHpu5cfKIEDZxH+nN
XjDvLaU5J8K+sAYsloKxp91xryqXKNsZaAtIN1ynyPgVnr+lCi52fnjJ86eM0V0NVtIEp/ohapHl
9q6mPkfNWxxezDiwNbm96WBOjeBdS4mBinov67et6jM+excqArd6bHFGTuR8E/Qbs8q3fhHdx12z
qQVIm3JoD418JxXVfQGgtJaGzdIDIQ7SLrC0KyFuexIvujhx0jJgLzdIWtCIhVGCxTpm7IYSgXha
mDvG314TAt+jT1ARy5VY0IurZKtbLDltlp3ajhEyFI0EjF8ZEl4ExhBknBh+ijRT+x6PErLXTgNs
mc3Qbgrbz7FYMoFgRBmMZ384SVG+kYp3MbSeC/hVfSkeNcoXg2RxlbNYiQCf/O63VmPRDO5D07At
DchfcCmralNrM8pF1HF1qW2GvD1XdWtXSLmRGsMNjskA8ske1/SWShJ9pvkIA2o1ZZjhMDQlfuHm
vngKF+ZXgXMpuekWpW3UkIIZuly+CHKuYaRuNV4XioP1EiqdM6Ts4a1m0nveErtg2q2lHQrpRnNj
FYREenf9qhAoBbJppyYJOeuK2wBZ9AtrU1hofwiuDMjrVP3GnbjW2rg8aVXlSIF1LMmci5B8+1l2
TSPVrszpNsX1ppHfi1Z2VWz4aNv3Fs7BshxfOyIuRcvfhhhGFR3WRW/xXd7kUwJIg9bcNLO1qcSl
SsdmMV6Foj1o30zhYZlAC6pS42v28W8EbXBq+/pZz2X2jUJBtYpJGC3pT6CBSJ0ltk9SaLD1Q80O
A4x0L5aFnzp5HzkSpYZ0DsiQ0FvJTTpCuYQhoDYYID5CCxcbrws+BGCdyvQ8BAVsFQqARtQ8a3gd
x41cjUfZ+jCsaWeRwRxZpHXP2ECx2DbEZhgEicRS+9YQMiQZGKDT4CwV9zPTV9AS5vwxxM3RxGEo
Rd+++WZSQBqQqRrSHIKm3slkp0lERXVRZjfTvNbhxRvzcA47f2+QGzTXya0Nc4CTC7bjoskV7Aw4
0eSn5RahCThYcvGumsb13AE0CsJ3eW4R6HfM3sM7o7XoHM0A4MtbF1tO1HaHGM8j/WhOf3Nx8sfK
aVMmw+JIpQf9UouVZ32Ch5S0Gxql2yrRpZVI4zWIYRUz+m0LbFmT9BhGzVVOxWPMsOefuzWjOmKb
ZH822Z3pmf+XETDD4t/79/92+z8aU8YSgUAb3vrFQPqjMUU8g6gteAVFNH+Sk341prQfkm6pEuoj
Qhz+pcr8tTtrP0R06sjVMR+Yiyjyf9mdJYOi4jft0Z+e+jKP/uvuLKlWGCYYtjetTHc3/B51xc7a
wRVkvE0Dhe0wP4yhTKzhF/wIqmGinZL8akGnzkrh/3J3Xs2RW+cW/UMXKoQD4OC1c2Qn5hcUORwi
54xffxckjzVDuezSq6pctmrGLTY7nPOFvddeO82uMaYoYYYcGb3x6BJixn4uw/PRwZPmVuZ4I0ZY
MH0dssckQleMiy2oLZwbevScd8B0alrUJD/Xrblucm/RlrCLGTBk333/NZO/3xPVokjzkU01kH9H
vy9HZia+QQgxsIFohs7YmktSGcgybudBwioxct6dzPwmPfs9Mhd6jsxGx21eJBlC0bSoMIv1hzoh
3Vn6L7bL6RCEWydrIbETkemAIpjphnuo4vDNhF+QmJdG2uuiZxTU63IvmPynlrGuPIbuKkJLEW19
R51LT/XmNQdt0tJ+jc8NhmzLp4XNphfTt1GJ4j/3iodS3oVxu2AbMh9UFfPom+OrWzmiKIokJwKe
D6CGOqRsMdwreEniPgTwrhhELKmLpmUpbAJq18ipVllfZym5Z4zNjLw6AQfK57bDwk9t9IvJNdql
HuRgcudjj9kU1elrbYc728u3fSdnWJVXfmRtEt3D9tMeeo/Np2cdKk2BumyF60QhtqmNuZ7GnHjt
Ir55PUmDXvIqQboAMcDlSWyCzUg+gf8K92FVpRgmVMgT0lw6rMUTvb3mqgI7i1jmMDrw4V9IJ1uO
jXHKIoc9d7jrqABsboyx5m70X/z6w1TsRZQdU8W4cCFwnCdr9C1zvceuOI0h5ZvHQa127j9ZHG6i
F6GdEDbqFf7nfwgnDZUV3S/6lb8+/sfhJX9DFCPgslq6hYpl4s38OLwc8KrM0icS7L+kKP/uLDi8
pEXKDA0J1TWP+7O14K+Il+FaEqZqTbS4v3N4MSH/cnihPv/lV+dY/rm18JTppzdKtWHmqqprLzuX
RI3fXKAk5UaH2dhBnL40DCoCwlA3RnqfWwcb0S7KiZj0vY8EZ8HA/CXXgLUtzIoJ8UycS7nqwnUf
UyuuJyXDSwMeHHNVYy9R2DE5LM11hgxY3NT+AimGf466TRqsyFcUgMptbz2k6+TN95eIpSfIJFbU
YmvhutaBHl4H5IQRpaDKNF4GT/5Iz1+i8WDNv2Ci3z6TK5msaa6TFb11R5JE8WYE38Wedjrtt2Fx
qP1b2G9QVAu88EO4HUNCxA/NXl6LJ4WED3OrvWj49XFvqBDk5tqZJuScvGNnPkTv4b39jQDjEZmD
zgpxX78E+U0Uq+qoU3FecNZTskQMutQphGV4ACNfLXL3FGPol345a9HNDywmFwFhvSQzJsvQu8oA
RxeDr9A918Oulwduiiq+uPGxUfYxGtQThPRBbBHFRLMGOEbv3cz8zR8mPWU+iwtyPS4qHnWGMDaU
r1UvAcNdoGAsgeWEHyqO8XgXA0LHMkb2CVOQz/ZbzDAWOFmYX9poNazVtWxAnk7sPjaZbXMWSfuM
9m9RqeWWWFTmiMyPQEJQp7fIwfUW8G4x6x6yV2aXTGeu0Pc3efYogtdKNAfFF1hZg4uEiUr7VPIX
t0B8i6KW/eyqtU4p4FoTgyI5KjhVmPOZRHd+1pxL1aFcAfzsrvlKh6cRc6fELzWsnJytQRZoqPRn
1sOUV+ufIRscjHs2DDXwmxIIABU06BI0o8hwV1b46Q2bin0RaROkK1rQ9F7PT9bsJZ+91RemW05y
Hk5Kv9GCjWVuDGM157IZ2wV/Ttyk8h0lPXLYfkrd4T+V+olu2IAUZO5jDWfDWbc21XOvHBhnMjmM
Z9/KpRZsGRBixQkQzw8Qsc8G7rNqqavrFueurr74vIXsSw7uwb3nXXBfaDfrWWaCMFSvNjuD8ZvF
wihZiDVyUXZFaJM+gzv/PJn57BleLLAzGqCyg7Zjlsd8Lb8Me+x1uDj8XfPuI/6KD4F6rA19Vh6i
K27WfX5SYRrvzFMDrk28dWSo2juTj1rNi8fSmwxkXqXSfgPJVu2G8uAfyBo5RuOWs+BIpULGdH9m
S2w3O1DDJ5wfmKP9eKJLhF5zyUwAJnlzqSLko9nB5rmzgWazzIg+Weuf5gzJ7uy1IIqHD9LsPvWw
1vM1opFudxXvbnfsoLF8aMU2xGnZb7LuIuxzIjG7ns34uU6ZXhxHAABc5lW/QZiNDk308+KZYXCx
UZD+4uKkG3TC+JhjRiPzeMj0Iz7t2rmU6Qx4HaIoLPp8iolVqF87QtqGC5ZuR6PlZh5ZVauuISbF
I5SAJHPYlK9PzCpn5B3MtXm1ECcFafVCXTDeJhFO2fqvQiCumDXvk9Q1xzre0tZ2x4S1xBMVksds
YjvFdUOGYHx68yQ38cx4sc8KqsCNtdEXFmC/9qgSnPAumVUmH32BIXGp4t2MKfdaCB7VO+D9Qn0H
kkVW6qdGNM7B+ejKm3djFDzw0BZkJDZZrD4HRNRWzFIAN7XU33sXvbrywnWEbPhblj2b8eP4nadA
tnXNIYp8uZ8NMDPg4pHi6W96b84Ynfx2cogFTE8Om3lOyxrvjWjtiRQEya0aj2xA+RTbRJxCmS6a
vYI5WUvPAQSw6SfDF+GdEuZW5OittJSNz5MPQCkCUESKPczPBa5j90N+eGs4Gym5phUzhTnnCKRb
5DDjexyxh5n5+KBtwrJfmDdpF9vtmOm/B93T9H0jvFGXJ8Nn+koyPH8lbg0zgcpgKI3CQmc/y52A
OH7RISqgYmMkPk9ORvARLplKN+fmPiHDmql8QiBldI81m6vmFKUhWZLHpT9uJrkymjb4YNpCzHAN
AadAP40uZOitWR19OGCYv0vlRWyG8EXW+yG5VJS5MQmIaEf0PTJrGzWHXuMteOI9Joeeg5wvXWg+
gTdkfF2Ep0psXZc4S5utmrUbjVst7pSUSJuPKZtB2WTxsQwY2zG/YOUnwTnAhyTYCVrPH53nLwzY
n5mv9n8qC2C+U15Mu30odb+WBenYGyWDw2lStbIJUeBr3zroApXXkeW28PRrEwN1sc5Andw5JFMB
+WaOWJRgIIYQUwL7amSRYCyI/9GJf6l5D45Rs6jDk+fvSCBnFZUSAf+uFgAYyDtnztZb9kGmzPZm
QLo82EJh/s2wb3o9B5ppAKvgG4ATm++gDsQ4VO6is+bwwRznDdwODrEGFd+SDqUzl4FySptDjM+D
c2eOKzMe1h1IHYWrky/fxIqhINn/cxt2SauOWBugOYmKSKz/R8OOKORLzfvXx/+Ypeu/0VerhqTL
/t0S9KeSROq/gUc0KLOd3y3/PytJUGZTJUs+cBMvESHKzzXv1OMLBvEWJTE6k79T8xrGXz7cX576
9Pc/WcUxXIC0awJnQ2HOYKeqgw8wE5irM63u11bds9JWEUJ3zjzu8uvYfzSjf7V1uC8mHoXQKgnN
Vcmk4ZOWsWjqfG7D1P6MuccUdMABX2DfIhUni3bRGD2HZcS+VAuM7aDJQ60x342Z30nHuVnEFQ/U
TWZYLIt4XGtm96Aq9HZYEi2ru8dpszBzqj0UgV2igVOjVa9s+81CD9Eb+Z3F8K4xtUWEHi4111Yw
cQncxdA5D0aZL6oSk7ur7SqV1Vk8kiqPrJacPrVKr73pUxqjdAlwl0PTZIBNEmF2CQXEMpL9XPtN
p/wyWm9ZB/hIYmWTZo96++LaBqKb4luZI9ZTw40R9PdqUN2Mxll5XXJwzJBhKnlmslnYxTGCR5+k
Lmip6q61lklj33xrSyOPoYSih/FG7F+7ZNi0SbRuwMN3Mctna47kb+ka4VNDCRUHxUdcU93mJWJz
/Vg2vFHJUx2e9XHgOsp8bo3ygcnUfeQ9JwhSms7U51kTQT4utIuqJjudfaxX2p8ZDAmjUOfuSMj1
yEUComfScI+kSve5dgrYEIqoAH6GSCBqV1ncL1WZE4xiEYwGnaJnQmqiiW/VqwYyZ5BkYFvtglnj
rBzJ9GXZaXveWgUaWLYVKbrha2tppHmhHorio1XGuNJgsEyeR7aHbF7B9ZCvuXCgODvGoQKXA6mR
hIdjCjpCRTDs6I9I4pEFzjX9fcg1xkFO9mo2dxlKiAz4DoEXCQ8LIpKVe3MJOPrZdtgUm9AFi2w/
1u4pYfk7eM3Ristvvm5jes+XWeu8EQuwrDVxlQxt6hIeCc6EtHIyDk5IbRaXnCX8tT/o8J+V+1x7
yShFwr49p6JfdphnbPWQlsE5AfpHI3aIyo6q1Fg2Tr+Nyc1iSWSRYqplYhm3MGm0Q6aKz75PWfSj
xorfo4YCUin7VZ48lJhHCPcwFio+PE2MCyezKbHhEXfnomiWVB6z0rLIZbMqY6XnxiUIVZIy+VU1
YaylUc8tahjADjsj3XMYbToLcUI1LoK+3prmvZ+Q+Um06rBwqYlWUYSy1cSnXyYIzdOVMYLbpW1I
ccwaOQG9drXG9zR93g+9pi474NKtIDlLxDsZEgQRanJt8Q7VIAw73K2REqwsU+OdyJ5dZ8Lrhfcp
vWiugPGO7cvg0jS1otmGrOSq+IoRLKejDOxFe9EiDXB4uS/IceujY0OkHPMts052Q9KeQ2ogK3sZ
TaDlGanj4j03OKk6Z63oz5HFh3XiDPb9oiKeT7SFzWuI5NKAq2hSyytBsI/M8d7OriHBjyNEjioY
TyEDikUO4mqwPu3O4jNmzIoqZA3G4dL7S7czN4Njbzsdsc4/97p0NC5LTcNhC04CzMl/F17a4H5/
vS7/w+N/jIgA+Tuo0JlwO4b2x6T6x4gI5rDOBAiBuo42nlvzT+Elj+KS1XExcYlP0OE/r0v20ob8
OdX4b1icEMl/mRD98cwFFzARxOzAv06I4sAvwzpNN41tPTR5jrY8O5kNdM7i03fsTduB3RHEqDXq
c6KUbJXZxbrMEPzA+a4rLqI+DoQsMF8ZGVvz2OVz5EXqXdzb0yAh6x5I3xjZAeJPTbtNkMnnospf
+Bw72WUMqpNsXKRRiuVvvUQnClxtd0bP9Cn1Lm3LtCnX6oUsqm1QAnNBJWZCMA/DGGN+fnETHfm8
b2XetrVyrsnaF8FKqFG1DIf2GGX+d3/0Vl4SXjJXwbqL1obVOCOT7K0lzVsd04em1e7qrPjM8vrT
QwY5huPOVtFKZrR6bI0JpxHnYKCc1TVcsmlJyoDsgPe5mqXMR82d+1Gy6GWHbi3s17HgizYFa9Vh
eGpi8pBsHzGh1hw8lcyvDB+POkAecftlrzSbAhqlKeF5jgmZA779TfbXEdp6g3Bs8Djl+28mx4wR
tneKzD76PL9PXWVXl/Eldow7Iyc5KU2dZ2MqI/wAlaxTgkTsVpHPMd2QjWhW/FlIa3NtpylzDWXB
6zeB4XGWHYSL6auvNhLf1hBj0mqwmLr3Dm1xpT41pvEgSaujsttoUxvp1fpsSiHrMbX0DHL+uQeG
FNLAWaJhc1eZ8hqMjP+bUht/yq8Hxn94/I/6WkWSQhy6zXEkfz0wUKuoVN4Orsd/78p+LMQsokQo
81WbfRjUGIOq/MdCjLME9TZRIny//xhS/50TY/Kr/OzFn565TrliWiYTbLz9v5bXVVgPkaEV9kZt
xUJA4SdO4hYqCld42y56RGMuCRWdRaZdmBJV7NOfE289WMlxyJub40WX0PTu0tBc/fSanv94Cj93
tZO7869P7ac3BV3OL5V/IFuCSmJmdeNYY0n0F3GBL8Z5MJ1PMw7Wnt988+wpOdlEdZDfCTNfFJmz
bUa5EAFbmLjcRTaZt6RkRuOE43aWsAIwk5N1HTugPxH3xfoqnuxmhY6M9cnNqY9wQ3vpNhuIjVL0
kYPT15Afs5uzxu7eK0vtbFMGrkRfNycqyjfVM/ItPlJ21g1hRJQyPkpyOz7HpbKV6Q0xq2EYWzsW
74qhsfxBVJmjUBlBfUntLYUG1Jfmzg6qY1q298rgknbJAA4ccRw789Fj1ptSiGp3DZWYXdcbM2GW
lHV7rcnx1mGs1iGHuco1zm8qSeSs7sy+x6AIoY2GQafN1oq9SR5WKPRH/NbMzyST5NfGT+ZwOvYW
436BelIR2qPNKjF4bV382C1PMO0fnA4i2IhjH07BWtO4Kqao17qD1IIqsiiB/Cpi7xU9wZ3xos3N
m0VzM1O00saAEi0VEAOKBVtTgwGH8rxPYZiLfaeRPmyGRH4PTC0kZGeH3PVOLxn5O5S7jN3Dmxmi
elXfhAVVkThlqS3BDTC4HO4kpawaufc1/BXJsd70JRMOfZ421F3hvVPne9l9zyqPA999MyXDM0vs
rJJ/oT58q3nR417n1/ZDKjeWHH3GVC6GaC03um++ue597hbzsYO33bYnp6SlsnE6esn3jE4nrIwP
wmKOsSWfyDJNKqav3Xhqx3KNCGtnutk5Mf1HJ0s3heteQpcBlNOqq4QojbWfoBVk79qxDnRDfFZj
Xfzx5flHwp4wA8IkwbsnQWRpwv7vsw3KKM6Jn/d5/+HxfxZrFvQTobEuxCnze0X2Z7EGIAV7jM4E
wyIxkQP2x9kL7InSjkpt+i8WftRxP85ec6rjiGqyjD9iFv/WbINRyZcT7venjkRSRfbg8GT4ST/P
NqgUAIHQ9W+QUyS7PE/mVSPaQ+Vb8yrnljfJO/bLdxLXzgpNcxaVj67sF2EWnAP/mS8WKrvkIWwk
suvqNc2e7cY+FyXDM/O54+WYtdIvGDEkZMxqCRnf/hQFN2jfe7p6z0Fhw4klyLgTLi7tNHrR0/wz
cSn1UhRmpupuI+qNhDiBITb58DLZzb1rnambOkZbSPZjwuS+Kh4DsKFlom9HH2fIEIDnzYvh3MYR
v0tBHny9royUgbtEWT4SsDJvnbSZez1pgIYCFJ5x8Cwy0OvYJXLGttW2jWXfFJq/Qm+elZDTW/8c
E7mzrB7vDHY+00+3DaTTgQx52SKJNG+Frj6aucVm6yNo3oekWla06kpHo9upx0hjYUogZDom+54W
VRn8Y53inPAYcnpINxR/mBzVs5FJUcrivfKot+qo5iBt79KSVVerbDG2rbuB8UiueHPHCN8tA+hs
7+46JQPpC3C7EYvGreY68jejCZidZv5JC3LQqQ255oJdABKKmVEQJCMq9huF3Sonvx2MgzJka4f1
iyoYpbQK6wfzsShlzqDdhyL/MPweW6glL6Xjt+u4yQlzH53yKVQq7btw0opb2DDGxT+5jBNUSzYy
Xyx3GDn/+1FCM/aXMelfHv+jjNOIhiG7TdL5Sf7pJ8PdJDpGG+DQ1fE9/lXXRK2GBpqzzaa6whD3
q+qYUweXHHJlJl10i3+jjDNMnvmXOu6Xpz6doj8fJaL3kr6sUB0nhlIuzQYqC7jMWPuwQ/wbQI7m
AvZyOU6QfEJHxBbk0iBwLYH1NdG82+pMdcKtolwzAsDM9IBJeIGTGVTptLXTwBgUc7M2N6krj53y
mLMgLNqccQz7xvTdxVSSBeqmh/nT9wRfA28SlCcWucdBpt4kapYM490IB7rP48dOr5bD2KM0kESG
mPgPOnedCHvH9nlZ1sW59YujpJ4oxLn43ZebLBpnmGs2E8feORngrAmGQ3ip46LzGF0Zp9JySSyA
QZu+8FasmqFbNOx0QmXvO0+qfW1og/PSXLpjuRyibDXQqBGwuZF1Mo/i7lwH/tqt02s3lHtW26im
iHaMsosclX3QKddSU1jsOI9emuy7ONlpoN7gSIbjZswgvoV+fi6j6MUmwFrxJOdcBpmonPsFsIlA
hXmXXXWfOmfw94r/rhm0zyQZtCRdGU56X9X1usG8MZpE3JAQ0AT9o9syTNbSozJe06Q9NBMDQx3m
CfqBnNVhzhozqLHoqAU5Hfk2LUkR0t8SVQd0oKFloIo38ehW/inoSV9hOB6wf64BBftkTACfo2hS
lPaGEncbA/xL8VD18iX17IdCqUk5r69eyatWjLSvFRj6zrhzlXRnR92a1ncSBRQjRSz+klx7HRRO
1ZS5akVdGZXyaLF8DFSU3aXPjFRlMdU5p67q3sOoAuPhLR2GFEZQb4IOkDfUw1nuESISXBMOfJ2X
1IvyWVhN6k4+PMdUezSHW+iT7Ge/Ka2NVk+dd1CCC7SiCm49/shD/FHK79bwqFcMsgGASueJc3lh
NuHWYh6gJ+1qBNFt2ffTjKxsOaEJ/1G7D20kY56wYFyQ46SSY2OMnStSKorCbzWGPYOxvON9Fzol
cvVZxcXFk9hrLOw0SuxsDM/fR12y1YsHk8DQdEBonbEhG6Gmmpm9GpyimCm1Nb0+B9UeDwNv+wKm
3rGM8HEVEEP8rWIPgIZdPKFrqW91L9n0IY9XUDorJNeobUB9T1pGjbl06PqF0ll3pDPdgVXaBeY6
TWB/O9qVbUS2HnJxXxrdg2bEJM2km6RBchIpdwLan590HcawTwvHLR9MZC0fqjcemzpc1uax77KL
l78ONpeQBhzfLKclJjbAEPKN+5wDVpGpvy/4GE3iYkWPTigSERkA6HC8YWYh2JbYwWBYBizwmMjb
xPoI5S6v5K2mzHfY+NWGdxfkSFFynlcY9C9u3fLFnRyr7Zb5/rlEh29Ngnx3xIXuotF3JDLCdpXE
R1XdiknGnw5vFjwTYo8ms9ZRNfWjjdo/1U9+9cZV6bargNPFbB7ApqQZko3JKKB9dPgGzN6FmOiv
I/wEKb4CC3/B4GwN4yxL5dbiPRgTOopa2f5zb1Tmieh1cc6Ylk0J/T9IH7RpXwYj/+HxP4pz+zfV
YcQhMR6AFP9CKdQdacBUhQcqJjrin8X5NEnleahC/6Om5+f9KM6ZpII8NLlKf187/k3Sx9QB/HKj
fn3qX25Uv4gDrRJpQSrbCAQB0iU3l06nqZB2qiegNADKjZKEqUF1bvBn9vro3Iwuf1W8bmnn+rY3
MVSTBFAP1i7uimNaEAZax8m7naE50widCXv4y/VQdnM7y2+AWQvu6mQli3anZyHR00R11jrHjm0S
qc23yiBeDB3yXHhs2TU+6aQWYvrVZMZPGW1WkuFRzzI2MkIbN50RBuuEgOpRPKuJPekZ4Jx7eYC9
u3afi9E/uAlykqJ956u6rPXoxchEP3PKZtWVEsGNpTJPoQod1w6CNTvT98LrFgrMxqKwd4J7AfH+
QveVx5aDrZH6OWmREfksPMkk3ZBp/D5io4E7yV4I5sQEbyR43MIC2QieW1rudCa2Ahoqc+uPzFBf
PFN8WjG6k7H3Dp7ePQSyEjNlZGDcV4hlgXAN8TUbLvBH/blRVdshwxtS8giv0Q9Q9AxMePoydlto
Aqpx7NLsBh6R1AoRv/gp4a+ZigBiRG+ibkRtkaRqkLRBUyPTO8X/qJzmcQCK7egBBuvszou4htt8
vBhB9eS2FYKvihRnc4TvNIr4REdxG9TJ0J0eKk+ezDDvYWY5aw8hNuQ9mLDFmxvL73mW7zIDjXFW
GohG2q3iqcM/e+oqAC4jaTU5YrT/peS11C+HC7PLr4//s1xHdIsHAUzQv0KVfyh5Kdept3EfOKrz
Yyjwo/PncNHZ3zgIi+nzKdh/Plwg6hKAMB2ChmX8PVUDh9KXw4XS35pA/CynkHOoU/70z+U6bhZn
yLJEboRNhIeP3rRVA/aqNivzjnS+dHyoPMBkOZ5XpPAIQJMxWjpFfFBDe9Nr7b0dgLGqFZzshGd4
OWGinbbNPJQI49ZISU8xOKqMqIcSj5SBWKUxwvOtYrsymENxdeqtxTTV3bYKMTjpvnLuFZCeMcwg
C5JFSQyGitDKRxglEPiqsSDeJ5yXSr8OLI4mjMm69doZJQk1U/0HXSeSD2nwTGzrPFTjRWWoHzqp
yo+hSPaGSPdNU9oMD0Ety4RYqckkYXizWr2wqrgohTUzRvB27nDKcRjqzq5mpRNJUn8U5nP5G8uS
peztWWwk857ZtNmRapRp88kiHSv6zgD/qOKu7MbnrjxbKYLEoxd+Q0wAR0i/s1JORvsp8quzcMat
xj6daPlFlWsPPpKK2PZWAI02ArCdSxVa1+3Stu5BYFP068xcKaStCNosCAQzfJ4mto6JqBabf6XJ
eds6K7NYxy5rX+a/G9KC5wlShEycHbfc9oEOqwkoNQwosbGYNISi3iI6Y4hq7pQoBErC1KZ4BzeK
Fthii43KA0RCYxyMBnZ2MK7YZOHVMDHeDcOxV+TNN8Qic8nMy7tZmxGtIaOr6eHoQ3eBOwtjlEpV
DD5XAUhHj7CTBA+5AXNSScQJyTZd/haDP4C2umuS4IWdEyu3YWkL701WrLkLB6geb3lHfJtkeY2q
zgxf42jYGUGDOAsXhOmNM2tANEiad5fb7JGodPMRz0hEqJHvsb0bn2MyfILJEKtdcx9mW+PvVMUk
Q7e/6IQDzxN9Mq2nMWYvwlLIebTV8S4pXpr+WSF2q5UIULJrQz8bFghLo+4UlM0mMUsEaMcy4TPk
gvmgwG8ghM6LnNeoK8ke9/xu5dfvIiWTipCF1PxeNW869pB+qOeCPnc5oB0m3ng/dizxoUHdudNi
ENKdjVLckcMuU90HSS6pOoD3sPxTnbVXTXvpleITMBMv9bOvX6LwYBEuE1NjtxAJA0Li6Cshb3Qv
RaPuUvs1sWrUw6bcEzTjpFBI2p7M5nElbIVOBPW26tBqot1QbJANQU5MlNpvjNZ6w225jhPloPB5
dFXjJo12Gdf1na/hSTo2WDJ99b33E76/6s7Qna3TG9tWJ70NOBeh2/FM95HnN8Rf8xQbTV8qXvMx
5gLSrZy5XbYxhH+lLXkQsOJNQrbYJ14KBIwtrXVKi63TaovRJvKBnFVa8BjPXyG7ZS7ONg16Q6Ne
0LA3mo+4096FibOuabvrqbPvafE9rVxijXqc6L8pIwCbUUAQDreCGiCdZgRFtNOcdt8xOmhKjQi6
dleMH+20VmXAkDFoaJXHjLFD7HMGoa6t5Lj29XZjMJ7wDGVuMa3IaDS8m8YIw4JYXLIFYF8178Vd
HaPbgh7JejiWm6LzFyrhQcM0EZHUAJH2UfLBqp1255pmuWxg5WivIjvopXpy5X2IKzkd0GmPr5IM
VvRuR4HSVe3S/aA7j5p13+I2NTvMtchuRxzPOsZn/M86PmjcFiLlNMQdrfTJCrPpW9DbH3G4U0FS
GpwdIvOeMDirOKwb8qc5Nkg+A/5jPcT4sEeUnCoi6yJ7TvhOsVDni35Pj001dvOcdyme+/CYAvMy
+3DL6BFxEvmj9lOFdJm9FphHe5E0nwbxmRMczMYv7vThwUAJL5RxE1vwY/CV6z7+zbzMd7SXu7aJ
gQbrhFD1oB9aD878ZE+PAuQxqf9qV/abV6IDtol9bdzxSWrDN0OnhvOrYGbwK7ppOQuU8MCW6cz6
binz8b3AxjobbfifZeNuEo0YeifcmMZbORm4LeKmapQ01rDLW32ZRB1a9UJcS9uu52bcYjuelOw9
QDeXGvK57fNwAW9sZqcengX10vn+KmY9E5MRVlwy2TypNcOAhNxfjXTbOHz1SYM1kKxbXHygKH1g
4x2r/6E1CIiFzmEoxwjJt5qNfPXqhW18k7xzam/bK42ZbRBGa2jeECT6EA9bME/C4MpZtzRqmEcm
0leFqBy7XvamesyanmQnnQMzmNdia2ToqRhu1DFfiJxnCWidmPlxG7vV2akQExF0rjfFrOiIKudQ
V5nxNEGBk5Y8N4TWVp5tNWbKTpwuXK+7lmp+bfmaq1G278gDdtgN5CJ6GENKdDoLq1r73B+hINJh
RAXQ3pKOny3H4Gj22Sq0fcZEn5YIbykxv/8nEBpZ7mjKjRJnN6Vq1rEZVDO3t//Bo2QywuUE0Gc9
rqGLneap/0URMG3iv26l/vL4H40vHEvVMnUbjqVDcz0x+H9spSbEJWt4Icna0r8iLln6a5IRM0np
fzzqR+Nr/gb0UpBNrv/rX/l3RsngO7/Upl9+9d8jSn5S3Iqo1gMj7ZuNdWl2Ml1ETBzxe9DsIqSP
PqtwQ03IJGaBvYMQIjJXrWX+0RzbbXFFC57Zj3AuFPMC/ME/FQoE7mcb6Tun4ipNtoVzbZgOvakP
9lOBJRxEGF4GOLCPzdWDqPlIukTYInGdQyVoD+460imr+BDPLDBhPk3qzPnmVTMgw6lLtqA+n8hK
xV19P7ypb+TAlvfOc3qvka/rs7Ih37O8JXMAVv64cIvXyT+lTCnR1pkztHyvn+onllLxcPAl1oiM
wIs7lO1jiRfiiklGM4+FEU6+h+QBsz+nCeyDZao/aDG2e7wAS9T0Lujk93ETLsJFcKmO2qYEePE9
ukSX+BRcGNruk3UL4Sk6ym25r/fO0l46xBXlG3cVg6fDptBDv7rLbpMSap0BgkrmYH6DKVcWqEd4
5xC3u+k+LCR+35w14As4RxdB+/8N6wsMJFpdyWLcmasHCfafLK07G2NZdnIm1CQkKqLRNuq7fDce
YZJhWEujfdZ/58EoPJDOTjFI7cpZmBM5ZNbNKmYFvGQZBod4DdoX/0v4vdsIKLldwIJ9Hgl8ebPw
gf83L0/8AAMVMj7QjX5nt5uM5QABgy8SNglpug/8b7PxvzsLNQfYvO5RlMwISA7cBSWj5y6KJ3kn
r1zcMDzAbiv3gztHwVy2yxaxBlYQdy5ATaF7qs+w4yt3rokznoqgwtN3FtYF7VWHzjU4xzaWLTge
KxjAXJzKM13SP3d8J00W3JNflQ04oN7/sRBDpPR1IfbXx/95itFeOzTLOvLJP7bkf55i/DldCg6B
fyF3/71bh7XDvhvpkkk7jd2fY/XHKWb9pgKsZL1O30TECMfi31iIcUZ/OcW+/OrTqu/nDltqgZJY
omfJIgRipnoZlsFbXvm3LMxwiwVwLfrsmBT+c+nVn0qoP9ui2TQivxupEwUB8HnfMyOX8VpE4wrP
/lFY2V0TleuqSk/jqD4EZFi6GgP13ly7Q3cMcdHNB6AWTkTtZrrnEs92pyJxGfu9jaIlEfk+wQbY
FXzHzO6gmsq+HpRl5DA7E3bL+oIKL2wmXfEsaoxl2tGFk/gweAiFMSep1MglJLF5K2VFQHG89LL6
HLh42TXtVE9ZQ0X/GBGvMjNlu1DdYNWk31sGVSrpg2z0Ajy8ItxFirOsUVgmuBhkzhNyy73//9yd
x3bjyBZl/6XnqAUE/KAnJEErUZQ3Eyy5BALeu6/vjazKLqUqn3LVtN56sywRJMxFxL3n7AP+TMus
dY7/wcJLn2a34JIWOqivLqovhpp6QiRgFz3Zer6WxR1EX9cYnmRknmyQgnEF3L0H9Z3d93K4KNvp
QULNFsrRbPJtVGbTVg7XKZSdgZl9m4z7ymE6GIbh3Vj5SMoK5KHdaC8jHQWNjs9IpypFrn7T4Ee0
7fg8mIPrCUTp8zMt9mLAhQMrsslFQNU/hdDC8gohRLLUcSmbr5GBalNNrnprfFCFyl4GTVipfosx
gQxln2yqTjyFtA0Xjqk8dU22l8IC7VUFz/7Q7tRSPoY9JX2KTi1kgka0V72La2301/YU7CwjPigw
wHwM0a1i6+DTsPYa47hrOtfTjV6l8TG1cEraM6NwLhqmGjbWsECWvddGPmhhyMrdSAciOPYBSdAE
CIRZA2Np9OIUUqdhPg8u90M1rkTjQ8VkHRqk8U6topuq164dq3Xw/uLdSMGQomrv50a1lpXc78mA
JSOPt//h0mcwejdnG5IQBjgwOnBfLOBQYH8uff/8+x/NRZ0QJXQGuKL+/3jir9Ln6H9AOkMypM/y
A0SVfOiP5iJBcQYzDdsCk/pJ0omsiHEGik74uzPi5F9myH2WFVE8P/50Z55sfFjAjWpim9x74a6y
uldLwYgUdZc+caK9azOgK6KnqndN6Frg+qu0hAlen0egxaYiPgy6IGa21LZGT2pq2k5vLlZ92l24
lZozVssSd+ewzpzktgDkb5EpN1nPsW5dtaFzV2BlL/Nm6WOsgLJtPSNEwCkJ1Yt8sBA8U0wjkui5
VynRD9GXKcyryXzWjZuRpzX04QKZCRyAwjyMoY8Zx1mquEuJsVvbRXAuHMSZ0H+1ECtOhH8JfWZE
LkPr4A9sO3Y/VvGU5Exe2FH6EbxS3b4qMneVuvkd2qiXkJjREjRIbVtggGCvjfUjqnIrqpdEkR9K
U2BBhzaMxzxR44NlcA5KaOUxSqNmAN9dsIibg3yy4oIuBCZ1904Z5bWmN29FpN+olbsqY3M90g6b
zOnRlcbadUfstarypgzauxnHe5KJT4rhrOIE7jATDYYACVRUnZHLeDaBWk8NujU+qu54RMToMjrP
z7COlll8pqZPUstXI00Bc7xzZ+oMr4osfh0zhbYvmRcSCm1UrbBhZbyeqt5ZtJznynyoayBhLkYl
CAwJyfBTvi5mPlfTHwpBxhIUmxK5KK0X04+XbpUsWzL1YoCyfg3jpGiwEOnbtJR7x5d0X5OFLKdV
7yCiF2JFfufagA5Wd2/+CEAsxqeVniZl17jHkcG2Gb6WPSeyP03utwwJbgfloJYjHTcUal2w6e2n
qEnXijYl1DCJ/GIMmrMkmN3Nenz87xYyUNr8nxmJZTosnn6zE3UIavu8E/3H3/9Yw83DVLCHLmaR
P4Hdf+9ErT9skp4RUrmaiUZ9HoX8Xchm2ToWT4Sbfw1uf6zhjD8sqhhQcpfv+738/Ys1nOAYnyaw
jEjwNVMXNUT5+qcJrKRfRGEnTb7mxu6dd8hI3ljfUJYXuglVr7lylDdp3ATssAzyOoylxIfmD5cT
0Vru3dhe2cZ+wM1fg9OhKeUOEogJ4sFA8z1R/3lP/U8bNmLVX31fk+gKAd+K2dT8ez7UXUexfYw5
kEDHaLhC+nyuJ8nO0UdAGzd2Td82ui6YUkqlPYXlfai7DAKPobyjH790I9WLKH1ZIWjDsCh7kOZr
mLAFTnfNCJIRWopQvjV15ZXto+n0Kytn4wneNytfG+HsYwLiXK3fjOyVcnAjxFEc2oggk+HBRmKJ
yGU15zBo8Tfd6rHc2N/Hx5b2KqeFWr5URbaasqND6K8VlcsMtYfDKlWqDJC6dwM4CwOrFUR3MrOZ
JRUHHx5qzMwieQrpi/ou/W/TXGLNpU2JV7wg/Lq5MXTWZ2O1MRX41s4AhJioXgXcnElHoD8Hbn3Q
HbktAeyarMMIvYyMnKT4ZBti1a90tnqZ+aRml03/HCriMTKRgCH3KID4DkSTxcCRqihbNVO6hgpF
VN5zME+jagyD0XmDYwEd0vWIDEgVYL3lxrJ5Z2EB7cfnXgDJy87I1EuMexu0wKjVu8pv/twu/u/b
4pd3BQYvoELYrIXzaSMS13YqHV8PUXu9GendUKNyRZGuMEEZm21DBGEbXUXA9MLw24c1zK8sFL98
gD4c+tMD5Pha6qcjycPO7F0Uz63M14Po7tLEX7XIt5hzLhz1zIieMnI589s4/5ZV9HV6uTJQsH39
bWiI/fNptqEr4S9ijGrO//7h6RAuDtSo5TxMxUXIlZ2G8yx++foYny0jVDGLuSoRvtjsUIF8OsaY
dGqiuFq4NYxxQ5AudJ2XDqT0qPubYIC2hYjt6yPan/eZnw/56aG3w5EfY3LICdVbMibvies/Jka/
EZMBvhndr2lfRdDLQvNU56e+HHYZrjE7+dYmxzS1b4ooZz6ir9Nsk0dvma+j5AAmqjIfpTfexb3H
cGIzdgiR6QZRl5dp/Vqb922dbiOA0RnhZVqsbIekwOx6wcbc01VPlIeG9pWp7TOEUAwvO9if43So
o3rRletE3k/pS9Q8dhg8KhjuA0ZSzKRqd8PahQaLsk41ViHKofZHTx+W4fzfkgsV1wLzAiLtNE0J
Wpz2UBfD7s99xv98Zj5Px/88pyhq+TWU+Llt8fFWifVMWoE7cBmDboUgtHarhRgUfNaPYbTFmxGr
4ebr6yh+d8xPt04TqmEhHY5pZcc0OQZqTTa6dmWl6Sqdd725IA/CPrjZtPbTU5I9tLChewj3Ddpx
OTGDt54y4zEYX/Ru5sKSieyASEpnmq67SFiMRsJ6dRn5NgS/B5r4E2fxP8/ZLIr6x/NloXr466R9
b+t+fL5kyVzB5AeEyVNjmHvsnqBEuf4KTmOJXhAsrYbrT1Gvs1Jf+9BWeyhN+SyRa8lfaK11mx5M
BgZBna6bWPMy7NWAbzGqXNY9AzX/pqzrBAqWuu5G9SK3acPF1l3alWdfX4x/Sq9QfrmmSYOJdJPv
pMiP1z/vs3EwezqeqPwBc9l7WZZ3Xx9C+9UxEImjQJsbYyQM/nyPFVkUGqnCMSpBFyeY9jWyQmaf
eCiI6iB3u3WGQzXpdBSyLYPORd3BzAniXTa53tff5RdVizRGYmKYB0Cu/nzlmpbQUcONKCEkcNa4
0ZoXSyVkFWvaSUvi31Ss79qSj5Y/ni4abJY+ryeZJMxh5h/PbuYWWhG5MtymI8wJBuwTu7aRMLue
zUJgG+QpzKsKCsIIJSaDzTOUTNpqT4vfy1BBc12u/X74zUn4xfNHMxF5DU0lHDGzkPDjtzIiS++S
qeX2zdV9VEKKc0poEJGXW+G6b/bDTLLGWPL1qZ8/9R/n4sNRP50LxxqzINMb3pAkKPThfWw6u9Sh
RDLoLugofX20ObP5i8PhNf35R05Dm6V5gNoZy6QNPSzUnxXB3lLNb6zQXbWG5on8rrbROvPSQumG
f/jrr/D1ada+Z2R+qBK1ULUmCrtw2xl3KcJ3t4VZlLxVfXtrlSD3x26jd/VvXv2/0FJyy/3/06yp
nzoSqEcmVHUcNcfbl1uHUCd+nXZ/bieHisecEI+8RrqBciakJPHjLea3qfGkM6avM+pXdhb6OJD4
57fJdo9qpGHgjD0BqM43H+0xXNIyXGYB/UPRWnsh37C575JUXpXhEfQ2rki2v8EICVjuK0LgAZAh
63NcshpL6yYPIlxCyW/qGJayf15w1F1slViQ2FS0+XJ8ON29hPk5mjkXvMeFmdwOoFL0RDtWMRv4
XnixGXh98DA4JLF1yaofpt2Aw1HtQXcca73CYS7pQUdenZxK2rys3i4HSnIWM+XJq43B2Bfs603G
DEjPb+xKg6jB59TdRebugROC86r3ink0B4ZuxlbKmLTDlsc+W0ettYhUWIHmoZgQcrDkz8Z61aBF
ScmX0wMbig3eWeY8Ojm+DbOZvoCeEsqFWcgDyvIe+zlRwRe2PngK5KcJMQZKea9ozFWNF5IZ5waK
19uUY8OwCMWpk9pY1Z0OY4rIDd+phyMx14rnxw1JnQgtD0kCciuMAZD19ptrKRcl1nazj+GX69c5
i3g7zQ9Oq2aQZ41r3WdxB3uXDtWUSGqGptC+UHh11+mOSrPRJ3MhqnSViDdlRt2aw3aiEWbatadE
7zBDvASMma80Z5mAQg4MLhqZzHGyeu4IXTw0vrUUFkAV8K1EayInYgWHeOi2zhlRZRmDfrrWtMvz
7qGENduifK2tN5pOiw75XOrcW/mbNV7SXks6GlKEhBp0bGrBYk0iX51AVurOsiq/mUS46VmzVJL7
QHtXCKihL7TNdSA8fbA0+o55P0Kvge0SCPNQQbdwPWQMFzh/0oA8k5Chynjf6GiI1YU36MlN07U7
O3dWgbjRuNKOtndB9lSaWFoJYSFDvdJhG2k1UZkduaVhuIoLCAxdtW2HFwlxaDQQXfnAveWdolsr
YsNPKlGxYNAxGujWeYQfPAUM5rv6xkiDdZsk26i91Nv6CVb4qk2Te433q2pj/IXSPsXuKomKjTk4
D7Jh7iqn8LUoeh10Y4SaEaFdx7VI0sek7BbKEO6t9gZN1sJ2mBpK0r8IlEsq+xyFI50vA+JwT2sK
mL9K5lfiFqxyOhIH4gDnAjFiI2uLRUrIXeyY426M+yhcNhJaukacThtW6iqyxEY6BZprqoliMi7y
Ta8cboIw24uq3k+IyTKMwrQ9NhYz1AK3MtqhSwXTuYssGqwMMJbg3KzLk11dmVp9cHHY5M241A36
bla7qZSXHDZfpSbbss43eWO8ZqW/cesCpH7Dc4aM0I5XtGJJEVzZKlCczNhnQOEF63lboVcXyeti
Chajr4KCf1PGdjXOzxAU1pkVNaLIokXKd3yxmHsHPFpCwdfgyJVeobKaELZl03TS5t0z7ZB+IE+8
cxidmmB94mjrmOlZpBRraQO6Yp2tJsHaKts1fUVn9uB0QPaCwPF0h96cyoRD5g+6aPZdwM1EF1Nt
lY2DhrWhbzqHkTflsZuSQ5rJ/aCgbqMtoUfTbQlexLcIFnJpS8T2KtPc9ZTkRMEZm1Q/p/XntYja
Ojmy6DLJyJS3k6Ieiwke5uQyMA4fGkmhYtOjuwo5PPVD0WVnUW7vSlugDOhAisgHW/i7CFhOHjZe
ouv7xFbZC1kL/KGrMKmewyIC9jPnWVWrJq9WEYD9MSNVawDLmiEUdK07YDz0xwe8lZvM9iX3SnHj
KN3JvU2dCvMRdI6pO+QjQTUOb2pasqbld8hAH6H+e0nyZBcOH1btS5y2oKX0VF8qmMBLkhKENHex
z11X71yZb4kDXbRBuJmYateChY/BVMztH7TRWRCgcDYoqFUJAEkyQi3VYh+H2ZtvnXERj2RazlpJ
1AL2OfKoXRO5DMm03VCo+67OdwMPuo8EmD4fqNBsV7mcPdy9bFqJRoJugk6B283sCB2Rm2kOJVbj
18BBHwe6MEn6wxAnntvlW3V8cJhP5ZG+LSCzNig3oh7Za6gvZaWxHOw22ggqEOtq19wrtVzivl5p
fX+Uqs4stLoeaGKFiXoWa6COSrIhnGlJGSA7GC4sYadRk6DhzDBBJCtwv6p+kcFPsJm4Bb18iDsw
LYr55oBJk36+VHv14HQIZAcCgglzE8GmjtDgWTT2LH+jgGTw+WA708kqPrNSQS7z+Rh0ZyK2PK25
sxRsu1OwCiRnQ42XPDMo057zqCkXDfPhurFWWf9gF+cBcR16vNLr+LYvMEoX526qrkPrPmqCjZRk
UNv70kTC2IDCcp972NyWxbPYimVts38ndrRVgT4KqPHtezxUy7gd17Z9sskv1GLeuW3EkqY6iPI6
AaFVFha5Gf1OmZOG8IIjg8hp2ySSgl9l10lYrYqoXcOWXDfFWY89aiIyqnVfyuk1CS9D11pNoe/l
1cjoBJwj6GOVSCw9XbuxQuYJHk0irGwxrsdebipSO1x0JAI7SRLnOzVsLv0wRigabXRdnofANLt6
4yrEhrfGtVIRb5aXb5WmXk0RyeQtbM7G8IRgONM6YIUmPG/lIXZmqjGcICW/VAtO+njRxSphjtSw
8Tau8+e2pjWojqHHe5vocPfI65yq3Dw4CuMU7crXiq1iVCfT/jbMiiCbyA3klKVD0FmxEWP8XLCF
VtKbCVG6U78Qd6HX17xfHt3hrRSIlfJTh4kzBJEra3vlK+du0J6FPAlhA7gUEoXruyyWmo1PUqqK
7D2u0ZAgHS5TLIT4EUfGRrqXqty3PrIcH0b8dNV08b3d3zYSfWPJo6eN+BMnzHUmkYs1pNqsm1H4
NBtxrZbMlYqSiBDjTgTDddNfBfks5D6A2jT6fWORCCPHnUPvs+7kKaxS9KinXiEhw0fBTo8sraF1
T+LRhtWbShv2dL2KkgwSGq+AEhwItx7qyPaoj9iT5BvQE4W6Wh8LqCwLkTd4eUNUPlXM41W4hJHM
gV0ivMZKpYKnm4g48NUAWkUml9ocj41dFTeNjLZplZTmmohyNI5EgpRdfRzAB0Dvg9Jvn6dD615Q
fFqU2zF4XyqNRLyrgO8LncvZYyvIKAlJg5xSsfBbixY3QeBRHoBGMh3OhSJ8Z9PkU74DtnCwKybi
TOb5wB6yr6LpW7usabwMJxYLXRx4inHMyssZ2C+C+iLUkrO4ge5b7kOshw2JKXMiSewEpCWezBiI
W5GttXSrEkGZk4lYkbU3nJvpIUMLaZgnpXRWAs9Fm9yyjnsUFTWtz4sNv8L2q+Xka0cAjwAHYXkT
HS+q+4oK4wPwqMVtx0QiT25b8ziot3lwLBhAFobt+f5zo3TQ/Z5UzVrrLo9SJFAmBbMmVvUfKpMZ
aKZ6E4vRBHmn1TSgJCsi1NsB2KJyFQ6XCumoubLvNPcsNVCCoseYxmBn5GKvgaOM/fRWjZKz0en3
NpLbDrBLUwVbSSA9EgzNfBzHZs46vsXsiTaeFbJNeF44XZjNuT5dl+5JmXF96XMe0FZLH3I19Azz
JfU3uVZdVvojHmyAtTS34JKzLENa5LW6uLANkqImn5T5PAG6WAfPCotdPSSTyE72gSguo4p/sJke
lkGBbq/1DDKEHuV06/KX2DkWAuR8PPymzT135j7t4QFpkIOr2joT9HlA9nGPlUdTHWWVFWyd9jky
d7lz6xvbr3fNxi9aND8d49MG1uxbHyEPx+gxiVsW7wIt2tcGGVmuDQdbXk+uzZWAflw45HEQapSi
vI8aL9WfU6Y/+kmp7cWYnOHOhy7KZJ4II9DCfanBvMF/39wP5kNhPrn+9UDkYGSeq1LdJDoJWVdh
8aoMd2aYruuo2oQDcy7ebUZ/WRo2gK+dS2t2ulWZe1dGvtYb9CIQP74+A7/oG/x0Aj61RwVMpMpq
nGBLY3ZjiBSNwCnRC/Zr33ITsiic8Qzs+tcH/dXu+eOV/dRbH9KiibSWsw6WZ5HD5u/Fb9ohvzvC
p66T3eDozFi/b0dxE9sonViMff0bftFh+unEfeoAdDkv9UpwBKN6mYPJhHhLAxzQ4lKFc/n1sX7z
a5xP7SUpkkwzfI7l2u9hQ+KBpfymS/ebX/N5mCV7s5KKagfbcMo8M6DuMnWo8mPl3JuW/pt77ju4
+h9PNtOTWQ/tutr32cuH7smUlZXB/CzYznvOXF93gXIeAcZHRaCVmN/ZGAY01osu95rxNsyeJaKQ
uoAm4Rv0B15KqSITI0xOp00vrd90d35Zdz4M5j/dnfZQBPBzONt5ihxZOMu2ATX8u57hL6/ph6N8
ukMrMchwmqsbVCBcEiG794uv7xpN+80v+Xzf9Pj2taI3OUYT20cbhRqRqk0GtdeQNqs0Ta7Suifw
tEEHbfEWT1t/V2CsC2kV5jADdBnt52WlKVPPntiZEm4WgImz23YbTLPXsAAZx0aEqDdoAp7Q6blj
Z8bxsM0wG+uj7TX1RYWy0TfIE7CAkKHSKXfT5K9o4l+A88XIOKzjYlfHcm8WkyfYTgXGnaOftDpd
VM6wG/qKbhVjNONsLr8YZMaQ5ba/n/qM+Ua4NiA0sE4a+42VjN5IoeyBNDiO4iF/YtQREcodnCXi
MR14TznGZuK17ZNzVyZs31caGXl4MbyQiXYe3gsHkSZUeOwetE/Q2ohHE2exWb2EOv4k4lyVcyV4
s3KXTOJwOSqQ8K/bIVggK1x2NC5iV6xz8lM6FPY2es6gyDYGZHm8TJo2ej1pqgKxook40DK3adqe
RmVYBuLk9uZ5LHB40FIbB/32+/3wH4WHgeT5LkaZQQI4JD7c+qvn5vkvUtjxOX3/v/8HjZ3J1Oxn
eNg//v6HOMb+w/0uueFx+eHF+FvgjLJwpv2AllWBM/LM/hDHGEhqNBv9B46M70j+vwXOxh8aiH4D
1pf2lyz6X4hj9F8Mnn/+6p8KQ0DHuavjLNn67JiFUp+GdLqsLRD7I6oK290Uk4n5X5Cyy+7anbZ+
C11cp7tJdEuouMfa34hhOEsmNq/lvHe7j5XiStGnzWTWVylx7SFS5CagEV+Rfetb7HOBjhFrgjms
UGelL4/V3I8HIdodtG48tyLo0jiXIhK6G7jE00zStghOJydZN44S30VpmNva19Z6TpR9mDyo2nCC
Q44dEnmYYj5m7BEZi5j6SyV3clCWBZsOdcDlaZX2MmkNupsEHoXs6aJU8Wj8EAreowL+Jt1wI6Ma
51gMEmTEzzcyy5SpuXN8MixsCAduJ44jowOLQUOlNg8aHpFKAUZD5zNk0uUK0lTyMPqmqPn5aHf4
MpgPoVokCQmQ7qSnK8UhCTSEg0B/WyHgc9TGi9DUjun4UjbOyoXUTIPpKqJ+xR37ObgDQdMvdcjM
PuCGJoZjWGVXor9TurNM29vmaWz3pCQF2qulEcFQdQhh7kf7rYhbtOhcBZM6WFUvvo+xoexZKwoa
8nRw+mzdudFKCf10aY/5QrUK4YUt+d09V7i9a62UNIWwuRtwZ/vl/UjHIbYmL1GbQznU7kJqTFqy
qT2hYD/0eQbjXE+oi/aVBdUI5ndGX1ILiChj0P3ml9at1bMjIzKp0BZqHCVrFazkJtKLuVEAHS7O
iU5WNxY9dFXNN1beH1VDYc9v3UjReEabncRgQls0DnqoOavZx11MxpuKNggX3bYixQif6ZUox3WW
t5vJkR7jMkI1I/KEQOprzpsVEWMROzudJpeW0htT2k3k62C259gLybwQYbYg50UPj8Oksv2EjZGG
17baA2siHWZmu5XNUzKw81bytVuZ+JwbeW3H7ZPLLSXr5hZO8ppZ2dJg2Asm07Pz5uhqvGJirFC+
qqyJC9hliv0GLB0aJFTRwAW2ZADAEjAf8g0zDNy8w7ZvgH+n8rZPnAuhNzeMF5ZtmJ/h1F8kxYOW
DwezuZYKmlUDQ2NNVoZfZl6TFXtLI+y9wg7oo0QdUMxIcuLg0YOJmvfIPBHIyLcW8bupO9yrjljV
QPGtnDxQqD3QfdDw948a8dyNg0kos5977KVMujDf17e5m/AUO3KJInkzzqmovDl5RthJ988TIFgD
fupklE+qvAvq6awi8dbIbiJH3DnZU98q646tehooXj0k10k3WEcz8QpT4OKaLfIJWv4E0Utq08BD
0GKnxZ1qvAxDhE+Bc6LaZ0NPu75gwlBJLNF6eTUYWuS1qBKmxeCy6WxcZGbOHoHsTktOtRmt20i5
ZlRLyGJpXOd+su5pzjpBcnCK5CIysCnpTtlivY50rygm+py5pSRrkQTvQ4hYLkgsenmRmkNZGNxv
iT5pi7TOml3jsE+uobooQr2Z8FKZJIRGstiGLeqxREFbFlqbos+W7ejkS1mOt0JRgwMpuPvAsLYx
emss1dUxspDWhUqw17pD2dCGlEQdS8W479ATwB8lupj8sIqULEO5TPLhwo7BISpvCJogecnu2NJ6
1CZ18999qaOddNBwQelQZ7GYzjbmC+k+bkje+h9f6r/4+x/SffUPdhGAmIVtEICqzvr8H9J99Q9d
42B4M1Ve7jiU/n6pQxYixxyAO0T5v973PxSvGJpU/tERyGhJMAXx+S9e6ligPvUyfv7qzvzLPvYy
Il0iY9TRgEY1/j9akCxCvBz1ZDu+qtqj4bTvjmmuWwGCyMhPbssI0CE0CSBYssoJZsrkKpS3MkCu
0xIrVdtoGfLYK7Jby3yP3ZMPyquS8jGgl9w0CHhclpN+vFEHd1cn4bLwx+uB5iIND7hbuMizm84F
HlitM+VxyG8j98WkZ6HQ7G1AJAfTFgSu5bOqsOMlGa8LpS8ZYwOFHkiiILTOgp8wro1ZoI+czW7d
Y+da3kSysU7PIM2nB/BtCyWjAEZyR0f46GN1buNyK6SzwtfmReT+6RYjE0LVytRrOiIVhquAiYDB
W1CFUOGkj7Qnlp3N/FVxTlVCcEpUZNe2Pl7R/D2bVN+z5OQpGgbNmtDhAsig0E5UWvye8bKrSO8D
EqHCe2uma+Fnq3KyyJTmYyizeU5wSB3Y57UJsd6e2lc30M56dzyS8LKOA8H5VZmlYnxXqAw5Zivz
TCvMzQzdGMsrS2byOs4J3ov8YakiEespLqpvnrVwrAkP2YZBdxtbFXQHyGTi2skI/kr7fJGn2UFo
5rbLNa83k21tD08WIe1V9KCWzRqbSUulzF9G317GsUqaMp87JVCSgxu/oYmpTOdq42zwLCWqiUXe
YmuWIMfFzy80tNPZhlfv1hyyB7OEixpiC9fLRyse0qWeXtn4mxJrOsu6/jIjWCzW8GY6+gNsP9cm
W6UjN9ucFTpsqFrHXOuac2FpxXVCJlannedkG5o+bA5zLB9FR06sHLmS5tKOs73OTys7Oghpm6wt
+LGta1xZU3boh87TAyK+RLjJa8hbRuJp5KmUdn1yArI0IjNTV24IGGakB6GqK6tBwwJp2o6iQxTF
6FeV42AeZaluWy1eiRqEqnxXu/sGQqCSdPv/bml1ySPVQA2zbzGFac0qq69KK+b3n0vrL/7+7/2S
oSH6Vw1KKIV0xib/2C/ZON5hJlN4CYamE8KH/tgvWX+Y2OxBvbF9+8sw9XdpNWZ9moqTkz2eik7t
35TW7zDln5tJH386X+jn0orwrBaZFASlJh1hbyrK0rK+KluDaZg0j5qVblKTNGWVIDWlB/+iJUhv
9fau6Mls9rXq2KlBvB1rAtzpsBN+nvQ7ftmKMsGmn7kkgiaz+tbpgefAWjNG8RoxS6oBm5y5RZBd
FGWZQGFU2wWx7G9kyxCO2WtrSUBQMYdqRtBy/KvS9ruF2aJCDa6k73hlHh8NPWJiqvrMEnVzxwZn
P1TNea5yQOBmcRqQ9imnu8gtb4KcLFEK0X0e2/djwJB1MuoLK86LdUx8DFGrE/3a1AR6mWvuQh/d
k83cylHqRZtCw+8gQg6MGRzBOCRoQagm3gyniPTcKzTomuVbVtD5aEIMnLY2LqOw3RUzeaLKCd0R
nlrYTwmCmEAtPVaFC7ydqAozCcgdCJxhv5npcMxVVlIxNn6L8aqZ41WwlWapOxOqwzRgpop7PHhT
Urxg5XsaPRQyxzigMGUfWJW9CuM5bPWV39u71sguGN2sY7s+RCN9JVHS02mZRh+katxhWSLY56ZB
Rkm7+r1GXNX7A5IfGwHZKL/hL9qRwaRsMGxelc576JfPfXQlQ+U1a4OHvo83YFUJrEuD3SDwu4+Y
7IOyP7DCXVp1eK905jnfG7IRWYrCXg9EiCjxyPcpjgX+NQTrqwh21ZLE700CPSuJAMB18FeC5ciW
sxzAKrV59zbaEoOEDB4Eq/KV4nanSgC4qZwXU3ux/AB5izzXfUHBZDc96OGqM5Vz9hlMEcb60gkJ
+u4ceSuq4r5rmgfG1HeVnaLytEg4G0FUIxkh/fxC0km1Knr2Zn9emO6iUpL3IrXf/KLf+qpKpmkt
ryzEOYXr7iNDQh2tefuyVXXUw+TTK0/6+9oAjBpDwYblOVy0jT8zZ9DpsjZmvfHn+OU/2ZGiWvHQ
o0bjf/R7fhMlwnrzU4X9xd//qLDuHw4uKNams5bwOzL6R4V1VGCaKKVVVqJUUwz2f1dYcPaE+AkC
ToQ550NzvB8VFt8pHnxQm7Nni+Js/psKC9b68+L1558+8/w+Ll7HpHS6KEnGLQmPAI+0M3cEQx3h
bOnomegD3ZAWVM6URSBmKq2eF1qvqMn9fZ04ax8ftxrSB0A6bzbmjWlMa+CXINbQiULcEcRSWojD
9BZlejXuo5ZFUtmjHrpLCZbMav2iMDLUkIAd1fykkyE5FN2O8YJnEOduOPGb1uT3Wtkte79Y5WDe
9VpF1NGtI00ltO26pL4aqQa9bvSyvFgJkOq1RqAwwrO0mDb5qO2s3t1MJIqSTcdIquq3qZr75HBp
x9FwLyw3fMisaG1NxlFzUvoZJVSKjFVUynIJmFHX3jTZE4P1BYavjeHUy7KVxyghc55A7rClvy/G
9ziyLyZbYfD+Gs3y9I6o2FF5CNweZzeRo2i4yin1tFl6BMDWoT5VLcS9rAICR/5eQH9Z1/PNJAQJ
0v2ydoUHXmDlVtRvFvaZnm+VwbmVrcgWou43rTk9awQChq1gfqJdKp1zlncD7x4iVGc6qaWt1Knc
WOG5q+MrLiUxZukqbmmv5/IwVdOVqKFhkhpQ1+2uYto/CBiXTbSrpmEtIhz9LjQpJ1xHU7g2w/Dw
XbQWT9u8gUos+pVqyQvFBNgEATjLtfOaIhe4yqIF5KaozkNCmy6rk7Us/x9359EcuZFu0V8EBTwS
2zIoX0VXdBsEmwbeAwnz699Bj3rU6lHohbZaaDHTzS6SVcj8zL3nsqbrxtbrOmvfkCxgjlShgXXq
7WCZxGSxmSqywEdi1PqNZHw+whuL7S/4VReXz+UYRjiPxZkFEvPI9mQplldUg7pWO+1OiJuyNZEq
BruIbUNTu16vQST2gZaYSpGtiV4GaZL5Kx8hWpEQoZtlmwgNRkbucMuNN4CyiaoaLyz8O6OE9ffu
18+6mr4zluVibd+dIH2CcHgL6Hs/9MpzmE/AIbLz2L6rLJGmTDtiZ16pRv8Vl/q0dpks9brJhWOd
yzxCHxxeTBGiVxrtpZOOZJJXIXAqbSWTcJsn/UsY9toSofeeOv+CPeVdaZ2D46uXFo2jJKxAbbSN
XgkyZ5hSZhC+nMDxglw8NrVR87Ah8HKrU6DCF2RmEuvXylUBgMX6ZVCaYwuijzELgrqw8yqdK9so
9Bslc9cJaECF5ftkT082JJbWcAgn7G7dQGG8Vz3W7bCWAX+uI4xpY9vTkODZEfMnBfh4ozxq7YQL
0t0OhZVcA8g3wBBqxsPJEigfQCD14KjN06irntqjSZyG/pPL+XaiDBmNKCKuxj13FSxZUkSQ4nZ7
zUHPbqChrslIN9wGPwNTMU6NTq3XjfKWAKpPHdq7QX9OA35rfX439cm1HpRrASKx6w6qyaS0UMVu
mIhMDy+ucwgba9nQokxFS/RedKyszmtQk/mN8swQatV1DHr1ZJur9muUQ+iqBk27n3xffx96Nv9p
Y6AeoPG0fePBbJvnvEnEMpEsm0wAl5l1V3fOATjVqUqyHeeIG2nor5FAyea50pE5skGKRwhNxqmV
7VEp861JUdOmsx6kLnF5gRbi42GOzAGU6JyJdGs0030JhMQEZJwrnBZzXAhIvkw59CA7G0RIGbPB
vPRXOIZwWX0EjHE1x9OZQyrACXMVdbS01mQ/yi5YaYQUdZa5yOdgd8TFmfvgV1ihgJc55X0G4M+t
4XdGd4odneY9mxkZ5N2kxK0By/AJojcIKvSbDZCBHCAbcBKgAQb+wyhWlgFgIDDDa78+Zz7Ydhcp
kpseJ4BOqU2GGSzNmiQ2rVLPbvoGohKg/U1lyUXYCaCa+SZPtE2HeLpgrLCo624300PaZjpX7CPq
8ltO46j1zTZ2/T3CKDh7UJwIYVtCfr/LpuBo99nXkERPLCV3oi0yOM1jSclHXmxhkAAwDl8ZJs7K
F3eWNLxYGse2JdkzNsFAZtXRNzNU8HpGD2pRy6sM70loWIoy/Gx6xs6V8pjq9a4Obc+3mGL+m5tS
OBq6IwT+CZzmgs7xb5pSYbj8hZ/nfeS2/fr1P0om8Ru1Dx2vSmv6e130oykVv7EupO3UdVjAjO9+
KpnM38giMhzHAX5uzwDyP0omHO425RXMI5WOkV72n5RM2rx+/EW7NCNEqPlMsG+gh2fd0U8KhwHG
YmD5E0+rBA3ZqzvXBVqfv1tWC11Ge6+zgT2S65LvHtjf3Epja4B4Ng2DMzf/bVOZ+ww4TY9Nhqi0
ZVLJU5EnXkVN1Tv4uCUuW2Ay4DgLAeA24Zm1hwi954xdIABhPJQBVlBXlmtF0FsUEhd1NA/v2VPr
fbams9vparDrJWk4qaW+SMA2g86Z3G+a5Kz0xlXCOGzScYWC866t4fakY3utRmOvV1z3YING2W8A
ZePfyl7NYbh1J7HunObsqDGI/eqgOeW6YTbZu82ld9N7TVICmi1wbhl75NycYlERZW7fuRmC5QlF
ZzuUOFL7RW02cJpQ28mM/1Wo1UXYifBy2U5Po2TrNWpQgeMkujEioumZ0sHhqVZpptUXs5guaero
TOkQ4ZnKC4O5pTGSZQeME/QGjPTJ/LQVuHGTxjaff+E1j8W61rAkaPYHLtULRe6+rE3QArJbq/y8
DAAStg38peCmwCGrOFWGZq7ZmClyCQ01hYMQszPIzxijFvkxCUB60/KvZ9Je2laWLtvJOkVD+uhk
uHYTNTt0yjpv8eKXMvhmtslLEJovtSiOFZy6XoLgIJbaUZJnWJbkgkR5sRxjTlKfPd0UMURUOvO2
LYytne6j5FQM2UGjs1XV6tN2QPe6+Gn/vWcPkgDHgbSIxJTD4Lvt8O/OHrKF/nz2/MXX/372wALS
2Q3gekMNYLn0Gf8diM2YIMthrMWDz0t+zz74MRCjJyNMiDUD7ZzQZxbQf9s18zc8dAbZRgRJzoA1
45+cPeQQ/XL2/Pqt/3L2YLa0JzXola3PVWlnzc7RKwo+yuOx3XWDvXP1wtNDY19J2hzAPXrH7gD2
YAcFwsdcLsia0bXnvk3WLULVsHLqL5ElwU6oRItxgOnnKYFZkyp3U8gOY2qL4KZV/PtIM3aZEewU
m7FVcB9PxbSOciGulEiLVj+EybwXrsixcUd35YKDDKySbWe4ke6H29MPAompU5qZgZ1ASBtEAb3t
QK7WvY29hLiXZHzKA6TYuem17aXX5+3sXpuYHhXmFkQPU6FxocmnEAZ2oZ4n9oXBEG0GBLuDVG9g
9nxDaOslIxA2Uhu0KCLpmxK7vo1zF+51BCgM5KsFzb8ukTXEmrWwfdDS0atg8M5kMchuWvsknHLF
eI50ILHpYw7YUNDyfJl6fyyBahRknjVReyoLsJa+RlXJHuDRSKKNa3QHu2N32LfGdSL2TJAYlin7
kAshiIhNIeI7UUdMSdbOzD5bGyvSkx6ZxUL3C7wNZ6UBci2HowYLOW/qnQ8fOQR/bMZF5lVTI6+h
aYfHGpfwoiFPYjcg1tJa81QDhE8twZqblPkqPQsyEwnR9AaXDrxzYYLOpiaCV7AHm9WNpCJCUkV5
Y+brTtJRJpwqALLrNr2rmNsNmOMFqyXk+CtdZxAWfpWOAJCCJrv/1DIOWnEVWbcsuJ3EuLeDt5L4
yVizd3n36MDGa1PqbdVex1g8jZD1buBsUyU4VLkFyo7szPLU4JtOHFp6ItfAXqwdo3psK6i7vQ3n
jpyNl4JAJuT1nMck3OUegKU7tZhvq4Irgk3KFkoWLMs7UdobPQh2Y1zuscBt89xeCoB+thouAzX2
lEZduxr+VWU4FrySO+nrGhW6NSls9bFcjc6tT6Aqs/AjfBJcZ7lX2/yZiRTefUHY4pDh19Jo1d29
zhAj4zNn01vmFNEKSpJoKI8tjR9Cyy0d6G5UzjrK/KB4CtHoLarc2AQAlIIM1XEw7MsyIdsLLrLZ
e+ocKFc/wznN5K3hEJ9FQ5yXGg7b9tIoOIXGCv9Mt8GbuEmnhjCABhUxGhWDMKRYqUn7cPdl3C/d
aaYaYJnVe88YmFjHw2tgIVaOsz2ZIytDjS+uGp0qQoobdcLeQ6gwFXasNRcFVUEsn8ljWk8EinEb
r+K8wmRPHzYq4SVpy1tX87/ldEAsd880GA8Sv19g9scwyD9TEY6rvBaU7DMiI9g7qXrSs26XqOo9
8s6lkiEVMSpPAkU3yu7FoRixyhz8XpTvrYh+WeE/DfhP7O4NMX7DzuX1doeAKdrHLcEb0CQgM/oP
UA8emN17dgGISyv9HYB9rHDps2+QVNYifIxiWuOKdHqD9RzUb72yjoHyGk/aZ+lGH6RqsQ/5aPzp
RgIkTPBnBC0SjZFWSvT+12TJbZ4195Wtb0un25lYCSo0JAHbfydg4Dt0F7fkdyzxXUblbekwyp2M
Zasmni1Jt2UroKRfqsYYYWD3+DYBXmw+ZC/ww+2qYN92x8KQK0UnIwtAoEqtYWThPhPmyc6NZWXl
m8oiFwyyrNq5K7/gkWC3WZjTJWoSr1M+v3tgLGvjhN0chpQ+SDrnOeos41uICnfd1KRSjaPuZT22
X8wZulvv1HboQLm1BGF7Y3nfAE6vwITXhAYQrLS0Q9UriLdNygRrLdhxN9kzW18CPDuZDJ9TNb42
pf4RJ9wBdP26j4U26RZp2V2qGpOEkz0iFYLconmqfc1CSLWckRNxiExuIH+71MppuiyKalnMNVUA
2bs3NGZ+AaokYjHAcgTGtOxVASh+eIzS4L40OOWJvWh0Betp7pPxOFvxaZpbpFEW/2fMW1E54dZB
AFMn3cXsbnvKSJ2YnlAflr0WzmcCIAKUZ7H56o6gU0JMKIlx42IEHqNq45r1s+po6EoS6YnSP8Rl
jb+Kzg8aqGVqG0Ir1vOERKcZT7VpKYqOUvwakGIGlV++yw5npnhqAlIz4fr6/jVydpHZo3tL4BhF
ixJ7Xa8fwECiNS2jZz4qRlVsLXNno+EZSbhoWHmKgQq/uwnGhGUpQW4mjGXiyiauTxFpSI3Y17A4
4HiIjvyClprS3MZuuae95jggKku1HHZSYhVm07MtnQdN+7BK6xin6iqA0hRM/bLTNHZN7SrB+C2F
dVAMRGCZuDV8PC/c8Nsyk8ROzFllwsNrvkz62nOG7hAlHGhjsfTZGLuNXCY5Wqe25iPU3tju+8Dv
QpAluGBft6qkvrXSiXaBx47tcVRw1bLJdqeJyVVWnxxWQQ4n6KLQCS9qRbKqsgoPl+6JhuSJ3sTB
nT0oeH2GhnkM+Kohvy/gG/fz7s+2ODJJVCL8sOaqgayHYfzkj/5F+OnIPOPTHNwVsUjr2ldYBGnm
IddqzyAtWKusvV04h2bUXxuY/xKHnWWNp7CQewuwaGE2txZ+Wr9HzsZJDCSPh7U/uaz/q2Z4bhWO
xToK1nrYQ+i33dsugA3NrkcP2NPk2TlKwse4GMlh5eEfzf8wY/6Ve5XZREHPjRbXmFN5Z3DF3xTq
YO3Y7/55SPA/X/9jSIC8x3aNGdHwn0D1Pwp1x/7Nmbcm9pz8+Xsi0B+FuqNCMf6rIQE1vGXY7K7B
1xAl/M9EQbON4M97a92meHc5GkgmcI1fDCTVEPCNxUOyjS1oC+58BJCujWfIYjH80y/p5j//6M+Z
6/OC5m9eyvxlRa73pWKpNi+V0eyrLHkdOtqeWvfvX2b+jv/nZYgwBYgGW1A1EWH9PPSofWPqBg3g
QASly8LRCatm4ZLEEt+aZUh0TL1A5/T3r/kXPxrrSTRlfI5wk8yasp9fs6xcdvZ0z9saCR7EDuaE
PuGF3frvXwaa6//+cDP9kMhXujfws/Of/zTRqSyQCSikYpz56BIXpY6/tQkVsiKTDqs65rpXaUfn
vB8Wmh18WWq478xxHajOS1vJ99DIAClMuw5/fNwc8RiO0WywA9akadSWt1jCr6rxzWjkkwRTEQT4
1csPK30Ma8h5TMkbIAItTsVu3ot0HWmhQOA555RpndX8Vz1Y6lFxnGVFZmLAZdY3BFUW5x652DQs
BNcYioFF1b3WHQk5lv8IFms1RbdEFu8nasouwNLnTZlCVxRu8b4zF9JxNIbrkqxQlwRF1wV6Re6G
+mT1Dl5GrJmYt1Ss5K3NAijZ97nlNS2tnbllNEcpCx+Uxo3woqIZNmrwXlfTeszaTVlUe1fCMu1s
oKcbZzhOwSvDlYVl6WhgZyHabRtFq0rXNhVA+AnYXW7K9ZDgLFdLz6zFbQrBwO4Ir4EszwL+4CaS
nZw46LNpErOnfpeanP+19ALJ4hsMR6Q7Z41EIL0uniwRX6LeWY9Bf8rTS9lic0H9ssZjfE4dRGJq
ddVBFWkOOOqqJHlDWYVu66l4jhqKkVn2tsm7aBmgCKZ4myfhEUv2KLL2kCiWk0vhxts1ufh/taUx
XNiK8kbmR0fgDnf0o8odaCfGXVLWSxNncdnX56EIVmPCfN0kAnXKUHV90qUvEyfAz+s8J+17qpLq
lJA7iC68Sk9Rx2Ysse9TZcZkjvZGS22u+7ZZh0P12cf2qkoFGnB3m5YEH7BlTHg4ZABuTVp3oj4H
Ddo1GToe4APqJEZxizGO30eX6qHs14MKJ4UGvJxoqxHh27iIo/6W1DdMts3JKFFyaNTGBAplCJM7
Qo9q+eC4w1pnpN8YLzOyNwyZ3/e3CbuAoAMbnmDIs+RNpqu7gD5aI+1I+s0ld0h+yArIlXxwc4Ur
PL8mdOLrMXqISS/OZggJm+OUMYMdkFLI4rkX91lnrWUl+CCA1Said+NEL7kcNnUaXWthLis1RTX4
ktRA0GLKhgLvw7aZgZtmsqnJgq0BilJOMXlQFwOdGGv19ZCiJYoLL2u/wvSYizd6k6Vl9Eu1/OqH
dEu6FGG8OF9VJhbhvYlFNI6LpwGmUex/xnW27Um98WMFBngG685do5daBVV5jdWbEfbxkKUrKcUW
t+AiFVeZPFrZmxtfGZ7yjLKrtOuVZHlFMoXh3gYooCWMmQbOji7hJBDvoAQWVqpu7aCfnynuGSsv
sAdjcrTbG3O+UKZH0eG2xvafPeUTH5Qwo1W9wUUYDNAsBp9YtnUKINjyz0J8NpwFyh1dITs8SAfq
pplAmZORZt8WtOAmqVD1yMijX7iIiXIdcFN4l2k94Tks1Yc3Q2cOErywhNTwuKJuRTPEjkaflk1m
b221X+Wde5BgPkDMLFt51bAS6xA6E5sIoIStJL8LfKE4sINVj2neIgosMoyNbrz4OBY6pJEj+RaK
Z5M3MWjKvhUs6mizfb4t37dhMgo84bDw7FNFTnxZacuBU8LhzZz0K9CPBtVCr0PJjF+LblxbaB6n
i0TAWunfVHcnW3wGvbIyitQTRbPKy2RRSboeVFQabg/24pkmPCuy1lq1622OSF5NIPYyIBeVQBsa
bCIj76DjZZBdDSTzbvqgOJvQIIcSw4VqpsukydZFfjKJRakMSE4KeOceLD4D8DF8MnxnJYDCUHAu
1OBlMLpNN+Pqsms6Oqek/GpFtRDxg9+/zjDnoLhJuh0q5oU/5qvOuk2IJAvMaaHbESKEKzwwgwZF
b7GxvLnF1WjhbtdXGeorhX6rjRxP4hahZ11bPaTLCYtJcpL9cymVTReoq5rbSK03sY4z/VUjlnmE
JznqyGeN3NN9YBwSCon6NhSC/RgW+IhO+W1Od/LVq0gSPG4bu+ao7j/RF8kwQjTBKpLnVeUfqm3w
YGzucmM15ucOY74N1sBJQStW73Hk2c1HkjqgeB50eZMbn0b+FA3vhfKkgLgBtlT1FuIqgF/2paRd
iBR62/jW1n3CFd8Ss1354TdDv5cpEW0Wbg5+Yu01M3C7CNrKBIrCtZ7A4PmfKq1i3CLswiSp6Uij
K2U/VTpaFG6jgUI/GV+IW7PKV6m/AHxblFm34Gerw2mdKJKsBVigxj36sEXabPTmawxOYf2lz4Ba
st4IoDNpW1NNAUIilmn4WJAeS5t9HCS0HXk7VgMJcMmDz7WYKu1XTpAKZdZt1JZezCdLkYSzGoxD
C2tTQver8y/S6dgk0NHWTH9K7qqOQOviEOTVDu3AE+cY7yVh5y1zM2GGKweuKEkHWpVzu6ih9UCk
IYOUPIpRFQLfWgob9pLf9gUjXL2OvdyI23vdqNg9lLJG4Og6A/oNza1fDTC9VZc9lExFJmY3ht28
W6XyZVUAKJQ8Buk3SFJcQZqx0U+genjUHdjJSqIN/czdkRyqrY0+OLSYMQvNeqmkvFIwkwUzeFGH
DFxz2jdh+tXG0FVIQ1P6MKJQKCawTdSySUfOWmGDf2DQdhbm0C7Zw752mPFJCjyw2d9Wk3M3jC6z
Fd7oRuxDMSO+8GFp+R0RuisU6UwF6q1bfRlJ4NU1JYOmbv3h00jEN4Xxr2NVwOw+p4J3rJQb2Fu7
1GC26OueAxu24BNUdI+yPtlBcCFD86Me2hdfQV+nG+cgdntYz+EmkFWFAt/cG2pI45/SZc+MrqzM
rlovPdPGkVU2W4SJN4Fd3CJBgmam7hvrJalgCmR0+BEDAEuAYWpaaPX+NqizcJUKZaF2xUozonu1
IaxbjBcbfVFuqLsY6XUoBI+R5pVNvWpSZVWKEZxEcMd3sBhSdOMwVmKLMYfq70TNkl3Lyy9a9hfD
9w88Bzd2Nx1QXKKiyh+6UfvsQ0x7fRKNy2hGETgjAi1T0VFh1c9lDRBbWjdZwZySfrwTa2dMrn7G
kz09RUV0kznjqujax9ridhmTG9f6ZmKbqkuXAKDMWoYpuchCqNl+mDLjwbCkvW0iUUGzqOMA0L05
PH0v6/+VjbIA9w4Hdm6ujNlIQyf0N42ygEPy50b5L77+x0ZLwwejmcb3TfrP6yyNfhdYK8v7mfHo
zlkbf3TJEDlYsVmQmUGiz2Fnf6gP2XGx6bLnzv67nPGf6Lv/B2v6y/c9f38/N162MVRpiu9ry+f/
ftS6tav3D1pbeW6AAVLB6EFghKqfAug40cBIWmsxFpB32uvDBf72fQ3SDFBO9MlCi4cZc5tJMWOg
NnT8pxnIadTNx9CLc4uTMArimwhyyiIlGiMcjJXRsaECetYR/cndtCtxEWZU5jw/jOtnOGI0cKvV
j2GbHMghIgdV0RqGjtltF5pPrdK9SAbv6El4ihS50y30i2Oxx0+Drz7rmKcR4TOQZ0Ygt2MlG531
WmSQWMk4rVTalwJgVOGzfgEwSmdBbE+rPGROvmoE4jYXu2o8ktWtwpnmF7VsB5sEHJv5tjzD6eKK
CqKDEtfA9t/9VEcvBjAytUHWVTvfMB6QFIgl2oizkWurgHwL9pdg0R46H124nexzI/mcZ69pbZN4
6ZMAhiJ7IQr9YzCCu1DLFgQNb5Ike3ZcOGhVyyXChB0VNVM4JMesQ8DToRJdk9RL2vG27dtlSpqs
QmC6MSRwPTPmiSDv2EOtSlwhkAi+DW1wLEDfNfy4UQUEcXwK0gbxXMxRMzyYcbcKyVHmWFgHqKrT
9kNtFS/JOftG42yD3w/8dV2dm+GxARDA4OAmcT/yufBu/fIuFSJZ9kH0NurHOlBofcVJAeKRNRa0
/O5BRw3owt1UUMnTl1X3dZ6sM+ptoSTrYsw5zWO6zpCe30/4vFh3kVqf06Z9LCjmiFlZjgK+UoGX
JSO6nEY5ge5iNOVXFId3bW9uM7QJRa3szYi7SQ/Da0i2Ko71vTaYJ0uiXDMJeDHNrd6nVyduVhPo
Q5n3W3sgzaqcnnXcxdkU35lD9VGZ/n1Aa02I+hvxJYumeAdsjQ074i2P3urpuYlgO9vhAeLfTpP5
wYGSH0fpW2HAGWObNsbjnJ6krgrtd1DKv/OMZQyGrsgmW0jM3hUOvL85Y4mp4C/8PIxk7//r1/8Y
RrpIA9AkgGSnWgGWzzH2Q7GE/ttCyz2LFeZT9mfFEhNHlz9Q0Z4zyZwnjj8fs1wGDmDw/2AM9H+i
GkA29ct86/u3ToyFjjBq9mb+MryD/JH7ToUZeHAgpzqGFXBXj+hOlZ7FTzLt/abd86ge8o7ncuh0
ZVHa5t3IWNzpG29kB8ivFKkiiTr+xmYaIVFgN76EOmY1J9sMWQT5RP5VTDzLhGAa3dp2DeY9K8He
pd11DN8lIZQ+VU4m8g3iT2renKY9XIjwo5KEi/n2IzA24sEwhgUnH4JtrCv0EtPSduvFQMAGXpxx
XUbBMcys246lWMG6xdXAVDU2vreE1Tcdj0quGRi8g1v42wEL0JrJjboruhfs3NtCMlsqFc8tGGo1
4smZWoTHxaZt429Q4MqhvfOz1OTQNI99GjxMjr73k/GUDoJRp8U5Fo6eAneNI2mbNacpTx9K+cUP
vzQ5DpMIra0zuVt48UyZ0kMP8CTHJ1TMccJ2unTwLlt5uCzEeA9gYRPOU740WJuwTWo7XSmgqoYK
JbN5nNBu5yC9LLTcNZruEm23Y9rsp6dbN9c8K0d/nw1vfiw32DEpvFGHZ6jEK9TiAw4TE51CjYp8
sHv6VufQzeev4KCWmtavRE+aEZ3dRKNrhwwjIqIadbe4oU4hC5LEiyz81hQKsErauUQ4y1pGGzET
IeaQRjvclAjWarqBRWDV4TJTk1uTywT0c008uOhWIGFeQrvjfq6+qWp9qKtT3yTbqQ93IcKuhrh1
l7xnhfYYf3ZOUkDpZfqz6+DXHOtDQrZG4ArEmam9aXw4zF1/CfKEQ7xkPNMTzI7My+adDnwil0sf
JjqAvcDN71VZ3DcWhtK6a6v/DML/lUeeq2k6iRqmOftM8Lf8f87BeUHz85H3F1//48hzEGkiv3IN
/COzUooa8ceR5yDSdFj4oHea3dUqteqPypK8SAINQEMJ57uZ+09HnsAVS/gkxAWV9KJ/ZsqeN0e/
7Cv+9KN/p5v/NNI33UDqEqzwFjUm5Qo7b6saJ0BrjNTrCB25rni9kp+TKt1EPIgqRjU9P5gQs5dK
EyNFGNYBA3cFPOgIKbcBB8I8XOleyRKbZREL2rfnNhLfSpJVowTMhb8xB2ermw/9ZDKqEp+TAh+7
nZ8c9opOzzbYipWnlmIOXRBygYGNr469Y3LQyETEYZfleMkaDlzUB0BXSP4Y9NWkFDxKmE7ID1In
bTOR+R5kNQmwBag/96KxO1CL9thN8s6dnKMz8nB1qOoRfmP2Nty7IGQoUmXFS5NCXG6D/hrbNnLP
yv40Wv12YoCThyZyp1c5yJ0oMeI0cGdqbZUCUklRkwX6Vz/GjDibK4Em63hSloOB6r7ZOm62Uezq
U6TjN9G2XhCoLEPvy+KbjF0I/VCwG5zwrnUkH5kAG+NQz7ibAmIh3EE38r2KCZ0G8CVOxW2BWaRJ
j0M4bccsRFZvxJ9F223nBMnSKg+WI7zSafearlyU+CVOK0Z33VXv1S9FQTqioHyi961S3rGgZF3h
n0YKMtAMh97w2acE3pTjtcDfzIAKA4LeHiEPFCvIPBtVIoFrSAquYlbiuOx2TJxcIpew2tdDAh5F
sVYifW1cf2VUH5nffxQuAvQQZGxlwnivQU0i8bSGDHSyaAnxTaqnMoSAzqh5MDfC58aqLmZ6NbNw
B8NzUbGpQF1aJqtttXb6iWUh5oFGLZnxpA954R8GC+d4OezrLPN4h5802OZq5+5U2wZcVhRMD/Bo
y/DN7exjZzq3sxKhICBgBoM6re/55fNUilXe2NZKlZpkxKeBnibU6uDXjKLJIXf15ELhuOvYAw0o
z5i3Pw0pKXv+eDdnzziiO0WWepC9/lBLlu3/3kadTaRKwBpqTxcpuf3/bbRZhP16ov7P1/84UTkb
6bYNzlRzFrf+hLlgo83eFWQVL/jDcP3HiUqKOFFz7Od+YK1+9OrzVzEpIPCXBarK2frPisi5SPxl
A/ynH/2XIjLvpK8WlQGEqSpxXRRDeiA792gpSHKaAQ9LBwqicDddP3O//WYLdgeSSnZyWqx3pnEO
RV6COtqHJU6KQFzBZcDS7YbXrA9J/jZK1JxxfUmgTXkhBGq7xppSaZAGomZpYP8reV1pk0buLhND
wzzy7KN2QWAjJFYnBckIvlfmxQprlhwviiMM6kZ9SajUYgw4iVhb2tWVlDfU3JukLXa2+41Bx7ov
7tv4SepveRmzAbtI+e6TeJbmoJhi5nKMffOwXMeqevRDaz31r5Uvb9GxY6LJ5S4q+/A6hra77t2h
Q7g4V0ONesEt1twzrh6PclAO+B7th75z5UM8ma91G8cbJ5bh0RwOef/Yuf3LhOhGTYdDmE5P3fTe
A4VAsMjpL6qHsNAADuvKzTjWHy4RVexvdr6r70OzOaUM+FXo6fmEg0pMqzLCUh1EsMMbSrrpgYd8
b1h09oO6yy2HQtq5dF0AIbb6qkR5zJ1iayAcLmbztqkiINDC6JCDSdLzAHMCNqzeZrsq0Ihqzn0c
4fcZmaxLPHeCiMoi0o4BLijTitaGP2GFV6N9l1r3ea8dJedsZ5FBpCf4KfP0CavmlvH8MVUAaEPg
jiv2coFqLUoWvqjYzmYwze70fe3yepL3zxCLfHaSoobP2hzSBHNqMq4YfsOxp3xUNefFyZpjh05+
apNz1ssH9BnL1vfXViy1Vdull6kPuNcIRo1Vhszk1V3aPLiDR6mTkWzcoR47wV8OKZfDEn5T+vbv
PeWoGG26ZPG9ukO0/vd1owC+8+dT7i++/vdTTmi/cZLRDGvud5TPH50yf0KipUrgyvck8XkU+McZ
h88Zis9M7/u91vzjjEPRZtLRchobBhHk/+SMQ5rzyxn3yzf+XSjyU9WYgcHIJU38tgwd84wYzahd
SrSE/Z2HgRylLOtmM2DdRxLraEcHiVttasPVINK1olaHXjGg5eNUZt5FA7dwLao5NMG2Fp7VzL+h
GnhrLYqw7iGHqznL8MNWXWPnx3nqnmPT2dN9Rwu9JCFWUS85LXdTndvoI8Tg05vlacTVR/nJTigA
cVWsZHDT18DlrA9UHSx3o0U2XGYQPWlS/DM8+7ssD3eVP+7zaVxK65KSAjlYzX0dvKvVh4pfF0iF
F5nXLDm5VncLinzRIBnOTXF1DTYppvSkQYqLmHMX3vzWPWp+SSEFdl8lfkifg9doE91lWbpXX1Nv
+iY7Rm6NfiItWcLIvRs/lnzfxDBnS9kPxOT66iwM7XUW+8n0UfX90h6/xbFyKYRYNeD+WCVxH7CW
TU5R/aDqzQaqP0J7F8YfArygO8Rd+0prrSDxr+F1okBgf2nqK8h2U9jxO/ORWLC4vYgWIQu0C6rZ
q9WTX5EUByxcKIrrOz8eWZnkq8EgU6EsdmXx4khlKwEiunq87nsiK3r0D2GNCcvzmwh2iNvdGBxR
0sGRDEl1ETo2hiAQgRMKInNnUCHlNrKKbgDEN51yu1mDXmHpW76brb0dC2edx9Fdi0gLpyOObBLR
YeCgJZ5DZlSHutVYGsU7tMMVNgtmjvGy9t1TPjigikwcAhPiV+lhO1m0SGhjYtBpEAwNmY1KMCGC
BIE6q++bJ4WPHOBF1P5YkP+Pu/NabiS7ouwPDRTpzTymhwdIEDQvGbTpE+nd189CSxXqLik0oVcF
2VXVxSLhEvfec87ea3tRIpzxc+9ampbpnKWOCQJ4Ct1VRy5Gn3rdDBm+55mIS6Zl2biyxBbw4m3a
ACba3oML74d1RX4nDT7IRcKX+zCQNdQHiUof3hDHj3hR3XbWTukq3a0Y/qXIn4kjwferL4c2Gj+H
cHke4PPfBi2CHamQQx2+DqiYlXHa97fai8U5qOHMFoO5bQz6RotYPN/k+rTqq4cMFaaMspy+/zEl
GidU1Z3ajaKVDw/hiolkPqVsJqRiTSFjeuhbk2m12rsuL+aO3j0P9dbgGG525Q1DDLZ04BhuYxxG
udlqkHJjKVB0RmB4MtL8uydZpFFXWAx4hfNLjJs4QTos5gMCeugoBLSkHeQS+Fn3ieWIRDcrARxH
dxx/dezTGUc2bZpyUTBMKJY2d44K4LiaXlUNJfH4Dy3b/2R3gq4kaCFyiumLkq7+/0l7Zxr1rw3Z
37//11kan+h9hEVTVf/DKMp3/upOGH9D3wehiP6uSWTdvXHxa59R7zsQXRKEoH9gjdiCfu0z6t90
zt7ISTEt3/en/26fUbj9v5yl7w/97gbjoM+ITRR+ExxGqI8qZZUNAZS03fgAIO04PIIxRcIgsPgK
LvQKTjx2zoW8klD7kAa8gnY2SMeocyYKzulSyK+jX7is95vqmG1kGp4OsndtQTSB8TB9mburIPuJ
uQVO8KU+ENNEPY5Obqt+jqpHOuLtsFxYxsytcqFXumthWXjCl/DVBPlW2y03cZ3212X/NLx1VW+H
vLsaL93RYGQOJjh0cq15k6+FDcHr50mxsi/tOOP0MYlyiNblEy4szWl8YZs9Zo+FYWWP1Z7fhMYq
iFqxhhflDDN6r+zHc/gdPRN5Fgh+v0lmq3275T43ARtOfOw38I8aq3a7l9tPdm1d2UITaMNY3ZRo
zdiEvtFfZuvZE7zFxWbu5G7hxe7Pij3SKZ/GAM2Ni6nc7bx0rfiaTzxoJm0wLMAdo+eRrufZk17E
nykHZEKqBzgjG2ps1BGq5NEqzSRL+MzI2DXstHDCR7lw5b24mbfxRhCsOZCyy+1W2gOxXFkNpG7L
rs5ymD0uVe2Y2qH7lCa3Ve+PvJbO6uzdl4oJRuxu2OnAk56JOnFz+wsauaVe4l3208c2xn3O4XxS
oCMcRigqfORnWrRW7pZ8TP4M3cBSr6tNfTFeSKG8tDukUDYmpe6HO0kc+212/jQEOf2r2JiJxu9l
4G/vWuO3MrBCvC8keTIEzScj/FnwRRxQdSBgXfLBKRQx0r6n8R45R4aOz9gQ0WFG2I0dfSQfvRX7
oWu4oZv6IkVaYcMGvyqb3qX9ssEOdn+BppdxdntX/DTKbbVrdqtjdijXKB3W5SWDDWgZP9NuAjQD
qnRAouAihWEkYcy8Paz4lB3i0+IZ5E1b5Zo4M9c460e27v3wku7UR/GocMlJ++VL5+gm368mYYt2
lmttOlVO55lchfIR+aGl+OG+RM5rYQYRFiqka6Z66K0wbpuPmHv2+U46R1fpDBP2GO+WY/SDrq+3
GFwyrB0wXnH9e/hXboLPs0AixPYWFNvZN3fRx3LKnhFYiWGAL0xem/2a8eQr42KCE7HjoKx9N2Rf
jbe82xi4wsOih5ZPh629pM7sx6t1uuHQ+MzOstJQrlla8JPvx4/oEWdYjqwYMvPrzEgUl1/yOAem
s3JohFoGTz8x1jzMJFnzoPMXDHx5AMmk+mrgIda2TP1WgByzprXyo5SH5Ho1t/MBnVHQHBlmXxok
kXbr06rbY81yKK2Cek8bKn1M3tIjQeSP4tZYr+s9DVMDEMMYAPHIq0DGPoPA2OLXS7YhBE0mzZtK
DPuovXqe98XmtiHX8Njv8aoFYlA+Fm/td3ZOzulj/YToiM/bk7SfscSg5as4jr2JQRT/9NlWqt7n
zC0JUS8rS3aym3sUQUsHGA4XK32N2z3UbK4WfasRUXpIAESDJzQRH9s9L77HmGQNNlIadu3DByDD
xEm5PgUvkfc8DXZsYyi8IrPOS/7E21oVnIv0dJ89dXbvjz4LtvSkspZn257XPLdZaKAO78mm0B9R
Oz4KZ+Hcecq+86oXwa+cUNjwXsGlt3rWAExS6dvC07yvJMDZazKaI05Csts/oQZDq0RrMVqtZUW3
dRtLoq+t1X39hj4Y+JAyutUxR6xAO0KxUHUyciI9iLVkt1xmOgWWjKp8p3AZ2rV65m9MzpBuj5xP
ZuruN68Q6RE02ctaD+qNHsgsI4TNPdJAtTnnr9XdtM6C/pAF4YYkw0P8itBvRsoJtxvGLi3iEyOi
4ZI0dv4qvRvX/gErEoOh/py+xC8AkG0um5FoKURmldMcx8xiJK1RHnmjb7wXwcqCpQZk+aAidEZ1
cKkfomDZJcGbyJV46Nb1gV9hsvBbeYq21elNcoe16CBBe9U904M4Olr6lnsuPSnf+paXI8RD9cTj
EDJO4pbylH9yj8JrvQmvylPlDUegRsIrcVpb5J2rA0ZL7HjNlmgcev3lRww56Yv/YUpm84UbA7cH
/dDf2wcsxrCEDh3F120z3TaZTyYlStImeg0vZXJM/MwHxWLqF1l5e/i+HY4A7LpTo5du/ENxwCvA
ZwwAfa24H6gRbOlSTg+1vJfs6lRbz8+nh9O6sG/+JXKRU9q82t5qx+NwUGfa28K6pmwVwIo8oMxu
u623dZCT6GBVOCSJJHC1M1Y2ZTvg/EJcV9jEK4J4mTfqLgmDEeJA742nqEIpNoLiFKZALINq2Mkw
XnmFfAy0oa2sx9dstGkFRxbPUrNdIUFlt+JtsW09eZ/sYB7spKN01B7Fs/kmnpVjskZTQReb9IVd
seZ4fkQvK9w3gTfxWdze7EZZ3/YFqY08uHZfHW/n7qi4HHuKQPue91hCWWNuZ3mbne+LC7d8foiP
q4fuo7BDJ/lOvmHc4SjoPkjxbpiqkFHJE5Tto6fmgzZSYWc+R53K/cfrmvj5s3GpN8ITIGpRcCoP
Po65zdhVlu+EnNG7cJouU0UCpgWs53Zu3+q35nF8mr9zp3rkVBnZLFm5d5vQo7odrMR500Y8zssY
PS7TtSxfRsPtdCwP3jxd4minDzYHNIlTy3eSOajS3/CMLkF6jN6it1ttFYYrCtS6xyEAxRd1ql3r
psUfh202tXaC2U8JY1cVXWPy+/Q6rh4KzJV8F0lz436l+iygyNhHjPHISORtOxD6GmD4iBsk+d/x
3cJyUlYHLQ+GtQAzuD62DRtvfaq+RnpqMRRGtjDhAJrX1nYMge9vXZVoLN7QVshru3oqf8qf6gfM
4SjjyrNVMjgZHn9W7+FnvSa7s61ehdiZqevQ+iYWWhUvf2gv5kZ0VxsoPYndkMe6Xm00D8FOsFzH
3XJt3umfYCRVfyTP5Nhye1nON3O/nIkpjdacldiupS+SlBtcF/azAF5Ixg/JWN9iBTvPuR3rjqjC
ndxhPZf93ptsJPRn4CrWiave+czsT9NGBOrwnnzGHk1f4Qb8kAJW6jcb8hFsHcssIWu5o+0K+E71
4AgZPRbpUDYnU4iQiPMcoJJYBPtzEOzIfzesymK4bCMq5njj3ogQvDCK8yYXBboreeMuf+h5pLAN
cnoy1JD0Sq6y+5QHxIm59w9pp+z095Sug7eSjliWm9Nw6Y1tCGAkLDZchepH7HTPvFs0ZxKY0Vmr
b/0p/Wk/cVu0kfNZn8T5qZdiJk8/s97ZonKmfTCwifaHe2Jv7y0VBxiKUeGw8upt/C3ogXaUOUgi
g8IxE9srtukYzGlAvGe4wIea7U7E+2jp92f2prgnEMM1KjNrZEODAuZkoOGGndle8tf2sOzuQ8l3
iF09BDjdSd7DCArSLmbbGv1uoHfd7kNOn2Nz5PoYrZzDR5B8h8mVa2T5SS7xO7p9kzXidkKdHsMe
nm3jkfCWLayx5awdRW3b79BNBcWRbL98L6fQgy3tID2ku+VFnZ6L6eumk7BFr3i02qYKslclOqSC
m1d+7alPqHnBumnrW2ebiAny4zCtW9LPcdiLYPneBVKBObIP6OymgATc53JTcYZn8ssOa9P3ajbZ
ZwvK1AIk76Puxhdwz5UrbeXQprZ4ktf6JRIh4Vj4wlPRG2DLR1b4vtpKb4w5Rp0IHdrJXvIhPTDS
9MdgdUpoCDyiqFVUt7LseZdEhOgkBfDED7nfsWkjuj7HyhAgBM9mzTVjBhkWwg4iTBOHnjuupgxv
j4iWzGoexl10EZGTW9IK16s/6puC058cXnNCGxdCZp+Sx0pCEUaLHPeGTfFwW2yJqqrbGvPOzD5F
tBmz33Cw5EFU58xrfHZAzoelnxDbzsbyMwb53lyvcAmr/rIK2o/06Ut5OKtQ7XhUqgMla6Pt74gH
rlTPsL9wikifxjHBoYOS7kgjpHM7N1ur5+andyrtJX3XbweaZBr+Mtf4ULb39KmDpvnk19764HbC
QATJiEBpGqtX8kAzaGM6Bt9tq8qeWKqYqiXiaV++rWfqNN6PpfWcrVmh2HK0nqeQqMsnEqlR19SO
dPyMryAfey++SsfG5eTnKA7ENSf3Z+v+IVjaFuscDhXxKa1s/T3exkG/S06jkzaIz52CcrXcg5eM
98ZBP5mvSWyRrrw6UcOSQPLEFNtXPMkByED9yyVFS5g4v3qd0jqCNYuzgDWOVE9WBHTZ2tucrJlz
gczF2cHqNR1awWcUkhFg5mU/jM5ZSSmlue0fTCT8bvLKUIUEyrY+cict+QnZu8dl0X51HOooBbOX
6W18VL+TTx5K9Hnzyk3n10cSjWZ13fjEIwxP1ZtYW4+dz1uhBuNgG2gN37pz9yCjYnLGi7DrDrIb
b/msT5HNMT7gqdjOF8HLAzKVpMMt2+eyY/RfxQdaiukVfNul/Rg/Ok4DHNZAURLy8lJXdmfXHqp5
PsNtPASD9jpCFKDAD7fth6ZivceWAzOpVHAnrYVwiw51RjpLTjdZeG9zkI/2Mm4onoiCqlc2ssnu
W/lA6VXzBo04YNl6vKH1C21++Fae4026qfbCM68MbzKu3Ai5sAP/wZktAmh4jWPrf3mKYxoq5CGE
3Ex/lbsq8T8KHrXf3NeIs3///l/9NfNvJo5cke6Zcich/UnweKfaKnBpGbkhxvhDCvmrvcaAWxDh
KqFBFDUwSzTF/tleQ2qka6ahIS6XmQ/9N2OcO7789/7aX++6/ptz2IRp3eTGLARN9FC1otU4xfam
dR7qO8xxNW4gOkoRF+OEGXR8ZqBoF2PnR4uJzc7qgMK+JYTppPkGlKyACEQen4V2x9fub0uihrni
I7rQXnxpkJJw5dMfUzxz5XX6B9nHZBlxRfraPVfboRUxEKhySE3DXe4xn30e0kP4VOC/mEePHO3y
O2YakgzeVLZOaz5G+SNDJRf3CnAO8lJmMrG/TSQ6M8s0V3rZvp05kznEmq3nDT0/f/ESAtFiFwuX
/plf+mt5yU/lqX5QbE4THDaqk7EJfdGbcg+gBxOTnaibm0K6KOZ4qr3pM8Fj6fV24wHt3jHUuH6Z
QeN1HmeLTZ6+RbrTuvBh8OKpW6etrgY1y2ANrFbvt/fiXf+UX+LLPINGuPe5tPD5LvVUcdodGvmH
pon4QuLMbS3iHN5EmzDasyMpo6MQ3EZ/LWm9Zrf08IjwUpKY6ygI8H2B+Feygw2MnwT18mxZxn7e
sAbRH+te6LV4aJSyHxbO5IellcTfhMXfBTdLsyWcLJNVY/LYlMFlVC8xcd6BQRaDvY3m41U+Sj5D
/i7ckIlkPk4vTW/P2cZsAmVk0YfaFCG654R45leFDpaO3RaVAznfjP2oaGnp45QLxctM92nFcl/t
R1K7Gmf5XD5pmC7hRlFRTtr3zGq02BMQT7pR7c58hPPHoeI1dFQ0XCtcWU73YRakwDOasDm2AhiC
WolMId80g6UZ9lg8qg2I1KB+j4S3iSZgvynRDmHoU2ym/Pcd66pXF431fldDVMEj3G0a6Ycv1AZq
1Qcs+2G5TSWrBqK8FxjlUBOGIHUfja8JsyIovntkE+MO9tLh01Q2lYCLguEJG9RJBQ5mPiv4t9eS
RQW4IbdZsQyOFo/3LafaYFTqP1fvHFw1wTN25XP5jBrUivblNtbOy6Wi0idE7I+mUfo4PHcfDar/
H7N8F9nwJ5/Ry+07ORdnDIfM5wKd0kmvP8S3duVHRLOWHk2LTvWAAqXIWostfZHoDWhRYW4ZNu4W
9rqb+RW2jgyZT+BdqYa7ks0ggVlPcBUNrJBwq8SuvtJXWkCyN/a7WsK3/whcWLlKNGCcvHZEwx8l
tvq90Hx2JvszJyuOWjgdAP3bgumU6onqW6ek58oubJET+bStFhBTbuhPTnXCLxum1+WZB9w+KD8J
rjKKcZpQxVt8MSly+M7orLausEGLfF9vhk+jsZPqWa6DPg5YnEAxNzW+53uVB5wdK+WiXuEadfAF
Vu6ce3P8Pke+APtsWFyxPTXdYdIvhBDFit+eQg7PsSb6Zf4CwJNW2uXj41hbNR0XHnd9mF0Zg+iL
scnbcxNtp86dQ2g/MSnVRNS/a0JAQwcKDw2ZB/yow2P8qW6LDRnQyezoeMQDrb0mKw6xO9Q4o1W5
xboin7lzxeuEiNsLswfxbobj6gwRhNiYiwk1qJBVXxVXsS9l6MXGG/nCdO9o6TG16EEiTNvExyQe
v2j1WphPHNRPQtRC8tYQR17D6EGnO0/SXTGss2lDNBmq8Rry5eCTLRWxcF5Wm54H73fpnqSbB/G9
gChuEdQcfqtO/SzLB6zFGXFTItdQUN2g1YJ33k/f9x4q4+ER8Is/3LyJKd9Rv02eDFJjYuyiFE+G
/pMy1xic6azXCAxtAtghGOORa34okdWCjof2WajuFOIdSe6frziJlwyXG0Qcp+39mIu7286KJTxB
rRzyV1ziaKQtcOOJKFozTCYUn707vQtoW8bYlaJN9g1nE0H28HAjJpNH/157SAIK8RncVh1db6+k
sVQs8UsgxnZ+nQ3ffMt2MdvACdwmb9XCAQ++hvmwo8m7xk48HBSyiKzwVPih03yUz0bkU5Nnq2N5
EH903zhCYZoMV5quDB3IF9uBzXxTp7U52SEKeF/aSTuZyQO23d6Nqjfq1abyG+nYFsdECyLtIIz7
tNslbA/SBbozTFPKwvw95FlrXXETt158yKXaTQ/EjFOZ4sYiwi22VjzxwgNv2seIM/ZEf0vcdMzC
vDtceNxH2Zb2Sa26Yez0l6iyVLqB1GxWNTn87WRQEtxhyhQc2JIG/n6mkseOeeg+Wt98bk73Vq5y
TbYwEDCbnlXxldQxijwaWzaFsITR+pG7Tb8BkW91B3qzJiY7CJ84CLgeUIOW6Dr4h8HU/OC0DWlN
0iRGP8xGGiwYHYiCBnOKWP6zKzfFS7LrfijDy29IT2K1KaZz374oBipeV/Wh4rE2AKQvq/cxQQy8
OFJ/MIenTn2mq/HC/TcYlC1BRXqe37xN35xq9QBMg3S7j6pQ8ZsMe7KYvgSm+jVPt/SZ377nep/X
1Pvr8Bgvb6QMrqAuKC9xvJ+hAC52FFqSRBt7scPveTsGKe7fsGZ6Vb1iTI9ZnZrPSVjRqWoJzduS
mAS4uffSw21+Ho2PW7tuOOB0IWEZ+7IlDKVmN/MFjYK0S+jyGhuzI+jdnVx6d7V/ozvuRS4Viluv
4wfue8HgB780w6qN7pdWsRZemIptVntz/5xegRxYA4V5In3lQJeo4L7GMNDTl4lr/gR5ql8jqbu2
HHd2q3Nymh1z068J1Qwxc3fW4BRXzkW+9EAwX0TUMJq+H+gRUu5wyFlhLPBuOmZBq4qvMLkX0Yvz
YJwfV7qzKkdfWkAqlv5Qf6kUP/JEUSja/WAt1+m9OdCs+yI3NhcwbEGBdBSFZ816xw7R3B7Tgne7
S+OLGs38yb6Sr8ktDzTJjM/mmlw0q3dW+4QMPylcz2vSXO4fjfV/oLSg5A4bIaiUPS3YIuWosZ6q
YFFgFr7kWJCl88BQJbS7+ml+VqhORbthDPgwvEu7aqN8VE/RcKoS1jpGo5KlvilfIazv1TfwtQ6Z
SPT3AOL/SaGBKZJETYEhYLQyTVWlWvhPhRAkoL/K2f7N9/8qhNAFiPxQ7S4NgHT1p0JIV/9mAqcF
KfWrSvqz0IDbIG5WhxBF3XMXNvyzElLvqGrkbvqdMs19/S8MtqLwu6Dt97t+58n+WdDWhENGpmoa
GEa8X7TBnUtps0L5o0riPfPSmaXEmRLIAy0zxuq2SRMVGSSbklb6K/GURokNVB3yEskxq5LhRwzs
Q16rYoLSnB5f2H6jFb1W+RQ0kroWhu/Q7B1NF+Ac4qQkbu4m5WTY0mcvCKMGAmogTscK6t1kc63M
tAqY2Y0Cp3eiA3K4CETqINycANsf0ZO9hgyvshgtJyzsutxJYRI6XUUjiLUaHKzUbMZ+/OMHNM2T
oTHe0o959lKHUCZEUCO14Q+zAkATHe1gbDE2e8pE1gZ00BxZVMv23qZ5QJBp29DuBUhuadoNGWhJ
b7RmUc4l1lJAjljhtP29TVfWo2dg4qhWoZ3jyNdAagIbRPzMRkNaXQHITlM65G0kbsAuSlicq74N
buJnzqltSkkbhdkT6cRYL8+xxkxWEN0/XbP/ZlDPFfsXgckfdnKcNFTiXGFc+n993c1BT5pOXEFK
VA1aLD2Z6zl74+s0KOimgcAsw99V/J/T/42+b//mFiWFfsLvt6lK9AUguxMbxhvir7c5Ew8FL8mg
i9atTPqPYGvGimGUEWpPalyCNko1zAZNv13yZANN2fAWBhAQvlxBVZ+TPLUn7HALh+FagoubVruQ
s0Uhmy/ZVDohZy2DQEB9nO06afwlm3eq8BMlq50pt95oHOYhZXolszKX+75J160RvXUGpYDIeSjF
05Oxkc038zFryaiTcvMcwrkx4MxoWQVxRKREX+XoJ9MriTQPYkd+OYdWMpxsvUntTkKlcVvtRqIs
6kimf5Duw6hfS6CCIvqfZpR/z91MXF0lPmYLOzSv9o2Db4JGQTTKl2VuNqZM1y5R/DRNLygUcvOp
0Y7MGsy85rUagRLXTD/7+lE2i21WoCaoMZVHhhZkAhmlTL7NAjyw/KII6nYqxmMrpo+qXOzhIVJ2
K0VFE7p+jnst6O8y58ik2sedyexRN7vPonrVlk+lWpEJSMWEb+jOTV/cqX6tyBMpauPVWC2Pmhw5
tUGpoWAr7EYP7COyBDx8Q6P7apIGKaEWoZIz5jQJ5F2tbzr19zBobpROjjkzYIID05ugcm5ZyV03
3dWE2GYhGii9sxzZqmdNICkCEd4kVNYA6NhIZE+lLx8tlaMs8qGsWwQDnFqX6EVPKK6UIihimrIh
aii1KE/DOFpRyPDSpFFJlLHJAsVCBdHTcKKmdytJ8cVutdYZn02MbTX1XsRVwdRPd13iRSNwhNcB
oOW+gZ2iKqV9N+QrxG3eKNBn2atkTgm66SpDwarBTDn5CUWwm9ldY3VzbrfqIs0KTfoSEkvNAYwG
09iVr7c6vcYqFlDCJirdWejMaIoQiAySxQgNT8bJVix+UlCe06KTetbBhE9WIxdwLTTfOCjvULe2
OiUzXtwh26RTnu7ljtNtNCrZcWmjHrip8KiG6SasF+UVw2qdwU1ixqkbt08uaGZa2rsMD3aJ0T2G
NIQLpmlLxxjV5MayY5SvvJUpcPQZA3XFgqUZvT1pMzB94ZTmskdOJDpGkelCvSJ3WQjpDMjGh1j1
tZuLKBuiG+/x/90GK0cKeo8ieB1aliq+2D+t0f8myJ4YsN/PFf/y/b/OFcbfZA4IbJP0NtEJytiI
/ilg1AXEjXzxD06l8Cd75d1RrkD1kDELIe8m6OJP5wpR5TQC7YO1+d6a/W/OFbLB7f+21v/lrt/N
Sn8+V0SmVvRglmrSTdtzSThsP+r3uLzsrOoJc0TcOj3suUKYbG0i3OVeZo2U/X0jbQRoYHUjXW7j
uBtL7QEjXfFaITxf5dnuRkwO0YMQ8DC0XmayXzrZdKpGZXlgQqeAHB7ax1FenZaMSWItb8YUDLQ0
xFQK0PBYBb/0Iv6Ea3ROlRpmX4E0up1ZjnNhK9evZkLTRsZ5nVB3V1p5l09Jn5J0T5NMN0Z/ksf2
S7uFNap4SutOf29l4busqiCqVKbkRDXuIUxWHNJBK5qk3Yy3S6fQJVNUptORfgfmjs8RIEQ5vN29
eBPwO9EpRXYMoziEjXwHO0kIANRDXOmqM4+z09SPQgjLbgGRnIiqX1O8qXiohTbeVRFkkXLwOYWS
mjt9z1SiqyX7NgThZ9E+Esw9Bg+UVGAAktr4pCZomjLY8iSQ6aNJCu8tvXRDZII9bgj2YFKWDY/S
6nYAu/sx0HQIIXgKFSeDcnpJs8IbCm0b8u6nQatYRdV5+aiRUtGBmDBPxZw+qTNzsdUiruMmRW+i
ulqfjFT7H61eg76gbqFnJkdHXi9HU5ZgKXVfbycV1XlkzcNzw9qolmxAYwr7PU2lU9o3biHcJSvK
OpeEQ1rKD9VNw2wJcY6nkffhKWNkNg67tA/GUD9lQuvDFMCpuRinqBSfFlVYryqDZn2JHS1N+vMi
nEqtIn3+VtlJwhgp7UHr3YkqJBcEWFVfVCaOBeS3bhXthI6ZokBiev6Kl98pwtppGOtNRuaGrUDN
veR+tqKfKBVkyyUSWnIBwzpVmAHseoUlVmA2qxAJUo1rfJ493clc8Fmv7R4flCqR1gDEMRWxswn6
wygZ8MDMY9+EgRAj6qw6h9GK3xoSyqnWeEgpL7NVU3iGFK1vqRfGFUOMxNEzUiiHhoZ0+d0qyQ2a
SUpUsrpR+8nvdIz+MBVFQ9z3ZrgbhBW0yOrUKYM/qvReEsESaeopUnpoOnWbjpmrtl0gY+9NMPeV
5cpPGVAiIB2ZVoibSX810+KnG81AWq0OQ0u+5RiSnqwXTzMYQCOK/dWMKIzxZiTO/BCXx/9ad7Rf
oBT0TIcss1sd5KGla1RBmKGlxOeYEbe6rLxWzx6nmrwYES0JvBSzf1Nv4W6EkTWuOCMpTHh7yWyt
UT9K2aTRA9sNUbWOwsYFiLYPheQEKdEnswwSnig/xMKMSKusn4U8f8WM/pELq2/SnKGvdH5qkEHc
F0jp5MpZCpqvt0ovbUPuX9Ox2s29uK+F1TEyXusSWCRnR0VKtrlGe5gKQAnbbUfjMSzGBxigqABb
jeNdg66URNEFWQKRm4f4Bu8ziYilNn7kKUbcoG6VqnAMXGu9kD/MSudjZ+JsplaOWqM9UJgam8DO
OQ5Ka522ISTOnUJCmyV1ytcKo0QiQ1NcdJeIOm/IQ7wpPWC+W04Ixrde5y0rGWq6GSmmqZ3NNKJL
Uh7HqPTU5rXjlFjMfeWIQvQs9tE5FMpTHCkvkTA9ZeUNa4NOVJZaVgRfD9s6WQRXjgEtDDrtV7VF
2T0pDf8IlkICFJ1QD82Vlfgz1/uG/+muE0pfTI1PYPupIpPoFKvNudeq/+GzwR9OMhEmzN2DwM7/
n4evBjaAv54N/s33/+NscDfKSbqAJY60q78zuH6dDe5foqOgiPh+/z6V/efslVGsjHvOuE+CzbvX
4lfHgbHsvWYDeKP/nV3z3zQcNPn3KvB+x2keqKSeigZE7/vX/9RxwI4x32bgdMFdIELqnDP/sPdm
iL5ecLzU1+iA8PVaXOVPDpe4+I/tFTm8spGYhjBmSQ7KRts0a2qDjWSnX916cVSPyYF920jfiovZ
0xVcyY4CYtjW2gYCbV/b3U5juilcUdZM/NSX5tKtic905Z1xHR4LtL068SnW7QGv6sb80J+LDUmX
7uIMwL4IsQBN6sWn5BAdWhdYClLuG7Ls++jg5vaINYjHswR7crTN7aBtmAPZkk3azRob0V2w7jXz
s0kgACPUi8GkgkwAzMj8K8RltuZTLDCmJajK6iu7n9cCqjH9ANsf9S8cgPX0wpNxWX1ON+RXNGJz
2zgDcXQRBWIYGHerF0ThKiHCJgR6696/Nq7jW9y48spu36Tv5lg6enCXbJkeHW43CeB+rm8P7WHa
hdzj9ItN85SeYGCE+AjnQzo/ytNzMmRP4ku5q3bCBunQJjybvBwMc3E9f+p4FH30J/vMSzBTwBb0
Is9EQY5Xwa63yiF71tzYLz5WO3ldB3WAksO/YbLQ3Ax/xv3f9EG71VELGS6T6q3GV+5KIYOfAJnQ
Nx0cfE/9s7lO9+leP901NuqJbL99zteQjK8jD0W/cwWc7s0+gZVWz2x32d4+4p20z18kxu/wGHh9
kBTzofgKHSsLedwGvyKTa8Enh8CteUHv/486c2M+amdhw1Vmik7/E703M7aAbeUgYkq75S3LlHXl
1nehEGQiTjBr3UXq20RMBk59IltxNlrFvjVbf05hwTb1XWmIhoj/IjdxU6f1W7/05KD0IFcGRH0G
BX8u0VEnLpRnmuA3H5QnkuzYFh3Y4A5iGIfuufWA1CXQHM1R8ZboT4mtWCgZMZHYCPUQtWb+EMTO
/SPhluRA3/Kqexo/S7QuqEith9NgfRICanUbROBObokbhWabaZXWDsHU82AndujNX7DcbNVVXYXb
oj/lZv5dMzskx//H3Xktx21tXfeFfriQw20D6BzZZLPJGxQjcs54+m9A/nUs21XnlG9dlFQqSS12
APZee605xxwMSki0tJ7ju9wPCxDvyN4R5jkMOjdjsmXIglCeStYhiNKW1smS7hVTWCjRTOhUMNU7
QzvoBEcVW4GMDBUFwPRsfvoHDEWYQNpLZe3w9deoqTUQq8Ex7D763J0CTPzAxHdKtWXRcKVN8xI/
KxsTZfPsVmB2t4Zd8YBn48pE38Tgv54/39qtsYmQ4caNOd+QDE+47bBU/PjibUJnMH9Nu3BbrkJX
WsS8JEAqvP3c+/viPO0bFob5Zp3/nA/KwULA65vV/qKLPnFJWuUsTMBOoq+yjbliOsziM7Jy/P4o
Pkobj9APq0L7pOzaFYcNHj3/PUlYi8Gh+7QU7egxRyJBN1/8RgnQ3vStsvz92aJgX8YuqT8rac1P
nmu6pZpZ1nwAMl+SE67ToqeBCYAgeWme0UJKDs/co8SlEnFSfWndi0cSTmVbjwn4W5SvRFCFeBom
Fsbxu/1u7j4SAoSe6SL8QouhMYgDvnI1L9JduSPjGHi6fKzL/Cm4DruJj3Z+A4pN8Eio8R1RSfAY
naFvE6vn1LzzPLfQuM5vXXqMGjd9Cx71i/8W3uDbPWoOK4LbvGDkEtbyjoT57Mu/hsCRLSQl4blp
HKV+ynRjKaSnKGqwT96IHUID4WhoUOb7vLUj5C2/LxbzPY5FhXu/dOUV0X9LkIPuvLLOH4PMfTS/
kdxrS8WZV7/5LZuceY8YWUGx4C4ndqH5J/ElR3Jr7XmNJxUL8qIbvuUAfwGzSA3CA7l70/JLyDg5
UXU3Re3eoHHuOMPohBvVsluWRLsmsWMm/YoQ3zjEyOThgHaA3/oQAdPsZQTv51NkBlj3dMFbq4uS
TnRLyTdMd5yulgzwi28/X7EzF9oZrSNlaFUbTmd25OgQRehwjYNBq1mXJLJzXvpiWOAVqoklNA8t
pyhwGag/BZQCWOk+83RaxjFROvFOt255K9r4s52K/nIKvDd/iiYe25149+epIDCH7bi0+JDfkD1l
bxy1k7fwUbw3Lt49VLjmKblZh3SvnoYtIsqrep0u00pdGDZ03/Re+ixzgJ6X5Wr+ipZkVq+ja6oC
7EVFzNy25ndnyN35V8rHHx+9/hEicxQjiOeL2w9JwxWDLxfrU3JVntun9DW9aO/ZqbhyEz2nr7P6
v/1KTsp7WzEjRckX7YlD44dUP6TFY32fzKtJfm3wEHpvZdODymVxQpccrKPlEG8rGE2cX3HsBW/T
Vu93GKEn/D0tS0a10VJ/GVhXq/iAlAklh8bCSOvQYAKLcUbEDW63+hOa8Ip5q/iF6b3C+yyW6Eml
L09xkVPzNobhawtKhKOJUJ8VrFRB9x17J916a/UPq1f2dZ4ve0jcGMDAwdXb1hb2wZN5nG1a3rHd
Gc7tRgAOwgwkT26MBt5YVGf11jzOSq27aLcuziGMaACK7dARd82T+C6icrxCjPeO2qbczRowph8Q
S3cRyjLNkxbGVtvO0nQC5bbpJha2nTsr2KsF+IJFgyqSXy0XdRnLqrCc91DDyeyKGCU0qQtzrdmZ
G/ErgTZIj98wobqxUx3EdeykzhMFv8OZ29oAn99oG88lnspudzy/ZehwTF9UfAefW1fYcfTlOkfs
u8oobqQlXKajv6Zw2s+bX/FjtWXVZb0tf6y+rL3LdyxRzoBpr+aeZyhte66xERzo95QFeEI32SE+
RTwhoiAcWHOPTDhsIgRRubs6aWihU7FKe5f2mzv7RsEpWAuC7K0P/4E0vW17HB6bs7IvXhBKu+o2
20SP6Vv4YG4nJ/kMsUvUD82ZDuiSWbGLAnA97cqngYOdJn5pwYrmMq8C1ZW0TI8Vyl/lNu+K75mT
bk+zwuaVGq6n7T6XtgafnbYIkA/wGb+ivoFraNmvh/vdWmuL3f3VWijUaZgvOC++CAtyOFDyxUcW
LJaveXGdd6XZhRJfimt5+eEQjnf+TllC++IdCjbx+GoAEydp4SBJ91jnU8S0Q4teXum0nqoDoUzb
YJdEd7m+CDjj+/pFF7kblLaxMzZhX4Bxfq9GAZ3aeI/ShQrBQaUVUx2IcUINrUeUctI5CNfDQPV5
9YRDr87xFigIMNIJpKU6+gCuYFjHI+64EzwHe0QCftCwvSV78xDfpg8kjW/SB07K9Gacgg52ms02
pFjcMojabVRpGavmm7oKb80d5cS9uDcf7B9yutO6HeIF5Spd+23LV/PRb+ULamptMXyoF3gMyAIt
rjjaj/kR7x09Ln6PPaLBJ8PFexV6F+x74oL7bq/tiWb/1lxXSIXM5WyiJXdi1zwgqlGkdU+VIK0t
/1HstoJ8yF/mvxxWxtvwSkZFsTV35q6/+h/o307ec8jo8IpCm3dm4rTs2yJWrWd1J6/lNXMVOuVf
xWU4MGQ8+ffMnQ79Sd2Pj8qbdlNu01v1YG2DdXqebsWx3tAc2mbH+QsDcjA8ecOOMDBz2KGj4E+6
GkfKpsNCk7LfpsS3nSIsVFQhiIwQFjzmn8otfcF60h171O4eW8v8K2T/R7BsUfVdEnM4i9xZJW41
/7ivHY1MQwIAcH3yH9a8kTa/aR4QMAR0OrmyQ5e/b6gM1swsdbIRkHTufXuqvviH0Q4pBPs1LRm3
eGiO+aeFcOgN1wH0BgOLD6KJ7qbTKOSIoH2abr5zjEf2MeUT/MGj8WjtNQe1+GJeJmQOgPJ23tfJ
j7OJ93KtR+3sPaB2RfvdXq1beQ6o2z6SW3RrthPUKb8BoQffY9EcmqcQE8O4Di7+ydrUO20THIwN
wrO1fwqv6HGFq3T3jzrFA7Ysl8uT8kLbkM540F5yIjyfvWPwVK+hJbs9dM0FOy8g8+zj3zvcMEnD
ApIr6aZIIJYh/XfRBCOQv6rH//74P4YbUHwMorHQgP8asWtY4CFVHSUFM4y/iMfV3xQGGlAjFXKg
wEsySvnZwFDJ7KXbQAeYOYX5T8Xj8wv702jjxwu3QKeBVCMO6sfo45cGRtoB8w9ifZagNvjSq3Sf
h/02a8Rd5Uu+qxXm8DZoAtRUixtHSbcdyPFJ3ZhG826MDAB1LyADIJa2ooyGIhM2hWYezU7HqO5L
iuPryMt07H9a+1xJMiQwfM8GsqkotjDLh2s1rjdZgsRZiT3MDk0NnYF0RiNaFkKlOpLR9OtQLINN
TfaELnOcqxg6NGJLS6HZjnX/qmXRxetECkUFz3OaQP+uy2RvQLpejGOJqLyrd3XGSNQomJ+SYECb
O6oJlkTRmo7VA8oQ5FxF6XRhZp1GCX5DlsQLaDevCmq5CSxBU8pQBBvcVhYd+J6ou7hUVp7YSpDE
Q4YXtM9H6lhSfRdlbu7rRlJtkoe+/LDWbEmYhVlTuy2s9ij5McGCc/qh9BC2OL8nnUbPINkZGDU7
NDiBzoUcBrdKDUxy1EjJqhTBBdvuZLl8iAd4jmPZ9i/NBBmpwTFHqm3VvWt19ilO2vukBGuRj3TZ
yQhxu2IwF3BJPtkEkcaF0vZffJfP40JZmq92jBnoTP77CBNsyl/blH97/M82pTL3Ik3ZRMn0e2fx
PyNMU50xsJphgO1SdCQqzCl/Nio1KIhQY3GCiHwENBN/vc8tMGBgU+B2zSvHPxph6rPq68/3+Z9f
+izC+rVRmZWhakDdCzbMoAAWwnj2XjvRx03xlCWKPa7iaXwuAfd5vQ2F2Kfu9ZzieTx7aA51TjSf
baramsSVH72lmYxH9jUznzI6mCkoJMxx7HwI6+nLPxcAijCXs+NCIrz1mQTRJAe3Qj63ZwufXU/o
zhq5PKc9RQEiuk2QuCJDprBSD3VKVgDBl/lXRKMyQ9NJ2ov+JGFCwwv5gZq+frGGXRQ/JUrjGugr
etwT2BANR1PcT8Oz1mpu0Ul8QYuS0O3BxjkgyCanbNalE6i2VhxrV25bkALpJX0wFqA1yiPG4qeU
8Je18KkHLyJahbxCEkW4GERbg1MHgWXVgXjdrN6kMWjslUBE90tzhl9TF7S4wtXUcODQl713Ja3F
aO4lDQWLXl61ZHnTtWWE8ZO/LOslb0ymPw0AYULQV0QX0SmNNh2KznA56CTZuhpzGo2YtUFzMgGb
iV1zAvicbtEuP2F6nL60J0qcNl0Ox/SKsgv8c6CeB82eKG5je2J6WhvU5OjJcPCFAkgNx+CQ4dlc
dcOyMGZpTUbBfaURw7GElXpXH7PP6lwfu318RLO7jI/V3rs0e0ZjHFvSLbSLAz9XQLxo4RA6vNa3
1on4sBocQZ9Vd30+68K0GZ4ijcVQRO8Se0cLVknTV+dUCd89PX5MCHLqq9IVRjgcK8uwU9WNUcUB
LoR8Di0c00lh66eGQygNPY6D+k4igIGJWX70rgRaC9I2jLn8bNhVwxzFSKLYggd3WH3hroGQeRw/
hbcR2sl78q4qC50fml3UbCu4iBeM1QcRgDYg20Udu1V3FuvXpr4OvHXzH7QyNvY+Pia8c9R/78M7
yzPz8Ti3Ed6EKokGtEHNMx0mZKdkbbSRIzeA3BzVmP/Ve2/tQ/a9QeGN2NAQEKOPGAVJUVK7ZvtB
20Kot9uSlLkaO66vO133rROY7aMKx9kwPJjceLkPHn4FWg/eKVqwBwQpKF51IF1xaWGnBCETP4Vn
M+LQBDMJTPCW0lma3PI+ZN8JxEuJlD9D6RZtTKJGBT2Y4XndXWuP/FfCQmpo7PLFEohdtvusWIfj
c2vhRZ5R8+4o7Ync64DJBSYmf9d4Mz9qg4Gyd0YkTYh0+dJxyHIK79NonJH+zLDyxnddJcrejeiP
xu9R/ZohOTbpEKNAxtky3DMa4dwo9RmzuXhVLnhV+aLo9z4Swqdsy46gp+9kuoRwyDh/8nl8ZN+a
upQ0jra28VrftUN+57HcoJjXWXVuPaTLRfAewgmxjiKxcgD9n6FtbkDHP5Uf59Ip5mbzJjwQppzn
th4hSXQGkrkQS3BKjHaFR+z0MkHowxmKDrnmyLAT6PP6dqERW78LqlVIZ1ZzWB7LyJnaZUbakepY
yhr3Cfnw3ZL/GG4iv4dtAPw6PFQ7dePt5Q2D70dkW2vQGTtf2oE0hdIBbC7jiML0w8/2tXSrm1V4
94sL+vuwWhcZQCYmRjD3cuuty2+y+qAHbtfsu/a7I0MQ5EN2Mry9iBNWYUjZpFz03mR30bNFCGPR
kQg9nicwWiPLKSxrxh94R/C0W7r/HGnJoVWOyuion/rjeJaOSBXzhEjsBU0vDPjUZvWndkNWNT7G
IQ4AWuxrc4fD4oLkLkOaz4lPf4+vgrBmtem+6EYMB+vm3XtEgJziciLlWpGDmuw9ZZlbSKtxOvrJ
U5BZto6Ti3BI+I2tv0dvxZB5g0FcVB8act8S5j4yn6cRBKtG/JCsF9G4jd7HoAb0RMmVuwDJsnM3
slnNsjPSFFZKRFvTHbLrpndjRla5AkHadhrW++TgO3RTnpKv9TeyCKegr0J16cCLceYhTUSjGWfL
bNpIXZadjljmmKAqmm1uCnM2Z7hN+BwL6Q7+1jAcuoMgiHiJMKo9gcP8NxdTZA7jmVVVi6OTJP8P
PZgh/a2Y+tvjfxZT8m8zKM5A86VBWyWC6Y9iSv7NZKzL4QfiPtXRX/RgVFkSFRNHIwqtX6a+c50l
o4YnKllBwmYZ/0QPxkP+VkzpJiWdiU6KOlKV52Lrl0NThmgiH9uA5AghXpeYwca2+bAYIkrdSyXd
xNHf1CEdWgJne2hgolGTW8l4L6Rfa51DopYgBS50otjycrKlgrpDqrOHuhFskxtLHhiiWCSC9FzH
VXww8pLoQeFJkPDDwt+XB+ROwymF/qn13UI1haPM2WQWeLd9Rj+X2yGlj28h00qqCUQdw8ZEXsZS
upe1/qlKQCpFOEeTcGWozZY37uqnOmvdSBe/9vaGXymbrGdFIAr3Lubx1tclF66m443pYwzLrKq+
87Ho4bGwAIG9trsWe0tbriUDb5sut8t2EC7j8FnW+bvSxw8KfZd6ABcqSmstnW0qMgNhWnKlch/N
AH3zACwA4E9ZO2ZAk7TvDj1o+SIb9yO2WNUIsTyZblK+qtZMmG+2qe/vuh4LrZ46STesA/w7oaR/
V8NRZ0eTgGlIRXmdOmrPglLSH1clC4wuA6WqDljJnUZOXHPKXZNMJMKXH9rKghxkLioFYIxSkgGP
vJaA0NSEidKnO9GDNZr0NKmUpSHGG9Nn9yLrxKSXTmcBCTQFZJRvW5FME6m35cByJkYDEwatpK2e
fImqR/+MAsBZevIQpMK6Ver1xHBbS9TH3JKXWa8/W7B2emwIkp9Dx2dM5ltHQ8s2ScYIgoZ8TFJr
p1IvjVMUOVWIeTKJ19a0jIaMZew1NMVjKYmLQm3XSC4d0URFnFEAG5SJhh0zMmno94TSox9MB0ts
iJb/CFmujUqRKFLM59wLt2GPjdij/q6pQif1lAagywBp2dZnsRmZSA2f3UTLGXhh1G2pw+XCsEku
/jD9AzGlblgByygb10+/vDkRVWJL4mo1pHPKUTym1JH9exJFKOYLqoNkzx7lxt5XOU9PM9VRCF4h
KXHZ1IBF8LZ63amtgTmxbZdCi/2b47DFnqUyignGGwpyJ5nEp2mihUHqmRXHChohkrDAwo3+TEvr
SWaYWSifPpH1FsCeAAKD1vmOXNLS7ZqtnuRLQ92Icu5KOsgpAXdcpr1mOR42fTMKEpcv+qBAdQqI
hmZ4bIubIXw0eJ5CI3HbKXdM5TnAYtqmxXPq09TgRYA4Ondm+VxmDa0PaVsHzHOM15L1owmDZeqz
pRgfKMScYNCOPrk4moGBsC5Xg/5RahgmvNZp8hE27B3qelO+ZHXDCJo5jkG+2Gjt5Po9iFS369Rl
PSPVJp/Y5R62BcZ9yRs7bPUtHFfpNSixlVhfsUJa8nRuUUtayAPjmi7keKe/oCbME8n3CtqHIXhs
MG4aVWPXvXYgJcwWimndUxs1arRLDFqp5LH58ZwX6j3oXKeDPrjkj3DJ75QIo3hW76xWfeytvEPO
lRAy0oeLUVKnY4pZxANd107Nqywr7dIECK9qDDzS3AMCo4CLjK6K9JJSTCBJxv0VgRRWUqbVffYS
+l0NJw5LWVXhJc7r5wjeRzdqlPIc99SHOAZQF/bQSHgqU7GLBYRrZrzzSF5LYm8jTd7SV4NlBK25
MZVli/SrisYnMlCcoNaXnSBsc1M/W+W0C1qG/2GzloRnc/gkLZCpd894t7aEh0TjVixF6ao2KQze
6TIk6a3vOfYgk6NTLT+3mN/yPnk3yXde1PAI+irYFGhI2wC6gA6HSO+CJYW65XpTA1NJTO6k797C
oqKs8ULUqeGy8cTYToN+03bpe1IHh0Gq11qr3kOj+RBkaR+QRpAk0gNBr2opQBpS4UZmyr0Rka3E
CpmtmusnGJhyC5KgROZL+lr6A/M++T1PdBvyjlbcJBE/SlfBsT70kQGNBYQPyJ6a8fwkO5GOv5AJ
huWd657zK1RpaA1jHR1KkGd0C0m9DF5J4qU67l1F85aSj1Rmavd0nhYC8t7J1B3MAFxr8oOqsXIp
OEE6wKklBzyzQPWJCsgDwtCjl2VoEpGZMhbSCYVl4E4FJtlsPQjMUFTpqJaiXWQNEkH1WymJGY+T
bVgA2FJIRmjpxdgJA2TC9oYOMF1UPKkGVnO5nBlj51G7dcy0hxiRRVEt40a/xGH56WXQ0pTouS4K
bmDd9q1Nk0ExYHTbpeN6kC4D3tuaROzJOCatca1EoGXlMcm8YwSg3Gdj1CzGqhAOQk91iy4kOzve
G2RXoRG/Rmb7+C+uFzUY+2zvhH8S10sV9t+bb4j3/9J8+/vjf2mxk/hEp9zEl/Bn/4D1m8QWB2bl
D3bLH803BRgzkaDwmP9GaJE0WcF5MH9Pkf79P6kXf3T4/tx8+/NTV1E//lov9vlg9p1mMHHxRxCS
yKCFIhjhjgeirclyRhCadhMLfMJWMIUrPxCvVcd+Tj+RDZ9B3DR7/7VV3chOjoJBTJj/p1p2KXyZ
PCd2Vuz9dKMtLHf0MLjdUrkgn5NzmA5PHVpLiACwRjsCkc7Tk51mNm7gm5u48fZF4b1kxGraZQaN
Sw1ccoBcuRBexYjGd9Ijg421N31sAcd0dhaDaQkgbHUBiMDU2ye6/xGEPWd//2WC6NTqxnaM1Q5n
EEN07naB/1acBGxAnHuH+OCZ1rLkCJ73OpuufvBr4z3X+bOWWHvxEmWT20r+ohnTXdT5302LcqSB
ixnm+6y7hVgQ1XjCN4wxPYr8Y2Xy3zSVgJylXvd57gqV+WL541dN/jGZ2gnDWm5xCVcBHN1sJ1GD
+TXfAA/a4FaafOobeu6axjhPbNtFTE0gCfWmITS6Tb3XipSNPq2shShr8EEq5ANq/Dzk6s0SplUy
QSjokiehAezV6c3DaKWPZZUdLUFfi0wu+yQ41WSJS5SKPedpypJD4CHzR05/7QQJnHDy5QWt6IQd
rgHyszZV1YgIYoStkMUosQdhpbdWZdeqOnFwLgbr3ArdsKxN8yEPwVj30ko3q5WnfU2AFPuhJNSF
47ykV4D4G4OzPeVrJlfGWlMGBBRD8lbX3fNo0bnrso4qrY5Q9RunLh3WvFJ/MWc7R2O1DtVK22hG
eugM9YH4ECpuu+zhfJXEB/DRZv3FlD6GcKOjuRFVggCyrRjES15349PvKolX0AyyUPzyvaAcLDNE
UkKAOKPq6381q0rD48n1ouumimX1f0wbDYO18tekOlP92+N/Hp2l30gbkf9YuDi6/n8rlSn/hjpb
BAbPCVlhVMH044+l0GJtNkVVYTry+6n657wRTLyMAFvUWEbNH4/6B4ppRZqtuL/mKv3lqcuz1eqX
o7MsZuVYGrG1TlMTzfLsSgrAKlfCNz7ts5GHG3USv5B0b+WE6UGQHKnFaNHP4B/cqlWK0E9u7dg3
H01Mz8UAJ1BQSGnCTzDH8hrkOraC5oYNnXI8gpo/w4cNwn/kLZp/HLPQk63pIClYMK3iLAjlOZGB
hoQE1DKZ06MOw61BZkUguj2EIIH8EyPubzy1VYVlvGovgyDtK44GlQA/JIo2soWfoApXkhCvSks9
Z6C1LQTIPsfWyXr2iprE72JVWKh/QJH2WrFRSg2LB71CRd+aHeQpCtbYU+neJm5BavwoEeYkIpQy
/EtdQLLOy6+IPnpUpWTxBSlHPxpQOJ3zOqKsUeO3JugbW2hU4uQIcfE7mptU/0WJolJL95mUbSWy
HGpQ0eTN0UwHgtfcGxKOz3mOZAVnGIZcHN6VO+XiKTAR62roeSrCVog/6YG6hB7UZQkCb4quVkX9
bHoPyhjs+hoQGAfHLEL5MZpnsQnOiRVPt3QoFmVtrsO4v6RdflZzjr9zD8NXljWsvLIkKd1vzrHw
oHjHoVeOoW9sdbxR85GgnceiVWyb6imDKGb1w7WSkpWs6XhMhrXQIZjqb75WI0A0nTA1TwJm1TFv
9z5K5ZzkpqQNjznxLxr0DT1GmjUeW1Uj76+izRuWI2rJuF+pkOkTrp7RyLeqmtKXBOaSiSuG9rcg
7/clTBqFUDvPEC44sPZdgMp/MpxER/WcwWQcokOKctKcNHq2AtYZ5SUYX+Nc3lggHYkCQW4uMS0R
zwQynyXNO5X5cDJidGZVu/GLnMzQbu48kvkqJUe/oZuvxqthQM+f1ad81Lel5q+juF0JueRqRMv4
8mzqt4rd1JhYzroLBi3KWGUdT8pZydJjgia2kZj+NsJtRAQTaZ6dce4XumKhRtj8Uwkhi2w8k3hn
Syndbfhwif7YltbWkDqSIQmdnm8lesuKAGzNRIlIEIsFKjkhcWYwL1NBaBYyagtHuUrQi1duplSF
OFrvRwHP3GA4uT45beSpDkmpFtf4XtcpMczaEaqbRbS1QraN38lLOZ9tZXSjlcy2ZiYVtjKCdYEj
CEi8gDMLwkNE8oCgOw3bTtyPa6NDcGcVn6aSuYkfbYq+JrP81ai+ZCnb07tADjVdQrJk4lpcCuZa
tW4D+9wwAyH9YhFbJvB5YWkAfaKsMSEYiSJB1iqha/V3Rp/ASMZljxNIicZdVQmrnE0vThmwFW8D
xgUu12WCp7hqYLA0t39zXS/SqQXvQb4IsSb/ow9sEFPyl82MG+kvj/9Z16OQQf+iMalnfj7bdf6z
mSGekdk7ZciH/7EF/dzM5thVQ9Y5ZlC+S6r5y1CdzQzxDDW9aVg/nMb/pK5XDL7/nzcznjr7qQYd
gnY0BeCfNzNFKMaxUNJ+Lc1tHt86WyP9Iegpm3SW/RdKYZfNJmyNx26yltTmKcHP42Gs6xfVkn2i
Q+slZrSAkOT47sUy6mn97PeMFNnJhDoEzDtwlQURwj+VHlL/rKXVrZaKUziEtiB0ENC4L1P5m1k4
LSPjO0z9bVlXKyTY302sbEMpXHo5o3W/v6m9d/AMRKYRjFd0bDL8rgRycTfma8sa3rDjvWEoRog9
vJiegQtXdtKoWpkast6oE5yykaHWEi+t8gLCiRIuzyqgeAn6yAlcbZMEiNukgT5kdDRnDrfYnpKW
rSz0EcISCpUGLXgiQEt0ImYnoCp+B9n02SXmVm4BEfgC256nfipFusoC7+QL6UMiaHbK7F9Rpg9f
6R50ulV8FsxPa0bCkZJdja5fTkq/N+FuNSZ9775a+gyCtQQC9KBS2PetAEYldGnmr4QBD9aENqhA
B6SILQszU6OhPZhIILYk5uJttvxTbAzuWDEg1qxqbSBDnIx0BVgcAzNWH0IdyVh6T5NXuUBOAcdB
7Np1lmyMUlyNg/dFItzK8JKVX4q3jgFiWtWI03vAGqKvTAvewY2SJsvUaFeGlR/FCk9EzYYXBzsL
R5cMkLpkhS7STSQabOVIK9rsOSiljTqIT1ZvuQUmXU8HKZXFS5bnVQbfQa0Sl5Btp2p2bdO4RcS8
uU+dSiNBLSidXOQ45MsYRAR1QzPKxeMbzCyY7u6VFoeYs8VllGnI9E3mCRZHgVpoL0b9GcTWKi3x
f4gSDuI7ZDQpCdiiKkfSlU0gV4cclAzW+E1e98+BOR0DOmKNTkJBqx2HgmisZu/zDuJ9iX3NVpQc
6VUU8szFZY3yK28ZIxrVxRqFb9nQPqL4a1KkV7PX6SHq37LS8cx95VQwF2my4liCSGapOcZDvewG
E8hhtDY8updwa+xOkDe6rNp+5T3GqLtF3MASpltCKOvUXOqMe4sMqkVM3vrS0OZxjLEoTaBYdfY6
CSERF0b8Vkrltae70zJNadq3BNBnKpTbQeQkI2fVY9Kjfa4Ky8m1i2LBAiXzwSy6A1qudWYV7jRh
kUChGfdPQgseVAdrqAAIk4LhjFXhy8vFg07wRa1hfGqUbpVFBcdmhg72WCUPaqafNE6MKTz9ThlA
XVfMMcBC1mCsE3oFE0EpsQpvY8g3Rg04v0Orvp0axbBHMBw1mQECIgSfa6ZtXcG8TwoZSJxTh7iD
uU6RzdnVW8lB8xKgT5bLRyWDldO8mETCt8l44dS+LMm8KwbvySzRLP+/JBE7IYzbnvLd2lfa4FqM
vVtZtgdfXfIRgPDa9OMbSw2MNPQVsBmt+nmc8CIp1doMIYgXQ1c5uoE/vSy5wPQAzLaAaCjIj8JI
WDRhET2IUQgLjuqHboE4ddJQRzBk50Srg48zY0c2Qsen0CiPXveRei8GuzE94McaMUZhvBk5ap+S
0A6KK6dONbJUVJc7s+uwCoUnkXG1X2rPaiA+RfDb4uIqIqlnoYZkeI1GWuhZ9GQJJTgoJXr9F+/t
8DjQnkkwv0STIvV/9Ox+zFz/fFD92+N/HlQVjLgzGpmb9MeWzEHw50FV+Q3dK+NVU5eZpwAI+/Wg
Ct9ZQiynGCCTCAn+QzCn8SgozSLVhCXi+v1nM17x74K5Pz11c2aN/XJQjVU1KGI/9TeeGp5iD0JQ
QpwR5OPCkI4ex7gok+RuNY4Qrbwxeh+bT/Ygp8WXb6ngYEtosyKnMe5grQGkWWmnahQhjra7NKJ1
VeDzlCCwAx3I4niXDOZBwJlViLpG82fOoEXLglFMK4uraVRHcyg2LSK5jps3h47flxCBa2EdmcOe
gYmbwNfsK3+jJtOHYWWXfpJcCyQxs8hLVJdLMQrXciAc+7RA/dVdEqCT0kjX2pz6ewv4OUjiXTo0
7Iey6rRqszeNeWKAn0SlUZb03ZM1kfFoeARd6pTEyuRETXBVxdHVJzJ94B56D6J6iQF4NJEATQIm
agWko8iueeCtU0hpwB6YRShfXSyuEilcpTlnUQ092KAiwGgBO5TSuqgV5K84NgivNHi1CWNOhxHf
O7CoeDHpAyI6XDrJeUrQzoWpepksjC3huFGV2h4aTqNo8gzBeKvE6JxzU7ft+DD20UZti6OmR5ij
UV6xCw+6uh7J0wp9UjiZ/VZ6uIIFsAib5TA12zrb5gVFXSiumooUI9DCmtYcVG240N45GyQz96RW
tTAwh9HbpHQPUdvemVnN2euOOdTrrmsOPc47MaCrWZWs5ia+HnQBU2gyTVV2g0FnNhOZxaG5gwMn
+8ImxipSy8WrGBKVx0l0kgNO/sqwRCm8Kc1gqZcENmj0RD2AoCNMJ3VsvmLNBNw9zzvD50QgCm+i
N2y2e5Fcg2mcOGAVGiEJJfayUI0XvZVsEznbJ8A4ehPelFghwLSeG6HZK8UE/ATjSgRaH5WlOl0L
mhBiF7lCims9JmMz/KxL1a2oCyRBWxqDJuHjIFNOI9urHDn3AVKpyK8O/4+781puHMu27Q9ddMCb
V8IQ9JREUeYFISkleO/x9Xegbmd0VfWNc6Jfu7OrsjIlShQJ7L32WnOOGXJ6BK0KFIQ3EZfG1LiB
MB912JsiZDQ9Nz6VCutGJZ0bdfaXmqSrAGqMYoLnzxDkTbqMl4XXYWQ4Q2KA5KpBQCyURaJsVV0k
RUgdGh+7UYv3Wmx6uQW/JV81iXpA9hmxT+oIeJSJEi2bGTYa7zb7pzsNKy4dK3VD0WPl01uu1B7i
4XOCJ3zSWjePx2dLGp4YsdpSTAAh6leaHX5UBGtjR1ihVdvGrB6nqTokGgZ4HZzIVN0nM2c8yNjZ
UL0Ck5o1r5OhhIzTIdwrlU6vGzi1RXsIed0SM6gykhkpE9ZoJPqc/l+MsMRhbF6V+KEdqV7IwrBm
/SS3UHRYTWYLi2JrnrIqOBkoQ6cac/qs+UKL5IvsW1VJvGWafUkS3oUWq3MmwNLMvAHxft/nvlSV
Nt2X7WwpTtxl6maEwiJGZmeXoviWLOQMijoGKjBrl5ygIVVST6kcfbD+OsLwLFL8kXWGGi4yWR/J
3pixuIHsqoiD46JBtmvulqR1pQTr7MCofMFr1od+v3DLKMGnPk5HfRhcVQ+9yhTpOlPz8pM3WvVa
Kh0N5uotHIxdn6ki/XZJgOQVPxUz3GbSHmpTui4TC23QdicRX1eQDZdZlE4Gx3SZDoY1YMNMSqeH
a1cLtE+Qh0ohfsgo3SUaibOG5ndiS9zV2OEZTLd9M+1rYl3C3msMEIoKU/7Vo7jLQMOJhXwMLNQc
Gb20rKMESQ8p3y0L6q2a5Z9xHD0tFsy30XRmlUGzFWyMHs55MfmtSWxkH+wFYLpjd4vicgtexRs4
hinzp8jgIY2aS5xKnrWQ+WT226yIMScSmdgQAazAFC/0fZUaD8qCtULpTg2iDiOOj1OrHqyWFo+4
LPbC6psTpKwWjiafVXqDoZWVKGGh3Jaj01YWBbPl1n3JuFc4FoJE0maMiK4vEDP3j7UCiIk+VBRr
tELw4kKB0xPEHQo4ARExXvjRWQgcpPJkiKa/yPFurIRftUrbcYZ6Y7pR1ez6+oshM6UgPaK8+ZKX
dNjkKyKmf7MUgtO0KXsb+DELiaUnZWicBuXzbJETKGGPo/djVCqc3fk0iMyWgO1nxJ/XiILkNjzH
tNIqIOGS1T63WL2s3nwRoei0KUVaiUiIwOImppKuuv3YSS5ql4M1NMdcz7YToyUUZQfFsEjZlN15
ZQUi/CuE5k3qv5RRpPdLPlZiqPYAq/i/ueCzNIX/MVmk8/K/FnzSimD9a8H3b4//XfCJ1GcMXP8J
gTUNmiW/Cz7xHzoQTRV0jEnx9gf/7XczB8gbYFgRC9QfiLe1BfSvyQTPD84bNDrEhZi3/pNmzh8/
2l+bOTyzf/3osvg3iGiWKcVQCaQ9aYVCWpxCJiaatjgITp0+HMOuu2oYBYIkftINfN/YGxIBLflo
Ml1L8+4arXetFeBukBBXQS/0iqo1HcEywXQEnzm5Ze0qiSoZZ4i1/iwHPTdYkRz0aXpMIswPnGNB
bAnSU2U0tACQ1wUEK2gFI48cAT/zEh1VYbi81f1dGsU9mKV3eQAsVQ6fltCuwwqNGUk91egn4pxU
0pEJrgDFLJUwdKrxjHio3xgB6Y4EvcnZeAkj+akS0dbJUQNeRZTOeaPQbzBWfa+Kl3M2njoUvnFV
vkB7xbiBfAPXvorUbROKBnGxPUQFtDgPc2/4bdLhGyuvadv04G/FFzP/slL9kLO2G2s7RBYJ42Bp
G0PL52zvalYNL7pKXgTD6omzXnUucfEwFDAbF7NzGgD8bdaAdzTK95DmGgNb9P4JoQ2dR5XgVJLq
UL5sIpHgPrkZLxO03Y2EmFGl/GaHNk9BNu2VSPc6y3xq4FupTe0UeY38Tj6EHJKnrIPhVp7IBn9m
VEuUxznKl2PaUMxMUBdUk52mmxHKZ3ZDKSLMSDARbmmSac94LHoysfqQfhrUkDJZQ58GYZt1JK+b
Ay1iouWb0aMjzerMPxIckxwnNE0QbaauS0fJjSdCbRXAV1VKBFQ6KWg6o3NBCuskxL5IPokOTXBM
X7ClgB54FwrFZvRgZ13mIoZF042wlGo5Uo0XKQuv6xbTIkc1yHlri8+y593o8mLy4gqTMDMo7794
hcMBtrKrlXXUyUnyf5Yt49pinfrLCvfvj//driZsWyTcm+RsizXpz7Ll1eupMecVfw9RWcZ+r3A6
CpX1NEvr/A/d8l9WOCiHDF6tf8YO/UeT11Vk8pfJ61+euLTKo/98oI2mUmRk1Yx+jf+k7qjUShwJ
EUKQCQg0EbChglt50kWWrGxvIp1K84RSvXsfx/PSFuZm5jrbWJPgtoJOBstPFfiYA34t5HOkqbaH
Iw0jBD+mzk2bDlhRSLBCN0i/LnGjYd5MQKZaFLhFhpChN7RLjUw3llT6poQP8KBY6h9Dzh1i199G
iXBGVtS4bu/dkjHwke2S84hSoqRO2lurBHtL/1bGj5Sm7BJ0rwzlyBZuW7J+4m2sVve0G14aoziO
y6smPoVZtNc6CYHrXO9rMT9aKF5lNJpGh0un9hDlYQ6/C3XB5IuWah95fGU8oyWpMweCCTk92p3B
s8osQk3Jw0GNqibKluHVVK7sPAIEaYM5cy15M7PTHGBiskTbOSxxexYPy1ztC5QZkgGcWho8Zbyq
Gia5UnHbaNky79gCPBFBm7QY0iO84Dq4401Zw2cYOmDjXwovaK4xHsQcZxi2oI9uPU0jeGCgMaru
D2p1LrrODxL5VcnrH5CIL4GGfKMSvkc5ZREohcdBE97lkaAJTaFATgFAEgslF7XqhNqQ4qyFtThg
UELA1iqIoetRehKn7Bbl6S6XaLErzAbHZna6mkTSxvwQI8Ee6ZbHRbftRxk0gEp6R0z3YnZQtQIc
RkwZj6MbTjwFjh34BT9z6zMo29kOk+W4DAubJtjHKqAt3wrWfUgCH6Ql/i46tXXh9yp8h+Kmw54O
JNWrrJYDgO6YbLRyqpCVN0q2oqFRF3RGqk0/fSnzh5aE+6HCfhcxTJghvSzScYzYfOGNCOO9b5D4
rs/BW9KUcfLqyKJ/osXzPlTDY5z3J7XhRNTO+VbItKPUREjzc4p8PX1dMnqELcgeiaEm6ZKTLjwn
4a2AHmDUy8mMy/MQpKew0smalAmLqrutimJ8nBPwoundAOei0+gtGojFQfOmzu+dlm8j6WmQGUpy
QtWTxQ2yF2H6FmoZJRgaiHY6cCAmf+7JIGmH5nnMmVPWuCi0vPUFklyjmlEJvFS0WSk9pCWaj+kU
nyeEyXp0w8xwiVQJM1DNTqMd26KxWZv2AGIeLdhWbSwfQN6T5UWzIhVsDfx9P01euiyeNA7e2Fbn
sM8PQgoYrSfARXnv6/FrLpXXMgVxL8I5bQRfN16Vnsq/7B0ZRqwm4a42zS1kfD9AAKTWSGU1y/k/
VjJoYW2WJHII7UFvqetz7aoTsj5pj71FOZ4MxwFdRV2U1w4jpKAMeBbQ2c9xf5gYmZcjvkgl39G+
erLysxqbu3YQ7ILAkrQp9yJ8fUWbt/+9mx3OQBVFpCSJvI/kZf/PQiODC+Cvm93/5/H/2uxkGriA
C3DiSOxebFv/LOcN8x+yJSHRwXGjrJIjdqLfmx0xETDfJYOurqz/PQsCZC+aKA2W/n/s0QFd8Lft
7m9P3eL5/Xm7qxa900Yh63z5/Q8mK2CAcPOr9BsSk2gcrZlFTrKyQBxJxpvvYRhbpw53+addbEGx
+3tjbdXuk36qO2vReWKDKbaBcBUlovOyl1wHIPfM565EsMWVc7h6D5mFoH7byttmRQY9rFAfbHez
G3EymIidG+175US7ZjyUPyYUAxbB7W80muFjwgDmFsLO49iAFZITRP2pwsgzCPvFN+co55Z8FTta
9S1/0BGHHRF680cYemsTpWVfdOY7fj1KSQzByeCGvrjYdXVQH2klQK5nLhMXu8ONijTS/Jioupv2
JH4W30v4Uxp7iUhtlEA4OIlHBpEOuvCUohA0xLWedhGZystjS6ut9HFHL6NvzHsTM0KJA4JTQjfu
CBJibKzgvZDmrYiqU3QQcFrzm5EdUo43tJOZa7bfYqR+ItpUfqWA/SnnFzwgynXFy+AoFG5WfGoX
dITFJvsGoqbgUk/c7juKvmrLo1NQ9beoui3GriKfKbLJ7UAaW6jEMCOY9+h/lAgS9U0TsKjZDM34
EJ8wAqWgRQ+Yhww/nYWUtx+itQOSszxLx+COx9ljCXXJ1duoNkJboFQiv7NB4oGGwnlDQ+pgq8bT
jZy13Uc7Rr4XfTs4FyJDwIQBxIMhKIM7q3bdUd0j8IX5sjLeSpd1nACwCb3IZ/AmPFr5pvnEQtx8
Ni/6rjuQpv4ZnsKTdl7wFcsvC0hxMT4Pxbs+LJg64FDlJl6kJ8tIeQFErjMCfgOPlOwB4p8s0iuh
Qolv4fAiFhfEVQpLLQcUsVMPY6U+qG/DNc6J9Kj8GRk9ZiWMZCPho10onJTSD5M9Sb2o7ubBLw9z
YdwtYM7boApwuyLvlzZUP+TolXAr7KD2DUhuRUtMO79fGfEid8CNHUdOG30kk2ynypFcCoUXYLZJ
p22rB5X8J7cCvr+aH4TW5jiyudVEX31LN+mmSjVT/2M0efUzLjQRkd4EZAmeKlA1R892hbZjTK4+
6VD5OpqyhczurpkOon9fGmnYAxMOp4dAe2myC3iPTQsFyYxI8OsOHZQcKsiCPAAikRdvBPtLbeHW
CbDNwMlALeqY2LcppdaofCcfriynF4rNPTmFQYBkNrl1Kr4KAumMhr0QYt4aI90az0txHVMP+PU6
qxyvef+gHysM1HYqPs6tHaX3qPpIlef5wD2CDbv7xn2tf9ZP+N+mdIMICucUmcdN8TV3NmVc3G7i
12HbPzW28o2obRwhbwNIIXzPlkK63ru52i1A0GB/PE3P7RNs8dQpHtgap9Lm5eW+oZXGFp5U/S7m
aknd6B3dWIEH+1sg8sYz5kuWwS8tfaUEgDRo9uwTkS1/pQRIbPMj53R6ujTG9Sf9KfsRntUnJtrb
Zdt6FsODnvUMMeKmtfbLfFJOHcy6gQyuh7l8COXVfLJ+SKWFkdSf0+P6V+U3Fj1vgjJWboUzrhg4
Apm3wh9hC8AT4IUCARbBIiDL+g++aGmvbE5IY+9U5uAlGfZsaKDYUFvsZbNsQNFtmDxzty0O6+aG
BqqT2yufVNp8ap6+Dx+VV6yU9orHNe/mN1MF87u7ICXl641uc4yu432GoAhIkwsdlr1bXeB88WvZ
fGN1AUeabjFl7oaDuRNcwe18wQ12RNnbfJjkSjCjw+b7dnsXeDbANu3E4/bmmeA9ZAVpN59cVYXo
LUSwD2hlRih9zJf2fe8gqNEwZxI8FkGx1MT9Amf9VWMe1ge0mQxYpSYDMfzm4S66DH6HzsK8hXDX
cFhKwbRrQxx14rXi0S0noPQF8aEqYK2MCo8UtO7eVpcSrBrp3W/M4UndkamkC1/Pd7lKJqYDnqr7
HnlK9UGIOhvT4QGEj1PZiQsjHn4e2QR2fyPei0DITfwC3CcBZFN2a5TKpVFmLx8Ftk9SVFUA4Lmt
fkW7EoKp4RA8zaCegO1hPHXRnobUgE2PSMDI71TA5fb8IlzxZRMps8HhJmPHV0HP+jlXMNa/xK0E
AmmdVMKHuVmmbVE8BgU7nD1JBzRCjXVfQLqSoslr3uK5dOgOy+0BTv9qUkW2gmsfuC2ZOaSvGkQR
bOZPIvfACRKInpHBTZU4It98laJv/iiw75nqrqiOxPCEVL7hN+kp6G+jc3IOCCLQjA9V+o4eqxli
Oq6I0u1aYBpIeg46FXEJuoP4lZn1iylcsmS7/oW1Yle/WMRIL2/xi3Zbnv6b61BZhX6Dlo+GBtUo
PZX/IZMMv83fvD+W9G+P/12HGv9QZB1QzgqvYva/qtp/16HGP5DJ80vXLDzff9MRIL5X0RH8U2Pw
F684nRsMO1B5+Karmec/aLvQv/y3OvQvT11adQZ/0hHkQtti9+C2qwZ0K20euINJMHE3n5Wuf5YW
62CV1bavqE4jJnXVxDRPngmp6K41M1r6gyjwOg3qynIulsAvzYXGy1dNBhGmUwYgeSngjbUToPa9
2rzHKOnb4CIvhJAVS3eSkZgRPTDvl1IhZ1M3P2lIU1CNDhY9Z9Byh/QerbhPay6SuJ7sAVCmEWP6
W9p6AqtD2VSHtopcETWZvlL6hHseGiC0TCeQCZZkmMLOzSj8sUi+ahg5gFZDAZxhGrpAQekjZx7u
PhNMd/NpAeMZY5wiIGsz/SlMrVuQiAdThqpJZ6PNzmlFEZGn05cVWQ90JOgzTAgiv8QUWBE5ABz2
nNpoH8UMdX8fuIEWH2eaUkUIEHX2O6aplQrULkpjn5RBcIt+2T2vjfFOnbbjkBFfUH7lERCYIscA
2KaOpFK+CqwgzI+ittuWgfJYpxDICoWeBD+u/FRzlkzUQd7EGkBFlhJ1hBZO6rXQW7tlbq+j9K22
0a9Fo68dMywUQEf0pkbbQic4RKgUXEfWWVc+c2Shm2LA71q0qadQHQ9CxNfuXxCn49Ieh1c5AmYb
5n5pwQDME0+sMcYr+k4pim0242sfBgPBFqlGhLyRuVK9lSEvlEZUioXRIO6jrV4QeBqjQBPTwE3z
mQRrrFGjtg1ngyAyDdVh8bMMwmXUYaRm9yIKd2MUcRTCap006kUXQIaOVHVTjkqBrywHzSEsNH/R
0XYIcOmp05IGY6g+glTpYMsnzLztPJF+mULlTAYJeIWK7aExl31P6MWmLCk6O5kRo27i0md3i8fl
YkX6rTHVY1dM0Sbqst1/7zJpaiJKQ4ILZFPVmW39r8f1f+9N//3xv5dJetOc12Xa2esauSqVf6+S
tKbJX2RNNhVIHpiD/nxaZ/FELs0TIuSHVfbPwzdyFXTyJWXF4tDOsvufrJIy3+Tvzek/P/MVr/jn
VbKwUib9hkx5lRU/Oqtll/SuMhdHEuQ9ZVrwfas556jaoMMLv7sLj7ocougHv50MW7nTEIaQu1xY
J41h16YadXwh5ktgQnLOl+1MQFGFP0Uu8tc5okw32tYN1+wZNWKqD37akkm8NwAujOG+ighiSA0C
XtcTlCqd8hE8qqC/83BXRQTdCsQldACgrYIcu884BYGqFA91hQAmwbcS9YunaZnb5tKDXvWPZQSa
vVe2csmha9R6dxEKT4VwM8vzXmvL9874lTUSaYAIAcT80MTqsyqNThcB9l9IfOWwPpfpy4j2Uw7l
G0lyL6qenZPUfC575VcuYYOX2D7iuacMWyxm55id1Eg41vrwU+V4UUYGjCNS1gCXSE9J1IRu1gxH
6Ik+uxJn4rizK1C+TVaQUx8AMONwI2oXQWNKlafWqTPkS9xwhAcXBKSnUh7Fke6mKmyrQd2Wo/Uo
hvNeTzh8zFZBdo74JWTiieSoJ4nwYKvvj41qFL4qEjXEq14uyWnUBH+OwUvmabMrJ5gVdeiHnbIX
l9LrTHBrQm0sT1FXdbuJeSeNAv1YRJUbxGCn9o0+EQ9tgKUaccTLBtEN/IgNCXB90t7r7ENRnmoS
1FMGZcpsYcYpsmdSpp4wXt4qS7GbuTg11fwlqs1t1Au3s4LDAhjAZCUck8YtRYwf+kddDW4bQLor
Q3WzYJdRxuGAXuYjJsG5WjibyaQUjcckF/Bhis95H+3zFLWUMqJnZ9WjCB/TD6V5LwL5HmCiabXi
XZHXAA/LScIZOWrAlYzZvNc3pSkwKyx2QxEc9Rk8cMihW1oeA+rmXoMLVz/2GpDaoXwdBuDmHbKF
KFSe8lh6kll2HWRgj3MQvy512OOg1w9GbEoYqcgDr7uftkYp0skiJwmRb6wo+Esp62PyfAel8+IE
BYnc1w+m3Bmb/+rFmAg5TQEapMoiC+P/WLOiSmW1/tug8O+P/9dibKzl8J+ngb9XY/MfOEL5jugv
kLf+wYv9V+8UD7uGqvD/QZFWWey/pBAGglmVGSNJeavB5T9ZjSl011ng32aFf37ufzesR8syqOVo
9H4FRSQK/YcazHnsadNVCZ/7Yj9d4xFcGsdBF3bkTverPZ2nABXjRt8s+4IYjnI3uSuHXXKfOfO6
zTYBgLxxWleksd/slIvxFBqOmjC3cJJ4w98u41Mv7Q3KD6Z+5XX6ysf1P4N39aFo3XINiSfbRH6w
0FOkT4Tjbul3oKEwxW257CQIyPFual6rYK+b5xSl7hi4GrN+cTkhYStlQs0D7jM0dseQmO/yIkrb
5DZrXrFjsJFLp0F21B9Nfxz6fVS/hfKJriGeyfnO0nQGBTTAm6Sc/QE7QfdXgzc+4KFzJPGsNbfS
dJK3FsV57vGYIoeOyENY4lPdE3rqROFDRQZf67SzqkM92sFPsNe86lpdKfLoLybQMHPbRJn0a/yg
SOa7BqRwrCjGguidiUgH4YmcbM+4qFtIPvvWnffZUX4g6ULazEzV3uOR5rL2xIu0De8E8N3jH/Hd
8uuf+kd9sJ6US/hBv/akXZJj5wCM3K2fuf4jb6Pd+qt20ch7jTPaeA2O6c/8sP6NuGWRfhB8wW/m
K85zA/d34xLtAIqH6rJ47fcMVzdhvjUUN3eg5W5pSNUXJPtMjw4oR+MfcJDqqXptvnDvQA0mHIAv
Z4EmPMeHEhEyLUR1crFiJEc8wQg+TFskdAb5GS9Lx/pqc95JqtNkndLRCRK/mj1c0hu6l/iEIdsq
8DYkj9J6pW1jvvKni3qimXjU34cvjkCzPe/ZK8Bvl27jkavozPadS9FGdmKLe9yuG9JxOmdNzule
X4lceaWKn3khyh/tacrsrPERAw5f6+uln9aPJkflIj+sFyZJHq9R6/KiYan/4o/hvcO0a8eUA3Ri
vqACo9KI1p98uZjPvIDLRTgsT+I5e6WbkfDRkY4RuukNfIJNQ/BO6cjnca+wb29/9UQXEOI4ChAC
XT6R9dsYtrEI5Yf75cx/S9M1YBggHNg6iMB4ih+Uz3S/BvMsuwmwMQA7kK2y3SgbnBP4cvMDliLr
OMkvptvJTwLxDQ66FkU5lzUZRqXiB3YV+gGgw2vHmGRvMHX11TsYBcS1dAzfEDVGbjXwVTf1WSap
uN8XVwxtojtnfvTWQ1s/qIS92rHyWOlkhsTE1a6y0X0K3mi2fmLzPgaPs3IWxGfIqJU/Qnei8x1t
+KIV0NU1Pl52TInm7BbTbOS8vSEh34iYuzYQtZjcNjrb62sh7qUTKbwM7nHnuHp01e/NtT93v8bH
DD/scggTGyzMJDLGfJUJvQnuy86bc187yt1pUglPAeD1Yfj0/ffGwTjMz4VnHNaoGg06amvnxNRk
XuJIh5V+SmbMIXwHCarc9BqmkIN6fhXQA/jn/4w+C/luzVyumm0coQTeoKRtdMlHIXUUiaRO5PqA
yryiGVxwIod/ugG2Gz0lT1hSaCnRRI7XTnW9j/fTofkc8PqGm8ADlVrMroye+a2F//EwXCIAjbQI
6mfUGdnojVsECzVYUCTERD8D7tigtrhIn+VD/dAA7zBjQO+OTDvvlVVU/Jk/WhCJzG/e0/3U2oAZ
+wns7Mb8EX9kmrCHxavv2S27Flf1HmU4h+wUj3WP2Neba1v+QXyZmvb0KkvkYFVeEv9kfHxT6aBL
Qwqaq4WctbNImdJOJJS06kVioo7RHU8OIxRe+dbwlJ2s7vtH2rnBtg1el11KpJdEEJrCfTq7a/BZ
dwRWYfQjR3b4jMfyrAl7fnIVOOx4j5+ZokwpmhQRQQYIgGMa6sdAs8Fw6oYbaVtBwTa3DYc3pXRU
NF0JBgoYrvxFx9duD5G6iwdGY4wKBgUr347P0xM3VF+W7FUsaDwkJFD0rrpdrA0pH4C9qJ5nKtRt
0jgk3KyhZjRvSBfjjvxS9+m5O1pfBULgV5Pborl2V9VVjvoHSTXke5EMxCpLhtp2XcaR+8vdqgnZ
JiHx7ejD0MWR6EIzf2PhLjRt7h35p78LX2ycbCyF8UjW2dbcS+xd2mveeglWzY+yPPDpxU7fMio5
qqzkLD5opvH0Y5hIjoJvntQH4wn5wSW/VwzZSUuavFf1wTyN++S47hdMS912LwjOdFku4kPzKj/U
P+XP9Jre141DuUQ7MHqAM9c8NEzw9hpUEjoCoSoFeM3UE31Izdtm250EmSi1yMUsQBfWydlMui9e
PnF+b38wUINBhQGoshTc38dH8RssVQFNNbnCDqPbgeMAd8FpLmzxV8DaBbwz8Kt1kXK1P96ciP1u
upHsE+qPo+nP1taaLwTABKkXoKpJ9jpkqcjr4kutvkTtU8Zl0Njmk97To3hkYEnYjkC2N8GwwbUp
zuBwitRffnDHEndjPWSIP8mmgArzy9RIT1pj7a8MzAT91BDzUKeMHfq7XIc2z4EAsJTZ3lh4MYe4
CdsYkkDZ7t8VjpKttUEtZE+knL1xwztraaTtRW90JHtyA0omUkpd0ytcxZU3ayKNeUjx5Gw48ZaO
EnoDceZ75YeB1pDtw1+cEym7ZI9gPS/flTt8srfqDrPUCE9jv21KkGmO/rV+A35ME4TefXZmZ3HH
o8JlttO4cbx2Jx5Vr991Z8ld03LsDwSJa7gMXf+G3/EDbHIHRgHTAH7tCZzYVNv1DS1o3s+HmWEG
Qv/ncHXt2kHn2mfztb6lpi88MF/qEE6aUC/tbHJgqrZH1u3X+Ut6SI9oQoLxqdLQh9lgDBKknvUm
uiyfi1/PXvSRD8DvNiND2/HcPgTKIRwcID9AmXPI+ZW3fCayuxqJ1IuIRsfaJDP3PFcFfie/OCyy
nwWI0BlSncLSU686MfPMskdGl425oWPZvvdb+mYrcVLzYfkTEZCXNgRN7Szusnt+a2/GR/4mbBki
3LrDOPj6rfhhvMU8atidErLIFg9KHqHF/uIXvrFNWAY5OY8O7MJI35NfoD0yiHvOnMlX3yIi5Nb8
HagXJOMx8Km5WWQctE5EuAeB8YNL9FLGu6JgJNosSBX43QlPxZP4TYDep/Kp3syLhBFUCxu0qBtN
Z7hKJDHiYJdZRNnsu+xsjh65ITfpFDI7ZOKHi9fy2p4BKAE3jrxcgWxzKTLeS1At0ESRmTI7rYIu
fwOSCImt30jbtmWf2lYaizMgz40AKJP2pftCZ3JLslKx7dvdFEIOic5kIZiXQeS4D9KcKwvTaaI+
6MtLyggykfyHB95pG+LzxnJCh7XbHjfrv+fNT+ywMFyyd5Gxd+zhgIcUkT1k+/piHmrvWT6Kx/Lq
VmcSVV6TAkQ0SCTeQdS65FkDA2HiCqw6PeY39VUm8x069xOEQpVN/l1s98FngjeeVCyE2CcuD3DJ
x/TYe8t+2ZdHbWs9BJfgwpAMcmn1gcvt1PvZM43V5NvaGbhJ+Q9AhMH5Rxv89qU5koinvWh8gqA+
pYldcVzRgy2nm6L32dEm/LVYppRNcc93Ix7Be3yLb8JDfQyv6a27R4/hNb/F1/Im0mElKLnd6Kvu
+cK/AVigMGFb0725w3OyzwS/G3Yi5Aqkk6qDNs4EjmLXB+IityRZEDRZvgyJk5yIVp5wso2LE+jb
mNqDcRl5gbDu3XAbbqVHNAB0I3QmVuT7cm/D00PQgPTzZzmXqdeRn4gJBqHhl3CCYd6p3iRuo3z3
HG2eF0iS8KtGOuJ2V+7RcTZ+uA2Oyzk7wC84WveudOkXhOPG+Oge1WHfvqE5g75OoUHZVx0aH7w0
y9vaZnEWbnZqSF9lRDuVL3W/G98i/QGgxqovASG/UXvaL06AesMRtqQ6negzf+PaTuF7btJLxXXD
dHA7bFUfQGDKm3dsva/skPPatBda5Ua7+ZoeZmztO8OnB1+oh/pLfgr8Yb889B5Lec4ojxL8swu8
eHZoOxHSVLxSdUcnOLLtlixj9Xl8jOqd+s19zMbeu++YpgmF5N4htI+eCWGW6+B5cbrdfCf5uyGz
dSFEMXXzx+RXRXL5GrhpFgfk1o9TvxWbC/FENm5LG6mh3blED9n48dkNcK6AJgf37VOl+OW1OlNG
7+OrtU2YO77pm+RD2Tem3UJRI5XztbkHzkqfL70C6eW5OxCUIOMS+GXhPQsQv6AukTfZlWj1deit
I4BpnXJ+RhxkAKjhpDtQlLpBxMHEz278iRqqym2jvpnyvl7c5IqgSQEBB/WF1YEfLna36q+RNBiG
0hgkXNpV8ZbFKeXKzdgVMGefMTPEtAAu4zVEsf+dw5CD9c+VcF7OQflOM3LNJ+QGv6aPDIvmNbgW
kVJxfYcd/2g9mm/5c/mM5uPUP6eu+Gz4wgvIoW2+v2Hv8xPnwnfZwOxJLvmJUfhhOFiP5IcCdG8O
YJceq4N5TF4IRNmEW/nX+MZ7Dyk/Qxx51FUbHyiXzfI+bGtPqzmSbrCRstBUDpFWw0JO/KYjES58
jV+7B3wS46/+Kt7yN400J7t5pGauzimHJn0DN0bnsGk60h0DI5un6clH00PXeDD90mvs0uufKPxB
W6wtEd1nMwxtIrjs9LUdaVdgD3ahoYswYTc634w7xU2gyzBr52+Gx+CAPyPnsApQ09ao4dmlqM4v
yohEeIMno3qXLtpO8DWncmQIsEKwq0HwYBPjw8+h4grsj6xy065EGXFannXBFlng7eCFrYmJTN7u
udk867lyQ0Qq4kW8SA8vCvzLTX6EFAhJg8WUKNz98BAcpOcIMNGW8zzJFsVGesbu60CjBj+bcTzc
iLeOUiG0Mz/uTkvnscpIFll6z+01z4/9rzVJi5YA0rPFnlXU4U7MrnRktRvngwZkeZ/FJ+Wugz3Y
Ebile0h43NJJOKgHPacNV6o+uvQghD+ib5EmUFFRmmZDSuXgTlizA1ZHNx89aBLNxPxq83+5O4/m
uK11i/4iqBAPgGnnHEl2kxMUI3LO+PVvwde6lulbfuWpSwOXJXWrSXaf84W918ahSfhgA4Z0Wmwy
dS1X6+ISPzvjmxmfoGIvUn9GeNfJJZ93k13yEyhaFDifZn4Qjykxo6L6KDfFAnOpjgKPO32pzttB
41PvTfsDkm7Xhg48bK1kRnXNrpFCkkJH3rvdo5vcvQ0JXMYyb04BCYJ3qbe4gucthHtkreXzv3ic
CqrHQg+KmUHVMNuxJ/8bCYAJuOfbOPWvj/85TrV/MBEVeCTM38N3fl1umTaeDKJ1/msf+zlOFRCE
BHuv33dbCjPQn+NULBnMUpnDMvbFx/HPJAAK5IFv09Q/vXRdZ3D763KryNpe9ntwmIUaYQTSr3VT
joEv8VJwrEchkWy2rT9KvHNVx98pgbRuZBPmrLgpg3stK9zTHayeIXhKwgS4ubbIkMIM6UsX+mu7
q3BMJNokUwz8qWMVIOZJ/FozkmtwZWeYced9gPSm2WcU2I5OSVgpS/47LWuCevKKhm+0UvqWeejt
9BAJzErAQhZa6WEjdvaW52waFYerpS4sKGCelM7Mxj2p/VtS8OH10XBb1fAgVXjbggqxl3Cdj7Jj
1ev03SPW760qdxdNdh4stzWgkMn801dXcbYZYEndIxZoSB4wSAABGKSlXGUfJn4mwEIfjjY2wpVw
ZlKsojKSom0PDLCMlHUesb/rE/HSldHa1/WrZDaPoW8vU6aSYAfeYLDvUonRtYThRNL9U5VxJTYV
VnVAX1On1E9qFYcsCqP84si4XaJgpSPM0uRwbobxUZKzWVNd4o5vX0Rp0SRcaCRMho61SYecTmYY
IBfAZlhF6rPUOmTBMgvUrYkjG5e2Su1JVhNz07ATG8x+m+DXtQM6duzBqFAmmmyvBgooO6x3js/c
prZsj7wAfSFFJYaaiovPFXCfdWxlQ5VdGkWh19xEdD0Zk4dQFTvPQI/VteJRSbOzGkGyjgPnUDjD
ni0k5hYi472GpAFuHVkoCwEytfEuuhXNXdeZtaI5mfLdjL9YsXE6e/MUF/K0svxFyxxP1PmiaLV5
o3fryqpuptYuks4H4d9uLPxOiEN8ksmABhaI/ip+UkWJLUc9YDzXSoa6viZuWuEftYKZ+kWXkovC
rj+ukZuV6I2LdN9Ii6FAYqalO9On+ySK/F98So4mLVbtUO44ATnR/v6UNGxOrW9Lp++P/+OUlDUw
x2LUF5DboXO+/lw6je40HQsaKDPzd1X+z1MSwb4MSc1EmQ+8Ge3AH6ckMDXbhK/GvkkblVL/CJKs
a9+FUogffn3p1jcJQGoOSSKGjBDLYe0Pa3hPOsGmIMrRDx+794zJOkMo3lLuq8N0uJ4S+wVT6sXd
xHvpEERnMsss1iqnNjg1+lFFXTrMYu1q8hkiPW+HNyYnzeXLfhzboI9oiyQr3vZgwN2JhqSGmhK2
JuHOC2VLfToqQc/x6ui/oo1NqpmD3tSceEx/n6G5pBOXGF3CPzbGLfHYXk/aPT35CvDoVIEWsgie
2n2NvjcgOCp9lFCQW+x0Dv2+XIabfM9LvpAgH1FFBbO8JgV7zlKA/QLmtpwPgc101NxlhCPwUQTm
ax5sDEyoeXbpgwsvjSFBv+g2CMSPGZ/CYl4vhFip6VQOtzDLRpvw3AuOTEOzN+xo9Af2PA4gk6Hm
niS3lqkacd83YqK37eealzBNseKh07pyXtAoiauC1je9i11/HGfylL9o4dFnLapN9JXfwXPO6tk4
vNKm0SWcdXuxsp9KZPqropsPDG7dR406+bV8QAbsT/KHEk0+EqGDTN8W7hQyFEC7YN2aVM1Tdmvb
qTRnAsMPisbC+/x4Yn/FSJk/30yn4PUn4Fn56otDki5tmpZ3VV0rDHam4VulLFyijZs1+jH1ol7s
nbQd9zyMazfWRir2JGYVWDvExPlSEfZL6oTA9xIF1+7JlmfhxPlMr/79cYMOdJjaTy2qesbzbkLr
NdHPjry0pZc2Yz7RQ6y9JeFshT5v6u0LmmeV9ZE3NczpTYtmN0HbE0NgnerHtJzDc9v562LuPSnn
bD62e+7OWflT9eH9hGq4mSCgmMbLzpoqRF4wXzy704QWMJ3Fs2Der5wL9j8ZXSAWZ8LQP0ic2jjy
UXBxU4XP4kXxmF4N5ylhemHPlFO74WOyK/hl8YUjmFiThDkB+7waE54RaS3BYbaojJn3zVZPCnID
i9RJnvqZ5y/hQrRTsc1X2nPU7Ek5OapbbgDGjH1BVHq4DnfqVTm0J6IfMu75GzrnpbMulGdpzzZj
wr09yzb2yn0TA1Qh2sWFehhO1twirMlkAhRNv8YpcT9hIDNFdTb/957zWKaQYykKNmSboCOdY/xv
qmFAl38xZv3l8T/PefMH0TUIFgyd4/RXzIJp/gB6iXpACEMGbjVatn4e82RUmhb6WfSruiJkBcvW
z2JY+4E+wCbClqvjP0/4D5ReXAzfiuFvX7nx/Zh3a7IuKytYtQk1VC1mnVe+NgNzi1bHmsLxjqmx
Vxio+emkYTvmMe/TD92zoo0HcKOfsPbAclEvIN7kkmhBJjndh+MuBIgVwepQ3pkWuhrGZ9P6IF6T
j3aYhMpRbzi+sX4ZIzK6eBLD/Ix6XD97LLcZIDM92vCvq2dZnPPwXuSL7p5HOJkmpphFzOc1sQB7
QqBGli2dVT4bpnOEWQjkj/bMW2ZOCrx/F04+gBowlKWikbKvlFfhLHV7rQcX5ge++VGpS+laUf43
OX6C+m5DU5GYnrbFBpelZnzJ7O4xY2vj8lALp6AdtOyuoqpQk6nCfLB2Fyi0JrJ0CBEh6NK1K8/m
OPAeEaR9ue96vMo9TN9s6kmg7Nm4RBW2YQT+BeF1VRR/CPeclewj+Cs1r1NHA6DmU1KWcCy4ZNgZ
xqeGWEyKZ8aAc9tmugWhUfPaeaLvHCwy+cEkemqRo8p7Vl/bS7/vvJeGOQPmgUWCHLmewYK49K/B
vbmyU1lXV92YGfqKezK7ppAjcMUREd9tyNHYxmgqxnRHFi4anXSDsmLS37mE+MYDnYFgzSErv1fk
zGxY+7b2hCn1nUo6xfl8oJ0gy9LfwQk7dIy/hy/vIL9rHtvePeX1DMAa2kEiNDUJR/a5re/DnB9i
h8PWKua9jwwimlluesG5nCgmJ2uTLpUGNg9TsnfZRXStzmT1iZT4nZd8LKHd1yQ17pmlNLDgpvm7
TCkiLQcCb6zXiNK/JrhRPWbBusWMUWNZVqFyJm6yqLNz3R1yBiyRdPf6+XgVw35uX3yxo0Iv6yVe
VsXYNJMMXdYnkz2wIMgbzg3frGDYu/lejwhzr+E6D3wEQrBnRcnwx0BiVkqYyYxn6moOe3qeZlwF
x49GKRMAkK4xPWulvaxK/eak5rb1Ztg6sg7EMpJd8yLToMCMYDy4Mr+CkhnUJox2YX405GNi3eVy
b9l0jDuJz5F7CsQzYyltnKXNuEsy7ErD9t97mDNcGAW0+BpMsMPYHP7+MBfiu1Lsr4///TC3lB+q
ZiDtMmXox3+Idvl9zdA5laEYoVD701EufuChpZAnQm4s8wkO/u9RLn6MCl9dhpuo/icB4B8c5Yiy
vx3l37/u8aj/xdpgJWmHpKFh9JnOdSiFBFdN2tesggpxxiDAnmwkIWMq7Gd1t8uiN3CGunXrk62b
9xNffW6dm9XPJeRUHD2vdbjRkYtSfHIeS8GJAa0SgKk65dEd5nosL8PuaFCiZcNJTj7yYKO+6Ptg
12/MIwKgOJ+yNQ/VTdOLeWgDOuRpqabTjyo5xq8+72L3waCichgCxwiFggjVQH22/Xl/kbYagIhJ
BzUf41v8lY9Qw70yWvFnGsicfKbKS596aR8+NXcd3ZCzb+5ir12VaxZgHXwYWKy8mN6k3kjgelDK
f9T8LVZBCOSUMzhAwWmLsw636ftwj8Q7u365fOMC43vRvPccQo+4iupJ8T7wb4LaxVDJlTQwZQGV
O3Ee1b3PXpF55F7dY+7Qz/6TTN044Lnf0+njQMbi2rhL0c/5fawHbrkQ7Eye9OwNQQlqtA5e8sMw
zDLl4Tdc8k0ieSt6C6HQhfmk/dTDeaguCp0FOoZmrFebBm6gsZBrcB/HOrmguDUmUriJkIsS6Tqw
TVl6pz5cQ/twlo17qMFHD5uAsrVlrjOtBtyCbMaRIExZ3r1VPukNAKkX/phkO+ZRrWzq+BcNURPb
zfqxvnCHRM4keVCGJ1BhMvzLdewqs+Ru7lIcZViS01t6657lQ3fsgd6hYlOXzgtSgvZLuePtLcqV
Rq/ojd8NqoqMAzM7SvVUsPdq2py41Be8Cgj5St4w7zxOQksYmzOtP9BX2lf/qbrr+2IR3ZWPAvku
CdVsQ9qNlL303gLFCCKZeFI9uzcHxwd6mgmEsvAm9SiPQNcCvN2Zs3xVzw7lWtrIO7GKj9lj8dkT
l2qexMXCUEyjs+ueQT9qayzMe/0N3HJj74K02OldioHVYS+5zrxZYAMvmzKC8wjgiqf+JT5I9+jD
se72cFNYTzzYdwKwQL0h/WMqJniaNW8G4zD+Eh/9M8RpzNfDpDDZ12+RSyOiid5YiFsf5AbR+OrP
4lTd+GFUVEP6TIGPjALg5n62JLjQMNoaexZ/L9YWHnR7bk7NqTHX9mxXJfbmd/OxO9uvw4UtnvpR
sgtkycduYY9/ycE2o2yRNlmnB3ejvUnsKdu9WU0IVbuGn267bm4gU7bBsX4UKGbCqbY1VvFvi53w
0QqW7tl/1E/DZTgYe/Kgv7zXMiWmYmK/uGt3J706O+tD4sqke584O6hQbADpVqkHUnQm9WhIriH0
dy8d5Mu7TH5hBO5wyZ/jtRQKgK8pyX/mKty2Fw4snXfg2VwRZPdGgTLgdV7Wj3w2jDer3yTHUYOw
r+nyN/G5umLmyoHFYWGN5/J8WCDDuxpXRDes+tV5udR4nmABmGVYaat6STqfP08W2kq5Bcfoysyg
JnuanrAjBmoSfoafOKm69ZBtfIkFEp8nxEuG8yDWaJIwCTj1vhkNvP1FbfaeS8nEeHaJMyrQHutP
N7vKziFx9gUCIWlvOiyhZwYmKEoRHQ2t4h2MXWcvGrYa6SdS2cA/EdZX4odX2JEAhmlOQ3VwnU8J
zsC0XdZLZVWzVBH7hqhH3KohCjFjZa60nbsdZqMHfhRQsu6bycvx09JOw8met+GmWBuLYafpY6M9
2ZuT+71Aaso7hbsBMWU5p8hOULkQlnq3jzTJc8RHnDj7YE3wwxMEA8DcSNSBlwAjegDDPmlZgfcR
jba6KqNLSpUS4eAgHI9nGaNMoonKnw495i2DRBQeYWOkcpoM8hDSBn6vYaiosS+Xtz//D3j+pOaZ
uuadLXQNO7BixajyiUC16rMjVD15YvBBDdBOtlnLDwfP93ND5qCBTbu+Yk1PHXR/6VuYM6mdlT3X
QJRPIi4HEjnxfccMloqQAbKOWm3iF8vQgEr+FmbrRhwYDSGGNFR48CUcXwhx+OTmerHqYnbE8r5F
jSSvUuXkDje1vzkoYmOA2hkfyWiKA4VKFWS8lmzK+gHYa/pe3n26l/oh99/F0Ewd292r/rtW8k1P
caxbCx2BiTUzdYIukFOLnPd1vTC8ReqsOsyHOFtSuAJ4EkdGjSgVDLHUgc7Rh43BXnncBZ9Hm+42
HU11Jn536LRMoiyOgYzvplsrsyBHqK29Gi7Ji2iCJ75zEFwDMewDLN9ko2DBUNWlyUBmFsY3USwM
zjUQVNWGsJyRH47UKDh0n524SbQ3TbOTk3t5tNK1FVhTyd45t6Q4teWKoltC/ovGiJ5BS5ZGtk3a
I5os/c2sZ2DvevTUpvtlg1LqLIJkli5Hs9SiuYJ13t6ARVBS37sQ9DACY5TK9CaGe3UZEwV89HKF
m7P7CPHS5xv0BwCGJES6FPQW7zRmhhvP94mTJy2Nn7Bcz4LkDY4zfy+cmQa0TQpyTpfkbjdHauuY
XsVc51QfhrWjHRjSpcWaYZiLUbPIsxrJLtnb3VqO73n/oQ3OtAnRS4o5K2Db3FkMn2rGSu2pZ2qO
j/RmPIMj4sv6F5fd5G6YhFXZMCANFQDk35fd2lgJ/3lW/pfH/5yhsFFkV6n+D1YlJDfMyBiUZVVY
v0Pefg5RjB+KpQGOBImjWIBvmHD/HKIQQI2XxKI5kCEIA5r8JwYNVVD5f/NnqJT9lPCqbY0WZ770
Xytv3yV90leaZqU0+T7tMvpiQwET0Ww7m1VULHF08nb2rZcK8bwNFynK8kVcNVuNXFJHBDsRBLss
TfGMqoe+a+5ZioIH9Xvd7PJQmTtlv5Z079o13tWAMVKGDJ+TQDsPVfGUpGCPVdQzbVrhimhAoBDp
i8KaQyMuxKyM7m3bvkT4VGaloD3Vm1MasSDy+3YOk/nDiHnmFlSLQHDkAMZh5jOzG5b6kpkOiyEq
P+xcnctKPA9Etmh6IuWC6qFoo5VmO8jaPjzyjGUKljKIrxJzXyjA+yI0H5LWvEAI50YFkmA3LoeV
84DHkWhrdd2R/ur4tMeJ/GTJAXOZ9LHSJChgdSrfvfHQXdoyquviMVO+0sGW5yz5MuQ3hrWMK+nL
0KHJGKQGKcRx1V6/DEjd9cdUZvBuLHe3Pp/JIEHzlAn1SR2eCA5cB4yQDL5ZSW8hwuNyzZT3IJGm
Ofd+S/WYouMvmnBuw2XwqOQGJCO5UmylIH/rI2kuYh5spvm9saB+D9qXQY8De+1Md/hQWeU5IVRl
lrdi0Q7plbXna95ua5wGpQH/AzNFH+fzGqzL4PjzoirmhQB8UgWHSMIrwM2k595CKqEQW/FR15iO
tY22LNP8RjDJxK+DfJo18VwIEHeyif4Kio8RldsmyLZ+EO2UFGVO45J0zXJVapDGVrqDPSYRS1nO
Vr6DaS10YLAkAM6dbVAZsNurL0mTr3rezpWipfwIqL3MOAV936MYUXOEZSULxbjYxPGbUgVvmhti
sME6yP42PDO05qg13J0fEnLIER9FoD+gvvt2ubZteSWahCiWfKMlxTUl32Ai2c7UpZcou/F8ji44
mZ8UZ0DBWikvSqFeFKk7WqqxUsrixU2RWTIeMsFNxBuDWFt2qxdDIwVS5z3PW7465pm9qRxcqr2n
WBDt2C2xFidy1pAee0iAtQ2PP+Z6Uy086hY/6wGtc+v3yIVZczdU4nrzqZAcq6Fm9TqS3+keCzDk
rV6e9IzPNla/RI5S8BbsT63gNYZ3FHlMTMVopU8RLb9ixH8s5EMhCIj0RQUa3jTELY6UMxFi86aR
uZfBVNt8hBO7R9CMWl6CFFhHDpVSYW8HKQO/qO7/xdcIXjuVn6yMtw6Ox/+TX2X95sr+0zXy18f/
nN5oPzQAaD9jqH4z8/2+crWYqkMb/h2dxvH+xx0iFFVVZXYC4xze+GUQb/xQue5Gftp/PH7/yHLN
l/j9Dvnz69bGO+aX6Y3Q/Q6QfemtB11/jA175adPQg9lRAjy2umkcSjuV+D0Ajd6aFzFW9oGwqa6
XFaYObpxwjqIeVsT+k6WS1k7MzkgvNBIF5mRLHOfDBkFYn3sbQanXLokFTgqIhVtDK3aZS64m3Xb
WpPG/NDUp8Z/kwq4Pcq7qXypXrQwmnprAI4wBxaMVn1W/OKsNnTD+M+8uj1qIMJd4V2KGIakFEzt
DAVZzIQ5Lq9INVYkNdEidEwipDJaykE1q3tKYYdxiil/mNGFpMUPf1A+2+oVSuGOxPBtZ1XX1Ibo
kiHaUvyZrRHFl5TpPTLSnZw562gggCgtHsM+fmgQswyqQmGPWDcjeqARzEyFsYjs/CMjZ4mV+jUo
iydNL3YV+VWcpCBRNZVT0WBRYSLdlOZasZM4GwP2bx1nhGAFSJlshBo8/UjKphK8w5lgkTzTKsbi
qW0QDqSWKFRz5LTpLLEfqijZ2ViDUpNJeZ7cyL3eywmDlhJvgIklpS2TmarU5GjYRHbLFJWITtqT
EO+DwAXQyOesc1dV0iyU7qPr4s+2ROFWVV9RJd9aEYRTSYX3JdXXPPI9oG7ZwlLDc+BkyyJCAWKo
X36X86LleVaIbU2Hzb22LT1lo5XVyODYmwGZ675x9oDZe8Vo0sNCzVo2xh0EhnrpMOrxnYGos+IY
QqBFWBRogJ7gGPsg813x4ADQ7wDpVxbb6KFfNVB7+oEuEeD+0NqzBI26HwfX1Ejfupgle6XtsaJv
A4D9GuD+GnRW6Wg7b0CNL2AnzU2ciA35R0aE5U9bOvT4VkzEl1SvocaMVot6m2CObwgNUF1auYa1
RGdtGkIFJMIFHEIGNMIGLEIHev41iRACjmzeb4QSjOkEBZwVMp4Q4LLtJL4gHXMMmggFpUe0AWEg
z/D8N6WR3UuZ6ANZexp4OlIfZr5gD540hKczbCI6jq7MXalqtlJDfUamyrzzaAxUeaU5/UUM5lXk
nxVQldYEgZV4pw6evod7L9fLm5qwpfF95jPDtlJtSo9mbabeSSMIysyGeeZ2c414+0hwQeryRrUB
a/qyhhjcJys42CciPQth7gPPPgWK8lIBDMl7eUt29LPozGWuKbtStXayFoQrzy8etKz1502N+cwz
In/WGiSzO/ZW5pVQCLUzKyekrAgJ+rQuemLi42dYgMpj8FDC99667ciVB3U3F6H0lBXBNmrVrdVD
oOOHuUtS+2j13s633M+hcNDJF4syObbaVwfnL0VlUfrdqjLlSUjqWRAowHkFmZU0qZFzLj3C9SKo
oVkEbDe/50F1NAM64xipBPkS+wpAQ6FjpStHzG671pt9VSA5aBHij68Pe1ahtpuagV0WKYtYVqk1
sKgyRVZrb+UUsGxKkjB7bZcZyFPc5LVOJGyycHALcSjAHRpBfbLN/B4pPXV1PS9d+Ugs7aQhrSEp
SF8oxnGTgyqsRULaQlkpU7aQg3tr9MqYlUkNJSEfgRNAGHGljASXIVWWcR08BDJFmWE007ihJw6I
z/UDQlc9Ey+zjvXVNtdlpF4t7cM2+5EZwcQizINDGTa8NiYTgXfnzN8YknXze5DMyUCbm+cd4wNv
Rdgtjp3s0Ub2HVf4jcoP2W2WUZvd5CY5GW2Oeq7eO0qFoOwjTft7XuhwazmiSwtfEtpecQmCcusD
bGy9akz1mgoE+2HpvueetayUCAyQ9Ji34dEKbAsyIbPMPjvWcsFe0EpGlA2bA//oEdYJZBm9y8A9
1Ukp6zPBj7vZ2XG6g2ewq5gDWcTChBG+olAlQANPLxMOaaRKpgbv1U4810jfs0B7K/yOVJP4JLfs
uIw0W8Cvvqa+sbGZOHL00WrjwyrqhIA5/2wI6eaj1ASMMu0rfanp4SX0LHvSkXYbKtoi561huB3Y
m9fcalYDthsRJtNI0Jx15iaoOjAgNh4pKSf2LTae01Z79F1y53ixqpKsArU56UnkLqOs2KWdsvA0
cwuaGWdn1LAMrtOX2kmuZW7uY2VgWF3i5yRrGylT/Kw5ysxM63nQp6/CbpaOKs8CEywbqYHozm5h
Lhaxq69cX94Nhr6ItIGgXjyQNSvyFBtG1OtHq6svTqd8WrL0Ydmjj8zXwVoPz10gr6EHL8rCAc1k
PHR1+0GPcy1j9yanxDcl2TGI+tfObpm2hctxzZKJfNIrCcYZL9jqSY/ayOPSxCDY5dvegoPsfQZ9
+axEJltN65y5oOcq8mqE/lYP8VNNdZ1Uw65r9U01zvwNeU108YtDEEgssDtIAqkOWVJuYC9kLz97
sr9WrPLY9M7Oa9zFwKI1htffeQ6bHG0bNbg/HXbMHeO6Hrsv4OnElBgJ4cDusFWUHjdSVc+cyF2j
53wQNZG9jXiVQszXRUpTLYuZqhpP8qBfevHatzkd7DAh3+mxIo+ydWTsU2Wxsz19melIZbT2o4WE
PpUd7IJZX+NpJ0BX2Gs5Za8bO9m6k6K9Jmlsyg33RQfmz01HmKFfnf1CYdpevTuqefQj/7EoVbRO
tT63cnkV9t0mwBdnK8HaYwmgmVzAAdan1OQMjh1ynVLt2pYKECt9Sdr0gwpv+d9b8NssaoWJiBZq
kUEC3f87N+Iv/Frw/4/H/5wbWT8EISdjKAlvol8XtjCR0Znr1PaAP8ZGg9nQHyU/jBGd/BNi9uDN
mRTif4yNiLMWrGwFeqHfHvUPFrZApL6V/N9euTlGBPxS8julyRY7TspV6nUwuKt5Iti1ZQL0pRZs
sgr3thFcAjOZwz49aX158+W+nSDnZ+pORUN6yFKS/VOdpvtWKudDna/VYRdLMj58lrAqJqxU57Pa
SMFD6qqbyHX3DiZYhlEk0ZJZl+1lKb4aBEtaoOEnUr3kX1uafHj0ptwZmXes+LZNqoo1ZAVz0uif
Aw3kUoeOw6dTISnVQC8s5fNqCB87J5xTrLIolaRDZztcUPFXaz7LhOrF/UzD3ZcmRHJp0UrvR3tb
vdLaaLwOt0SCHVQrnyiM/XUAArUORKFhtCxLeJycHXxAVh/+Q20SI0SFKlpt02n+PITcNKnM5NPX
8qlgs5kJH31KssURLwOtjKQiXiRpwMXtXKoRMCUjSDfjeqYQtNYU5OD15rFTrYeaOhd0EEZvgebF
9TJ8+264VBJlEdbFY5BDsGKB/SErI46EH5gWmO48axnYBPos9Q+ZezZ9/RDaEmUIGjvQgi0TCreM
ZwLsdcy4hsYsCzqCF/BAumqXzTLLems6KssWn1gbw3TATFmLDSk2kIJHh36ZP2a+Vyy8mMB2x9g2
gjxRMxlhuz6GQeb9Ma8b707tX3N4z5xMaW9P/AjzMB5YC8uhQ8PBtmHqw3DKyieKwGmBfSkJ5ZnJ
NrNJAAfy6kzrIMGFylDSlJ1J7nE/tdJ+Ko/VPGMSn/9HjzaDFr4iB2HalR43YEhIDKVSx9HZ+ouk
xvwqoMr6z21yZXGB03/qp/JCDN0kK/CD9dqnavuX0h1YEroE19RsfT0xsVCHDWnBstAoD2mpvuYJ
C5wM22iFi6rNh7VdddOKclUDkSD5DcP6BzduznIBGCOt5o4OcrAr5w4cURevhGpGK5uIN1+p93Ic
PKlpLqNS9opZ06LrFb3y0MQhVY+Bm4OdeiLUaeWa5Gnth9Fh3DQWOJ1hUUvhMQnji5RC+Y6oSn29
OrteftSg18aUay4BFY4EXRrmIe/iaVSM/kp55djXMiOqwGqObiLbE9OTt4a5dSBW+ba+qqkwXbYm
tW4yXFNvLUt1K78Kv1s4knLuujCeqe3w6lPxDkO1tZp0n8dgLYIoOXgdI67YOftQPSxSPMgUmpRZ
uI4I2m14B0QkF/YZEY4GmxlU1IHL77OCDCJ5XXQJUbk6Mq9w8++9dCwdcb0B445gb93Qx93A3wk+
hfKNgPo/Hv9zyqT8kCGmsgn43a7EdfVzyqT8UNiOEKaq21x4XEm/3joWlH7zDybgr7fOiEYld0Yw
7LJG7N8/uHWU0SLw52XFty/9m0wo6v3G9QMJokydYSOmqdG04pwK7C6GSFDNxXBM5KWS2v4sc1lI
1sUyRmXGLGqt6nju3GSestkD7bbhtnyNcvcj7ggFbzzgTlk5D1x9K1feJbKDMUcG1KU+k9SdUT2X
AEENevIKoLVXTZLMe3RaJIqxf26dLztSSB586fRwosBmV+yX1ktOjRMc7AGMSRXa/bw2vZVtlbit
Akyvg4xCJCANMshIjKo4z2kIlPCocAf5qP2akj6d7LzKx04kE4wXz2oMQbWKnJUdSNAh62YHMBEC
pIag1au9zJsGPvdPG65EXWEHs/JLp5I8WhSLWI+vfq3fQilBut8syDsBvgMmkYMB1kDsX1o6M09y
cRXVMnL6YFhKPI5672mQMYlbCbm0bA/zUly8Fn2lWz3HUfDSFYSa5wab2Q7AeK89iI7NrJESemZr
zraLvFkxKGyY2XyashTMjEa71joY/KBb6p1/G5R4p/GkxGJFRBGwoQdVYZPuPM4Ck8LYdFJ4zoo4
RpBEgFqrPplt96irZz082smTTg9jtdIZhduTXXcAalPwqkX9Ubls3F2fqQgmdsv/lFip9grNHUqL
3lbeY4OetCogPSNoxESzNYzgKtzyM5UDdDh0YEq2yr3mbBfVJ9nwj2Qh0gNhllUZhctVdM3RVTnO
sNVz465bZNmDcvRN5y1M1JfAqZu5NoZut2QVEmfOeC93nh1yCvl+aFPhsUbXAC9I8jaFsFDDrWTN
gnf9X3ywYduRx5hoaltWn6P58W8ONnydlLe/VtOj7efb439W0/YPXWF4bpsmKSNjQf3fg40trGFR
xWOLZLD9Xf+IrJ51MPvRcT/7Z0yeDRMMH6r5W8oggsp/cLCRzvX9YPvTS2cl/OdyOqz9qM+jpCel
LVwnZJ1Pa8ds5xlDMwWepDYEKzX3V5kVkzAhg5EPzcc6CK+026uOz4rhtDkZnkBtiF1e2nZ9kEHL
FQqsHt+5KRYcc1f3VlFfA6LM7KkTa3PhSpuuU7AjobXyMoU3vrYQxHqkiNwc7UmhZgfRVI7cD5Wl
Er5wDZSKQMFCCiZF284uvWOpMh7LSLF1eWkVcmYL0HEawMdyT5ZRb7VAfRMIt1RnZyicMILipKlD
8yJbrLiIXyYfVwHKQIe5Jd976SSAJtr66BpvsbwoYDx7EazLlNSm/hQZyEfqD0N15irUvbrIlo0c
k4YNAqGM5hYBTp5bzBsl+rJJ9aOdJXX6JbBPJfQEF+RU6QZrIww3rnCvjVMtMb33SkkhiHNlVEnU
8v9xdx7LkWNbsv0ilEEe4EwjEFoxSAbVBJZU0Frj63uhuqs7M+vZu1bTmtxrlZkkg2QA2Ge7+/KV
YrFXm9RTOAFkZb8T+dDa+u+0uAtDdD3Neg25Dwcc0ONJX/mwq1opnyhNxNQMB0avYdyBxBZjfOlS
iv/mdVPBMkLS2ktqgJ8WlfEKE31S7TLp762K0BG1UUlhrIdEo8wlfqiM7qxn9XMnmnsOc5++ofR3
RQ4iLVD5woGmcDpS/HcfoSPqeJIobJXnVlIYIxpxoUrtn20R8NDC3TT4HCuy9LnV5bsZaRujhRNa
856xsQBFFh0yRQpgEOehmCyeR5i8xqBxbRxuiu2xNDaWNZILNYMgtcTXUNmXOI83HM62tkWGjAJE
+pr5Qr7JOl7msAVkGL+P4exiEg/RfDPEDGhPx8wuLxFZWG0IPhJHe0KUdbs43MuY5JEZLKck7tys
6F7Nttm3NfsUvYdRMZ2atnuqfKSDdKQ3LrFNYAR49+DY1TQDOPpCj2Q/l0hCzpndOlZCARZ8gIaN
tUgyUIjOc0NbMGRa+a++wdJp/2duk0iPcLT/cIPl3/x+g/3bx/91g3X+gAeN9ImHRMw9TQSCfoqE
6mwDyOr/PypZTVtw07WEIYX5Z5D0p32Fxn1XsrOweXia9j+5wcLc/9sN9teXPv/9T/sKvw6dZFTz
Zuvg5MyUnlSDHXNM6uyNErSqO8t3kHzdaNIfkBi4D8XxaeDxPYT9ysm1VU8GMq6ytcVedkzAq8j0
sZJwNhrUj7hLbkVbYEEbN31uPnVj9q046n1IvXc7o3izdp0WI40vobfoi+6TQcR21TEX6zwP7ybS
gWIKDADH8WYiSh1bxqoqwk3dyWuQtHcZxYBlbf2gimo59MllbA064kkIeqJ2kCKhkHj2K56I+KSJ
bDehbmotTK+koMFCcP6FnVRgbDXTSxNgz82b02h1bkiwg3ZXhpGHEioafciQUw+RvcnyGA4XRm9w
H9zMNqNAdiWrqgXL1M+WCvfoJFAOvsn9olUAawm3mZqdyYf0XOtZPuKUx8oKryXvf5htcLYhNDeh
xOLwPZbNujfLszRebOaxQL7pRspeYlyadnzlKoWX17mSM2/qI+9Qrz4ixeTqc2a2p4lgIRhnWMNy
p/g6PfDl0mbJ6kTGvT1yVsYfspQdh8wwVY424Dg92gos2k7/VkRPKKxsOLxFGxb0odBuyrw+fUn5
Q9O42UAetIve7cxoHQbm2jf5sOF+1M6dn9Lk99aHAsM2lno/2acEdw3Ac6xKF1pLK5F1wzWEZznd
esOTY7w1OPx0aaxKQX7BGTHOYuDAoD9EyTIusksAw0a+d/JraCCAOwMWi9ZNAwrFFKgkHLUT76lE
c6IHk8eWWMQm5H5yRjaW8zLTtpWfLK3ymGO4dHCOmu195hMEGsS2ZIPtK0+evjeTTYFxUh+wsvA2
zBR7qRNjLk45D25ABwUwSeXYYdShBQb2FrwhE4Ydjm6/PuC48anMwwbVsxPBxeV3LSVk7ExqdicS
bGLFLkWwUyHvQSYB2Bi7FroSdjHUMYsqwzw3zzk7mcaDSifuEp5fRPVclIplzgbHII4s2Oh4+Kvr
nHGZRY9k4WOz+EnZc3OPX2YD14l4NErOJQB3bTZG1gwTEtE6izzEb1ZKFrulkB1TOS+bGrZOLEbp
4mUPZTnmvmQvlbKfqthT9fO+ir1VMC+wxnmVlWC+nTho6PyuR20bsPHiRIPdm5UMm7Ca+orMs855
8UnHAlIieax5d+bPWzQHckHCWi2c92u13txSL3ofQnSqOJJnbHdH4XV8eoHeaNR2iQqnuKanur6P
/pk95mN95IS/juN+OduRBiCASoL8UavfdlT90JPg1LNNcZXKZo5Cowgpx9FQYNEdFW4EmK3gXeS+
uHG3v2/D8Enj7jaym+LHfNHlPUs9tK5Wu7ZxdiUp85Ya9kOA/26qtdPEwt+vxw2t9bMyTdqgRFhi
IcUebbz35uqJ2GnerJLEdmgxht0EopNaQ2JKjPeBsQlb4yWSAnLOtAKd/qJU7bpQfmSqflDsCJuC
k50r0E4e7W19Ux1jJ94V9V1FCVWVjNVqoDqqbMKNGSW7PDB2k0J2ZBAw3BSf+IXWVg+6Z7wMLaKV
PzxY4hrXwz7s+NKmI/chAMcsbiF5FWkBYQSDscLUl0qe+KbCwVNreSOOvX5MEL2N8ssXUEN44uCX
Dnc6Gk9T3Y9AsaLqHECjr6HSUyZ/snMuBkc3LkpJ1cbk3Ndw7CVHy7aYwaZ0rpqI+YGGJkvDSW3S
1zzoW/p/QWZBMjbU3eg33xbE/AD1PNeIoYuq5DZr5fYiA1WYwdkPY+dm+vFZwt/XfP2xg8c/wOW3
leQSZMp903gIZlAF4PjHFZVp9WfjJG8hDdS9UNaKSDk/NittrgFQGoO2M38fZvU9GuWVMXnl0xuQ
Gdx+Mn6SLY0CEc0CsnzPYdWWjViqBFJ8eglYOG5lQULRmAsKxpg/ymfQpK/sUjoMPLoMIjoNLCj7
wbyDZoEBYg5gky6iFy0tLwN9CIJeBB0btGI/5z0XQ1NjhVZSGhQSKlFoVIgQkhoIdDZNCxaNCzrN
C01pYxMATKnPpQwD7Qw6LQ0WNcK4LRA64+8hCJZtE7kFRZ46IpinBptgJoZ11oNn7fvQGhAStEMA
z1MW7TOy8CLn3lRoDm/7nsz+ZLs59dhd/CV9QRmbv1ZydSeByNX6tCnydFe1IfhEeVfZFuLAhJnB
2jsfg2+cdE99VIZx3c4E/8YgLNoZZfsg1B//5iM6NHlWjtZc4fEfj+hEBjlo/3pE/9vH/zRBwhQh
O27iiobtxG7vrwmSxhHB8V2CUULb+qV9yfzD1FVA9rpF2ed/f9RfE6T5BxH02T7NSf3PPqd/MkHq
8+z76+6R79myNBUZDS6TMJlwf54g86nx+kjm+ZbOH5eaYDcaoIDOje2+7q/L3typc8N6qfwoB2fd
JYB6EQYwnq3shKS2bAF3i+GF481ac2BsoDckDvco48sjLt1l+jVWzMdQfaxFdufX9VH0KXYp6xKH
yUNDnGSQ4gce5od0tE522F57xzrmurzWNk0LFbzptntJZLbpe+wUzpeQ4zoLynWZy83YJhzcA+r5
FJoIw5y1+vAy2EwAOqWPQnlLIy5YoUxnZRp3U5+Qz64KDGl6vjMxeegh+BDHvAUioYgXL2+BEFIq
6naI0ZAmwlXNzeI6E3PQwvgRAmgy/SNFHAvVzL9Ln860abzFOjWNdtnthTZ+WjZQEO6Fjt2deRzv
eqK/EZJzFbzp6qvJkybN9FejHzV8Cps5ndNbzaNX0FVfaIAGayVESh9I2iTeXV2a4yLzWvyE6bWd
B6jecIC0UNOYWoAx+pKBRA5vqIJPYdvcKzS+3FWi+eR9NRtjn60io1ccSWSKlFfFCByy6qHiKh6T
dG6q3cZgR4vd1vrKesx1nZI1O62qHhoRrg2txEhmB1enVQ/9ANs4zOmOsvamRz1mXIysMRPhplb0
pujll9FUw4FBcFnHGvwp9bv3ojtStmvfg3KZMRLAEtCGS6nEeDi6dWfppzRVtswdqCKBAKtuythV
TfNkaF2wNksw8onyaWfxYye1V1F4w7bKgGwqdBuHE8fxrIZL6yjpMUkyKmqMpGNExialZcFV2M2b
OVV7C/GqCWYl0hbLKs03QsVApdpNv2WtSqPeSGlkr/j1YzU6ezsqg2Wvo9n6wTaMYljRNKUrMtuX
GlHa9llkAUYqEDu2rxkQvrCh5ZZzjgAYiATnkA9YQAc/1eFc0Yfg1tnRrej7F0Xk1RK9DNNc1FwV
284PsW1T2AIPoKHYJMiig+6xltHD6akrTF67dWckBlAQpkxmtw4fdhE91xQCCIz7YuKQ4Duv6NnQ
Soa5mtO8OT3NgVk2uuzD3MH2wdSmbqaXmzyHW17Z6peZk3ysR79caYoDMsB5BIywyav6rXR4V0tV
f1YkI9O/+Umg0osMB8qWPBL/E4SPpSvLhl+fBH/7+L+eBBJ3MnYKRrg/jQrsVv/3SSD/EMhMFo1W
KEE64fOfVSjYeKbNyyGwjvngV7szD5bZSSHZ5lr81T9Y1lqzcfq3J8EvL312Wfz8JAgLB7uwdNqt
P7vXDKPYxLJA3RjZL1a0OQ+7gK6TcYxXQ0SSVDf6j7gvj7qvnDEJ0lKpRGtiNwRl+4OZdps56DVV
1c0YiLuqCYhWPySEFhhi3xlznfR7beRPtoyHBy939jWJTsu0KAzR+q9wqKiz8M6TkZ2tun42AvUe
uh9NbizKfKEsGsjNObZISb4tsVihdVZ5yzN7O1KlW1VzhXu+6tPaneoQtB7DVmrAysAThGt0xMtk
0R/Rle+TAeHB/0GxLy8dtdjcS210dZnsO5DREiyoBuXb5zasoXfoIdCp+jrENAxwygqsfdTT1RyC
6KCLMzG31YQ5UscPSGRFpS1CmY+x8/VK/NJUm2czE4vS0ldtG59Mo0rhZr3bytGhxaFnKVkTdTT0
uy7qF+3wHHQc7YjuIpq6Chhjvg0HnN7wXTNAJi04WS08FAjOYkqOgRmzSQBQl8CZNlscLEJ+0W5f
m0DBQ6T9WHuaohS4IXKOZYP1BdFJSXnh+hIiQIG1eoRjDbZIGMOxaHKUxeJmJNauEsMGiXoZRPKU
m91hgjhfdmWFplVdqjj8mvpg29L/wfN/k3rwFMGmhPWwZHHxmOUE1DnAC6Fssj5bWROVGE3pZu1D
b556G1fIxsm/cqimwAEPUvmccID1LDgs84jRrqhaV7XGdTSVJ6PIy22g09ldTF94SaGrNtMpBFKt
2elaQJ0Om0sfUuci4wN+hoeGyr8yRYUCoo4Yf8+Leu2G+LMEr1prb9wD+Z29qTpkFD5zRzZ81Dj1
JAohdYjHCf+K2aKM32xhs6L+UI1wW1Vg5Wv6Fq2r5417faR02ngSOj0zsuKnC/+YSFMRVs8aT8iC
pyrj+TLCZlnbOHhBu5TOnc82RxObwSayS0frkGlLk38lgBro7Uykvq/LT5GMbok13xhKAvZ4i6J1
5NCa1ug7x3NOZTLna/1t7e+1gBgSlTi8FUbnoSJW6bSrOIY2YZosBu46LN3pxE3fgIbQs26o5SUJ
musU0Rc0sWTCchxNeD4H4+oh2Blj8UOW4cnrrrzrV4NUj5bauHHSndM+2TWSnQNuCFw4GUn9awEx
tq5ubfHh+8+WQSkNiWgBftpoawIL95nFEoIk9wS6y/lIE4JJvNd75RuVkYYA1BqepwIui29TwdWt
og4WWUQnfPSsYqNJOUonrOAjrCYc+xaRnT8pIC+V9r3sHLKoLc0qxkrC74mSB4snONE9qPqAj1rU
2XogBRs7yb5Nm/VYZ+9Byr5rJO7VZP4Ho8Mjw40ProIdlOQ0FukwliV857Hll0RIo6jrQzOecgMC
DcvUVaBjqrcoKUO1sfTiU9byUNTOjVDWveiiG9fIJWzkOoRAWvs1DCOy8lYMHFfNKUJJHy1R4XeO
3/PhQSG85FU00adlfJRG+9hGTM1CDvBJ7VNHYb1GSe7U3Bjezj0XCAI3yQsGlJlYbpExR7Lqjf45
KaJ2QaXpaxdCrI4cPMn4I6kUoBqYMdFNC67H7K1WD6qoVrr5wY9uG3ncNyD3mYCVSutDUY2HHAKH
nNRVqoJ+jqT6hV/j1VZq157Sl2yE9WAnVFNEKWgFf2TvIyB2aGCCfHlO57ucFpfDIe104EvDhx2m
Z1VMdzWjKiTsmWo3RM+BWQyY9HN70+vetSF5rk7qJi3qHwP0IhZbxxQHDYTTWEIllu11sm0Wus9K
l7q5JK434X9Ty5D/YUet9w+Fkr4GIfY7T5Scfo1TUquu4ofIWvZJC/CwZZRB8zkRl1Zm/SV6OqRt
deWrVyOQh1pRr5kan82+fI91sFe2IYHjdfS29x10QevJZ9mpNTG+piFw44y7EEGyUM1v9dg8dUGy
c4BJpzLUiG1E27atD6lGa3oUJeYGkMqyCnG35fZVA0FlJa9j+Unc5LUNgjU64qfXxh9Vlq/CFtWT
7pVgzLCvtU4PFynbBw1EA5McUak9D0QR6mh0VvS6g5hjQWz2XyWtoDjUuU6mgxoauHVt83NsNcqn
hkNSAKSgFkPt2acw9yF7Lv1GfJSQoX1Rz3uuXdE9pcF3pLy01CRE5ilVlJcK9BIpIvDZ3aau/AfZ
kcvkNBb6FBuGU0DH2I58H/+FX8N+r6bqudHFCsruKmPYtApnOVq8BzOD9UfsJk1/7n3lhAVnKRrY
udANeK1LvdB2AhKeDPLDQDOuOc1gcjorbPmgZuVeAo0RTvpW2pAh6vQhK5O3f/FwijYv2E8YAvAp
2+f/4MsFPfrbcPr3j/+f4dTR/9AMDZXrJ4vtXxYpHSbS3HDqOLid2DH/32wq8FWZyGKo/LirfjMS
gJTmTwgN/nfr9D+aTdXZAfVL3d6vr1yyf/l5NlX7SR1tj0f7BC0ojcqjMvX0OAzILaHxUkKBaMdy
FcPkNU3YbWX1FHjDucF8pJDaMrtok8YpvhzrMjTFiszrzfbSWzmNa7vJNnrYPha+fVcpH1mXrvOa
SU9QlNzRltIDWFILYi0+tXg9SggmSKvgAIxjycmSu5Kn/EDBxYh/3tGvZR7tasOBx2mvslG6JvpS
rqRLrBAUtQV4ovQ138pC1nioHHwxQ+dvk5xiZkyanh5ssYKQXaaCQXz2IY/ZXCHyo7mdznlXG05G
brDNJNNU9WvLyV3pzNcmMVgkYcmjfez0fZEDCZm2aQcFm8hZbydvmiOYZ8jNJeaCrPHC7tVDybzq
5VgOAl1fTeKp85FBEmWNPW+dzjfl4gcngmVR0kdFgouB98BJEfF7XOcSEEz9nZkRC0cev0G4lD7u
Ktg9ZL8d0zu3Ppo5tTc9zTwOHYLN1jCoISF07RG9HY1oY2jZsbO/yvpNRu0hxcGgMBu2vfnldICs
4mHbgtw3FOHGWNQU5T5G7us8YuEx9tPJZjJ3NmaXLyeaUQyUxJxYiYkc4YnqHFlPnlO7oUdtBGVl
hS/X7RRZrkm2zBwRX8b6KVRreJ7WJp12RkMbQUgbFC1hahEe1IGEBQCiGksJgKjYqQEzKysdYUwh
umU13soohkNHGs3ibRRObFlI1BHTMHX7mZWRWFjo9X5fcGJRl95AyHzwmk/yngtZsUlGD1k62MvN
5FaLHuU1n5N9zJyWs/ZSe6ESYi5LuXI87VTH6QoT407TCwgxwz4feS94RnfJSyJaertjXbkUFcgw
IteEY4gw1H1/6qv0LMD6JDYvxCjeYlrLVA3JBhCw1G5ZpDHFM+80GeRG7Uc/wfxCIsNkeMgmonGY
kkp+aAy6Xnu0xfSZx5a29GO87wEalBOYiEbWQFHO2B+0KMTMQp83SSRV713g2Qt2oqymvVuSh1ej
uWM/vuLANTgHsNfnNBerueha4ptO8cfGg1zg/ttBYmStz9BNvjChvK2NuUbaApMsHV6mGf2IhmCf
E/mUWXlTUGSKgmL1NniZhK5joOY3VDXFayCZu7qSXtuoOoxW/tiw76CkxXKrXN2OzLpGLl8T1BdV
HRDN4/Jma+06NrOvKSjtleztlyH0XkfZ15taNzn5bUUYJqwIs/pRY9vf4xDRl47H8ir+jjkj4/DZ
eTK7nzrqVvAUuqMVqAs5YjYsDYIuciVk+50rc53tbA1KM5JQisDIR+G9Pz536dNEsZ1mJS5ZdWZ6
7B9Iw6hR5NS6/jv3ylfijz5XYJYvTFlxJKjt9hpGxlceYH1M6aUEbYghbBd4yTmT/apJp1VMW4lE
9FJy78jlcdBSubVA+FS5sZk8QrYE05YSz6cHFlmqsSvHdz26LyC2BG3yiK3/PgDpgv9xoykQtuKi
fsloTGKk6vOnyXgphv6cYCXQ7GGZFfeViYbXeFTpqZtyqjbhXNzWW3hU9FVT++uiHJZ0+r44M1gJ
BnUUE6DmICQL47HOhmclGHdDUG4nDy86qWCPktVEdsjRnvboTea64fSe+MauGyuSh3JljeKcJyyt
q3EZZZxbx/xkWQGHr6neNhoJvTTGMusfjP69BUAvUvpPR9jFbX4YdY5AeovVPw5XA3MvK70nkU8b
P/nhVAQc6vGgVN5taMD5dJdJSS/GOJ1VjanRTr848YJbYAXuhJKjlw7ZkggYeCZflo+GYbqJPsJ3
aPZBYmzGPOFNIrheaBnWQK1yMXqGxk69f/fSmMma43oxaR9iGHel1ex7LcL3SwzLLh6jkk3hxMLd
hFzaV6vealwr7q8NgIjWKZ8bT7pKrO1zH0BomN56Wez0km2K1oWYkUCb6v4mGzqmQ6s8lZ23mXrc
/5k+wu9S3aT2zoXdkrgkLxLjmY/wfHUZfQiRvGhM1uVYr8whW1djvh4qB3xS5g9rXAM/nFLbWSL9
0D2yjUNysCPhqm27HnOH0CRtC0ZG67ac9jIzr3piHCLRHdjgb+kVuE8Uazd3Y0nOdTZ2f7xseQGb
6N8848Ey1kDQgwFm//gf3KKOsH6XovAb/fbxf814eN3xHIHM1+HliJ/2jzMsEw2Kv2TP+D+D3F/Z
K/GHgcQLRh+ZiM3kr7BMzeIPmQENC5cUjJ1/sH8057ro32a8n1+5rf2mRBl9UAIG0sV2VPTnUmRP
UQFsEkTbnN9cRBWypZfdBw6p6ejJ8Kid1auNHhxU81NmkAYLf+1U7X2KOK0ZDCZMXlRz0JQLMaYD
NmzF7SIruWsN/drxuOdZ09ozQFZBBmmai5b4wGnPZUqDX2Je/QQg3Vhv26z4qpCfvJI0o2GfIzqQ
2wFKItaixyolKw8yDpaPZsdAfrxNkNnPZA+PeWo91ABvpji+Y3Bc5rW2qxvCm+Oo8FrqkhN+c8g8
dN28d0YcP+B2nOCSOlR+qLnKCudqma/svA7xMNBI2u9Utf5MJ5Xq9Zexf7eFd1FVYPFlxvpCjXGT
k7FCqcqL/rFvDHr7aBE1uqUT5K6CcycGNhSN1bHNkfQnrzmZzQgQX9nr0Ti7JBx6B/211yDYZ5Qs
1Xpw7zQ+AlzYfMl5OOGmu8xiJIb4WxuPQ2a7Tn43Bee80SEeU5TITbqN2AUpxC4nqDgl205CQwSR
+i1ZuU2lZXubT+LlI5DCp3by9pLHd+Ila1XGb02KoyRnD7BiWcVGRnK/VMJ9xlg1EpHts+wu6j6y
GkYeq5ecgqxOM5knAfm1chmBjUT9wamRbOIgQubPKCKExCe1r8Yc9pnuLQJu/VUmz6yPXF2hUjUk
DD9Yaw0VvJiqlUZcrY0otKf4PhwxUkTJ3lGaZ8Ux12GiPujVCGtsOnhR6tZ2uBuLLnFxXaxM4j54
+Hey1kADaK7I8J0J6guA/ZjhMZ+43dfiImzWWYE8B3ECjDs4lJLhpQCrPPbbvCtWmt/c2WaztTtr
NdCqzZ4kyL5aHj66HBgIofx57b5s7Wed7YomZ3/wtNeodSoSsRRTvc5ttiqK+Agc8ykV4qgXPPHx
M4XRuBxa81YyWC9rIn29hC6FDwuHEvyS/muwDbzNxW7iihDw72vvvtUJOGi3kHT+yHbSoipOh3rd
cMpw4MjybYYKWfwwWBaJ6c4EHZtE2FSSlcLXLHLaVHWxn5yajS+GIUfP3YkxPwUubU7BoddalDt/
bQ59vWzTd2C57pjEax1bXNujyIIrHxJr1eXmvle1tTnhYdAZUNpYWXt2dJ/r8T7SjXMPZM5ub61W
0lnebHBplxC2Og4LhYvK+dglWrMYhYMwIB+U7hFLW0/96cpw0g/bzB+j6pQaqUrXBDPAmPeIgmxt
vXAZ0Zg5RhCyAe8WhkrgQst3VUUndImQCs10jDdKxrmTzeDEAzjhSZdh/578ANAJJuAuxNYbw/si
XZ8W7Nijrn7sBV9PpMcRZ2WpYhGJyg2X4mFU6r20aX00G56HxT7VKK+tnia7homxMtNmyZrTHYAs
LOCerSQb917ll9m/ISzhcoNQyNXd8VcsNemyQ4Se9FPt+asWM9NQEoxDLVyIVqzwfqe81SPzwTf8
Qy3lsqUAPioLyHlwUrwP3Zw4ik2umvXuqEDgrfNNgFhv8IbV+hPh1x9j3hx7/WrWBYmik8BT6vmc
nakhbJS9DAFFeOqqtUYukuapz798gOKG9uGP9AKn/gvlUnQuW2RFJ5OBmUzJuqnSXRJNh7juyBaO
9wYRpt6DDZPfeSVvkaBih/jcWJnG9E6Or452Y2dtxjLf92bullH1bIMXa6v+kLNaS3V7UQ3aEf8F
HtHU2/57hwpmCXInmPjJfBByU9nh/H8iKDCe/hbo/tvH/6VqQswmZ8I4oRkG8CUVVfEvfwucbRjc
iKlz/OSntZFJLY4m5ldCs8M8ivxfsM78wyatwidkF/Wn4fqfjBTsm34bKX77vo3f8ifBKNPJd6Jg
25N+vtC+R/z21FAYba5p3MbtuQU9wMqfcXsBxg4FSX4fnvrl9WHPYXnxbazD4qBeRX0OqFlwVmq5
eohOLEB844rpf3oZvWW7LTb6u6ZjZ2OEPcKxZuAoGXknF+gpGOowc60QpOAywqFrtAf+I2uWHLYK
/gXZ8RnQiq13KbptUS2m8BS8TzhKNAwiK8lOiPTpovPmOt1ml/trVV8nnG8X5btdrWprrfBJ6Y+M
F7F99sNv2d5F/VPzDJ9GZtsE9MtHt0frz2mX0akFXJAfKMHA7LDvhXfFId8rcpe8Fo8oHprxlD12
j53hCgshZTU8U5We4O+N3rOaTjKONQ/J4/Sedm5HUJG84k6Jl8zsacVia5Vo+xgu6KbYjeOlpuHH
2aWLE46Qb4LWtKev0u/wktE/61FUuUT1hO/PXeVQ1g+Wso38XWsEG4Dmjr5Vc1zWGxhzuckW5bVD
+g1UN4U6sTiYAuPFVjdugiZYakOBqOpbCHMNlFAjOIx49oqjvXY07CDibQKuTMEAizbuZnc1beIT
vT2ejzOT8lWdykSs0/iHH33zjoXfAvE0anccYXGrAISmFdffWs6rSsqFnT/Fog2exj0JofY7Y8UF
TlVgq3XH4bHy6PkdIBUHAqgkebotxC1DP6AdW24+feTt2ZHX7prd6EtCluXbzNu1J17SdJ97B8WW
ZK7B7KyTHurF0TYWw0c2HMiDl+pO5Gf8u6DEnAo0cHr0x4uZ7E3kaKKHM2wGnlZOsM9Y0UOpLPVt
29ww0mZglGpOdxvHB0eytPFMBS8O33+HkRFpGp7kn4FphMoloMDO30VXhcuFFqDsOoGx8hbOeI7q
ZSDXwfShvCCdZRAdn8L+0lySaJ0nT4SoChwuYH/6BR7yvdFv7eYCWiis7zyS9sGu2ZUrcCIpmphG
QOHcda9WeOYLd/2qC3aoOvnVd/ZFcQu6VWF8eNrNQz7fjvU9BfGpsWmOk9g2nEqNu+BjPEm5Fdop
aZkk563skoZx7PUOTtFh6xf3CMj6zV+xJZtagcD65lXOxubkXSvb/s6q3kexDaZVfSeafWrjK99O
bMwW4RfO6Hg4hckZzT9xFkb1gIXbJ3qubJzmsWnXrLcWeI0Qas8Ab1LxysgyVae6dykNivbdDYBP
1qxrLrTgQCQyhzo9cLlg9JWINOlK37Qt6NsN2y4g9Fxadv/QDOfym2RSPXyEzcFwCE0e7PpFxA99
semzraoQpdxH4REVH5N9p7kD2luxcYZl2l4Sz15mkuCrK7DFBmLTpMjz4s7u/S33nEFZsmvS4434
Qo1MP1LLjbSFGZ8t+Zq1X/qw0f0HkqEahP/q0NlzN3IN5QV0PDXgc4OiOiCnPfsI4VZ7nrIXFs9N
oBArXhukEcRe1W8BCYG8fgZulzMMmBszWOvFSpePtffIhI70yN867Z3zjsNraBl3aatRHpNTviY7
fLKuCsWzbGCvxS26Wa5yQSHSXpxrcrQenLf0yTm1+3rflfdd+GS/1hwzauqS81Ml99Lg7hdCtYJB
XR2CGQp+CQK3kVTVPFXJuxKyaH6qPHRv3moY/PhpBQs1+rK7fUA1Gt/eOsxnAH9tgHp0Q7xbVIjF
5+GzNa4jFYr6C4wYgheVSoc0C/JdiPQMoV1ZCjDa23o8YkuuDYDFxBeXzZf/Ye/ilxxIf4B5JthH
N+2UsvpK3uezXpexPD8nj0OMocs4RsUlq1093TeUziscWLsFLwzeM1FA6FOt/+oD6iD4jChJSwyS
fhofOkCzu9jYj5mbIOrPqhztvmjzKtIeSTUsOexOb1F013LbRYfnizrFRptPDytmuIuNXwyJkiEW
PtCmyi5RflGfsF3bzerdwPUQ7Fj/GKDac8pz1zYmAqzvDNF9fPd+aR74QY6nfsPq8yx23i6/OZQR
Z+5k3jhZJv3ZUVijs1Hll8I9IKDQFpQfd8fEd9w+8FcA/S4j/z9tixgVueOUT9lxsJDc5otcHCJg
dTxHcrJHpFf4bto6Bxomt7jK6ZkzJHIFb1LNSLtlpZZ3qnPsrEtNwsi2Kzfq7nKVgPJrTgXBMDz/
F3fntSO7lWXbX7modwr05gL1Qh/ep3sh0jLogjYYJL/+DqqvUEdSoxv1WpAgQHky8zAiyL33WmvO
MUVDOkXdur/TTWjY9a/XgHajrJG1JtvJ+/hUPVvJOSud3EfflJE7B96fzc2IwIiHCkVn6V4n9x4v
jA86wXWx50SfvSW1L6FeTFwVSH5S8MijMVe1J2GW+ED2LtV1UgI4xIFReZ22AgKegAOJr27ZLCxU
e4TJR88p3iCRlcrIPytzHo6ca2qwS0256ajhKGM22Tzghrc01x7yHmIXAwgkNHnj1hkuiZZWpN3J
5epGRgrAJqKfTOkWVKZRuM3t/pSLjRtZYPAGoqx7Ip4LDB4Q9/LjYBE8oRYEmMfUZlSHYx8+dGlx
0vCH4Od50Xbj8oHac3Nn5r1AmviJ7VMneDlpA4m8JKLMGkclkoBzUe8jBYBaRg6SXV1+Kk7h/HIS
n7X7221R4ZDJtuBdXHwN7kx+JH0kGsYz0Tp0omH7oXifWpyaPEBHYJX2nSQCcMn2Y/zJcPHo2wR3
2PjDlJ2pzX91Bz+H/xt/l/v/miL+n9u92JfJrWv/+Q91Frb9Olz8/ZSIzldHX2MyAUXS9+twEYyI
qBPkeg1vZjDGm6L6Qf3gdOqH1m8Fck+KF8tyFSp5PJ1n8fuK45PkgzTgvmhipCQ+jjvigvo5Grui
PUJliasgWjJ4EfbCYqqZKwFDpBGAqgte41dPnBwu/zgkynGXoE65f0Xt/pcz+3/zquT5bPs/vaq/
WANb3aB+unP2JcCKha0eA86Dhbk+JtCTOc2Oa7q4/ThHEd5o6ru59SQroUam4rCMvv/nizH/agT/
y1v8+8X+4lPEAo7vNuZicOE+HPzT2Gbvm2SpojG+Gm8YBe+Kz9GSNkxMkKIfQ7kBn9owanObeh2p
tEQ2bf1sEez+dl0SiKYRkpeAuYFG4Eynll7UfW1Je4vc6TGoZCIAmjelWuQw4+f0a0rmC/JqsEgc
vMvS57PjcSsgxmS3yFGqPagI5dBE+ysJ3RpNLxfUYb+tLmK7jRj0htQGROSEPpzO4h1HpfFVCtzH
q3haJ6Tcr2ZozUqvlyRwg+j/Ty41kc5C8JAtajzECv+zRoHv4779vnVJNy6+/vkPIpvmEL0///wf
pab2myZRMxqqoUgqzXE633+UmtpvnG4wS4iiapqQp+gd/9HAnqHA/NEvKtlf4WF0xA0K0ZmVoP17
Zlx+6d+euD9d+l9v8tRSr2Zr0j7Urf29o9uB3qtSO253AtJhm5Pz0AjffJGlpGBmDYPF8LTXAgkm
ARzQ2dlKHAtpmAziwOdESTJP+gjoO5nvJDI/toK0Z45f5AtqDsI3AXiNljPWR84V9NOIn85mkfki
Mvcc8e/6iRPi/ZgytDGCdPAFyKzNMsr3t2Evq0sysCOC3mJ/0NZjuoGCmFRBXYRUnROJxbHPjCir
yA9yOXciaZWiAEmtRUEAxql4S64otwCqg6AlDImD/YLNvRUXVIl3sKuw5Yu3Vjm0d1JVFrNMfssc
chA2wL8ygGLGSoouLX3jIsy7jan4XAhGdnjJyHDr3m2vh1y43ISL1W4GwdWhOPDSws4KBXUdgzEX
0eZ5nb6QSOTjRPFkOBUSgzeQuP0B0gEWwEtOu3ud6xxcS5pYYaY7ZRpcjwUP70/6RMIcq0QHlvi9
E50kc2EYDMVLKoeAlRmOMzqPR7+9c/p1hAGspLTSI7+fPvTks8KKx2BZfyzTJwzUSou1gOHvpk32
hrQciP1YmooH/h0NQna+Re7NfLuyk5G2u24jrgfYGKPUlv43rrqFPG+u162dBUMJ+mcBK5LmO9P+
4nGwRsw3YdwHOrzc0PCaUDqqX1nz0r7IErNbsJte8rUXFzUN+mbJLEMcISw7/AlxJ0TxkdClLKPy
nGAKRhZaDKe2xwx9sFSfJIEtFrzbXh73FYN3PX/FVWgMRPQykgta7evRBdIhEY49JAUwsU+GHDYl
41j3cdtZ3VGHO6p83YFRB/dmkaNitTaZycgXh7FCPnh4j4KiDUeKZ1mukRqs2mmvIuGrCo8HA2AE
dzH57caTnq6wj4yKY/Gh9NZ533c/kRBoRyM/EEsem17/UVZvBfPnMx9gTxohlWG9GB6c1U50TXX6
43h9XuPmhluZkC08xP3GSms6HwskeKZMFrjqyDA825OMITPFDu4z+Ig/Mypq5pWDfzvOoI1F/jhA
4V3QY5lOJN96bVic1FC2Jd6V8rPoXPrwVeSQQ2jqaxPOb+9FZ3kfL6JPZH6kLNJdWj5244pA1+Bh
Wy5auKAMdaKKD+mFU0FLm5jBdx/S/7gpW6vbTMxbPM02HZPY1/vCCuCIu+JuODY1+cOfVmMDKjZw
1+KJ0g/mUV615/u6oHXFWV669d5kLMm8bHJMwRipu+R1rHzQHQTM7tKf7gmwJ2LnUV0M6SqFQmqR
cpWxfDx8BEHWguAX+ubXAoTmc0v39vHeCMyVlR/lIGd+fHfIMRsRNGNs3A4kV+XAUL3pJ36QK2yr
ce0Wd5tYAuYU7OT0GSxtY0ZPzeQidpDao1Z+FWdd+xKRc3KT2tfmxO+UJkcSQ3KMDC+He3o3+VT3
ZTZjRZYC71KE1TqH66GxIOCNHqvzhB1BZsSxKHi+6IaYi7gN5RaGgFvhUeMcZSfnuYlDcoYcLWB3
659d8Y1kAxbboau2xMYbt58SpVGYJBdV2FTT4gYkrl92ZSBeQUBvEu3zKp+tbJFWT62yvg5hX66H
hulZt+zx5T7jnCx39VrEaoDd1yZfw9HST5M55ThyChakFfjVFvWGQmpDdYBsl6/b8U1/XIrjzXjv
+Qyeh2d1BtLUYIp51ozD3e+J147hPUKRxbF/deJ6jvWeo/Yir1O9zp0JL8bCutvFk3W6/9AVol9E
TNRouJsH2U1ovh+IasET+lq7K5Ap1/Ymtd4TsvLqIkJcs8g60MKUhV7f0QaCJS9/Xe/BXQ4LiYZE
BPQJXel6irJTZZk3DlAfD7wCYK+KZHEdt30DPZI06gon8bmvDqg/EjxqRZBiK3uEbRlK/auBhlvZ
Z6OtQiAPCvoiqi/k3ZdpbKCiPw5K9KbAqkz72kmJpypFYkGvtDffGpQV8jP4saF9xYsqiDwJ4llO
N4b5YzoyvgTysQrjlSiOWj+0+DUiEFceXyQ80bRIudYZotJGE4GCbUr9QBC5afgFQhQiz9lCRUcE
kfgKGbKlkXMFeOtgapCEhQG1pTha9zAzDsShlvFrbz7l9VuJyq4+lUqoyqEqgg7HRUc04jJPA427
k+/8IHq6SbbajeOkj+wKw0cvrSipH8NaVXaU+AVcQT07l92qylZFFbZ09UR9LgkAhDCUKG2hlsIO
f/TAUQEn/X8wANAC7f/7IEFEjGBwnvulxnDfu/f/f0zcvhff//wH9CrlL9ar/+bn/zg5moSBMpzH
gDufA+HO/uvkCOFFhYKlqgqSC+VXdStjCgKJ0LAyxEABK3GSbct7d/3nPxT1t/86qHKRXPGcY/Rv
KB8U4++l2p9f+V9KtbIuwTSLRRnKNHu0Z0OVXsa8O+dq+2q1ahBTxSEELZxxAE9dUIlkyv0HavyD
XQGo22Q9lbWJWzJdP8b+ZAD8v9EpyvEMRsoSYV8D8YT8sFjY1RP4vVwiuj4rL0VGem3aHETtIUF+
Ul6iUjrcWstXrJbTgzW99wlLfWdZZyNDRdmVr1PGF64x/8lzeWtlbCO4gyHMrDJG6ehBMdhySrHI
XY8LWqqYAtR0FwHjz0ztTe70I35PNmg8X0MlvU+NdMof9MyZ/qrdXo+mhRqTBZ0rCzNLW7SS/ZHg
phNyezYVVUIzcT+gWw2EzEJ8iPWKTM8H5BgxaZ/0Qj00ZGDrLAhQxp6SObTt8dDB6Jd0wgeRWIEH
baqbhbJ+YKWY9IUwWrvi3i0M5RHAz/0exwcbqLCiel7eDMnpHsM39uYWgH42M1c3ccRjqhTXVwEN
ZGywtz3YNjVyL8UbOR8RIiZjeCytEv18jSnDufbdZijNyy25LWJUTk1cwyOcY0rvdOdpehilhno4
Z9mU8hBJJHbjm3HpS/HhKeXA4LbKN211vXrmPac1XO1yLEy7US2I24uEU9IzWJEF+UU2ahe1G04c
MkDaAodYdn/gkY1oR1bmhw7uWhwkTjHcPxV1r5FNqEqIUipSmpem0rliXM+RVBeijofOyTiiRFZu
fNCeMWpmCWhTSZsayguEtnGla0kNHd+aJyXzqMKSYj+TaIkaer/B9komkhgtoYb7aQ0vNZ87WRXX
lFDPq8uxFPYDaYzdROLDPdY/sghPW42LjjdoYj2GX6h+RFbxmuAgW9yv75Me+/KDQFVJrDF/xcgO
ya7INjVpnqzRca8eyJ1gPU0LfE0gyGt+0pl6jEPk770MarccQCQ2urFuzXINBvxV67LX3LTeS5AN
5J+jzZAtiJOVDn7t0WCvGE9wMNeDRmfUqtrVQ8TbAanHbonMGO/Zqi7UnUVuX5EUYSUkfvpIQmA/
a+MWX5qG4uKK/+zGLQn6nomPhX56Ck2EF9U9XUnNp2EckpsWYAR0aw1Qbt+SdZ15dT2FOLCXtzRf
3XvhoxEaBI240SDpArt9ozJ+ikn3yO6qr7aPr+F698teOtciMqdJEDdNoh2Feg6fnesWKPTD3Xrp
p3ZTPJhEkI5R96tcYVgOgbi40uJNwhtmalz949bqk7VhYT4cOr/TkamABigfEwnldTrNrcMm1Vo/
gwOKM4YMqPtA5nivrqz4qYmTcdVKkidPMsVrYeK3MVBnaEsEw046VPtrXj4pGjGBmSQTPEJU5JTp
T1kqzQzcp1srrXoxe5Oz5zvlw1g+RXWyv3EOshCYq0iRZIVgBOagDwQtBg0Z1fRN8aCWJNzec6Q5
PeD/G521DGGvWWZUpcSA3hqnVLOPvmRSq/TTk1RN3cdkJFqQXuHr57Bz6CGJRVjGpUdzWLxP3mzC
TFSwxcxxgYLcHkuZ9GR6za4e6XRiu2X1wH+JfDoTzKOiP/OKQ8Eg2rhMfiZh8IoSIwxqltkh9iKr
9XqSFAd3uALOjTYAsvXRyl97GonKwLztQS1VK3f3P7lvJOuiaM7cNPo3UC/+591fM/+2+//t5//Y
/dEhmKIkYoGXZ0L8L8JHQ/+N/d2wwGQaGFV+Pxj80jcSVb5fsSzMNpwa/rX9a79JYOZgBpvIKRUu
99/Z/uXfe2J/adX+6dq1uUH9S3d0urbJRPhGyvDyq1qrTFA66iv5Ma4w5byK5vUsDTFQDnmrV/Ao
1WQOdx0iP5VvZC931qeKdkErEaWr3k3JdphEFYQ1ZhutR2zbKY5rAz2U1hdXbAaz+zj1JyjgNLTt
6Qd3GH0O4Okh7NyscJQgiT0qkQ06OWfcIxlm9SIMrV5rDk3X1dXe0oRS3fgy3Oi2xk/GW7HuPNO3
9lf7vXp6Vl11XwSDycpLDi1RqOVKwgxsUyqebvZrGlb2uOs8kcxBuAw7sikcOGyevmcOSfzu3H5F
F2knilum5VlwH3YIoMcelmtzB4zfAZEfwqlnOOAk71jaGPduc+eyloJssWVyofjs1YyG7dsm29E6
Fp+rjbC3XGsPPyt3hFBcMmBsPYRdbrszfdXPzo194keI300XbCK1B0XIJd/Ult0l2ndb3GkbUmed
XvbVlO9LHaCNP5oL7BhB1E/hHoSF5jxX3n2NxIS4RBtX8uOzl5bGbApOCVb1E/fdWIou88nVtIR7
yclKX2Vn3n6Fcl91iXDyhQ1O8MZw+QW4KcQXHK9EZI+9U3+BM7Z119oaXhRWVI3drL7wru7VISaq
AUYh24wGT3W8ACXiGV7s7Qa3WcvOtIAjjapqE33dnuVF2tjxJvWhYNqy09rB44W8Vm/a5EtiYhbT
V7162JmL3iK0fqTNWLnmc+7FjuQUi7v73X9I2w7qm9PYr/sy4JSjecaGcYhD/oY9uGgDZs0GLl7C
/VCYuayg2Cmw/LroSMLrgQ3eFgLs1YWL9C91mPjZ+ie9jN5JXpnH0TIRuD9CbZao2IaTBNa2t/et
T2vlB+S0HdtnYk+Atrr9msT29CU/Tc9Xv7OpzIWcv6d1dTqDHvnNtuXE3xUq+3OK1H2V2x6m3+/0
bbtmtoeqBvyXyX8P94C8x94xfG2d+9iwXPMsL3SX7/hslnzECHbdNMQtxKHG1lcWDvCg4T2YlpEf
B7Rx9tGe63QSB3U8eDbe/WZFXezeL/HS8FQXwb9TOFcAt/vk8rnlkXi7vd2WqXddxhWhjUQve7wX
j1XlAIRdk/WwSJ85Th5mFdJ1o26h8V0D/YKN4ulQbeRV9Z0Hw25SbNgjl/bDnIUFPzEPQ+RlJ4VR
JoFhNgwfGUK9zQDVbE4RH8TeWCRYfPbiG1MnwScmyam5bV5p+V6yk9g670ZgnlraWDQyg2lJbIHm
pe7jAjdljxRUOmrB4GnB5zELTO5YKBDEx4EtvHCxATg9n+Dz7RByLONjiHwJWrZDx82PdkrwGduw
UAtHfnoEzLEDBQ1QTMd3qe/7Z+uobKftFMDqoxHJgKaz93RFXc6hNFXuhm0eeXxdzDQ+Idi0yTSw
ajZqqA9hn526DRoOr3/S/VkSiyAr3vGi8ZJeL7dgXjsamrl7eq3CT+F/Af71DiRFs+zhd597qh9d
KKPs+DDXwrdyoK2GO/w2OdW7bn/3z4/A8LlkH6UN7cJNdtEfTkVaTsAdJqNU8G5e4Wb+7REmvsLk
SHX7+Z3z7i/yqXanbbKhM+4+/GJBkHVYX+q723/kZHG7iWd9KOHwzLu5l9AhoYhZDc4FQUFfI7N2
77VnvUIs20moxw50Ymala7JqQ1x7tNJ6r182Pyo60JeGGwESYg5Cw0cQwCv1NMlTF90K0VLnQsxI
GVcDxpz4a80F79IicpO3dtPAORTso8DN2zuOaW8J7HCq7+sh7pxhk666IPFZNqMttKJFHjTBbYM2
58jqSgKHp3gSj4T0cI2DdlBP8qlB6GCjGlgL8Cl3ouoNP3M/VKKjvEdpznuQPnHqPUsOD5F3d+88
LzTb+TdmEazeWQq3U5i70se0ErbNh4Gt5Uiv9LN1Sr7FeMMg8p362VK8INYNb8/w3B2ECG5/VpiI
2/kuZfndz+odPIX27RWWQIu4gGWSvHEnClX7uu0T57a1yPzEg0y3td/2AcHpxSFqnegjWjGnxXjG
JWoBG+Sw5GSpbKw3UlvSd+2Q/1zfU0gAOOe8eC1+oQBnOsj+VR6s1kkOCMfii7zPNJTkNlp/5K6+
PNg3PznEd/RRdrXqbMYCi5aXzsyhI+ieGyzdxzf3ESirkjXu1WT3OE/cS4KTu8PK4NkYHMVjcr7A
jghLxO9YUshFbL8tHiOPwMRxNzklPyMFlSd4VBEHaHle/H2UvzpuMQyH2cVcyHvxa/wyFXxwbrcy
FwbPHbuWqyx1G/f5CpzFza1eiTp3riel8khLXMUoPbQwWaJsu9oAmGpmshgGWOmzFQdyWumI3lW7
+4gW0Suzlrr0iw3yDSCkHwVDl0dYsMIZNq9dBJ3AxPdUB30La9VGPR9M59ydPrINCyWvjw/1PHrj
JbbfwJuqvHmCF/no85U3auFV6lcn4ajuiXOHMWujyXBkB62Gl2JeRZIF6gp9VlZRpLKIzjsl2YQ7
cc9Be7Ajl3rGue7zq2fsqKdGOUi/EFM6SUjK4U6gEene9rfXc8+yE6LMpuNvv3V3h+hmHpws4Nez
Z3ADuqqDOobQXPqx78V7BObUwlHHOouUwgayhITdQ1/q5ofrPHvwgD+mgRygQ3tBnbmmpc1SDWEw
jH3dw4cSsH0DD7y/oy73c86AAXI3LXaji7U2FtQ70Xf2Q2Hc24iDhJ24BIHLqqP93I6Dx57KzaH7
3Lhp2DByoMno1DbeT+eHbGUxFBaclxblygpBYDgkk3DLYW9hB2UD5T5gcsIMC1VTbLPuLBSVZMHl
6PSK07x0n0QwEz7qt6X7hZKtYGrD8QDGan8c3oTKBzrF6WqBEotpoX9dce+SJrSiYVHYJyLmA9kV
V/BIr/ZPYcMKd/JzFKQVn23l3zelwyq65+nhczSDXLapYfOFGIhHfSOcGh8IB8pc/UgCXD2fDOJd
tus2WDouoN2m7/47ceOdtkch4k98Ou5PHQq+vv25n+Tn1ROWkEVzJrAardHVrz64A1k3UpZhnkw+
4DMXsSs3qE8ICQtRDa5A1QS3NbJddUOk55vI8mp3nA24W7aENtrBfBK5bZk+AdqsF6J/e5+WUL/y
p+xsLJXl3Rf3rO2Ztp8+8h1G09rJgk913oM4VjWBaAMXXk5LcYGGUPINiJgszeKmuvlICtNPHLf3
bb+vD9Kq3KiL+ewAnphVziuxsYRo0bJLvMEV4QyO+IlZSVrOq0S5Kb+RN6b+Y1OEurJMOUqfmtM1
9TtUejDp+N2nx2ZYxGG1EJfTqSJag3NwTPQldz2qtiNNAL/cSFtiOdAkR2u2jl15UZ6Lt/tEXqmr
rB4X1ZOfiiOrw/f9m3kTV9N3YDhsXrFaHEU8jFDnn4dV7M050a50FjfxiqXtGG8FI4h/1IPySXYt
cZYB8RquegLn1CoIv2z5pJ6mw/WjD0kPDDEAzKmCnjrCY4Hj4pB57kJ89pBJuyCGaGY9a4dyXZw7
jO1wUz/NT3juZ1pfjuWBs4WVQdjIM6uVJYLy8JILi2X5u9APxyReiOISEVOxlT5416dnXgsQI0aU
I8auzR1nc4nP3C64kJlWxV/PSIYdn78cTN6sp76y21LtOLcNkxSsGT/yegj0DwEisa0jKFuS0k0p
VYVdqJe++tot8Q6NO6wWxjZyiRGZWwFLotb92LO8TzZNF0knT82DkspmPuxcj7Xs9vzBSxKQ97Ep
nL3J+IuvMVRyah+tuHP3py2aVIgnnHyZKy3bT1Q9xfpK4aCwFSQBLnV9iRGZ7xq/GDCv2KYER3iW
mLeydDPHbMLmOWreJtE2X83F/BmO7pWdbEOx6POOeGqQbHGg8djwKdvZOVkX6+jUL4lHSHDi9EyK
vHEP/qCygYt/zNLBsFtkW7Gx66e3bq29dKwztXO8+/k7VhlSewNOVxGsZsfa3J6KBXrmhfzVhKWj
Oyjtnvq1ZH+m7/lWdHUfQTMHPW0huDw/c6nqi7tkLS355yfnf16y8/UoLFGLGe/EUQbR7iLaeI/x
8bhPvJ8UoeH9LAQy61DhY+5aSEtKGFDmECSe2tfEye2Mr12P2WLaWsf+Wd9H51uYrK2NkM2fNUdi
diaqXGFDCaCfxn1D0JZtLrSjtrn9WBflrYHndZ6CnmOGLx27lbqf66IH41fx9OBcPABvEl3sMezY
8SEzPuAZv09dgnzTb9uXaJeXmMVsCDeEWtW4vwhqX3Bvp/2x55gQ4zigIMZZdM4bB5e3SRMJ1cIL
+e/0Z4f5yIj8W7b8Ygcq2fKna6g/16gsbevpvkhYLThNLAiFBIkRjc/aTw1luIwuRnwQ7sdKPUfZ
WjAdK5S302sepMtyl79lJyJNs92cTHZIEbsuFLZIet+cjCnfKifyyhXRQMjHXKJygcwkVI1Arl0A
1M5q2qkBNwHLfbmVf7BejA41O9+dUzzXHkvOdhMfowMsKs27folP+nJwO6alBoWp6LGCceuxmWKL
Rw08fdZe6ZnaMmtPzSY7RU4dMhykFNhGW3JhVXoEg1efKZT4S4AL+NmPZtnWqXsF+3AsnoUzspsH
W2HMEuyiIcb8sYGjjPKmc6YnYowPPLMMVG3mKzZcUheBCFvS6OBO4ifKj8RPTrHL9O/rwYc/v5gl
KMlgeFV4Y2xmgcQhc6+K685B9f8BWPKq2dQFdAtiWg38CdV8sQBQR7fEoiBpFxZH4vjcrpnbnhiH
0gmkln+/hnDynR9ONLxnj5871V2+uC3MoNwm4XBut80C+rFmNy6OVqef1Zj9QfjhDWN7FMPhrd/U
3Oi6TwdjGzm0kVZPlIq0UNkgUy/38uUXuW68vzGnnNxlGQd8UQZMxT2C6Zz0tX3Hw+gYH3easXa8
up3nTVHgDdM9Xoyf+LkXrVAq2OIRz0L8nD1fgyRy2w94Vqnu1Ct0F5ZbYbHJ7APSeEp+jgzO3GIZ
7Uv1Pq7nxbHxFGjbbI3zPdPoWGmUxbTT38zLEONeQeDr5S9U6oX9QX8BL+47ErtoJXVm0Io3X5ju
btdl/9G+LjqauqySnKkBl/xfgjoNPFV/Fdv97ed/aZpaomqRmTZr+eiS/mtkqv82wygR+JFfof8J
CKSBLcYSTmoaPzHPUv8YmCLCo18Kshj6xO9xRP9Ox5Sx7d+Udn+6bnNGWf7SMB2jCWD4wEcPPjk5
N4aKiaeZEvjDIFdIsVLk1lWrBllLIlGOaRWi4/Kn60hCqAvhBcZJ6WYVHiNJrNwBxOB15s2lerox
79eXUlJ5ZqP3SZjEd6XL6m+wlHqoj+n1FhrNJO4gvuif+WSBxbxXiDdUMnY0SXsDkTgce42jaEXR
qI3G08PM1j36JtNMzqKePOUdVDF4PwCAEK71y4dczEFvdv0wAr2b5SPGthnIA56E2ce77CoK/Tl3
IB4WQ2ySsfBQP8tcxMySyTt9YlevsifRvL0CRzmVxNa2SP/b+OoVkfzW1ijNxPZ+dRrtehiYhowN
U7g+Mbdj9snMZGbF14FpTM7Y3H6uU/VexSIhIKxVlYVNIp/9x2Kt7oZePM2W+DrJfHP0H/r0mkLM
cRSQLFVeLBULrsuUu70yLqdMfSXuxx8kYQ0Px4+aazCK6gsgP1o6wu0yTNREfZmhF6TRqVNulC3i
k0FS7SIbt7dKPT3SqnIFQbrujHwEcDaWwEXR3ABcS+wb3REEpbSvy+ZdGid9dP6TByf4KyUYDODA
Cd4w/pfBiar/bXDyt5//Yw0wkTkwA5FYB35/1H9ZA8jxBe0lz4r5v+omlN8sTUdRCxUMoris/2Lv
VH6DISYyVCGvZ15V/i1iBI7Rvy0Df7p06y/LQHxVAQVWVh7qMCjt21r6pLo4W8w/CFmxlU/9QMVd
Mdojg8PB58mm2fX2dW/YRMZDaPBS2RVO+iZ6Y7LdQaPLlsptx7FVnRZFfspu3uCLSyt243fpEz4i
bKxTt87esYi3swKrq+A1LkhNERs/MzBArCnU+frIAINtMRM8RT022qd+o6bFcyrCfyCphek/eAo7
F4/U3fS23JtP6LoXLa676w5W5PTMf/g3Zf+MNpyyOconPV5OArwrIjfWAuEm5RY1JQuFKoBCt7uf
/ocoxZsU5E+9s7779SehJv0SiWj7Mn5Oy4kMlVO0S7eMGzwOmgoatRJaoU33/KO+3HaDuOEIOmrH
gvg0kUBIE/bsi/YsSA4CZBmUTzjypgrxO/VbywtqqrUG9ohNGJcZ3VDV7vNDfIge56tyodVdfkdC
GB9oGUX9pqgv/bhOd63K+Tc73Ckfb7tsWR76mw3BIM13JX2mUXMMlurQCLUw/ay6jQZc9BFguxIi
3CEGbUQPm3u2snxrdT+Mm+7EaIN/0XxC5LhRkHpUchlTd+qUDAzEXC/XpSMxw94gAqSCHCBz7XIC
Irx5Z/BoU22ygO9qSanJAhk4vXLfCnSiqBHx1bXMyMvL2YJRmPpYd+ghxvb38RuO+7xIa7bWO2KL
mteRIYZuFffmZisjNFZIPXqag9N3ln9ND8ybb/j017h8Xh/HObbYzjkQVTQoP0BT2tPZ6m3A21e+
uGdO/gqM8f36pf6I3LLC++O66WSX06wNWi0BfmWPT0g5EorvNP6YXDihcTgSMY2ID7AvlN9ZmEi6
kBQqhSOt1SfZa23Zw5bCOOh+bAd6H6fri7jRQszzm/Gbz6HRFuVbG4NsuwPC2MG4K/Kn6BHidJvf
5Tf5MjsJaZWcOy6x3Vbn9l1f0utC+fNAIfPOtUK6F9lLcE2WaN9sojvHzJfG0LgtaPgx6rZjamva
ZyQtIStJfL460aPLXB6W+n28EEzaFxsVAm/nYjtqbQKs48wFigGTN1wgaaIph70RJYjdmmuEFe60
Kk2P0h4h8WCdB9rast9oQfJdPgiVD66I88I23c8YfH6FGaW49U6MLpLgHn99Y+81pPeeCI40IbYX
Uwf1cJh+MIVAwMRDZNBAI9XIDlLpUJhBTJ0vnQcQgSkNghgy03DdmpgIWQ40ROI2HY0rZ2RUCzLy
Lctp8k9LvmOOgzl7GPJvS12VJeFbJKfcQIwKWcXkUK5aR1zr46eJwLmTeJdWV1SdUW74U4PpSUCu
y1qhHIT6KSMBRedDdotzsh/X47rb9kfrKVoln9K3vpray+2gkXQAe0KDMPHw9Y87bN9dfdI/htpW
Pxgm1PJHuixO+QF19TPXhVfZyUn9CfjcBiZezVGiBOyClGpo2lj59+MYr4hk3qOlZsY3bprdbccK
eeBxS0E4fMRvGOiAicHGtfCrXpd3vLQ8gXjD6AY7o+oO7QovtjgGpulBthsUFwUVbTWRoaFjEKeK
jjYkJvlt3EPJepqGGrzWnBy9NbrelccXfvsdQwOzruKjIO+1SnxCxjpYJpXKOSXLHKw7gK91I7Ay
5LOKO88lEqiEzp3SjyLpLu1L+nbV/sF0SDXf1dbDQESLhXBdfHmNHFyHV4umyHgtvIdMDJJAx7x4
fEvQ5kARHuv8gN9aWOQJDfBqoKYWknZ542JITyf8Iol3g4o9VKgfDOi/DLoyDbmFpHva6Rjk35RG
tIesV5OOtXDf6O2qHiC6VujzaalzxbUu79T+Z2zgK2pEuH0hzx66zueQjtQ73pKTaPn/uWcdU5P5
x5jDVlD7/W9wLDhXf+FY/Dc//8dZBwQ/FG+ZsmbWev5evPxhLrJ+o3KxiPNTLBxGKEh+NReR30Kg
M4YkmdwYE27pv0oegv6gWWiqzh9y5vl3Sh5EJX856/z50g1pdtj9UvKIkTlGVymFE6S9ZlLsFiB2
Rm11N6r3/8fdeS1Jjl1Z9ovAgRZmY/3ggMO1jHAP8QILCa01vr4XksxmZRabHM4jK8ssM6QLiHvu
OXuvPUz5Q9XrruFPcO7hJReB91hU3aUSmHd4T4hLviOV4XNePpNLhTARVJYXle+FhOUbsXnCQmTq
Kd4dODOxRAwYzhFa15B/UJJSyYS6QgwwkHGFhi94c2W6W7F2j6KOdqbAeIINhsAoQdDRlTUbP34y
BXlJHIkBvG6SYTJRaahWsVZjxS1N7SqV7ZmdyEqXRDepmGANFWoS7nAy48MUcyuKQwhC/RFszS6y
OghPaNBb7p/ROi8U7xJwSUF4Khe59hGqKR6fnggbOUNJOWLsThfldIkr79UTGYTmKcQv7TnhJutL
mh2L1mc6BpeCZV/qTkKCQ4qovyGc5TAyIk7s03nqdsK0EWN6XZgYtKlffHeE0RrpmyodypYSiuS1
ZQOxShPbNQkNe6E37VDmTgSvPMaoL1YtkVE9JJq6hZnUaLigpS5/mHwrexDBK9bYHVWNUL4k2EF1
dopgngXU0iXwvU3jJTcfcWPRsiQHXnk1x2qnzRNO+bkHF0oCacB8zusx/EZQmMDG+8z4xj5gpSX5
zD9MYoUr+N0nNHthTvpL6zWOOaQzdHlO7ZLw/LDbxO2fRYsSrWalB6tSAIGiqEchC1aJCW1CnEGe
EtaW7h2cIvmvlblOhRS7JEndRiA/s/ti3iO+1UBVK0IVnRjvl5Em36p/NcQ+X8XURrWJLkEoVnWb
ODFTqjLwVwVtxXFMlhB3F2pCjT3b34XnXu8gqVBMGeaHaAhYQ4yT4W1qEP+LzJeA0Ecrwq2Oflzb
mj6uNBHAgPbSt48TbuI4RQGVdMtap06UzXRtTOoxkuncDcITkZyUmRJsWoJ76Q6A3wBhICYzUU1y
2nA8G+lwr83GVmcktRWeByVb+HgklAj2iQwjYkJvrOjJXq+6ZQOGrplgcY5IToWJE7ZuvVNQe6Y9
KAZlqgfmXeb4ZoXUOoaffNetslVmyisaxpKh0iiYy9D3D3rXHlUPaWghbHQNU01Ed5zpdRLNqPxv
woGOUWW5up87fs9OZaixqKu2p4Job9O1oM92sseQHGJyNyCKBNtSoTay+qvXRq7cJSc0t6uKnBmV
S6kQOhmYi4EWwJ/RLRGLYztQkQJTQjRR+Ax7VN5bNOAkpE/EnEkVYzL1qWObI+KQ0KVh3wz+KiCx
x0mz8LVrZMjujMSiMUa5TkEgK43bavI2kPHeBB5SGbFYS4OxqlWq+aqe5x8FgXW+5Yj5fNqq6d6Q
y12jNbuJ+m0yBqzYHWcWmRFBi5pYZyBkmtlT1ykrNcQfrguIu+rqpLZAnymQYoFUEGh0nSE7ZVPh
I4R/WtHnH0QGvf/BTUITCpOp6yaR34o4R4f9c2Ul3/xrk/Af/PzPRdP8C8hwScGsQR/H+JFb8/dF
U2IpxV5L02+2VrAy/lRWqlguyBinRajNbYL5Sz8XTXLPVPSU4o/Pz26Mf8NX8YNN+Yuu8vdnPht2
/7Bmat2kGdnEsjNO6JaxnPnMpmvrQcN8BXuwKBUHa8BK0mvXB+soI6Vo+kMeSRDg0rWGMzBq1n05
7DVRQaiFZrDtHtowJwyBQTTpUNVza4DrBaDQ9ICQsltTXK3+oATofuHq9apPb15z6lQD38/eTJW3
A/l8kUA+3yUAupCTVlHiA2tLa9eoJFOGcD+G2C1nf1yPzBJdRab1hwqcQ2F8CvlFYNyeG6YjCcES
vOEqRTTe0wzQ716Dhw8zLs8tEG4QMtwySrdWfbFUYR0o6i1JNeCQiiv2Btsq00WFzraLtNHIdMNI
cqcQXkMkPI0FgwWN8bvWwLJKHiIYINiuEZSqIDEkkidKEft9P3ywBJLgKCzqrlpVurpXs35levWy
MV8HtVpp0I9EGcFBCeyArIoBMLKgrevWPOntB6llbqGRuoFUrfSh1ZXi2SB5skCYqkQkWGEGyyNj
37LIjFsx5mHy/KwE1bUs9I04sD1SU+oUhHXMdhOJipz5ntWadqERLtmmbtZIjugxR8Nd1RffGgit
aHjS/a+Rpy81OEYBOlcGEjBkXEoIlalX7QmRVFeuR7yGIY6TMvmYRnk5BB2ePPWpAc4T1egGjd4B
DGzHNFhbq9iqVg/CExWVx9LcYcnlaZX8ijjTlp7HLicKkdcSbGl8hMyrzVTb6QC0SzoaIwn0Yq0u
4wbBOUlDXg8wsFAItblz9aHEKHaDOe8Jgx4UmHGuGTaNRrvMA7h8/GqVh0hFGYZNcY7piraquAr6
0m2SfSIPe4F44pKzdMZjWQwXpQk1L7wHdiwbuZsOmFDOoXgxQCWN5fdUDssKyUNnEo3OfbvUiQpp
VCIfymVUk7ZSnCwBJhqYrojoGIN8wLZC3TAcyvlOT4M6H9AeWZkztrCxDIZsQPblblyNiYkzbxum
TPgrlnf8thavWB5whnTZRzrQWel4RYVJL01bEi1wnYIJeLHcOf2kXXUr2ftN/OhrBsFMMct8QWAd
OSFmBXNo/IoxH5RCuxyGfeg9D6N8q8E8KpmG7iKjvOADfdSpUbprP2Qb4DS2TH5dCBw6Nsmam1CM
lBVphzDbp1IBu66Lh7AflwSK8FP4csJI1JncxxshRb05IiaAqO/1QPj9dp1SaHL1yli8CdlNBOAt
af0Rp9NRI0SP/JsGLWTJhZoP21hU96WE01UdJRBM0WMl07BpMVfrCJ3CLruTf4oly0T/YzSVTeN+
VUXf5F65FReLzkMFQrNuGbZJjYBTRwcpTrScNm2D8Z6wircMdwFRVjTwMyKJGqxiAyq+tpfWxIRQ
gSRyudYCY50qfFqrD5g0vJmbqStmiIW7FZcWQKNwyFYZSJ1KTNFqI/rNmlsV4I4mrTSNPePBL6ni
gjmnJfSVr1g3N63RbzxILxFkWlJK7Gai9EWZlQvgr7OW3EjBmw+7yJPvhaJEJVdr0HfC29ARzRCC
UFhAe4wANmloMaYUnXbof9fivhKMS1pmz2JjekQ/cvxGP+UAJsD7plobCGaBqEanN07SyxggNgbb
InfhLqQnZEzIpibUYyh0PS38zDVGNqQgEEdNT2q6i09Va+fsq0SfAUPPzU40krWZIe5QEvHVzOl0
SRWYEotGj+e3ez+ebp7ZH9qELqNY0z0Nxc0gX0iFWYuC/lyRvJuoVGidOfcONcIchS2jNpiZCo0t
oW6Bm4rH3JQorJGsmDiejSSmeyfK1dbQhIMURQ+qGla2Vgiz9ZXlQMgqoHgmZNM5GiGZjqWOsOA/
uB+A/wKPhiXOdGpLV/8FbESUfpt9zP6N337+b6WNKc6RfBIQeklUGN3pf7eM8iWLFgSTEVUyCWGd
OSQ/SxudrBQLswiYEpmtP5F8/1Pa6H+RaR4wBJVVQ/t3adk4UH/vB/z61I3fZh8mWQHULpK6bkT1
5lsEkZT1UVObXTKKWy1HNOwXL63RUfxyBykLaV1IkBoZ2qxVnGGJGDiDBywi6s9hNpx8EpMMevhe
OthqPuJZUJ0yQFzpN6ArgdzT+B0qLM3kmAv01KptILmWsapglMgDkuzuqon+F+MfW0wwJKQVGrIA
aHGmdDchQH/vkWEdEwnRaoVlK6HldgWRyFm2LhBsqqK/qozcrtSvjMyjUGMPNQYzmrJuynXfBKu4
UeBVjCtV9jeZJDwaSnEEgAxuanry4gmaLoTLeppih67MUVQrRMHtcJQ6YiMYD4ziXZURn8wpMHkH
O9FfDez7E22CGgQqMzJZhJXEVcAQxGB2cylyyW5xRYzvERxhuBWd2D2RbusZwk7qnttYfI2R9ISo
ZnQSR1Svc7PyURLIJWRHa1UElvVH2ZcJqEW758WO2Y5bIVj50qWZwSKWeYnHbmfpAUld1b3zzK2v
VE+VB8OtkLq1ZalONrlz0GFfsPeFqFfAG6Zl0xbfVfacB4gA/fQsiP23KYdbKQ+ccihXllqS70E6
rPqSRluT5nxghE/x3H9uKtoHlb4Dx+NyalxEjI0C77pXfQ2BydTrTc9vQa3tg0Ij1upMPjrAl23v
V05A273Sx4eArMPKf8uywNHbcqWQ5CpBl0QXlIMwTZnvWKkM+5/lB95nm2ymQr4Ojb8pM+wZhXe3
jOIwf3sZ68cs+SKGnQo73zV681oCfx57ZecLltOyzbeibl+UGIXSCu4NwQ3RikHohzbRNAi6DxVv
ZkJRo7CjbKzkllQARYli74N4Scozu9bQIYO2bksnH3nlJilnmmARTyxtQqF8aQXVFkiwqwfEuVOJ
IFRpjhnvfGJkznweWIO4yXgeJi39sYRnFvSbKQhfhiJ8qItoWUbIZUrojSPRitJLCPs7EeWTIFDt
N9M5iqj/yIZcjKh2G918moRqE6CRKoaY3SvQNb8+GuzfFW8iN8Yn1oRDkV0FxuCWkq4qmm3U/g8C
LR36jGuvGw9lgRPCr7dleNEb6yBbwYn9O84SrDz0KAJN29ZjfNIEbat4YHCiHrHP1M7+XEgZkeam
YB0VtTgGWUWMi/UQI6YcYYCDR+235Rzb0oXNwRs0bJAd3QvCJSU2PoVYn6sUEX+D0mrAJmbE27Lz
cZmi+QZkLiElDOBcTPGxVgEaSmvTp9Vu1NmzF2D4jgXoaVo0LPOqRDuVqQJiA+FV1cL2lLV66wpl
JZ0Nsp4f07RArRqeAz1FbCn8KCAMEcdOv+mUHgMJ24u6dDToX2IBMiXFqM3GCaGaUK+rUib8uDdd
XwZtqxb2MADUFiIih1NHCkSHpOuFTP+jj6plHmq7CRiNlDANirjsTOXNaGH5+IjZuXV5QFf7Obis
F1YSsLxMiC5JyWJOKdcYHflG0Ey06sJYfhV2uFS7ElwSCmbYFUUqlWyL7k0v0ZIdVpwUt9KqmVEO
NsuGk+B+qSTzvauit8BqiQkAdt/l617DjmIOlCV4qiQy/8ZX4kJqcY4ueA3zJy0YyeeT1wb09VSd
FoNeveTxdxcNqDCFbQ86W9YBNMGQamQ8zDV5xLG/axnApv1z3h7aERKpnpbHkUBUzRDXOM4BoRHR
muQccb2sN3JDiKQxs4tDSh10g/gMF0gP3ik8XWKqRgmhuI4NyYsz/Na5rUEBjpKMo9v2D1INF7yM
HqndqWoYXqOlVnDiJ4m2E+FVNvCJPIAd0/g+GPDnx+qui+B3BMirBogkD2B5zYCkY08Itf2u1Ohh
0xTYfC2/5hVoKq/FIteyx+kXXmGeTLnfIzt5bio8ePHwNuECHnMDMcx2CN7l7jZYw3Pva4vCFNdZ
Wm/6xr/rBH5OhM4ZasoawcrRkZwUKc++qZOrpSOgH3OnpT6EnHir4g9yEfeGNHK7JDshQlDQM5nJ
BOEQjBoTmnY74hzulGk1DNlAsTZBdR7ybNeX4IMh5M8pzkqN4SuYwTfxStWHWzBzK2sJniJuI49T
ms4hiSnv1tScI41QzIp1TxUnRuf996jBL07CTWgUG4HFStXhJ8mnrmQm31U0qGuQNrnu9NTFTQqx
tAscnxsNne2XzkBGyInpV6zDLcyjgAXINxsmCPHJGOR1VMF4NxOa1zxphrzlfLNS7wocedpskKPb
9FDo9Tppw5cyGi9aWh3+c6tOYIbI3+hq6SrriA7945/T1Oep0K+Iuz/9/M+GmvEXUQY4IqmmZP2t
a/azoWaQ3gKkksgEXRf/WpD+rDohlczeZRYB6lWTZtvfq04Vnc6s4eM/ESMzOL5/p6P2W805v3BA
7wyzUPnxy6im/9hPG2I25WEhR2tZRoop43/Kkr8Ca/5XGKf0ZxYKbw5tQ+py3mJIgL8+hmEmXpuK
aUTnHi8ZGmdRI5DEIK5FkuYm+jIv6fh3czAdnbA/HJnzn0mgyqyH/KVj+Nuh1Ti0f3yFvSwKXqvV
uGiCDO2Qnrc2zALEwF0P1JzJgyDRNNlLsNQUMQVcMggkg0z6syR/xcO8jHGlDdPSqHX0/56KFj9G
xT2JhrVPoVAafYKuRIwwR8YfpXadO1Sml7oRcvLIGygVPigUojHd0HZ18vAU+/eG4F+6FMykJNvC
UzbnkzTsw5tDbx0HUjfmIkbHDfmjL+XjTcyrnVcZDIyvCLbtXKy3Mh0X2m87wLQ/uiyJFZ0sJVr4
bWMXlX+wBuQhpGlk+xJFiC6c6gE/kjUu67haF6yHOUuAn19UcGvDgHx7pINTnfx0m1Ai8IY5FvOP
iXvSVD4UHdjevEGQckz9+sIZBTEDU7b8OijnnkZYUiQfamR91ukythKcIWT9AGrqgvqpBB3cUbvX
MrmkQGyqsHZEvXVia6A5olF8xPtqfA0R6QwCPhpab0kevGaSTvpOtSJc2LUmY9OaEJob3a38fkeE
xFs1PSkFguQWEKqsPozNtBQKhF56/obO3qBtmnq3gucyQc/WmvotDjT6qlGFyKeny2gyrmsIk9UL
w05kwhHJJYJOhstTAJUv5PLRa3I7q+E3+uGmp33UtNq6kTC4GvlBmb7KjNybLmOAM9Tv0UC7oRI/
FBprxKYcKll0/Nhzg7hYKXoLz7s8qkX/VGMJNGEyC1WzSnUkPJwhk6mv9J5Vb1LsZMZxydrJKGrS
pbulSl2ti99m7K8SvPyRUjAQoqedhRRHhmPMgR56vVItg6nLRKfhLVOyF7Z3+7iVhiUsj/A0tt5l
UGWy2KmfkYX7CHUyJ4eYlsCdZmBoD6LsaN0cWwSXUSOKWCc/qag2qjw5SdSuBk5FsEroaelL1VO0
S/NkWU/msTFRGaUlkp/Be9ahdBc1ZUEzOVP6VcWPUZCsARutjAitA7IVskfeS6KLlRz1S5IdTH04
SOFo67L3IBQo5rkHdALcx0J878La5a7iwdxBTV7o957RcOkHH53sPbU8BB2wfSt29zAiLKdSGpo/
frkV2TwBZuG68qTl0JD44pvuJEsbT4dCbVmLlthPsgRXjWcu4jp1IjOiF0iuQeC7c1RKAeEjTb5K
xVhnaHWCYiQtu3Aa76YxUDP0bCMCcDO76pF+vN0XG0WkUJXwnEYNiYifQ6Iv02ifGA+9CL+kv/pl
t1SmWwDo1hiTvcWCHdIVjehSRsa7H5SHXqqXESebptHNH+nQEokX1zkKXCn9F/fDH6KC3xjCqC0Y
8oqKziRH/q3JMIzTONCf5HZYHuYo8tyS1oSxe/T1GIGs++xTTAi4y8lm9/tVmhEcAZXnn9+Upfme
+6cnoUpUxQpPgUHDr/dkUZJTThKeRJ/tCuuVGFOgKncDhrdG7mqZA7/LgzMlI97U4l+8A/9wPfjD
Y88K1D9MkPxak720j2c0RrsaSYSaTNHlWllY3v2fv8yZ8fGnV0llaXE7RA80FxV/fCTJrBmNlrzK
jDTt2NfcjhZsK/6L1/MPlPMsr394mN9kJIFhmKk+hoCMcLn3Wrae6Ip44XMzVWuv+uyGbYlOdKrs
guW9Nl86/6lUNg2B0tZzTKojLD+2ZOFwmcYXmq5/1V3/76v//PB/ehcMi2IGtQ1ctt9IKO0gaRp5
WpBQpG2k7aeBrbPIslAjHWk/B+5IEv3aYrz1IZkUBNwDAv3/OA5/eAa/nfJJ6/e5mHAcQkV0ZMQ1
lPOl3jj//FF+7979qDP+8Ci/VTm1F+lC5gfzYZDg3JduEX3+eIT/88t7Wf8o5j7yYqxCP2h++/C/
HvOU///v/DP/8z3/9euH/MjffuWM2PvlA5IqENGjxa3G6xfKjOZn5Th/5//rF/9W+D6OBdC+Iq+b
NyZAn1+/FsSzVNxC3k2Fir6LIMI/vJl/Jv8ZmvRbQf0Pfv5nQW39hZG3gj1GoqJEJM/N42dBzZeY
NCsWA2dDooPMl34W1ARbq6JO95eeMj9k/OJkMWk2K8yv/8qglv+dghqN2O9n/G/P3fjtgvTMtB7b
BjEKqx7Dv6FF+MeFOcNtOjJMLuwXawgxpGNJDqkC8ko6NTkT3nAR7SG+SUhACPNiGkv4KX74kcnK
ygjZV27ZzYXxgzmu2aHy7QFc3mmDn9vYMPXUX/nW7gNOF7v/vr2Bq28EV14Z0j5eSpg1udUt8pm5
sGC+6tAUxVdrLcWzclTJmGXyR3v3PVuzhi6JM8BMZpy66JUooRUQ1qfcWMBd7i/Yz27mQdwG5Mg6
kot7baPsktOwS7uD+gIpcJf3tijtEbKLLzlLJlg/OBbnmb6CZjWx0YaNM5/eSV1Imnj8EA6vgzX1
zgYtDR5Q6xXr6NnD0Z0fdO9ePCB/dRWHJFcVRE95IrBtKX7y+0PVYUQ880qumL3xuSmOAnUBJc4l
Th2SQxqyHElFtS/t4rNd3OnR3Vq73c4+8N5uXO2hee7ccfssYnvEmXiR6Ngc8KXgFeRAzAJTp0js
Gf5KMR8eBHvabfC4aLDBlih/MRoNEBBX6qlEWo/Aiy7xoK+KlwmWgH16j56Lh/HzIxuds9bvwTra
djUt3qAcf6rAZCeiqaLwUG9yMDzqAiyDt1euCgjmRdxtgmyDmTx5jxF3LRR5I70GxaLqVhk6bQBB
a61ZPLruiSGx/QFZ5fwVfiH8WfBKaMwvO+Ipn2hWwQpykG/LgeqMzd4E1HPqS8i/qM0ZCQ978V58
0oCpxEdRcethSfpJdi9eIOEeEgc8ryPbktsuZ7+i/jqfcntxFVaLXrSt0KELOF7kg/qKGGGDEQoS
AOiZO/nIRNoWduisu69xZ53rp0khscROn6yCvcZqbsAuobcWkpu/z1uW6CQ4wG3hME7xTsIyHG7k
VedapEiLl9k/qq9QksGO+O7v9dEMbVM/ZcYxYFJp0ctamnttmWkLVAYy6m6DWHZ+xbLCMxE5QAhj
Yeddk0NxiLbVajioe7GGQlORq3ILAUIipe4O3XMwusGmtSvXdKFCHeYykJ7MU7E13Xrjn1ExIoN/
CbFM/4jUyRuHzcv4vB1WxSU/BUtsWbvQHdeI0s1ru0OPjFlt6FcNE4E1z+ArQz3/nIQYtmb7e3qc
pZxUy8oD2EaG763K5Xa2zrQ+hYYZ6AVAy0HYCC8jUYe4t9hOYq8a7jg1V8IjoFsf+wkjETSc7Xtw
zo+gx3/wO4CJWEuyrjCilDZaeedK32gZ39i5oCvAMcYYgEJ9A1e4pDuKvnKBoVdkiEQd3S0Ei40A
3UmB3UiDUms7BQ7fZRrOxO4BM0WwFD76e3zNQ5KaFvkRHUVyxrugljYqskcOLVMDdPcECNGBWujs
uqclnfv26O+Gx+wFaSpKuOKFaGwkJPz/DndxplsE/kf3GaCzXiN/xIWBnwIjRhSi419RqPVQiQwX
VwWcXbD4KEJh2Ku6G4hudVYhbXCnGd9QaAbiQ6btiXWAGYmkgP6uete6hat1K9TpgQKOQb/T7eVZ
6KENS3XiWUG57xuX5wazHgUmu2H8snehWwXhEdGcIrI7OFXqDVdJdAJPRQf8QClvvTXb7CmYu4oL
9U0NbZ3Bvr6sPhHzwS6ipYz8n7H9GRAkCiNw2udCcXBCK3uZopCmH48j34vztM+v5XHYD3tuvhBF
2nt45Xq1PuhgXq1T8MhuQgRlWtqEqAaP5qX/TrOVvpKerZNsHZHH8/mRHccJ51P8Zl5ag7wix6rW
0ETF/FwWd2kCl/aKd0r1lkKzQjuKkKeB27JsHCILOHl/WLm5VRqe2zJsX9RbLgda18/5emDQYEf7
QFiUgNoEgCErKB6C/MGRQVpqGib0DTbYy/CY36u9dRpt4dQ54bHD/Z1sQGdXz3MEUuKoO3GLVwuZ
FDSBAOUKrmeGjMkLThMOx2x8wTmAC4WXT7BW6B3JRCivIVBWWHEz4oedGq18+BHNp+bOPpjhvcEk
Eh8LCOThF5aS3gtATMGFUx2ZCVbRnkc92Ck4jeGuaHYmY2wBm+omUCGE3kNaSAs129Cm7aBjaiJB
mmAO4MqkmN1JddIUOwqWZd7cgEsY2sZ6ksCkoqV2U3g2+lfXg4OnSaIzQkLEsCh3wcG8Jl8Cp0gP
28mzuXzOLedRqqyhz9Tz3OCWPEe2qS30wu67DcAUhlHvfbEX2rNSPHmjiE9mEfYvcMfc4jR+y9Pa
y77bO7eOZ8LpJFSXKzKL4ORY4XpUVh1EElxEnOLBPmY/7O9Ssr9xhwu3ULsUtRO12868RoJTNVc8
Es03+a+fjEtkVGEYOarXDunZvPZgqDWOxmHY9ow1n8UHppVMOjCAcmXt9M2wxoHVf8VL4T1DxQR9
9hx8GtbNI4ucXTwYHGsbEOU2rtFS6WxqQV68hVcCixSZS0HmRCGPCuE53h/TFRUOs50Ox0DbTtkd
iob3KL+Eh+4Jqi8g+7VnsTtD9qSHTtxb+4EYYiTPje0byxyKEGeJt7C+UOhlCFXMS6U5hNKpbDNk
Z9Lchig3NpLScu5CjMUNsJJniA5onPoavJjELByJUab/v0Pzjns9eVLPgbquQDcMN+O7Sh9g9fd7
MhrX2VbeSeZe3WHsBzXPwN0XmMwfLWxC9TLXnhJjO9U7ipKea4grnnENyB7gzVyXjOzBosDcunjP
+UtFOdQsNHPfFg5U2xGLfEivkbnKInhTH6In5Ui6hZQ8Tx5ZketoROrjb0si93oIeApNgtix3jn/
8fUBXZq7VLTHFjW/YY2fh2Ufv9DGUj/QVa+LT+sd644vu5KyKSkNgkOfOoYOZWVLnMMxPXI9yMYO
zw6EpsHx4TR/iN8+KWxwouC3tbQpGYE4UbUZPjpS++gXUsJK4Oz3vvmArM+Ev6Lu9PROEUFHB1FB
oy8VVHw4gWhpBbukXRKrzWW8Lo9MRRjQQIGXNtFLafEQGytAF37Nla3A0lh/sDZVBbFvCMlZJuqi
cTRlzj5rONeFSwajBIIhnswepu9CZBJZ2zJjE83+jDgRzg8NfYPw5GWEvW25Zerjq/DQwsiO5jRP
nn20p+UspryMbc/CqSF5kOGjvdcT/GwSwcpPZXjqHF/f1RTcEcmYCOcvUb/jnPZL5oZbLXm1VOLb
jkq+RuaZriR5bUI8bAjlS95GbGJRwwuPnlMBb6a310htFrdZurKGU4C6W6DbZve8BjHgLokoqf+O
hC0NKVMigRiQy6OE/ss/jLQmdPR4VV4tMpAThGZMC5GT07jO3TvZyTOHpRDDQXVOXmTpJKBNQ2IU
vRjisU56W/9GcN0gxZsPKkUUnWABFC6UK+252ISs1MR5ABprT5u8dbyXMPwMkTU0x9HYB507eTtu
IaWxFPKlkS+L4kElvG9wNd0JxiVhwpp3Vis4JUQoTQePporpL5l1l94W3C7idEr+FgEeEYYspPWp
eK+KJUHSOsVfzzXaHQbrRVcd7BfTEtDwHiKXoR2KcT+Ndqxi8Uxc0Br443QCueRVNS3DGoUimWsO
b1LecGAcHCDAI2Bq4NSCtsbL8OyhXwTNaw5KhSzIUzOiUXAysJfTcnS2FrhBVB4h7Mf4YEaLL48T
Mop4i2TmA5r9Tlmi7Qv4XzGgYiQBjlbZXr8S5nkh9wpfWpiNuRcbFMOKK4yPw0C33RaMciERiDVm
OE3RLS7CYG/h2lPKhU2Xkk/QriYSKNZuAn5/MkhSmrdrWq9NsnuQiFL88T/YYPwFBcGOSzqZZI02
8bI4YIeLy6UAh1N2FeaYFJpYzzRLhqFy6J9SHK6tuulDl+w2HnOmcNC1X2hfIWFBu2hHm/Isu8ZK
2fa7dm1tvGt0owBVXuo1ejbq+AMC4TWSzKMg+7ZZxCveSDrAEptY/pUKttgseD8RaJS8lq/h5j11
r/Fz/6mzclcvgkQTf3EjlJ3RhJUsXsY98T9LY4tAgv46d9Ga8SQawtIWKrd3fO9UlpRnQBM75imH
ULmrH4ySZ54Qd2KIMzS8r9E1G24oDo3v6Z6fWcNhoyk3MjZffbalxaZBqX2ogOydLEIryj3vYMim
iNT7hcHbiEjnSd+ZT36wB7jbBsg2jsmWv/N2F0Rf1P7DDaF3gXaDhN4BE43NWy7PwDm2DlvY4YhC
4Q0NCxW+pI1YT7azV/0pAfUJ4YQIxmV+irU3Hlxex9ioFyAHw96tDuweBthHwyNS1DQlcRjPss1D
4bDuknMKVZ68TdyQhJ3V7eIhWer+nqeD5SVtYTRWq+KV10buHm82sw/DXFaH5tZ8zVU693a6+MOi
+ioOOtRrPtCceYfAD3wl0LC0E1lnSKswVGIIQZvDwVtHlxr870LeKZxOrL5f+sAO5Yt3LFpOmpNA
CILJwF9AP3XsIvhHeTZw30qXs3lt7moyYBfdq6FixCEdxm5P3i796C6m258q9kmcjXdSq/b9o7D1
7RF5POjYz34DxFXY6tzx3fSl/ZSZsCwAhXv09l9g55I0ynFC6bIgLDBUlqnEOctG8tnbaW/kwN45
neTURWo9vVmTTdf48c0rT/WnsmTT8Z6+aHdSxR/rc8TJ0dg5PN7ypXS7y3RoLtWl2PKkU4dnzN/F
hUtzuqUO4xdIwVGyEiNXGWzpq0s/CMipbP4oLhlS9YO+K6CQMxMCzMpckKYK2FLRmW7J9Ci8KCF1
E5Q+WV+13NwX3Ih4iOa1WGpYfNpFssuBhUqXPUyPB/qbM5k5uWPotuEXCgdtBSPrx59yT5jTqd4D
VOWUPwoXrEKxhhYcRFPVOcONfxWH0GV4JPIoC/bQ1n5cSQ+kbf3oELEM74iE0ZQrdwfzANicQ+6W
J3VXnrjxzDbh4cZWORUpvZsD51hh5ycOL+FL+TNaQ74m08u41Q/ZFmnCajqodGqcoKI1Q5VlIzOw
OyiiwH9p1OjuW3k+cn1XR5/dkj062XXsFgjhoNSjWboGlMh8YkzB/+oyh84urv2mxzyB1/+zf4xf
+Dc8tzeO2FrdBzsegf3Hwg5Ft/bPgIRD+g17OVjxyVt11desZovU5TI/xCeuXF7KA8OTVy43Qg65
d35FFwI0V9yY+Jr81LP0bAZbeFVGu3bozahPfBLYVMYsbZG8NqCffvwaq6TpfSS+tliRc7kUdxX3
PHB71FSgx/Rzp9smqH2qFf5E994dPzqqTTBstFlY00AnLTCP+y4f/Dd359HcuLlG6b8yNXt4kMNi
NiRBgDmICtQGJUot5Jzx6+dB3+ux23fqTnnrst1ty1JLlMjve8M5z2Gyw+MLDPLEFuH8Zkj4FNPU
tmvFVni8BrFk5meHPBqCGXOlrSRvC+OtQfk92c0L4LvBltfHcUVbv5LgsKIoXz/ru/KpJ/FXXSRb
2aVZY4ChPSvPOW4CoAP0sufEZZsDi3Dc5+f0PLzEZ8sBtOZ9Io9/y0mems9gdd1udL4SeYE1ENYT
W/dVYkPDdo0VO07OPwgsKT6aTXGg7kAe6kS2W7yru5/nHM+Bf/gwW2PorJlMif9/PBYG038JQPw5
EP714/80zGZKLklMpK2fMYd/HmZjmkJgLCNKZnQtM7H+fZitgWsS0YygOzZFpusMz3+3W2m/meiR
IeCz5ZNVWfpb6hBN/3/Osv/vl66Kf9nUJYnYCSGpI279kR71rfwtftPbfzL6bdNV1zreBZpRbS5J
L+YJDWqb5vNsOgyZUOnpENXIsIH9JrzVDO22Cs4Zrtvqqy/o8vW1gArV300MKVbRmSrV43JCArWQ
MybQIGNf1OBgvZmEv4wYAAkZv5HBpJxLerlwxxBR23Y1yPk7kyEiblzqTsRQrK2BEL7DS1SfSqAf
2+5J5Yy9ReEjYKix/ES2uISIyXSBcK1COHjYXErsmaSYnQt5RQIggq7TIU3t4cjMDpZstLyIxZJo
9gB67Y2pmGacqjXMu3a585q1yExlJT+n29rJTvUhf08vIkPM2Aa9O4JbJPT2R7m86aYNhankLPVu
OVldLv9a2MH3rF2EiHJUf5Sfw5VGitvjxCa6OSntbjwoB7AbwOQXtNoeMsZT/GOYlZLUOQ7xgDle
IIjCpQPt0eCciTdowRXmmIQRhktYyQmz1xOCE6SrzK6H14GPDFQWAeN2gOsQH6do3ibcYc7M3MRw
+bl//YAavT+fYarAm6xcHz4pnmcnpz9fiIeMjN8r6fHANK4Q4Q3XPDe76DV6FA+SU2hVTukW6+uq
cNt7AGCSYd6IDWXBNltGhocpq7MZcnv3IF5izaLOKBaJ8dlHG/F7BpDIW/MCOOG5e0wPJhiM+dUv
GMPpm/qkXbRtcWxPusvmHl42Eep0NM/DpXKv6TNoYtKImdDdDETEj/GeweyqQbou+sqpV/45uBIE
YudQo+1pzl0Gw4LcG7BQ8d3w9fHMcQg+H1igkLntkyWA7qHdzNgICILkDKBNT20O/7G2i3QlXKp8
173QtkLN0hc54R+fjcgnCFzkpVR5YP7tVLg2rzNEfnAsg5DAUzg6w+v0mF7LH114z8AmUl5SZZBQ
IO9wg0QDMOKfA0ZkFYC8dWkXMLA0HLpGwesZej7HzZZSol14p3ATb7rUEbNTPx6l9CxZnOtbnIUp
RAzKMSJlDGLwFkVHgLodVrbJRU8dHK3zE+SQufIbF4HNJ56hwpS4dA/4u1ZVyTSbX4CniK/6tNLy
q8X4hvqSchN8uMbE4zVcy/XSoB0V5pb0EWy5OKmfZb7XI0+2E/qWTD+W5jslr1xVdnah0vBrh/+s
zfeeGT4rr2D1xqaGCZFx4vdaclRnTq3j+p9nDkTIb+nNuRPnS6yGRZ85Pkjia73/Rg/iP1Hbpp/i
bU4+XWhfpC3aaHuM87hTXQZD/te4b2kaLMf2z/KpeMGEOLMOC4eMxzURG2txJ7rjDv6H0wJhV87B
Yf5kM9W8X40rikFHfTQvtCnU2EW8kgrwxXcelRI5hCfSA7/GwESEa5+4pK+rILD5Fj20YTlusmzV
3kghrI4zTz7abVV17YmOSU5DueLZ8EMN9jKV4aE/5asOwAAxqxjKCO+5+4xyWhwCwiJo/9GyTNFi
nasAHxQtbP//XZZp6CLX16+yzP/4+N8vXkBo8D/Ip5l9Oz/Xwb8vkYmPg2QmgV/8SUmcN8V/3LtA
01QuWGCJ3K2zbuWPexcdpckfRoqM+nc5aIo636u/qiZ++cqNWVP5J5VKkCtjQMgViSBQA2XLhKzD
7J/8lELLQKgeBETngypBOgS/KY6PQqfVsio6GdMb93rRv6Wp9jnWqAmMGuK9SAiJNapsHRGhpBKd
Rg/CPNJMmGRWepV74RgZuAwlCZ4q8+s269wAL1xQGE6o32VK56JvXWkMCYmK2RB1gekmvWnulBxU
gnIeBzhcgXgPWuOlK7L3nl7AV7p160v2GFZrCZugWdGxA54SuMiF8DnAvxlG3wJTgRCGWVIwZFHw
LCsQdpnRd0J0lTDJRhwHhRashZ4EeVl4bav2UWR33wN4ZR2agoZO95Gte9QEQYOpU2zCfSAZTEW8
dWmxzatYAvufpUp5LqcHHOxL0yqdNtK5nqvvmUwx+qHbhcTHXvTWWOLCtH1B3QSoOepJII2grW19
BvooZFw25qHzhh9WX2sLSRv2VgdEC13gKktQ3efNOucgGEJkiX62NEltiwSZGOLejjA/99K5G6JL
kykfI/RiHOxOHhZfWiczuxg+ZLXYxyYz4AmiVqErqyl+i8cWE0p8aTpFWMqK7I5kaQgTea9pfJCg
LJCZW1XbTl+N3baMOU40L190P72ew81q0ZWa7SHs6tXU6y4aYNtvjY2WOlQHurz1s9zWMJwkqNrK
BrtoB1yXUFpNuOXUa/mUbVKdzoHLSGEs5MWDU1XEvAlQWBqg9022z4TBqcsWJednMgP5LPlFVKGw
iIVwTgx0rlWIqIAITn2MoQuzlYkBHRcc33L9ZKWsabOjKu6FOHtgVUKGywSl+BJDBs+E6Kk6un5M
KgFj9SC0EDow1pX1yNW4i7suuqtl8ZQBqjSCd08Tj7GVbZIWHFqY9x9dB8dO+FKD7qBw+xVi5AzZ
ZxSo5x67hVqSqtJy+E7g/cuHimG5JixRRCMamQ1uApI9xsPUfQ6xbvcQRgNwfF58N6bklIwYl8d9
T8iKbOtpPnvvt2ZEIL0Fpjz6MlpCGNqdmfBJ2etVxCClzP6Kp3T6apjnRkVNxC/kTouFIlaBTmXb
2RJwExpnyWRHX4ff9UBkBOrhIbDEVZwSGkQ286CTbG3GhNZY0OfwanR6TIZFPb40aopBi6FqFot2
LE9kIrmWIlN6+G6Cl6gouZEodgeDe1KCG1wSNoKbKcWebtR3AzNMD/0LP/Nd4zk8RtJCGj9MBbmB
eR5Z5SYhoz+fCOx9WZxSjeKaxZNUiju1nu6iZdz6ItuHPcElln4T8wwQtfWhsRMrmKl+enIICSAF
LYiTKxuuksx6f6JAkw07lORTHXr4LhhSJHy5pbTL2OFlTfc+ROFSxCwW6bc8UMnehoSKIUSFVeqz
vxUMuEJGhP36KxPxaxGM7BO9QFAdSBSEKRZrZDiyyyk4p/0Zz/rxH93JQgwG8Slaqij/7Cn/1581
YP++Pf8dyEony4375wuVTvavH//HhWoA01JFmlZ+0rqGyu6PG9VEkAXLFJ+mimGBdvWPGxWDtPoT
RfqrJAvKKAS0udme29+/FceGv1f+y3X6l69b/4sEMC0LRTErqE4DuvxtVh5E4maQYRDItTWnAWiD
k3YfHGv5zC2kW6HX80iAMDekh2bVakhg8RnisiIq+turycVAakmkI+sB/a006ISXrDn5Q4UnrXKT
jSTv+eOJ0wSx/aScU29n3aZ7cFBqsj7dQVsqoMZTjolF+NDt7t7c2ays0E537UJ6ym3BpTNGasNh
+FTdye5YDhtyuHbIIbT9+D48tZfu3J0R6LopAqzqDEiTpR/Lzk1+ZSFE001D/XIIr0U6r9EFw53Y
a1DoR5sBWpPc+DaygJ5NrPCEPIAN9Pzw5JTIN4QrAtFt00biHVN9J6IwycWDwvIUW9jC0s6mCaDU
bR+9K1Nc41Ukpd1fuKwFncgxNuWOVdzAmAn2NxIYwCk3EjqZNDMkw2vwpCwu3sd4Fa/+K0vq3CV5
bZHvSjffzf+mbbRVaYFu+QpejTZzg9cC9P2++0I+UQyvAvM6zpA4dlnQ8KUaM9yVzBakDDJRUsrc
pQNP6eOtnNqokNJ4hwpClwSn6iyu1b08bXhfI2EnuMwM11PX+iV+UfrdaERLUAMDTCir36UvKVn3
42Kk7go/JOujUKYVmxHEfPa089/9LWDXd7Tj8FChiGpvuuQQs/KWMrwlxPaF8Uh0Mw8hWxjyRyqO
I1ve4or1aGuw0bIS3lR7nzXeirdkqG5OACTZ8N3al+QcfQlvLCXlxbSqj80GFhreVfTDN3/X3Obd
Lps/n7imm2gTAoiQy3OEN5D8y/jKGisFJl9+aPTFn/zoUpTumKGXXISWx5rSO6N6IS7lwdaLNw87
fo+fvWHbvfILf1NpGSTAbzsJ8RA7aIFETrCvwwLs42jaIKmRaXmrlnlJzKad/G8GiOc63ok90njH
AOLVLCoEcSWbxaVENuEhWTfUZ2A/E/umoaUXV52IXWaVG8uSPDjWxfBSN825ORfBrj/64izuYdkJ
6TShaAttkaUd20HQKYA40jWPzdwavqPP2+Ji4zkDVkLiJR4tyufbYTSXb8Zi6rbojwRkTovmhpaH
IQl7KBdT7lJyaRbd4clwFVdyc8fcIKBxhnylb/yDt+/PSupy2ZG3szSIydiPty7ZcPsOjF9pPm0B
WWHilK507q0Vwrb5mWsxQI7XzIEITvAJ/F1PoCrI0iucKMcneBzvxuwmsEuOhNktvJr/vZnFZGaL
SGPBKoa3DMKbGjpzAt0Pto3qxidTBosJz0lZginEXBlm+II9P2pCoi6k43BNdsqhA4n8pBwESvDv
hjJiob0zqwhRKSwAtqpPqrQw3iWKjWWS2sEL/6m2C/lkHLot6VkvIXhhqD3vSOeGyG2CpXQh6ZA9
1HL+v5W9510QXQ5LJ92H8oJsjXQJ3JZp0Zmt7ZI9AYl4KBhfww3P6IrPVb41W/Kp99ORuJSFfhvv
Kps+invgK+gORzBI9PzigqyM1nRMco7B1ghktVEbVMhh2N73SwmV4TJDevKjg5rOK9uuKbX7r3HD
0J1njDNRw/KYRYkoKevZ32OiLD+TYOlY5XoAf3v6mcSFam2lDFT0a5gEC9BAz0TRossoUD8lNt86
g/1Wdp7/OBK3SANCF7caT/Vns52zK7sln5e3SM78F0HzfKvmfyTndVh2W+sQ7/EHvRkH7aKexs/x
M3Pre/mpPjH5evr5jhfJ0UnP44hYIARhHnoaWFDUq3AD5JiASOaJjnEhjNJWtkxr1vWehKU1nrAb
GWr34cPkecsD5QNXVEGL5tgwUWg36VeBS9rflRig8ymyq+EjQl9QT+tEX4PFUtfA9qx0ZREmRuMH
LWHVCE9FCY1+lbChDQ4tC6zMDr/mhiOz54SyveCUNz6GgtivD4n5ZiRbq736X6CHcYjGwsFwdGz/
lxqEnnVE/iLURFst0QLm2Rz1jYP7IKFpyaEfiXg5xmODotd69ZjkTBsfGg+bt5wInwVBN9jTr2zG
5FNFdT0/JSu0aaf2LfumILbeQ+tEpIuxlOtthwqDatQ6juNaXDxdLk9ud4iI2xIXTLuybbk2d92V
qu/eHSuy/s4wMUesWMmiPBOjNS8NCYUbN9qzzCn5pj3nq+ftYLPDJNyMaR9xSuuBQAumNkgyXfGq
bGZVyUPYw94KX0u3Rg59y3eAdvLH7B4DRxncG+GbLRDbo+TQSnYnuPUufZSvWr/w2Y96SGAIwDCX
+Xew9z5SptZUx+Sm8mlQiqqMtbYSgZjJQt2njN3mVBHhyXrjPLfe6pfmjduyfoA5iJ/KHRYZY4Oy
yWAUz2xtjR7tmm86ngYspZ8JEezy9SWgaSRB/hE9T/dscOJHqsw5JhyK1/rRurgNGVs1z/VJJaHu
qyZuEMEeRnD5uRQfEsW9px7Mo8ounFvsEaFCzTbBtYqclLk1gD/QyHzLqyXbIPSXS235wWu/Zfj5
AjBnrx0V0CTCZkLcqZJ+5RY7+dwCMFWu8Z1lMAM0xoQr6cNe7O9HMurmV1VlhxteQhuyaP2ztgXv
uz0SvRjaP64W+bEmoWIsIeErE7ikb7Srd8PNjrBlM72oax6B8tId2zPrYxaV5UZ5TsZNzAntowwG
DbCXr9GhfsTVQj7CJUWN2x41V5D5LjMQXaEDOqjMcb+sLzLQhvYOHqTCII2SldMi3AC0OiPaEi5k
YdqQSFuBugaa9OidICWIl2lyGp75nWXP805gwYgulwa6EY5zwMPxWku+dGElHdjx/4PHeKaqm7jN
+EWGlmPiWP6v7mpDYhr2S9fxnx//767DlH9jEvcnji+F/7+7Dv4XBjfsHjKdjvIvx8cfXYcszn4P
2TIkCeMOXc4fczwJqzJdByzimRr8txi/kqj/dZD387GDGeYvOie4Q78O8pQ5FEMGs+YK8AoDeyIW
qrgf9OybIhVdfbQpGrczNzxD1QMkEubvTbnv5F3RuUJ4BIQJrcbzzhMKKPUIpC566zwXLELYPU/J
e8KrCqdDezCiB1K8ulrn45VZR69s9Zgxy5aSqeY4EyGDwReeOS8KsBaenwb2v8QVio2JHkDFVQrb
gr4B2CujdtbE1UNk1zApV5FBgawjFca7tswrCF+8uN4Siawy8ZiFjmCizW+ooNgZR+o+tyC7H4dh
o/fHnERXxKTt4QX5XE3UGqrA6IeBxrdzamYB0htw7izGcQj15QZQogIImNoyHmUdCunGh6L9PBgc
yVdwpaUBTqvcJAIbo+igyXt/OlUtYpXnSPioRReWSZFfEimfGzYqRzO2SXXtWFIMSwwZvuyUHKip
ThnitMJZQ6gWc6zjI0Xr5MiFkxH1hFmnsjj+7sKwFqNNTIQXyv5gOXRI1J2CusM7tPnOTzZq8TCL
nRdtEvIs0eMZlKseLPp98OzD2S9tPA+ktNDQNaEJ/cWWyzXQ3JXMfgNiTfReKYvYas4BdBB8Qlw7
NGF6x8S/I+sZuiLkwAu0pKlZ1tkWqTrabk+/QYSdMBFpwJee+YEwoSu5emkn6OIQo+Rb1gbNZ9rs
xXFREXEmPcVdDGgSvNxX0ZoLGaYrkknsLTPVHGkdajDSNpDB8e3bTPoG3b5BbWbiqt622ltsLks+
eRoQVsY/8BDBbnQgD/11RfjV6ISshVgpgpPirmWb1O3SZpUjVe0XGtGvyAtjZDcslrrLGK1kAq2t
S9qddBB2CvYnB3z01J/leOWRU0B4TUCeBWOiayav5g5Ad0BqRA9Fu2TiRYEtCx/Kz69SvpGtvZBc
ihkDutD3+r7ZttZ2Iky7YvUYOyCoBDKb9c1cTpNoSClMAb8V3vWTwH2jE19sHYR365Du29WIHE3k
n3YP+ngEzPOmrhf1JvwySPMiDXfJwnJlIdkZrvEzMzDsvYsGrzkz38X4FbH0XOqfArxl1NMLLOT9
Of1skQiu2DSuvBUpXOxcT7nDa6BfmGfr2rj+Qbqm0OQjRliVaC1TZDrCkoaIYGFSjEm9qzfjvrim
BF3agkM/tWrsyp4cHq58KwH+vcpfyUPkVqQq6rEnaTb9w9YiQ9G4JC8JcpV+LW2Tj57F7o0lABl5
hGizYFvp/IXSZWfyu7r6fKV/J3kYRi+lUuSabmZrPzqHMTlB6sqSe9M2iPIlgJsmABGtQxQHsa7i
2ScGmYtxU7nZjmfYq7fukL5TxzDNJ0WtotNZzFpXZJZPSUTFq/JTqFdzhY1NlUpbcobt+Nmv4328
z75jUuGIqLYOOR+QLAnJDCtKAUJPfGL8kh1M1w3aXGqG+aGVBAbyZLmM7Oo0J/gQDu162CpgJqir
mV7wJyUvzTe9Bk1HY6xkeZ8jUPiQnOBluKDivsE35+8RkeRtupSfdA8z9RxRQfHKntpqXlKyeQ1n
+IJTEXxmaN14DjXLk3kfHArIdF1cCATMaNx9GtpbaYL5mjnPwcaUXmET9PKRBTism8FCHDZ99PNn
Q5E7gBlv2QuiKkppd/SXGuFwJEjrWrPsSv/InspgE5025kcEMKpCSxqtWWonoBh244/M34cXiRXq
QM+4z1FaRc2unGyP4x3NuVa7DWtSWoIPeWudfP3NODEKwWJeki9BviR5hMqtRq3Bn4G9wfgsX7TP
Ekrh5/AWvyBexZMRoN84Kbf4lVyG0tFoY79yt0wXRLkdPPFuasu8fo800gvZeSgdW0xgWiMqOB3d
tUrxpSOENDifisqRxbeoRkHPwIIYLaF67VH+jzgKMvOAcD6YyfQVpSsCjDeFn3w9nnXjpVWvAlp5
cXZYVG+68WGm93yvTJvQIj+y47sHvmD037WGhqtYpsl9grWV8I3U6HOlQ24eBumlQoYNFtciTPjQ
IZbyEH2GF7hshrxup5caifHoP3uhbcAh97x5Yn9JjZLkbKaFC/NN+eBcIpdQWpp0+PfoXXfLdcNY
gRMS2eHwLh14oDIufvbih/4xPuKn5tl76OtyM675acQRBwfMhBVulkX+xPL6ib7AK7n/1tmzG2zl
V/VRorvLbEZe++rYEKQn7hUbJR7dJapwIGX1MuapyQbkHYVbtJ2lizLLaRMtYUkI+Rk7JVIIIrcv
/cPqF9EPi1sEAUq6qF8ZP9BkMPzmdj0Uz941RVSAP2HnnwR1fmys8IN3FvcjJEyAx4fMptRG+Ywp
0yKp4kdD2O+4+lcKJxYfEhnTMzGEm/HJ79yUpKOdzqSuP0NFJbbDxV0wezLP45n0yUMZ2Azr2jde
6urKP4ARzwCzvTIU9Gcjas9kjGPV+/rxCmbBQ21dPNScmGUPP4iKVIDferpjDxtfH+5NrBCSstDJ
s5zuEuqGe/IDT5bTOOZrRy68sA5mK1MFVUZ3Qd1368SEtuSE/SrYUDaIF/PZChbxuKzYc4UXc+Bo
AjtM/ll6jKOtrLHlHNZFvJYPDC5NMpWNBZqA8pUmCr20v/j2T1a/JNUApik/Hdr34l3p/NWY34JZ
X0MDd7OURXLgfQ3tjG0PxYS8a5+md3OXbQtSWXgDb64fA8qOgTbTPBp34c4PmNogPPnr2mVIwYst
cq3MGUKmyByYFiKrbtnwUuk30Y6IaTjpwFVoZ3XEgurbsOUlPzNid2qzkhGtMH0leY2OC+ngQ8Jm
s/Pu8Y/mNXuYN53LTcU6gCjXyY7FS7ln8MDkplxx3JYbY1sdvUfaHuT84IdnKVgPIo4xmHbEOUGI
31ae3fr2axYK72LGiLCjhY4x1fD9igaYex3TxWLfDt+NSSg6MsTmKeuuGcKIUb8W/sVMLr120CL7
H72HAcvALgQlgYhPHt3Cf9/D4J//pSOCO/qXj/9jD0PLg5+dTQw910+Nwu97GOzxM78d0BVLmJ+a
hz8aIktVZwgVNE8d6eAvwgbc+ypLHQJaFGlGY/2+MDr/S7DwL0SB/yP/93//j6xNz3mYNfX//p8/
41p+ETawifnzV67+xRyf1VLTBVAy3VwgxXmo3VafFMigQIJykfwfHhYh5qa81RPsjEKOHBgTfDa0
rpz760n8lsvxYbLzHyRlBxUDzONTUcubEc+EplzreNz0mDwVIuTkKVt3PaaQNthpRQQ3XLYLBss5
MoRYZtQ5U26SfYCfGJc/uLuPSkn5M1OQfzkOJrKj/JyCjXwhmEqWyqal4uWEFXicXrLiDUyXO0GS
zuqLwkIXuhXD1qM0UDMxuxWl0jVl6dqPli1Jiduj3raYldTWV0lNkxlwhTkDJLlijIZ8u4Xrqo+a
PSG1QGLU8PLUxHfyTkLvZkWFG4gKyWwcEzhZR/9LBGot9Lo9aAMYKXbg+iaNpFNZUDeTmbCROA31
Ib7G6KNHjxRHj2oryqjxUKH1I1EPhnAJagZB3hDcNC1+tAWqwjwkT6tXD50MO3Go7KjXnWZs0B6G
h1yudupgXUpRZmkQPPO9XPdWuq4TGlEtdXvyOxcGl7Fq/phJQ5E0XKFLrjJLcUQR+0Ibv8o1Iyde
GOtUy1DZV3ghJplOEK4V/Em9jA/81NAfPBkjzUoly7YFpjbM9q1yyERtnRhMGIEyxv0+xiriDxTP
rJUFIKFKTwRtTcXZF/1Bl7iNUmbHuscDKXpcFGF9S6l3Qsn4lFhFDSlrtgjtaY6z2RRYKSRJex0t
5s6GyoHPmekPq5HzfcSfpVvbTMmrbT2My67XryC43TSXjlaUY4yrp+9Qra9ROL8nJaQEUt3MX6a+
fR0N+RwEwUWusN5E8VfRZGsIqas+RsYfy3BB9eBNqSM8Qlq1hp42L+bqe+ONh3hEjzDV5lpPtVvl
cwFViMIrjuq09/dGU5yMskI3kIRnvYlgOyTeOUDy3pUoAxsoqLSfqtmke81jCTZ0iGGsJ5bp+6gF
ttsYNuk0n0KCqYlTvPR6DPmxPNz+wacy4yIwfSAAFZPVs/XfT2WAV3/djv/nx/8+p5J+IyMTCp4q
SRJJUNKf5lTSb0Rt8Hl/V5UxHfv9WAZaoqgG23TdhPEjKr/MqRCMzzkdEAvnfKu/BS0Brf3XBfkv
XzrhVr+OqTLdD80kazS3qJB1WGXqVursjuPZk7bM6ZXkAsiLrAV9m3h5sZKm5ilqzWVnlgePZ6Ec
qiTo4FTqZeQYiYlCLIGB00aT3afoedoeJ18C0mUZAf6rFOFeYOYemmYTRNSlmujhy8dz19SosdpM
p103xfdyIE6y0pZFUC3H9DvWZ3/lR90wqx3DS9IziegPsq+LQHbTVZKRUih4foS2rXQEjVVKPXKi
sfKeBlukiEyHFtxs5i2hyjjeyGZak1ZJZaxiPb8WbTMDyRy/vFdWcWjw/DRRthGmhHxz0VqkUm7j
R2S9RjKDrxVbFGCOFEb3YBzsNvXPSStfwvGUS1TfgvQ0RawEqYuS4hBo3xqu/5jYQk+pz6pYbGIq
O3Ek5yCnqIvG9lpZYr+o4MFIsUXZqMq3SLdsY/A/rCG9x4V/Myh/GwJAllOHe0qME/oXHC9yujXU
ap+34iXpTARA1lviD2v49SPewuBU+uqnLiGDG0VH18dnGDRD2ToRnLJknBylVx1jlt7RxREwsO0j
cWcCTlBq/XNAS1M0t6YXbTOLaiZAXwpTOFPsMekm3WpMGte0aLlUAqcaD/a4Fz5VPutsRVHmqvUR
9N8ZR3YWBPc+th5Z3G41nzALs/3umvYpj61lnlrLsa4vgfpidThYVcUxzGgtCfR54ZPRR68BuZ6D
9eHr0kkq5UstkXokDSdRQHigiiP27imGZtvMbnk5vJYVgriB4EMwagSl3DTfcgSMtjpkOLXa9bmJ
UFHYerJw54Xoyh5f1lZkODWWwbFMHoIVrsVxOKSRsu7bdiVmGI2EDDebAcHDa09MkN0+eqRTqx1T
8JGVWmwqduETU1oLfVQDLrL05YNWAd2CNG4ZhLPlInYAVjiQqMtGIBQ23DRlcgg4sW0vBD2hZiAR
Movls2osfTPcjswe9KDdTLKyGRhjjFVijy3RW7VwKbCsJ752SfXi3Whp863qnGMllNF6J9gL6sAe
PLptoXQSbMgTtKHYhBDclTuYeXfV63cFG1ld/eErvOA8qLSZ9CoHTHOiaVMP0dXzzU3hsQAtS4h+
DxUBaRN3r2Xh3XWPXbzEJgeGgBZbjFL1Tev9mAJxP0Yiu38MDfQ4nSl04XJUVFSABYBE6hTsaI3q
H0XU/BqU7WZyOqHeFkX1Hk61Uw1MdwTVybGNt3FHcuWbCiigz62lZDy3wm4YSGAoMa9HvQxvuz9W
/Yw8UPxlpSrvshrZGXEhHqbkEpCyh7HCEJRLYZQvzRys4ce3Ak4lwd2rWoE1EMYXRaHH1WSmLnAM
tBcwgjsVL4jMyFPlPThwDHGX1M+D3uza8Kb09Ee+uhJ5abUx/koxU9e99mBAM2GNUAokMcFHG4pM
lblq/a1UX4cSiCI1imiNT17o21H4Oqk3UQUMiRS8Aj+fVCwiGV7U6smiBWvAXmNIaTjymAbAZ+Uc
CneVejZEAk7kxJ0yIr8Sbx16DPCmf7Axa17dANBFcgZKUAZy+V/bKJOb8tc26v/x8b+3UQYWKxlk
nQxszEJ2/MeFbZi/yWRko3VTkagZPyOyfr+w1d/4EBNJG44umLpzgfD7YkmFA0yyJLJuzdAl4+8Z
s5T/ULT9+qVD1vv1whYkoipqs2LJU9dMf0mmCxeeEGWX+TWiKMk9BeONF13fmGyF09HYIIV1TSXb
56r+EZIubTWHPGNOEZnV2TcUbakKyS6egDp1VndTsjBZKv0AJ6nW9H1iJdo21HELJRTPK5UriNsC
KUraja9hhSWyrqrvMaPGnVDrGog7Y3TqEXeKpew4Kc+RhHajGmqLurreJTpH5CzoTRQEUM1LW1co
DtA+VViYWsZtvHhtE7O4H3rpsrfmARCSGlBcVQNaW+mQE6EibY1vpQgckbBBqaiPYfXDKl5HD0QQ
4Je8fWeKOPk7WAZadlLr5wATb1DwQhWYi0Sx6gYNCgrsqiJCgRjXppUGVw8Jis68OBsfljUdJ2k8
RbQa2lQB6RV3vkVmdH5Lp+HQJ9q+zyC6DkaHoLcpD1kQkdzgoWzGrBXDQy2FekNWgi0wxAyZTYeB
aPPQjnoJw0wHOKsStrZJZ+5KCXWhBbFS9hWafB6U9e1VlASGzBLLswV5XNWauE5b1VroszNVjtDr
z4p0ODRduVGVh6/QwvITzd+jaYKn1EPIl4azHiRv81it8QjRqoqNyAWtqsdcZmLF+dH5EncKRGLA
5mlY7spm3BPvdGjSnZJi1o6+OqwsuYj0AdSMn7X2WL0VtbZNqelairYQwxz5jytRq69GO7Kxya55
+0q8ixtPBLCT32QmbihY3K4y3dEAd649CD14GGPayKV4LyfNkQ3LkbyORRRpxaF0lvX00poxBALR
SVttNYbdEV421Z3wZRJNnObDSdaDq9CVbJCQseBu681hFwnqq0DMEVdJtoFdmnThVgihPJWm91L2
yLi8ku2X3mwlQfR3Y9A/d6MJNUJNYfzojkbKQdgCwxPkzNXxV5ASS/DHiCxGdaUAz5Kc8FMNQvwI
la8laz9Io7Xen4lmeg8MC0iXXON50FZMFpxao5FX4/SDy44cgp+MCuMtbCKCpMOboPAz/D/cndeS
4ui2dZ9IO+TNLfJ4l6S5UZAGGUAW5J7+H+q965w2J/YffdvR1RVZSZIIIX1mrTnHJAByLnYngkQR
htBTLEq4N7V1OyTT5p7wQ3bM450gjDr1e1Gfs8dlFS0ts6IPhrh1pRsJL0Z1XYyIpIVrsQWt6lSd
FV6JcriVrOkF/L7STzN8x8UDGTidEEWQHC4urquudzuiIXT8eN1maEqonPUL5pFDjeQHVHo1M2gf
aE9IvWDlRYA+4xUik3FftFntwa2HFc1tis+pvCl+103pbtVbj4yCkIyj1U3rledPbEjGLGKtJo/q
kk4o4+qh0B+KS0ovADKxDSu1ysN/8N5zqovJugXTki0oHNH/OpUZv6UF/6Ui+Mfn/5rKiHRECCEC
2/0f19KviqD5LwKOsQ8ZOKFINZ4MTb+mMjzGmq7zDOqTumHpTJ2/pjI8xkwv06TLVDe5lv9WSXCS
f/y1JPg/h44W/I9T2aM16upZiy3xjLl/TZOtlElhX1Cpvz10OolX2ndXLKJFfPU1kmu8vm+OHRRN
kYWfAJevIwyhUNu33sJwYz78/sqiDm20DlYYdyxAvZokC4EVlVUTt1sMMQixRScC6htQNRkGzRc9
X0Ty5i6ngWZgnxTBdcpVkFT3F+PJzvFaj3CEWjdSmH6Sm7FQdcHvchCOE6+xsbOst4ssY/FmPUjV
6wi9ozM/PGBSRTRXenBrVSm6vX6sRjpd/LRIfeteRyQg3Wb5ZCUqks+71B2uGZFOJt7+50g7XInY
A5TZchgsUH8JqvT663YngwcfjHkTFkL3VlaUuKZCfA0YvL2ay+6JNFQgFBLvUcROMX5+6VScDGuv
3yonu3WblDdsRUFVTWYM9HCVl+b01WWz8CpTudpKZdFrH/Zp1K9jDREDIZhFfS4qDbkleXPwCaO7
6Fa15img+qgqwx8Rl225NTjvBe8OeMx9wEhUUypWwZwWxRKsfLHUJ40xDdKEl2UmcWTFmNESAEGM
QprMHPbLovRwe1H4EfTMVQZWwQNjjoWcpHzAkLqNZDU9hf1wQzQyOa9umrVrqWcO1DXlqcBZU0dL
U+LqqHxqVEBFKqENFdFyKo3eqJEq1EpL+P40JAxapc2DYmD83dxZU1BfTamzJtIQ1NYuEc/l/SPB
0oTLCDsL067qPqjTFjixWkmz69siFVfWNbHvqJunPcRD/27bnxK5uH5d1eYtvGvlaojAj+OWzqPe
aa8jYYOyVw0W+0jVFYfr6/OJBkJRFjlkiIGyeHnNV+VTWqrGBP8JW5MVQVyxB1e0ICKAB05kNzcV
+tV1eYXugw5gHLf/4LFTxRyKhxJNF4uE38py/6WbQpYbg+sfxs6/Pv9X3U78FyeV/DcN5RYGT8pi
v+RlPAJ7QRJNQ2fMNqc0t/8dOmWZbgkLfRFBGM///dCJ3kwXGXTZQDDk/62h05j6RH8cOv9w5ITW
/3Ho7O+xIlapJQbG233/ALqYnquLvsqX5k6dZ9vhXH4ziNTb+lgexQupYiviCKNddsy2z/WE7o3m
7VKrHbT8ZmKXMj4DNEQpcP6Z9vZYZsccXgjmBAcOqdPBIZ3lq3ZFzjpIg0uu27HDQ9t40wXwpEh2
g0HWH8VbyNp8wwAxANFcspU2JOLHP1RzMb0k7Mv6m+WrPkugw52BY/Kdx3cO/pEv9OmQgX7teVqa
rqnGx37+rj1C+fxEtL+0FrJLD4dn36tFBNdUWUQhvdrMj95Fj4TK3rTZNhgAKQOs8XNpjzDhTmr2
MUOdsU7fUYXOrfn1+yGsrXmZH6y9ijk/WxvZC/k6/Lnm9GAA4zWneK/P0z1eymWHP7BxPjHMLz6H
tfmDbMtmxAqe62YN1P1tdGgVgIZI8c4HEqDTeYYEGuJy4d+KMHNoYWjO9boFUxwfso1yPSIISnsg
U0up9QofnKKUeiyC4SiAgOrtCHCdN0mdXCOId/FHSgD4k0VdwO8ZA7i1SVCRNH51xs8U5KbmxB88
QUKatHpSA8RCs8LJlznpPJ1nMCnot+cl4FJqf5GTePHH9bruF32QePeJb+U+qEwWXquGHDKpVW6i
r5LN9LtXFNXoH49EOrxmlkcFrLtgJWKsBdNQLhsX3ZkvBEJAMWSlHKSAiJd5FMghlSNnUr83joJu
ytxE+rIuHIEpbT2S3znBCjn8Rrd5l81PFfv9pauOGJOvjNIV1+L8Ho5jUJo2s3tjbcj9vhXrAmwD
PTQRS+KHrn7eSJUC/bsYvoWd+jZx4RIHkhI5s5fh6UMRu9c7SZ6PwA6HWXsqRo/9Epu3rXWB2QCT
aulHwW1B3sBqXE//97sGYE4VavM6WUkXifqx5nI9UV5Ocl8obcwRugnRiRaeeaDUwx57nqE9Quq2
U3Z865ScfOOj86hi7vqL+gbQaNssMVyC396yq9k7Froa+p4zZYvG5ajvkxd937xmq+zF2CIkB5h8
e3m+0jfzby/CVtjmL8OCpfrhehherx4MzM0ELdA3EKrRgRBCBYIJsL3XnqoQvAXC7CQwvXYtz1Cd
snz/aXfP7wwxyHe1FZdszbbNcTzhESba9n1MVj3wPxQAlz5aEybM3yoDwleCxm5hGA7vPx49Ikzk
2C+ROZowrCeS0tAsqUsOFboZhar2zW5IScWdIDiPbF2IoCfwtw0HslxniBHn1blpFlEEtaXIAPO9
yPv74jk3V/E6XrfXDyq5CFMEFDp2A4dBWGKNG/aC95xcZLMMZfz3c7bYZX6zCCL75ls4cJCxmP7o
1ct6eV/H+w/TfywnKxBQ8n22zbaY3x7uADmOCwM7HAVcXQxNRBUT33J00j3I74tY2dH6KtnaOxd1
2ATm3thSK5EWVPGR1OO7pjVhKBS0Z2zAaRy/1g905Z2E2HKthAQS21o3R3U/HgY/vjy+8NNG9x9E
IvivQIRVD1sUnOgTtX/AWZsgpRQlcUm4pOahgXgu8GJLHp89CIrINRyakS46X3syBIo+StYZrzBD
e79rP5qNEIqLSzJPE84zotV5Ek5oYOFg7oSDcChOmOHEeXHKgfhVF9U3uZd88oFQxCOVtFOv4w3i
0Xt/RlxejN3OvJ6tWUTZEQam1Lt76JARPHIJwdEqDtk8x9JXveLoBX3ycT+IQQpAgw9xIYXTsdJ6
sfDNZzz+ibm8Aqs3AzcIGNsxjk9CCbfGV9m+71iZo63/Jy9R2C+pCj08jRIgzub/ur0zIVD8eYny
l+f/WqJMEniFGgTLlF+yjl9rFCTw1Bw1CSqAJU0JY79foyhApQwWI2z+aFhQ3/zf7R07QjQkhi7+
h3LxNxQf5Jz8ZY3yh0NXeKXfoyzUocrYxxlmIBUry1zdWOZDktYiytq5LXBP3Be58SLlm17/SkYz
RMJlthQVYvv+c32Z0nxat2uP6HljeRHvFM3Hozt+tq/1Z5Vqc3WX38fQkE5RAyrImNUkGkLXsY6U
SJxBCNAq3rA+ogpOhdDSdoIcSvsm+RIMz9jjj4pBVXqlcEb5/dA+K3FXqISaE9BqF2Boyp0JOGCp
B9JP/KYHKTGrSRJRnlx2RbNCEElyD/GQERrwXAgizcshGjyWgzCXxW2V7tkStcLrXVkKaO7p9CTC
a6XtAc4R2XpSim308K07vcoF8liLF+akYNCDm5UFQl66knzSTH8wnB7UFtvgHiurr0LeBXvcLdpx
C4u2rolWnbFkgV2VmQHdi6dezyvtlZYvkV4YkBhLRWuhpTjrfaPYjf36XpMlNm4VOLqIzilp0Q8l
tgQQdnp3n6KNSNWSXwXBf2CKEgKVIg4KbrLiWUaw1qDu2xd2NaGHqQBvRkbaECTlHaxWSIAVFgGJ
IRh4/Jbv6VMw06wStzgHxbfbZUxA9r+gR6bPBtAVjfqNj7Y9FtIJvlPxRYKJnWfAJHUWE7JBP3Qe
gzQ4PYimkDyZ1SNCGr6Ng2wlv2Rfj29WX7zoaXVdmzvRh8JDH/CzCO7A5S8auKfam1a90rwzHJDG
UwQmbU1ayXz0iGeTBXqhDvW7Sil4WfVPBnRE2MabrHkVqOkpucyznmtMGJgXI+EoiPIJjbZY72Ou
t9sTF23GDvWjgQeG3p23WV+uS4MEthmLIVf/0i4qwA5bp2eF4Rx0sL6Qv9LQ+KBfjVezWA5edcTh
Zw6LYXltbemSrOn3AYqOHWprEYkX3RIC0YLaYu+XtKbYqr7dxXV/etLpdMp1DfS+to1Tucv0dVoF
j1V7/RauVCg4HBvKn4n09SBjNkaSWvmVusSk1YJVLJwM6wn1FrzBrYY3zXzAlKH/tQS2LR9jP14Z
SgiaAiNWR1Adb0Bnj6AVix4T6IJuYjAC7Ecry5M435v7oZzPi4c+iy1Kvc/PnBJIS2n/242+VFTQ
R/U7TXyp/EIAq5YocGbP1/JFDMQOIhV0x49UJZOSPAT85PjpXkE6S9vCxQw/2ECD3RyjXjbDKwI4
0hVCbasT6slNSVpCLGtU4g23xT92bMFk6k36kmcSFpqZAnTpo1Ps/Mw2f0Sui0ghIWe2sBO4LMHj
alCup7fwXrZkJCEDbWCckjByWw0lt9t7lGLCff6I6SZt4oD1gDx+PofPf/CEBhuCfS97XNMSmUnY
Gf/XPbf0FwXjX57/a0JjZ00dVKEgKf3HgvW7TTdzHJUNiFC/Jfz8cdMtmugNKUkjcuSIfj+hSSR7
WgZSywlMwS7+b0xoaGz+WrD8w7Fbf4IzkaY5iq1M9CytDh/Yq42weKXuWs9Ch71CSzC/hfK8A7+J
NQplfXESDiOOdNUXf3uscXtvmGsbE1YrMHUJzJlBSIQbY0ARlvwTFUhSB3yTFt59Fp8igyqYLe+o
cK4gTlu9p8RUGnkEUt2NnA4FWm+A0lF1lY2ahjxflCCGqq75cWdaFGAKz24WwASWlei8JBJm1FWa
B9Zy3I5bpqbaY79K9DL84C+mvsyHhvewkyVxyuimX7rVsModbcGy+EgZtd00MwVzjnNd6Ha7HcN2
i/Tfvi42isOQSNzzff2h93gR8KP69TuJlRQBoNfQa6CV7nZ7DaAD+wCLXJ+NeSZCQnGekPOW9DqI
AhnDbt1+d3v+1dSsFpx2S5mR0M7I18/dfgLKQ7/ATXZnj8FXkEtBZNALnSoEHJjkqK6MJXQLV0BQ
bfPEy3eFO4alwsa9FT3Lk45Q8l3zLKVoHKdXab/TxT0Yj/pZjz39bHnd3jz135ZnRTN+7NjtFWdY
cyy6XRhersw+H50PP2MMef7ta1grDrpSCeg9P/GsCQC6kWYSne4Bv+AepPPoxKnhecPa8uBlMxAv
SswNgUUuid1/kwayoBLZfm90yzbPFUe8hs/vRqf6/bmn7oihec1Z4FxJXpTaaNUf22J1DYAw8T3O
hOJMZ011E5tk0K20VJYQLE7sgQPzfA9KD1sHH9E9uC6uNhkOYcJ5fu6f+83mudftx/a6EKbjiwOq
kg3Vdn6/fuZslmSNh7y8dJzKHiPP5OHUcvhZjoOPlfP63szwb2FVPEnHz03PuXjnXXG2ePGT5fHZ
UjbhscQ2LA4AjhnPmD666Se79XSIChLIQFv23yVZWL8d6nSwyhL4s9uHnrKMF/FCdPNtta7WxXo4
tdI2J12A0J/Ge1iwG6EJrDCPkWLQm8GVPd83bcHmzEUz1+eS17mDS/isTQmDlYnJbv4d1SfMUeFr
9TxhDNSxol/SfbynKhzJ6FyD6+RSaBWSL8LHAuubSqneTiFcyphRCkxLEc4nZZ++lFwEV1+IFo9m
ob9dqR9kbHzr++GBRgb32zNbk4E9o0BcBAKbZUEJRrbOihKm2bKk5Y5+n7CqCPSpzwpO1TwWUW3i
av1iZKuZlA87N4llccx8c2P+5Uj7MPcAGwSNff8or3a1khbkYz9xa1ADYanF0IHrPyIDFDWoLX6j
EsB8JmRgYGZYBPiCchHypn7B9G7s64VwrpHl7HPJ5Rs33I0zAf7ClLMFBFShNDJ8iW/9JTtDcr/i
r/zqb7NYnVjt+dnNYRvzb14banuyzymuVfBLyu/R1qheH5Ud9n599qA2koYopSt7qe16kAfp8R4K
PgotLELlpkv5WYrxS16DXweesz4pY9AXP8p8etMFPggiIaa/pxN7orLEycQCf8dNrjHw7inwaJeM
bWyOo7THbVYvEkIvmg1NmYJmddW+3ljFlMju2vKxkx7LIiwkGZ7KxOTiVEvnEfi+/CSCITASOFyu
+FWroV4sqZu5yYa1Z/v5+CzROu+1tbb/Ivr9Vcag1u9K7HnyRtplJ6yFmAypDk21ozMfB2fptubd
ZdeQ5d0+W1Oh8mRYETgIH+51GYfsMpbUJ5bidkauhP3gg3pMvNRqmyuh/j1w67//SLBwj7hubp/S
XnO3Jq5HdEBLedjyqndX3Ez1GCgYzlLcWC8NUk6EmFMwVg1KaIULcnK8KWuUF7NHgAUwAHwy5R9w
TRSrPkCGTF0u2+TscmbFxFPNzhOlHATY7aTtMOgBHLUFnJXxPCfbvqdm4xpuTBWtESddBgs6LzU3
o0zJkMnuIB5ScK/vw9PFDycfNbTdDvKryGONJR/G3chHpy2E3lWr8GmtsovSOk3ulUMw7oFzSDsq
uOSrKcCVqKx48WNe1OH1afcJwQbpa36l4FapX4boK7eLheVnXkvHoltY2TyF4uurs2VDHsKMatd9
256V3L3Ha5LXmtbn63InXBpY9ayiKXkowOMRWy9ubrUBbrySQYTWq9uOYJaqci9UQMRPFolEE6+E
bfd6+3m+ImXtdlPVLj7ATQzxdPn1ClPXYkJ1qwEVVb/HPzXhwBvI55o+AfLvs2Qx9bqalXYiLGFi
qms2h7CG9dHu12TWGlz56lLE/Itv4E5I0WoyIQQFOm/A/x4Z7sKl+KZPFUxcVKDhFjcQjFNljhWV
j2F2Q/gxN7RZk2Aazc5NOJlbRS/adwH8iEXkUkgLqgDokubolJsyWzs2AJWcBxJCwDajvhyFsCUo
ifyQ0m/UFdZs1PvrqTbFdtJYMox5V4KIwdIChpJMME+dTLeLAl7GVSc6BEOzD6N6G3n8UFXao7kq
jbOwkEnaQtC4NRzuLypuN5v/KOjFDgW92MOZhsaPG5yMQER7lkP5jSmJnkAX3PCEcYotTvQlPpSr
3B8CMYCKAZn18YI5Tv4MBmD50HBes48pjA3t7Qc5Sy/ZT4ZD4/2ZvEuqQ5kRXpWVn+t4DnDSXDeU
JUnLshPeuu4KXuFagegTlvQVfcRZmDLgboa5Sp2b3CoX1pdrQqoyqdYBoV4nLxVAns/kh/yNQKXO
upgKZvqerOxP69ijKlr++xfrLtwfwNeAlmaD//AkInYuMXt/pgbRz5o5Ap/Zk8KDC18W756w1L6p
GYdS2HqwOCiNr8elsZAORu0CqqJgAXKLRJVlO+kCndF9YMz1IgCdTq85kHGbw+Tng9YcJgtGKMam
KBApf0RH6D2+uRXWwj45IBFeQUV6wU/6CaVqSyorPSOogH5Ou8JttiSbzb5unwaQHwBCwH5a+hID
76Td3/aEe+gji1aWI2D3i/ldBH8IWmOJQXFBh2U9FduBRXJZWxdcFA2Za1irAdWfYwqN7NLwf76P
5/Q9CZ4qY57nliz7jvV6CmR2JczPl9Hl25LsW5dnqD2X8Ts/AQf1GfFzBgV9UI1utbTZOpMxotr3
7eieYYNw06/5GZv/eRGeEL/zuTevyc8dxdMrMPAXviTEecZV5lqOuadMSa2D0u+uV50eusqizIAm
zKln80xHJi1XmWnvEnk/DdSulRE+HhuVFW9jo7nhC34qygPhW0m/HrCfxZmq0PBayKAUtfSE9D0i
Uf57lDzLUbaXtqVlZhAwM+AxfcU3d2NZZ490ll4fqpMZS7bBRngnBhA3xyKaDoxfyc42iefatgRZ
g1llKxq07bx7s+CJnYQENiBfI3npJdbyj8y/xfPrgyoK8mXciUP8Lvt4ShIG97kM8Yyy1Dt3QDBd
ryP/2FYMDKShjYd/7uZ2smKI2CsQWRIm+//DJJraVM79fUP5/3j+fza3hvEvXVFR4kyxuNZvnOBf
m1seMpHFm5KuyZBSfnN7/Oooq2yJCbaldW2KNI0nNeqvaq36L0SoRGgbNJWnArD6tza3U0n4Dx3l
Px268icjyOQFfDYN/o9n2YsMwyrQjZHdg4DRCk9/C2GzfMaf2Zh5ddr6+jgEbdX7+QPNdnuXXe2u
zhWMzDhWr3L3kQjcUiUtFPmpLDXjx2xMR1J/hrLayxa5p7V51CqaJ7V8eCbdPLn1i4H6UCaT2XUF
FHEHstapXl9qoRypVIV9ULAXZJsbi/z4VsmtNy0G81EpSew3CoVGtTCWj5twNtJ+3XMPlr107oHS
yekzEOt8pZL1TTysnCzaQWYu6FX4/vCVcY1H8mNxl1ixXUkViFkTygMMIPVLTilS31jH1CVUOSu8
X58HvFvzti49tBmuxU49GZRwzMSfpm/nekpr3CzD8t6HtfRzg3+Q9X2IuJSC6VtJLMIVwJJyZ+pO
kiB7IjaRzkZsEvfWeDKb+awkJQQVjTIYONIIv8ubtTHC1sMZUN+GryRmaaAKi0YdKMxpL+XDcIYu
djskLdgUxVyCR0BV1Cwug/amDJUnXRkbunOvFV7RGoGaKmwzqyrsldrDGka7CjJuZN3X0g2/Qk8H
X8fcb1lepCT+VX8gck/tu9Es1JvkFI9ow/Bvl3n0UmTIYvPOjzOgYYWXMk/n+bDuVNSRTU4WiqEI
h1xCjT/QFkTPKMDQ1Pt0bl7hWLUDoiReEuBbYQX/3AGHW1ebtCvYw7Dhyur/pz0kTxq53w84/8fz
f1dNY8TQ6Q+Bc52U7H+QsKgqg40ECek/OPNfA472L1mm+TPRXhHY4zL73wGHh2glWVMT698u4r9R
TKNo+Kfx5k9HblAm/H13CHFXLt1yXSSjMGIDv6xoGQobDRZF+yZsylAut4oZ0kZgf26i/g71efL9
PGlv2VGeRx9EBlBgk5GvrKKVcbgNHs2DhGgc+3bVZjLJZZLuV6bsqckNdZnf+ARK3K0BQ8m8oS9U
aiP1n3WZ78zhWG/qzUiG03B5HLDpmP1bLb6i58Nx+yCAkPVq9wLIErClRe5BYxcIOD7S+bOg9w2s
cJYSLtfYMc1T0AziDIIBnaSpV4Ge14S5wxcsBveVsKGKoLENIFY3cvT39KdH/x0BGnPx8cz0d7F8
V9qfO9ISJDYuXADaGylb1jmxIZkWgFCnzxAj9Js95p33HsGpJHVxez92S9LWgAS+/ht4o4OFmEKc
1MbvP5N9hWWIDn1WT1w8ao2h/gZI7bpNV4JN1rSO+mxZHR/n1mXrLaoyI3/wMG2LvXU6G7zRTtaJ
GF4TYg5cKQvJcUtZCR7TxE0aLyNI02Sr2Et+2gTdY54VC93idvcEFrWObnyCeuZLha35F3/xpWEd
+FGhWMf0lLHsNWpovafHdkShQnnCjEl0idkZ7oDqFPCr4MSz7afhNr+Oaw6MCA6OAbwN4XQhv5I/
0c0uTwbbAuTMs6S3GbmbxYC+OfUIcst9ovGycskDCcJyVDibLD4MQXbdJpqDxsK5FiGbCnr0aYnm
SUTJw8rIS/aDAzvP7k+iIy7lZRkAlJv1a+NHWr3U8zNXhRNjFZq/p9uKrOjrETTfjd2XO5rse+xc
ORoZQZGeuX+Mh36ZVBvzMkX9UhY737aA96znsb/vM1vck0wJRjzMQx0+MTHtXNq+9W5k/sUK5YXg
WA7/EmYgJthpIIAiUcOzttB9+O/ff0PZ9FqH7mfvCNIMyWJFL6lyRnMzwLhonbr32LMVwSCdtW3+
hL/qUlHWcGa52gahKozIGlaZ80brKwW9XdmDqwCgoHzlmCfqqtqipyiszlBBaodYOOJd89NztFPe
ivONRhZwT54ifBlv+TGf/p0fubrmvUMr072u1bk6v67leXV6uuiJWlSis+uZ25iE3ZiMbXuqn6u+
7JdOifxh3NInRHQ7fTrdBeUZk2tJ2juhqRHiMzbjSEWwumUECwLJWuLBEuvXK6E5qbhnM8IZelCK
tAjChK5b2WL3Ai8rYt7XOqiqrgAN1eR64vpd9heBmijS2g2N2mythUx+9UIvXAlny7F4hRK8wB75
SSOLdhyx4Jtkrn8ie4hYRVC0DE2fyp0vnkQbNjRWtNWVve4T28fs4X0zfNnyqva0DU05kvZgmfxz
pzwECabOfGAgP5hMVP99ysMyxRT0+ynv/3j+rzW2+a9pha1I/2kE/U61iXeLkBBDljC8ssz+g3cL
wbsIMp/ILVbo/waY/1pjI3jHASYa4AsVGkx/s4GkqdMi+k/pHr977+wF/jjpmZgek8QijaoUPNRz
iKl8clsD+YN12Bu8W9L3BvvE5MU1NcH4VvJH3q/Z5FceNy+FgPpLO4g745CeUskvQJTTtN7ckbHF
bvm0HetAwztjmeeP3OidExFvb2qLsphVl2JE4R6OhI778AHik7nKUPGdkrBCyPecP+DeYezdtdLM
IDbIsQLzhl13U8ZTf0i/+QpFshcrsJhSnmwwh92ph417QK1PL0qtPpt5eonvbotY4jJuKCa55E95
SahsKrd9ezgOiPRNvC6RqFJNXF/XxRlYFeyrM6OMV6wZaRRCbc3pT2rBulbS2QcRzc8lxqsUQFxI
rBXF/RYtnzc8l8kjYPUwnMqjKa0UM+BRns9vWZEixldjO5MYvHrEDxyeLQJiuugXfimrCflifBUM
XOiojuna2ug7cR6vwRBVl4dTXazYuZ7MEnfy0qwpyIxhnYJapVj28Dnj/SQrMFl1KLTxd+Nm2PWb
x7uxvL6i9TOO1pKaWaRT52S4TlRnoMgwzsCq4lxykFaoa+MbVVlPhLHqGN+ghqzcoz8/vqu1fX21
lkr4DaGE3wWesO4olbhPsCHu9ZM5hRSWdqeXr50xU9ihfaPDAkjx2CrdHDnaMNECHb5GxwEqETYP
HvZ7zQr9InpPh4gsWCIUjcoTsbplc1uZs7heWcIWBhT6U2IXCQXp1+oyIjST6MvYKWE8jjsJu/iT
TuXU1IwlH/C9fAE/iGC/RU5h2bf3Zpw0FVhW5cubGbnTBAQUqdVBorodPY8nKHIKDukn2443Tofw
LWwD6+F0FJK/S5BIL+KAgJYL2VGGLYhC60s+492S56dMdbuLRHvnrd3Wh2YIiV0Fvmcx5XCRgnK6
UG8UP4YdfCclA1VlzCig3yE39bP7m7kc/W7bvGsKBU2bAKZ75CYUtyyHLS4amlX/cO4U75L8LD9x
WSxq5bUJGpSzaCtfspm7XrdrTgz+PX1AB1wlL93b2B1vz5WOWIX26yjYKT2vxjcWZLKVXtOSMb7D
GH+tiVz3x5T4GOQc7nOd034NFHJl0oAU+7RwVbiBD48U7Er6UFI21TPlQAxdyER4NN5AvItdHz65
l4h6hLKk0Sfpzy0U/H37cNlxQXITb2tcGBrdxPGIVLkB5lzHWxqh0COdGrX341gf8+1wolrrNkEs
zoQlHQZfA4Lb2cTFOUIw3abR6sYC5LY0V+aKFGiEvSzgvGKRUDDGeD3LVlRqve6T6ZZJTfy8H0hg
PVSHdkVcKlFdZpAthn0hBzJpwtmSdrTPcuNYnQrS9Zq8243aptvp8rG8siikOWHRGL49gye9W0Zg
7KXiSw0fD+pzCAA4jF9Ypeef5Sup0ea3/G4eK+6mYi4qRMjSBslfca41gBEUskeFWSp5JfKsp5um
i8c9LECockeMEy8dZKIFj24P+8/4rvdoaFjhlqhpyrV5LIRZg6jjYUdeD9ryKXhyt6hRDbGKiGb5
CNr9RiAnIZ/JAhBCsqaqvWhfO8snLxqKY0NH/xnQdsppbdWBejSpJGrY9GYRVW5ClmiB60vBonmI
qQW8PeojX1kJgzMprxkCXh8sXgl6WIpUQ1oPUj7r4dVItU9YJGXQ/HBfoqQqP+MCldgW+dKEOEUo
9vS1wSuQnJ1Ul0WK14ZxgGM0vLuF6uBe9B8MLCOtPz823BJ6sQb8LqSnKKZQdGweyl7LALujSo+A
1da+XMS+7mh78R3HZ/k6EvpHyNHaculIIfxSxJfbK/59U192Dyd/FfPl/t772v7Oy1WHa3LzcvQH
eX147sEnUX+AWTAb1cRJjHNNUw6anW2GCThTy1jdnGE8Hq2FSu+YsaOZiRAISBRUZ8Wc+4jFMGxx
nF7dApqjR2/p+pPBJOcGgurXlDbxAQYd0NFRCaLRAgA5rE+rueKobrvtaVVzUgB4E2lBW+QbrIWG
OivhDoPH6CL6GpfR/KMxL5GXfFX2dZX6SYK+SAxVnYS/WdG7ty/ap0diEeOutelj5YFhYkY+Keur
/fXO5w+U/ebpbUigOXu6CGOrrZqnJ72TwQYxz05N7uZAMak1PbxB9Pz8NX/tOvpvVs1YNOvPlKxF
zTUFAK/MfTncu5VFEryX9PvxQ2iRwnEZYVv1ruiPp4CQeqLXsa4VnmypJEyZH/0H/bDW8O6RrSDM
VXKq0y5aJot6Hd5kBYU/i1TudHSWov3Zjsv43EqOJeGSxRg748ZmOb2V6bvDmlKI4Z4RwtCdtIej
QMjOiGSAVNgs2WBbzTziSkAxQvZ7/2Fhar5NAnkujbt/5XGVCNxQ20Glh4Sa5D9P+EZLZccHOBNW
KByFD6IEaKw+fNp5t5P4RUPb7BZyTYlvI1Yw9JSSUjuTJC2pLiND4gMvQ7wbP6fchptTCm60uXI/
UKkbxnW2rk94BriJ6FkOXVBglbhyIP7Q2WBahZ8ZHyRQrordR+Na1zmuNdb7ivI+CgCM3zrgjLg3
7rbqoWy/MpfReWdm0wOQgzIdDGYZ2pcS1JRDBgdj0cB0zG2EiE/m+sEfZzgrZHIyGrg5bkHWmELY
tMM8AdF/9PplIfsdoHkL1paEzpvBvlW/b81b76HejDKQiQ4riIixEPfKE5/GxmpAb3B2PBChEV7D
dDUU/vPh4f9qnwtYuXL9Immhdd1oGjsV51EzF2+7VfZgT4OZ3zaMVVV5YrQUpVA+1Y+gWaNCaXY5
gJzPa494Bz87DQ7PqAgESdjXknQVncoCXLxt6Ru9CzFKJgeCP8PXemAbOKMFLL9VS/3m3cbZEyyO
bfXOqHvapeVGDXvarLWjqi4qyJpeI/P+W67NCuOkPndVChzSbe6PUNd7SsTbuGHg+5Qz5mfcKjs0
DceuIlV5mKm1Oou+80mjyEW++H/cndly29jZta8IKczDf0gSBOdRJCWdoDRinmdc/f/ASadtJ5Wv
+rTLjuO2LIsUQey917vWs6xLu1W1b+muTe/Ya+G+t8JBNVcTcDdjpOO45jrEPQia2nO6rfnMQmtP
kQiGrqxE3Xp4SsV5pSyo0IvFufZW8YZjE6lu3C0ed7CdKy3ZWdeksb1m1Z5BAsy+SZowk/wM53Rl
nqoNzivHuFrH5C59wO4PHjkzUxZtDEaKMwS2qc6L+inPbDIWwAqGJzLd3ZO8a56kN/j+b826WWMx
xBEhbNRleqHJPrXpvghFBuYrRWUSvUq8Fb/H6cyiIYXTxVVlaK+0ksCW7x2hPpnDs/qiYpMNDzAW
mxAIwdIYFt5tqIG7zXu8ReZSopZg2FbcBE6f3+dv9l3SZIUA60L0qWXbfB64y6jV2vD3xMgXMcvf
2N/89iK5KCblgu9oHK1J0dNJnSk7t1zzVmAd9Mc5lmUt3XYy+/B61UH9TnizID+J5Qrtt/MvPp43
gNKqPVgMYXuWiMqOLIc/YD7GS0SfErez6KHGS4Udd7OTyZnwkmvJor9X0klkWwMvGW+GubC+Vc2O
kaFd1OfvBkxuekmkg89XCuO1IQAh4pJMHrm09knDyk70aQr70cZo68h4SNrp8ojUuUK4Y1yqCqat
FhmKoaQY7YZyn0mp7buGrYmrrHV8fDTjnC+uLn1E9hN78uzRsptA5oN9izD3FOGXfTqW2KoYmrWt
LbgX+ITReVjXiG8/2pxAFABkwCcL7wi1T1kIwSLZcm84ME6jdg+lxWXODtsTpOa62gA66tR9z+XB
xNf7Nm8Bx6n5sHH3nQ+NADFm/DCocpnVP3ScJUcOETbhuJL5TgYcEaefyax8jobZXWLAqNgD/mcB
S8kcaET6nMKdoPBvnX+o4qbZdOWFo2YTL9hzpc/A0z98gV1NueTg0szUV/BWZAA/+NQELW3m74Yz
YtWRB98z9zjBE5wOGTQAOY07n8aF4Z5xp0Zmj0QzJw6cvMILiggD9+hafoWvNK3f4vPUWy6vqqu+
VVebDpMXTgsPT/UcMhLmPso3WJ/gxW834I38mbrq99SuzmvnlizV7XyqvcGv9k5d3Z7xBlGX53DD
BlHyNz/K3tuvwSK4htmROrjhHkXHHPofjOW9pzurNFp4+fSroF7zzk6OyTHclE68SZYUpszVrXSb
ij/MlQf1nT6MM/eH4Wp92Ri4ZjdTXNDhyH3buHMfqxZ/X7UGmV7WdYvYP+qJ9X/hCaY55a9qzX/5
/J8GFKB0ANyRap8gBLht/8iviP+AZUqKVsJizKz0VzyBbMr0M1iK8sdn/anWTHQexqUqyosJ4OAv
TUThL/ym1vz62IEz/KrWlEEjBUmRsfk4UgdeIKhzACHBNc+fxfNzYbNy6/pCPAulrV1d66TvweTu
jN29XIqX6D0OSfxBvvjsX3qasD/pZCkuSH/e1OJEsE1ZL8aTsas204mJXPe+X6JAWKvmG/swuyXW
xh4JtVp33IZP4N8iUngfqMNMPcSNcdSO7bN2lc/CCo8E71dpHT0Im87Ui4oJJZusKc27OXnzBU5u
WrYr1HX1TZ+DgHuEdF2zFfG7eRIGTEYa2IazQiH+miu7smjPFs6JnDcFLZQp7jl0iLw6ejyFbWX7
Yg+09allS8qEs53nT5K1ER2qCEpUgoJDu/RMLgWhxQNhwu4WRZvtN2UPXyPVW88Tnoa7PV6Ug/qd
3Xl+mXgsAZSs2QoiD/e4XqzrM8f1ZjZgxmkcOA/DzCDnFjMI4D39Sb9avwtP8ZPvzoYf/5yIprM3
Pvg+qQxUeZ2+K9KkWI4+6mCSmb+lq3zwHd/pWKCIvXGDj95xQVDPo14KVvC3Yqtf+INuW8N+oxPn
hyGE3Ta/QTFmbRg/WcsQ1cN46eKZRr3Wpy/uEpbMkIdzWgTn8SuiBSXlyVLCPIt87S/E4ai7iwSt
BTfnwAksfpK/YYzG+RHnKb+ilGejHavzlgUKT8ciwb78LN6zS/lUHYoLaxCHGTbaWJO/PAo4sPCW
JxzA66kTTkFiN55dh5mCPbL9pHx7Udj6WVpJ2/jIWXk5PuJreCV6u81uhIrPyS1ziDw/kpt7orZh
b56iW7SvHwaGVuPi3bSLemL0tYof7tNMucgn8cRxEaI6aUvvkr3xDRWuIVJ9+7Gtn2vo8WyT+APj
qHzkrO4g5aM7Gllw19NTHxMHmceNQ16Jixd7a84IhQu73Nc7fUMRyWa6esfj9D+qKUiHbuX9uFMx
kDJRuHR3rjBPXyL/oBBSyUjESsbzOKd4j7eJG1+jw8S2F9fZW/jkfiVbhPZMW+l0sn9UtBGXi4z2
rX44oElV2anFNs+TN1byJhY27LtFNjrYQJUnnlaROtTa8ZMYCLNEpZrzm3E7PvhKXNCkToUjExLg
P8p40cZLSvAoXlrB0rN2rrys0nfTMZ1MnwnmuhPX1gdWXsy9xRtR1TcVNzJOZM65I1nVfB2eRrzJ
DHymK9V4Lt4wCAy0Bda+7TrtLrh0tJA8hU/Vm87chMtN/rY+hu8R9hRcTbbYtrvLcSH7iAUYdmUO
8Yga2aIj+fbw9ulDPXk3c03PzCrglSbHtB1Xl2ATX9NremTTta+PyUrAP15NcfY7x2JomKdx167h
gO2O5ed7dQEjoO04gRIAMM/hs3yrr8tgBv0bshD9aunCWCU29u7O6a/Suwbx82aadnPrQPrdOL41
+vQtjCcjP/7SHDtS2uP1j2yyesGSVHzgr4jKZ19k2bM9mfbG+57i7t46DV6yfRwcOyCKxIsPMdHd
m/dVvuvaXGdmp88JGlBAgh21RcHiDOihmoYOhKtk326DvbnOnGBfbi37S127O8OOH5qxDBzDRg9a
tbOvgE02as625z2Q3Io1Ht8cWNaireYUQdFqGN6TW/vgRdYYJjKy0jlYSzZgL/L9AP1wiZPmx6t4
FHmWX9J7LKD2zMOr95p9jdvp//3rlMRPIkchlxad8uqaaIe8PVWDk/Z3zwayyDdi+yPxn1vLBC5A
PVuP2yp/a54tw0BLphyGGl0/XRt9vRGG6srtQlpKS+8yeF86p4W1e+ofyVf/MMR3M9xyIKb8hnE3
wX42nO+UOPLN4Tk605MRKDLB/of7l2ClobAR44qfd6GDyGSQqsBxOQu+1JcS6U1+8fYyZR/ujjLC
rXSRnyYlw/0oJM5NZwBOH7HKfrP6ho02g+CifYUM2Pfh1iS1gmDKdLQlAfEh4gp9zSrHpByneJML
26vn+ateOswwm63+oImLQskPd5u9VJ/ZSXBQ5j4IXJAVw9oPIJnCA7120B1I3+vVxpccr6QAoeGt
TPJyFgp2eMBCs8PpGr3G+UFsnOTJfB7v0YtKF8m8ArfDwRRPNS0VyHps++802G3iekk47+DV5OfJ
wlGH176Rd6CHDVftVH/SY62tdtETbld9MqVHLI53WAM+rIh58CSaNLEV1YpRL3KgsoFiwHhbLdcM
qT3fnsfpd3igCEH5Dj7bt3AFBtxsZ1QgEZ/0OH5ySF/QN80fQ3odt5ZwIA2o6EtOqijwBRMX/dgW
O5BzN6irEs1rHtzsl6Dh5rJMsGnRA4A4pSwy+D6cAJQlR2/Df0QchaJgp6KKse+GnOBk1/qL6ngl
4p75RZ/fEpvC1C6JsIdKJ392L9IFyTxf5dt8S/3k3n1CgRVZBBIyQckMAfYT7XKfP/AHmWvjUG49
1gp9/WUu6u10i6G36nABM7HiLrOV8s3UuJnQZzmZzTm1JicCi5y0uh02J0RHjAW7/DDalLtu0ks+
+RE+UWE+VXoNXMvp3+LLROuIkLSxOZBzvQ8E+Ea71JecEHvusBhibRPWgTyrQZ3zo+PHJ1bJkHR9
MuOnvJ9C9MZsYnSEp4jT5XPnncu1/0lwiIHLDl2Q95/xCYUMzQU4ivYsPYub/iPeJd/egHd9Xw8n
jlMFA3R3Z4Z75TNRSTEihNQHkszSW7cGsLex0HbS6VUFL+vbks2VhFWVv6DuaHKpXzknU9yCyd6b
m9Q4RM81k6IfJ88K4WChcf9nREVwFoJTdRpe6n3ITuyMutXYCK+nutxekhDHPfjZET4G0QlSU+Kk
y6pr7NehHYWL8AE32Cbh273wIRYEOkTx2CHx6qAhmS2xg7FFIqcusTF2sxvlm3gpPt3ysJHuwQte
c2sTs93VZyVlirhnxR11ilZqC3w89igFooN3bm145JmEExmUFMOB8KBai+wxytsGiRf8K+8E1uVX
4x7cx6unrGSwHkIKgsDYuRc6ZXCbamt4ttEj5xGdAE9mqcCd+5ktUgCt0FvW47Mqo0UoPLMKY2tm
lzRf+lAt6B402DkxbnDz1divOFEmC+9ZKXYhAhOBrHlPJaSAx4UgB0a+joPu5O5XbCZfjjkTl/gx
aDLyQMT4KFulnZkxhVmLiLNzxfU/dUeVxc1X3jybppmFthqCFRVUafaBe4jNl5KCYJ4VpAq4eC5x
89D7uXoLT4pHsQ835uTQk38JkFF9de5GK+uZ4DH7YH3DuNPjkRMwJUgnLYIt97XlFEt6VedLBNl5
uFh7sy+LMqjHqeYGQ9c5iQ68PuJnPx9O+hO6xYHXlWWduciDO7bF4OrYb3moj+CVbV5Kem/auKSy
LQafnbxF8BvfeVfyymBVMpdErst31KKOIBCa6uODqDgSM1WtFCfeUp+7z8I0OCeDyzmr1kwDOkMh
F+Vp6waPUcr7ND+Ad1hN4YluzT+4ilc9YQdzhSl0S7p9o27jzRSi0N/br/S1vU0ni6NFAUFnc/R2
QptXxMkWIMeWGRyTEJ9NuKrQyozN1Lr1g8Fy537+1n9H64wyGWtPiOio0S8gvFIJqjiUi4r5Xhr3
+au6VbcagW+EkW8tX8orrsCFwBtRl9+18jZoa1W2xy8lm5qfFRXISnjX0KQ9con4ioiDlPCAklOH
KLsb2bZzfHj2L4SONuU9OLXdG6w36CjIkCY5aN4aip0AzPCWBlULk+a+xnPkENCGoU9/NJkgsmWe
e3OH61Ateot57UWRjnG/B5L9NHLrQODuI8dXtn7b2Bq+MvUh4p+FI8Z6iORhz8GAsSiSi+5v2dF8
J8a9yo50nV5V8GP7/tbuQVdvzEdxHPn9dfp+EhbB8cok/7nDjcLy21ebjoCNfwt3mrcYpe8UGTz9
pFy0u8bdo5ZJig0Ur61VaTOUy+obx4B69tf89asGl/gS6yuxWIYS303CaVRVrBnEgkQgU6pc3Rvp
cXypwYK3Jp06t8wCVWCLr42BS8C8tRj+S3xJ6ckNl4liV2QJmw1Kkg14kuAaezZh7dpkRtC9qnJG
PwHTHQ6O8kb5iPV5euPclSyDIxUUjBu7VbrnDxBhQ3pKq9WUYllQlyMfmJtjFfobCzTYYags0CgK
kPGwwG38oUV99P+PYpbFW/32L+/M4S35opbF0OTf8tj/5fP/JdBMvGNr0mAsDSXkh8P8D4GGD1El
I+KKoYwGaOWk3fzpIDXwzGBN17WJuPazZV37B3Q0A5M7DxjB5y92bOqTW+Y3N83PTx295xcLqaTn
otUKarniQQCrytVXSYYsKhk51Ry68QhNk6suAthfEywqgnYrhNCzi8xU5k3OlZOM4rOrR29+51Lo
+KXi9wxbd63olMyp25QyGrE4SRIMsPLsVa99yRaryh2tH1DbjblG95lYj7i3/cVQHTVsNcVYPuo6
mocp4dPknnHOEXDEC0QwTOHDyx0dB7ef1PN6wCqD5J1OvOIA+n5hHAr3GcL3vAn2DeaVTj5L5muQ
YYGtTCQS0La0oMjfZYOEJCJbmx75Ub9mYK5oay+UmCfJK9flbZG3w1NNnYPcD7YhEKbKBvGrIGiu
Rc0qzY1tglndwnpaIGbVpYk/O7wNcfaqKONDGugodDnb5VjHWwmG/CDH1BVkBETJFZpN4PmLVAx2
kYETtQz2XR/YBcYcqWyATqUSmVN/ZLfty/agGR/uwP29xYAqKaOAD4Lu6sTn+WXm9MYO2R7W0TLV
o3veaRzTg1S0hZbieICSQSc7gvGkVjc/LGY9tg+dXXoW4Q4wv9PxFqr5TcCbzjkJFUYIr0mybOVw
YcRLWPR0nFmVz1FwQl1aVSxdPT1/44mga+s9llqt3KjEaq0h/MYff/GNVFxkPhq7wESfvUzakuLr
1O1YNbOGO2UtBFfoH3bRM+6PEeGgSg+ugNrA9VZ8iuFTrxQzcXxkRWvO/8aa8QRlhHSuK5IlT6rx
/74lKTochZ8dfiBmf//8PzVj7jp8VME7OGHWuSX8qRnjcjcJw1DGi7tdwVf45y2JK2CSmYnfmDo1
LD+b2qkRtvgsyl/+MiJCEX83+P360KnN+vWWpJZVLTapO64GkpiVQc1TpdpB77/idbfmvpCeGtNi
ADsG97psthVB5cwVnw2mqrUWOLksTDz15yE07bGKnMYLNyobmCarbF0MVrWannIZkcyrXpSEylrc
F3VlgyRdBKG2GcR3okc2t8WNi6ulUyjIq5XdEG+5V8/VmPenP3hH2WW+mioLUzR6bmTh0sc0pFXe
ptFYZCt6uIaAqRWl3bk/Lou8sQvXhwCbjo4JOHo0X9MasbaWiAqK177LV1b/yJTCkd18E+rHpAAZ
H/lOwmzSLZ2Gitu8SR2jKj+EpFj03ovad/ZYuiu1QCpvwDLU7DEkXPc3P35RiUwX8Ucevbb1lhrx
lSzR+F1A08M3g2VilHAAU5E0q43vLC0VJ7XqDczfe9MIeCvUwaV92JjrRoxPSSRclw40YVhldQzJ
u5DOemSJ+SxS+FdnocymUN6b1Mpqrv7uq+i/ql4sY9VcVoP6HsB9GnRfZ7TZrBRklbYpHZqruCeB
+U78TS7Jz0ZUz/VxakJh141tXn/vZZCZhEkbTE4l6CSaeKuSjnSjfBgo15auzjQ9fS8Bdc+83lha
RbguCojjuBFaHGEujrgq7m0zeRGpeE865v9V7YyZ5FioTpaL70lKNqMqO5kF6i2wha546EZFNNdA
Cmvfex9RoOHA37oXT6/QoWsBllwOuUDz1/GYr32xsDWhYxw83R6xwycpzKG8NGyZvmpTxtVS5WtP
8raKGXCcrgkXRmNNDDLSV4r2EMpT3AHzJQfVo4kXpbjphOmi4zBUZueS6A/4f+xuU5jYAg0hnlKJ
/LcO2lfA4qpmcbeykMFLkFKjfmvNYqY21kLwpoYR/1sO3q3Yf9WQ+hJ04yoIYFHAqyMupRmBDeG/
Nqz3AsupZ5jLEQM/9Wyg6itrTZhtroyEwn0c2oFCm2RflAnU5ZXcU+amDFtVMJksA/wX+2Tj5dVh
EEGUmC+hptslx3aza+6iHD2KPt2bJYyPkQKSSLn1vbb04QvLlX7OGrN36tA4qSnQjriO7mmBFzPG
/dMfdCs7K3l472+SD7iYifPg8UR6YdlHQrQUVJLVOqiQVlvE9PMYhbfoM0SRKO3fyn7AshqX70mF
HVgKXacDi1/hrBKYpwcY/FWsJRKNCVmvQ0DbxoX7IVR4Uk0kUr3G1Y+4NCq5QguNRrfSqF7Yl3em
zIob5aZN8sLMVDvOiMyab6ZyT3B8NUJkaxrqicnJaQJ1wRz5G69hUzBLxPPN21+R/s/qennCDv2y
hv3n5/+5hhmWOFU0yv8GCP+5hrGA6GyPVUX+Z1fIT2sYYCFD50MUlf1zeftz7inL/ClDWoWiETbq
f2XuSWPkb9tqNvs/PXXOB7+uYaNYDb0oCkBQLubmtXhzN2BTANRgcZ3IvQW42w6h3+FkiJLBGXIO
JRM/Arwxu93Rbn8PLujTC6IOkI/83fRe36s0IDv9KX/G447Nd3KdT9n2zraOmbyhlEDwbJ2Z2pkh
DD2QfIAsyw7s25yd5Dywfwgxt+a13A4vxgH1I4DjRV08dlak7Z6d/RxJPnkv+y0Yn2FT3BjrjLvy
KT55qwkBA8rUqe5ET+KJdRy95RASUB49h39GBQjKcZZ6+GjFf8I+pjKZvzWqnx2zRBzf/bbKtla5
7qJVxFgHVGG5kCh4KHfLHIttzEgtn2y5oJcZ70yTuGnIQ/n8iru+3fO9KNcIdkt30+8A17QIRTzP
3ZSHmQZGPLxFjAkPNpANu9fOnH4rPQ+Us49wczCjXtO1/8TgyTq65+xunqO3eN0bK8yAsQGqpukS
0lFYenwQTqCMB2hSBl4cGpzy3befLwO0hTUlzjeqHfF1VHj2WJpiEjcZo7NglZ0LmNC3wLy25lE8
u1Ot2K0KHqaLxtxu20p2xmJNvNRLP31MVoR/ZTsuNg0LGZH6HIfaMYkQv52MLBy1X5RBzRhdpFe2
Qs1CaJlHYKpkrAKxBrp5FTGWZIq6CK+MmZlELZONPx/24pdCSZdiF+ceAYrPxwazqo8eXnz+9Ue+
1FbingDqUqclfNY51tJ803Yg0jXGZQP2aTrJds0FGyhwohgL9qoBcRQf608+mL/ghdNBOuUv/Bcf
zUCuv7D6kgja6XMYBKdgC7ER7pC3fUcbruK1SGx5F75Ii1DnG7fMT2VgT78s9s0h2kg7iu0wpfqg
avPZ9AJrk6a8H2lxUc/4Wg0MP7hUToQQ2R+odgQcgQcM0SqMltZWfwtP5tekjahb4FLjE0zotUWD
M007yRM+mW4HGr7m+DEfHBxFzQY0bLxLdxOG2T/pG7AQywLDbC0uaLMxtozpdpPhG8z3PXuzjul6
zxtzcicvnvWz+zrNas1XYB36olSXJpivASDJJ3yXksLhnXCrN9pePKar4RhvW8Zpu1l3Slf1BpqK
QBjxUr4kNuFgj6rTnWY3FLlr/DAc4Z6u2m/8X3jhjFfmNjimI/8V16d/h0uj7eWr9KouKHNzsqf4
0H8TtnI5NpEAcfglV0UM05Q/3HttW1lkG+YCeOhlVcG7p95ecuQn42bcYoCU3Sx9YCCc7gL6C8sb
G4T+cSF3Cb7mWqISbY3VkuhAsUn4ES7gZjH3dtcJ4AuZQCYTazyMF3NNQbe6SG467ziO6Sivk/br
TjSeYz9v59beP3inF2k+0ZUbDyzFzNgc9O6ex1z9K4O7HRsWG8UeHpmGhFq9uEvhjh19qSHJzcQr
czuYlrnNsVkK1lhRTx0AnhLvr8EbSOM9cvXWfnRVZzzljgANkuIJLE5nvjUWwhegF/cUl7BFd4r4
osqfSnpQh5Jk5KL5UKOlR/2ONYMoHM/5UsKXtxuO5DQ7tmiz5iXejocmXQ6n4TRepEMEyr0ZbSA8
FsEAi0j95Iz33/lFQQrR5nQlDp/pyoNtJb1aN5ff8Uz247lZ8gU0Yx5X1IPPtNd2A45lXbzU83CL
gfAWfeBdhvsTzcZ9+Vq+ggShIJYAJs71B1kiLCmPFv2B+8RiWPFK+5u2gT85q8jiTnFcZhRzaYO+
TMxS2NjOg5fFnOVfRbaOonlwld1FJMzlYBlGiwgYKdEMZOxiRt+r/xq+stnmJ1Yw38YZVt/SflZT
4zhLz/JK3bJtxuoF6tieCD/gOc6NhIhbvODWnNRnjSGhSIfkggEImmtL6dI8Lb4oXaLZUsbfMY2r
Gm9LKS8MExeivr7kZ13UC9+aKyxmgXFhrtJspGbXvjE14R+o1ScGVfkBMokeMHXpdoywRHnW7QRz
Xr95n3QNuXQpurMDhRTGMxAsAF5Ztda0JcNED341tgXLAeblX/ol8al8rxRnoF79rpoQ1ZxTYJNM
Jh9YfuALoM2I7HAfiks97aYRjuMdt+0oH8GhG7o5ewNwpV4bAgbXGprBAMdTuUvJBeqJfigFFmfG
VItQo6cH0zeZxtmw5ZcJQs4w5V0g8dg82Fm/tNmuegdLYjJDwKC+xxUpSjaV8/AemL9UD5dec4IJ
a8YX1qzYTZNQotMiByGamcJjR5QVBGj8FX9lmlNJABQIYVlw+77Tdbxm4cWCThCDPDXe72U6Naor
ZH9xsQMp82G9ENJsvwtq50PHEr6sF1DwPDWPCVKBQXHRjNO/73sEMdmIk8XF6tscoaOtdZhJDQAa
yzsX6xqY3tzf/313uDBOaLnTdSDRAIGBAfxPlQaBhI6Jn3e4/+Xz/xCOjX8gMyOOELkEbvAjbPmv
He7EOpHgUsOmRiAyDfSTP0Qa9R+aqeEwVEl86vA/kXb+2ODSrmcZ0kRl+asZTJSe3yRjnrRkGaqo
ihJdHb/pM2bjaWozpNGq1SXupu7DL7ccIZeejJud+2Zb7376Np3+qUb/Unxu/O4i/P379NuXTAU5
K30xiVaeFG6SGrJ+JUr1QrcQOo1CjB2BJllCw2qLY6Mjt9CGybYLICDE46oaLGmeBeTcFfCRVU21
6LNU5S9d3xGOZ7/c1AwwsSaU9ZvqWusMyCeJqqXCDIUmSqlDzxmJV+eDUm+K0SrfzJC9SogJSKOw
2xsAtvN1RY60U0E3LULczSaCR5a9KIU3DxnuJD3zShG3jxh4t6Ct9i65yKply69tRA3Q7lsBHA6P
gDBsugHJoXsRMnohkImrnjMlWRiV/cIPXZiDumvaqXSpM6DcLozJFBtuqO4TRrtx52HNyjYp5YWN
hudKkJ6jOMFULdmu3jqN1hYo0snCGr/K8FXQiffURMkMNd3QXPwpdt4iwRpfuKjDVeGUPt3hWPT8
ZipH9QR3k7dJxaRX4+5dYoNE1RhMJvOf0gBrhc2hjIGqY7ETEW1y/WH2IhyXc520r+kwWk6gGEsF
Ig7iTf4umcXF4h7cE3/QZcAC7pOoHFz8Km3zRqYgS44KR/Wg56Z0C5mjB+6tY2pmsT5LsWm7voeO
oFmcyMnoS8pBF59LTd4MzLdz/VoZbAXM+Nzq8gpgjpgTizPOQa2efH3YxNaLZW7SQbUbkyWaTJsI
PTLSQegJyXAqMlfPmVo02rJVWo4BbVUI8VJtxYAZt16MpB9Cd83twWn9/tyG4Wedg502gYt2Yo1v
kfBIrhysAV+Mbp64TvA/JrMIrmaR0uRERV8Zu19e6snzmkxHVQevQeUjW8j+QdMz5v9i/KoVxAz8
qrMjds3RwFTSzM1ik8o1UPMMEw32x1RMQIqxiqB1PPMg3hI53qhFwkYQL2nqNRxWYD2wHoSY2DXS
fnnafeV0URbtVjarZecR+czBB8j4ETMYdLncHhSyKoHOZru+x0p4HpHzkWKFdFtbQ/0YLOirvQrO
M4CaoybptjDxKTUWJ8HezloVUC6ds+TD9hlGw9SjKqXWKao+KKQLzIBUidWyNLuj8Qo+kq5qr5Cc
uDMFYsY0vygkC7zskDC6W1B8NddVOreEYper8tIfgR9MWwzyngFLVGqMx6pKFnQH70rvvYogc9c4
FbJ2p7M69nF/dyUQH3U7l13YiKK8QHHzFZFilWD2912+zKl6iVT+1GMn6Qw+f7ov/+fcE9X/t+Xr
v3z+HwKNxPJFqwLCuqSY6DQ/GdP5EIABlo5/Q7f+vX6BEVDoihInOrZJ4wMP6I/1iw/JPFr0JB6v
SnftXxFo5P/UZ3555tN45WdyTikaQ+AKrs6up7TltKZLhwZYu0seQU2oGHF1ZmSMw/CTNAdd2mqS
7UV2u9LblbjQ2kve1rPIojZd2g9Jarfsy3yKCdTH3/liUimenOQzukkVXqf/fTGBXft1L8QL8vvn
/3ExUcVBqTwjqf/EMMk0iaEsQgkTGVr91tJhKDrpB4ORFle48svEStMZ43OdcdlP3WR/5WKCjfHb
jui3hz5tu36+mgyjaRVdlt1VAEnNpp73qLWkh70Ir4kGB6evO4roKEBshqfATD/6PFll2LD9pqbt
C7NQbi6HHAdepCmOaQkzlWBzoSdraxhY1fFiyhIRdjiFtf6jXnHMunXuiesYImLlAUHtpJ3gQrzp
JWjcIWMEKdbWFdMuydcxXwFGorYeMQsBchS8RUeuIvP6dTvtlUpaxCxD2ZSUd2jFWW9F3g2Y93Rv
7mpkX8eHiVNUhmMmx4c81x5lxFQ7GoBrdAqLPHw5mMj1rmDKPo4axbswkJTUoQd2X7Z4rPPiy42/
UwlTrGlH2Xepj0TkAHNidKvR0DJSYEZyzMOB5eyl9jqmJ9+eP20CuHk3FlikE/2zlKulK3a+86Z2
QqVa63CMtQJ9o3nRcF7Jo7tk2jwbk9eexg6xj528k5c0TrMdGeBGVB965xFJN/I3Xa6/yJa39bOr
5rvedT17kAa48fiOotRa8e/MdcHnBDTVF2I3GgxqTnQn8IM3VQFw3b1YUjwvdK2au+qHLmN5tqRV
1HSLWggXTTaQV+7mquotWuyNoux4Hgj13ICUo0zTFOisuaNiLtZHf2rRXVAZrEMSxWEr5MOSfsNW
lW+x+iwoZBMTZWbk/aJRexZIyBMCKe/BWzRttXIjbTkYxbpi0inog53hpyffqRBlVdxMmgtDQ8qc
IEIDAoxVeVaofTRPqXRsLG9dtv0G/h3yYRysrRTrg6SdO4wFHgfHbMAQm3zXAvMMndFPE75ywFlU
nrYUA4Jp0XsDf1kB5zXQt6uJwrioq9qap2o+7LrC3KVFeeza+INZzJ3//tIkBYS3/zzK7WrIm+fG
qz462CRJBIDMSF5yvtIwghHL4rMXundLZq6UNVN3KJvNZB1J1qySAYLq+qzKydgOAWSQuFz3oDrG
rjg2mkUqu8S7iIHQw12pK04omYvGks9RLaMPabR6dSHcsyjaaq1ny5D+Ws+1JbO9CprMwdffBQXg
MJOghEtr9qB5O6W4BGW8Md1kzQWEfyrDvKAl7pcglOcqKAjtCHexMm2vpDrPQqXt8Cj2RYg7xVoU
WFoUbbATM1x1hLRdA+ghqKay4U01NCdJYP1Q07tUZ5tAw47qQ3YmFtvEMGkHiAiY+oUIaFjCNouB
aK7rdlFjap9EPNH4zLXgPArZrsM33ic0WPstLv2OlJUPHaNUTWRTw2ema2wUz0RGDtaJnM1Vw9Vn
chH2qJb9XG51QoGZneT+UwSMQ8Nch6jeRMRFL2FLk7cnLyxWObNPDvGAlebvvNBZqsXh15KmwzZr
0v9e6OTJc/XzoZ/Z0O+f/8dCJ/5DB5b059meJeunsZaoKvRwmKyt/3Rt/HHq1/6hUDdFdaekoUP8
tmsCjEjBFS4SmrMM9jl/ATiIxPCf+6afHzvukV9Xuv/P3ZktN46lSfqJkIN9MRvrCxIA952iKN3A
FFII+77j6edDdGVVZnZZ9dRtZcYiKSSKkkicc/x3/7wVY1/RzEBa0wtrklY3Dy2jgIFzZ126/niq
pe1EzM3LzpqS2vqEKEj7OCbK4RMDlHaqnjXmB3BM45pjHGnZgsaBRSDZ4Cg66jh8R6z2isw5ZQGN
YSe0zkzsgR7I1oyG2osuqDPRx6hsC+XvSJ0HgTeiWyCcnpQnBZzkmbllVBV4TPoXSruceAq7ArGT
ivCR8uQoEmeLm/adfIwc5p61fY5m0l8SopF6wVIkC2gxkuqdRLap+jUx7Y+OueISSmqbpN5d3XLD
/IIcIhNam5bRnWKkau8J5/kohveVxpx8wb0RPrM7sT53ZjMRYGJaRXdScoY/d7a4LySxhBMJLW8r
4ZkL7RH/O+3pa+ZbnH3eCK1Bv6B2cWGAT1QIJhLX3phgZ5oI06f0lTybTxgUk7ki8jh8mofpU740
n8pdueMJD+hdXvSjDcrhoh5Ax9y6t53gSm+onjW+rFV8k2R3vBbv6BtSfI6aLUZqChpByE2blLan
cpl5B7BX3HoN0gn5dHSHZwCb9pE+wjn5YHNB9vVdtNGxoRYYwV0PjMKWm5Aq8jI2L1hUkz0JL5Fj
wtF3msM9y8QlEgaLqtlnm1/X4rVEnoHMlHjwFQhw8XrYdxQTllTxPUdpq6DsTkSCtsa4QgGHmOiE
do2pmm/Mgjvlf3gH/ZLgd5MfgrHR0xVbHe5aQy6NgdgymR8ti5rIN9j0aDM8pc8BR3zijtN6eopk
/GM8s5N3kJ4W5ojKlUbXAMZALAb//D0UHKUmUpYAyWVTEgAAguZ4r81lCFeBCzutE7yrvGAMSINp
g3EO0BJXT7j7WN3JRhOeJ+DNffqcPhXKHr+5L4TTu2dJ2pDP+E7Oj290wKCJFZxbhAGRrggHXlAg
JN9pKzf/JsHO20ssxDRaIxotKtUxbshFrEX0XXrbiDkRE909/iaDNGoZLMkOghGSLzndIeZKXoXT
hmdSA4mw+QAvr9vKiQodzEQ03/ACt7nTWp4KCwEA2UPWKLdYj1uGUTeSow1URDqdFuZ7ZXef6bjo
PivGqhAN51gvEfqcde4mrmz1XVzx6hyBJyyvHrwXRha6HYXvCRTFC2O4ccPaHX8XDKt4g5cCbAdW
tc65QoBOMo4h0GJrGwJHUZ8KPurZD82Yhpy//Jh3Z3MO6RIa5mer7LDYumGwkfmrfwnGb6DJKwOL
jmG5+UCZz4OdMOAh72JR7Mpmr/xpvXT1DivMUnnG/s+EUW4HIFSJ7hpbNouN5EDyHyf5Lb1otK8Q
m2dI8I5YQgrjpTnjes++JopNvxWUHQazjGinZpPB1zcCJxU0V2If8SF+Mfpr8LQEPBcJs4jgFKJN
sYt+kBkQKKeBeYOmRBbAWA3bbAdSRNp/FgpBvfo9agt7WnnyMikhomyqnVAtp9yWPJJmzWsy0ksu
I/kxiBtWag8H9TynGKI53AdPSSm+tHUBvOFno3NZ67hWafEPCcZ5WjmS9RZBuRd/4Lq0LX8R/xTh
HIA5MhZJRcpp01+7H0KrbrJiGxIG7Oa7nryawacS02frsH8tX3pYG1wPdvpdb2nWJikCUaLdhMC9
cPcLW4ZAwOlJ5FTEYD6qD4ni0wdQT1nBt2oHHxWXyJGJ+030OTu7Ez7e76jk3z4m+DtQLUaSwXb4
5QV23mxAWdTiK/u4JF134ZMEF/5e23SZLXkLs1tUoLNkG/OB3duEeGx+XG57UvfiHe5yef5AlI2/
5iYO/xySIwNPoywJo8lb9dk5EtyK8Ms6TFsGLoEtMSWF1mrYDU9pJu1UrZjVpt63QH6aq9XbJg23
k0viyLqEPL39zfTt8ShnKVwkR+ZMDgMnvhfkPPj/GzdSeVeJILFkTA7zK//NacddyQ493gzDR8/y
1D5JbT2gqK6ByroBXwpe/7PxGCH3LpK18VG+dWi9Tk+GdMe8kLepexrVzuMmWb8UV90VtuOetJSw
ogvwi+/3A/dfDY9zMGwYsewzCQ8ZKzRmihcX6QYobLnHUKDBg61J+W2krf5JD8iKLxgN0C0e1mV8
ZuZS952mp4XKFozlpC0m4iMVVyxmrPxFvx7l9BZX/hNtjA1xDyiDq/CsP5nwlpTuCav4XBzLO9D8
iAMOwXvOapw1mAD2jeOH9lGvN2Ftf9SbkWbd7Drupw95X54VJ9i1Z1BoG3Pdn0y32OZutaWEhqgG
1An9Vd11L63JRJRhwAn3V0nO4cRJVFwkl3lYqa5nBIZ0ICG5lffdMSDlJtrFlSV5S5VCRPxHXmz7
fX0v7+lZWU6PaoHY+VEFF8kZk5eytuGlMM6UwYRxVV2HbwTtrulXdTT4FhF7nBwjWRjf5R0tU/lm
+8AIMrg66jPfvAkX2EreKTiWe+p47vKnefLv+kJb8Qg3T9JWW0lbYjMN4DNU8GpRPabv+D59Fx8J
s3IagJqH/Kz3zSPf6HOnT3KEhYtSOoChWvreIqcExwQeE4IhVp/xPViDUr7zOUPZhiXMAXFw2Eo4
Ue0GRG228tM7zX+Hd/XTu+V7bvQJTEp4t/htGpuq1W02Nra60GmooVMSbJjZ0pQA6Xj+4ev00i4N
1YVJ5dVb4FN+4hrF/C69teDdoQgs0b0p4ySwesSzO0krDtMMTek+dpyK3RjNnB/Tozh6C87e4jkk
mRXf/fgFXQLVOT5X2YwCS7xbedJpR/IYcHJvXO+ztlYQpbQtI12Z8LNJZrw4A5WjYJmesMv8F2tl
84zCJW1MiriI33swiZ0rURqWuNKPEneUh0uJ8mxbAxUsIX0vsJ/Mm85Vc8D71JGnr1/ZIADz4m0a
iZxiaURr6iOYljYEz0rtPerv4bhXaZie5r3oknYYUpRLoqo0CTPlPQWXESuqs55ZyS+8gWE+n4q2
9/BWHKJ38Qf1IiCFlvHp+3YDxnsDmtiTNppnq/IuejeZv+/y2wuB6cWaL8MVAbwM2KwWHaXxsWCr
1OJEDu/Nr/wWu3Cs1vwrPaIC27jCDs1t97NhYnvoC7t7Md5g5KqvU/XSHGLj4I8Bpo0dz5XuZfg5
/cRe4P2oLsrP9tafmOUX1X7gCVMjw6+EaRWyKdmZu/GmWQ5GXid+dhffWpCMCvbWur/YBhHrpbAb
L3S9XKRTsK+e+gEQFzEk5QtYkroz/nsI+H/+O2Xztylg/et08pkXY0UCovnLq/91z1N+/d/5Y/7+
Pv/151f5kL/d5Cxg/+kVJ2uoP720P6vx+rNuk+b3o9D8nv+///i3k9x9LIgCFXndfMDQ+/r5P054
HLU0TUIgh5Y79xH/i35HgxHy//rx/zghcvDkxsV/BnxR4M6jRcp0XWDr/8NcWP+No6Mum4idv2qJ
uUO/6+o6RHpGxtgi/6aF/jsnRNWcpc4/5ok43P7xS1f4TH+UQkVhGLJOTFGSgK6IpnQpkgSrVnQy
0fE6VclXUWQdhYTmqCI7GL3HLkrfNcHohC0VFfqj9OVDBwIzL33VsWqUTHY7EmhywytwNIS7WEvW
XoO7K684LAgSNJCnUZxMs4WhLmKouIkJHYpoZq221XvPDpByao4tuUHJHizbBp6kBWtPlal1GMWl
zgGQozWlbjQozoTshB539uts3Grt1UzJiKKjtaAmichrXGBZxiuit0Oyi6IXpWPVabBqU69a1ZdO
JJ5nxG4tZbcypQ4spICRZwUdH5tCb4ia+lTxhCgpVdZguDGGTZypXCpELosY8NlLU9Ac61uz+hjl
4Fy0Jq2Vn03X75Tc2yZg7jrzLYNcKou20WDcIdReUGQkZDLnH/0zHxQnyvO9xJiTACdh+ZxSyEwW
XlruqUonVakoH0FWrAQ6/FTDt7XA3MtdjIzYYL/P23fdx1IfmRGe0VD5MUTV1evVnzVM2L7Md42W
uVECRpmm+0jCEeKDsMpSqulEfyuU4y1KxV0uNqdKU920RkG1Wv00kGjOlJepf5U0ZacwuZxEynpb
GU48+/yOLDdjzb3ffcj0qNUTcLswcutQccdIczKte2hJdSmD+CWoyofQK89JSEAUYzrMfJIY1qUc
q7tZSIc0UpYxZMB2ZMFKimYvZeN1VGC74BjIIlBemrbsNLJQeo7bRxquYScfAku7B9QDKGw2C8l8
lEn+mmOY8ivf9kiL1B0oFLNex1rAqIcDyNjjumq1ZRoVbhRKzIm8vVySvK9B76f9ePNHemBabdXJ
w9kKEff9OLF9tV2J4DSjtjm2nWVL2GMzJpgtLF1r8ugpzBe5XHNe1X5KIkdlb65MUEHhpauhC491
ON2ShC4FDwSbAQBMP2sDprqGx/ZkRY6SVW5oyVtdiZ6zyC9KANWEVL2NWXNL9fg6FGDaZPUYKxLY
YrbCjCCaxDuU3cXTEG6saSmY5yG4K6zv0hxq8aqDXHM4gWvXW50de+8aZG0TM3LQ4bLMGpeH3y6T
WXUS8y3lBJuwb9TLSyL2a5VKRjXNPzrTcyvO4YHPcpdpV8mv3SIB/0DkbkRgaDBsdaX5FZcyveDV
2wQOJqPnpTXEHX6Wfe7lbNHCmeOqcupX8xUJtlefSV0HXGVSVCpUhXzLQ30X+0DcshiZdqAnj8si
FiaQspHABAWvWCirB6UTgCCQZ9bI/os8DlO/o4OcmYuXn/La5LZwyvqRb0stoSK4QkXVEPoo7CTv
tzl5XjER3NaHAKw0gFalhV7AysefIKjHXo5/jpzxBghH/aCCWfC3ZRm/JSpyvD/oiRPIyiXRKnVp
hdoTWe+qh2srpJV7uiRSfZENgN8tNq4RaMMcAeks2qWqkh5tddMijuWcpBqDdBNmuEkpj4L82Wgs
+Q2dfwCj5w5bjX2TH2B03IdTupWJTVgtO9l4lC9GqBwsLAx1C9AkZFfqG9AEsJJ3XBuKRjmGdKiS
GGH8ooVfzZRQfmDcA0V6FJLP46bC65jKy8H86AmeBKa+a/VxJbfFpgvabS2aN1OT4AcPtl5lx8jK
jkkcHPQ62kl4Rqsg3edKt2mFaasX1WmIQ2eYZPBM7yqXoxbhH5ksfQ+QqvWo5iojOv3EM2MEQSLV
00eFubkoKqfLmSf5urLsePooPKzM1H+T6JQdUqL5BmMFZcIMLuCP14hp8cAYCmtZkX3Cv4TExQZQ
S3ZjK7iGqNeUifbGJi5n6GqcKRRXCuuqhYUpdNsOZnfI6cLqknUdtfZE3bxc4XeQPSfljKtA0RA9
zHVj3PDkxFVdwu3VwWvi9tUbHJQD46e+xQGCcMXuqvDNB8+TZQBuwW85GkrVtxm+qFRGCBJ1pKRZ
DZak1umNOQLlkz9NzxFmcAFjuGXFO8OqnxhqliOjqVSmDa+N3NFs+oXY5zDCcvHcxlytSb6tS7G+
aeZ4/LVD+U/djGnssMTZR0ctmYSH4V9sxkx2Q/9jM/bXj//HZozSKBmTHtY6HtQaavkf5HqiKRbZ
apMkGpuyf5j06ADS8EQA7Pu7s+/3zZj2m2TKsmnhJ8QjMd/g73vUP22QiaX/E9scKL9/shv7433X
/+KbkzI9iDV9FMmafcvCTYKH9wXKP/kq8UeNuyR1Parf6QrQXdRp3obxdj+SvCBpsaWIpEfgDA4a
PZP4umhFOHf1pqPW01twXaR9YNHsxW9Ucwml1an2cxXAoCyRPD3c1tW6dAATOAMNJxOdRMYpfli3
9jvZWKfy4V1SzBV3UDEjGYFFtkFlQmO3bgj1sCYFh3UYr+83ZtbG5Pm24F9D+j0h7C29i77KNp2N
TP89F6HwVuRXQoHlwzqN37xntmmduQx1JagzKo1fAznxTXysyDjo2/TYP6pNekW2Q3YO1xgLd33G
WHwTr+uFRubEcPtjIlL7LNnBsr1acPbW9ZXoTgcvrj0Wp/w6Z1REQie4je1mk4PffnBrds6ttuCH
9ubW5BPN9cnNPrnHnIyXxAkW/jW6W5/zG5r9zC/Tt/CwScuRavG2rlkuLc1B5vwaOOW+eZz41+oS
g9hdOAkIeS5EqLvmFgSJjsEbn/Erplt85nPHkOWxRJ3JMnpbQo0k9DLozNNNfAwpI9FbrF5kZcv9
hI0MU+JbfKRX0fHXBfme4h5f6w881J/h1fpsHw1b5todbA+9+6wbtipvIXKwd95HbD3NlHFLcOad
QmOXmGtsc7wwIdbNb2gfsxHAX/Gn9Sl8pkcgbI/s/l6LJyht4gmrTbf2NkbHQNhRKXpcpls2vqpy
K0JX4WFWo2HyBraTKjsY5QZUvMBruUrQpwZ2xlT+TMpaparuFT9OOVGmKpDHLKHV3nAH7jrkaeO9
Gg4jUxv+ySkLWiG1V7gFOuB/DZwLxFUq2YgM7QaalQIXtwapgvYX0IURKnB2XpYDRPJyw4CLSGbH
3pEwkF1uaSB36sspsZnXrt8Tu11lbrtCJ04vNfTCBSIoFQ7s3ewApPQP7Uc9zLVa/a+aq+S04dMa
hJ0ojqUI7x6+xxxL1FtauE16aCHEMlg5RCflRw0JwLOzaY9YMfdlLchlcIvGj+JE5LZ/EQdSQgIb
5a1ROgGwAfr0nA6y9wF979Ld4O/u5BfFTmyDRuQzuu5pzp6Yj/6ao4+d4QIr+wYo73Cvr6jWtpLy
yIYcANXkgz4xH1vI5M4ZHl4qr/qjpp+HF6Nuix3FTNZWQvyBYhVQmMnPlQj9OgTLbJQ/cqF1GzqG
QLzFy3EjY8ot16Q4VOXTIJgWMsJAIkp3dCUuYunRBy9tSGBkGk56d5NvBe3cl4JAFaywuT2ZLl6E
9I5oVu7Id+UgrejNCwvXX4B6A/42gCbUpX024bagqEqAkyB3iZMRf6FbkOKNNR1Wz1mFm1U5sALW
xVjJAwP/BezrctgVj36XreapUuSg+iyKozLLSq7o1hRcG1s6sSl+5iADr4eUgi2smOaBnEKCdAHy
LsFnUnQx/5kd4zOjxOSlTsi2HsGZFYTl6NoCdoaO7FsrLdrUqJD5rij5fgAs/0KNLgObhyFyrWeu
ynaFSktLGK9CW6+LLfZ/8cl7teEivKP0uZ3T2wO45uKYXYUt/Pbiha5FDqD5TqDVYQVss99RwYBe
hrfWsLvv/FU/Dm/lrnkfXtR1bBPQQy310BSN7XxrE8Lv8G3SrbTgUDD1Nh1kwZHPsgTVYEurgiFT
DNxoPLOPjxehtiYgkpcwqxcMUggc2xAr6K2Vu5+i8qa9CSaNDI41P284J/zU3ii+YEircuBiMlWe
zSscGt1YkO7HMo5Fh+nJkt9kHLCizj6Qekn8QBTZzcwhhGAb0eKz1Gt2ZhwU5lhM91KtdbtlMMln
yB0hfTWGp57ZNfUm3yPK2Kk8GeM9zy5hD5yDDT9lGKKB7ZeJ4AwKguOmkCkrKLgT9ZVExDKGjiFC
1iHusIDRr1xSWuoJWZW/EHrtE2LYpXmktLyV1K5jP2o5yTH7FWf4vrWKjtEjeSQfcJeO4z7Y/WKb
QQAgD4M9Gn2elU7lRcoCALc1RwpJdg0cIsc7JgfOdOtk9Z0tffub0Eh4CmExF4e5MivYirvokp5+
MYxuxHdsfgTm6/TSvPfId95OJfUDEDKiOOsqOTNv+QgN6lwyCFXwujCXG5FYyXMX1xjrULwS50dz
QGVEyuAeesIcq+FV/lSZrhqO4LLL1+bLzapyifKDIikdlSZd8t8L8wUKSrRvUNhP3kvFFFp/zz3H
5PHBVIUF+md5SN+hEeSl22kvHnjH9FwDS6VgCBeSPEAIU88VpTXH+KXbIfuY+III3xQb+nDeaYNz
QpTIlgvNcmRSZOEh01x69FYl6bNegmKq55Bl1g0JUOCZoUNhTezULMf4ywcYegDOIXhZ/HgdA8jm
plwGrnHsIGW9SUiuPwNIss1paI6AY8bmxOgM3mPkJidpp7D+UwNzC2/ZT3hJp+xgUWpH/v9knXnI
elfzKjCtJOAfQX5cTOBdCBJlsNyw1PiL8jV40eai5BJtpzvk5qUSofONtArxDIDk2eDCsrG1Ia6U
VPXpS0rUZMZ6HA09W6INPow3CW0ytKechEt8x0rn0CO0Je6515/68636IJTKg06vuPwkR45UU7IA
Y8H8HTNfCKolp22i8TeGemMg7bPY2hYjjsCRfyF+44/8wXZIeSZ3UKwQBEvoWjz9WGCg4JKr1eTO
jcfPSHJxBh7CGgXCHzhejdesX5vo5ORg1bZfipyf/7NPFeC1NZ14u0kGnUPDvzhVcEhACP2LCQjb
6Z8+/m+nCsPCBI0HSLRkzhV/ajk2xd/QdjViPL/SPdKfmd7/yu2KdWhmgEvIHRxG/p1TBa3K/1Pi
/eNdN/6Sba8M0YNM0k5ra/KHQzwEPeXBimO8+mK99yL/XibeUUiRUVHZYNLXICol/TZxeS+MfO0P
qZNSnpOPkpuF8VnIhxcjG9choO/S6Ne+LFwGBAZfIGjdHbUspOeD5Foeb0oGMkOk78EhsTETlio7
PdJGXewhu7U/lX5iJiUOG6XpHQS7/VRSQmEJ0dZqk+ji+Vr4EckyWNs0EBZTYr23crwOq3ZTSxbr
lkC/T+uODXuRvHFNuoTDWlsWWGGDU8JV04+9jaTWFr7UnV9RQqwHj05NX9KpuBb4Ukf5mRrQVX1D
3QpiNKtQx0IjWgq1Tx7Lm2x09Cv0W8+ybBHJGoXyo/CKhzcwNLf0gIJzPZCWk9KA1hyjVVMs2PK+
xIO+zjvvqAOkGGMAem2oH9TQwiZBNr1niWaxtljgvFHZRcOHqk8rsmVLeWaHt2x7JmbAgI3TDKDi
VNKChdbY0iwdiMs8HV+1miNRQsQz5uyWj/qqr8O1lo37HCiLKxmxbdX4XTFYw5cRnSzo+4Xqq5KT
+x0SUu5TG5LjDYmy6Zm04033atv3pa1JUVNF8lgSONRxOUf62YiZ8SrPcaPS3OaK7sQaOwqh2XRz
DcLc5W7FdIrc66RaFly9sqS3c1yu8LKceBKdvGrcpP4hMnyFZZv5AkKc5yi98FopBdARLmBiutUU
yC9kozQ2g2mtgaVGGQmfqONLPTCd0iRP3HrOGOKNEhRb1CjByE0Qjv1ZHCgsiHxVXUR1z2VOPuc9
F0+DZts0hTo7xnTKmM+sE9xQUFZyWtFF9dpM/bZpqQfUu2sb+FdV3A/ju0XkKLK6AxIeQdt5RzEs
RMV6JqnF4uTvZD95meZuaa9gPBKx/lm6nWmbqWBCMMm3PtBfxqx0ZD9qV3FNNNVXqKEK9aTfWBW6
elFMmDahZUbjyjQ4qakDpyoBhEm47eN4LSbmj9jgs0VkCRfAoJb8hBkW9B8+sn/peavWfBkozJPy
RwxAJfO1Q8ozViypudCCVRXdgjH4EXiohckE6DnpYaBEtl9LwVHwhWNeJFibNDTErL2MGRs3nqxo
n+5QpwspR0YUgc6K0BnzlC8TLtsMcYmNfatvGkpFKzV/y0fs1d5H1XhcT2K3tzS7idkMmIbsVK2/
zftw1ev9pwW2txI5vWkkvdOYB+dVDqlB03oirbEM5J7xbtx6lyLv152RfyYKPLWxqm3Myiugkmu+
5099mky6vXD0KLWMeYFxemWx84liH+ubJzyrbDDRDepxr4XYmoqEgFktpFehQPIMcR2VZb8txuAz
mToeH/pHP8gXLY+dvkdBCQN61kOv29RZ+uob89kkLLZlbsxbTouNQPqpsKfSa+OqcBKdUlpYOyRT
DHjhrUXG+M9dUGGkzNwWU5SJShj8968X1JnQ8qcF9Z98/O8LqvkbA04VrMs8k50tu3+X6eZKU51Y
k84IlKqMX6DFf7hqeYjJVHVzZYN59uf4CCupRI23irlXpxf831lQJYIqf1lR/3zfaTf989C0CSoj
0ZuyZZYurkrnMddZ7HZfIMUv/SXYB3thXTyNwWWXbQ00IB786odGO/EnLWQx8xYiAeo1hbXyGW28
dzldId6rF+M0K200hYqbAehJeDQWT7onNQGH2fUXt8SSbO2TSUyk7CG1yBCzBdQYf6vNJaor9ArI
zoPNKtFGGwwCAEEQSBbqEsqG/5hfgflNUfLcTUyv0IK+NlDRtFTzP7WHay7py2hFwpzqjHE97jwV
s2Fw6XfWxrING6EP2l9lc0A2PpWnfz0ghyF6MQ1bS8Ja4UJje8t6rbyp1xlXmv8gUmO3a9/99u3Z
QgEKgcKa5fe371oUUNM5Fa3M5eU74d36tedwM5xiztrGW8aLr90zXdAM8X44vUMlWaDYrGBObPMt
Z1kbu+LyveSLm+sf4Fwupl9gnhM9Y2j3uBO5+D6EdY+blJJHax+DRrfWczXWT1a2otyPeMLuGnBb
2kjKtbYxmfRuxbnpMXhnNwSwubE9euBEiM3+j+nM1fxrnT0F19rrDq8ypdsrm3o3s9Ow8L+Y/gJk
AGEDYVP+AHmpvEB/brh/zbeWfmQj/R9sr5bzR6vH6a1rZpQrhcvX4l5tFBdbNFyqK1pvm4LUDWwV
6YwB/D7rVibtEXcffDgGX/RKc1tRH8GcdS58DWqsi5QGfTCUmHtIOd+P3yi0PU4XYP3zvGkZlkuM
s0Vli1vas4wf+opz/IlaER5t2T596KtijwSsYhQ6etSfZavOJqLLci4uKSF9hsfJzcBMfIhLczXD
8T6aXZZtatfHCQXCnIwCZWjGrs5uKSu5p7716TbJ1IWqXjoa7vSH4R8N48vYaW7yVl7BjjeJxnaH
c+Za/CClWuAOfFD1YajMnPlC7HBc+9QplbYS7OjKNJiKp9tMf7B8+4D2X+TgQjY0H1+SkADJGbt2
zchoiVgLXo9lilOy3YML48xJHVgu58SFDjGNWE56VElHq7NFVXOr2YbApnEx6+aYBKjXQuBa0bXQ
reWc4oBGcmIQgY/wMBXOAveleWZk+oK+cQoK9MDpdcJNIDslaA8BACrNJwvA0zsqCNac7F6bH8Ix
XfnlouJ4Sb8bPQNeg2fRMXiMGpepXDU/lNxW2Btfi3oZ/gxBDwEQxH0HOdtufnggCB3NW3aIr8zU
OkemeLJZ8G+zjTSb32JdNcjPZ+Po3dWzfLYwf16LNbbrV3oYyVnxa7icrZeG1BdppXim3sR7JDiS
y/xpHIxDnyxb2FUQYIKH8Z5Xa+vdJJ+NgxD6Nw0B84uGQcfjgnVbWw1L3Iiv+b54dA6eNk60/Ut0
JBLeVZ+KfClKx22op5SuUn80sksyPbRi3dzm3e/i1aE6h+YtR8UwqzWP4Xr2980WvgtQHMpNlmTp
V/Ip3ZsCKsaW+Z7XLjAG5PsRec88gcIoHtgjg6N1wSh3Ew5smHlbvDUSG6+bRsmmD2eRDeWi+TaB
eR+Gb/9OesAdXfaz/J6de9Yqw/OY15fRll0ERP73l2BMSupnSQSAckFr44H9nZhwl87ES+MLOG2E
oJxgdM/4cvqhmk49bsN3iWZBWCAGEk0JfJxzhY64a7miFu+tAd1G1Zb9p4G+GqZUfnq7Utmz+zsy
qXY4DeG7Q5d8tt0iPQ8fS48c06645DdUrW41aoiLa0gviJZHEOM0iUDwoKcnBMqztagtTODxs2ML
cXtzcV5g9JS2/jJtb3Q+UOKrMvhdwu4d+KLBU8aMqHu7lhfJVd0DQMgO1c/8Jr0QVfzCO9CUS9hL
fLEr9cwMHkYt49JiifkGVWS61k9C7ohOaGMSDN0F0/gYrceRT4TC7NiVd8N7+cYW7dgNdpRDziYG
/suZ1r1kcA7oYt6RkoRI+Yu/QgoMMC7wQQBrkFW2Gf5fJNAFYxGYVhS7ETIxsIpSUSTSXUZlmfrK
EUHN7e4ghXN1QESphbkENQRvobBsKgHCiKqThgZAMVri+THu8SuGce8j+5Tfq8/qk2n1PLB+p0oO
ay1dnBef5ONHzwitXQJw2Gp8LfV+xAfcgYOp9LMS8Y64jfSBhsuTSUpsxG0H7AkgvOzGZ2vV2wYH
uDsX7hCdFnnuoyOuUj2Ca3qPz+lZRFustsUWUPwFt5DUH0hyUO/GtwREmYNmh7ab2tUFkyldjuxi
sdbOFtt6U2+8Z/iVpy7tC41To2YPXNbQfvXF9KG7H6arr/W1+douBva98VJKH3GzFugamQfdAWV9
Kj8iaDIw5gGzLlEda2PlG6v6B6JXvzDOLWnRhb4/i7fpSoPiOwXSHfT35u5L9SrLKh6CDjAHqcYT
zwBj2lLnAD61WZXNMlHcWNzrwhJ7Ykgv+KJYhg2nE07aOHZuHoo1iVFI9a224TBVrWKmLiPWhRck
4RxJmPMeUuAJ4FEG/7yktis52NmKvAvHVeNcv7IQ4+HhfrOS8tO0g5WwZ5wksGbvJmWhO8qXSdWD
k+/yNZRkKg5d7U6DXyS/Kv3KDO7UWNlyxR9+s5jXea9aKud5o2NsRIS93UUjLVni77FZu31smTdM
RKE9C9kvI2j+14FL++U/d5tPBx78YFJsBhRh7Ir/yzQeUeHP2/x/8vH/2OabMpZLUYSojno2f+Tv
xBzzNwb0IuxHsIwzNIezw+/bfPU31TTIkHMIkDBrznvz36fx6m+8TdSArUsE9siK/zvbfPlXCvxP
1sj5S0e4M2DtKsAu/zKM78Osz8RCpB5DK1DMhs04MCTqezcK5MA1B/2QqXQgVENM+VILeqCdSBeM
Krv93g0zDGDmqWUAqIAy64uG8lPZ7bwIs5b4XcXSrgV0KDfAGz25/NkW6Xue0KRQjBA/vKxYD56+
9UrPUYVxNxXKRTCCi6E2KGrUCxR9cxNUK3H6TvpOCg1dXY0xFtbsBfLKeCMj+mxDpkBeMrwZwkcX
E/lI4+2UYKRJZf1nkBqY1GrCHUnwZcVoJoX/oQqDW8aU+wnFJlNOMhfiwoxXtaVmkFSHU6opLPDy
qfd45g5ysQlTDv0WWxLLvOVMj2Sem1ExJ7gF/San5kpkgLsQG7gN7bBPhvKuwPsq69JOFPNVsGg7
YGSpmrorEnJJRjpEKYk3dX3hR1xbuewmrfziqcJ6CC5FlG470sLJ+GJNNI9ObpvUqwLfvXfIGFsJ
IrYmpseFYdp+S4WZdbaqL8VLINX1h5Yrodjri8JnhNhE9AWbTiBAPiutXZXDVZvzVyhNdfv/uDuv
JkcRNdv+Im7gzasEEsjbVEovRFoQCO/59XdRM3NP95mJuXFeT1R1dlW6UkqYz+y99rEeLW8YkSKw
RBcxFyaaIwYosdVgKSGLVFkz+3xDrtLpNdQirnmUdaxNxBr7AY+sfWa2mNfnjtmU9ZRXfdFvROQV
evDVpi83R4/W8PUJ+M5Osnt+pCTkWye6HWgnFLCMfc5BgYuPh/qUMAmN1i6ugY/62bU2lY0oRwuf
QEO/MPHayPNn/loE2qZ5YqaHjF3nVHraMoYgLfLCBYSshx1+F+7WJS4rfOpZiPKbQYkobMNWW0Ri
PbeGlRWJ56TbJcUthzsM/GUCvsP/aW1VoIeMdxWiuZE8qyBRbD8kd5dNXpQ0PI6In5vx0LNbpgh0
tUJdJlxdn2g4/JhYJyKnSyVDhbr+o9Vijqj0IFFbTAlQooVRXwVdVm+BG/0bi9AZKigGuRM6l0wu
iv8/grwu/ZPu6X/4+n9cadl7qBJXcJzFoDX+PlCBEyMitJrIMn8ToUNwUckqFckXhdchTmOY/7rS
av+HsQzhoJqomn+06//KlRYG8P8wUPnLzy6p/4R3SZg9Rq82Z1bgUlIUO/MXV+Cr9iTLi8QbJWGK
SCPl70Jiy8KuvDSBROgmYlBOp9oLiPp80jU7BFzR/6FZEYOj9W6VdjJy+OF7VTajgJRmUQ63Pvyo
cAHDqwew6Iixi1/Ywv+hM07hHYxXLH+V1SfwoXhW1aUprcoKmozb1wCugq3VraVogwMWnx6UsUT0
gnD70hiTrvPKs/BnobLsCxYEpxYrJRdk0RpspdwGksc4k5HyEf7oC8GYj9QJ8ZS+CWYnSJzqoabF
g+S5EzVqtwU7uzhbaEA24EziLPtMbyLUtBnRlPcOhhnbze8fTu60nqnEN/Mv4gqM5rwlJnD6zSa+
njpPg86aEhC1Io2wXgXzwnjIt6RXGHzPhhwvj1N7dMOev4wOyS5B6PRn2Qg9OMfWay7JPkc1hUcN
KDH5UJSZ8CzPmTrrP+l/CSqEz95/stWlH3afs09h9lnNLsjFWA0zhVgwm2KdHNqmbc1RHzjxXMAD
GTgZn/FiloMed646cA7d3gP0PdcW2QnxlPjm//q/gVtQvhaMadXZYmxnxNH7xLKRC84PHvLAktnz
itPS2tFB01qXqOYjOx9tNtb88PG1vk0BirwO/ndw5R++qMrspDPFfu54DkkUl9gnX7RTesuiKUcS
SIW2k4gDRW9wXJbSR9PNyMdaK9qqpXK8mN+spRneKAQ2uuxWTtGev8rpHL2CQAXOv6Mqu6Gb8RCV
+jCSesu0aHoDL64nTZq2nDDLCPi5bU3zu2t6007BtnSDLYJhwKMnH5l847xu+TrY8kif2gFVsUuC
5zr4yT/NdE7Hy8bcwEk842/GiTddhCjW6yGbKG55407kqff604zAZy7T8G5QCXPDiQ7Pn/j63OoH
SLLfPPqU8cPpdYs+X7fu3kQzuifoc+vuILx1B+mRYtNsZgGH+sDoYm7SoJzbVfVlxEwVVNt3xx3g
kHW6Ru7DLTxdl4Tv8khEJHkORl5S9g7Dt1kBywUSD8cVjTfPLxKQz+ae4FFGvkfuAgNIZdvdMxY/
h+4+3E1eD93jPIizeygzgPdidQNO2EtKza2q1FGDt+Guf2snjuz283mMVw3JnjldKrOkj/5cnvXQ
DfQdSNnLsK1O3Ud8kn9BDpbh6bWnKmMVpoQzIVxK4jm9d9Yc4/5kxHYG+Zy0nngnhVOdLWvp2mXX
uHV46XXvSS6UEUIrXfDEa6dwUp5PZ5gJKkedfvd06mT09m8RYyIqwJvKQNhGrdDWM605wNzlD9Hr
qEc73560dEsOVJmplcpNdlZ+lp/+93+8HMpOtavG0xIXLZXYONW9a9wnA7ySzf+FRYjto+Rp+oQY
3f1rMaWShvMpGpeh5Sr+aW/+QfDno9vfppnULIEUe+7dcNHeBMf3EPTdTWmh+igbvqeJItGrCEt2
gUsOLr1mNyUkUq909xG4ItoZxnK74WACv/EK5Ddv42Pw+l1J3sNPWc4xkaz9KePvyzSnyEmfwzzS
iyl9T76UqNHSObBdqLtwoxXSdeC6OeJ3+gfIGwFT5RBf6ri9ZyaJMuzXZvW6qvfdBFNVzhK1l8pc
1rrn4oyLGhc4nmZUK8zqmGBQzzLT4u2RCnzJkElDZ6F7cjAPvxC1GJ/ND5sm3Ias5gysqeHq6RA9
Smwcv4ec54+qnRa5G8AQLDGyFOyj8lVoLRjxhfbrltUsEmkf5W/xwC9+ArLUbRZkCjcMhPr9TMAW
+BV4lNs5s4G60LfApcNIQpKzyMnwswMi9xYU9j1NP2OAfht8+WSc6kuLxWW3j5uzKH2JyaU3OJAU
R69vYPWwvHSCPfbes5zeM0UrL+sHgOycrMTnSmxQtM9Lzkvd2LrphPrlV/YuNQ+BhN3V2CPIscPn
2cxtmS6byyyztbnMpKGR57Ag+5dDaGB7NPqZbhGiNBMvyZfxMz7ao/RC1jYz193eUhYwFNojcjh0
/L3DX1In4JXXAeXMWCd2Z74+a9ckXLzgAcCUZAfx0H4KCbXVXLq2j4gB0teoLJqQfAbi72oeUrdo
znxi8BWi4AKV7enO852PskI25kFgT4YdrhmQ1uHyAh2aN7Q7s+as/fC/cdudwfua5qoTN+WL/Te4
Jpt/MIWhz9rPcviWzZl/nsds9V6kroV4+ni7rI+w43kA9C58yfRc8BceGN+lgl4Pr30xbhml6G6O
HHk/Pd5y9eLFs9q5/+H/ZOEiWScLhupTuCqNxazfh1fxpoRulTvxHmYwMXnsL20WH+RELokFnmcu
iIpzxnNnx9nuoc6pZexuWe/rs+GmyCIZucymuyLB3VzVbXMbek+k1/27YJO8yeZAGFjFzjsSCwEN
G9DvkBfxd4CWM9NBHNdgi43sWjk3rn4aTgDv3RGZHqaW++s9/CFwNlwXFzw7+e650B8yG9HFcOS7
k6ui8a0mWotOXCNnwWflSjW7/Vv3JjuYhEYcdvK68uGFz1OGWMW+3qYcQuKB1Ewfw/YcVjJpgKaL
LewgQM0wVh/5rCxwWYv4hxYKziGTy6I8W0ggO1njo4DawCCNrffojmqaAo5r7zTS4aKGJirBrfQI
r1w6uJ3pm4LVMOeNpDjmC306M7mEk/Yml++5dBwZpz5ZugjkfUFi1+c0ibO4TTaJtegZw8o49eS1
zmhWZ0QrEpn8KIeVYjrDJ34bJnA4ohjqpvNJbsLuKWbci+WdcBl630lUUpByg5CTK+vErpHB1JCb
oBz1VXTIp6hrli4rUB0rfakvta/sjZ2wtDcZcDMoLWcCLmXY8SgyX3OhQJexYjFjsulL3pIPCNB7
orj/KOrNo8k3CHYsAnkGh3De+iszWfpb+Rh5tY0RC5ZMN+fxb9QtCaOlyHYrc6ZNClnf8O7Z4qGy
PKtM/kcSyI9ityukU6W586xwyudp1L9MuAD7FpoGQRP2uJDegx2QMAfO9ssDD4IiREGQa6H1sJnF
Ut+CaUVR+hWMbvsFQN6WjyD01Xyu7JU9n421kbfmZCNmRNqAdmGL9f4mndGL8Dun9bxRcbjH+Eag
xEE5WBd9px1Yl5mnnr0FSZIdjDgb6Z2k2rxH9edN+8Nb1qYclZ98rNFXFrulWUiK009WzY8yqxLe
X30OxVI1jtOLKjlWbSMZMU9cESnBUOEs/V312dxeW+RJi4m+zWtNif8UEJLYMRlt1L2355l5H4pB
1L+cVIdpgzfkTrhNLlGw4pxoblJ2bVxNY00ZsBj6dx4CAgX940SGnoUmjU7wfxHPYcn5p10/Xpt/
/vr/bE1RyJkyoCuR0aKoTZys/zcEnD5kMICTFPri/5wP/tcQEEuOKKt8uqJbfwDZf21N4ZGafEwj
h+0Ph/tfsORg//mnVf/fH7qq/1NnqoSD3NSqLLr0E5tiF+k/6OSEd2bpZLVc9tUJVT7hengNMlo0
6Tyinp+J2/bMnnqN/MSBgHArtgQVsy7Eiho4HgNF45hszTuEl6cIbdcLSQ/WH/FD++y2F/XHYMsk
zgsCPirsC92WS4r7OifcV6t1cOr1LxGSkdMJjjyHf9i8DW8sj1Va2ikwcVb7EObd+vCodjTFQTXr
w+m8j2zrYjqKl61Zt1QUhNGZSR/hUlXkcpoL3D2fvNPT1NNUuORwrL1RXxb6rkL+5aLLXYOeDvhR
2WK9vhNICevxUp9F7g9sGG+Cvpr5B7Pes+N8XpEkz4d97pVe9NonHy2bKqtwntrOqGcv9Lgsj0BL
dfQ0vk2yMJ2aBu7+OPorWcMTjoElXgFu6qRlt/1MbWst740tPkmPOtl+kq7te70rCiddOcc/vrEh
wJ56+8c8TCHvL/YFbzAsJrYLFGlWfgA8PHaH3rgS+C7jqllwh9jgXLGbRekYc21pbH3Xd7Mv4U3f
fAkf0i51oxu5HczOPqMbxfBwF+/L/GZ+W47lqPfgB9Cj3M1Lad5CK8dlyFWMMjObl5g3SLQjvLiY
UX9i9Oi4e5mzjnyKB26UtbjtTt3Jf8M++VGdml17kT+KU0hDirT38voGvvhBUf5r/rLSb5vVk3lI
8W2ytiYE2vKoRlFphd+YupJdjDnKXyqLp9tiheJlcouVuA3fGWLS4uwrXrn2wK3QA620Dg9YoU71
2vd8j6cv3AfHgOI0o/n+Kmhfjt0221IzYI11ghWQKTBe6AiO2qp+w8uQMM6UlbnEHYw7IYKDxDYw
WLzIMpY36U44+nvElPFG/TK/Xqf01O4CqN8fz3u6y3j2wdBshq/hHVb2iiDpt7BdsMA+Fe09BaSS
sMi9sLu0I2OZo47GS+PG8WdGn/RcGigPGB7I4JjgHC4iG57duXhQ/Vu78hYzXYhX+Vm5PdG6TBoA
RgMLRqS2MCe+ffYQZvtpDpEtW9827/HSOvVutABfxOlJPQejqYKIvhi+ss24Ci6xx+44uBhH42ju
jaN1DHfktXjFklEGt5EVqZ7rYEV78iiON+jfM3b75J8YNAXWXKelnx4rwpyl6cVXXVqYXrvWSYEW
iWul4p6inaa740xxNVf4lAQW+vOAYI5o+l4NOA4oM4/sy1/0p6Ij6WVVl6BJyTVnUjz3NxX36xuV
4mAzx0CJz+hDio9dtpDBI0hr0zMP1ql2TY/l651TQdhVzBi+B/t5UNidsgQ0g+VQeSXz3R04nPat
SOZ16jwP6S7dPQ89iCV5AeZ+Ad0GV+5KwXFCXCGXjCVn2VKYezUvw2nZzn7iOQf7rHQBkC7HE1LX
YFu7hUnjjcNtyjlGCloekT1Ccjr4X6xUG2rui1N+sO5mixyRSbh44Vuh8+PXBITqncIrPHlhvmNt
aD9YSkuiK5gAZwEfIKPlhPKIPKWiGyeZ5qG4dOxKh025E+2OdO5oPX+BZGImte6X5apcEYg+g3qf
fPkQWWQW9w8YXJv4PbO7fbcnTvwts8uVILnknpzFi7RtyH5ciJcea4JdkyD//hrs1RW2ylXaWsQD
8BWmy8icjolx3gBhlYqDcHY8izvUtPSVbiPRVdrFvd9133yUccWCT2U7v+p39bw5rFbNoTlMX/Ji
JxnNeT+PdXqkJAMsp0c4PU1EjVC3T4+RZ9MxPiaKVBLNnkwTSCtYSR63m726DTfaVIAF5G8hGaDA
ngg15RY8Io33zeCpdYS1ec3SQ79lUVtexc/0x8RyBJSMspmLG4IGBGD+z+udP0iH8FrdiGjwcKMD
H/up1uG1HM8ksgAEkIB8HKJtsSZMpVh0+6RdK9bsBVvxWL4L7Ci+NVu6Fzd2quxzMcbQmqCtyph6
CN89qLd3DXvnQYscISexyDHs+Jkv8UpBEXpnBcunyypg2GUnsRMmSRvw6Uz4VpmgyucG2Qt4jnSj
XYq1ueODKKuxt67aY58txU1LPCSbDRiCXFcxzuDzptzFzE6RrLJwSB28XvJnIl/D7l5a86R24JK8
8oUYH7XuTp+HLUxYigtsl17GYUh/peE0UfFbzKgAESZxkCLvoq3Q20XaOWo1lzE4ETwBVy6bwx8D
S0KM8X0gII6JG2UsJhgeJ2KwU7/rd9Kdy2INcHYmnnjT3o+wH9kEoeqNwAVxO+KUd54Z1AtygmYD
TYmtfCseWgk4muuWwBnbJ5vHwG5JHaJ9883Uk4RoTjrgu1E8ooNhz+Ei2j1d2WGrbldzAtY4GUvo
i3wZV8hi9rmfZrn/MZFNjSV6Kw1wRQ2Qz33VV2M8tnflYm2QnojzlldlZvCME/CF53KmKP/upbA+
ecg1NPmW8r/LXkkMpaD9m49kKoX//vX/KIUNymuwPyJrbOVPOM1f3OnshFhGS4hNYcZSgP+1FFYR
xFIo/w+lMF+lSGzYWddMnNl/oRSWWEf9T7XwPx67QZX/V1ZQK7VRp4ql6Bqc7mbjiK2+fElkWoiq
E6G2z1JgQUyuGV3T5nJZQLQ6DOjjII/MULLyO3uT3kcaT/M4fuXWPvhIN8o+/p2U29YWIGX8q5yV
vb4VXMEVHw36opu8k3doOg7BZ8R9OVlLByQ9BtYUR85+u2Xi/Kl6MJt6nIUEwIpoShymd8XAbZ0R
NEMOO4ttcmqlcjnyVmb7yN12kp+vas6beM+7pOQ4aDeZjDWJhUKqeiU4oxGrrDCq2GQhkQnUqSLC
8ERePBlK9bO4/0+GGffykrHno5DNpQQ1taaywLuQJ0fKwRj/X+hmSAZRB54LVORi+N2jM4eWE33J
wUqcTOquGrgDKrMJkJJWMAbFhTTxTtgB4Z21cHGhkreGU4izK/pj8aribSyxCwdm3v65G7K5ImN5
HuLxBZr4ixf+VL5JWEou4jsqNJkuwGAtgnEU5gRWXVM9N4j7bvico2TbU80CnubsZnI5pQLSY/Q2
lvCWJPcvLJUfxUe8mwzl4lxaIJ59iy7+ceQFEdwQD5xsOJTyqQQ1k3wwTA/zcmTaNRXHFnotNjXp
bAyga0MYYISam8cOp8Wf3ZR+f17LGwP1fPLkscgQWExPlY3CyB2HnTqzTsLJZC58CPfCKVv6XrYN
99k2+4nO1EgL7o8uHJn9c2ExBWDHUu9HFUfs7kWKom9/E3s8k+7cPPRdsMjnYNlALpl2jm2DUhcO
SOum8lK0uQQ7XODZ6dna9DxypOvCqn1rsTAe8mW5hNfi5Ca6MKWf1mllRqjnlimaTYz9zFpW2CAM
rJEquqLo6sMDRmuELqmfyfLMEN3ARu5FFFdsN0QIFQvIcK9Hvk1/Xr+9iFhpxiFXvGsP4SqftW2e
LFm0AFg+4+hj3RJsCptBcxEvNMd6LUsSLam3lk/DIaCmgj8CAgD033PeT8E4c/6KOZD5TLxEIqDm
J3hQ8zE9FCgqI05HYVGdWu+R3tO7tugvCpUzGIZ7t9M27aE/Nw/xat1o/bCW2NTWLv3hPj5K6+dK
Wo/rYktPu+fXtFughZhP1WHvlqhehZ3gNCDwruY99+2xWgunWr5SPrIqaVmBcBslSo8dhGCQID9L
fnIebPsNPxRxYmisw122UTABDW+/5TJ9+GgOtqwZNsKmcqfxDuuuDg0545z0yi0XJYqOCZm9FKcg
pwkIY4p0Lj940AHx8sJD55RQN8+6i7rgdRpmV+UN9E+l/+xkDSl0f4leSyQK4VpDVfecB3dthTb0
IPyiwdsJECm1t+YiSFtqzgRK6ltIH/wNQMxGJBq66XBtT69TdAq+k4twTD8ARZrEpELUWIGWpIV7
8igm+eWFCCnzs3xT382vPx/dBl67Ymxs9z+vBzYZW/u0xJlWfE7VEoQkGblKhJ28c0TDE4ZhYa4T
+4pNtVnWsZuZHpD3BMu4AnPZP6RYpqcRNod827rI2FS6bJbaOiefRgvplLyc8vvztReWFpRpNpFO
eGVwZmCpPdjIjbobotORB3JuT4PnS+hRDRTl2XfxXa5YS7j4mHN9h+Ws7D0VsZw0s5iAGG75W9IV
FrZpEC07F7NjopxYW3GA5mvVsxz/wnYy2kkEsmcz61fcUAmJtRuC+2ctiwWZ8Taiw0tyoSlg+qE5
z9oxZ3X5FRy6iqznWXwWXarbbb6SUjYPcCjmZHMrP+d2q35CVdMfUj7PSIcttmK1Nu4vEgqOmesy
+mPuB8GR2K2tfIsXKDRhjqar5jxuJWzZsMzOCmmNHB/f0Neqw6o8hfWC1veNrKGWUMSpBeJEppCm
nb0/wTTYiEsp2ajNPExC+g78m4glng8YxSNlm8c1qJvsxugN2TnNslvyqX0nJKvzngyD4ZpDOVsp
B1OcGxgGXEqqF2hbDu1vS9/wGVW28icQ8RJnAhfc+3gXNt+FKx2O2VreSQdKs7W1GQ/DSdyJO6jM
p8zJ48XzV92OZNk2K/XhX8VjNcz1ZF0Im3rRrUBgQX+2xaNyHmBAcjx8QaY+Rhs+e8tnStaqLryy
o6Wjd9EgQQ/iZTgOOFryLzO8xepCQqe9VbeFk5F/bqeBk0B+pqyl6BaXWM3lx/MXHth+3E/fVTlP
VvPpP/MxzYwZFe+Nc/sefLw21ln60o/PDzaySKrqGn7egj+wIh5m7yGWVEwBWPjsIP9uGS75kGpE
/gsv3a8abKPLuHjChsERvXjvINnEu+hSvJnwfU/VW7zDmUKu7SnedewEpx5ilXs9E2puZkNiP7KP
4BQetPdstg1OyYe6mtA0yjvuz038Mb7zPbGzfIEBz+DTTNHDJcCa0AYsjklCps9iI9afrdKdqhtP
OFexm0JPFYBczQAgVjg7pwUAEZ4THsB3+k3v0mmh62I3C87s6xnfygFThY2+ftcvIOLwJ/2YblSu
sMDFtT2htb8dMdN4WFaCCwQPAMksNmbKhfHd85Mkuvizv2vf0oEr5zz+jD+jeeEKG3gkzNrp6Oi5
XP+jWgFGo5ZiUbB4bxeyi11w4pIOs/YKoMCNHvlPd3PZfUTbI7PASRUMp8uIHEIy6X4QnS87N4WI
+hseYRqc04d+A0mxHn8ihZd+3m65i6UYbLDj42aV2R2PG97VeQ1Ih2nDMo8er8cTggXen2uv3eIz
ml/Uz/Inasp9/iAcxvE/E2lWPgyCqxUHRcktLU7DEaAxp4ogrgu2cW6TslCTuDhxj59pQIl7RfmD
oOjeq712fym38AdlnhE+7Rb9OuWdtM1jYEBjQVdteXDk/o0n+Ko1gap0ScWjzuicruR/meAb9Az/
1Lb896//L3EZ9nfSwQzCKxV96lpgWv2jbQGZBTmLj6Mc/qMN/q+2BYypBI0U/KiECflvbj39/0Bg
RaY2BVOB60J3+y+0LeaEA8v/JuP9+0PX6Z3+2rWMUicWgRBLrnmEkfVGYkADLqvaSZcCyUOhvKvX
dj+xgp5OQEPuz7ChjhinKKeSs0+4bm66ibHWDUa4tDLPhu493DZvL6QrFfu7xGdXXaypbXtYJ9bW
DGxliaOmZlwWXuO4nlc6FUPd7QJ25tIaQUAQuJlqB9s/Oq7YID8AT8xeZ5EOmx2DhwDk9E/5mzKw
JMx5tEdpnvRzA2kTJ8CRFYNMfDElOt08o/9rT4VIWGD8wF4Nw4cNc+TRfzE+J1sD2lOOp0VwdKSe
7VKnMH3dxAScDrE8r1XAWLx+L7JfUVvgiUIaAKpyvGnwKGcExpOqoA4YYec5o2fGqVFPjcTQ8SOI
YAIER3/b/9ltSsNX7+qUbqmXwIOCPJ/hj/lpftL9cEV0TDqVIrCer+bsFvxwNek2IIE3Nin2ND85
M3ubDfwCOhmZH1yomRRxfcTFwGjrZMWnTGYshGIDOMHuybqizr6D6r0fvcFcJmMyLySgS8ewTOcp
frRXA0wcM1uxIY/BOMdvFesNC1mGJNmGsND8FTcX88ibsTi26ncorJoQaE4F9geC8Jvmb0U4zfFS
+xThRsfLIbYvEf7EPLZss7Gzo0BflhzzAEnN+A3gqURLIc8BGg6pPbbvFeGL4m1kCaDLxPSeGexG
b+pe0MgGIADBVtRFqiGpyKNZTG8jgwp8xjQfiGQq9XvoJhHLvun2GIn86Jv4d25c+JjJMWUyrqyT
wKMxLEkpL4jugLD0oXQQSd0cLufoJsMCL5T0spXBhZ4b1EttxPjwcjR1PYiL4rkkGAoRVj7YxEJS
pkn58sX29R7e6DTQfEWJI2IWeyN7HHlWb61fBj4fqbVNflDwTlOOxxxCFLo8oo5Cntv6dZD023Qz
OEqpynP8Rr3BkzOKi8lTGs5KaanAKC/0fWKuig6A3U///CGyWoBvM+LBw1QS/SBpwWYSIhkx9ohj
xm26ol20Bm/E7544WND6FbVmW3ypMrLGgdXLhLoXGgQMhff6LX/Vbl1jJOtsnuQwIpLNxVFvffDT
6t0SYRMCPbrqFmwB2r99GO1HgqeqeRN/UkmbHi1sTUDzPjq/wHhdGwT++nLA0kIVXTjxVb2j02Qw
dx8O/Sn6zd4DpaI4mIv7AaQCGTmEF1Q45pS9xszy3RpolXV0mK8LoOVZ81qN1I1CgTQyrxft0Jye
AvKjcGlMZhrON0t8z2getGRdNxpjy3gRFeqRgACoReKipTVV95pwi+TmmgCEnYhYg7+qCUH/6hYx
gnEgusj+UeNId8uYw9mKDOD/w3eheaF4qV53kBIqaTCoO+qPiAWF06209lh5dAJWMCEdGGrnml3R
Tcoj6NTntXsH0mwujfiit7CJpXTxlI2PnGBY5sDA1Bg8Ruox7z2Li1QTkNTOaJMLRSY7gnrW8o+c
nV/KgaWzw+QANrHvNjgwiRMyJuEqSq4MkecOZBUGQx41Xj6I7jQUGUOkCkqOxH3cegj9tp96CrWH
AkbrmGz8QIEPx+4QW9dGfkx08wi2OeEoJLBDVzdFDi8Qbyhc9Z0vO5Vojz/6J19MSm8ifd4bxtFT
05Z+lHQesPQRjPBorIV8y87jlS5srL/FcKfUb1BHdVdG6uI7mJvXeXMkP8d5zd0JQ4Z9K7yMxVpK
IF70r83TfJIgBhRjFpK9h0KQcyUnVdWBIyo87dFwYPS6KYUK+5OteVaO0pGrEymxNSMbOvj3F0Jk
xmL+LmU3Q3dOVtHLLZHPsvfFdpYWu1ZeZix7+W606QhAUptNhcUr2KKjmL+0S6Y7zaE89tvsDCQ3
fKQ/3bpZk0HYPPeW/9MgspvpOa8RvZEESZCb2sXYy0fx0d6FtbZnFlfP+zsFIYNfdsacZP4Hszr/
YfZTEE5M1JMFprHY5Yf8QAH9lr4/b4rHuG7/2oiESFB2Zutx8vuNh/GMelLHRhqeCMgxH0OLoiT7
jZHJ5tEmZzkFm2+F+6S9vVSnqzaEAYW4IEa3oKRvPsKDeSRURynIkLMT2gzfa05KhVnYbg/mR3Nq
SGnSWHqUDXpiECOvkxbueMtQO4N0NbipuOIKKroox0R2b8+1uBTWyWdQTQsQ+hQNudnHsEoJHeRH
ZSLZPL1G2DCXZL9iPlh/+L5T8IQzJ9MRe35bIIPBBgKKNMjZ67kILkKFbXhx7Af2Xww+EX/qdv0e
jodm3I6HrlxK3XbgyB+jJfV2H99U6xD3kDNzQpn3lrYrtzH2oWiR5Kyx1JvQeeon8DYGBJ8NnuMj
Lj8lXFFa82lJtwg6FMbfr0fNhWopvi5Z7orJEV3nZLgL5pnmtT8yRrrOFeI3vkGafpLJ9G9cCf+B
Vkh4LAxRMmTpfx/gU7X+Ny3LBL3429f/oxJGcaJrOqsBrBF/1bLAiGJsL4GCAlBhiqr+F0MbNgtK
ZIIANFFR/0S+/dVmIVKtT3GplMj/2vxeUSbO098K4b//5PI/ZcFZpVH7tdr3ZIwO3FlGnbDx9i1j
RxUq5cF4Pa9RDEiz7EbP95uf6IVoqs3irZwpvzWHYd2IHy9NczJG6UkwWvaA2lNtWicvyu2Ak1fV
xF2haivff2KWeL71aub2ig6ZMfA/u1IU1pY1rjIw4nKOmFJQP3TF8vQYAl8pLoF//solmfQDOUca
98AQHKohvbjX1Ie6Ms4vI9lWkc7QUxHBwIFxFZqDnjlpdfVbwxYsk7kfEPSWO5UW7Eslwjit20Oo
2AMi9OrdVEsv4xakNSqxIfBrsnHx0p+PKjM+LFh5Tz9EwwEdB4CjQakXDFaNMKf9wB+GSwRVpdoQ
7dLo7DqUBD41DMX0tVTK/Jgwd1QERcc4qhMwhmZfDaq9DnXXGAnaq9HTZvdkMLdDATBJFDevVwA3
joGUj0inAp04MDbugE7kVnqtZG4Fo34d/aOqkRjXgQrJqk2oB24Yf/UGsx/wNq0UO6+x2mXJ6Ul6
vFrG6xzl79M3PENv55bsSYO1bo14JSjDNVGtFfiU3/6Z7iM2i+nLmpkAMVrtxf4henkhk2GQ56cE
9WAxqj9iLf52fvg9SMVSN8SDMpINlTNSzBvhlsq92xlYY2vpMyARykwBN1RjeHi9XlBIYNmJYz8H
wgW26lne6gi4J5XGs+wga/JnhZEHKwfiL9mw+iZ+tdApMLvHJmpRXzwWJer9gTQvmdWEFJ0TEBCx
wrzB6CDnk0QOUExLHnkU5IwUrUOemeS1ttpyrGIv1sxy6aP9lQxha4TivhMpGQfJXzRGynCAkRP2
Hcksv8UAi1BkuWPPvSCiE5FzMpy0QplxWq7NNjiYhnpNkxZfh8BNJwjdCNBpPuQXvW52r05DJVMZ
aNL7yEufFpUl8vZK027GC4tHCuzw+bSleuIaMzpWnwJHTsSW4tmD2hSzpTwZ1wf5GrXql4DtjiVw
tY4axavFdtZWYKC0pl5FegWh02fFHHJL1I23EtauCNy2DG+E3nPoD6toqACbKKhNtQFT5ISuZJ8D
VdykDOp7AwIGUa/V8K09m22RwO9o63XRdSdVifE+xPMkZvIbxk/ICxTggoEK4ondSoyihWIwmh61
j7IK3l59+2sgH67ZSL980eFYnSsMlxU5IjWOGJ2wPnZyQgeoCyzWfeVWKdrCH4iTEBM8gllOsxEV
8Ct8NtsWAmRdXihyuk0t3zXl9qwjcRCa54+m43IVVqpqzWPZgjoDT65jbPQKbDGE9J59J8z7DRJG
Skn1Ip0zP0qd3tdWXQELnp6VF/VVgQ0ewWhrHHBatGraEWFbv85C1iAUuGUBJsEa64+nIH4miGi0
ivRIH20/57ERVXbJIT8rwUs9O4rLvEyw3ifvxDe8R/+Xu/NYchxLk+6r/DbrH23QYjEbEgSoRZAM
tYGFhNYaTz8H2daTlVlj3VbbsirL7soMJvXFvf65Hw/Uy9/4MjqXosqUchsG2cIfw+p/IyiZUJf+
JCj9fvs/zMGxdTICpxpC/Wfu8KeghB9TVi3SjKZMVf0vl1EqXiXLmB/MbBf9Ja0okwlHGdL4AWu+
1V8QlP6PMfgvTx3s+6+CUpgbiST7GY1VRQIBehT3Vr02+kfBTG2LkpNkPmQCwJNolS4tIHlRlnBV
LXF01uibQQDDwXjIfevNUhnwzH5BrljZ8JD0ariudCBp+mSadhUBLmCDstGHHG9ncCmj8pZFBK2K
iWWzCS0wgDVnRdm41QP+Q0FULq2QbpVKXg11gzBCwLYu7r6oHcLpEsBYoN9lEdYUlXPtynzT7YMP
U0db7bxVJgd09tytwtrm0wu/CyiDCEabfld9eJZylnWU6Yzhe9VQZUFTYQS6XCI5pcTS1ffTRW3h
HTOomunxGtVqduPdJY4e9KUb5OxeW2lahaEhui2T0UQeyYwEJ6kkRuMFZ4VpayDU1yil5zXt5Y/e
09+jEdo7QEdQg9pK11GNW4XxmjbUa5qBgPJAszabcpuK2b7PAscKgVWqQXHyei3ehBYD8oEw+d/4
a4qnWpkNJWxa+TaZfGH+zdf0h136N7vKn27/x90u6q2hi7KmQFX9qfuy29Uhns4emX994f5gVzEp
XKe+ClyqzJcZqEKdt03w3/+laGDfoCyIoqXN2jAml7/wNVVV7v/37e4fn7r123Y3477BOkj9us+9
fWyMB7UY7lEJv7JKnpq2wG1n4qQy2uisKsRYu0i6SVa8L4yElK1+VVLQ9QlHcGFgYiiiJ+hVepQg
hcSGsRU7vGs105LJC+9cWsFlxlxoIwGrYWyNe7HJGQSTQw0QOpuoCFZCzvmyxKNcFdvK9L9KbSfl
8k3NhG05+NspZctbTOyedE0A2qxwwmtSmdafiXSj5jE1gb1lYBBJ5ZBaXCAL2RhyHB6JkQVx2btV
3yPSWcLeoMXGL8yXJo1sg2/F0MTb2gu3cYwGCDNSCxXbHwlpGvVZI09Viep+koeHtjHNb7kWN6ky
PRcGRChZmrtotimYLaGTnzxf3XdWSr9hhealURTGvq4ova3QIW/o8nfgGzu1ISSMRDTm0HWo3xL0
lw46g46ZubWYsbO5moTQaYlCVQrmmIjEn2Wm72Pjv6b9S4aL1IiiA+04V3lQP6LeOORK4VrISlmo
0HUXYHuPhc+S/b7ii+ueQ3A5FU8DDTteY9zpynkTaISUKWTRItwjWslkMpt5oxE2BvjXzLJrpsJi
Ga7TiTO9dja98aoW1L+0knhi/bgqQvSR6XhorOBp6ozPPkcV6mJ1kSfpTpbSTRZNmy6daN3UngZM
P6rG3LYv2cQGAzmT4SPMSjoQuhezJLFp6MVnY0krYSi3nVoPtA/jAR6H+Cia3UmcmfN5OdKTBrm+
IeuJg8lMyU8Lo10AbovoT1uMBrZvQ8e5IIj5e6YcSs5hFjUDiic6lfAsl7i9lZ6HTBMhhQGmPl5q
T6WrvqDeC990SW23zCYr7Cy3CBWEY2OfWOqhnTEOFckxIVtzENhmUV3OD4fJfEtNR8vRT+EI2HMU
HENwdqOiLSW9oNrCI6rKcsyZl0LR6KMzOwRHFaYQ2yMpK57NDrtTR6qyGaBw1GP3qEnvOjssT6SE
ix2Xx86rnrdgAnuxgj1ZE2Ce0NVoPlxiXsi6xG2TiaRsbCfwfrziKaJ5TFTFx3IKz7Gv7pRqcDQo
bzx372qUbwENiwPuK9nACaPXD7XCDBQNxhesJ8mjPCzsX7wO9LtRr0paBxTNe5ATnFGRbk+U1XrR
te+JNOmZpCxKInRW88DXEijStlVHtu9iTigzhkTXWOGmsEbXKAn/1wIpRdTuPr2qKcWXcY4hWY8F
CkFbKInVNq3R/+omdzzFPxlqYHMKPPY+fWOEn4TowpllVSBGSupa7QowvUl7Kwbjlhb101jUXPnY
mksaW4Eo0i++BqYupWya/x77xIl6EZaWvjaKxlhWFp6CFtt8RDUdyfCoRDKT6Q0To/cqkC5D2DpJ
E7hDKO7rEWNypOKpMPyTpSfPAs8XMI6jIUX6KS4jRfBCduD1PQ6712Dod5wad1ZPSJa0iFc3RK7x
eXkx37gSilqKZFr2Bkfw4SigDg4A9ZsC8H/t7wRPPdU4bRRBPpgZ6YpSt7UOU4mu+/QWT/y/Zoz3
8pTQCV8x/ZnKfRDntMvQ9gteq5E6yqjust9cxAieV5V9dtPLUH4Xnn9ppeIl0JU34jrHwKvo/dt7
LYeujoKEOgAC0aqD5FhKfB1aAriq9Q58m5LU/EVMRIzYyfSSJXxDSBwtJg7kwqQ9iVXlFr1JUYm3
L4bazj0GT5an7FrPvDa+edL86gJ01GnBn0hMoViT6wdxKB5MsXweEaDwD1PzJhazLIs8qWMK8SHd
oiqbTtaVGJOHwfVqmuMrgLZG4Pr9xGggp3MkKEiX5hPXLVTbdB8lCWmZ+M40k/NaaYsdxoE5q2gQ
Gfdol42kKYa6zABgytLHWlYJnIzFZezHXVgIn03rP8cqe9NxRgANCsYVylGnZjjFOpODEqcZ0u7f
eKvEkUKeY2oapxpF1/89IR5oyu/O3j/f/l8nGukfigR43jIsUfx1q2RK4KxgXCFE/q999+eIXEMq
ZIOFlKfpv5Cu9H9oIFsA2csSRytu/Ve2SpJuzCirX6TBXx+7+duRhu8/V00IYOuahdJcKmcuOh6T
RNo+7AAMiXarmLMEVHK8qJTD0IztJNkhvExrZWKCuEAPjwtnTN8n4WV4h640mudUPkUvuNToL5Ld
+K3yqLYvJdAe0BCm4jXkE9swZuhWQuTiJFvipBq6gzYkZIBffYvCW0gHKeEeoChQXhmRo8hEjC0x
DeeMrOnuOzEuM52uXnovPiOQAOOYnV07Rh2M5A+sTMThBG1FiJd+0Ch1UuUCR3Wyu41813bxa8l8
ZqO8i1/lVn4LwpX8SJRvPNYusgYdP/jqlkFM8gTMLoqecuR2j2m+8uhd3kk25RfVTbpNNv3xRnXw
vk1CeXNWrbsy46ovGQEBp3xlaF/eg1N2yiCE0ssw9wWtK5VJ7QI/XkRQiTojaniMhU6wSXODK8nA
J2sCyc2f06q1Lx8lZ7AJVJBZgvQEggUHLGkkJkxw9gHQEgiBckCgaa2SoCI4BeIgPqQEnfxtZIO5
Jm+uQm+Z8RD/tPAaBH9Hpu34zxavA6AX3T0MzhxjNgk404Hl9ivTbVftyjt0TrJP9qpLYaCtY6SS
QM/2nG65zILfxR4Au0VexauSrFW57O/1gc7tHdZcIDE28JfDhuuTDZbHxUl6Et4zh36jnAGSYJPh
2mIccuZAFV3u69pNKWiakTD18hQyxamX7wzQl6d3yzHWllPR4sQ/TvrPW5GKnBagWJ3uifi8ayyR
MLkWu9NCeyJ1SVRMJ3v1gP9wg04HWgj2sZPtg03j+Mdu32zYQDmFIzwZ7/W9dGGBM3rybONogbN/
18/Ne0WBDdvD6AhEg885jmTGx7RRVTvtoVuT7rR1fAueWz4ap/Ax2BTPLKdzGifadx/6YXQl0j2B
CxaZfp+EOXj6Lh7bbfYhbVoshBOudu2m2Zpd2CItzov8O//2DtYVO/I22/tH4YQjwjW3zWY25qqP
8KOJdg6bdJ2ugK46PH1bOEZ2dgqW5dF4lrfZRt3OGThQuvReSXvhmbEz1GZSoCmdSd1CdudJKS1d
m2xvXqRn3Ny2+a05OIC9bXWTsZB3y/7R3PprySF+/SE5+bF8A5lUoX1nrqHQ2IQHnD1rSzqeYllK
2dojj2hbnJITUUjvzCkF2IxxxDfPHAwHgWGtAuhF/t1fJdcCHwgi+zJ4prkFyf0WPasHVIEK8XAZ
DDvrquEVhKHNpHgij6Q/DEAa6VeIbIFQSgq8cW/sVW/vw6T5Epz0PfgiaVS4hY/FDg+vQTXvTchc
CiQH2hC6ded9qQKYN9ql8FjI+To+Yc4rYGNyM+iPgP6x3Pqok+jwiwaHP+M1KEUC/Dkm0YvkC7q1
8RJ84StXvV3dfjNodbPH6HHa7q0DxRQfTOUv7CqPzWP0kB2t7biBleDAyjgHcDzLzUJxW+AXhZuv
cReKbuNE+36LooIDcvzuv+dRab2qbGIGe23OQFzSR/oZ6MULbi11bNZz+0btHP8Odqxs8eDI39jv
eRf6b7yG00f5/cNleY2zzcRf2wJD8q8ab2EHvGKV44Hv63N3VnDZaLOZtYlfhRHLprilDkcIcDJ2
Lw3Q7pZFRQblCSYh2wv6PsXNKrQvFv8B03WpIO16z8Fre5N3hM0aYRO+m8p6NNS1xtYjrjBwdDFA
09rg1avp6PJSfLQtPjzqGO51udMQ7/P2VChvcYl3pJVsa+xJU6DrICIFpLSg8hSs/qm1U2ylubDU
sBLiXkqLs0lmYAzoPZJjpzDuGUtJVK8kAEyZt1YDR20djRPAlNUrXQ1x5CpzOZ3plHniyHW/lMIP
y/IPGgiaIvyQ2htfOvPV//YUt+IpZduutAfIIHyxC4qsFsTWFylAmtQnG8e/l4h0Y7IdvEPjg8cG
dyWgky8NqhAHW6dkCK4QnW69fkyKjYHHkXhf5WJ971WC1IxfiZ5MWLVKrLPawsLZ3AChMnI74RqU
vxdYEFQcVu01w/8pfoU1C0T24cNZ6rCimcM52QljfpxyjXPqLssphRUZ3eTu1AXwcU2NEEwI0oDq
qxiY2nSoq/U0yjtJpN3LVXVCgK2xNxlhUzgsYrrAVQo3YxF7bJWZ5jhFo1IPh30kJQ7dd0u9IOAu
bFDqRuthIguWed4+oh6jlbj4yP2DVZ8lcckcc4e/Rozrz0lrF2pMPMWMl8U6bJRX04x4/7Dlh24J
4mWAT2zOLOPmi1cSAtLCM7YStoxoy7fVFmEMscnfYVkoDslh9rWWOzYBa59c6kxqZngJOLdwKUxc
8uvCAh4fArjCm3XMibfm2zmNVzgF22H1JCI8mBGqTLLPMj55zGf2o03+9UiPzK2+lZ/So/KmUA+n
Y/E9g590cFktrlTLrYh0roDtLqGJO09Egl1SIcYWNPQbE0g73wxbFSAZ0T5Iyx/Ta+6ECklxWrcc
ia1Sj4s5TD9z3p3EB1pjqlsVTWrl7zzwIdW+/qbQkAtIugIhzsoDH9uZdjCi2MlkV1ZGlb5K4Tm5
6cESM96wn+z2gwnn9DBnBbxreOuYkj6QV7apDmflWPqutxc349moj/JLs8Pn1CaYaxT5PGnDNpHP
xfDUcw9L4Luhus6fwFyUT1l/ad9Dhwa+CxGaTTjZkavPnWLY2W0ClazDGOr2g9M5nHaxGu5uit0e
22N25mrRbGK8xtVS6whBMhi+dtJD3zzCYKERhBprginjQiU6gdW/yl4RmhaJ75Yv+D2cdp0A202d
anlNbSY2sGSEF6EHS/0D3YF12uKxUCaw/CTKZRsAu4piP0n1S9N5B+2xumSY8M81HJrGtsBw6tUM
de7lNc6W2OkgO3GuxD6svaPFWemDJe00E4AL38tbzdKqLswOdeHujcyIHdMQ4Baf1ck23hhhlvDZ
rO/Ee2yCterdRnXTFfeu2KcDQXPy24zwoMFT1MMBCzVwoFRBEZDbkjXnSy4z/p4OTMOh8svbpRvO
eiqqGLOBHFJOvNAuNURnhw495mv0ltvyjfYcOAUA0nwbyMNzSU6LBEp5xp+n2xG7S6JoNDa9MrHD
ZVIa1FgOO+PBc3wIBzAMSjLs40dJp1uEuyt3DEYFRBGKJVtu3KjEC44EqtSzfzD3+eCo9pNw8E4J
oe9+HxNT9hfW13AQLQdXXudGa4m2wYjj7A7bWdu6ue+aJ+WizEYlf9/OO2K2Sg86W3N8qj1f6n2p
L+E64Fat6Uu7+6/NU/WUPOk39dYUACHUwfGqVevDfs9jh8STZCy7LYRxrI6UYjwKl/Qmx3cFc+ay
wqO2Tyubi0pAEAwcWWMPNNeTuDVWiumE5irrHPh2dbcyP5P36H3EzbUcsvUsKC6l13YXQiQ3dJLg
XM1t1vHrDADylw1zzlfr7F97mXBRdJbfUcuceiNlLoeSFJKRvgi42ZGr44LI1mtz6C7yvnhAKBs3
Fdylko0x22OBhgVbZe+cvwWdW3UYhGFuLeR05TF5eS1XFCbx2Qa65RjYBKh/I9limHgvGFLYubrs
q0PDYYpneisegl347LEGjmtrQ/DDll0UKi6KyTLYEALgsL8oPqpn5Il2q9lUr67q8xAuj7xtwyvp
MsxonPgXZFees32yGbfDh/kqXckCrGfx8qtgfeISZxOMZ4y6a74IaE9zb8ei3A0Z9NYzY6xNwsKa
cg0lJhBsZ7uYsVGP+cze9u2Cy/pIQt9wq+8g2uiYP7ECb3ubF4xkdTBBLi9fYDGNrrL58b394nvI
uNuCyUAHngjfafrwvKX5ENyFG4k8Q742fHAgBWRb6RPJ0SAmUwjrOHQwcgXDJes3M5GholLzg2sV
Iol3JQf1ITskxts9/IKaEFa+Etcygrgr2LmjEOLJCFVVMIM4QB2MjbbR2F53GJmX0wkKOI3oyrWE
tbiLWX+588UFPsMSTP+GkA/mu72+bu44pmz2/iusYNgzN2yet3wcFrxf2/ysgv5z5rd1eJRW3SXH
5R3MqYbKldfaW/EwYpiW1lxTMw4j8Ya4Ahkni+vBC5e6bwlkfLUoN+iJ892xQU+4Ai/imcGf1ra0
ultf3WE4KPdQdAraCT+NrZXvUmbV22g9uLljvkerhtLTYlhShRW85NY1XAtYc7HiYoAxm88Cn2nV
lhie9yb0DlIwcnLxtDXKIU4RnX2KZu5NJtxfSvUmVorTGDiBOSLyRRTBEgPuTdSzJyINzmHe6SR5
E33nGHl5Gm0/srrAoHPwvLPfGoMXndhVeM5LuCMujHeZDTCJKMqgCtqNGd5tfXPLUX9iYVDeOuOx
aWzB+5b7Rwz1Nf471k+c/LZhfZnyOsz/1lLUj5C4ZsrK7D8z/8PUDtkKE9ufQ+a/3P5fUpT4D/xp
pmQaQLTn4AVj8p/DdUqXdFi/xD9+wIB/CZmrEkY0/tEV/QeP/efUTpKtuaZJV2RFVuW/JEXNGtqv
QtQvz9xS5gj6x9tDmPn1f/+X9P/bLLUgSaciF8jsOnLo7q3kGHF21TUIDJZTK/RId9sxIh4Bf6xr
GSyNe5nxRpJfm7ZtN3IPoEdQXvFUrcSWazKFqTHEMK+nejlnjrfQFCgYporlvA6Da0Yv3NJD4+ab
6OHY4nr+hxnq+Z8q2v/L2vSch1kzP0rzTwkUDUaVYoDPRwo2Fem3JxVkphJboTmttaanLY40s1Ju
YgueutgBvosTgQi9+aVwWhIYJfki0oqudZiEmYUJNdSfgBN+OXx1NcfOSnTiSgUDg1soi/O9n3Ur
3UCM4Esu1MqzDC09E/2IeEVcX0R0pTRmGR1ASvYSQWL5vTbPaokhyAfzwqAuZy8RceEzeoQgxfwo
UtMZE88tIlp70yiDQk9yjiz+NGtUEvJgGDg+WNtaBpuek/5oYAl6AHv1AfMMJu4wJQNmHZtUfNIH
7654+zFpqnUtlFu1BlBpOkPV7DULGHMmnaIyXBRi+54lPnajMn8VjQhShUfxc9h3a8mMHCH116kS
PvkxGQ+JTVqfnHWuBYFEa4pIm6t1i7g8NnFoj2F2l5rkNSJQ0SXBTtBXXdcfsbstzQy3vlqiVnV4
DcLBlapga/XTopeGtRnmLuSG595Szk1XHMKqot4WLm+sIx8o716PVMR8K/JxMGXYt7w6OoPzRh9K
YS3HpSsEt5RLoF4R6svza6xzFBZ04kBMr3I+XeQXiRnVfcCOtLC1tlhFBl0XWOEskeggVyUVp1sT
cKrPO17ePEhPNXEEAzvHGNyUCnJIcPCCgqmfsmnJcnsVkc3O3ypDejC6mLM0kBndLvRXq8HGxoFC
apFDaL/Nxe5JyuigxjrcJNbazE+R9hTGFmIPcENPore6pAT7OWigKAvFzIIEXAW/IPCMHU4RuPmy
o1bRVQ38exeOk11I/IQxnQTOndGQv1Vxwv47ZIAXVsP4t3YYS3P/hDXj6ei3MPi6/xvPBYiQ37N2
2p9u/3P1NiWLTJ2B5s/fzELzc/GeKzHwW8y25l8bM7R/SIZCws7AOiVjvODx/Fy8RZNqPBwX2DEM
LjZ/aY7A1eDPy/cfnrr1+0qXdREtw8korssjKHZ0d+oYzBi2eNBsqlt2rm6MA4ozc/dVeSnxqq6g
T9x6dN47cjhtzk+zjA2dGXWQs9LdHNf0qn+gw+gubQwGaTt9UdagrlYoEHxoiaqw5zJpIloFG4Qg
YlPpC2tf+ULKTouxzRIsX2XVXtgJN1F80cpXxi2LQr6G3ScaWifbZN7IZyB0KWc4D+yrzjHNzj2Y
CFd7IRPDDrZfsEdJvjiYzk01CAvzEaLDql/A09S3LbvQJElZGnYt51AVOdE37Y6wNexANBsSOjBT
8ElOwsBxZiUqp8hc6fmWhz9EtjYbIjaZ9mg9y98DT/XSoctZ6pusLqQnvI3CA+YFnFJPpA1cGOn7
8EGjqwxm7FUn8fuaFReJPNxLuYZjFpGEXXQjkro3W7j0fYPcQgF4RQCcbPG0arfGdPZCa2nRV0YQ
CEq+Qq7Au4iiTG/Uh9Auk3qT4UJQOebRviYWHLtZkxheGNSSAGnKpfXUrJs0OxSIy6JGR/bOmsql
vIzEYM99hPRo0NJuUmsIUT93OfUiBHifMxVtBr+TaVzM6PcaPBFjzyXDFGupPjJfYX4xc+YVO14x
P2E0ME8NEmYY6NsLAQBru+rsZ9qiyEabKOifYAy8lX6Ew7FXCcaD4NA+tc+JCLS5ZCdrN0Cm2Pm7
jT1PM7INdnTLWOcuz4bpA2OLeEWhIFOA3i1I/cN84jwzQQRsVnPTGUMgt3ewqUriou02TIRyUMHW
UmZcFRe7qbaL6hRbma3BTH0RG4eg+U0TlzVFeAw/4pViMzdmRuRExqbpXQVhamHc02rtOcV6Hk9M
vK3l1nD8df3WbJDsF/U95WUwt2qwVtbSla68dvGJ52eV+ccKqPCS+JRDxASgjLIaD6O0162tiRn9
JF/zZ28tnpQDtBCEzrll7WE6SvwzPYhnhtg7by+flWOxe5DP1fprzqDKLxZ5003IBaxHjd4WBROu
PZR7oN1AWRX4bqaw4WcogUdaW1c7fkLfoO1n7/pn9g4UkUkbv2Mqi5E+SdQgn+zWq2mnSwbgib6l
m45p8wbEC68jb4wdcYh/Ie2KJRrzFfRj9NvQrXbmjQMRpzPMDGtvr976F1G7pM0dPpXq39FcCPGk
hos9n9Mo48jl9v42o+NgrsHgm2l08zkOqDM1WroDvgO6PGf7m7rpwQmfoYKfobYTevqcHrnLDrQY
F2y7z5auxbF3xuypn/hASAMBGde2Ub4lqMWr0jpxtOKvylAjIf73L8i40gO/8JdVZ7S2M1OZ29g4
FDA0+OUB1y+5G5yQ82QSCc5BEIFBzlKnkIBlF8OAH26PtCzdaW5OiGxk95SBBEoel1HUji1q4XZG
HFQbkU9RutL7F0B/KYDigl6LVQbTAruUfFfeSecOzSqjMoaux6o6iOVjluxJo+rgEAhokecEJXOU
Ord/SLf1IQKwRFHEsdrptx6aGgEqyGpAZ0bb/9J4Udh86OcBtKXmKuqp+9Hx0L7JzPXsBFybaZf2
0uPjyxn0mFBN8Jgw4hU+Cw771FyK9GLMgb6Y3sMn+UW35U8DntxdPg2VY3BE7XbdeSydglKF+OCd
2TUGqb3nGWTX8A5c8Mt70ca9v03d5im8y2deZ+Fx/PRd/g8c/uIpkOkfmssu8i+J0R2C+3jIzZN4
TXbgF6FPPwnpIrrWB2WHjDrRNwOnht01csCi2fp75TBc5I24kViA8xVOjMNw5NMF0W9YhT1j46V0
wMueEZ+Ln2H1rNib7S3Q6LhrtsYbfwStz04/mmpZAuyzfKfa1nOFYOlIBww1pPG0e4C2HfAxcrW7
8RZ/+MuC68Yyt0eFvshFbkuH+KOGsr7Gz6fX7p3b9aJD4K7jj2AmXcbr9MpfgGT+Id66S+mULyNE
hJfuYXDHDX9nRlsRXHx7es1A143X0jEaBytLfTbXKtfWT/FWsRQxWD+COslWGoFt29vNOXPuJ1m9
zQRE7PZiCAsRu46+4F5esOMDjQiX/FZncx/EoruLAX3QXBMr4b+iXdtyf7xQ0+sWfrPDozDevF13
aUS63ZphBR0RmsoCdGLhwmshJ3SkITB0eV1yGyZjs+SuzXV/akAf5jaPCsbcCYQ8BMadCuRmOHSH
6U5YT90Z1NBfNBg5w0L6Sh1hmzoWGsIpMM+A2s2nbJttgw55D4oP11jZXMx1evw09gHHeyIuwt1T
qch3+qE+K28iIgrwyDd+MeLN8FaZ9huf4ZX/gtnuGJ8RuB7z2yz0M3C65bfucYQJaMCBQq/BNMph
hR0zZy1XS3ipF2/xp0fb/SKk4WsZossvfNySbNQX5Y06yvlHAEU+IvXEn0y+DLoTH/V1u7G+U2pN
g5XILTg29JRB6gsCF3APmSiDxrSRBqnis7ZT7TRv/mfzBkj1llsETZb5XkTSeS43aMj5TRNW8Sdo
o/qWn6eVsDUhiD7WnxDTHY33ZXr1dhmVAwPEMNgF82szAzzUdeNSCRCF8EBSm9+5J1te7D5b8DIa
3cmrXER51jHmUbQ0QZlH4aKofJmKdneXCO9fy2t+ksCrCTY0oOkLVtPdfKrIIi6me3tV1/pOJHAL
rr+WFnyo+CR2FzCNd0g1CJg+yXDDphoQfXtj7S0KdctddDAfjHPPAx53THSXwQpq55qUD6J6cym2
tCV8BNbS/ygjug+9BzKO1b2Ac/gFnITIUbBOwCU9zYqnSTJt0cFn/SJTeWUAKj8lF/6HX2iMYObL
wGgmR1XTdpi2OnDw8kFpbQx4IP65kLjqu/rEjb8w9DEo9rWT0HM/PVeTp+wL/8s1uHwXyILxSdwR
xj9EW3mHDOGWV/2puMjrnIGv/iq6jGG+S/BE6JelbVr079A7TI0N+5cBlI+yMZdIn8y6o6WwB+iY
PjF6UI9j4PQ/EJCptBq0pWph34RhFkurv7VLy2SKqaqqIlJAJf8HQ7skYnX6RRqjsOq32/88XMka
5nQqrTgPcUxCm/p5ulJMmsU1dXa1w1L8A38RkAmiGHLa7NUiXcKR6F+nK/0fpDYVEIw0XsFIkf6S
NEbq8/fD1a8PfTbc/1EbK1p/wNOn8HXwmGXo4nPBkDUb+1uiC60rSQO8Jp85G36ldMTYPtBiG10t
/CaESQqkI5yCkBh3HhSNUBlWegWEH096LXL9x2LVSOZ+ELub1wM6E3SZjX/kdmP3wKx9GQf5c6am
aPz8cGDaE+qbqhXQB5kuyed8vixg/eDlXXi+RIDjg/jKJmII5UugKHRWHimt3br8TEzwcWBKBqip
Zs1Ot/KW4gjSx6omcCwY7pURkuxNSeNd9tFJ7KkYURhNRv2qRCUXoCsVqVzLRNvycwYSZnke8c7H
ouQWdczwL3Arg95bGgXCjA2vbzwYBuiINnGqzueiNSW7Tsq3k6Qv23BkkBBwFspfGhVgXlHSMJYr
B6zzpV5dOW+fjJYjYqH3MIVYFGT67gw4febBt5RniCBLo6QlpOshyKK0SzBh04cgmOWyrH/rvY+e
oWJBwgePMsMxggIB22yVaXiVCtFqyM0dHwVyPuHSFN5HSBIFU0mhxBSsSOznNo2hb2rtI/C0C575
txI6tqQKaPjWQQ+r6ySWcNQ0ILMcw1gfGitbI/Iy+G03ErboaWy3Hdi9BjMNgMlyfBthHHogZEw2
eKGw9pvHRBdfJ7KnggAzGyteU7QKLrzyIMGbHeT81hftSzIP10aN5G3PdRqGk1Lnx0SlL0unMRxL
BtFfO+6Z5mSUVnvdc1CQkfVGa0mUrjeUmz4BFtTyHSlcX3rAdLvSS4lyxPZTJrFp6+ZADRKDJGu4
S2nw0JFrEHXxmkbQCWM4XE27FzTtIBosuCyiJHb3k85OUwp0O5BSZMjAloMWW53Otj9N7kEpH2Jv
kLHCg661hn07Nuu/8dKJtj5bTZF5JFkjtfcfdCnj/5gq/Hb7n0sn6raEQEAATyYBz9L0c+k0iQhR
TvjPdPt8r/8yuGqsjzQuMHUwLf1H4Od/l07+SKQVwqSs8C/m3iXRmAlPv7hbf3ni5JV+XTgHyzOl
JIpEMGfPZbHDSKSgEPi7PtsN4Ur/AvQWgWP64EgPd/ItwQhXLRrL7fQHAmYt50HxLMs3pbjE46o2
HJENMZqN6KDsdCQF6hlxixrfVuzdCR4Dnl5b6goqXBTt1Yxo25qY3tCAmYu9I2ALPvYQ7QzIZ1qA
w0hwg2bdBW5OoQtVxjopCDuQ7URGJF4Cl6CpmnU9UZbkWLoP77V8DPWFRXz74h/rx/oRfxSAOpQj
uHT+G+wTv7dVYykSD5BoZKkZY1M5ozzPehfOBcoerIWYubmwokZiwk3JJpPfuUzErBfEej20mJki
u8CE23wMz80+OBOX4jlMTvkY64sDPw68Dnd/bdg9vo0fk29+BC4sDzRYMQTn+oBlBObcuJ0UeqiX
MhyAbySO/QEZj9hNnsD8W5Qw9YRz1KygzTZnklc9BbLw2vFRwWjd+9dR3PZMkMPZV8m5FycKjMBl
sa9JDxeX4dlLd3AOIWy2BLUc7hU5SgFuatgZQ2P4GyPv6bzVdyrJ1nXbYsG4isO7KG/i6RC1yx5z
DXSd0WHlNxIHT6N38V4lrHDfmm/HIJW8LTW8Gk5HunxkYQ/vqoQuZC6hoWi7Tn1IpVvM2H4E1biq
GAjUwL6WACFrbBD0SHOebJYczAeqZNUVlhrB2ISG3bXQXNw4cKhDrceNmq9yaQusCspIx1s9viYb
OXVppZWJmjjM8StOQTCGXxS27hDLyoO2rrDT9u5EYzBIJbIs/qvItjbcppwE46VGs9UmTj778kFA
eNDMbB/KqDMcDZscc1NC5qa+mPPxmy2tv3ZzRuaiefgf7s5ru3Hs7LZPBA/kcEsQzEEUk8QbDFEB
OWc8/T9Rdp8O9vAZfWt3dZerJFVRJIG99/rWmqvVT7G09F50a4Z1z3j0w56oSa+vdWUxtA9y9Gkx
J30+PJqThW7WvhDFchk2XIwVNCmWDyy72s5D/btSdPEi4oNlbi+901OLoQHJcETnKnnBIgrsHJ8Q
BOcSmjDcZQsyhmtC2Po7DJFzfN/9Z7IixW59+Hfa7+BRGXdvY0HUIou1GXgOxCvff0JNSrYpz82y
6fEnNd8e5tzJ+Bwv4nPqLrAiQU7DFj5qlHQsU+xn2kc14J/UDxnlgQqwwmJbAhw44GbyA0DWM2sR
bOsvfNOvuPs0NCowLxiHJ/AM7spZ+ZWQkDK3ZGfYUOUgZtFZDfwnBDFmhGUfEGK6PezdLKbqeaYD
CXg2S34ia8+vZXhvL4N/vqj5AncjUm7wPVAx370o7UHA5E1gXoM2vBpB+QvN9LxYe3ZqXflkekgs
ZOxWarE03lv/5jK3qY6+9h2rN73T2HK9JdO1BemdwWG+kY8EmEBCebAm5A6U3dKS8Bq/RQruqaVr
XRvUojsCFJWeaFUoVN6jv0dX42BeJv0wXX1qD1N5FbFUbVwNfNKGQBLMs4ruhmu393kp4dZuYyoY
PBvXo7LqsZSjqe5FTofsW2bWc5Hz+RNV+GndI0daQi9wpBPjopaW58RpMAsYdvXWa7PmTePWpc2c
HG9fbndvwl4DtBStUIl0aT4S8QVtIF88SMzopRuz2xpwVjF38IrUTnzzPyD+++3HuIlvKVIYWwT7
vVFsXiZjzq0zWcJIAzZR7F2qRkDrwpo693CNGGhh3DkL2HMhecWTvSVBkOe1PaKj6Wc2ZlfyzTxG
Hmvu20l+GnM7/Pl0223xNi75rby5Vp+Eae6gq3JnOXBGNZa5Ix6lE8krmmdACr0pJ+EhPOKbsM92
7jnbhR/5TXyL2lkAQVgBAPUiLt71t/jwTlmG8oN1Jnx9LxD8y8nvdyEax1uX5J34FsJjmtc/Qs4d
bDZYs+FTbViLZs2neKw+cfX2p/BH2RdzV3G0fZddYJQUc3C7S+tq6fMAyDnP9clbTy+EXUNgN5f9
JitX1gOiwjLDFwnALz2K+jMQz73abqL0aIzrrlqb2NeW2dJAAT0mG21VnLKeL+PJwxsElmmdD04J
cQ7le9599jZwMv58njtIvSoxqqu7+icyDSoudjhWnLn/BH/HiF45/NL6eq41yoaeiLfkL7B1TQ2u
o2v3kvNKfpX6HY9XxJnUUna37+2d3kskyGxuClOFYzw6JohQf58Ndzd7ZxI3lylB6K6R8tMWt7Kk
uXsty69afDPUk8ZMeKA9UFy7PBPIKzsmTHi2btQ9Tni8ToBIQwqg2vVdMA1Sbb9atMMRd08ZbKp2
qVJ6JoRg//CEohmL7koZ0HyXCENdYusuJuzk3dDnhrbFgRwAg+PddeEvAiU+qUr04lQ7ixYd42TO
dq3D61vfzLf6o7jATry5MjpSfuCLrNN0AfDWNT3ytChywOkWvKlFLNoIGq3N/RJHcRc6Ei/iJGsH
j5JExlq2HIDzWfQsJu17FW2lJzo3owo6OONxLzC1YcXj5BL9mPrrIFwjmBcEZ261yjohf1lA7ydY
COFWxF1neA5PkcsILy4m1qn0ci3A96Zd0/ZPpekkyV7HQt+TT1mpJe5+xj17/HcDXFycAxRHobhM
HSEBnZbQcQtHeB+20ydsffx6fNYVBeh7kor8h3/C5xSdfYd9wSY5h5v41F6zs5QvdLD+KgrcWl4N
VF2uaFe1TvJWLJx4M8zqPTLWMTwhAR39jX/yN2f+UoxhGNfnwbl7pnvhRQBiH22Fdx6IByl6APdB
8zkVVtwJz0G9zaTdcGyKOW8uYrvcDpjAcFdp7HKXxPOFH1+YbZjcGulSRjHj2us7aUXya17iBZ+a
SFWHfAXpoinHsl7PnCUedUySCxTowVj71HluSTfT4YktWneDKWjRhy8VyZ1Zfuvzr2QdjnbaYFGm
vq4YPysE3QZWnW6L9a9qu7NP7hifo7XA5Ji0L+pk46fuFHi8POyovSthJHf7MBNPRq48Jb9Gsbd5
lZREKmzPJKdR8Gf+Dx+P4JFoFlwCVJwpBfjfwWDcLDhm/FlZ+rev//14RMZPFTkDkQH88/FI+ocI
6wBIrqZCAJM05Krfj0fYByzTMlTOT9Mp6A+nI1nUVfAJUMMmuoP0d8b28n8i5P7xO9f/4k/qplJ6
qRwBmnDt69FBAoc5jIgjxS1RMBeljiVbS6gr+yDiKoYMpKbs0Wvus5q1isN+5XFn0ZWNDBFS/qyD
7kLK98eYzj2RgZeoOmYt9KFQEtYVZnJZNYCihrvebS9FhTXfTWEcdUQhvGSakW+0CliuSUCHULFh
nVLhEWqMjHOsgiXDZ39fjRy76k8ADNsWt2DW8fCs6KkL3rx2VyFHoK7kUZmUp2J9NoRT6O5aMggV
SbyRfE1R3j3mPX09Rf7Ht6G+Ba64HbXh6Cm7iISLLIpOoY5fUUtV92i+WkzxcpXu2ka3LQlPqpXi
PmbTX8XnqlA5eZGUR+IVqXPOG+lWZQPolPJ17MtT00+m8+5TDwBF1UFMpb0M0L/apJ1+rpTgafU8
s8Cz6BHq70HKFVv6w9wENJ4DfJprkKu2XV450JQdT5HvqZifiFdfpQFGPXQrnpvOEH9aNwMljN0p
2Wqxvy4bwAk+JXxNDOExXUg1XRYi56H+MbDzdPNd6refg/ftZy02cXmR+MqsoUvZz0JKADjs+dec
qadafNW+6miase6rQ9XjuJLGlW7180rGguyBRQ5ayJOfqkRxB+O9kG0bQtssMI8tO1sP/GrCI48p
Uo2lZAvYYdFQRdJgMSgsOv/yCgacuFLMko1xPexUXOJZSt8ExSaSCFrOxMAcNa+tJx7iaLh5NRt+
z2AQ2Ezb2zb7ang2nL7x7u4Q3Mw2PgvV1CqdlO+9MIJjVrHBqm1KqWfvxCC4rJgBednsvSYQObtb
ox2p1EKrg7pou24dVxDBrGyhRvBuKxAzbbfJGmMNTWFWtd//u7dIWN3wZCDCEFMxLUXllvTfnE2a
+Rfx/T98/b9ukYbxD1HnpouGDgbxzzQZ4x/gw0lmT9kYiDJ/VpBUGcUJThK8mT+L77ierEk/4s77
y7P6t8T3f3o0/6gh/eWha5PG9AdjqiRCd8qMHDCBGOJDeoM+YsdavpVq8Use5QMslpna6Lcyk3da
mVP41b6CqNiWKd05OOT4/YWVUnbdF9R6RkuTPa1HJqIFim3B8NZNYabFbBxJzUnG6+iX177wV5qn
2aLCncqMF0ONyKPuklRx5JxMqRWedGkleSa5R07Ag4r6qR3Dkg1yGzSnLjEo8uNOGkLBs6jt6C2K
Uwyj25tt2u/lNIIS2h3UVuRCJvyqa3uh7mXgbeqqkuqVaPknUZNOqN+zwEg2kvxlmmSkCSfJXn6L
0mHCT+RPH+bVJTd14K09Hp98Gbp4bIQWQaNOc4UNSiO/hgYlk23NetC+hRGkbDV6N+DgwpREzClo
Y+v9rYf8VLmYfoOBRE/fafq75uXqQ4tF91ZxEvCN8qvX0SqsfiEKSFGe8mV20jyrwoen0ZyZa6gQ
WhXTP9XdZbAXpVhDVM89Z2ggoaTbEc5Mj/G38zFgqcG+UoNknmBqV+Rk4fbCqdBG+FwpDczVUDsu
tgBLvzeZ/qpCi2kC9ZlYVGcMxrVLsycECDaxZXQ0fIlCGWtyGvsoPgK/yvX8mI/pTQpB8RLBCdrk
NcRlrEfFQWVKGfUaHfXaqjMxP/U3fdDqhVK156AgV5XHlybEXtm3EB/d+BoxZQEzsq71BnYigY8I
WbCSSDtVNaK+5GkMJoUe7Q1oY9SoB8vs3nlQJZwfchFR/RlQ2Gm58kqH/dN3CdkNiWxGuun9YJfr
VyUo96NGjq/2y6fgxuc4Zi4p9fLKaug8yj9pSdHdXWCJEQ8K4HEnb7qYg2QvXAu//rYazvtDsmhF
oCBSoD+FNL7pugmeJQOjEr8ISbMsB+UKo+wmJ0j/ZDVTw8UKxDC07hXeh4VtibRcGeQdc4+gUMHZ
NgdILeAa0YToEDQsKoIZnKMkHGdJmjva9LTXLXOJynJKM9krSgYqXkdmleYewKSZJowPsyTZ24zi
l5da21r5AsbBt1lf2Fk5RVceVbwmYs1AQzQ5oXrDRpXildiXBJIpKdeYyoaaE6feq1e6p14e55r7
WXvKouwZ4JbqRmncTa2LHInKfK/K7UUHxU0gRB6xFXZ0WGMiQXVJqMiog3GnJUSYfRGRgZRfTZBc
oG+AxFQsjMe68B2vVw+iiIspi19z9zXiHJ9RDGtiWq8Kxl0FZ9sM+idnlZ4t2cjUyLW6RW/CfI9e
Wiv9yFzfqccvl+CpZ8anqgoOmUmqvA4pVwyTn05Nlirh2Ey9abW6SaQEuCd6USljhBTN4h4VBOVj
yjkMi2G0BTDeI2buRpju8BL9765/bNAVlhuFwQQcVzb0/339Ixv8lyPCv3/970cEA26hLOGf/63h
7/cJioGbGC7ab9OVPx4Rpi9QKNiYbLeSygP6bfjMBEVnPeXPNH+Vb/w9ay9/238aovz+vf+iC/9h
ARwMmK2B54srjgDMBcj2jCU96rT+LKZtEyErlK70YD5Q2lN5V6VbKT2W+cWLOFasCLEJINI4mV7L
+FRnZLBsktxMCzPr1b/TFYWn5jK8/GpcLldTzy+jyAN7+AOM3vUe0BYC7BvlEF7q6MtoRLohzoFa
5E3gKMc9VdzHcQVjqMfLsmGpVBl7bAb7RtsH8fgv9xHvktfi5klLmWZu1BUbgX2D6qh+ohzukmiw
C3qq2kOF8FJUByuYV1ir4NGTu/apE25v1krvnZzVImL+43E5VPwcEMKVqc5ov6tBnpOISgH705eM
Ubn5KYWv7JKWNxzCVONxFHlnkyxcxnd5L50Lp3KYTkw5FnJ3jc1sGADCdHEulSMAFsMOQMIhcTFE
uWYFSxBjEEd4VieBci8wuFsPn1k4Sf0K95Yje2atgyfS8RrYFIcvaZrGrHoaDqpdg2hAw5ZvdJe/
/YslAOchO4BCJ2Xsbtq1tJu4EpDX6VRkMV9q1iINF5YBowMVQ1mRhNeeDJS40REwO+c/yhL0wbjP
Ke1FJ0NQZg7lyMfupWTU4mureqxmyrgr59WP99HT6mRVnE9mOrCtNSOjgfEMyTfFzoaZcb7VbwCN
3GuPdfBUPbqrAaecgxC9ipq6wu8H00sE5oYKCNC43vLQklPI3mWZn5treq6+p0664BHipYzsOFtL
4iw6BZv8XJy0lbVNVozjFB6jQ2nKQKE6+42t+pFk5+K1/GJyv+n5t7tVH8IniXHs62ph41YfCXhT
mYisJ8/0H/hib+vhIfrrPjjOALoQ9WSZrlmWb+RQkGCW3unSIGHhaPB0th6ruIVgTdnxKks4Z4n7
GATORV9odr1EjXrQtbYk2bvIEbKtTfBekD8fs6V/0I/RzsXUupfuOm1nmOJj/K94kfOUiTrFDlNN
c4UoReRYFT9zy8GcWIoOwlJ26IZzYKw6GjpiXMzektEX7SCA9BaWgFSbHvtnKTkNXep7GS8f+E3t
JPaLksGMSVD4vaXVG/8e7QKNbdKLYYyraqGRDQ0LezCPXfNek2ZZDe1HI5qzRr1EycrDlXVg2LYS
bGuG9I+1meWE0syIMj6mhpqJNBsRsll4DEFG9MmtQgpRbh1DC+yAU2NsrmuNkR8WbWmusW/pL+DJ
ZyFdtdmih5EgbIKD4u6ZjYAgMZinkdr6iT78CxHcG/0LDBqNVciz/ZncwkWxLJC5PYf5aTvHUu8V
djrQlUkRih3dRmaY+D0A+zPbsmb8kHFQUDyBrhrPt8OmfqNVon7TzlvtLB3Fk77fMs6lbpnMC/Mp
eW9g4Z5T87tnLhv48JHoP6Oli7vElaGxMhMf8r5emP1Mj5cSLx9/4dvUvGbynJw0ytEIassn7pjn
dsHUsitn8/ETIwX6AyUR5O6RhinxGXAEr3JkUZEPFOVDcOq7dSDzEG46LJOleGF20km3aMfxtudZ
5LQx1wtb5VhrQR2zR3mCGam8WyImY5r3gDSoSK8pDTkL/bt5rbDUGMfEyU6S9eQCla9cgdCa+iOd
BHQdEuGnc4z78aLaVE4MBki2rddWWTXCqny2uNhx2PDP7Jt304uGdu/tAREwq0u9efuls8twmtdu
z/G5meRI7jfqT3RQN/0i+Ghoaz5NhJwoPlnvAlovfV3WSjmKy3Cd3PJ1uk7xT6JRlJfCu2hcD8px
cJLDuGv47g50F7IQRDMGtSr8gJU02Qk5vxOExum3Ev2ljAU2mXl3nHjc6Jtj6q/qYicSkKqODfZa
HiYm72hvXSZ0ijynEJNBjGjLt5q5H6NHb1bt0U/ytbYTHe0N5IpMhlvDD85EO9IWsKaVY7VhLegO
4p4XaWrNkGce3YMYKH2bvasOWxS7Zyz/DDANaOXM7QRjaFBTkyQHxzx470p9FSsOd3YY/FEczZIC
/+kynNNL0g74WRyVXSVisEfbyUFjmN7YeuUQI2YigAP+g+kRL76xbOYzAnUpsyWGBNyV027OjVk/
d8yjoILPpwA/2gl/1m4cpmeuWtZ4Zmztzk20n12410cb48lYh9tt9uAO3FwFBEH83I7qrflwc82P
6TmZyFbVEss2tCnlXuBDl54cDvkB3YAf4dk7Zd/eg5gJQG3gSkm39hfI0jCBl96Dcx6EKD5hNj69
x3gP5/z/UwjfipxnkdmU7NIZeYSjfOd2sQ1O6+kGPxWQVntp1X0r227f7PMjMZqHq34TaMTOH9/l
l3QbURTsP4cX/aIclEN859xQvY9L2KE7Yz+eqk9mc8w7IAtUn/zGpnujP0d4mEdwCzee4QtPID+Y
/vCMMqhh1oOuxbgx4J2cVsoOEoICiCPuFcxo6dzkJuvq04egKO3ddb5w6eCJDd7aB42Bc8d5n1q6
6Wn5TpS7/l4fM/cNt/+gwKHHPyLauASI+2ADSVdFS4+qJ2GONxze4UdWfuHOwAE7b/xSPVjlhSdm
3GXxyI/JSXkm/Sw1Z/GZ/uLiGh8D0jXJI3qQf+S1a1mGtjU/jzsOkQD3tzFILmvHb9FDwlBOWYjf
2na4GvfskZ5ZMU+cLh/Zvl8lS+HAXI2dGpAFmb0Lw9VnYr9Ge46c6/5efEcPiaWku468NZQVfxv/
cXa5kzvTk/0proUPAkOgV2z5BdC74+3LFWvzM34C2Pomj/E1vDPd4xb6pNZHvVAyBR22e4F2swTd
seSmxSvk36w9g1iM4Udcukd9RsfQHNsz8zkcHkq50OVb+OHtGJH0Nu1f8A6sjUC5ObAil9koZAmu
HqZ08UylqDpdmuC2T9qSFzaPVmVMrTx1ao7KgBdXAtS7H/PoXfwD3AF5Fn6MS2ZxKeNZifFceQO9
ZDNqevNenHeccwfvRX3DqTs3uPFqWAxO8P5RIURKSVWq2Z/xA47vPn9AuoWfoG5XEbwTjNLjt50d
1W29r6kl5XLHoJwz5rL9B1ZjfBgt+SluvkzJaNHQm4O/yffinQ9EbL73/oPh23ZY5ddpgsa+4MH6
wOwnHxj3wbDbhtqB+VV6HTgx3tPlcJ/MysI7cy8+m6kPTmbGPxyMUwAs+Z6/8yfFvneMYfMcmaDV
ECLoZzyv0oeMt7m94pPO9TtQ4rw99rRDwVQgovWgsjkQcIkf228+lj6gq+hPcD6gBujU4r50Cn6h
EazIEQn/8PDBVwhzsb6rke3elauinzM673aYCkeLRKwtdgdBxcWKzztjZs3R3V1o383ZpxOMm7qy
GPt1HC9tqi7acZlu+CVO9kdWLYnn+OtCW8npXl0BNOAMzifVD/noGzYe1vphdi9hO+c3m6ntWfrm
HC1BPMGvbrC15Oo6u89+P6GJBhiZbP2Rk/AufBMesOOVugPu3OL84Goi62H0wHmZezrtgc2cbSb2
sG7TefYuSOsheh29heouwxmGJmXvbos1TApMSPNC/tS+hU3M1XQ1yK/9nIlfz2KnxW0/JRcYuIY/
yUJdEWh0zLv5HK/lgwdqm08eZ3rCiw8mEW+FDmpCl58tL7yIfR9TsNfM2n3LCesQUNMG8KvYuBkl
rxEFHSSLP/lWVlNXrHHRD+G1uwvvMsVygAXJ1hez5u42O7e4xeuKObf6wDTH4giTeKsytGkoOOE6
IX+0yfHG+naMYiCIbxp+E7+81cxpq6MQv3X+zSRmuRS7VZbvx4AN5Yc0zKVxXzqF38wVf1/TO0p+
iaiSMZc5b3UvFHtoND6cAMAq+eLc+2fNeJFPfL9MUzWmJkvzOf3E9x9vI8SPPZda/hBnAcYhDDcG
XGuC4ROVB9a+PG6bL+UD+IaizwiDqskCTkpdTa9d9UIe5GNYg2bzuEMT65rJu4IFx9/KnBw26anW
D+VkDNI+gFTVS3S5GUqcQi6L2ht3EZ3pEJ7xj6Mu6m99yy5jMvwDDtszbmbzfZ2SCumUpDAFW1jr
9wgCYD337ukn+ibJnf6TiIldOvUm3sLXLSFMyQt5R/QG2De9kb3jcnxryOuYK5Z3FiLLddiTY687
yvuhnTeM6WfDq8aGzNqhgNEbXMLgYYF9qq/RPXjy771+Zz/6vyvVkD2GRoE2YhgEn1Xt/zPNhXvx
Z6nmP3z976MKdKA/zWX/pdQYJpMKvNVYWcHD0omB0fQPw1xx8rIqqoH7FvDGn5QadYpfmyatF7Jp
/a1p7q/v7E9u178+8ilG8AehpleDzKtKWN5DZW4sFTJG7r67OTIIKASr01DlJyh4sZCpwGtpfVJx
WlTAhcWWnS5J/ofQcVdIwnM7tq3T0beSCpFFGwRagspcrfH03eD1V1lsdymQqwBCQmb6oK1MQIGQ
LQzlENbdJY89tmGG+ZEluOl0Llup4bhjpQLaDLPSsC6OXo3giU4v0rjXe9GhhgidCCQgW7xkrQDt
tQAjb2TpUhLEi9L+JCAeKj/c5PJnNDCqjnTOLsO1GXPqlvGjFmsp1rmxPFTlyx+5r4qnmtEMtU8c
KNnspmJ/NaZexIRTw1T8lvZrN4ocs+ZMVACqJEorePEu0qIfiwIbL8MvJVO9SZmVI4vZZQw5NyW6
AbROxOap1gLHDY1FtdXYUus1VrMapIPKSEZT87PJnk0fXQKaGqWDrviG8bdyq5PlDSfVKxdh7+KO
oroPjP57L+KDTcnDJuMiEbD+gUrikX/KdXhNwrp2Bn2KQkwty7JPNKi0iJryxFCKM+ykpt2WhrmQ
/WHWWtTSNV5E5uiQBcJFy4t0rkfBR9sM72EIwL0R9E2Rqwq7Th66kDlxDuIoDigvYkRcdRiFlGXh
eqtxDHS7UL9igmPNKC+8ht54cVzUYnVOPXXRCSQBOV6OLAmUjtDvOTWJa5rNjEQmKNIgeA3oFyJa
YRH1r531gXSiNeOqZMlPqwyOuIoMJiCxs8kTi7kSjJ9GyDmtwNxf4vSXBDgUSoOwJybmUbDKRReF
K68lclJ7TFSSdudTdDpMfxWyuFO4KfXV47ry20NpYtPWg3lTQCCII9ozVWa7w11N3J8yN2msx53U
UfRDn9siDz8kelzqzOHmsklq3vQAzcCf2KZSLbuu2CZE3UzC/wl+gGEiUFUFpwOYq23Ovk4ryeph
rkVaKViTMpXwZC4sVBMEJWGOykgPUUwZIWGbUAW8Vhp2FGrrJsXvnJBnBKsBJA7IO/O+epdH7C41
vKdj1J+6ITZtKyve8kzYFgZmipZNZ2jqx2DMFrlfkwFn1P2rv2qEuK+yrAOE7zCm6ruWkxrdKhxY
h3yh0pd10ChIcboau2gwrlohEfCys6SqcQt1s9t2mv9RmOUOUIqjy9bFj/oX3jrzEdtDYTI2U5An
QxmXJx8PFTiY8PmpvAlGFFlAlItEZqWSkews3E9DjHIpCy405EKG/g6xP5cbpLUs8524Tm9+b3xV
GQ5ivZ6aZOtql1URdpAYxcAb2BmbrPzCoF8svbuaUXISsN1Gg8FzxcaoMtlKCHHDBK6PvtSs/MgT
9BqLKWyfCSe11DYx5rsxQ4lJTGoiJQ/4bta7M+o+ZkWC1WEQyRKL5oJWkIXgUSo7puVcyoue5tl6
qTQvKdO5InEfVq4FSxGdJS2ataujZuSCRcdwTSJ1UNg7XAWjtlXuYr3GmbeJ7gmwAJxHt8JTl5qR
bkxPQrvt52EKGbTQD6rGeFcruoBANcwwrrzO4nW02keZ6AdLK178zD0ISoZxOxheZI3tOnNmP2pX
MnpzhlwsZsa+DauTQsdH0QiOxMWe5dgNKWaTq2KTFowWY3lduoxNEajxIq1SyVym+F389EXSUUrb
Fp0oPqTsHaVcZJ8CoEeRDLZ29Vrsq3UoIEXJivqhuqY/9zoccNLYzeJcsc1R3ha6xAEqWIhpvVdL
+SRREOJrwMXUFBgR5/hIPLkqNfMiJRSdi+UZGU+VYbkiDXSo9Xpl8qZEb8RYKnKiGAdtL4Xq2xDI
KxGmjaF9yvlk3S0ctQKXqBe7QIG1QJdGBdk70Bhluv6+jSi3rNLqYQHesaVWWAjxVYmm2TqufHfV
Y/EWPIyMObZ6j640HLPG8JWW0ibiGUvzZFVKxpbmlAovDCfcqvgZXRgMAU6W3EJ5JURhpdlx5ID+
v7u7YoNjWJTnWIakAf7S/jvixhC1v+yu/sPX/z4IY9ZF+ztmOho0Zb7wD3Mwg//93ob5/zZXU5m8
yCtKZOi3L/ptDEYGc3KPGDp6+D+3ZH+jVEj5ZYX7ow3kLw/836xygVD0vaorK02iSj4K6Nhq0RTf
09BzcihO8ijOU9Cafq8ujDieE29xm+zOCuAk1YY+oplSwFeRmld5QgRnAnNeRcbZWwX7IBm4FrUl
/LWTNVpvVNl+SnT5ZhKT4qRNlqOk4Ed6yJyr5CRbdjLltz2W8KCW7LALHzQMAeJo5EM9Mo2OlY4+
5lHailWfnIxA2k8XjkDfdwtgrM7jHO9TSFK/Yi1NI0bcoXs2k2RDcPTdVF38pS0utAiCaOANn7JE
wXfU3dnhLrrGfZMKWpzr0IXKPeCDT7aNPjASpyYgo8CCLKZmEGRCPxogUBWXCuaFL3yEyo+k7QqV
SCSVY1ZwMiYb22fZ0QbN55ZWsogR4OlnPAyjyY10P3CzSz3iL4AIYxZTM1Xf/CC+mWkDEECk8W8i
drvT3qtDvMPmMIz5quXI6Xl3o2zJLDL+C3e8rUCRdAuDszKLduTBqQZiivF6FPYmDvYUZAgFSVZm
bCfEVxW/J9P+yWThN5kgsGGyFWXYaSwXlpvPI3a/rQKStO9WDTpvJ3hwDputp0O8ifK9komvqdvv
K105CJNbQwztKKIDuRQ+XCRrv5raO2WiN8nctaJV1bFJ9gLGlKn+ErCJiqvxNhILF2CcRYmwHfr0
XZLaVUOHJtVEzUwx62cA2jfD18KpZBGZGXE05NOxOqthtHCRpOpk2SuNLdKV3plztR43adsyfOPY
WzLdUC1lY/XGzM9bbNxUnoDjUFzO2dliDCqnCsqAoQuYG4vMkzKePDScbISMk3Lv1wrM4oEA7osQ
UA2ALVhInHrpKHEyD+GOd2Wd3YYpd8FIpiOUNUj5fECiElzrZiqMqmJOAfBifDO7GWReOhLAkYH6
UV7d1FqOfbepeKMLzGu6MqUuvlDtEphrPXmBfE4z04zLm9C91ibiFCx0T5esfq0Ia1dzbS+snnVG
CohwjlnivVKEF7Ug8JyY64BmuhCitl+Z98Z8byLrEoS5Y2bVOWraRd+zuRv9eF/6MNs5/MsjUJjA
0OVVhb/Qihha1emnlrqo2uJrmaFCUJq68PLkWXfRk8YmeW6pwSEkPRAbwUpF6WWEr8yEVLuLvb/q
BeqxJZ/1n749yYOMkMR7eShfC3UnB82qEtNtLNwszKVZC7Be1F/op2QGOZURaT5c+7rL1lEj217/
KQvMPugEW8miYpf0qQ5Ws3TF4oBBlyPdXFLCJY4cu1KiTcENyIt0ZVZX+cbw1FctoQc3j7yF2HQE
w31HYtEeNP3NymnHnhbtX9s7AE59We1oN3LG+l3s+51sVAuaZij7umWEen3BhPxX2K0EZ4t3uKwg
vfX1OWzVcx17D1Mbudkl23Q8GQOc1VzAnh4SPig0zn3sqSe5M6gO8RBMGXUnpE4WD4swM432y3WL
vaxkQCmMb5wotsnqXcicn5jr1ciKqQpPCgMr1aOzcDQoRPJeutT7n16jobqha+jS5AARpx7r/2bW
lMW/xn3Vf/v639doE8YcNhgcJqr+Vw4dPZwitnQ0Emwpf5JAZEnCx2li9DRZ4bFQ/rZKY9Zk8Vbw
x6um+Us4+RurtPbLi/LnVfqPD53C0L9IIHghVZLp4ipzus2wUai0N9RxEUXsEXvHKrFtGzMF04KC
W/Bpisj0oOPs5DF8xwDDpmIG41juaGf7yT4UArSfEUFb67MPyPaRvYLyfJk+zMI6xW6Nz/DS3NSf
9JJfxksoXOs123kofnP1xwpm8TtnHYNKEO8g3/gFk8vwhbIOVIlXfVPvug8FUBankZ0gM/lbmuTd
GTs+ouKnoJnt/QkWIbBp9LiBj6yJqC3kd1JpGr3ynEFn/o+KND8tB8CobE56XTbRt7MrczeGtzOT
lFQ2mW3qlbcHqjUX8Xky2KuW0KuGaQzuHaxjHe0iar76udh+kWuJvxGEXWafa9ik3NNRh5sXTjQm
kzT56r4O1TajKOU9vCq4RnK+nSGwF+YPA+dRnmkM1X8YP1syNwHw8QuigtaeBs9dZY+zb8CXDKRW
6voz2TXznAKGWXVpl5IjLqRlwDHD4sw9M57Bxj+aG2U3EeKsp7Qdt/0W2BgtDQsDwaLcBkt9LRyl
6s08ydjXcA9wsz9oJk5tTs6IttL/cXdey5FbWRb9IijgzWsmEum9oXlBsGjgvcfXz0JpalRVmugO
vSrYqqZEJiszCdx77jl7rw00C1swCTXIGOihwOi7BB+NOnmmmD9KhH6IlxiBulQ+FR1BCTuwVRzt
R+A00Szbe+fRZXo6L9jSpi4I7uivKVAHN2tgi6d6ZsyNeeN0Di6oNbQv/OAGuUAz8Zl6BFoyXkY7
uCVrDrTrjD8Hm5c4L9b9Irxg67uEl/ZRvg02YGfly7+oz+XDPQ7PkxrEF27SWYaljot0wiAxhxBv
YMVyljcg3FUyD1yW2/kOTGqMc/lskPezx3KHZKh02LxxMuqnUWICF3KxFxib7cBYK/1RItsCLRbm
vAFRUjvR7toFzCYmDz7/TH+6J9/h/amZ+QMT2aNNdl8SfxuheqJfbptbd+viA3iR4rXxEBy/m/vB
ofmoThRO0lvxQm+d+chDe5ukqvACX5h28OB6rkz/BW2J041bQ3tpSx7lbwsGk82CTE1iJFZTmEJD
lx5r6TpexavC6Y76auJD0V2qz94ziqONvtJXphPyg8aF7NBzPDXIWGf1G3Y6H/oDaC/EWWz5xrtO
Bni80b6iD/hLb95Lcevhc8vJROMuTslLeUGtdsperId2b8/tedyb23xTvzIEQtrS9lP3v2JWDcyM
IAiBa4GyZnJdUXemDf0tfFNzeJHobIUP5cVcmAvjI3vaEkz3AnQDaO23lIvQCZ4w0x3cN6y/+/jZ
+2o2DSsT+U5YeyfUuzZz9+5eXqa7gdUn3YkbrupNvpM35lLdTLFL5D9azxG1/t49GCdu0XvlAjPc
hZ+ach2FC3PPdbWCI7D4N59M6X9PeCCk6ew0U5/9P+169N1/7fub6t8e/2PXw6qFneCHC+GXXY8U
N5GTsChjhPpzP/yr769hQOCHAsGQNYXm/k+bHruzQaqaof9JuvgnLi5V4yf90vf/7ZnDcv2l7++p
gVoTvo5Or5WXuYHpOEZ0WS2llrSS0ltnIu5oSxidsBHnbmjAjzBzqL36vE0Tcpjw60oRzirvTRRD
lJRd+qxVwH1QB3WcKiIRXSIShb6rt6aor9KMdQFCaGBIbLOBi+PVzJHIw9hQe1fZVOrGzHDbxt6h
wJoQp6AnTBB3eYWMMDRO9dCJqO7DV1ElkiLMD17vwe4B9VqUpoBnx3NqCIZRFc45l/pCy5C9XdVx
Q5dykn4OLOJyM85zM7fVHmq2oJIbJH7q0xlCa51ISR8BbLuOyHuDlhZuzbBaeAaxBeyRgsLcrjD1
tYKiwwhLJ6lozVVMIAlYUg2slnpILG/qlDlBXGL/bLnJIQ4SetntIyHgwU/7t7DTYNeSyiB4lwaF
It15h2bXQlSUgyk11yJZ6Qo5RNk1sQpnjO8pAKO+yZcK5tpOAFQwarBFvgYl3yQYg8teuhlWmMxd
vVy7NXS2dCDGQCTGLL73AoVM2TyZbnLKs+hF43xQBOT1at4mb/WXhK61PCj7NIPVGjYeQhzyx4OW
8Au69k0m791RAmsg7PBf7N1hoA/rI+zEk9pH5ULIFcBuTGGisP1ScoWdXnryTaaLgtJuBdO8NhPm
etAmn0O4sJpymUKCDNTmNJacSMQwvOdSsPCt4UXU040mGNfaZI5jmoCGOJTFVTo30axHrmbTHX5K
8tyWRHWO2w71qrGU1F3mbiLcBiU5HLoHlSNt7bQZHXqgTpG/WYm+bDLeeRw0nV9v5ES2Pb4OLTSd
6Uw8UDZQS1SCvs3JhBALd6kXAfRSF9GDDPu2coHZZtQp8MvXkWucrEhZBWnzbdDcrd/1/G47RI91
Yb4YbvYZZagyasWzKxMvtVWuhHjpJjQdVME4ZWUr4E1n1CHWKJkFlPZ6j3TXs6YWpS15CgN+SJUC
0xFrkJddk6M8UI+KXp5Jtb17bd+eXfc+zRNaK6aNA9+No1eVvGB6dIbgS3I73ECcVLsgPvs6mTwm
4aDNMTcJDZpsIDV2udRExp8DEs3aQtlqsgKKITwabfuU6+UKk8aiycABa3W3la10H+XRxdeRlhYp
3FpRfK3gmeaK+GyNrkHcWslEJQR/JyIh5N2fifKlE5q7q6H5rbt4V7oP0zT5Wll9jYELxz4kJit9
zdr+NfKiZQQ8IhS6Hd4xuILE8UrPad0ibS4xuxsIw5iGsDlr+WlgeJOY0hL4/XPgKu3cKoanOpPv
nWptuuZGJvFutCii0lHDCcK7SgYduNEhCtHZlLqT1xTEeDPzhuzlMLwKLSKvWoU/O3b6c+QhNABs
njJwcqPsGjDR4y1+bl1IA5JBhr3E9msom0gm0VobPqMhAM5nYI5hvrJQO2wnSqLeBIrYImFYzyRQ
dAW7qeCU5ek9DMRF17ZXQwWLY57ESLUjQ5suz5WmtKuq4TfeImkS4v5Fl4OTKLmpnaa979SWsNIp
ZETd+Ezq6ksezXVYouo1rHUrWvt2wL3lI29HCFW3hZMBElMJrRQt+vj5zqTPYOin2gAPZCjgiF97
OXyzVMNRkwjefXoYJyQGYeA+V8yQXdTBXHijgIz8vTAk5MR9TSOiY7LhucNIEY1KILCk04BDmBso
ZeRTT4Hh2w4FpcS0Rm1M24/TRaKFb0or7LtS3jdWOjKQ5Q0X4hdT4VjgU361YESHUN/IY0C1p/qH
DnhomVOis2YLEURl4d01Of4QFVf0bw1MVvj+s0ZJHsUwUNjc1aE/QBLbh370pTb9ZsCuKpCRNvea
7iOhneWFITRo0WUumLXMHL30W6ZHG5yvCx8xjGkAXYucKgE5ruuHXITF5HbSbWA9lYR+mUFfkXtY
jek7jQXMdcF2GCjORqvZ/KtLJlnRsZ6bKled8l+QiljjqTx+N77/9vifSiZ9stTTtv9fo/r/dfOp
pvCvy4b1d6Si9ofM06FVZWrcQJRxP9dMOFDxoFLiGXTnZfOf1EySMWkhfmsU/PzSpzHFz1oJK4hV
5qiRvBJW3Vz/hLWEEH37TUvm6lxEw4PlSpsRGCTNnrc+aKmlRDLXXpnpImlCZrDGxN2N695hNmZd
E50YMMS+U4KpU5qzie887ECR+CCVTBAuL4VxCq1XbFYztyXjg0FgsK+HWag5dBU4xOkkWam2Jc6Z
ygko29Ba3GP/CMh+UjapIlxr67OZDktkvLk7CNauMrsl9zVwDxvXc3uSG/4fG2ayNIH9hstY4hAo
XFTlSiQnDR1ezyK5hW/ZjvByYd9/xQcIIV67DD7CbCmWt+RDREZO7pW8kr/5rwnifTBWIeRC7Beg
aaH7sfyrV41yDzTLHA7JIp5/PPLZYcFOD6LkZSJbKBsGrvOXcW7AQ1urw1NLP1WdupzKE+oDTyVu
T/btGu/MQF7FLD0QiCU7gzzziTyayQfQztuBDjETQ6a+DrME6+QukI6gofJ34kGzs5V0xJu9h/j+
r7536Rrj8TJp9UncE//5uCNLfMNv9+7vj/9x74p/6Ni9aNbptKWV78zTnyZx3w81hEr8APf9dd5h
KqwTWqTSzvuTlPpXk4+eIOHTOLa/37r/SOeE8e7/uXl/eu6awjLx880bsJxBBnXJCtrmOKBmPcFj
akSanvZtULjSkUNsFfGTKDamKZpaoZIeAJoxjnL3Hu4s+TxI3a4YjxhIuJU88ZyolEOEABuLnjM/
5CkcWMHaqohUeA9GsgSf2sK8mDw47MEXhWto/IRfRcNnE64UWd9KJdJf2UJDKy6Skt6NLbnIMA3V
hqr3RjdAcmJzJZhYKFL/RTnFc/2inNTDeDJ23rdqIy4FlqKp/1jb2nX0Fo/gIS8NRI60t55lcELo
LsdT6xSAneI53rEdZgL5jZxrq0XonaibLH2SOBqhenzgj5DfpF11EN/UR3EJya358LYVsY3hS30b
3sqb/yI+6EPq0MG+LCZocF+fHXNjbsKP5OKtOH5d9C/9C10VQkqMsKeccvw5vXUPxuD8zyjtJJi3
1Xog/Lm3jbVlGzaDrq2/19UlQyfyJfPluXPnyku1mloj/lJwskWxqIm7pUiaP7QIQqC/pu/B6BAF
53JPjOW4MmF6rgtwVzv3/t01cx2/f/Qn8WLONTJEQYCRoBm8eYuMFMTk3m7rp3W0L58savQI03pG
dgOuAoOQBliHEAmZRb6hYcW/AS8wf29x6JxZTrDjKFeYfOK4ZsmWh2WGpJN0iPEm9/tik6ymt7B7
CyjR6YMa7boKsHzsaPzQ/XyJvgmiMxCAOqy9L6We0wvLaZeViHJJYHrt3+RdfW73yfDZ16/0kcpX
ac/Hm7/1V6qTH3qw4vmbn38yuYTwldzqR3LrZHtkK1n++aHMRRsC1AK1Bx9MkpGSI0JdBE4kLaOH
eq7t2g7X3by0w124azb+zse80yHqTp8z4gRXgqMvzPn0GwiXDV2iZtVtvSNHpnhAImgb3qdJ6Z2t
zO7R0UD+5l68Y0Ne9bna8rHS4HJTbK6lE/Em42mCdWfbbJVsk61EJuasRMGvTShMAz6Wj9QP1Q6t
tzl/9gVS8RkGKVfdKlfvy1o9iEMhBDlbTT+PaMGteug1Ah2Gxqk5giWz6b8pa7StPPHphhCXCsFU
+/YdCRXGQmRkyTJJFgr+i51Go8w7GEfh6J7LXXjzLtbgZG/Vo0Ms9hVwm+SgYfgQp7BkJFAqbJId
cTDfHxHegoN7Lh7FwzpaR+9gnqcWnHYkq2q6EKa7DS4YYcwIWo45kzTeW/0ToCzFPIEMzZIRLi4z
Xd4mNaUCFg+vn8HUa13KzG1bfwvFR38ZTurJoCK++9fwml61lRLj2yAmMyGinSZ9Nq44uMXN2Wcm
KYQXf9haM+MG/bvIV5wPr8m1JC0CrSHIyt4esmWer0aP3FEAiMGtr2Ibbvi1AXjVICEfprj2dR3u
OJ2GwksK7Nk46cwUvinJPvDpASWwVdqDuxc3LZGuYmyXNgEw825m2Z5jAIW2scDNgVsxC2nSU+2M
On6xWbHI7dLxvmGnwGAmo9RKq2fXw/C0honRg6B2j0xIytJuGFd8JuAI6DiZb4yimwZNIh2S4tHP
MqSJ3VT+rHLiasdVr11GEINriZmGXz/H1YqE11ls8xdyVCb5dJnQ0S3NQ15yGtyDqxtj27ojGr/o
trkjr+PD2xsX766/kKx2wGE0RyqBZ814V3Hlud166JBPO4m+y4Kdx8AfMWvlrmpERpitsMCAzfKI
VcbwH1LOiPkMUHuE09hdMCwer2g3pows5NfBfEPbKQTOheQTDYHACHRewgZjVrAJpydsrKZLQ+ID
WZOJ6n4aSm+AmyWc50a3IbG1uTf7W3RuPie3TYobDZtqscTXtAhItR+naBrnz39w8nB1xUT5VEsF
xxPuLGWlbKfHVfdiGR6nD5/si+IsDYsWWxj9DxxLDCB2/lv9NRytPYzB1+6ZdNlZ+hW5oA2mkZEQ
L4DzDOg3NvmC/kuuIW5HLYXXzEYjdVb2fKLCCYRSDSbgncnBXLzyLUa8KIrngW6NSHfMqciVGPYq
YdIrWHW44vbDcaRNttbFz/eiWAe4l/L+KIwvgWRjwbh6O/6q4Yh3dJhVTvbMH+MZMxb/ihmLXYi5
EGzFV5ml5LWdV88BFxmLCPObmXJ+CtYZqasALK8hWNYvYFBLRCjkwBl7WIZ/flJJ9nslvPodT3+m
F+vGkcSlmt3kY7sJdvqVXkKal3PVPBKI/JV+ofxCDoxDLlgr55T8OqDbdAW3AS24wmaI0r27LLas
T0gzj8pSFOhHQBxBz7OAYonBDm9S89yST1Qtwgd9DRMb9zs0J57E28SXbKCCECYxw5TGJ620TBPb
RyRSrTIfndtsGJzEW+JAGhBqKHPrzBipjlZmg4ITC+AadjnGJOscZlsR+yq01sqBZa7Bmny0+A15
U9b87PRBywcOpkSL7C1+FMZKJUSoYWg/m7iZdBAY4801xgywswRnHNd5/oCrqR+TXfcslQ72KFZX
2kY2l+KC7pI5LKMNVmNVKNHnbXbjJrgpG5JIN6bTLgXZARm4SQ90K3Rzirc1ltrGZ1LD3uekk70o
OIILzO8lc7NHbh0m5ROe72jFJ220SWDnOXKMN3VBMnm35alFxP36JFubV45F8YMn1c/7ufgOwpM3
OhQnSyMUx6pc8yN4QWRmRBs5OmEaL17HiyxDe82WdUVLaCa/eMslQT2X7uRB73OdfrDfA6wr0Ndv
6k3DFiS8RjvrlR+ego7HY/kqPOQPYd6Ei2CJ7Hgpr+Mndc0qY4N0JCoeBuVOetTZslkzeMLJLs9S
C83mrFlnLaPXI6M5Ej9ygoPzQ6LOtS+ONuNiisyNmfWVb+SP0yvFywrRk81eFk/KxnNniFRJNqOl
A1AStyffsRbO45foYP8QHbNClvICGQTTZ2crm5C09vKM2D28ohglY9CaPapF9hbg0J6s6zd84oI/
Lx8v2Fj4ZnRZ7aJEl4Fv1WHU6i+6akVHhydTP9qCcaS1nGLVm11f0PWySUIycGAp4ZnxNmuAbWHZ
81qQhZh0hVktsmLueh1LzyyKp1VD+DQwVs9NrL3FKkXjTCf+bu1lz7Zes27rtywlEslBAFVd9NsK
jcWKOvWYE6VmIVxxs1u0M8d63kg2tdmzefUfzbN+3IXETmezJ/KG0ck8J7f0kF6mnORyg++Gg6lo
0+vdYJrdFOv4kKw5eW76TeXM3JUxX7oOTbxqhl4lOwgELiY3gpNczgibctFepqgdddswTv8kYvvF
JBV9yr2Z0lIIxUVAPm0KZOAUDsaAhYkGqz4rurMgxZzvIbVFYMkbubVmPuf1LdEfuwUa2vqgENxy
wBUmEBQ8Vx7T1BSQxIrH3bu1bNNiJd8eZfe8JhY8F6nrrAf6eCxmBOpYD1J8XnyDT/g37S068q6c
UKazka6wONnNyd1O4FK63XxWNIvpCRfcjmgECRcibXrE/DYF3/RIplECHNUVRjasSJ1o52ePKtLE
ewj/iSwXfFTZkSX+alFP4k2LwOvOM25ZImjmdL9dhFCNPaySa8Hc05wl/mwgJXzukmtOT12D7+Go
qLyIrSo2Ddlt0b968giFTNEnesuESTH+i+NIn5pRvx7F//b4H0dx6Q/DkKDka9b/+Yp+HMWlPyxY
kFBgVMsS0V8z9ftxFNdxIzF6FLEWSCIoSWBsP47iOnA00zJMBnaigQxf/ydtNNJO/tZG++WpW7+1
0egYgmYaEwv52URMH16gf128AaeOgOmxqVZCFkCI8JpZOPiM2dCBWf1LFPQvajZQ8/cYeBTv4MfW
EezVzOrdq6cKNIoz+KV4/Qs4D1Zt4mrEdcOhwsyMWTxJEMPQ3fsKg3dQYtgm9hlSDt19jgGrd8zv
VanBW5mgimeMI2SvQwfYQNu7uO5NEGjp8FEQcmfgXDGlTwlW2kwJqETYquKG+q1NKMzjXaXgcM7V
W6HmlN5RdE8wQ1tE4bk9mMpeP4xdbzdoz1IlIGMtaCf01BnnxpaY4hSVabKy5HVL+EmF1sYcFjAv
12pxqQAi56OyHxXiA/GF4MneeQ3SjNFijhIHuqMICSMeem4Dhx01Q8dHRusEkGyEDVhFiCyo7E1c
TUOZXPtEWlm1wRv0qYoFiZjJcgjfq6SaS5zeTReaug6P92yMNPR1ay91Hzq7hYL63+x7oCnnvOm3
ZYvJ1kWbWHVPKSanpAohaz8q89PXcadqbGDqdmixSBisAJ2IMR70jIpbAiZv9iA5BT8IIW0bH6WK
DNomDXktyrnwGtwYkHRIHGmS11wxZ5IaX7yUll+bBcBcTPHgT0cfsbKTnOFoPnaAbzmxNZUjuRnr
C0GLBTIbk6EuW3SCET7xyI+K2cea1wp9i6ySwKC+TKG56QA4j2g0UyqelAibdzJsUgHvQdNCEB15
BE5m6dJY2m6kzm7YDqVvHQqfENd+xqCEsOS5XsIT7TUMYni15Jk5BHjNB7s2qFGGe+1X8wjOaVjA
jJCKWdEBumQZjszH2GPI16qF5SPJjVMw0UuXzgPSV72u7Datj2aZa6vEtDhijDNJKle1dNT6bBmY
hg1ouyJr0DXat8ml0vEbUUoitrjQm1zcp0SDjT5hodk3OUhXQneoPFy946bW34UUxnWb2wUOMrej
Q8RUbAy4pJi6j/5HrH5IvCYrzpywJsuCA66mT2PG5KBZGPQK3t8QuF4Ok98DLlT63kYs1WWPK67N
McwLlrEpI56QTNfDyg06LTl8gRArOCWH7A/zNBjnUpbaNb1wUeicf29vFiEJVk8ZHwOQSpmgk//c
m9V+n6v8P4//3w0BWiaMTIs1n+as9eeE5H83BL6ks6SL5g/9JWvxjw1B41FkWJmMegxlkln+tSFA
C1MZieHL40+2jH9Gy9Sm1uvPc5Xfn/pvG4KF0y3yvAEzTYBPqckBzKQojhvm8lIin9DQYNBvnq0+
uJsxhzE85J2fB05QdmeSup3MbZ7jYbyg8tgg6oCAVYW2goBS1fBter761nTA/KqmgWlDISYVdFyk
AF5m2r/7IxM+UEJ6DoooVJ4VF4ciShXTUlEFPKD7zaPCoD+c40RsyBFPrjLnpyTh4C40lxCeeMmI
0nTjd9fwc7pj6N+Ssb+50rNAP0sR3B2v8BnMYtT3wVor9XidRMpTKxesxBxAzaDg3FuK54buhYeY
QhhqZREImcJMVu1JX+ro2ibjkyr5yzYNn6KUzgDmceTcsIrw3ZNOIVBrS14GZl76qMQItA8jXoR8
eMsGTb2q3KtOl/r3ahqDs/IVNxM7qCu3Gythy5Cqu4p+vAu8G9ZJb171+SM0SENsVbACZkq/VVpn
SCxCGladj6Pc71KUPglNQf+tkYanLvvA7fLNHZfFIJ5jMjdSiI9DDo2n1WxdAXTTFO9p0KGoRZRD
IV+VwSHRxBlZxiCJoRHnVNEJPFFhoLPZHApI60a/k0x0ffCDZTOPCSYDwR6goixQLKGWMHRkDV2J
P+Sjlvvd2NeoKfybmzKa6ztk7FH52mANMfKa91Wvd2beHAZVDxj7Ep8ReEff8pZlweXmxcCZxfDS
eUDaRQNkCJFkrjYcOriWrd+fardYyDKzu/qi1CclCR214qwKEKViE1DyJe/qVWkTJLX4GVREnpgA
vIBTJhLVPDI+iUgmwaKG1tG1J78FcBGE+C/Qzlo0lOtef8vFEBk/NUsk4EBuaTc1FtOtuP8YM53f
lnb3MsZ/rnLPwpwALjJOytE6JIPw8IxmM7bq0vRoS/lVb/uhusOiiyTHlfeyz3nOSFJs0zc/KVEh
ZRxEffIscakZ8nRXGc03xCSbgiuyxyrk5dQouVQI6GJjx8+re+DGK1c1HddrDnHONmGq7fvYJNsy
kN711rjGJLbIbXKS9Xqtx91JMsZ+7tNi0lS2s9IgDwgY9VzG+tE0R08d2GB1gmHN0H0NfH3VxVGz
8IREgvBRnfVcoFTrEWF62kMwZcIwpX4tGEXJlTHh7VNSz6LYfcotd6OXsUhKUkKzG/1PIEFD8Ewq
TIFhYUheJq8BIch4rxnSlAnBJEN+RBJxqFISYONgV5EQanWHhNLREMd5qBhMccb3otspUb82B3RL
BrifAuWO+uoRXWZWX2XznqmorVV3K7f9VssAvUQc1zq6ifWDhZhU7usYIrZkWdBFl27y1oKEGDAc
ao0cYfi9jbpThC6cRosjoi/OlcGR8bI2ArHnXsLINLz7wmcfBnaZW1eKN3WumEGCsNvsF1hHgNqo
QI0k9dZarHVFH9U4ouVklWnqoVPlzRjj1cKnQvsnHixijnJCb5t6F+YwYOkKpBQvfiKd4tBfsuJD
QRlh4SUb7F2AS4rhYiYc0Bvd2Plecqxl/x3fMqArPz6GMFkyHShirVfgyuh6ZqHKXyaVp3/vNg5c
k+GnxjEJboMq/zdFqaL+Dfr5t8f/2MatP0RZ1TQObn+aGjm8/djGrT9kA6UDBizp+3780zau/qGZ
lBZMWC2JPUujrvhxrlP/oM7gTDf5LEScGf9IHiHLf2d+/vLUJzPHzxNWrYfxIhRavhosYRuqw5rt
YVnApZGtZdXuBjYNWc1nRU3mLfGzPg6+2IsWVkW28zTqStHWp4fWdNc1gcTdTREYx9G1HdtmU6d0
ixPGGSYpgbXGKajDMlHBCguOQ/hUkSMyaubN1T+T4m4M7jpO1XsLAyFoTOHUFL1ClmXt2YaBuqkb
jXkIlsbMUExb3jczBgYz5Dq2qcmDKa8V0MOWRLs2bxdKWG/7DI6LgXm5xj1GFlASngxuQiWybMEj
T508HbMlbDikj+MWmLZDxss3X+aG1qW11o4kSIL/xJQtg+epR7R21bLpo1U70qr1vJOeSMtaCp00
dkPYdJiVSg2CaYhi3JPZOWvpOUh14MYZA7c0h2iYNbTHEu2tFc1VmccbValQYpDI4JdjgYXSYso3
0nyxWH+KmKASlRnJ0C9lXdiIXrqLO2YLbrBNkuYYZRH9alB4lXwUJe+eV/F9KHOywSScJWGlEi2g
D9VJC5SMs6/ordzWJL9BiTj++tz8SmoyxtGE0wDFKDadIK1Peq4sQjz0PlaaTlD7o5URUh6LJEMx
SZSMeNXTApQ8TBhGufNBnnoCycaPhK6+yavMtQm2E3ofxZAxZgqcdKgWRW/RFPS2gQVrFQ1XHCfn
HL9fnCLK8UV88vE0hPESUvga+MzamCtOGA8JQk/jHFfGTlNkO3QJbwsSsoZKEYQB9plV3cHYGzLV
cXNpuPrSzcV816scr800vDRVelHreO2JHmCyilaoIRreXcj7ddaNCFOjxUgzuLr5FsgDvYiW6lQF
cgYmVCX5asaCDLIMOI9mPoYCCptCBzc10KTVrXfiS7tKNi5yQK+9qykWtI6hTIvvlMp51WhaY/eS
hXU+xBpYFSN4wkwesa/46w6VHoEYzaoIJEwqiid9eYpe49x3rYY+YHZGOBUzfjTrHviCZo7Gv1v/
oomiZigAkDUSeP+L3B++8u9NN5xivz7+R9NN/GMSkFgYyv+UofGjfzTdxD8A9WAxUK3v3TONH/rT
GUvXEfUrsqF8t7D/tTgja1M0nRYeoZcIYYx/dMZC//LbGQu9/09PHbPdr4uz76tZFI+RtGo7wTYq
qOATrbvSC3Pjk43tJu5n4MGUyp6KxFsYRmtXGfWE2vqrIidHu5G3vYmSvSu5E8V0h5242IgEXhag
EfWe6dQwgnxpSHQMM6/gOq52FVAY6DyLVDGBV4rg4pXMDnXprJvDKRflfO26zIZY5hPWOEEo8Ecr
zIRr3XRi+jUoX1nAOgnthw9nlgOHH9T0hFSKHgzoNbF3tX7MytrR9ftAEzql3ow7beYzJ0qUMyCX
luFsaIWPJgcxowVMNPFcG/1KD6Up7HWjVuUhMdRH2RdfNUqdCHpvlwDDwH80wvsI0lNBUyS1htnI
UC4jASYa3tWosSs642FGEZY0dqFmaxRJNnUBGBmYyMZ7RhYKDKJh8n8zXqo5jE2G09iTmDAyZmPi
7bfvepbteuNUhK+j6tk5AV3u9+wVDGQRw4TGYISF+pw3VavDYJFHqOhaAlw4MYrEubSBeI/BuVU5
waRR9yYRnNJOTbApAyab0mAMYmEyhvoq+mwoDfnCC6p0lWQ9MoxQgRHAKaANVlFwLPWE9TJji8zS
VTWmy5xpaqdK/+paDgoE4AFZ4UPCkPOfWzIwuX5bLrhvf3v8X8sFzRMDWRxSPBr1kxrtx3KB1JWv
6BRt39Vy05f+Wi44X/LXaLpKIfcdd/GjlptaMqoh0oshrPe7ku4feGLZxn9fLn596lPV+HMtNyp1
boYBy0Vk1N/8xl1G/VtapFsw5tAoSaebl1CI4qi27HzKFzR8fwEU5lXl6soHd0lzcmd47tzSa87o
4aGgaEGtkqgICnqKLTCPXejRpMxoB0vvMexc4vQWYxG8qiVHwToQVyqSvFwt7GIg4Ax5hVgEi6Rj
KEcrpugmifYiQHYHa/4WpoG6FAJUUoWHsi0k1SkuV2JWLEId+kpozmVXAOQNBl1RgUB03JKU2cvU
kFc+I165Nh3RQ6GOxbJ2z1bkA6BGXk/1WVQ7L/oIgUx1ryTFWQnyF/h5We7gtzmIU/5URuc0+9Qr
n0rMYAsnqMqQwx1wN6C4CEgIssqnRKsioNYqWfGqAtp5/6UZ9U2W3xXDCdqNIFmLHDeAWZmriLAs
DzqHid1owErIvGdPWvcy4A3QwFFa96ExsD8xbK+2TaJuM3TDUddsp7EoLhfCbIuPoh3XrpVso5i6
cwzke9yOnx6VbuW511KNVnFV08yvOBmXg8Bc3HxthQANZLbEt0JzrfkqpC+tsQB1T/T6SPaqmZAQ
O4imkHgvnsBIadd/+FHsETcqPcZwfAtd6WEG/q5TtVsjCE6sCMs0a4BjGt1J9AZ4cu4+j7trVTO3
LBThm+IXT3qjv1tV8K4PTIrzNnGX/+ITJDs16w1nOYv0CP2/nSBliWXp18ng3x7/16rDzHFaJxRc
hBYryF+rjviHgUsfsTzAMHGKVPpl1WGxkkXDlFlhDPGnEyRFCpxCljBlipyYlrF/supMLeVfGsFT
kfLTS/+u4f0JRugXBlA2NxVXrYcBRVSvnsE4SdiQG8MtGr8ORX5vQPoJoYlS75ZgXA+of41J04P0
DE+grZrVXFeNG9yTFXBDzMYQxzmuzEWRPKXIKF6TGP5KnPXfFD2YDal0tHLpSfLbHTW2gxsIptSG
ccSINoo8BB1SPt9oJ7GwbapvYxIusIkt4wqDYibADR6CfQLRGeJ5BwwKCVTIWKlIwf5G1SIwrh4a
pg4gSukbB1nyUYUKLyrHXY+WTdxvUgsCRYIiL01tLA6EGVFSeV8uR6tCDRBROJBrdkZUv9bkBAT1
V4tRTAR9PA7WNU7kpVKbz5Hpb3p5SrKUT+DsNpKC5kzRTfhfLJ+5Cfzn0pvXJEGLmG1kH2iBF3F0
BcuWPwUieLAcVddpzL1bi6f6f7g7j+VGkrTLvsrY7L0stBiz2QARAQ0QICg3YZShtY6nn4Pqrsms
rLb+rba1JpkJ6f6Je8/1a3QKVQD2ZDBpkYLXHEsPWQi2m/JGDMNJT8JTa5vr0UQHpgWubnMais41
beTVRYh5cRv3raMoCWK2N1kw77PGo5izVSjPn33ffZb6fKxRzmYhKPMbPgdgGgVcEh6lKSvdhKMG
K9pXA4dF02EWWDm2JR9HofLWGCRs5uNnIksHO2lXWoPp3YpjV624G2RtbfTJuIzMni64ImW9usgM
tCW2qPWM+ZzL2Kvb/D5lKt0FyBLZuDktIaNWULo+cMt5kE5aXm2mrNrPXXMZu24tmmYFNOetmedt
peu7piJLu+/I8zKOQ1C/mVGx6mU0ioQfSBglg2hcyb20lhj5/oN3WnyfNY4GlkfoF/T/UeQgKZQh
vxxlv/79j6NMt2ic/mipfiF/GYr+O8rEvDmsaYV+FFA0QXyNZA2jkcKv/NxvQWnkp9TopqHiO/g7
R5mi/Yej7KeHbkm3Auuno0yGT9hnySytg1mCTSpv/Vx9T3MgBUa37YXji3OQb5MWNRjQiHZKTz5e
fcskSFENaUfUXcFkRmjadx8jMmwQJvdR7kym9REPoFjDsHkfFIBPJBVSWdXJxpxJTMxnbwqUrZG9
+5jY+papd0HRr/aeKJD9YzncBHztK1JpNBT5MZJbLYDjaRu4FUwoV1WY7XuIKK5vRNh755HSgfkK
fSpnZf7SDKSkJclKZKAuGTc4MRyqErJOZfYnNT1YFct/VImEsWD9e8pqTJhVzlaKOrAVTxFYC+uU
+ALxFIpmg72z3pfH2JqfgIt5lo88XG4kaoDUP6d9e2xSJJJFKe8GOcbOZGXfMusBm8EiVvGNCOYd
6Nmv0c492ut10CFzHj/YAzqG8B8nurak66AbctpZxkxdJW/7hsSH0apqd0C9gTXTG8q3m9FTMhEt
JKjdYgqiqiPZoPbaKnNHcyLCGq4Rb8ZbE8j0jPZF6aRt0uOGrhU2UP0I5KVAZWDMTARDC6FYw6Qt
fUxNQj/9+MhYlMYM2olUI5GzeZFUchBU/w43KxYDLMQj5mKte5F05Mztzu45+Ow+fmD6vumITgps
RIsg4yifO6+uOzfnqcrG/QzgUS4KR045eSYEPEuz9t/GYXKVUXMr7KCdb5LNMNhLYapOD/Rx2det
O49PAEMXcd6cuzQkEzhCcEKPmM8vVgnTdnyoBcs/qGtJ37H9+uB5rqwSYKufbHImuUHO+z+fxawf
VB0CpVZdlbKOzhPUVN/AHVIo5BE0r7iD18i2a/qNhZJoryrIgRF9WtDN/FFwxWzMy0ajG3NAG+Se
1FLmYQZIa/+FfCzEoTBCQ1oFAK4Ijq+pcqZodPuwgtJ99Rs+jpVF4YwvXV81BZ8qKedNaAU5Cjq7
nrxDwko2X1wmh0rfG4PMR2Pcs7vYhZFJX0wmbNW+sSEB+KqeB6l9KAz0rAr2l8g6CAh3eqw8SAKC
ZfP5T65KwVhrdJ60mNAkFM67/0bK4DL89Sj/y9//OMrxhelo4DglDdmUfxqdyb/R8KoS0ZyMKX/v
d/84yYE43kjdsCMgd5Dzyfn6RysMxJGFIlsYxEgI2Tjk/0ZRymjwL0UpFa4MG1wDt42Z9Lb2+Okk
z3uL4I65MdaBzFQZ3kJmlFdJWKsmhSZmK8HJsKU3VRzmJIbv4h8MiuWFZoi1HtrHIlXWNzxo4Ncu
S5qjUNp7a7buVKsnUKk4SwTKsE/PFn5GbE7VGgym/VPY4Iayy0AsW9RJQ1o7gyW5KsKgEn5u3eTX
ie+IwAE6EsKJXrPZplP6EWM0ymXtkNk6sCGADvagruOIzBnEwLNIyRTF1yJbPecrOmWRuHWNRV30
TlYHL/VkvjGOJPFK51v/mEW2A6dnhJXUM8hOLbS+UvQoz/GxhsVMrvHWBIkvRL5TKlhwNrzYZABh
E5FP2nJEdFG50TJJYo5+y3njEhNY6duHnMK4s/eBXVzGwEB8EXhCRRgr83L6MP/r0V5mrDfzXj1m
1VWwHx+qmrWxuYg080WdFZawvD5Wpjz2OkTxaHayrnmwI6TmuZQ4ZvJgjPVOjg+2z5qa9jRcy4L4
JNiHS1h2jhEQDRGA0i/fOQxRJ0Pfo8M3QHC2cnbj+bp8B3BmSZ7AFtfH8/uQo0Yxo5OPKi8tj21w
b9XQg4JM3IXkRSRGeKgFaIlZkGzP8DAnh8In0iuulYXU9asM66xQOBUldyw3tYUXSGc7JrE2vpkW
wEz21kXLJydvjZUefSsVwotamp6MGNNV0XiBji2RMKJADz8prntnGIuNnzO0YBH+6HdMKzJeYyFg
OIKwiukrojGlohUbtcmOWoEPmZo4wLASo1Gw+v1M5kOGyqXBbBLxme7J5xjuq6g/yqp1T6grb4eP
p6azzjBMsEPhesEeKdnzYi6J2zaAhCtkzslx/NLn2nLWK/57okcLAcC6XbelfqzbdDVTEOgqKBKg
YeFXWRE3Zb5B0jJuweHQmCE3t7uK6E0zt1xdLrYMSk9NND4IWVxyGZFIREJd2IhVwCoaguY+sILv
VorXU0G0n19ibsGnYcIG1osM2Dw+ODIwDVaEZgsZpJHEeYDAjHCj2wQms4rZ2HcFY91MsbdaOK7z
rDlkkGHxfJZ7qlTHrOVX1HgO2ul+9BEUcWsFw3S1TdSDw25OkD/m0M2o7W57q/SxkZ7SWfJmqfns
DBJHRlAIZbHL+2ERKDCdU8vfmTImykGvyIXAJ51lLfTPpnKlCfWoOkDOKjTaQahWSXLXxAmVjX4v
BXivRfCQhMoGWMemiF7h2CyrLHSiOb9mJWoSQWhtZunYeW7fK9pNybj4FHYlvsXeeA/l6Enm6zLA
NxPsBqdsYg9LXhepH9Cyx9G+UHKizvywC8kJzcopI+bPRXeIzScZNEZYXrRyOoq2I/u22paS8RJb
pxovWjhyE89vPWK+gu95ywfglm8YQKD0SSb+6Qq5+5ce7H/lXXZXsB5s/u//hvn315P4T3cQ1fvP
J/Fshm2ehSghO0Sss55shhqoGbVdbaPJbW/OxO6VGpEoEZ5qBjZ9/taVeakBwrRB3CBnYGxJ+GIN
DY/wBadt8PvcMg+g8hsquBdN2uThY2OwP1Mxekx5dw8dBr1JSfD4COCjvpY17TTFVzdWa9tA3i9g
+kg4fyzG7S3TRi3ovMoozjUFSdgSTsd6r8yCV6M0PFhH8IgU19eZ6s+VJ6p5D1Z854/J2SoDjwjV
441HKc2nIdbe4ViwFITGUaxuNO68GpdcoATkJo5kiEUd4OghupYknHQQlLrQMWcsPQYzfaxBHVHn
ce9mowWegyiycPTSzkCb8kCiOToZqvgIrZuYvEHLNinfJ21UdnmTuyYK0yHLtzYWh6hOsqU1VOwx
Gg4wVeNMgXbHsOgU9+alGrQdcyy+dSfVD69FPpkYGqHQtf0aX7UzA1tK9Gn09Mo3+EmDRqVksPAW
BfcqeI5O/ZjnHoLxuZCqVZggwusfQvKwqtbEIDMvukCGRWTe6cREW0V7qquoWjRys8x0g5kEhiqz
vBTVq67vAaMuE5l19ox6jzo6aD0dw0mkjtcBWXlMt5S12qkV9WaiMdGgBSVm7aqhfZVt5aIb817I
T3m51BEXmlJ3MRHtqOQCwfnCJJNtoFCRLPA9BNKzkaLNkjGLEzRYFerSSDYgbLc5jtEEVvPUI2LC
kCSruEqKOzgj9EO33C2zeAob/FjDZHtqKXFD01l1BcNUjYk3LpBi6FedbaI8q4+mHMGCUBd2VK+h
IDtkE7tTEKwkBV1hQ5CMWa8Lf3YMPV7DFHupMySDxWi6XVJvG+V1VslbJuKgLX03kOp92WZeFef3
WouHDGNz5rtmKKGoQP6c1s0yrstoXwvbqQ3L7VSb87PaUBKjT1POqtZvJsPYB1x3pvVpVtKWnL2l
FNBGVGjoBETKbnT6YFwPvfIg5nLVkwhhjSzkJ64Qfafa06HOm/dahkehwG1QYkC+2cIwMpxEw0ZH
2pUmCmIzpj59sG818ZL6CaX/LdZJXkkS3MHW8KIhwX6dfA5a9TQz4zflTz2nA1DByEv5tFch3y4N
yp8pTNzJrO4GBkIEKB+zMvhUI5ZqZby2MpTI7AMsnHDqG5jiRVXlS6NDfWXaxXoSDM7p+Qj7Y6eJ
t1+jGNL3jdDYtn3GJCDarPGEjKlbC587Sf+ucX1ZKBcVSiq5lB1VB6IhT8YmJg3A7wlqUkFSSC32
hmrnx/5DAmJq2dp8QAEJjNa7VpP6iUzRiIH31IjSg3YDymlrqfKhbWBZi2E9KfIlS2Owk3YB56s9
CRYvdo+iph8xupeEOHKuzam6KYkcRHC6oBhZEXfwyYwQNkHToO03MFiyQ6x1jE6fVRC5gox5SEVI
VaqWqIhsZ5kfpVF4BZSm1LwTFmqLfHT5+OxbH2+wGqz4Tm99PXVlyToXwJinWv+uEpwJOhFMPZS4
6qSDSWC3utAy1dP6LxvaWmEyLZDEOpWGdzPN5gVZ8vjs9ZfIHEr4lDzHeFPe0HPNXAFLMoVTN62r
KfdmN+3oPRc20U3VED/3RcfVa6f4UUOTPNtGSXamVbjWAAStMiBQReV9rLCiCUR0+Sf3bTYyApo2
lopIy29zqv/Wt2EK+rVv+8vf/+jbGJfRtWEOUv4N3vljhwkNBO04ozdapxt3h//1j8ZN/43xu0RG
NboHU8Wm9KNx039jCkAINdnUxm0J8beQHzyEv5QLf3rot2Hfz+WCEEMCvigidHB4ku3gPqnSqx43
2ymdP9PRfzIamhRbICJj+4siqXJ7AyFVN3jUhDptkkLbJjPKKH0/WIZSdY5rjkMfb6lGLEc1cDuG
BrW/OuCJKFZK3LPrlMmxi+jkDHJEo94VVa8gbYvQwDI5qkdqDWqwOUUNMSLDXiTF6zgI7ODo2Eet
e0tjnJ1yQRWlqTufSKMeDJjWZBe+yxd1ZEkQ2cy5rs0wnVSJqwGT00A1WJCeJ0X7tOZbbgBWgAe/
1iAjmiDAdNYFoZRgSrX8i5Qwa4MDYBHxpBxTcoGNLn2Wg5fJx1weRkT01a0+LbjYrlkFY7YNV7xh
tFyUEkOFS4rRfNbe25Xvjsp1mptLFwQbNexaJ9f8M0pd5KtUs4P2MMbCKw31sdD7AuOUdZTn9IuT
5Hn2xVs4+Oc+ITBZLRuGUuDVqBAudT0ZHqvBG2aL9B844WYgkVAEsHsYm2LXReOwqEEAyL4ELzAD
TWZoF9Ws71vd/7S009hQl2dNdDUUKMv2cIiYAJVtczRjG8iF5FaBvSlmadWIaS+yaDHm00MOhS5B
wDfLbh6L54YgBbRo0abralhr4qG3GBBadbdCaw4rxkT7V7COiBnppVA+yjgmf5t2qOWZlIWy05qv
YTj2dvfVkMbaTvSDdfMYt9EjuTKXhqYSW4K9rbXpew73UfticvcMvepSb7sTgcKp/0E2EVBazdFl
KvEa+kkZ3gnFv8tkBcsTvDaaffJZCJCIHpQs/pxq/F8WxAFhdfuBFMPpkEjRri5ffDAOKIMXNUav
VBq5tfCpZyfGr4sQAEclLK9o4r1REuWTgG/GyTrm5V0SK4mjME02Ox1AS4pSsfE0AAU9nMQ+XYU4
Eca7pBw+9hMu17q/zRIgU+I9rVOh4kgqz4n+nM0bo413ZQm2j3QIq7WcUQJ3k2bbKq9dWSm8zi93
EeLxbijuqc0xFtG7FV0EY7Kz7xU1ZN9GHihdKABMyFr/3OMcFw/DKACwkJEYVVn/gyQFf86fj/P/
8Pf/Ps5N4zddVTl94apzpv+0UOEniFEUclmQCGvm71uTH6e5bCF5w15kMxOUbDTJf4zhUKSgPCbA
jo2zjM74by1Ufm39bo/bVDQVayp5a4p1O+t/GsJRvod52Mi0KL5bd5UnE+Dqr4V2VeZ6ISv/4vF9
jP8n+Cr+U6up/3p3/Po6/Xp3cMAXhpjjdSsZ3R1xJB9yTyPABzM9yBlFvuKXlHu6jY8mY2kYxFCU
LDaKNsGjOOs4sbGB5Pc13URKuoKdkmbdpNex0B0zemtGHyKEejHH+QiOkEar1enVCRdTe/VtDgRn
i5kBW8tPcUL8m+g/ojH47q3RqcbizioseEb+R9HjqJ6w2UgzFsiW+Qlo03Heqep4qHV2K2nw0Yir
YcZXs9XPIpxXPfvlOWaeGL6YBRSHuXFEYuxRl1H/PsnqKqMSjmhpkdbivrA9dgpuEO9NJLm9Wmx7
0D3FiAmx+qpSmWJuVyWfQfxUVjtj7B475LVtfkoiLyad07c+IgwjyXRO2+euWkU4UnzbCzVUdB3g
pIMuY9S8adwWc/06g3Tx/Y06oOthFTGplxSzljo0TsKsASPpqH4J8xLA0FKrx7HdZOXZqkh8Nr/z
Itzm6s5iNGa/D+W+Tge2JOeM+OkC5qkcNTCMzylb5dF4j3DwFsmTYdz7FN5AhD09iXaSAjgevaHc
XcfZUwVoAuY7xcGK9nawhr3JfNIV5PkOO+ajdnMyBPng6Gb0fVV+Dsmp5uFr0wcrYUfl+hARTkl/
nyAATOP91H8JQHlqeNLUrVo+6EJbDt1LKB0nMnRLCw55clBIC0eU2RufBWFyCYyJoH1NUl6ptAPl
PkPZeM5UsmJuyyr8IxWxIhmXBOJ30DFrGvg+NoneHh2h12tLVZ2oO7b+vY2qqIhRMsvgNGAfM7f0
YUXUjJTGlRW9psPBjDZJejDCi6heIxTi8yWRHrAcsNsj7K75iHzDEX3jGPLbTA3fp8wAU+JV5m4z
V9Jdmo2XPqvhWtXRzuSSnccvK9SZp7XoJW+/C/OGGYnSvMERhRRAXEp96o07legX0Zx9Pr5VM7q9
/5QFPfi1etvaJ6JilgrjwkJSPcWMbxC0yNQAnoJ9GCI6u8C79WgBbLOe+Jh5ZGmWj2gvU5+8OR5d
xKhmCi/0hVezkNymZ/KqQZKJ+o1cPTdt9lwj+7ZYhPUEfllMX01m+CNR9KFFzOpM8Jn02A2gZapv
IxpWYzkwGb9w0SLq/KorMnQjyGOJskJa4IxVqnhtl5R3Ne/BGe32IrKIT9CHO3im2wj98K7ps8da
C0Ke++B7s9mDwLKsF2FM70HdHZWwuRaxTURSReh6YIKutSLDd3Klz2lt8RVQj26kwKwo6NZVUhx1
6SgG2l+k4EPhZCrDiSc9hCLCxMdgWRE0AxUE2WVwqGKzRkX/SsiMM6HKr5LAXM43mEk1XRkEe0Y2
nOKye8B0QTq8bGzsOTHpC/vdkGvbVO02ujkd/OB9LhL2okW+L7UH29KpUQi+8/yxYE8gW+SE/9SE
/Ifj+HbY/tkfqiEnQzytmqxz/gUU+OnwT4pGznzZQKZaRB7plzgqXoLu07Kv/+RCAIUYxHrkWvRY
2v8gZedC/0VawXX969//KAQIsrMg17OV+33v9v9VYtiFcREhnmAPdhOZ/lmbqrPDowTgTfq5CKBK
gcmqSLItYWw2/84ujv/rL5+EPz3qX1u6Jkub2AzmdJ1UX7UPVIGifqKItbejeaPLx/Ir9hBCqDB3
JoAbVn2JwxJhpm03XhKoB5ErbloFR7K1PoQlDopBjKTyMrJd13v1FMZ74sC0vl0FPsP45mwFW5lL
outKEkDAHETJyiD8sfTjdXpL1NCeMhA949QAZNUWVZdeyoS7ezDvSu7gFAMombNb5Nhs73MGzqH9
ZSu9ow7JZyXSvZx9+dVJUVIwEuU6yK4dW3t9umQ2bVkmNgGkRNQVy643T+k83Fu5RX7EeK1tBUR3
ug1t5AtB/2qm0tIYgNyotxFQPIM8ajP/8YaIM6b6ELWWDBsaEZiur0vwccmYfVSW8lXnIyPJ6hrG
jL3aKX9tBAqMXiuPbDBW4yzvE3nezyzTfUPChNIuUTUoC1EJEO2BTr7UCHDDAvo81iCxEaYEeyHM
nOEYT50s2WLPO7BrdWLoWbqVC32c1u0tu80sGUU1/ryckPMbHeE7XbWzcXiJzN6FFlDAZAqOft/I
26klen4ALJT0jjLeiK4KOJxhCN2xLnOH33nUS7iuQ59vjBxwFAKXedZPSY5oq2g+ERs/R7r8HvbR
zrb8rcwl2WjJ1pyatR/mKPhhKmXjorGsvR0H36OOk6FgLxU00XOXSgcU8UgOZW+UEmOl6ixNKpl4
1Tq9RFgECkbI+hQ8ZH4Glt5eDAGKjsE+ai1LV72wl0SmcfWEG12EaNP4qYW8DieU/4gnSHML2USq
M+fmy9SOPnlcRKkIOnbVJ/bdbF9CG36GAbIkaNRvBVP1AoLIuamlS5OXKpO2OEIMHN/UejijJPLU
/rmnIkchxwysGuZRBvp5pAT/Zdplyn8VnP3l739Mu8BPA7ilobkpXW+H3I9pl0qGCOcc4lWwGvzk
j/YIKYKFKN/m5Pvdmsl59qM9QhGHCenfBAX9bx2M6q/9yp+euIbG7c/90ZR2ii6iSV5Dm7lpMqsd
0nYcenbtjn2KZCCSkGKSCCUHoKw6TenJquXsa9iXVEhZRQVekmWKQQ2pzhfDR91uLQopVdzWhHpr
rOYpvW/bbJ3320wD3mRXR73o8KAXJ6tUV6FWLade98op3WaY/i1CAdQudvSMD+/wPLbGoqybY9Bj
05ZLEtj82FGmAeItMDtDW5b4fKhKwb36yWqohisThJsWTveMjmLQVA7zbK1KZu6tyD9aPWL6haap
jMjL60JPb3rXD/cMrbY3vVNnDBT9CYBpKfZMPx0olq1LZacfVQRIG0fdhy0MRxqJmaw51OxkY6XN
VVTxyzQ1CO8BQlhW+5pOdB51oLwgXzjNU0KGz0RWQDfjkAKMYk67bNQdzozZbFamFtKSpHgdwJlO
wzrTo0vaWpckSnAGCTawfnVMoOVJo9cyG4+nfNPT6BileWxVe1txIywI88NXISyyuSp5WipWfDWk
4ayQ7TXl9fOMm2+LYj5xcqRpU7EVVoBwKWYFOe3rZJ0l9Z2hw0UI/aOU4HtMJwKTLCZp/+yYH8sy
FKwxKILwZ0t8Q//bsUAY0J+nJny7fv37H8eCTH2j48smePVfitIfxwIOcOw6t0nNLcCO2ciPc0H5
3coN554Z9S/qJbBgZPBJ1GAMPXT17xwM1GW/VEy/PHT1Fx0qI50ErRxWWU084R5bZiViT//N9N+K
pyQs3eLJPk3k1tlPkJ2pPdbmTjxPxxoI0AxCwqvnGxw3ei8dQkSoUMgJWqbtCtAyMSuaF8MMxCaG
UqRcyuoSXHaC6lnZAnqt0DrRlHmTtaz3hxaIo2d3i2o6SeWHXh76Z9s+kJQ6P0s126unZuHPV6i2
eOTgItaQCTKA7Qz7JmNa+8mapW48bEHBW5NX6mhxWGGy/3ULqqNjVbgjkwMNH8CcExOvMLJoNlWx
k8ddqgDzAnKgjIvAfNZmnpnukjkH5kr7hpJFjoq4ElNfvBdPFlFp6hqLuLzBlVesuWzjLwkXwWsb
bIDbqaTVeeiHWq83XDYCizy9vMNzMd5kHAeEAeQvaGtslnCuuCQPFFW0igqjdk3ctdQKDN+cfINy
PmvwLO7iIFtIPKBs5t8nm4/DIAgPTfWYb4o3HTSv/gmukSR7pWZ+PqGVReaIQTK9CRZ4oQX5YLmr
tO83RbDOXrha0pTboZsT60WQOKCx4+zDsUaBojBBfgv9RXqtYBZWH+b4xDxFQiQBihf9h7QN4O8D
F1XYs65VkJErnNC57cjHfthPdoLwp0Lyuzbs77jZ2axOLC8429qmgciNH4MhmHbEtGTWy7rgeLqH
kENaLWMyPhtqsy21D2lwumQzRgzZF0nD/bBEp9NFNe7Gbaw++vZR4g9ul8c6piwe0RfhgFgUb3wE
09at1K0eEvfbbXP5DjBoKB06OvzneYt7fp0cRgQ80csM9dMfMJstB/FVQihU75XYhZ2yyAlnzbiG
UNYt/T50mvFJnjcoKMAHISPY6AMz8hS09I0Ny4hewfCfPul6wdL9LnnxexWO2SdskVuSOg9WxowO
wXiRGV/QPLlkyUOMeDO9du1f+9CDJKCJjUKAAWY4zO4ggORqJeKraHZDcSmjF163FHOEvCvNMxG0
SrC+BQkyKkwws3D/Dq4BDIZmpm+5adgomcDdKdmHY3fDuD005EkaE3DdBVO7sF4Z/caKiGJW7+XC
EZ1nBy+qyZU53yIhgMPxlXUEmwC7Xk60JLxVPct+8VyH4Ij1pZK+1Uga0hff2KBgUc/ikCOgQkWu
Do7yHB4hOS5wjcKGt2SK7mVj0Q41z7PlO/hWgTuQMfyVHKzreJbP04coH4dn+TXf6c23+SASFDjJ
AjU47wJwpZuImYBm2gTEeAdgrizmUWOoK6g2zUtv36kNemcS3Ok+wEYSM8F+Id0VIfzs53k5bjN9
CcEuOQTnSVsEr1niZgflxeBocm4kYKY6SyK4mhel2VbRyny4KeigrQq3/UYRFEkFCRmwV9PduIrX
gNyyPcU5xfZ4w+Yv7XxFnPZ0X56lejU/6F8cS+Fl/oZoTMWz4MnKZyR8CuQDjppuG5C08VJdoytY
ZXN5z7w0Qd9DatfS4KN2bT7bs6K+46fOH+wXWggLuPvE1OhQRLf8oEFbym3TOFY+8DwwLoZfA+nB
aOKXzVPzxIfDXMj9OeDTEx2HGGoBJ1b4IIuF/RKSOTS4MR8GaTftEsUVYsG8TGDBYYgrNhrxXZtQ
9ogQWhiIYyD+HDNgWM1R/iRmoFhLF/2bWF+5Whb+IldWb3zCQV939ZWZXIJU6T5psPMsqiuTTfNb
YwPVUPagImRgTct9ied6uWVbKV0QWKx0Y5+0d1YD7DWn2FyN0aqKNhHsZGuF+FxwIqfQatda/d7b
C53fMhbjEbVigxwNtlZMOvVr4fF+W4wrA2LFaYCW+RlXUzWv+/RNZkAVy/sy3ARky0U4vJzovtI2
6ZeSHUxph57Jj58hWgTmoqh31H+kV6GGG5Ilr/uwi1FMKc96sOBLZx6tT8QjHCDDxj7CZIXojMaG
7ZZ1io+WtZEu4SF8QHORvqY96NPpSZZ3Aeo3V4OmmkUrOHZ+eppfR7R5a7TtGhvTcheLBVHPkP4Q
OywGezffK6PrI7VFIcR2F3A1prDaSYSbqnvg5vkGpSMsemVbLAYM38/DI5nhzMHnZfiJNtjcWEdu
KWkB8sFjToDJbKOa7tyveXAqZrJFfByzcmMc1Y25r4E/OGJv3oXn0K1ZWa564F2Y4ae1Jb3MTBcb
gqnZKGI0A5U4r8rbonvY1+Q+93jqqgxDw7ryLG8oXutpk8+WNyKCHxInHfaGdc61xVlplvcwRgQV
uwJFaMf7pLMKJtCiWzR3TNsDexldtOpRfY7elFXCp/aeNMG3kVvxtktXOBKSid07TN4JZd1SRi3K
yzic8tRBfmI6aeplbml9mdy6sqM9hi+42b3QZ7rtBcDmkRynK/3JOPbyghI8vz0SILn6XeOv0rPl
iX99QkY3i7wRcu58RIw6gN4fjDUOVkYP7ZKiG4p3RPToHsLZcs5c3F7+4I1HhsvVZ0rpjdvYLTwW
xA5JNgoZ5PG0+ud22TZTPhxPiOxvMZW/jxb/WzmNdfTP5fR/+Ps/Zo/Wbze1CvhakwYeF/wPL4Bp
/aajKFFhGd1WkLf95B/VtP4bC9GbfwBj1+2nzI9/dNn870wfkUUa6F8QovwdL8DvCKM/T6L/9Mx/
l5z8NIlGTTzWtGNEY5RfcyyQFlLRJuGVmRC0UeI5QA0WrK4rzDJ9c0Zzhs1KccpZcU0fllBie5Gq
OSp0nrolE7BAcGBMABjyOmiWIu7XiaFgQQftSho5HQ0Dr8kbK3U5m5FT9JhaUnsX9QNW9vEhUEhr
aJpNjvMolYXr28QwwWhvdWvZZ+jojJwVw4c0acdAErsGaLzelm6KgEUudDeK/a3UJvxTp2GA5COa
l0ivCbzMXFujbkaZlkls9udom1gDuAy4hmz+JvmMMQ9JxfAZatmXWdivTWNcQj86q7Ph6bl4txv/
SUPyIZH7WFix00v1Nusb1Rn13tiqSQz935D2AzM1v0nl+zxEdhAzDjg1luITaSfcQWE+0OAuiO99
08yQVzS7SCsf4uAxgHKUJ1QoRLAMiY7dv1qozYNPCIaurppxWPl96iEql9w2Yjxsxvlj1ybeGCer
IkAHnIeoTtoCApqisrcRQ4jULKeuLkMGG+HMIKKHJBdW2XcqvxTjbdAYHVIz2HfVcDfzcprkTmu0
9oNmvqk5s9XwopjKZ23PBz8Rq34wLm2hgW/Vm9WQqty0N4lem8CqEm6hD1d7tAkDlvp3ewhRHaoI
9nvjzVe6bwacoIw6D1U4fCL1xEJ3chntKc40wbCfR4Mng9CaphTuW3gDerz1eBOGlnntzfO6USg+
VfnTH4wzJj4Hd/Gqm9M3axw2EfCGqpdOFti7SMo+wyb3WAARfrSrAqYy1YSLz55WeT6tDRBNw2xw
OJafs8R1RWCwlL/EEGAL2yDVuOVzPTlDXzmDljiDjiVApRGcXwBBgN+zF5HePU4ZLHHU+TK17I24
hL/ZKwwWsCMtHxeHVFV3ZcKGMJ8BhelrX0RkLYcyhmvGUb7gn5kVRq+VcdPrLkL1Dl8Qr4dJelpP
fZRvANusJZ/yUM7H78jPj8IOn+PU55eL/8fdeS3HbaVd+4rgQg6njc45kM1wgmIENnJOV/8/8GfN
SJq/ZsqnLrnGUxYpNcnG3m9Y61ntUXQB8/B8FrfZZ5qW9iKtmGkZUvKJBa5K70q+78YUgT+lBc1L
iT2iALnShG+yfvIn75kJTBiCik0tl8QXvSVIRgcsSS2Sh+Q6dt+9LVYtjYhm4a8GMObMGYBr7Mml
+sGHihdMrFtiwSfUYgKdVPOLVc3jqZgEPZjI5cVHT41rUwc7TMzU2jxMCtiMsjMTT7KXznqKNAWr
W0L2Aq1a7V2r6jnTH5v2o6Yv9vpDUhJdikVvAlf43tKq3g3/0ShiN+QJtosMVHXx3A8pRgQuVRXo
lZm7JT52qjzPPCTKd2fc5aY7/JNvtWm+q2Hzwv2LU/5/zI7xk/5+q/3H5/+41Yw/MIYw5mEWzAAK
7/G/Zsdoa3QuJ2ZAcP3+Wrb9+1qD/MTQmUsNRO9v3AUknQbJaNB5EXb/vbUaKp/fhkQsA3/+0v+0
wP10raV+ywNvtyERIyQzdDG0a1vinopLhfmLgaCOJcOU0jl4N5YOV8uHkZ2SvzA2PM+T3HZu8WCS
+hHGhNazTEuJKeFB2wMWqjJja3TafDoFIntctmm1yBVvbhn+2qKgZuV7sNthieF0BhKaN3mKtQ6y
H3uvNC/I7vIYB91BXS9C6TPy2pfIQt4dqjtJYRwj9Uu/lfaR01ws0TAiqZeSTm8rQKF4TfagyeYm
s6xL5NEye1VzZCY/T2qfMAVsvGSrZug2utrZm2q9SI3u1WCVrXAfIkIiz5nYZWgtmVo9B2a+9uTs
pIRc4KQo6UP2HEvys1qYtzLT3UT489HrFgWYWrWQNgbO6AGVeyoxUsiAfTOOjpiMlB6PPcSH2LFm
KRMrQywMgn/MaJyswkh5cKxRFvQ9MVZBfMzb8tPozZtmvqW2skp086DCGgxT/yVFG2/F/UaMJAZV
RFUBQRh95R7wpQ+Gui0DHTYczgMnf5W88MSg8mmA+Rkr9t2X+0swMhCpWDfJzg1qDGr/+miYxb4f
zRtsUbcO8Ul1lNt++Z4GEmyHADOcpDxIhDnPS58tKW5kyK8P9eiffBNKc4GRQUm4SBx8KegK2TAv
dVSgA7aEmWj6BVbfDWoCJDxhtpCLdMttuOiSjsQ7S176tBeVTPpl3UYnAYEdv1p21FprWxd9fKoU
7V4o+QNAZjgLbSDNfQF9osHpjKanmhzENuu1LN7pRbzMRb+TfITuwB3iur+JyTLZUVNkqevQv8I1
fOhlZ1l2HO0jfWlS+ctGhQBdz3qNIsPsOKy7dCsJ3x0j2vqgVVe2OaxkL4RkUWwgET0ChT7wPTmW
VbkIRbz3vIBkKkZDkWmAJS630kSdkMq1j+oq8pz3PifqKI4uqmTAsA3Xoq9fnDomiNB+LBj8KJkN
BLNZG21x7n152SKKTBxyalqFl9NmpxYu7jQ0S7juI0BAS/KKeW8cPOZEXfPetGSRtXAVXUtOzn4z
fEZl8W1E7aWMgvTgQfQmMk80V6tj0kB8QQoZm7Y/FzKpLCxZl55UWBfkaeUWH4j8CU1b3vhBATG/
7NdDGh6NKeE4g52LW4rQobYgYLuxcXHEQiOUJQpfErmgDRsKhQR4nTpr6J8YiPuEfo1vcl9bW2MM
39Uuis+11N6SpvNWuV9vrVyuD1KHkFSNuruvmOmqywr1WI/5VYn9fT8QGdGnkf7SOI3GaCD+Hk1o
3M0Y+IsybeUdBhtScPC7nuop+LewEQd5tXcmOZlHNMoeWsFutRHh2iwYyJqERchuUffZp10NC62K
ll5DuTprS70+B7xtKQ10+VkbNTZMhi014dapOzQ4qj1iVfVk8aRpDc142O2K2n4ySmh1uuqiVCA3
3vlqmY9hByHbXbJfZB9/T55siMk+1UkPwZGlurc07INlyVfVg+IG1lsxgtM/+RomAAQCB5LRSdwy
LSz+a3M59WA/M0PQp/z++T+uYRtGGnZxU4eDZ3CfsuX5a1dDc6lyL3P1y4r6Fxnp39cwe2KMAqx+
ge5DTfqlu+TqRkcz0XPZ+/6N3lK1/lPb8ssLn5waP0tc23qQwQMpxVoIhtw+OWmaA6ZPseqNbjkb
XGMvaiA9aDk+6LyiBVS9ALcXSNaM95vIxLoPlW1lCshFTfTaDTYpXj7ZlzZxZoUClNDe1ZaBE8GT
23MzWC9+UW0kB1mrNphPdkwEZ6nOLTs/DGayR+yws7KZsUg9Jq6Fne6NOD7not6rwsYa2SECt+IQ
qLx6x+bqanF2K1o6t7B2Hqu8Owul9BGXiKktpXftxq9Wxx2syOkxb2CY1ippiHp7o5aAEK7Co+2q
0eIlfnfayqwsPOr5vQmbecdgTrTlUbeGfWcrDyHAJnbH4c1v2jWYN2vIb3EAlYitkKrWx4IJP+XO
wR+DQ18HLI84M4J44ZvMpkR15lWcOX6W6ojb069nMLG2HGancGDG5JAEyYBczegvygPi/ouXV/dW
DRXK6P7D5NSeZ2FJNoa/S+valQzBoSuvYp8hYBdvy554o769DGNyqTVB+SByNlVoTC3bHQdSTiz4
TKwlIk/egeniBGoWaptdIVacC7UDPY4lOGKpFijqodESB8Y2I/OmtLayEq0gvC5LI933XTsPSMXC
YnMudKWbNU781k+64NDLn30ayj5h98E4FATxYsBU4ukkjmFhqIZqbpGu2GntMRkrNzVUxhnpe5E7
+0Yq72S/HIYifBg8GLWwZYqGYStrRPT/tJll2C0jVKSzmLBuRoREipEnJzevIp/s8A0skBYZFHh9
51DjOPZN1FpceSuZqLYg0TZeVh+USp3LXcBJp7wnZXOPlBDCSQ6JY3jyomZvyJgTo07bZGbPNSzn
U+U2XqUquwB6QnSQekedWUPRidfS6ipGd221UEdt24clf1Oxs7xbIT82uOcauLiNGZ6ihiDSMVgU
6jBwjRI1MChE+al+hyWWB8yVNM0FC0KamelGrHo8P7kUlXLQi2hnJgAaCOKsxuxa4LmQqmiBhBaG
r8fWvV5lpFqGGBo8i3dmnG57m7QZSz3hAHnlwnHLQb/l3BKtysSRt1iQKQthVrdMD/ajktYrs2AK
3lFV2aLb4fOlyUtHqPFew9AdBEHlw8crWIyZEJrjfPIcraakmJy5gqGLN5GMK6dq71IwGe37PUCL
hZJJp+k73wS8VSjYzdRcJH60Nkxl9s+9X6aFOOz9yYOmyRP8/L/fL9wHv94v/5/P/+t+sWUo7Dgh
ZPv/xpCTOvHfWgDuFro/4u35u3/TAsgTHAslwF96y5/vF0flqiK3xYJ0MvWNf+OG+dMc8ouO9veX
PpksfmrzaqVihqXYCulBrMPqYx28gqn+wkx0cCyffKHwluCxYLQE/TJXN1luyjPFlB8qBx1wiRO0
YfTE6IaA5rKax+JDREzOyFhFMfkiqyTJd1X+FTXYQUPy9YT6BoojiONVZHlLc2wuqkjIRYyCXWMT
RtiB/p3JRbAvGuMYIu1Jo2STM3Q32X3bYXyBBsx2isFHn5vXFDlNAFsvpHw3K+exyUkV9aJdyWpI
SO1B08iER5mT0ZHKk1THRrNTod1hO7n3AnNVFMqSvIndiLyzUZYmLqjCV5eJlkDq8FwPswBd07wN
0r0+nuU0PGUMjvw4v7QidMexI5Bx2yVg7iZagzJItITdajRJG1U5tBMkzLO2t96qMl7G5UYzxt1g
9I0bFgjvjeomF55D0Je0AXZXytXGbG7jAMlQ9NED8yewpOAn5opyUUGuSH6+9HWTU3xcicxjsd7c
HIth01he2rC6ESNyinXZFX6G5/3eVvmSY499pCTTt4/BSk2qVSyc1VDBXPU0V2JCFGXZ0uHebMmI
NSGFdyyq+56+D9lhcGUAWdnfqU4SYCfYK2vJi4HPUeacG4THAFc79WNNXqZYQEuO4A1nfYYHJzrb
Qv3SDRUQ1gQujwzjZkx/TJTZWPRqfhR9gy5hsKCLaMkOnM0VVJRNBVBuCoZgqZrrQA4spgXVurHS
ZeGEJ7mCmVV6obGoIa9XZnBJxMCfkb/IwnxrVPN5FAZwMYeU69L5stjUywMm6SHdm13DImqc2ABq
FF/+yWcdvivkToYxZUb8L4Ax/iokSj/X0vD7fv/8H7W0QzqUbXCWqf8SN/2opZ0/IKybpsKJNfm+
Jp7Tj1qakEEYSgysIMhAVJogUT82NZNUEgGlLP+QRP6ds06b5O2/nXU/v3TE7r+edZTfofB0ouEN
gXcIz6ovbcK0RdctbnoUbUufCHTAvTVJ1G12SdrXiMWsx/TIarJvGHkLJ2JTWCdw20LX6mi7y3yV
ZMVJVz2Cjz4xujNYOYeOOlOU+rXAdeOZSz/DANSdnJQ8OVOhjB2fQ6c9lsM9MnOikIk0IKO7i74A
dMymAtkjnEgJSGxGcTD6I9og6snww8gUenvzYJj+N+uSq2K2wUHOcf6Ecru3rWSrZhD5QsQjeb0P
IvPDw8lCENtMGa1DE6MY9HCptS3TuTZ2FoHGfjSQLtDXv5RyCsXRANXx1EUS/O/yXtpf3igttK7T
F6n1VUNjm2HvX5lgye3WF8zyjaUv4XBKuqVvahvZAu5sU5xa/kJvQa/L1deU3FWXV2PY07O7fngf
1HbFINF3fVKPEaHDUccROsE5ifVrXxM1fIRQslb9cNWFEQw/4CF+AktVHndNoV0rorAzDV0St7k0
j53yXJnaEsfWpdHzfdS1t7hIUA3oDnsHLdo6LUr1plYv1oBCQrDg0fIBmZffUYui/kAxHCJCSYtu
AQXBJHSvT+Y9G+Qhlo9GJT3JcbXpw1yaAUi8tY6JewrRm/xpN9l+1LSlZ7PDGr2l00uwqclWb9V8
mSYKvju07XBIE0XDPDXOKwZAmpVhPaPCTkRzQ6l6k5NmAAuBe8H3vvSaRQ7IIErsnZkqn7JWfCqT
40oMJaFQAndsG+xTakNt9NlqtY8ahmkLbameQTD0bdixGvJ331LfEuawqMq7a8KFOtbO1WxbN20V
CWWrd8iMikLaglbTlLuuppi2dYQgyXS7lV23UrWO93A0dBgpiogxWnF28uK5rgFDTJErqNIywYIi
UsODHRku451QISRdH+djwTsYvZXR5/Mq1iA7srjCDi80Zx9q+WHESodFHr+eBWxkLFwdyBjJ5vqT
1ZgXJ8WTnldcTFhNHnTenql/8LRxOylZTB4/vXPmeCvWhYl/GCFrHx1jLrpIHeelIHtjKAHz+iPm
iyrX4FojudKrecn1NjLhnfXyVPqzYak8fuxSgNivKuhUAtrQ0A6+al+8Z/Qzo1eyH9FWQMs3uYl6
ZjQqQF547aPu1QtDXiRMx9RwWBUVM8vXnySZ4a6VXYfsQ/PKpZGgqWZRG/TpJZdpndHvEbyVBt02
C5qb2sR7CxKPmm45Hd24eCV37R1K9s30jMdcQjXtl2zTpJ0tAN1k+OZxjSIgykHTiqhYqj5RCRKR
MZn/1IFCo/5c1KHMbgrYU2y/BKI/QY1Tu2/hl+tYAf2VJevAQBKnZ/sGS3lLmMo/+h4kGAnL0jT7
kRWFEc5/mynJ0wf8dg/+/vn/rvkNh5gOhkDoFn5Z7dAO2ArKA2CJOlwL6+d70PgDLAZjKIObkBAd
kx7jxz0IH8NAXcHlqMrQBv+mYkH9farEFf7zS//9HiRFWwuZHKvcgzDvAbuT8uOtKiGUpSo1kNj6
jZJrb/3g87TpmzIylkEwbrQ+f82q+OrU5bvpw65L7bs1Ad7U2pEXzjgQJJ6P90RxxIxRDL7MfhPZ
JN83me3yMO4ba3yLzJj4QyzLEXUmdh+5T3aeE1x6WX8tczROo61uGOZuc+yhVlmdi8K/aVb/IRdI
FEgIZk6POQaoQHiO9ebsWzL1ojRR6FY5U+W6rey5Hw0bId2juE9mQyA5bmfHzzbqAYtlRVOSFcLq
OJW0ZW+VhJWrzzV6A+8uWwaG0fRgdigbEuU5bPsnqSZkdQDpYER7fcrQ1oL1yJVaN5I7SFiyBocI
XDmsz2EZb9QaxauSvpdtsI084nhYQceGtsjHL6P/aMBCCAUZHzbgiNDWmIaF29vGUGY22aGPyeBm
kFCiQcNItszi2q1YyUoGtKs8WBlZPuvkRepr6GExTzGm3zM0XamA4eZO8UQWLMxe5VnHr8pVMIeL
xmYCHkki7WXHgHGKDMQi77uKTr2SgLtrjjqVUEuYLTQSN6Zq6PthN4xHHf+4MZ58qJAB6FfFKEFK
NF+WTiydjibLYO6QeEy05Rh+LaJjIasIUX125MTWm/bNZyxUjEG6MowSmFNZr5UB50HXPIzghARs
qyL4CJ0KXZlA1iCegjbcCeER5tUDKkOSLLW7IIJ81KP4IznyNObmuevBPfrtvMkVE/Tuo0JUlkf0
oj3isuJ41hlyiOFa9spMJtohjqR5MKTrEC+dQiplWdw8qV3AmkSElq6stjv0zFJsJVsKLLFYWJ6I
qp0Ji/9GAaA23V3t8IYp3V6mNZWLi8WPhJnNJrbNFab8LmIXqaBf1R0iOZv6MqVKlMTp5grKV7Yd
bTsJWz0gat0DqVhzZ+iWxcgazU+QxZsN+C6+rnmqjbHbAFdTgMGEGLtVP13kYGkjikM8XyBGiK5E
quPllBB2tvJqAbgp2fSGuQzK0npI+g5WMAGBarINZcDPWkNWDiupThCSAVqepL9P1DvI5MW2HLVV
H+nzsYaPR77pBsjAuqFDbanNEkO6xijaYLksqyHElNZ9KCOK7bKJ74pKlPWskAj7DaopHQMgJ4ET
nvcYqgE+n3YhgnzLg08B+SJ8a9MWJsLheJsV1tLgqLDhpoAsdFIUjYNDBI6/HNPiQXeQmFbyEXiV
acINFSGjqULcI/tbdDkXNsWNeFf79j5EJYNtNkzwrKOzB1+dhrvDE/Ae1i+KRn5nybgz0oDSYMUO
k/6UwpDvUzYwPgjgEANRoKpPg+xt7LyBPuC88zbZZi2Ikrpc/JPvQ6QI+NUUEmZUejj0AP/lPrSt
6Vb59T78j8//cR+q5GAhZWDGRefI7cXN9mMGpv0BJeQvGAjUEP7SH20hAj7uwckOZ5pTRPEv1yFL
F5ZBxGqpxp+5FH9jBAZ5/j/awl9e+aTE+HkElvSqQgRpIK21rCuW1gisOqpOimGcCQaH52Ojomeg
4Ec4TqXFULNl7R9NPzlX+s7QP7o0IoVtXNclT4DRLmxnWFY9Y/PsEkaio8UCjCC1KMeJ0xN84NBx
JPkIdcNyQTr8ZuQ8miBxcOVOI4IIB19EFiPBF1f0XpdMbnecdYaDLzbJ5k0c3iTA7M6lRhBE8Puq
w3gvt5egafEtm+eGpaxeevh5ny3vYg/PdtchOk/Iu1XPgmYiypJVJulr+gfUtjgRHPT2mEUqDjWp
xsQaAS3VFVeXzBdcgy/g99ae1qJfThDz6zU4P0I28rb7YEJJEE7AWGg8jHAa+V22AIUX7zo9vatS
utBISZ3mgh4NW+NU0KG8k5fEa90YYLYEbuc585gMHx2Mi+xQkTvkJ+YAznMnucZkxvp+dTEJItMo
3EnIckKcSslmoNnVi+sI6VeaxAh2q85C6PNqBpVEh3FBZIxQ9l3nIDALdnnhzUt5Spw0rqOUP5ZG
P68ZpKladajH9lNCZKYV3YtneKSajXvhgF/JpQ8pPjWKtaMoOxUj8cv58N6NCgzn9iqhoyy1eC2V
4kEv6Mx1QhVbBJmVpZ5pNRkgiHWD/SkMlUVSN1sNtddQDXsV/adGqF9UyRBHHks4JyEJsyK9KvU1
Y6egDxibiCardX2V0NgPcT3TEgosSjOffGiR5gsb+VgocVtGpyR87Y3DJOnoPUAfccOO7FKh9oB7
uzGmixXqp5ldHf0Knm0m4WM2ExIG2B8pvHEym5cCj2qiL7WSRpoa1RI5kgo6+qKs3u2oOkdYhNge
0aM5DzKIK720jrqHLnUEqlwRMdjFH2bf4rYmtVP6SGMcXCw7hgKPthFz6Zcu41GkiNZGlwhCGRnz
0vPoZXuMynGh+bYbm8SQ6NFSaXXXCIxdZD32JSg2r4UUycTSbJP1WGnkzdtu4peXMsg3EjAU3M5L
ivBNqamHhM05nCA2+i0bs3cFZkzJ5LoYsXwENEiJ95ia1l6VEmCU5k3FFII1yHCAdiJOHCyxivUE
Y0YMH8tcmlygA+yKujSvQ8csgSGvLeIdxRbyd2thmu3JnFWd8tHAE+hblDuqRNpH0K1MXsjQU1yZ
mNM1a9Up1lyn5gvMcGshi/WxuIOc3FvgJ9V83FVSjYbPeepQ97U2uVosJiM13be4+UfB0LT0uMsw
09OzjXfTyFFF1rs8Le9GZqwaJ3pS0SaFKHy1of4yTWZTCnNfP74JByW+U1BhqeiO6kPXQK3LvWHF
LGGRaPkxYvKvdv42oRBmrrFtB/+59nipkbrTKmtmtf7CptiLEELktvklkew5hRbUpr9yPPWoqO0+
w3k7i4lz6shY9fD8+tC4W95Hfx6hRn8Z/ejugHihWqQIGKCWWWeb+hlO+iyV0ZYk3yV6fXCaqa9f
UiVlxYwntgRX4sXfVn0qYgOgquwm8EiVISfdu3rM6+jY+9EDpNtb1ffwwGVxa9v0ntb+2ZYztw7M
R010ZBT7S8AlK9sbT+iEFA/Giq2tFHawvtxt2hZ5c6/THnfBRiG8j+QeeGceercufOOpnhtRiTjH
2milf5Us9T0r5WBOEPeCLKF9qRErL73a2BgtZRXicayafpZDV+H5fKxleaXU5TEfO3wlDEbyTizr
1t42BpmgFbzrMDkGSIpahVjRWCNro/IYBcnrZloa2GhHyS4CehBZyaqJzFsQIw4f023axR2YUocf
2AhO2hnXOStF2MPEUnDmxMmt1POrbSOiZZVRNOG5LM29EhuL3o6+dUlZOQCYuvwqldlnZcSPVh6e
vaL4ZqJSWyFuPUZ7iNJa0sfZ5uBxRMbz4cB3zSAcpnSKdn0cKrDJ/nKQeH4z+STwr5RhS6/Iusbz
iL/IHXWhJ0+hHaHYy2hG2MrSO8ltib8EWqJqvvHf/9H6UgV4GUZiRTGnFv9/LB6Zrf9adE3Clt8+
/8cwHmuEo6l4HP6vrPoxiLf/sNRpzEBs11+ZgD9VXDrBo0To4DRG+zkN/v89gNAsldoNzQvVmEwG
6t+ouJRJr/PLIP73l/3b0rHsuC2Krq7W4DZzl+yEz5bWRaDWjCfBQMEMWcvUjZQoj/GITsufHu8a
N5boXAmEFFyQeVhh10uGjVVI66GSz1Wjz8EUzAs5uqZeuUK5sVckgGVGlCCDMfFD2nppu0GR4+pL
QF/Z0VlmBl3I1hZ1wqkXFsgrA01mOZ90DGraPDeJfy6CAYUlKX89bERaSRD05CV0zOQtqX6K8ea5
jqNzZIzFKR9B7Nv47nQIugjKn1t78kOrz2OZXvQRd0ej1N8isoK5ZkJD0QmYFlJDq4nXkYG54CQF
sQjbADNinUG8zInCEZLAx6r1swESTEmAGRf3ioCzi6KKnZTJt5BmsvTQ3aN6bMv0NlbV3YujWzc2
dw1Hsl1wBQ76FJe8F+lD5lvnzIfr3mPRrOBGaYkJQVfBAOYJdW973rETNMKx763LCN6vzoBGR4Ay
s9IW+Fu1SVJt73cgIbGQocxERYL3ZOOToe0Uw94zfWJZnMdEyxZ+wzhbQDfH8BslacrwO141ltbO
OvIOipb5CNbMyTCgjygEu7U9Dm4l+XsV46EC1l6SxmcxBZANPnz7hoGEyNLZP7lPgwFg28gDkAww
ZfwfWjgCg389Mhj+/f75P44Mh1Bitib0f/B2bX0iOf3o0+Q/ZXKWBXsAZfov8F7zD5pFzeGcMXks
JpzTv44N9ndIHGCYsREk8IvG728cGwR5/XZs/PrSrUls/3OjZmoDamTZV+B0A0R10w2k1BK/1Uvv
rACgSsECb7ixJI83BILbzgSbjWUiLkLf0selrsVMKllTiMREWZpgTNlyP52ifqEwbMOTj6ePTOJk
1m+sZFl+EldRnsuzKtz0c9wHL8m13HirbkHgUAtsb14XyM4eSyyfiIeex2COjhgPSo+PCNusva7i
tR1vPWmRXIuYXqCZhRSm4y3Ld1NeNx+BvXJIWWjPnGdvlQhX/WbOUt1zC4w6ro/aKQ65Is01dg2Y
vEXyWXgrBhWycpZY94jWzY9omx2xnySiThw1MzREEYQBJXtX04NtbHIAcDbUIn0nS1+ZvUD75whU
UTMpe/XZ/JBJmJPnBaddZgXnLGReTHlGba8FD/qDEjx0Z0c9Yaomurgd5plJ0UpEysrv3C6fjJLj
pVxEW3/bPomvmAgL9YUY52HeVvD/GCt/cwRIb33w0CgUZx8BCQVkKiTdgpoSOhdqXXT+c1YXqf0d
yauByHe1Yy9ULcM/v8uu8twvp1/2IfluQcQn5yF7qvJbX6InWee8Utm+TbmLhdtCsfzgy7BYcWlL
k68q3jfhrGk2uOQlIFflaSC6BniWSwABphsMBfKH9cpZ01krG96la+HToSF9D96V6lyhmebF5tnF
4KhmqHdmjih/Ow5JAkd45zMLNkshLdRvcyt27S1C577K5ARvvJuRKuHP62aN1nHEfPZWcvKd1aOW
I36e8dPha0QLzNv0uc9PvBWmVXEy540TnwMCIwPRMHmbGeWhnty94o33CcXgsxxva1KbvyHqaPqX
sHa6hTvgZBQ581AVEESACxuVxcHcdGDVreBQiEOEyEWz40WnH8iCQ5+Z+fhdAx6Db8V6beWPNp/7
LAHkjwezWxNFUYAv3qP8btKzwq63P9VzBNG4xt1sWxL8a+QM5SoGIR5QIK166r5yY0OgYjW9k1wl
uQAuU+IHllPRPHmVw8+gO6fdcgJwYn4MthgMowt/qfGevOIBMN75240ndZHm6zCcPqw6eMaxZ0yd
z+NepbE4c4k/MYINSY5RXZXBLZq+c5MfnPQc3HGdxNgbB4RJEyjnrCR8ByXmnt1MJxmOMQNqT57D
D4NtLO7MDlWQvgiSefWM2xgfhqrsG3NNajmc5RnESEGsw6vASfKK1jBAD/lO47f0w51irB17q7AC
wIu1FcM6t1b8L1sRMyCY7uo9AYTlR+clGOXRoJ9HjMtmBSp/3pxTdUPdMWAJiedTOMgpPnrP3MgP
crlGd46TD6hqMCxGHF4nhsb+HNqPY+zYq8+6D5WcIV6wFy1H5SIo8r/7q3y2jnLn5rt8US6qct5v
x6P5oG/CJ+vRvpX3+kiVvrdWjjGrNCCZrl0ummeEPNIbTBLWoSCHVEBILyAexotzYHDzUr2oJ+kQ
XFFlnYO3zJ4Vkyhzjrpflx7Gg0jdYaNa19hx2Vrzz8hC+y20CE3Z9itDfeXflBSOPutJKHjsD/6H
8tjGi5RfDTLPeNXdUFMykgay7plEqpMGsPOejH6DYV48OPGiJQLEp8Oa82Pj/7TkOYOzRWxLOE0x
53frePotPtIgowXoyAuTL0gANzQACuy1epbgc1fW+mf3EjxZ+panGPckek4hoT5mKTznHxKu/MbV
CVJ2c+XBSo+QfTFM8p4qs3vS3YJ7Z7+pDe8B0bjlgjwPoBZb1sQGWI4zylXqkQFpJyCJjbUy+OVc
sn0I8so5yR/luOY7zmY+uMffiYQ+d1YNZ73dzTTLtYF6yw/QNPykJnZkl9dzhEtL7ImjqRxQjLhe
km74xlhISp2cHKKUxB/Uo3NJBe7L9IgxnWyvAsrZe/hNMgqpCz1+eI5X5y374M/n4SyBcUSNW39j
3KB0ejA/UFc7WIm8YYn4yx+xV1Wu7XPWHwilzJKljbDKeSHkodY3BdzSiu+MW4WrQVmyTkmQe18Z
U/KNDbONNtZsAgikslgtq2LB9zhlTjjuvLW2IiX1u32LPsVn1/LaZs73sA+P8gdo9eEjIx5pY3Lp
DavKPGTafNhMzI3j2+hKF11zmZaExwEI+6K/93d+ZMHTxxeUIrefZW44J993Mc6UXXQ5FQfeMfXB
aNByb2R8sC+1ODbmQ6duuvElT93xJu3Cffmc+woSD5bn9cJrSGcJLLEd+r2DsdNeGhspdZudBwXk
e4RwyByLkI+lfByhENyccWvE54KgYKIVfXCJKoHi8HzYsyUXIzq3+q2yL5626bRTaC0M4BbRc7iK
FQqB9T+5TCXHXsabz7IbV5zx38tUek6m8r+uE/7j83+sE5Q/HMfGfKFg+J88lD9JatU/VB1Qlk5p
/J8ZE4DCTc3W1T8jJqZVw7+7WwpqQ5lCJiyLUvZvAQEUZ5KR/QwEoCznJYAbxDRKZIU8oWt/ktR6
jiaJhpCXdWmNaynX5mlePTUAc7qSUqd6xgXeEh4DlShIWszBj2WbfgVjeoxFuvIvouKGavS1FBur
lJWtZW/HPL71Rg+DYiSia5grFFqO8WgG+TzHJZW1lhvw1Kh2trQ0FQcl53gCIlofd3Jp8Og4BiAW
CwG+tC+zlyHUYfOZhJy+1hkreEyKXtRfU2qUTk5mKQmbQcfNA8F0rMBbmDw1ffgYBkHr9ihUgwT3
IpWMFrcnD3gmC2hG2uZOsXku7PdW0NAVdOC2DwrKOzg5D/jAS6qMI1sCHPDeS9zHD1iwkbLkoDSj
ZqvKDskK0lfL8lXzZVA0YEH05IOpHcyqddHqlmvKeJ4NQ6w1TIlj3W40QF+R9a2Wt5jNX0SKbtPY
hz5T3cz+f9ydyXLkVrZl/6XmUKFvzOq9ATrv6U7SyWBwAmOLvu/x9bUQqUhFhGR6lTWUZVpaSqST
INxx77nn7L02coBhIZLUD82zzsW2pOyZ5kWl0A+Gmhsdqz7ChO20XGsmN4Jl2oPWEiuT3jPpRPfU
tqe6ZWySperOtOidwqJJBdYa7LnrkV+4GFYfe6OGEIAbIwMbImjP7pECKnXj9+LysmiwWlpr2K5h
WnABOKQDYgIgJnE6IVHNL1oAA3xPKXxN20+1k5HAzZyu002Bf0RoR2/OxsaZJizggwX8YfKrpDuT
IG1rxfRQRrhTIiwG6THv4rtywpArwn4ClyoGNA3RV8yKRSDr5DdVRXtYfSbc1u6ggiMK2EjZq2B8
FDECu/JRowKpUt5L+rgcAvJBdqw+Yz8ZFS9TDa8W89NkJJu6zPZGSe6jxGwlVPZVw/BAqhEd5Sk/
cThFc3SOUEn8MF+8/DnpDXvVnx8rBXImrRRNUVYeyM+PlWwCyK8FYLXG4Otp+VAzdOqXZCfl5HAR
4xWF0oMhoZBC9UpUXesVS35Si8GddeEhEyMvJcbQLhOc7cTGZqYfi9WmrQqUYoV2OyKNZnzDv4Tc
qlhbgjA3UUQ4U2O6NIM9UWivc2NejOZWn9o7U2z9oY+RPbY0eC30hHrl4eYLh+EYEAEfzOpHFIRu
2QWbBedujM6ib8CDgQnounrfFOqO0Hke2epJ6+LZC2nNim23W4gXk7ViV0fFaRTJbxm2aN/t8RKs
4yosPeymAe9nbiWupDFmJBwTI9I+a5jGFd/U3OUcHEal9Ze2uwni8bahn2suT6XyFnfDRpOICQAr
oFE1WMN4k8pvRkeNOdxr1Dbwfv3cSLw8fdMkFNijKpymWvJMBHU9x5+SVaghgL4L9WPbaa4W3mpR
6SWiZmvxeDE5F4YdeXamvJE79dhKjNnL6YAGkJNSgvotblz6bcJE97zV7sZGe4x6pEOc3wZN94KP
f/COqbFVMOg2MSGupO2/7wXDtflVmP3n139v7Ji/kcaE+xRZmQTIQKKx8r0fbCGx1kwkU3Aw174O
2/D3Cbz6m7miKJGJ6zgd6d/8sWOq0HWAl/y7VaT+J40dXJW/Pto/X/q6o/+4Y5pjMi6BiEyxjKJN
m3xKVrUJ8rlxLPwbYgkNKmKwE6/YPz6LUpit7gqCm2bpo5HQi2aieoyUAV6gccrSANFKYDBWzRfg
V+1byqw7jxjdo/6W3UwUAJH026DDWFWGfj6Xa7X9LDN0riHzuusa45SUpeyBXkt+6qmUReXUdmx4
ZKYTTxu6qgQTykyPQ9cWW+IztjrPhjDKm1mJcVosjP20Cx6TjVSEcPFG7DCjqd6bSbg3lPyqlsO+
CkzPAvrDkKTbYtvcGl26F2D/SwE5OFqA6hShgYKfnYZSoD9RbTgmc6/OysdNq72mdcnegjebVDOY
W0I9P5a5sYE4faqxEZcEp2Uc8Ay92VD8OJpwzYLptrdoGLWNdhpg82xNC065auFBCyGVM8szWV+M
S5OPypphaRMHd2cO2q0OM8eOa/V+oPm6ZhHtzIA2SMpkUbVwosVN9BpoBv2otuLmQ0aZBOXIeOx+
IT09q61zojNrNFbUi4BnVL2x8In3JUHdhI/bkSZeJHX0i0pnz8HnogPIpTfWZzIQNQ2d0VRsg6Rj
xNaOL8EYXtpYIhvFMF0NfmOPvTpTn9isNyVMiUhkRpoBIxP4DBhUkMBD54sh1HewTgCN3oXVSc4h
ykjDtBtSpnXqCAMFxFCTZodiyr1Iy0x4kKNPNJTumnn5mZnt3orCxzxjLSP6YwE9Lgx0hVIF16Yp
t7cxmYGTRBxBD2y8KPemLF+sVnwOyTUZ5ID6IFoAXNbwyADO9BbLuGAhEJ84OacajGOz46AWgnuY
0FPFnlRPvpyW96pAD6PW7pM2h9hG1OuCHd5ZqPxGOO2laBDnwDtcZPcBgvdMVY85vZmmMfcy1sQZ
vlsCUDGSe79HUHDV6+KlFawDIgpy9cJzEA1HHTxUnmjbNqrflxwPhJXTHCjXPlE/+0MT0VhZeH5c
6tWKz8WImVgbLuCM92lEH3Icn1BLMiquOELrbo7FdulDQJ0wPuobQPypLfXmNszkept13IUcTKlE
+EhLmVWqKw8VdDF1WZd40RoDPz/22rInO4QseoDMoN4Xzqv1sGw0Ht6aY/I/eJdABQxxXESxDM1c
/x8yHkzmeb+eq/70+j/OVfxQNFqmvmqiWfT/vUuYZK6jHCWLHefQ70eu77sEEVGGiirZEhWFdXDd
QL6fq3D2YOpB34VwmTQKjnj/QfsfY/2vu8TPf/q3r/9wrioWyaysTNNhvEJMia2bwuhnuF6inwLY
oLYOboOy2Mpx+kjn/DIL+l6vCUtpwqPVWGRbvmi58KVP5FPaKu9VVQEUe+8MeE6ThjB/GM7iSJsz
qB0huGKyfQELsJ3K3GHEdbL0ZxNbjhYlp3hQ3rVQ2+oZiEo28n2H3lSYo9cwiRyLXmjUHIzkuiC1
SpC19C3ERJgu5K86aRs+iFm1LaC1ZhFSL8lrSBZn5PmuR7Nfh+M5R1KaDoSNNzkLA3EHYXo7Vf39
PJenFhSK0NDcorfIIABnUI6KsyZisOB/cvGlI/92Ge4nmFvcDmREWDpUmMhCJbBNCb4FS2eQxMkG
53II5tJDjIlQ6JwaEKNy5ZBUqUdKOEetDIhaX2lIzTJUR/PW4gVEX9cuhIyZBKBpEwfxLmJekdKU
ZdM9WCV3cYD6hd57H/TCPmDxnGGxSHQoiWA/DAUEL2J7EtnYjjK3LIru48QoHZ0WpGZGp2SuP5IE
JdZHjltcjO9axCH9nDsxXJiQ9qiWfBmlaKtkxDxXE2x5SJ4ZoPqh3UICRCzSbDhMOrOi74lOMIPo
TBj6XkYnhDDGMYbdMCNzbvhb19kjOplixoBOyuKs+QvhvbH2tSAut0oNjNQ3oPewZao3PabDGJ4X
gXo01yH3cWAym7c5VzbGCG4SSv7wIMjNXU4UkwyntivcwgImUrR7IW88dOAmSeuppHl6KW1n85Jk
Iko9w1Gi9muPXl1qINkjsajDs9pZT3JB6HCsPiZ59UYSh74r2jy+hFUaRrB7IuGB5KbBFyfh65xL
whdFnUUaWNPoZBIBfoKfyZOTDVBjgK+2w0ViYxZKcAva+1jc6qrqlIKBFW1nlcAw43sG3UdhGvws
71GoRXuxqjYKkRq59TAg8dGy977sHsYu8DjJOKud31ZbaYdfwQ3F/rEd4lOiG4+s7JsuT/StSXts
KcANpe8wBKgrhHRrSCv6BL5Q06Yuqxa04TNniF3GzLnMRD9TkIdkn+nEx0eTIJJBBs4OiAC3PdhP
heRBte6eW7J6pUW8NElKTKFQblKpOOa56ETyVzUzQ6fpla0J+NWEcdrtTeMoKZmfxBFoZSQFyz3w
Kh6g5lKvTT6eO4RETj5eplT7qmXkFs/yQwQTZtAjT8rKQ9ipEDXqO2maT61YkxpPl54bl+QkG/WY
/VSkBYsZnicjPzUyhEJdQP4Owp8N3zTf9CqE1PDQjQkf1o640JQONsl0Uae8B6vMfwnjF078Bxpp
W3wf3L+ecYV1I4RwRatbqaclrSwvRUAVyNDRSF61onWSmBBgITstFSr7oOpwv4V3wQxVCWCE3bY6
M4E1WJFf3lUnLU1JU0NyFNeflrH4etAc5HY8CIqAoaDL69YhKsWP2dsz8VNFJyEJ0+sUkwK5xPq2
r9pDnjW8S5MXteaxHYlvnMd7Uz3i+nWLTt+S1OSWZXGSzIViy8LfRxbBTODpwExolnFeCE4jPROM
B96w5ui9TE7LGTaIgq8C47WQ4V0MaMOUCHcMGMcSnpdpstNV40aEbVdmZK6p4+CTfIAWN/CyMDwq
c3nQ6vwJ/I4zleOxAoSZ6dNhmhS/igK3HxjCJpPdGKKjdeNxaUj2sgS37zRwhuAby2mXwWSfFkai
wfhGXeU1wIC2bRIgSmhhiZUhJjnTfOz0aWOOwpOktXeS1h8MJT3lNeiIzEAwoSANlje1VG61HE9p
bzHqmYxPqApoTfCIt7qnVcVqDu+1nVkD2Jt7ih64Jsypw3uMMLshg/7LskHlnr2avL0fqThXbh2G
B0v4NFAmyixJHZeO4S52/snVD/A7LMQyeAQVIRPFzd+J1PW1Gvm1q/zL6/+oflZnMoUV5uT1J//Q
VZZILhYpi3Rszd+CMP84I6NSR4QOXlJe/Vmi+oP4geRiorL+P9NcsKT9qfr56U83fjkjF3mrJHE9
UXZAGSdmiTMos/Lqk+byJlzIP1iKB7EdDmUh7PuOeLZYWBHPPaC+ptH8xiQYazDgmd0P431rEQ5V
VvMdHYMnQbL8sBVozrC7Y2YWGKAnZg/FfTrXqyW5jrZNKfsLMeyd1N8oDAuLVrO7LEepQ0YSQuOU
hjWqeRgR7eKPbXKeZWVrkFjCColSYkHEXeJ8beQF8Q/+MJP1Phmn/VAYt0In7wZF7myh6287cV0H
yFKoA47M09mqFj+PMJLhWJyYnqoKIneg0QYeoRTKZ7R8aWaIQ7TuwnVzJREOISiDY1aepPNECaKc
dFLYCQZv4Eg0g2mYcOvgg+HC622edxxUoptS1jlvHvI2O80itAgV/ZPcvMnpR7UQn8u4siymc79U
+DyhBG3Kdh9bRyVtHdxvXjirSJElx0rKT1WKvWgwEanE2G4k2uxZ4+lpMdoFeZut8dxFE4ckWE2K
fpZpcmR0FWjROJF+34YQQjE5ibHq9VWwJc9TZ88QyPpM9emiaQCGQlLn10o32UVUe8p0HQbEW23p
WeLkRpGJPI4sq4JzI7GfFxVY6ti/ZZa66VCIdkxMqe+AEg6QEPVjlE+bpVklWiJAIGs7zzMG9dqT
4+UmplAqTG3bDdNzIJI93xA6wew4V4l6L5mAi9S7/ageMrTwLY3WbnhDvH4te1ItWx3tqVQYT5X5
VsJH7flDm350GpqKotHixGFW0GaYA2lDJJVr5DQTxcA6VQk5zFI1xzdTJ7NnGkg4asI7llhwAP4A
d688nbvFqYT8j9pRZPxAAvicOL4o7WsSjvspvO/igz7lZwU0SSEM7NGI4ESVCX4IjwILkIoCYvik
sYNjl9Zk+ZTMh2S8crKwUWBjX3goQFI28XryFR7jMjlowZcQtG4SpdekKXwN12SE3Tad5B05uJ/Y
QRdbBmI7Zx9wll1yzuAHjic0S3gaUkcwqJSX6RiraFUsncJb8UtFPEW9sa+G56IMyZjAB6J/VoVw
iPThkNVUcAPO+XCzSP19QLeBVC+HeGxX49Td0s9fRIIRJHZJ3Obos0vCnmt1W1v1VkkD+mS9MzJH
pbu3ASzk6EELXWr57FI03iPn/jHZw/25VlP7OKpKz+ymeFQTi7YYDbZ5ineIujdzhV1NmoQbpcfP
bbz1osR4uLdp9bLGlOA7Lb9tZ2xxcPEmAyqiebVMVP5KAg8KhCdMsbYBvEVGdjQddIJJM3U8Fhqq
9RDOfUG8c5EfIxWbRJ184d1i6kXmwFzs0YluJ8m6BYVzSDMm6KpowoRueiTGqCSImg0bzDe1GOyz
8UmOq33FCqTHTxkArrBrD6EubJMe1+OM8oNTC42MMU19o0MPQMM7E/WjFUXPQX/O8iq/Kv3II6tn
3XCmd88Z6SFcVdmcd+rROLXtZ8xTm2bDVZ3EN4uDCFTCXVk8WnG7D/txr0flGx4J8qjPVvNcAnvO
GuXeAhacmzySE2UPbsbnQSLIpjxbws6aCM02jvReG0bp1cWqsRBF7zhW0a1078EEW7jlwISTJymP
4FiPyfIFNgFOAsHRy8YbsNRY87VAekQCIloRwrWkmSqhx59IT76w2k1KPd1F95HC0B3JgrnaRsBa
GLgemSXylvX/Skr+3z9FJbffjvJv7BFNHEbdL//439cy57//Z33Nv7/nv3/+R17y+490X7qXn/7B
K7q4m2/7j2a++2j7rPveN1i/8//1i79v/Ne5+viv/1WVbfeC7OqdAcLPBYHJno/oUYXz8D/SUNBp
/8kF/qfX/1FQSKoKNRgxJamZ32Kwv6spaaesTXeG439BFjRligxLpeLgCPijmvKbC3xFoYj/CtX8
j5ruazfnlyn1T1f+azclg0CttoTmbWPZ+BolBQO9kSPYoRZlF+wJCNIvXaXfzoN+l9YZpmDxKiH9
N/WZ2GHWcUhsHaTcOGi+isiKFb1xE13Ae6niloj4LAL5jpYQ9nvOx5H5K7M6OxcC5oPz3mQXyBYF
oNlDXkeuUc4cJLRtqqJHMZLdNEkHyP2uVcTnRSfgggZBzLqPG+MuK/qdDtW1rEPfNHw82lcxli8m
T36AFc2oZU9vVmRUg/lcwKYG/WIxXRNRWaB4I26oH2rKvxhMEjj+pztp8Z6YDPvBEqObXSu3H/pS
pZhaErx5goHDFl9Q29zToj2M0ydk4H1rklVsHsCeQ0NK7rU6ODAm3kRCdwhY63AnqW/dADVDQgyJ
5d0044+OrUQYwn0PiFCIpneM3x4hRwh3LO3RJLxYQwQaEbaTnsvm1hynh8igW6ALp7qBUW8J+W1j
6XuaYXYoM9THCYuPOgmcfr5tRpNBf3kMcQ0pyQQFnmbPoNybopCA6yjBNGsiuOfIDZTg0LVo3o0J
1x08oWtQ6R+NBrSpsRr0rNmzMRC6OxKLU+NqWggFHM3iVRTLL9miPbLqA9yHQIxF3SIXtVUYchuF
M8WT6vQZR6VgnF6yTn9uZIOBbef3gGz7wY8j5i/ZdUFNYyQfclrBtTgpwdbqvGXINtgT3R7vopNE
lAaLMfJ3mVDNC6V/SIInldZ4lsGhLGcazAHLpHDL0382CCgqkMaqYr/XIKhEYu5hY/diZtiWdUw5
Cg76UzaVzkTpSX1qz6J+ywN6E1vCPhzCmwVhITAcP0loDZKVMAuYuYWRRlhKZWG+40LyI/xrTfyO
odqXKmxXua2UuNOK86jLOLiQPtEC+uZq0/LUT3rWXwa/6gA8pxdwt02ekBXbrO1sPdKexzy8S0cZ
LWV/rSQElCb9sdvSOsoth/ZOdtJJeakaql6iSrXVlzBXxEIo2zRdw7RvwjU5lrajqN4sgNiGjlBq
3QMguVtxbunY7oweZk4we5k2oLZn0DTLKCQZM9eoVqi0Tel+7qh68m618mFf9Rqo+BPZYSotfyVt
0AAv20CzINkHK4ZGprJGhzkgS04+UqE1Kb9VjSZLtQ8qyRtq5LWoFCLkdFGCKY+p3LyPSYJLDboz
CG5L3W3Cyglhf5pTdCMMGMT9nmy2eFABKVc3ZT49q6O0m8LpVWwL4n6X/dKa+4w5NA3s7UC9J2cU
erN1bePeyw2E123kkk3NWE49xpJwavDodoHsJb110s3gNVzHEP/gY7UmgyqRDKwBKiNi8X84Visq
o+CfdtE/v/6H0bOiSQwVJAvG/Ld06B9GzzTLqNl0S1rHDfzW70MF7TdQ9gTJSIzDDZJlfrAiMZVm
V2Vsx0BCRVdm/idDBVnnyn/eBn+5dA7wPy7eo5RboWqWzbZTm2uUG/TKLQ4ZS3U0BvVTLxUvNQZ6
tu8Bi03DHB37qrkprOYBudEXE1u0DJBKpPGFu81t83yD9oUzh7xVElhfg/7WIRWV4XYmi3GnLag7
EPNv8tG87yL0t7i6FwvlemNO92Jj2JGxbOCLEJKokPVHcUjcr6taJJ41420JNX0U4LkusbzJLcDq
jSAfjahEySk6iZw7QmEBBZXOkZS/GxwNeNAIvsgvZleSCqzyKBiIRosARCNzwVISXXEY9iX/v6sJ
H1GAVmmpn0ooeJvcvJl73Kyp9iZLDICbPHBiNCVpxIWss2pmD3PLM3Q3aNi3EhFcN43AJHAH1J1o
oXRvyfXntEusvWiVI4Lf+UmL+42qoEuqCgSvI7bMPnltEI6XEoiqtnnVhuIpF6VNZ2YXshBoGUYk
Tc3ItONyQ38Xe6/utYPi95G1bcRjV2IS6kOwjvMzUhK/glTGiiFjyhXbx5ChqKIc83rw0hVRwj5U
NsPJSgh5bZetuIrpoZVPRfMQjSSDhCCAzYHGsPKmWhQgpXyrAGIzdT9PF3+xxP2ghg/xyOR2EOC9
DCIkDZ2kHf1YVtEhynUMTkjRxNCJQlCsNTNMAuTk6K5ccZkRimmMo4Oh3FTj1kDvlk/lM0FZaUqb
e1Relw5W/QLhpBGcXjnGOkMPM/dRziEKYuRT7SqxvZWi5jmYSDo03iVM0umYuGDVLjFmhD7Cnhzf
jtgYujBxxLJ7ysazCj0d4ru7EjbDSvBizXJr7a7LU6cHNVDXcOJM8jJzYU/n/yhmtzybHhZ4u8a7
BYSBGgbN1HAnDbdTfS1qw6tUzob9+zjSMClqx9CfREzIQzl+qZNzywCqAiXHI342F+ZeMpVNe42t
dtcN3RFwDgonfT5LMWmHivAZ1fMGvzaJbwM9AsGYXutsKmyM0yk33thAlr4anNyGyHqpjfQjycfb
OZnJTue8RhZmUnd+POafepHfJFbypcvi88y8i87tlcQCPpUTzVbdIqDiBVoQwe05o7pVsVAHyeuo
LpaTIGYwTZzuE/KGftU50Hm518fApHRVbiOkEMQDMyZsqaWm/vOfu1vg3kTbKiEnElHffoOf/10T
lqbpz7vFX7z++25h/AaZiuTcb73Ub/j0fwuVzN8kdm+VBO/fKSI/7haYVdko6MIqnLk0ft/3EbT2
GyyTNW+Xr69ZvP+ZcZVv/3m3+PXS193kh1IfsZ2eKA02FYrYg7hUe6tQAIynyBMauNS2EdDGEgTL
FzVpyzHpSMxu6WrdU9GWx3QhEavVwAFQfLBCBkAqQpKemBLAeVac1Opeo0J0pELBhdRh6MJUioVI
jgzsVyHgh3Ab0GsVrG29GKxwwy6dET/FMrREBoD0Z8CX3yitxBUxTazIshS7W0KYIoaPYHFSuUV8
Lx1iCW2tVrnLiDNssjDhZ9bzmN40lKdB139ZezVRJN03aFpbuf7KAIJIPXgGpbqXm4hoFPMGUBVO
gPqjFkW6ndG+jO+oaFVbm5dDXVTHpu8fa8iIjJdAVoT562TFX4GWM8SqJ6y4NOYs+LeJPF9jEiTM
EKJFodbnKcFEFy504FyT1pkkmX4bN45uIZdcYAKCygKQRJ2Kr2edsFgTMCFpG+TRe5rSYmLnDLVp
n83WSa2IGdPLwWm67sI51VVFzqVyhueFcKoJYAhEkEm+yOWwKSP1fcqDYwFgPRCUpzQuTisKI7DS
V2sgDRRcUp+rtM/LbT3S1u6X7Rify/a1Qjndl8tWpyEdBIEtRSbRLo8At4j64LA8ckieSSKJaBEP
QgmbUPVbsb3HZu0LQHa7RfbTkWWs+JiZt3Feibc5qVVK9MwDcQEj4yFPs6tKVWx5Mvfo+zR8auLX
WU5f1KouUACXDzLDPGoIkmqliHaVYfr/3PWJdossKSwWK3JI1A2Wg79bn75lPvxUzf759d97OiL4
PtpForhSh9aC9XtHR/zNYtgD4dZSv5e5f9SytAXw6TNK+Vbpouv8Y3XCjcCP44u/y2q+N7p+bzz8
q60WfpR/1YhY/7Cfa9mfLpwh1s+rkxKFo5ZWuHDiNXkM9FzMHlozu80JszGTi8Z0mPjuEvS0IO1N
8SoPuVvP28Ug0vSKtUpVCAbDIBSOu7o9kJbdEiRKHh/zI4j3OOkPLXxt8YgIegr41N81ySGsR99Q
EYkgnaFE6UyydWjc7IXilPPrZxTu7bQpmDzhAI+owzjYWf0mW3ZxLzry0HudugJD6cRzAE73UAQL
lC9UHNYh6A9SsK/QGZiUYi9BTGha/dKO5D03Hw1dYsGEZX2quxtCgmUa82Rcx+btCIxJ88f52Kbb
GMeu9SVSDxJzAeVWp82SWJskB4sHYVYJZZ7GLvkKPnUTgGeRU4Y9EPtxaV4zZiLYsF1rxLJr7enJ
89L23A7RRW/1W/BF3lzt8hoJZxMcQrm6i7PLIgA/ZPQRqZ/DaKDB9oMK9xfmLCMgehenhJqcR5Th
QxMzeTHB6LEb1A1dhuU+jIvnNBRuNKVglV8ckUFDrok78uKxGHZul+p7Ec2qnJmM0GYNy6j6JAym
uyx4X2sEm937gtxuNKbrlK65ugZ4NNLe5jKCbvsx1WWIa+NpHaovyyYDJKzmkFr18pKxIArtJY/j
UxxcgvgT9s0eJVUBf6RGCqFpfBSWZaem/Q35XlctGklFrZ0FWIti7BUuQlW+5KSDKDOwNt7Ozjjr
1r3Z4+8qx4265i8IQL+hNUnzTaXH0eukFaLfJtk6nNGMuyCJKFRJu4qLR0MVno0R3fmY34ylem0S
7bkE7yfWw9Go5seI90mlH66u7UUwCMhGGnrbrflokdRkMmwZaSgpjWRbS4h+KNu2DXINhmEdAxBF
3nRCvkO9k+pPZtwfM9i1I/KlCC/GKnWPTd435a6bTmBVaHegeIwsT4YDWVu7EmNuhlE5KCsmIYR1
Abu1kICl7KCAgqbxzsAOXG3SiQY80Ep0WkiFpeQG820Tb4fmJPWnoCGSCNFt0edHa6TFypv1xGiD
klm3kdk6UPPQe8i+iB9y3qTsh+RU4skB7KSRAWxG3j93hQdUZSBAX9MRFKADa8H3Nys8UAJO9T+u
8H/x+u8VKAN9Ng5EUN+cYD+KIA0S+3BzEUGESEAztbUp8X2NRwQJl1WjB0xUwqqd/GON16lAQTSL
/E7tX1SV/2CN/wtyCm0RCzMUXBeV6vsXE4wlEyc6aWa2rZ6wx3riI2kArvKkPL2CEHtevqAfJ5jP
lvYsHm5hvyBB3IOOskGQOvjBbf1pdpkA7wiz8jrn9of7+lc70K8zhfW+/nh169d/KI+FEHFwIHN1
iNL95WlyVYcV2J4OwTV5lZ6Vjehbe1TQZzLVHIIBT8ru768ALeove+Avb+23fs8PlxC0qpxw4lsv
ARWaH71Xu2JXAFM5Wk+lbfj6RwbGZHCwv/WxY852t6sdTPObmbPuwEHeiz+kxS1Zki7lQ/A1uadI
HtNLqztl70Y+XnJH2RGkzgQDjxv26AbdoJ9AaPXExe1QM7uFY3q0H4wKytpuPFQb0x8eZRnumj/c
UZCfdX/Grhq700Z5nO13yV9861x/LuEd4mv7GUKF5gMG2Ek0IlwJxMs2fwjBLHREGO7LzfTadDZG
2P1Amr3wvLGBxmxZuWJcsUQ+HIJNgW1tpzpMox9IsGjO2nHi0yLYZLt5lV99Tbf13fhCuvwVQRp5
PLZgX3G6Ewsn2OZR8+h1Tc7ivOBWt+NzdUKdduicr/YHk3qsvi7MXy+0P2K+R3Eq+2h4mc2nDePr
s2i/EHp/xIrkMjYoTqXPTnrX2FDp7eKtt9Ft5n61F934ot0Oe/NIwfABcMydT8grHVz2duVDZmix
rbmMhu7q0/Ilf+a3btNt9s4GQ2isTcsFP7KNAnL9NN3j0uZfS27zFR86IZN2eNM96afJV/fAfvaR
6KbP6V7Cc75JIjvfLFvAsXwJ68cOa52Xe3B7b0MP/56I3p5pFfu0S1PM+8oU+xl42n17rQovjDBV
HjVnfAeshiAOgxYzpwdk/A42sTPchNK5KJvRnR6RBp97lwg9jjU8hASPb4mqcrEqO9nB8Pj2ewmi
QXOgI/NQOq2zuMKb6igH5Ax3k1969Zasn1safzcKH2Xx0zg3R1j7Duxvyx/ex7vIWYcgbrw5Gnvc
1Juem463fBd60Vn+qnkvZHRAr3CaTcOb8zHZ9WayN19vFA+jWHdD3OI+PE7OZZduLVvf0GFn7fig
J3mM7cQvfPOxeAf0+qRvmmO3y+1D6FvH7PSAbd9O7Nsny8Zbtw/vGj9wZFu27w/CQbOfatOtroq5
0/ezN+wAO2wn7pKX9q5yiNEHujU3vdnSUFzuSFbiHS+22h35MZFfnsqPkMng8KknN5ngYK6YtoNd
HNQrW+6j5ER33c2wobiQt3wcGW95KAh86YtyCL1yU94ibbWpU+2czzYX51Tu8AZhat5bfMJbJ3PF
9R0avgSjLXgN4dF2dF8/KIfWru0nXHKeRI4n33lGv/ilP+TceGgfj8MVR6T82F0Y9tiRHz7oLroi
+V2AiBJuAcOHHj+X3wzfCNQfIzP3EWkyr83hh4QHyZ/3GGNGZ3ae2/UCXhP3md83budD6jeOsBHP
xkNm90fd3A53JHO6lLhf9YfW69zSfl142ycXIRTc6ScafvNmdpL1EZfexr2wJQYZ9KYfgE1w3Mj2
FtTf9j15rWuCPfSE3jU+1SciEZv1g1DZ+weTwaI7ckGQIGzReaq9p3OwfzoUjrg9qLfLvWHPnwZf
rw+cg230RX57RezCf2TbS53j3nJFW3mcHPk+8E08+dJ2PIkfr8Z2st/ywQYB4I5+t+fxQWnD7593
HHnN/UzCy0fE0wJJ2xudV6XjdvDptw/MhT4i9o3Np+HyVenC2Zd1dZOd0OiaJDf43cnY4cNVbwJH
cMVDfl9XNqJiltvHRyI6zre30f698Tlye7AYvfoZ40gf8mQhWbJBW918hueS/GZ4A9UN4yH7ncRV
1FI2AqvX4UyNOm/iQ7htawex+m5xzQ2lcxR58mZ0HgsHVtUeC7B//wjf0k23QIhODHhZTASYmOwI
r1S+9Wizho4XiNO31JJsLKWjHernuXnQDorL5iPY+idis0A6Z1+Ro6cH8zNy6s1yGLbWnXpRd+Nl
nnxl8szBaUkG6H2huUlpvzekmF6H9phyk/EYo5YuzitDRNr3b50nOcztuRcEIVmudmlf/y9hZ7aj
OrZ16Vcp1T2SbXDDRd2s5d6YvgniBhE0NjbGgDHd09fn/at09onMitA5UmZqb0WAvZo5xxwNo9bu
8KHKmne9zCwnRzKU8vqeTx+RTTVAqes8IrQ6Z8FTTb6qSDsFx1jPvAOhPfUgacnGffpJsql9LOVx
l7vGopjQViabB+DRjFL0ngyuzI+jLkf229M05+UfY5xNXPRTI/TqU6Vn+ZqPHct5xw8rYGajL4/z
iaKQViFWEljYU9gWd17b084j7cnbijNoUTZGo0b/4uCs9PFikXcY2on21Po8290eh8XsOFuNW/Bx
WIjN6yRUV64k+8l++W1DXiZIXSXBwy465/U1tEQyxfv53k+d/c81Bw7Jv9QczZ//VXMc8zMcm0OX
aHTMQSYaUlhOo3k9f7o3u+s/b55mTVqQdSh6yJDqc0iw8ADAmDMjaD9tsObRJzh8TJpL+tIO0ca1
udJBw23Kujy++cmOfFdoWN4t1IYKLhNjIyA38DUk3JhfFxuovoQGWMQFsESvHRJ66unDlyjsq1j3
1H5+d6rS7ax2qeWqY0KK9+2QwOBPwgpJU8VMwDUv8tkf4RD1VeGZZ6OX4cEa7t1JNYpJ8PxDr88V
ZnM32mTmIogWXtaV3XlbEgXgHqYUdvsSxO6Xku4fqT3fKrrvuu8iw+y7rCgq4b65Cd54UPQoLC/c
uAeqn1fHebVlv7CbAuOXN/t9OPj9V3+vZ1fXbmYmZN4XIqFiaLxHrOlqeo1IRLEBGiUeSh7HPQwE
85ffrf9SyP4Be/5aVKgds1Q58bW7vhJ2+N/b7XjqB+TFi0ilGV0Hb6x5QmpFeAY7vYdTesQrFJtW
XKZ2/ZH2OS9cFtlUl9stpqAfSPTF2rk7Zzhyz+ihO07mn+gOHuIo28IYAzdzskY/P8Nfv0ej/f3r
e2i4ClqrO8/wY1DF2D+90R7K1dIc45Ml8gCYd2v2dVQgMvi8OKX4JAVcGoN3OKQodPFWIEQnbjmb
pZd7Bx770plh+ysvC3QLuGiR6VP6BzCKhXro89/tIbJa/+fv0Ijq/gtY+74OAP7+/g5Vq2O+auau
/kuqLD1csXqJX491t20ru6agyezg+nW4CAoYOexwjy9NqY/HN9HBIThSab3sl3f+aPOsOaSZMc2h
RNiHCWdzcXCVs1N8mb2fP7RqfYcDv31q6xsvqW1lWn1NaYUK8XV0n34OTVlaa6C6kJDvpz9QfdM9
rmiN7j38KMqQs0YuqgBRr89c2GWXyyK+Cagfo2KgibfM5WpoBGgsFoR3BMdBGfPludDyftlPonqs
NJRf6kd0z3bmWgEHlXfqn/pd7+YgDva7/RVAkzyM2v510o3q/irMxxVYh3ezzekFIQn76ezdY5zs
KK3PHgehwP2tZ7wl6FYqlR0SMucSszCgcUORddKrx+3b7V99Cm763sM0vchu/ODwOs7O3nvWdp7O
QXZlEh4c/IymOAiLpyDac34PlU1vtWm0du7FPWy0hi5FWYBvZlRHlf/xoIY8bvEYKcZPW/Ee/kme
P9tPcYvvsIQefkUx0xG3p0w2BChh3tyynOMnDQGDCRrDw+TINaVPrdkdnatfRvUv67LBOf65LlUg
ZLxcEbgZ38gLcKrf1apibyGwo3Gkin0K/Ipd4yIN6ADSmuNO8ZU7EF8QnFAKAYWNkhHd4zVKPAYt
NDhlYG0eB3Fdr2hy3juud+b/OU1DG6doLEf9ldOdWuOHr6kS3z8bAsPoKOH12b+sV7g2v3yd79O1
rq6U2YWv03Ru5G5MFUehLVIFLk98OfzlDz6kAUi8a8uDOtWdkG/W7bFIgg6NEmZ6U+qIsKm8qzk8
+GKNfjxs27AantsTsVAV7Ad6khM7lrboyzoLWqP6q7WkGuHL2h23WLZGN7rVtwQcsA0h+5fg7myq
5SEuvIMT1B6OKzabBiRBEuk4qWRCybjan5YIJmRHmpuir+JXSLoTH+NOK7TyqANcfUqM4eLl5241
VN9gL4rYP6hLY8wIsccPr0Ejbe4TXnXv+tlS75nRuQ1gKZnuwe5tBlezlkJHYR/l+ewq/hUfNXpL
L9spEfxl/zXR/G1NH3cOKs1DCcAm7LURkis2cMcZkscxMNa5j4kf6O/RLqjZ8S2cnSNI3JY5K0gt
gMDNCXt21E/VWw3euJ5l+9dm5T4F1XApbnYTQayJ7gAqhGtOuv4jNAcISVB9OPUeK5bNrXegmdRF
6imYibhYzoiT6pZfbV3CJFxhKL68Y57TiwBjvk6DM+kzk1bTgxzFoXJfTpdN/orpZsRjWmOrZgya
9uK6KGalp99EEmJui8e6sJaZC4Ew5PGzmw/ywrtiz/dU2QND4HzQ+6tgWozwr+Fjsyo83a5CTBTo
AhOxIfBgSeII1RIz28XFu3C5DBfE5oJdGGJ8kcqMn0ov/PVJ6023lUogYCqszhDumttAIB1WJo53
/PPg4IcOyV88XNglLs2peDuaC01OPh097Iius6nd/gzcnpRuSDIAIDNV9vnjEa9e6PJgjwyHGD+v
ZXcDuLU4flp9iHpUkUp4cyncAYtwhpiXUzT+Dlj++GDPPJxkBGYXu0U55TlKBAZ8Ddz0OMapAGYX
vgd+9nbHzub8npqmLFskQeIdPH3cGpNDffFuZ1YyZTu/Kw3u7sM5+PToj8+C0/LVzx38hgOy3hKf
Y4W7yrDfNoFpWJDKU+/CyTB5yIJVvvIuYeJb3p03bsXMOV4sRIivTuWn8TE+ynkXV9WueMmL0/It
x7SJypOnEDmzHdnU9bYKRuDztj7ebB7IIEF7+/JaXAPy2VPt2/BtT1PgktRWfajK/KCEvPERNgWi
3QMJpXWnOeRnXih5Ou5trn0QZIcFoRr3hyvbA5Ipg+M6D077sqeHS2ayYuUcbP7ZK23M80Ud6B4K
SEfzz17m4EWnjg8zDHDsNuDGSWp+5nQiTn6PmYBM7JMXLokS4nLUuBYYSI8zylPe2JrpANrZplMG
PKAhI87W1gTRQOLqqgFH0zqJrlOTTTIa1dxIknn9PrrS3mfTw/oi3mJceJl9GiCu6b8cQvWYRINu
XbifyQpgt+FGNAIO6L3WpeAXHEPERsg8/Be/YSWzeP+Oj6H/cLofOXs4eM15Mfb8gxCuxcPPbcwH
pcaJD7Znz9mUsHZW4q3R7h65bguxB886r69C5YseebA1X7A5IF89kuel8nElrYO9A5aLOkZ6la07
iXf8IoK3cq/ctom0OJ3MIZ5Me/ihYoM8onbb4ct+S0ZUwXqy74BoYGtEpVaFzbANtz2vxNFjuaJ/
JWwYW0bIEbWLsGx6dzB/DJhso/nArhuOwusj67e8wp74PN8YSmoT6CWuHrAW0ng/4XS8xfs58Uua
aA2SShgjKyZOgXWFSJOYStEOKr8bvPznJ3c4OiK7Gpw+6VJr9hFXwtO59BI5S0f3llj10/AChrpr
lguBaBRHlMtP6EowuyRZhAOyCBd6kH/VADLZ8IaBbvB28U8NcR7ErAAHRtxTuZ3Hx4O3KqVZLW6K
nZCFbDfnHAcfJ91rcl9D6lZ6becK1c0t7RNvmMdg2MawBBmd6v4Fbpbsuq1FN8pU8c6xFAlLarTE
qThBtVkeGrl3HnQXz8lt+xmNyHBa8hYE8Q8B4vbjJ9Y07FaNW6rr6r6+OGtOGV9m98k5BxprsZd0
lm4ZMldlqCYGbaoxi76z498Bu7k0HHNnRTcvdxPKNaj+ol8E/QbIJtxG9JeAGV4OHKw6p7HhsvMy
epCz3NcSAIypVu/GwXYEvEFT30BhzdWeO+oX57Ws+Y6Dz3mEgou/cGK1sVIL2wClRNfB2cUx3sAu
8JaZYaZspuV9QlXz4LQDdzPiTsu/HdwneRjEmz4CmgwLJJeZx+IaIdGandmNrIQgj1fD96L5pRl2
yQRah/y9C0DwMo8vCBKjIjZs9GmikCuoaNKUh95r+9pCnqNsP43T/mujeoygX2wElJAQvcN82hoZ
g2PK5XnHiLXFcVv2ELWLDeSanLc4LHuAxXCjAWpDTGPZT7q8O8YEnHvaUwK+pfN2niQmrBf9wn07
WQQrJKh7RbAiNTqse6pzFgtY14B63fABi4aKeNu9SGxYa7j1uOcDc+T4WQ7xsQ1p6+6SZ9fxtYW1
yIHOIJ4ATk0u5K165/g8Kibd5Wn08kFhtNJ/cEyThbsrJtmoGwAhsS4xiSD3YwB6OikbMrsFCUbc
x9VUdZCCrK+YA9LFdHE/fbOvU6ecai52eYdOD1hALRGtBTVzFpeFXLwnOEjb8jAgYM9RqDtr2/q4
r1+BEb13CnWXwtWpiRyVFUyYr1cl2dNsMK/8pR01fyuZv2E18GAz5VhSY2Y96/MRKuimgKBezA6O
Nll82NhEqg2sDEhvYYI01Ut7tUwHOThf+Xnx2ob32k0ze2UHCeuEJdHvuGjseJeDk7A+Tn3DRwLn
qFR4WDhjI95PbDoCTJyP8cFlbx/sbMaWYQsZYL+J/QhX8uihEx+U0eGrPf25qm43renfZpR/msD/
tAjmtyZQrW+GemwgDJ0788kmp1XORbUrvZbTvcrGJCQ2+wB+0pkVloCUap8/js3tCMzMK+GWZve1
tgWlhnOebX/+eKRV/PL5mp7gL3jgkK2IxNL5fOQXuebmjTCfiMF5MXbv08PT1uYrTzl5wO9JVDLx
eM0Id+fkNBdnV0XTK6BbIA4Mq0ecYrXySQOkEd/+pEi7fm2oIuEACO6y++zgAjgLxc92SFBmOF3S
LSRu1uy0SFk8d/f4Hav4XntXD6ttOxvTGI8YlbiInterD9Mren3GYWcb3cNj8AZHKTQy/0RrdAm6
ezYe7AG/4xrUf019AInGzW3gRvHbkLWRnP34Sr+hEW8SpYrbikemeOaAaSQvpgRLf3/kc4zQ772j
W80MeQv0D/gr7n3C7EChPX/FVzwImRd/FbN71Jj8+tad+QnqZa8322+TQUFDgd3nkFtPz0QWP3gw
Jegz+GrWNyiWSZkAUewzhaDIzPymTarsxGsGQne5WTEebTnnyMACfofJ/oZ0KW4EgqKH00uoMlNi
bCjT6W3a1CNEEdqZV39dufpr57EmM0MGhSQabZH3riC10EsENuLeuZlGemK9vyy2Z0mxZpsITVx8
w8zw7jBVoUOdg9kXYqtobLuTAAFdtGRP6TXlcgfM299HESDnQRT990ftvDySiL3Mg3rJjcsbAtAn
eSd89loCc2Nq4GZiwH0/GDFMCrLZ0SsGncUrYvteZ2tsrby7LAOQ/cLPEFQKxJj2sfm1mQO0ztgN
Jbhdflny593yDwvM/9nM8JLphPWO/icg4a/NQgA4lgMr9eijoQ0KQJdzU2x80RfLU2QMW+PUhg/K
FUHd85Tt3eTkrX75DP8Ox6r/7zNAhfjvDds9tLp3cpgbONYU9LaBEj8wNe03HRI81V6nctoPO6Qs
zfo/f/3GvOFfFv5/fvU3ODZrQcDOW3z96CUVTPcRUtnolETLu47TX/DXJuzin78MKaaqd/6kWjS7
8K9nfbQsfH/e+JtjhEt5VY+r0bT8xJ1eAXhqLxgk1oxtsWHyT34zK4foT2OWGjRzHCP5JLePDmo6
I0qdxN2jYfz65ezko/zyEb+dnZesjda3BuCba5K8aLhU7LE8Lr2LPNmdee01vVLVf1B6BUfut9zR
wS1pnfr6APgE0wiQ5bhk91AMHwYVPmvMeZ5UU6inZfZkQEQpMH6MHozU0CwT2ite8XNajHMfJxz0
16Z/C/BybyavDn1jxbCtqcnGKSUVpWTTlnV96PREubjZ9mXZDLcrodonPs3Fo0tPGMYzGW71kxmK
BRBCp/CszDOG7XGzpfA/BSYm71Oku1X/iJUw3Qlu50zuA0QtJU1IERRQsTgnHnRZL8aBqVPY9Vaj
qKAe6WkbzmjM75bdeAHld1DsctCBi2d+1RDeBCmEUCOuw0QNkkiRxM24la+aTrXIUC/Y8xddviIr
Gq4bjW8SpR/kknGFxgBr0WqYxwdwA0NgCiWGq7adABs8/VMqnotOSwAIE5IX5/FxkodlqEbJyFgW
s+MAfebkPtBPogiZVIl0eBEe8jwOU16JraIHxGP/vkYPUYOE6vOjw6XzZ+BdseDvlKYXyWG+A7IY
rDaPK7OItnx6fmK3lzVD3NwmPrCv9IzoMUhIOnKfn3pHSDKDLf+2ps5yn7tyUtiWiwEk5pguPggU
ywxWmUgtSdLtQkhnUMtaeC1AzEZ7yOOMq0lTHhNfzJpQJ8TX0cQfXLSCv229RuT84977dsPlZw0F
UMHChkDXu6HNckFSw1FrUJ37MCN9iwuWmQtASTI+TQ/99uDFYZQuSWI+3RysH4GpAmvWcEIS/7k1
o4HedSHP3E6CYa1zi9oAUVglD4+mTRk/R/fJDdOAps9rTNTufXrfmjmpsYi6pGbIeqYuhr3l7Ll7
5wLhIlMuiXvcxwYIBaDk9vX2IRGhyuIaUUUxY4EAimS9Tgzp1EXqws9uTorzQnl6hknii33jniNR
kcWt7xKpyiK47a2JOdqMucKJmUmnZwg8wPIK0EwtLxz5OdfUyc7Dd8S7P7sVnUmUbjvsuWYXmQQ4
aJN62RG9ptZs6F6Q0eWCVkEak8cyYdCuTmum1UXc6uOFny1WHJ3r60KFr+AU1PgYi3Ok24y5APXH
Gdb/HVsHyZCLZTUt7p7qpKewKkeX7WGp9E7ctYk9pycAfmlNW/YNKZRAZEX+xS0GOmYrxmR4C7Iw
h7iL8D06DNIt1lj11WLl3ONmDh3wWyXdqdCdbp8P5009POzkktaRXe8cvdb2CAxBK2tfnOcZXMXw
jL0VQi8JG7gp9TihIgWW1btjg7GCMCkPECJ4G3sSRQ4eFNhapB/5KbzQ4eZidJudvG1+wyjPIV7F
Wy0KtwEdjv0sKuwVyNrV+9Mp70GXFUao8/agA+sAzcPdhXOkCXSofMKXi6tEnMQmui5+mF/FLwBD
JHkoXm36NsI/dBS0X+fd0Us9IFngTW1N8KitDl8drwVLasKogHePIk8Nr/MToIYur3Lic1s4F+fU
s+JoOzqPtKg1xJ6UufmAeS3wN4UniNV5ljklpwUKh1vpKb0WfaFUerTGshvk9jWcJPbPN3D7X2/g
xgy4cbfvMnf470uxWz1MXX1zA+MsIvGn/cK4C2BVKs65ChTQQshy9YOyj96JbSQ7HzUaNue25jrh
wtjlk3tc0ZYuWpwdqffzp9P+1B7/aHa6umoq5FBBtv92Z5u3m3q/tZSjr5Ld2UDxYl5GBGm4yLBF
Gt9WPiY8gKzEoLIUIrLQW/4JXVsPDw5GNWR3IzqRN8yxa9lEngfEjvfK8QscVh+A5QOlvd2Lc6eN
6uyyTZdyFYxeguFzT2wyaq8pEU9dN90cRvcvTn3nAaAeJ2ELcLYTGGfx9jp0l3exyIP3vnT7kJsa
sJZdRmCknUqDiU0T742xNi3MhfspxZoWThzY91QPH/YBNAAet/OG3aR4+uCzAsK+cW9WaOG9l9v5
wONjjOSmjzuKgyDU4SdBrN8hPTH5LbM2g9eMUiClQ8j7700HftAf2P0tbtHJR8PKQ9jUsBU3Vzbi
+r0GHdOByC7D0j23MUF+h4jg6dPPsGGqpPeK9OGDmxdzhcCKTm9W5n5ycrCmU+Udx/CpSnCTWJjO
LUTkdAF95d5O5H7bHnT9bu38vAjQov3b5fHXImgG638VbtkjvT7UJ2u0LUpOHMMzN+bH5RyRiq6F
+EYImJJfJzsb5A1lbJePzhQYAGkqfwOQjswAmpv7/k4rcvMh6YE0TcWBmURqb2DVgisb0cW9bHEc
jcHwz84QSMbL+FcCCEW3f/M3SbD4A7FSBU96b28xG132+uARFrQjsfKpjC/RcQeKeGrusa/LxHKL
4WHT8m4A/G9peskSYCHlJHlthxgJckhymPcxwDAD8HXQ/187C+PfakmsRTqEUeIRbv1pOv96asq9
hTvT+01k2ez6sRpxk9aOEWcSw38oWr664Wn6Rh/TO2hADvZTf7DEGtch6DiPkQ4TcH6Wd28P+B+e
PtSuwIbBQ3nf0ydw6ymkyERoAVtyCt5tw8O2UwlPQbm2RscuFKCW+FJ9yPG9VdjKXFJxHBLWTr00
SKfaJ3uUYWaoxLS2kHDtrtM4WcPQJGrNxxvD04g+augEHvaVUP9d09nls5bEWUEsS+bsnInCHEEL
pcyCfNbjZOqyXQi1/+KGnZwWprRSLjq40xBXuYxOfWtgxlfHUUPcK7wXjSTIGbk1rbU1YDIdvgQa
W7q8fHJw1yrNXweydYNea2JtAXprg6c8zSu3M2hdXSZTnNNa7wVgRExAc1+HB25om+gfp7JJw3IM
vt+Lq3FSuA1NcE65gyFyDxNoiJlM2EcpjX7pR3ESdaDwHnmWcszODxeHwDqBquf6mK5Z99SR4q5v
MYLEwunjOQGQih80wOJ7bo6gXDGNcMh+bhoW2KG7nKoZ4RoyboHXEMB4rdD5cuuy0jree5h6Lffn
Hdr5bal9a1tK5Xm+nt5PptYhiULWTF3FcXnav/hAYSncAZiro007kwezQ6qttuwxDUga9JYEJ445
Sn03wVAb0qo4DLMInLMFkZN5P04ZzuQ3vOXfitG/d8a3YhRN3i0/1S+6LDT+3gWQ23+Lg4PdJFTi
e9SV50JcwN8DlB5N6w1uJH19aDitXhs7JniDj18KZO3PYP/7Rff3Z/p+xq2UV5oY7NbSOczVi79q
QrNkyZCLXHBovGU/O0/NGgeyAHkAo2oSUvCOfUgaICBIocJcb0fWGVnnsL14c7mAmF1Q2wjtISgC
ER0eowTUvFZtk5R5OGZeBb0YJi4XQKwN0kV7/FpavWc7aGCaRWsM4HISYTvxr7sHt+3T7m4Ur9O/
oOuyb0tE4uL8yTzJe4hHSJJ2iMadVArWGoRJ9+h02Bxk2MWU3KzHyUvow8QuoHQxEGyGBglQadff
g+nYCWO0s/38OAVQ7BhIKrGi25/N8OI5KJ06ekAFnKXOxb2RLS5TAitmByqto88Ux8ES0DU+YN+4
s6bwXNZ2gaVA0PJmMG67qG/8GkA2mZxtFOXzORCuvWTHY7nAhrl6/V7i6U7ZG6rjhh/+fonj2PR6
eqwFrf6RphSOzFOmfajjkD9Rp1tbusAGYsv29Z/OjcQYagIvhUt2Exe7+3mGGqOGPOWCs5/5WYgQ
D8wMJzyOBhBZu54enSxGO0zQ24bxO8bMktU1pV+2K44W7zXu9K8uW1huKTUxRKG4xhCPXZy8IfI1
qOcJKJOkOo2GmUpXvidM4H7e1piu/cvF+/ei/FYcdp4Vpooa1RcRuKEpOp8awTT0P+ZEGVWh4Rgz
a5aUQ2agX504C5I+9GKChEb6gAbkKCscafqYRzJTDg99c5JOzQ/AgnRoupUcG9NbeNxTQrRGV/L2
3Mo+zWHGyi5X1AL1nzLQP8nFboBJNXzOuVhbhrMHTY7JXxggQuySeS7XJ+Cxi43razN4ouGmKRp6
rDiYD07Ru4fd0oGNHoMrO+/oaXi5ItsoCvQP3cVJzWNrsAE6iktUuXBaTfuW87Cz+PqA8mACotBJ
xMAVVEbTfJuOgcKw0JcvuLi8bhYgJBtd4rvDpRJeKfi7oM2Ju13BG8csiLzIJ5Dd1TVi7JAkJavL
/G0MkR32BbNduhP3MMj+JzH7v/za/hdCsmF5ON2q//O/td/e3DfizfFxu+AOwXHy8q5HiccFrC46
tr4KI5n8b0L62kgu7JUPJdVR7EfQdhqspf6iNmA++svHUbV/4z5axHHhRq+ReW18uyGMd1aYlcIN
Acmr0ZqM2qZnvXDU3HG41VdRrhxrlsmu33k67wk23lAxHzZckUFpNzOVFVsBfgIHMvuTCz7M+8Xb
qYEN+s2D7OHat+a1itOgiN/9HpGPDQHA7UzZd20G2nexQ1rDlT9BrsoYtrI3hZdQI7YXeKSFsPcL
Mhf5e/IWoXknKk9rYeTHI6qXd+IEdWGQN3d1uaJao44mNLcFo0blt1Ruu6HWaLA5VlKfHnvHnj44
9d4f28Slnd5iV9LSaS7LqeHCvLaZZVDwZ2ICVG6K9/K3y/j/U/f951F/27RWoqSH++Vx9Jv2FEiX
FhphVtCiZYLiM9BGEJihA6DAlRViqQ9z0FB0vhqyGUkNSAE4wuTVt4a53OiZzwnWv/Q21GUL6w/e
MRgaw0V/UtoPNBVQIaBngCFMcT0FKP2tjG03Dd4/7kWio3T8gTFl63y7Fy/YWuF+yV3NM0y8zwaT
hq3IjidOouEJQRbpUH3toOuMroKL4ip6+E1xM6yTj5YNpXQ///lY1PXfPtO3J/zG5uJh3njCLT9Z
3z/oAWD0InAAx7rbed+8xDSOZ/qt8DwtbohUQ8OrnCpsXsCTpRIyLeF5kpzYgFl2qsG2gR5+DYr1
yuvMSYdRXSsLjtPTcAXdItTdusIuQGh4UdNL7oZpFugOnhDOZ86pu86m1ZroS/6Z+ClWwvR90wtM
nT4/qdWwOM3F58d21VfRCdrvTxhxe3zC3/OrfIh5hW2+UJU+2jkCPry0B+LiH9E5yfkZV1iulis+
dvb13pB8mPe/3Xp+hw/1kYxxsBMHMk2BUf378Ib0adqljlUXl52uQ3i5+cb0NSRP2DeGTx93ekd3
zs6q98jszvC46KQkS6poNOihJq/B1UdsgT8trXhrQv66VCftKWG72P11TCDJyvkEkh4VGL6hOr7P
T4sVdkR9q0fwl+lAKkvsjLgEkbe3zNkZKrUZLemICbDkC8CXcwb1mfM4uMD3Ut/rcmIO28GRyWj4
2meU6dPVJuUBNTibinWFqHrHKIXMIdtEqsLLb479q/8cq+MNvDoOztCYql5VNxMtH2e7GG+z2BrU
rhZUtnIFMWr0MvSN9zm/sOHNNJ52oh7c+bt8BmIumSsnU2hN8DCx9xhzkaMl3D/8TiPBGsWkDkA3
fNBEIGupQbp0ZnkptuECSEzCniS4tgfd0K4bMdJKth+UZhdgudYGLP7jbWMFR+AlaJt3vfDnD1EA
OtoW/YMFecIHR7dE/xZi7suPAi0NWmNvaa47Lq3V+glXAuQQrx88XWmDLx0OiGHvPD/5V+ctj05/
86CJLiRNNJPTrneZPvdVMDsxKAlvshyeaZZcrpXFYaP4sOI8HP+82t4ETH3RTvAJuKxbu1NUeNdW
BD1tpsR59IgPo5XpbBbLxxTXkpBpH7wcIG+VN0HrTCovhMYnRaDTcA4SMvAEXAjAt009PY1K5rTp
sLU/fOiz6/gV7IHB86Yo5dve7HR42p6Hp6DhragoOR+QU4qo5b4iyBKypmEr+n8EeQZVQsZ/O/fp
EzgpReMD9a2C76knVAjpyBq3ekVUQlgCXtyNaskVJdT1JYB+hLJCC85funMPE7yxgHqYJzUCXdJS
GSR6S2Zci80h0AL+kKLwMD4y7ZwqgPyHszgsk4NzCp/ei+Ap5ypusAsYvpE2zQnLHZI5DScq8+D0
NoB/Yb/w0Y80m4xHHhbKYNjrQLWW9gs5uYkH+/Es/lZUlNbjoBPs1eAwFpI9iEwyAI3qcz86yFa8
dHwes75V25ic5+jcX1HpTjBkvMWHzcHeYp3/80mMqcYvn+gb9wMvuspSS8qKs02UWDOC1uIH6Jfl
cXASsH1ZXymQkd5uTOwCmU/DIHu72jpdusa8/tSgpIwLgpLhjS5qYwEjzWa8HSv0/ofEW+LsnI4h
Lk0MOg+5ErN80lngTcV8MhmumFZIGGaafXPInO6R3zyCXQFlBIko2kbro2aMJdQZ4co8nNo9+2dk
okxxJbZky8xnXh+/gsuQQgWfn6/DoN3iWm7ASCRs0XNYLn5+XFgr/fy4vjvE3vNu59W91Udfixm5
4IQAvMnAGaruao9wGrdJiioTHGdfz982USNo2XBIOG7hKI7uWyvESuOLCdc6Hz0XR5e8tQzoF8eQ
8LFjvGAXI6SUbDaUsFBoF88vGKZ5jjz88zhJc9kFKKniw9G+Dtrq+DbAZhpcE0gX31cQkgHzD+sQ
KtawUb0c4h3UUOC7V99A37aFhMkdabrPbQkn1LPQlKhe23ubJI7hCilMjxMBX/G4MdKg+PeIjznL
9hBZ+l6DfWoGuEjO+svWUxiT28O+k7fsHrY4n5/hzfKmL6lTk+Be9xRYaugPS17Gyll9IS4naUN0
PkjB6u6LqbHRQ1bDW+ped6Qzn4SPNz2Nq9fkDOFrbbm3EQRG8FqoqNdjULrHOPMq5gigZy2biZ0B
ywGe4e7mdW1t3PXby7N3nF0iNcgCJazW+L5DPola25ySM04G6tKSl5c8bcxJY+3pdEbF/MRMFKby
EQ1rUXD5tlOhRxqy0C98zq+DB92QEiqMR2Hlnly4og84LNoViiXpkKQlE7byHD8/S5f5cPb2Hmg8
mvEOIlr3ahtH+lBkxhAErQWUMTUhV8NpkSH5C3er/a9tChYDCB1MjZL1W3WXvvFqf6U3pg8OfA/M
7ixqAcZEKKjH5+Fq/hbB2SEayCb03L7SyFXIrVELlVEawWJBlnoT48xtLiBGnghx9r+NLrv/im11
2prZ0Y22ThAxe+ovGBWTq8J8XM4NQ4NWkUFIQ+XNPy8hjTgjWuZvlCj+FQTpq/vRlKeG/FTtnSlZ
SAEG95gRNNQdvPRdZfxgrlL4bdf8eKIgMDwI54wXEeXATVa25UdeCiqOhAtvTaAnX1ued82R3nO4
u6usuccZX3KHwNgVS64GDy8UThibUfmmG69nVOS7yj8Be/SeN5vS6ecjpPNv4yLrr6fxDTrLsvO9
bOtFQ+4yB69G5DOgi4URR34jCgzk3dXsjrYjPTX/N2FEKu5T7hpdPkdBoFNJnr160gqbrwm1O/O3
LYQ5BWLh326HfxiBNtwaxlpqEy1tka32jddSvpJnfTX5rEaMzDoh7Ift8kCQiZ8AZgvJ7s2ZvOhQ
Sj9cuH7Rg3wFzpTWWlmeTbGBU51Qrq1cZgecLMzknnNYZA4qFdtwZ3O+O4N0nEBDJK8ym6WByiSJ
GY5UgypSLCbcvI0IOwkxIQ0LSjrHys+vo/1vkxHLwjWM7E44RErzuv5anFWmrIhg4itSRvRag2vw
h7whtJ22buiPZMR7bdq6IJk+5YO5B6bMAMtUdJMM6O7lpx5kZkoXCVHwMOj8Qu/59eN9m96l6VPp
Js3H47dGrz6ECUZjTLEYhOXQcE9iASMbvpfbc65ewwSbTOqI8GEQbQYkzr4bXL7yX5aw/i9nDsMQ
yzSstkqK3Z8N/9cze94sq3MlUBuJFQOJl9T6Guyxy5cu3D9yxppHNVbBg2HO2HzarO1AM0Op+GTq
3pT4isvefDPTNj024vx+ATMisciFOWhvbx/N4+w29OzUqWBkaADeKrLla4hZlvNbt09G4D/vdAxq
sC4zVOX/EnZeS6pjy7p+IkWAPLfyDoQ3dUMAhRUSAmGEnv58o3bEWbVqz10Va3V0x+zZs0AmR+af
v8Fl8Ysu+u3rnC91aVwkE/E6XDg8PDrkWnAqkIXwSY7S29Xom52W29UjKEWBapOSwqrM25wt6sux
v5gJCcbeNReVTYKdp6yVYJvZBDMC3EJYcaXBGS7a8AG0isQJzxBe664GkHno9WvWj6w/kUQSCsG6
HyuM1ctR/AWOB9YeUWTlcSx/bcMh86wQ21EvzsZa7h66Sy26rvcpe/mP4hBAXghG+zWR5IMnshv2
fBSY0ZRQiqHERIZMyvn91fli1v0AFsy2obQxvdTamO/8eDYVbFofREdnQUXDZTyjM+Jr92uSdbKd
Yn2CAcLrZmhe7L2zL/S0pXMTspTBPVE85nT/MWXMz1FofGAXzDMCfsy18aVu4xNNhsqovx9Q2HuM
zx9mP+/2+/j/WkOph6T3kOa2tt6eQakK/zLKPMEWZ6QMhvRi1uQMQHQInlw0wVldzLbJ6ow3KoRW
KSpcCZplwSbu9ysi/6OYcEXISSJYWDM0YQn9vZg87lXnctWOYgVRubovqKYY+NeE3bJHxgbfAjO/
hOg+/GuCz/cQ8lZyxNbc1T5//yT/OnP/65P8aOvb7eOtfIhPIhiJ9cE5jzFnm9OR6SSGMEehHcwC
KEE8cwlSo5SgAv/gDk70+pjDTJeDA+IqGFUMJ8DIkivBp/TPMdkgrsFq4AU6MyRwkrquYpnyckR5
xEag8HF+ee40HmkTzsz2ihx9MWnFJwxwWMR9bCRoYn2O3TPTO5Jr2nxaKWvyBRqnPWA+KKzR7veL
YfxxW3427Xfp8sL7+SRui4wXdSg33WyHehXFmhADAoHto+skm5AmU8SFASTNszN40S7pySrzUIij
jQtrYD2icMQv7n10tqg6CjjB9hJuGc00pwQs2wkX4W5XKWveGPvkSblhH4E4BluG/iMmYY//Q4YE
s6C1pczBonWKP90X/qHN/n73tR+HGtm4TUaoDgCmQ/bkY7KEBivfHclWwz72Pa3kOcElgnQfZvT+
U/njNWir/4D3TBmLclnBZLYt/+z4lMf1vL+YVAZULmlnpBrOo/BbJgttJciRXB+CMr1CPZLAnTvp
KZS7N5D9xpPgFZSkQrrZ4OyMjzGxFTyDTDKcHcuAlSdENuBjONTJcoShEFtrWZBqDj2VWdWmIote
gWAGnD1OKHzgDvnH8LJRRwKPVeBJL5ZwBzjVv1pKggwpRjJB75r1kTIq4Kfdy0C4+i/vvHp5cgrf
0Wds9Y5IurzT9NDDMVUPnttyoMYyth5GaJCW6iJQDKSFFGJ7oHwefHhUMJkEmWfPLsA+d9mAk3j0
eQ3qVFABsh65XXQ6zahk++i/WRugr/LpcX5/8EF4/3G0fb8RP5pN9fpWbydVzQIt1VjMUnTbgPiJ
MDaqhs9EqK1wgnIqS44kK6WjQw5efN7CJbLyCFIW8kEsRxjeEVhypgh2oYRa7AH5Cinrh5Aqnuw6
lcag+/AdslSPqXBs42CNuBoGM7nltSZZcPmAeCugA0GhqDiZujUU/HPfiLVkDGY+2CseA5e/lqzc
zScnmCiSzQnYa6H72Q6ziKKO+xF9/mzRl9y+msohLknY6XTYC3GbUG9XLB46bivUF0efzbiLVmOC
s2OPSQiRpr1FcG/hE4aXF/GrcNOy6JBCyYKSwG4BOad1R8eadesAPqA1nBVWL9nUwb6r9UyMAeC2
Woe0gc5LNmsf1pIZXn2NmQWINryjptLTTb49eLn/mhy8DUQv9qyAb3hyybNib60WbEZZl8rWC0xH
OB2I7nGyBB4B9rAOjc+kwuNLmUTQJz2d/oFLcLcA6PgLNAzVXbIPARD7AAaO5B5GBIyhzRFygm2R
Dje65YszEU4Rk38+aQel91oVztCgqSCimm9oX0NqzWc7vcCmo0Ogsh04PIVHjOYMCsxslAniLW6e
ysFUcXQfomKAZGcP8PdhCOOio1NCwLLkBOj36GArmY92RwAd7FtiI2whkbKl5B18as7nrYujnSWF
UD1o6+Ku4Bnq+HaB47vHk31ApWpJY+FMBbkK0lnzOb152kgoBl+RPmgj5bwODewY4IZwQyGTZrbC
D/xoLF5GtKjRoqfHbXfBoUK+Lcxm2TFqO1rMjkgPcogsVwJCKRl+jpb5sMk/6uDoz/KxwJRrq8GR
gcEcdvj4as3JnCpsh5C5lep+WV8NQW4G+lR1azTGHBXP5JacwyUrddPXMBPmEiFBjpeu1h+csfhh
89Y/DaZIKpoxrmUpu3L+h+B12OrtCr99xe/sFReQcbh8mOHZb1I7rYXM4J05gz1mC6PBjnDSZNFg
P9CJHk7js6PFV+06yqydjlHC9cLiWkrEtNf0f68U/yIx/lfF/gEjHA9K8ywPWhbwBSoLWrApLKhg
xXLtjZ7YKSyj3N27yqza8gByeNPH3oZCX9vpF93jzT9l0Bf/mkDlf/Xm3wuYKHDfevNKv0lnXCez
ADKTI3aMvHOQlAFNl0ADQ0Z41KSC32BJinX9A641xbf+2eFiu260CdbUlf8Jyvj2028X417ougKz
3zfY8BWeCivwlrxdacQkfIDWaF2GmGNZqBKTBbRxsE8TEeP6GSzZScCjEhvuY9IetIfmJ0ubiw9l
CYIrNkGrEgKEGd6tNnQFGO4mHfxO750iPUaVSGIRksPco+pSUTUHjqHge5hDpnwYdPlad7FNeFkN
p2dnNDccKWQ1EUNC/+PJ+Nfe2ZRNXDVJLDE15QuA+nYNTtpNVdonOWMP/nBTBNhX9s94lMRVF3ko
PdHLAQ2FHHb1AonPy+Pr7LQ/Zg2Zafxf9+Lb5/jR0R6q/KBmSjsLpi+6AiVGc8Jwzg5opvaVHj44
vGGYM/WX/TwqULHSQWB+6yyTYxdaO/VwdksLSKOMFjw7p1QJ7ilc6LEwp0BO6nBbqok2A8jWZsfI
mD0lR8Y0jYOFRe8HrEf+a3x4yfegsLLQGEsjVsJULbIy8Zd47IwReBSxTCB/b9aVMsL/Zs6WqSeN
eHjnsg/jI7fO6Mggbz+3WDMFreHB72AztEewdXJJukJzsDet0+QV3OxT8ABZ8ArWETQxOae088wt
adr4rbajsaPHls+nGx3DTh9lPGfQP9iDZR77FA9zSgsCBcQFms/SJofLfSViwaGuD83gOIcwbfFp
tFDwEc0urDI7S9FnsaHZOxoH/wMIOoTr0aNK9kBJXzzzdWrarxn6ZwGm1ugLYA+YA+ijUOmcCrdG
He+NvaP0XzEOHAxfRz6Lijpivr74SGPhLt6A8fBvADlPmPr2pBZTW2+hELrVjH6eQc8nzSmf4TJq
xnCFJ50Y4+CQOzQX+VsDkPY6gfa4YzX3KSs+MdpQk5nX+XXnDg8V5Ur4Yhc0RAWJXfC5f+q3vdsY
+vmwmiLq73i3EY6X+FVcB4anePekLaCH9+Awvim2GrVWMntfBDwM8ycHCaXz7p9YP63x9d9i/ROU
wdLTPpja+jhGGMRSs60sY2HsA74VPUoLFAznxmImdewjZ8/Ba8NymeVdIXoW7pecuzhz0CMChObb
MpY/T7vXZslRtHqykgfni8XNzMN9vx3x97nYzWbJA+3P0S5FE3PkDdDolo/0SrDNcfZj6daid7sM
Ttj/mJjtgLeYTtN7sS+FG4UHAZYbbCPREtH402cHnKnhiUUkvzJZOgVbsK4wA9Jp0q8roUJvzx5M
sFmcRySpEBWDgCuio59S+UggeQ2E1KXYh0VXZyONhH79jrGze/P5ZmLorKZypKTKSD7DmVXYNNr8
B6lMSu0YihtC+Qh9hNek1+CwpWwt8LYYdhg6k+OalIArWuSa9T4On/e5qmHsTdiP1WyOq1aTKopN
XvVIZrfOSRov5/dzhIHXG3n5gQkU7yJcbaGk7buZ3/jtiJ2Sna0zNpMnaERKWk3vd9fYQHs5sy4g
p9qNBYX4tD3OKjefXs7RF3x+T+TCPfVV6Fp8+ERCGotqWe/BiZhh6iZ5OkyssEItZcxfjLvMdXjq
PplE/D1GiGKv/HRk+AAqRjxsH8ZIPfjz3uR4YlESKOmFplZ8FTniptEY8kO4bvjQiCKUHLnuhYfl
hZN3H/Ugwxf06UGvxJfFbRFS8XHtvln2KkEdt4+e0uJfsGQ+qEETPJGPE37mQRVTHN6rBvKVgwBY
CbBKAL0iPKdxS757DqeQHXLhNB1PvdiItNjkINaCqDfGzsphzEVwQiO67F+xI9hPHtqsZk562sYS
7pzkq413GYvjqsABgYEWz6RWYLZpiAimgSJsBjrW7kiDL1B2Wjjw+9fNOT7Rogl5C1MZymB3yX8v
iDBtWxs0gy8sH2Ou24i4ELrzl4dJ5D2sKM+PIYv0lJ4wt+Vp23sRAx4yWHHNrj6hGK2XTY4Fp4AE
i11oerKu+cIKgslOGDzgdeodRpePbIvpOuk8HnLp+OqjWPtodb0muSf7YSetEwND48Zq46OCZLDt
KImMe4IvzAa3wl4PUxk3yz182GNz6ajretKZ7hdiTlR45mA6vFkbxM1suTDDDr9bTyjbLVAf+E6U
Xfxu0R5CvGnE5xRN6k0Ie/e+Hj4pk0p8GZQjo7KFq9KZG3DpdhAzufgd+sdkg7ngnowRN9++tu2Z
vOD6GW7bh5elOnqIKSVNUn8tblGBw6ggXlIuzlQ75BZ48rM7PdLXEfTEBUTRyA9ejoSxA944vOmU
lZYrKC8pol+LgsfvU7zXFJPhvdPAUzB6CkkKyd2FAG7DgtP4A6GJrDBMZGjpaqjk3CWCX0QTWhch
WWMTk23r6yP9CfZMrAPeDqEmj/BEwRCeDvX01Ht59fDtwUWM+DRj6MzOCfHPAHwY8L0+jZ8xvOIr
MSqUlogObN3MtCrWTxsc0+iPfCVpJ5iTqph9gBwEtQZii6EbhpDCSeS0esyfribxSZ/UY51FwvAC
fw/TC6ioCl8dxqO0OUKrw9DYvXF8y0wbagir0HlC0RXiqiWmCJQehI/1Ee4wu3t/P1UrS83xBuiE
e8ybYdVhnCoJLPTEzCPhdvW2bxtMaceCsK77p/DuUQXCM13DG/ukGlMy1aVL4aWLWpNqm8EuvHBd
Vm+KE2qA5JTokxzbtZt/NbrFgBgc4VVb5FBHJln6nmG0QpY1NjsQqg+cLTbgnhi6iy4tAPsWdwnP
AScsbGUFU6Vgr0UJA3DF/6l/jPOOC/X5SmnoeHXYhFrcxvhgT38XHF36f3NFaLdnMjsSsmCj1uRx
qrilD+/KRnfCmGqClLHirtnQbcod77RF1E8x4s9cOjwdnIvui1FYx1+JXrmLos5/mryrkqsMK3zW
IMiJifrV2/MkNTazryH08yXmdJCnOU+PNNUGD+yeWAfnHhFoMecCYH8snewNd7d3ZhMS1CCrykDr
4nRHwLm1wadGBZ2LsMxJAVb2zNev5DG+hjx+49wxKCKB0e52BBvmJmFL1Rq/HRUM/9bVFaIu8OuB
ZeiUA82WK1dVqXSof5y2Xw/ldIFSTthZvYRuIZZ6z2DLN+RTG1ExJFYy2I8KvEmkwcM7gXMCHN7o
wTLsdckWCcqBjhfX+I0I4YxTjPBasMojwtQOVwZey8W5eNgqCXqEjY9sMUTJT2LZGqMlBHZvNupA
RQ1KxgNnny9W4TCRnqrTZhRYwGpq+XePCDhoUBBhLsCbxGC7AO/iAOOlokD2WUxvZPb8JLzBOkON
Nz0WzjEgULJ7eXNrEBYIjdKGWsvxXzhmhBZ3WozNqONdopMn9ZhteCdHz/6J5+CI4L0IsWqi/b07
wjSkcF5kOHjN+LTvdzZ7/GrrdEkT+syDpquCKrxjM35OmodTqQHPLYezswd1mBNAysJgnx5cFBph
7qmc6AgHDjCfntBj9mFrdPSfGI2CccBBRU/oPWPTWUxYeOw+Bdtb6/AWmG5VhKar0c2+eW/f1CrO
ViJRJYLWHKixd+ccPnkXACPoW+VURjP2jpC3MV9f1hdoeuI0g4KAHaxYW2hpq4d3fWeBC6A3MWdq
XCNTzXA2gJoFl/mkIarGTBowZ48LAw41MsXEWqbYwLA2HT8R3YAhgW+BWXmtO0CUoMafvAfS6Hvw
gt6Blf3Z05Js2LbGOWgUMfeWsoOpj/lGDgt2aWVjAR6dNafsPvjVbvtEyR5IiBo7h5A1uvv2Lgg9
Ec5A+uDU0GHiwj/bguBXbMdNPjBrwU5f7vAtGT6gntKeh/RrmYf6GeICphldDS7WJSXaikIi29BF
TmMR7bhhc671z5OCI5G7xa4J1xvYUu6usKU+059b7NNT3ApkpAc8oW+o/jSahrtPOohw7fv0rbEB
5rCf3LZG5j8b6zbAOgrgB0xxjhaVP7Ea3SawyboHv+4jDd2UGyihGvzYmU79P+AfcBiAPC7qEtZ3
CU30hhSqTmGZf5lVipZDLAuJ1GL4wV7tieK1RXv1Qtd3GyHB52FgWcWJxlzFtzWokCYS1GwoyuYn
sbOQiYpIoyoUwJ2PWChRX2zt+H5RDrNMyx0WH+3Vs7eM5QQDkKGB7OYYFghegA1hPAFEBkoL0Rsx
l7yqr/AQoDofFIOXxIUzwse6hdycXohN7d4T56IGjKZpDsp6WJN4rGCC1Mfee4aiDNH6aYLvQLUu
JqetslBCyDTIAnhcSAHowmSgieiSTQum/16ULmR0Bt4SVh86ubaf2zmVSZrqzjtV4a2KsjoWI8Sx
q/jSB0Zicw4/QjVpYkAmWNXekP9BR5KA3wWQeYclnBEAIMJnLYZsAIvoGF0/8JaShuUox51KweuD
Qr+klrc84Db6jgfdBMpLT13smZ3WbdZIAqTsrK6OzCSDWe1MgK3YMTBOy6pz7Q4zG8MYR2WF9HCy
cdHL+22m1cbeoAudtGmsHp4xUZAk3IYXPJEETVmGUsQ3hzfYCe88aKjBnGV8iPZsXiTnNkEcDJfT
v8adsPRbQbOtu9cRvTMGhNsK1p9pwSqmY+2Wk5q9eSt+jVr88ujEdYhuA+iJ3E3vHLEjQXe8dN9r
4xTDLmvF6pr+H67je03wPVXYNKJXQD2AF2qW7nWWz9CkfIKuiv6hntSA5CVfa3TlrToBiZb46bwg
J8JsB/B9uj20pvT1H8VATnizWCq0gXrx3e9V8bm7H938faq98D7cjxqMDI4G35FHE1aTTAMJFM9Y
5THwK4E0znm4oWnpmI2hUcSMHkEyrmUn1JG5FGMD/Ad9EPbO76iMKvC7b+jQlYDPR3EBHRKe8ZjJ
LH1lXvUq25hlH9gwQopdZb0nG/2TPcXGb0YEN6oBUu4FZotbP9KmkF0kjV3pdTDRfEXneYlxFPqP
16xzd17rFtd76bZZ81CmaHMD2Sl652HtHnqmNSr9KqXHiV4rfZevTuHblzlvxDSHzQt7BmF8f4NW
8kA7DkTLmAKwQsHojKErOIjDMCBOWUH1r7Suc+H21wK7qdEbcoYi+OJ5/lLnlzYeVp5i3eYZCooB
wIdi7SGigl8jqp7fEpjjcJxt9lmcg69Ipd2D42k/ggZd9PA8h0E8EFUrhyhN+IXOvXN08PUq3jtk
kksh+n9azsxpQ5mJwIM1gHJO7bEgQ5hDAHgPx0M+EetaDKto2Je8s9jA3sBIGuvaBU7QF9fMrWOJ
hulLzcxZUAS6U84u+HEW8MqJaimjfNtxz2vSJWJmxrx7Q+g2McnUAqooqKo09kaP8Dy4HS+rMwR0
f85Ihq2Ds1jKUAwq5hdsFnzgTOGoSbKGQ/SDsITDOwGe2xkuw3ZPqApbtrlwjD11vGXfpCHPP0j3
oKwIDjuhv7jHoRmpJiQdfpakkyGiOwEAidZ908JLrs/nA+KDhkOzxUjp1O6sHl66240J03tGgTtw
zNzdKtE9rcZlwX2kOjcsxbGwcMmy6YMDKPZj1NmqCSfzGTYjMqQbKSUfeDgCjpXdTLjp0W9sBd4G
45du6hN/lzj3WjHc9xUVxn/DpolJK0E9p86uC/gWBJ4ES7C730F4U6xl/xfc/B+I84s69u1lOp9f
0r54C4hzng/LUNg6n70c64Do3mcrP3j3OjFV02OwmZWB1liLgyX1RYADqfTTtt3fR9kHSlHoEZW9
zoftBJEYnlG2FjGmkcGSh40v95/xeQQCvYhgJV5HyHWdgTxEpADFHiFiMJBGU77jVh3CNvGXw93Z
VofEwon4or82lMSO/vGdxe7+23cuW8+qai4A/Fe3jWMo5hg353mx5pjlYg6OtrsbC2k3axXLZCjF
419Ye+y3JDMzOAFe8Whj9IHoRjM4255ueyd1ha/2cbIMj92lw/RcWz5aQyCtGxOsVc9pB/1bmF44
pyW75vl3n/G79hkoDqu7O9vWa5y77nGrtJAs09jnjrJT51Ali+mN0WR4wOP8sYLuC+MyDYeb96Ye
SJM88dHUsKRkdcNAwIEe1wNdtoWTYeNOBk1f9KTC/VTHxrFV4TMH5mFADXJHRrgT1iGsnq3Pq0so
4OdOYQgYY//p8RfEGr+dAsuKmkQCTvfhGnNMGRwif7ZPiKmOMfrMR4Mu4DJskjkJfJaUNMgWyi0u
3h65NpMBOpUKfxCIvY5YxVUGG2q63D+OBONf3INv+wL1x8pZlqvq9i55iDNrr2NH/aXtUXuHCRIB
vxXdYHC1IZIL0OZohSKZR1hPj/MubgRUCdTBycW/z7CGYSMvRs6jvaU9GeAuLqJDQP6ZBMUQnCcm
hpFYg5DchX1jEcnxe8TcZu2msIIDOk1fIRvOMqaIVN3FhGHfvkM7Gfz+1n6xR355a7Ufq7OyutSP
p8aS6MBVR8Hr7uEfG9a6Yuv4mGw3V7xgOzxhneGdIJjT6B4jlbbgBdkGE2tFg+wITa4wjoEhQVpQ
Z3RKwOaf8FvR0vgwPj+F7wvMkd8/eedfvJhvt0r7sVwrc9UkGZVbpY0E1m+wQHpFlWu6MDN5Cz3T
nhrpc8O+OL4KxYTd6kH2i0zVOyVytwqMhH1V9wGcID5t7aVFgF0+9lfSpoVHYcWOG4sP4gHC/uw4
nhXBGySm4y/ne345pYFuecWUDS1rWYyL2YQ2tNsbecQkQ0ROCA1sUEH9+6jmZUwCPOiHCdo1o/rz
D3/s+tr/5Kz8p/h+dTrfCtFDV+ujIS5Gxam9wwkBhD5jwtS97GlhWfgXi5JU3t9Ln/Zjo/WsUH6d
Mh6caSdlHoFnLzN0DYR3uCzIcFAPWFz5NbECtxl+KbTf93VGPdmym+F5sNCNDE8YNBB/tq3mGDsQ
kIlfmLR9nO17pIfsvYRu5oYEB2kmXJbBHQkANvYDIsec+0aK85mxgDbfNxjEZF9onVo9Qdw4+GcR
/QTUDYp/nNLO6pQm0mVcZQSAFsp+FYi9Pk22BX3Hh8FGHxTvVpi6CSFWJ8L/c3X27/4nC0v4eAfr
j9fu37RNGO+4mrR1iEatH61n3pgV+8Aah+xYPTvHnh5hfT7AlorNPbsj3AcQJbiQNR/DTtxZ159A
Wqgu4mOUR6QlSPa21T9NW3NxPIoHMU+SVcSVubG115wHCzK8DZjaLlyqLvohyCGfb6jYYJKcOxLc
o9pegNLYq7cVL7soyrkclQv0YF8a50yX4e/XUkKD5+XepU/qKY1KymYnBMYavxfsrvk9TMV0FFB4
V4O3fVZdQStg88gDzmVzf3/h5X8/4/+5ZOIw/vaMt7NGJUz+nQXOmsxbsWB4UKUtSJScMKJFMnzq
JK+6NF4OiQyi+fz9E3xxQv93sfzPJxCf8NsnEM6mhnnnE+AlOWB7CiJ6SrqpvHv17umVGQJpvHVh
6Vh7z/lpnE+xUURmDe2fkoT66GNs0jV2XOzpAcUxCYIMQB6UALA1l8HyQivQGp2txPReYTN9jG+D
V9iCYrgTfuY4SlkRWnGBUDiQyNpuq/izkLT/3dL85zv+aGla+6p8l2YjWhocSL11jkkiFRKMFuDw
6oFUOVDpD6E43D8Kmugc1ixAhUXZhWsMhoaTFDAu2mm7mdGFP63k7b3mkA+zULQ2hMCk5UgIre7C
sk1EjQG3BctPjHnZOQL7gBJGJC06WbhQ7AmkapprrzsV1J45zdXSFtPo7uZ9Bqf4ndwZmfdrDHfh
zErRZczLOmhECspcaF4wsXImI3n4+5PwfzR+/7lKP47Nd/taHySNJwGiMt6l/g3MzDHQe13ZmqGh
5UViD+l1wDQH2E4lhz7fgYuIux4rbfSb9LhHlvyg4dz8jo1R8aN7/MClm80u6+o1OxZ74bMvvUG9
RUcBrMPEjcL65PLEDEt8urGqYAW6a6VsbnAdQBsZl9bivXkhMLPlkJEhXQIzGjw2eDnh24N5EjVR
Ci8djwQwISr9/ap8MYR/ez9+HMmt5nKsyjZXJaNCE9GHw9abGgt4z1fOrEZ8c9gV3bfNrB2OK67Z
ethxmwD4HmJMzYw73LKbTrWu5kMlajmPfsfXvQsEo1bALu+PmeWvktL+cRvzh5S9CX7/eqGZnmmK
Twv4MPcZ3F8mWXsHCuGaQUNeloyDOzKL36/Y1w/45Yq1f1wxXX2fK/nFFWuP6HvZnsLx2AisiFvb
Jq2Tq/f7T5TFwfLbTxTn+rcaBrF22cCsFPeIl+kJfnHycmZufDvI/umDdq7EBd9Bflv8eb3F1/lf
P7yjoL5oE/NL5u5///Csox1u5yM//IpZmWOif1LwL816hAtRGGGKjI+EnjIikf6xwaQgQilrWgNq
DnX09wvx71b/22f50cAU0v7SXh74LLykryhbX91jj6U9KMqnzqPbgoRRNaAVON23QkjAF0RmbEoS
Gc9V5tmzu5xCxGStKNJUcAK1rH7lXLGeMBPmrDFOxT0iUkyosbnDWg5r8NzBK2Wl7djxX/GwEFuY
ziC6QJFSA2OajwUey84zgKLGGqkRTtW0Hm/O8d+/OjHFv98HXfz7bw9BbZzvtzs068CwyrG8I+Vg
TLb4PsaYQOiBNNx4XlD8SOVjirar0fmj7N78py+D92RL1JGCtEFcjiNRYdyKRT67xc9LhF338E3t
w/EFlVXjVCvOSXgSMFGg5w54tb3T8Ki5b4LW4SJu9sSd9jrdHMARzGp2n1VdjOJL656WaR7UiZYQ
/eThwLdkddqa4mH24llpwdsx5uX4DQBuDm6JGh0DXJwa2bpU1E4xCZDgINBEDeIZygBmVbxG7Gm6
JpQ7LXCHfa24l8SgHAmasVI4CCIPpxiXfRnl4ZcDd++6PvgaFGKRmtcCvXE5weR5c/No46MDR88R
BiWUD78TzBssZ/d4fECMSUABhsuBQZPK+3WkIX1EgvwmbLduzpUKA3doiXH+A/qlMgaaEFvQdl+Q
LLAbrROvE9/7mIH651Exeg2Fex0RujguDGiObRLDcaClwGOsxGQPhYrVRCCtloFJ88eiRpwVx5Cl
3lh1XvM6aobHrphTr1j6Eu5OGAKUMteECuIAMbjGGt8iEZWcdxFgDkDeYDbA2ywHZQ/OAy47Jhmt
7UiY1EpkgooLfD97DcsaaEbC8Xe5GLfJwSz6UGsaMBvsqHB/ODhbOL13a3sB5+qzLdQhDrfdNqYT
7ISc++A+fITCJvQI4oMKAzc3wDbsV7BhfznqCH0wL8GqNcYUmKOwHuxDZfBOieFi/3+ajzdquodE
zadNh3QU05L54c4CeLu5E3AMN4ZjU6LbXXrVy1IXjGhahPc4i6AhAUHsUQiYb9Ayn2A70HIHbaZ1
4nZCg3wWJlqyYzhla5dMITUpsBHAprahR5b6Yr3HMPe1w6t3mHLgxaSsaDs3ZhBBCeDQglF4tLDy
hEF8QZkiSGp6l2gUWuPMMwXLmN7lDnBvhBOcCvs00oatuBn/wEqOFYqC3OlG+qdIa9GIyGI0YAt5
ujl3LjsWnZPMLa+sJmrnNRWOcsQ2BTuQLyjJCYXSdOHkTW/JlG/LpxixDSgmF7SW+DgOlNGh+xCb
dNBak2zNi7dYdNjQgStHenDCYuTgVxhD0k9DZIISj4zL57diD6pG1+orCgXt082rcY/QHbHW2QNY
wNAbYz0sOPXvQChU3x5/UeXQxcMEcyXIX3yb3wvZ1/H4y3mi/zi/b/q7bi4ZY69A3lEB4Y3WtuCx
lIHqdLrHMMEQ4S+/dPmv4vnjzD50TEPqiB8qlowtUkFFdlazeSJEGKrYYg72wHqhzgOHKRB+23+N
IYoYM/73t9ZNWWljiUCw/X9X7+ogv7Tn65kFXQm9MC8l/AdhdC883yDJsaVlR8V4cechtG4TYbDf
Zg9Ne9yHa3GlaE3oq/8Yaf/lDmHKnf//qX7qlC6H9ut9Ux9QbZFgYQKANgT/NrqKPNpHalhDzNDc
YnpMMEqlxW+7u3b4NZdTHv+SRSr/MIb4rw/zY7w+G+9T59CIDxOViTJ/g4QnGTfqf5z+mDhifdSn
MrBv7r0od1Vf6EOWNv62RqSgRlXCPx7VL0Dkl7v2dSZ/O3OvpnQ8lDofqfbY5ELrQpgbnHEXwfdn
+IaT67EugK0v2x4CcvQadERX5+4eIYNBELY+sGfgROV245r5WY4/3oIF9urCS0iejNzQUu9eCpOT
As6CcHqEv4JmL7niMjnnhH3ah53ywdaKmA0dlEa1S0+eZjFDdNu5cqwinhm1rbXuC2EBFDLyvXAS
8baCkcLipd+ekkOLfYzUx4zS5ejO+w/qogpAAE/lyz+MnBr7gP15pNydPb6bkOowF8OrqYOaFMHT
BtBbocQxwLEDxr3LO7JDm90H/JKIqqYKPcK7f+s9+sdF8BpcUWeqYOlCB3qDeEVX+sdt+XcH/u2x
FS/b99ti5CftJfEywXFKiOxN4UAxx7Ea7ZLODi/VVECdDcYXEfvUPUGSDk0QTdnRHrDhnRbtagCZ
npSofSVYi7EWay0Y3J1YxRDpxixYe7VTJ9gy0abYQ2J+Esw9QQYV/wl9RwHVcgVTRNjrtpJ3uOIE
JD7nPYaKLgjNnASU4k507tEzUVuq8PJpROr87l5DKiy2F1Mz5eSKjixAQoy8LXHG6gGuR7Ycm/BP
EL171zlueJAVIbmidzwPlaj3+ce1/D9a6v+UgB+Fqbm9c62SecRJAZveGq+gcUOFSaf3th5n8jQt
ukrcJR47bV70X91mZgStVTakb2pbZt8Y1rNm9oy13nsh7EKljxJgDiQJZF3p6QuEqMePMpVmV5U1
P3TPG0qPkKYyxK19YK6u3SdTcU9iGcpO1q8Q9OIUZc1A80QrbaKQHsmO1IX7hWUX3ZscVynKBRCZ
swkpqIVvE3xAzg8dHVYTiUVcJ0qyZMH+jvGPECeSRyYrIY2C6s4Ezb4a19wszaEIZUpwXZcImE9B
J5IGaEM9FqFArxxBwz3IGZHXRrocqESfsUi5AvHIAdoI77K6gY30NPaRiDCwak2ahTksSXzDbfw5
eCXLFCL0G971V8c5Mtcd3EUwxTu4baA9/qhdvRDqeY1VYyInLQ2GWOb8fnP/LF8/xqXlsnO/d1q8
J1PBwNsTRgcDKdU/lt0WQsSDXT5cRAjEW5rbY4D7b4rHtiDNe41g4AF6IymL5PSSZNBfsb3HPou2
DiomOZYhTSZSeoadHW1y8NmaIRbpQYam1+pAe8NEpfPH95HF5/2lHOs/TojDfn98F4eXWHyQQ4Ym
x0p1zD5bKe69QMPJPsGk288m29JdjA6TjOZVwftBcow+Oyv5L7PNLyXKb5/nx0h2vZVPVXpyfWPk
i3UirygluOM8x9nwNC7GZ2GgrEYC2T+k7Rm8yeQBnAsFQBymZlBhkpLBSaIF1HnWl/F1RDv4+zOg
mH8cq8YPcFBvS0XZ0bloxJ9a2gYzxgNNMwqUls0/HMsesguyey4W60neaOyglQ10hB0Uh0geIMjA
/5KnwsNyDjI5YmPUg0aAAoM8DnrcYs77YKGtO4XZinhey5xc4pddJjKEBOYr3hNys8+zl4sUooUK
dlWP76rNfHhPCmhgQ9ir2O75BYFTOrRYfVccXR27vZJESYE2qDaEcwAGabL0kEMcB3dokJ6+hbcM
I8BnSuLw8ooYdi0JJn26/ysIHmC6lHTg/+PiHy/tncIqvmKeJJzeWpGRt2AGsCamhby8QTzVgTBH
5DXiWeqWmLH2wn1TpI7OxckKLkfgDA3asv/ud4ZFID9wkr9hvE8YCwz5Sh0JszwUITTONzZMHOBi
GiIhgrKFze9sB72rL/wkslHta1PuNaQhMIS9Bwab9WQudbk59syPxnvmWEAIYghB3KzGOhBqkZqV
sHhs+IpMytib7lnmCo9hCZbt7sYqT8Gw/EY8PNrMfm0DVSBELLFPcZQP+mkQxP7eMwRHV/lUFntn
1DMwDBIDFh1mKPwu8s8qJDGyd03lNTmM7mOcjc/TJ40JnqyfhQUDF37pFAdrhi1h6d3eCc8EQfOW
Q7qgaFgyXz281qcyZK7HqOnZ0yJmxLu7DNDJ4k8c6/xZwq9zOZbDGagVAY9lD6aeyVT5YFMOJlrj
MWK4KiS/XjGCqyhWFgdYatwxRPxsr/v/j7AzW25Vy7LoFymCVsCraASo72W9KGTZRki0AiTQ19fY
zorIU64Tx1FReTPvvcdGCPZee605xywmWNW2iX86ziB+X6fFILyE0giWZVjAZxL7bjxP1zr7MkBZ
yS8mwFwx/meGU2xrRrOXMDbJhMOSj//o136qOL78Y00wfkyj81yv5Kf0XTK+9maY4zw5d5PHRVgi
biM8ptsa2ToXtiXFBn1xQpZfOU+W1vAWlMEFtV3YefEYybGtCQoJr8gMza77nEljPgjTLjaZxxLV
3m+rq1gI/nXlPw5m3U071onMaiZORRk1Hu1+glpYqq7LHlneTIwyW4gYk/GdIPUn2Wp0ln5Zr77v
z7+u4kc9clXNrH6kDNlqp9rK5/0TBQGHamphZ6sHSArEZKOPaQYi0/eVwCLrT2P+AV5al7YeoYFM
KoTlnuA5iCfQgSaIIzwRzntWF8LuZK6RcUyEVQJ7Az0L4YHK7fN0o7yX3msrYqET4M7s0qvn4Dd+
1i+bmPGjn5pe6/s90rnNEFUoaiJXmRiOMmF0Ax1C5urYekeiA/N5xkUwEQrKJS8ykn0EIit1ik+8
obwAtkN3PWEo/lurURG3+F9fwY+yQVPyNK87sa3dTncSyrnVx9DY9+h085qfKQNOncNygwnDAkhe
8MZVgR5ufrlT8l95L38cT7+3tj/q/EtxfSW3I1uXEAfjh/Cfk+NQOd0DxnhckUfYcYiXckw3OCFf
RAxoysk7SVFcqbmmlQRNBG6psPpBKMdi4CS7AvGOkJGClKPvxqxmdxWJWgjaGFi1AbgNFn7xlBHL
Gu73D/7gcUITk7wbnd/ScuyyPHX0HGYUuQh6+DkIarzmU0XQLo8uswjV4ZAv6clE8Na4dJvO/dlg
Zbq8zMfZBm4TPAQlTLfUyTQpqZ8eKnE46KXN2bT5OCkw0YlJ+Y59HK6opAZfSHCQndBidXcdvHMm
cvxByatJeDPwgCcoNqiBQ4NJWutaC5zqcK+M4eNLDCVIKPTRNHcDkGNvzUpkLhrObfdFbB/Jz6Iu
Jm8Qf943HkmcNcTs+eKvkO4jxppeFuUKtP0vg+Hvk/PPZ0yVDU01LV2V+vqPqsSwnkpVtHdhs9at
DeFRKGfEK1zMW2e/YkaIhlG0hO/eVrFfQTWMgSfcDjSTJ9GCA/NEXRD8YGtvOUBwoTwng4wTUs06
b47uJzEIog0fPIOSMpsJ3C9dLF0s4/+6/h/LfHWJJbk8VpSi4vi5pZJ6khujjyAE18FzSnq6e0aJ
jxA/LLZ9UiwoUM0gmen+5S1HkYozJYCzCy4CgzA6TrizhJTPjM3lHe82qlOEBKTFQT/bE/jkwuyg
BoGya8zaszKJ+NIi/3dxnP633evPr+XHHpBfUk3TLL4WgNNnc3HMhmVvapw5PFM3mqadnuS9tXqc
a0qhCedFhrem3RIzcgwTejbxsk+bpH1X0amDFuBDMZMjLwRYLLYJnUH7piCai68y3hh0wY/j3jTd
dBQT/mP23BhTmEuN00xwECqUQNex5WcYD5lecJzHLJRu8LDFkwob+BGlDD4ysv5gYfKr7tP6RYnv
qJtrWO2YsvPl08qkO0MMrJjJl3NUvFMEmlefMgosvymEl9+ui9ZR3QcjaToXBJ1gAwq4RN6wCeYo
lWWlj8elN04W7M71hAu6wreg0rN1fm8NpIBZHHPjxRVTAv3zLQFHfNnrzH+yVnZ4zkyKjfZTZfiC
+GEl/2KYl83fHsYfe2bTe7wqRbSpZL4aovQCJV6ZLd5cfAshaUnjJwQMYVMhlu5GSdkw8I6m9F2d
bpMuOO4FMrJ6kTWPDdfrWHpCjvfJvGO+ATfC/x5/PwUuDYHzc0CLGRNpmE3zmtIRuMRE24lXTGTK
NyDaLuTE07Rz0tLebxcl8GYk7XReaXsjjgy00BSZcHUgBunGOyxFVBgGf0fBCUwHa/BJYTm10D0K
kIrm9k9ibMFDAuh8WCMZWSY0HJ4AWmkO4Ku+He7vkWvkdNzwYLnmCgM7RecsInQmW8DCxDVoq2Ea
mKuKEAcNeYygk8GrW2MG9KuZgYNgKTOjh46+NkJSiX1EvPimi8Vjmq9rYXdMMD1cXTpfmU6k5KPC
CVB9yBt1C2lNcQD8hhkRaP8+u/1V6/7n2/ijVCiSNrPqlkUm2cdbYnvI9KFNvaSJSMque+WAQDsO
eWfuFCyFhHLg7OCLva6lL84PyDFFXrcI+NEBt1zAmhgbNAYTa4olk7Q4jBpw4Y9jbR5vogn+Q3t3
mUrFmzy5edlQu/+yZv61tPvz4/yoK9RHomn3Ph+nnUXTPpg7BKaR4E1AyQqv6+uRsLg7SKOdCOKB
uLAviiAzB/03jfccmGg+78a86BRF0UQRqHL5xev19J7jnPPRUgRNXqYxOBcKk75fzcvgeTYOT85Z
qGB90uPwOvObbjEOycald4kAhIEtOY3iENTQQJ3g67LoEf3yPYo+wD82i599i772qKu7zPt5/LRm
x6HuqXtt2ZvJo8dH5NNha17YES6rko4ZyfQbznHy0FwfEbFnsxdOpCEvwnFAbwm/HszQUAr46yBf
4eG5UgE0rgy6AzhxoPnCn+HgPMPI9O8P8VcRwh/fXv/HInO18rSVdLYGaXgDbKDgOFBXNFzF+b6i
X6Q5l45ylh6R+sXRzBUo/39fgvU3HcSfl/Djfaij2/GaaVwCGct3R/r6FiJQ29vHxQ0NpS3vtRCB
V3j9kCb6DjM+EChaAz6KfXDziHyxMQNF0F/OA5cChumV9kELU5gAhyX6XbK1lgpDqJyqISOSlYcT
fh9lpD7FMjAriY+X4buH/P1s0Z++8gGF4X90gAmufdGfj5cSs3TdWWGY9Ik1xqdl9zFRnqAVd95t
Dlm5F3bv/74x32eGfz1gP94sqaiPPUWvWSjWivsKYjBsx6fzDpf/yrz3uhedlZwVNt526Ch7YtqJ
zPQ5M2PkYR8IA7bP7REdoMoYExHYFzgLA3llDT6NcRDwDzxmg5bBSyYMIDBxCt+kLFuqILIl7jEF
97JhGfzq9sX2fsJfmi2xUVoICvv0VwlxdjRfY5BAVcBBnffx3zfgtyfDEE2wP04KFiwdoxUPJw5m
Doud6FKxjzW6Z1gDB/13PS5qVynJ97r5qoidCyMwUDMSG68ike/qUWLqfnI2wXy0a5ljmND3uUJI
f/VvHzhHz7i4Uey7b9PHsl72cUERyCJAHpcghyjxmJBKCfvCBv3uQ0GcHRmr85wcUGA4tzk23wQI
fuUk+l5dXKd5IE8ufjK9rcsxamPXHCCa+w0n9NeRmqqAy5EsSTKQ7/zf28I5rrlepBLFKvm/98Dy
mBaN0L3ozm1jzvvrft+VHiNhdFPtIxaU7BOvgFA/pqPoCEgGicPoyZj+F8is8reeJN+IoRG7oemG
8WOAkyn3R81k7X8FTTPeR0Zoa6gfgNhSewhvbN+62OQ+jeDfD8rfAqVBC//3N/84d8jXi9mXH/zm
R+QgOE8Ctkm4Jhf7gvAOGqqH3xeeBbO+94unvB2xBrWjQsZRLjK9CT7F+1YSlLDCjSvtzKnQ5/37
Ev/a5f7zEn8cLfKoF5u9mmc5CdASI3DCPQHnhkMnIbc71NfU0zlqKzEqPK0Apk3ggAQq4i867jVk
r777yxWJr+P/LS9/3LQfp4JM147924PHSFuYizhzQTMrrPlr5CWbbi5cElIAIkgk0MfOHd+jAEX9
1pb4HpH/6yp+bECGqb30V8V9wQhHE3KrNiFaVhD9GuZlABAkRF0CafkhC7F4bOPFHL5GPN1+c1i3
/g1WC0dyyCyto4yvvubFcNnIjs2+IIBqZEJo02qXdEg//n33ZOWv5fkft+/HttXmanJ7RVw40J8t
XypLaHBI5op74Tvb6e+AKRcvH8cszx16+E/z8zUKWv+BKgRCh4WeETG+5bL8JJ7m0AawM1ITP++f
+MSKjVBuV5yy4k0fGNG8apyI0h/oApvANchwL4m92VgYrNXax0OcQnf9cTw28C7u4f4SrMTQ8Url
bk7KlCznHkfMHj3tkEnZvOcUAHrGyVBunCvNppjJscggRnHv8EEuwKfY4V40f5/Y0POPblyxS0bU
142tLRgLlKN8l79b80uIHTwDmu/nv/SJVPHO/uPBMH8s/s9OS7tH/n1/FZyCwFXF2BalKicMuEzs
36boxqxeiwQVq73bvdUw7kwUk8B8XFqZrzds7ejnjV+2JfWXb978MbDqZ5Fm6k9WG6oV+0Kon6NB
7ZgX83x6gBPgPqfSlzUT/so1qFeM6ahgIgZIaByghlKdco5t0YU9BirJkfjF69+u8Ld792OHUC/l
9VaLHUKk05CF3t+Sn+4e3ypgMCVOEPZGaggQMPg/oNY0jjl/hMzAO9rB2eISHh/e/eKnqwYgomyD
CBBhN/9+gZS/7+7/fYHMH9tFX3+l0aPiNoJyNu3XuPCIjp9yUfHhukJZcSVDApVhv4UrpGwe8+dU
C5+LKzbs+wLosp+jmVS29ZyypgfdCd4ClIsMKvN9yHBLyGsuGysAhOc3dOIzJAGbesjzq6yRByi0
ccDWrPuna0NfhhQxdEP34Z1n6rMfdFCgC6bWeISXEXPtNGD2klSDB+jWeIx6jWrDeAwqldz03gpA
FagfeJ0c4IQErOFUzLkXQ1q8IE41jFzAQnwD0qYeS26PQVfPaelhAFjyrbttLBmMPOiDIPylXVx7
1+HTL9Fc4F2l1GLtABdeULNgi6VZqTD2uLkVeT2gZtBpwJUEKxy+3sUAvvjC8qTMzTlguvd0oi+l
j6MvoPn1FGv97O5ep6Jjkga3eb0Eujy7WYM7rh2LvdkKHydjaFzsnCAVOm6vgb7lr5VmN3OKiMVr
Au4EJZXi3z/7GCd86YB3RyiLjiG0e8zSTGHW1ZcJmWjB8481j7yPfJSPqME9K7SGmleuotqWGXpt
svDKZEcZaeToaBAfqtHTLyCGvhstozWEuEIFHhoMUEnsIozFz4ZtS8JCNZcZWX4U1IMf/RFlTeIK
8aKJuKX0ssllUbNd4AkXllaQSlgoR5fDY3Gbdwpf86D5UMkpwhDROKsHZl9gcaWNEY2KOS18BVZD
U/0qgtJ+ex9/bP6PS1Inicz7GJ3uThUaA+0zphSf4KHIRyygY2IQvXdGi+RIIn4kpdqJhkPQAUhZ
1jmx4wsRxKc44kL54MAgIsQlqBoHH/9+K7W/Hsb+eCl/FAWPMu6SvOClFNooxCLyOTrVpI0CvUD4
W2Kp8NCwDgfjo68eLEhwyEt3UwGykeFWNQ74JbKVuFCR3siQ/ht+9NtF/lK5WD8uMu+/JEmW2Rqe
wpdl7F+6G/cH0VRQ1LDhA2Euh1Fuv3xR7gktq4xZvxhab5cFuHTGuZXXhtzWaTG9L1X34qMpIb9O
zBonMFZ/qU7/qo38o/SzfpQ4qdrGRXXnnsKtDyzsSetPOH4b7Dhi6oorv978psf8q4jhz9/5ozq5
VVouPTR+Zzo43BYG2blIe7H2t6i4izmJBKysDUUxiyvBgh3vzmuTc7ijV3+36ZqFxAUgoN2QY5K/
98i76kDt/rIF/P21ULU+RFBFAZD6Y5uKstezVK1MHGSoKsh3Jzghw6P7PCTq4EX6VzWYkEQL3pQN
Kx1q82j8VmzhLwEQnieEdk+KLfNggY0JY0DYlDVoWxHZpjMW/mEDROPXoJy/vsp/XPOPXSuWFKkp
cm5streYRbDSf5FkT8xzqI6NUbm5Cg4CS/PVy2FA16P+GnTgEAnsWgT9kTY1onsJpxIZwSbh2P5r
Wf/X6uSPCxQf4I9Dc0rQinYVpzBlKJRew9vW8CwPgwGkalAaGJmE4k3Zx3My5X1pFK/qzRPkyW/9
sb+feP64kB+LnmZp11sl7tTDI+YNhu3g1YR3JOJHhNMwKwXd5rm/npKTRelRuNmoDI7RsESqyIgK
9PZH7v97dSNcRP/r2vHHVf1YO4yeqRxjhWcuehH45EnAqRjQelKIUOY/mvbe4KUMYDnhmCrhTxle
BxZsv+8v1PUTQd9XD82YwF/5qdOihJnKk3R+m7+NKw+OAgh3+2a129uinMRhXkLUIOQDAB1IPl/6
jBe30PAbNn2f9vcXPQt6uIwj+HPswoThMIo0T3BIYXNQsOxhDE2TOWaY3vk4rMeQHo9AIDcYvcMe
zUJOCkNLG5QfuHFtVOBfykEgUCF1Mg8s0DEq0D4QtE+NEE07NC+XLTZFcS7eFwPzgWutiBC2m2kf
VmfjCmaV9m6OkD8GeJXxorYuUCX3xGjE3WyadxSQ/kYQ8HbIy3YiDa/gvM3/vWWMNEuC+LIpcnSJ
WMOH0yt5b1GhqTxwj2lXLNtobOIe2LXgsrAd767wdSdPIB89DI0wktgxWlszXRP01kYrkW7GAAZg
vOsjQxpUn/pO2iikqsd0m2q7h7ON0cs1Q9fMyahgYc8Ecrrgazzwo5uJhd1l8wQFQernp0Io0o7U
Sggx6rvCbTDm/PtwKfUdkWqrnubzE3pQIaAOLeAVheVQBTLHaTSHiy6AT5EbgQSJmZtzl5joZ+9k
fd8gNsXMVgiELN0yZlDYUrOYbpdClHw5pe6U+dG7vz6e3ZrPfa3tJ8YR2pV0gCl36PVmk+u19B79
YaOQf3wlXhCNsH7tOZcXwuTbR0m5yg1KWU3IuOttlWLZO651zacMrI3JKxr3WfFoGCfbY3lq0S1e
tcbr34bPx6zPDeJv6g98xlxbl8x7cJb4rVprc1PfJW0g0fzAKWI9pnwnRYM6nPSxywqpFDHmUvt2
l8huxVfuN3Q5+RAS4yd5z3cq6RxuHO4YW8sdRindw6evkppnULt7V8WOEzfH2U+ado94Uh6BFFJN
dIj5OZd0zZ+SCUlQc2iS2G2q20fSI9Ylso/tW84dfSbbewdqKbWC1+vDjD+PfbueATtjTJ9Mc3al
qw5jPyE/Dh2Xgyu7WeRhNoP2GbaFf4u/StVDBfnCmRI5cUkL0TuCzARCCp6ynagjElU6EDckVYLF
qvr2kQsze9tLMuPKa4hc6Tm/fbyU1s3Rk8EpV+wSvr4e8AM6KKi3N1KU4tbndnr17a0ZIh/wONj3
Cp+bVjNV8rpDc4gSNxPEjQNONTZiMuEQP6VrVQ+o2tfJWSXrNTqoowuKxnepDVp5eSvUIOutXzoD
IC7K6M9eGWA17k9pAdRMRmlu2BpKsXsyk+XzFRmZVYaphEgCAQ1vVxxm8kDiQTMmCgd583DXfUmF
gIoYjjv1mNN4er+FaUpIBl9iBYpLP3Gnmm7dJdOXtukmnBRfgx5HVh66woviUIxv20G5iA0iakNj
xM/R4bJF4xslOMKiAtDe4sWPKZwGycXD4fcfb4zwghiJ7YOjBuf2frKt7qdMsa37EL37hQNyZMvU
9zQXaHBw6EvMsPl8bmRzECcCY3rgV/dvTpauxfNJPB7T4NF9Fut0WV7mgDefO32VBw0Mb1IGYl/d
0fIlcZ6VYHaX+Q/qnPUrUEc6NO3P+3N+n91xaNW21bMfObfJGlv94ZNIcWIVP/NLwBtuWMTbju/6
iScBXDvsnDhmgs3SjP0rKBO3pT1zqFdtII+fw4YrD+uPfNmQrNVtuvsmTqYKa7/Ka+ikfN7jIksx
qdD+YVX91FhGrHf9NWZIC2v76lmEePgXD/sXeup3o+c0eAoG92yQ8m++eAuiGO9Z/JXWksNSkPDg
8yImoyMB3hut8PiXeXGfGRI97siDUBRjxBvKM2zcZvED7LvDGsFt5l/sNlxWppIn3IykcqArrtaf
Frh+H06WTXqYLwdG4T83t4U+evWcVPUeWC1vjtEfWje47WzjTj3jLZAu4sl/luNXvYskWIM8L1xF
7z3DLDFrNvzwmznnbeKanhuex+4gfaqKy+LXUzBX9d76j1mSzFr9pCVz3i9WajN7l26Dh+rotPQf
ThsYvoCaUrbOCgXKr3MtfR7TOGyGfJu83SUuTWhPfNYeRPVshbStHuhFwHdr9Gwq3ovqkl3Dp7eQ
PnM2RurMqn/mae3zwFw97mjCMwA3mAts/bxcskTfb29qC3lP99Pvx5iWnjS5z3hN+MQmylQODc2g
RW2NCpCfx3+jc8B2wefvf4rHBYUP8iaWeWYD/MPZg298x5WzL1k0Vfi+ONfTYTgwdwn5m/x4nmL8
r/Bp6dd8Ngtt20GFoAhHoYrF3xzwRvAxXj2bweKT+RN01NZWPns7FhX+R/PZHJi7c4BtJ9zDCCcI
azRAyU8w9tzaGGUUjFT2g8huV1ktfsBlzx2SdZ+XQS/EfXjpvo6rkjtHOksy4qOqzYjXKr0EBWuY
IZrVq8qwuVkq99kXUgRkbMNqynaN9p8eqDVYM+zHMTP5rNBYsLPQh8dlgc1cI2WbeBUWFJcAaXcJ
tJVGSR9GcTkp6E2K1YU+GVKtmZjbdCcSeqCJJ8x5NFuaYNAhvUGaiHVjxp1b5RA0cHTITsRkh/HO
MWymtAiHfCOCAPYaNUOFa0A25FFvDVgy9LGMwdBksZl0m0xyeCp5T7MZd76e831wC5phGtkpgKGB
dlL91Nefok7Qvpd8GcntLl1ww94KCpBdLdn9CBb9QOrRvL9a855yiGbG1eVePQcb9LWOtKIFbJhe
OZkbJaw51X+O6vTmVc00IpBXg6vt5dJQbQCT22DN9fkd+lRsx5Hfp2WErgZnGeE46E4iv1e4ukmw
q5tI73AUH4NdweHn+G6+x3trC5UwVjAIwcyzoAoo3oN1QAtktDLL2wTmPE3jJ9k5vDPIDq7YLWQ7
HatDrooACqqDcwrPfFg51ua4AvHSIBBnmAO2cmAdhJMaNdPwpYNOzAVHjX6KBxOXprHwtUh7M6KD
vMFJgX+gv+dPuSKTl2N157y+ZDdObKKhHxNB8b4k/r3ynuh8/AuQxBg1VAXYu2Ooj9iBbXuce/eW
8CzipRK2/U2PpnXlS+/w7qT3dFYPM7ombsHh/T6UP7FGcgPQUX/npIreoLTADIkgBAruqMBGdvGL
qezWS5ip5cB+TNiZBqVIyiZRNlDpuZx4Ftx6iJAEw0YDWPkFqsJcxrNsSDQJMETMSF65jU6oO6NT
j0CEsH+QPQPHHI1eZqlAH0jxwyFgzRieExrPbYYCLiSGDAeQRlxSuzaD4+K51cLuPjAP5BBgbHqg
dQhzSIV9VNz68sZgaBL5R7xJvBpgr6YWOvrtvZrE+dDCxogxJkW92LnKiedVIVp3xXbnCIUsYu50
T5gAPOm33vQFomx5+WrDHsIXpDEsbzJ45IwJOoDz+v0CX/P0YsdxrQPEvVtv0DDFRn4pDjDsnYCu
NWy41biyhgSqbUKGP2mgTUevj2Lfzl/zdNdZggaQQQnaHw/QxAQ0TNARxclDCHOrntf0/X5Db+h1
IhzJfk373yrzk4S+lNai90StqQQNHoVdPuGs4MjIOngIhs+5LCK3xsMl7z/633OHDmQXI0kbJAD7
6r1iOJf5XZj2mIcoYe1NSmT4V/tqDW7v8e7GfBfmNkALa2CiyQwlvlFcS9CYL+Go9vKORCWKsoBt
B4ekMo12TeLkR7eI3I6eJLRybAqoDqpQm3T6SFC3ySK8uPBQjvJYWh1J3zNnhE5inDmtvthOx8qh
5FEnB47TzK6wp2/VubXfQqxy9dtFJvGqvixRW1HSofDviO+6zKOlgiGDuQxERnt1HeyUoA3BsMJt
dNsvqL/PseZ1zgPyEkZxzGogTBB1VrOWx4PrJvJockzwyTg0Yo+fXRckz0FFJLk11mtb6YKjYWf7
KmzftGl/qn9UhR2l7vHQG33QsxOv87D3Kc0iPIdv151oRrtPc2Z1E622X3DCOcfRIe2C+5e1oAVu
hOzzMQ1hoSg9vSYdwS3eE4WP10PQZxdTQQBWJtn4qA/Sk74nBlXkHfGBvo53zti0S9o9sQX0Aehd
PoV8FUzDURgvurNVjdFHKrQ4M1vYJ0ikKO072lB7gZ/h6cjl+XK6lmhCTwvmAHR67nyEzYKQNrhX
xurCk6Dgwe6+kLrD6UzQir4ZizexzN1Ih+15D96a822djstjSIObz7BaxDuC4vg+SlcNIp7cF0aE
gvwRGawP7XlAMQxA3hJQ2e0B6C5S+b6rRTi75SBlAEbcw9PGgEF+H0iZ/m4lYnU+GMLZzIR4+y8f
7QOJHAf3y1wFV4Yz30sH2iIJ+OfGWT9zQBAZZs+tUUAYxq7nvsgJRRmNKn8jYMoPL55m0JNFwyB8
0gZup73wjj7tgkXOZHAHaXmHA497kepufp9UiIiCy1Rf8P+h/EWgfQJiOFl2K2Xc0XKk9T9thzTh
KTNH3UimECn8cl4FybS3yJ6naRnk8+cacWOHTuSgf5arHE06/9qO/EmH7LULYHoNC84O1zD1oLll
TxjCmPEMYKU4sd2GmG28Zbhiddx50eq66GO7005Y7m/0/9vBisnsZQhyloTvt13fSRB0VmMKKaxd
Ap3Fss+wETU6xB3of0MiolBcvgFrXCpsOlTEsFeDxm92urDo35zH8mkOOoRS10l/2cMsos/YjT/4
b4SN3xyiBq4wtLw+iWfmGxLDFo6eSnzwmrWwZ4+LxY04ryGVk5/PGr83zsGxMlYZ8a6mIwmFKN+y
PlwRlNsS/8nd/gJnwfA0BP2wYePeXTaXYe43tNH4TLyqK4P99/BAJ2khcXsG2h5dqZcsnqu+8PqD
++Z6nZcwz6jhY5HOGQciSEAuDiPAZ1/fhMUwFqZ5Usi5/eMUeV8+LI7vBITE0InYarQLTx1uDdKp
856jU3syG3qgi8xnDJHTmXLhV2To5o4jQXGKIR0KAhFTUWSxghNd8LAm7lgMkW6I8+gM1I6GW/my
NcfkZgMhQeWaO0x/UIiubschP4Ds7xvd/5u9LCe4X+5za99sWZNJ4hlnCJU4X4NCRbjFZOkIRJqZ
oqu8K771+QyaQCGg4YRufdiF8A39EtjZNAIpRNTlgglHTiYKmCJb4JqwkvX2DOnaoF5LNjnjSQq5
GUr19rbuPOFkfs5rXzwfm7gWtQXpH6vUuS5vwY7GJ+uLd0Kk8/bd9KoXoeiRZQy7mQ/hPjHGQiac
uY/vPtcHXOAtoxk/48usGQiZ51MnQFra0KAq7nkADJ3LOj4lcOBCjAk2RGWWYBMyTjVP5/iiXFYX
sB9gpfE7sYbLADklyNw1rkky+ax9hMELlHHsYB/9IE+WbdM9rsxzfYIfBn7F52FQgcManNGYqV/t
KrTkcYPwaxsBw4VGdWGkYeHdivGknVEPUhmr5EBGBN5Za3zZCF/opKDpphFI1s1C9toxiNEhDMKR
SiJEb0gfUkQlUJN3tuU/3vLdUXL1wUT4Bhu3D1yfCjsm0oqjjuFxSgfVT5sqGrKP9ziY4VfR3D0x
3qwB9ZuxKs75V0F8hNjzRRNLRXcpxlJVWJK/3fkZImVCUsJajBaGBNmysAkTuYDZmGYoyj07p38z
rELJwKLs6UQ2KS7WKjoei2s7r8RhNLu7arq+2PFxnB7J6LgHN7fZKK9QiXacljKPs2GVuByvWXh4
L1VX2VStewMZX1DBS2TUvLxtfymSBQQIi524drLjshwZb+RqjYWfsAsRfg3aNjwuk8ZJV6LqIzLj
s//OxJJJYV2Bbzjt2C+574CazDm9oGaT476lFJ1FBz0PJd1ucfIRBXO+jfVpEs9i/EgijJj9Gb//
0vSUK57Qq3sJe2wdz9CaywFnhXRX8djLpP1VI44Y6+uncuSOVjMi3JQdD4SC9nk+r4bm0zVPHD2x
XEM29Y0p3bwus62pPu2TtGNNYbjj0sOkUq1Y4Y+jB6avkG1ayDTcI08nZ+H3AjxKQq6WymbtUyKz
gsCJ90siI54S/wOXpZimrADDTrQDNLlVT3WRImGTYRZftQFBP+OiQFSIx4W+CP0JMuj9RTpK6mGf
EMNAPKu0OrhLomFg4WbC5jjJeRkX1Uzd9Ht2j3yITbfiLUGBFWPZuTBaTEkSogdMZ+d2IPuakgf1
qXRHwCVoNOLc0U4IaqKHxVHExvB5DOinj7SNaHDY8hgiIxFDKSLouOepHS7y3rCikpmI//g0RzmZ
GnjzmTcP7pzls4G0TsJ6wuUYn8Wixp6Dz98Yq4hHGXbe4Qg/nEO1oD3DuZpG1Qx8gJeje3xMKqHc
EEqT3ii6e9d8QBF3CRjqulW6LafmsHa2dE9md4pnsTRzNJE4WXOkp6E+iIDcC4Q4hc1lO7+IrmHK
DBOLnsmcbnTxhr1tW9gpNYutD3vDO9joPicrKhZ6w47Y7gVbovTyWeL2Quycg2iRLppDclY29eol
xjxUG45Vel08thay/Xb1zfcaz1PIQUze3A/V6orU9X6A0Wyno5K30k5kYFN2RnoU/HWu5XqmBcHX
0U2LAPZ6j7UMJLzbu/jl7LiLPXne32h0l0qxeixogrR4bI9BCVy3DAU/o2M9qQnt/i67kdkyedX9
ihYYh31WBCgEDv2RUWC9Z5HzFEf+KdkxiCGUOSE954JPSeYCT/SLdTHe8z3FZ2Xwxt6UgiZPPLqd
tFmIIXISOIe2OklQTHgk/qzQCKCHzZ/TeC+qiE+EoN3GfIUt9+bhK0H3oU7Kc3XW6AYMFOc1OQpe
svMYnmB4Ds492hM0alXvitV8+txeA4kl6sWUw+LAIdnZnE4D0bb8tHbHSjzs853KW9ozvLUgqi4+
FCIvFwQJEWcDpoleHqkHuJHtKnL6iL2+xKeKUX5Mu3F/35WLbHqfkmft4Ww+QTvmm9AOcvLWdz+6
QUj6OAp5/lxv0+z1hUxxaRO8tnsYdg3pfINyXpnz+QcFNjPcs6xfPOccxt6MQH7TeZONgSx7PcI6
DKEvFwE+nUQiQcx6dKcWVmb6DTxJf0wYhD6sURcshNJONj31aisNyRCcDtQlcU3zo5eOL0hFnuMK
HYnF2Z+zs1jTbiZxUb4kM0gvZyk9fxDnBhUh3w2xhPY2HewPPOYMBLfWOINGpp4LIKF3V+eRYIE4
W2zO8kxhJ6CW2dRUvhVnN5skDJs+XcQGs+IR5YzZ8xE+D/gk8sZiUMeL7HPMeubn1inkQYbQ6eWr
I5qviKa9AjMFnrhP/ZOViiG3OfLptZC4SCUuI3YXnEh9hhUw1Md0wjrO9aMFMosiYFVcQhPf5Dpg
Os6ECYUpcSZOSQVMPDevSX8xIpIhnz2Pi3Yqxvki3+cZOc1TNNPn9/p0i5ZlNx/eikkVHzLOy5fU
rQeBxgtM0PdjoxLUN8k5jFCNscp+ZiqtD4AUzQjWCkR8Du1UBR2je5fhWs4u+NUv3+/dnPpUJfWO
E8/DUx3tFUqfsn9ZmY5GmzfI6tOTLhMAferbGNcjiCr4JwWEXhXOgjEgEc+cPbvggXu5sJWDns4o
euUZENwrJE8TKIx4NogYxpyhGaR/+bW0sO6c3IX3iZel5Fa+0xVw+eL4BqZUSvJMnLN7PlMK8m64
r8eJMrQkRxRRK5zquGyitbzg+koKXenryvt6PLBYJ9Alyn3SAd6+u/f7YCpOmDS0uhENm/DEBrG7
ruizI6VkrTeub03rFytTn8r14FqN7mQWUo4VXsMriKh9F/NX/BLwId6iK0MqOh99CsTSo+D+sqgF
r1PNwiifiz5V7jNvEoeRPt3JCX75ZTPv+y2GmdzhwJv4gHdnBYaCHuOJSU7575XgYAp7lVHeitk1
kLOJMusP3npfybLHnoUVnJcCGhexyNX7i8HSMicecYN4DXofVDcS7i7TNqw8dUrLxlVjr93VIu8M
9y2GGPwIQnkeWtsO/31QfUjrB+sDlnlnkdglLhsALjX2rGim7R7DBOzEHQORB548d59sSGuKLbHq
iAapFBbndiavINhgoelWESfvMRCBuw1QSNDRjHXkbLTz8UxDYFpDptPmfYFkuvvZCHrCWl6Oz53T
9yKLWbN5HFSifVgF8RwHFXCx4zeHL4c4FiFei7nLvRB+uuF0iw49ZBs8AgbZuNUQNHP20FFmwx9s
xgjo0QlBI5tYkDOm8SqdmaPy7b4UWVxY/VG/GetvdSq6RGpyst3Rc/FHYt5oopjcfCmh3gLn8s3m
cbABFqKGLigsEbLOmVEMW48G3HHwPySd17Ki2haGn8gqVJK35CRiDjeWYQliRkXx6fc3eledi312
6F6tMOcYf+wuKqcCRWDKvYfkBnE98wswm/BkzN/iMS7sZnMcCRfPKMtWphCbJqMaqTGPrRwg0O2O
diXddT0As3M2pOuXiaSr3yV60FGsadvetUcagNB5hnmCry/WakdbEYUzu27eIVDJBHBBIh/IJSfg
iv66+EjQ53OhhPdY0DDJfibev8OPtj6GzagQLJP9dY2d/YtfGOThyNK/tqAhnNMQ8yzXE61pbcDD
4blCqNimm5zWKUZvX+ec5IMzrZ2EEfLu2DVR3fTW0u6UtAl70T2DcDSfSYwyQKLljyIxRq3wwExF
GiACAyl3umopC66DTVIj2uLz8X5/mmqhBpfJgdYknz8/hTS8p7dt7nXa9kdkeU8W/mr+GICFhcXo
n7CUIdr/rSSFbm1Nb1SqgVdD+aW5S55QoYUGtxppxJj0SireV0zxF/sz4apcoUM9ktdr5qI1ZoQa
cMuaUa1aDY1mCAee4ZXDV/TJwLV4CXkOeXfZDPof3m0EJV37dwEu4apj5rpCUxA+QeTT7kO4LDg2
kodxj2S9xl83trbDs0b0S5FdQbaiHsA4Yt2o7Z3IEeZpJieB+ECg6g32rd+sCICXSSkgvhXh4obZ
pHavozLWPUzgitUslkQtcPs9g46V6PCRFn5DGbm03HliQARTovCa/zjPsCKRYSpfCWo2H9kfS8jy
ABYLVuqT0CzRI1KaDTLCILhhCTTc7M2/d2hREmWNQZWtuZmoPMLuMuLDsKcM6Sv0q1ORHgPxi/+R
uBIKaFBJ34ekhvEbj883wtwjEca1D0qBeI/mKuSZ8pJ+Z60+UQCzehPRK7DSpyaYY28sbTb81CRb
0WnJfoO5nVguFhpJGUblgHwTTJIFFlzteSjDIPoeaCgCjjHFKYSU1AY6R0EzjPHmsutGDDYEI7hZ
uZkTNo9efvSKOL7zP1bX9LH7ASQBCy20leFvDo/5adsKpWrp5LWWD5reZIjJ9/JlkutpIboFZFBf
jPO4zVsTjkpyPAE5nBMRLy9a4yQOkKf0yml1XalHr2a7q9Kbo8dHPm0iYkGS/rSMhwn4xovANgnB
BKYEQBIBv7l/5gxz6yWuy6+t0CzIO031bR1/4+KJsP+LitSVD73cQPFYyhQb8yPQoUp4AlGvOB9y
HjZdSDq7OMh6o6Dav8Y78DnOmzqjRUXFbytaKHrUbWCN4ceamf38ALuATEfaO737HzMQaqR7H4AO
QK1fuNIv9kw+JvVGPBKOSY2yvw4qPJJeA/TSEkT5mk6ljs5gi3RfTnfcnTBG9I8/51cSxaWwiniV
AhC7hF4cX2P1biHKNp0GhAVayoYiG9091CjgEChWRy/+gmaZ1wSRdpc1rEHQI+0lHc4zsmgYdt7O
9WcTK3Ho+QowGBeuB7blcJGeBvwRrU850smheeVcORxV85YuJdneOlTD5g30re/eXjOo2Aw6IIDO
lQayKeWQgBOjn6dSHhu2H8PuQkftuLkoQW9B4dwr/I5pwxRF94vhpF/YxvaNK/rCBGoiA6HM6QpP
M4RHAKVeW+/0FwJndYkPvnOq/kCy+HUwEV2kQTbp0SdEUOlpCKr5JsHRMzOSmgeyetA8hWgmRuFf
BR2eOtq9licUOauG31QjmR4Hy5JUQS6dzs99ZaTewnRSq8YZ20vJPVheY74nEN0PhQD0vXDOrq0l
HXDUVHZ5op/zhs215A0QURdQFaP8oB3C0BI0hGYdSuJ2w4eo2VOVl979hNfR1zUHipK9eE1t7v02
TtI+v8eg+3ccEH8rrQxS4yjsG3AsuiPVbfmSA5tUYojC3EeLOKxK42s0kczVlb76Xb1O+iW1pm+y
INo9fKnvEH0Y2RWNdwm7LKFsqnD/cUEPMbpbcl83ZsIj0u+uijTfq7uUsEGOlWUxEncKV6pU12yu
m0ZidQ1yh3fIWgYP5738eBzugBn80SY0v6YSb3QZFCw90InYff5IjbOUEeFrxPtiBuftKPGKssP6
1Qc8SZm/4wfQOVThOm5FlwnyZPgC40/Sd4rNx8P/RmsPrjkY+GJAwBS1mM5617UBUB+T51GKEg+d
AZV0cw3t2RALBcfnrCLg87NSwQ3D7/41PlGFMfzC2qiOlHKfaY+GVEEPFaxpX7sS9oMuRtIglCVP
dylhpCaX5oJPWCHBmXPYUYdd6xHg07EJcTWu+LzOjxAeq1/1uUQwo/aJYfSbGsP9/zLr1qqFHu8G
BtijDK8+ENPPUqFA+q2XNcctirNVQTbvBeO8nkilKAATt60p7Y4oZx0K59aj1rImuWBY999jLPU/
Hh4K5hADsdp/9oLLdVEyajvKHHlIFL5QDrj449wRPdp3cpN5/fWM6i6PDK2Lf/u7j9m2zh4Ycr5i
e9/WiDHaTx8d4+Zo0ZTs/UNxIqkSe7PDZUrW4yfUjh5ByD5F0fyHUkgu8dQX+xorYFwB7t7S+TFR
SRZ36Z25WIgAYoN2js8wnzCDmSTHBCg/Wla9wsiPyftFy7krp6fUk5DKgrOBRU30HQvS8AzwmxoK
jmKOp90jQiCr3/1f1vhfjvaVZoGIlCEUIsUl6Bl/f9LGS4wMlJRfrSoYafIO+uXH5bthB+odtM0z
y3lGGct7+6t9wV+MZQQjLlPHTMJpus4d/jbattlWWnyZ3pfRmXen5NynFvTKnOl0KUsle4m3CKHw
FM7tvft43ei4B6+HL0q7PqMYrAc55AtxxvN4ESICxel39hcgqP0reLc4OqhtpJD4Y/tMERZ2rj9u
MZY0vnxCECS/lE+JikTU3ej/4nu/elPacn8OPk8SyopEH53mnX5XorqL6VeJsUJnILkUzCenF5wy
XZvO/QgfVXmU1x03L5ZjoAF/vQGexrUSGuNqR6/c4LbJEYaUHtMmQh3anG3EHaVHE3ZBYXdrZXA4
jenoEZsAfwNFMBdlwHyDisc6hdluoh/azi3aHiG4Kd1Ej2etoAPIbmfQhotvk5EAsSmTdythy3ja
e6hQ70TY7f4jJF2/7dR76mhxjRHKdaTVgJoP63m1CcHedh7ZFxBYc16tQEpmuNYm07sdc6+X4YWc
URXJbHKL2gHiCQRnnPAgdMdVPgQTGlNt6T0avzUyRu+SOu3jX+9Ghx6hylBbnJ9QD7mFrejTr5YA
VFx95A9RC1ojlWLYM6wHGyifYogY6Z1yhxOpd15090Z2oQxOiMVeApfLCgf9Gop+YKWkJq8r4wvw
ReUrsI6AOR0Q3XPtwkwkBoZ2DhUa+pwjgV707RC94F8kZNfqdq1PbjXDIiQjNevwsiTsEM/5ExXZ
J5Bb4AEoj+8IyvN6987EopRoWqyG4Ah2UEmRvjlUa2/uw6uVjfgujysze7bgf2BQXYOd2Lm12TPO
wwNg0ra1J7oKvWpChp90VIrPmP5gcLNM+OrrTgth1Mj2XzB58CawfpJ0Eai+hN3mQUPAeo7Jsb9v
kfDzWB6X1xS1JCOdrHzmhaCV03jtFpzdsfR4sOEsn8F32V62IeivuLshj74ZVcEYACUznwUGOUen
ca7Snyislwhs7tZjl47Pfgc7iHvuG2Gn8GoypQwKcc9DlqY/I4M0rPn/3G/y9rH4Rzen41QjN5tQ
XzjhTK+39F6vMHHSnJH7d9Vzx98laQncM/RQDSqaFSJgB44sTjQvJ03hhKRCovd060SALGBnxSuv
k1aYU7l3TSoSVV4OoTpJZ9zjlYCzeRUejxn+wfAXnS9cMiCc7Ee6VSACcz4eAkxUQ7Sy5gkRDbAl
/bPJzKl0Zx8PIJyMdqTka18x2WCMDtMZmetpBWt2PnR9ovoKAIwKHXmJpsq6U4XZjs4xYF7uzAxr
jwt1IY6j2a3tz86AiZIMLJJaln8uIxrFz6lGyx9fNXr5S7w/3MYHtX85XJh7fHi/5JYJZIGimGWk
p3MTndN/ShuqN+n+nXIroRQikM1p0+zxIKcXYrd7hE+qrATUZv7kjyyGqN+I+C35QRlxmSszsx5K
ImFtJz/TnuLzG7cYLMZSE8Ao/Md4P10jWbY01LKsJrmzJ6ow4Xxo4j1tptSMshN4ZC+hFbCM7RYV
2aK9Q5D15pa22lzAXWHpeUoRIbwchAvKc9TlFmP6xm8oqvkIUl8vbDPv39/+HdwEnQpiJ4MIC9CX
SBurIItS6NAge8WB96aY3PsSQlyFz8NsOG0MYpBspQfNXYx6gk0hzoCCJGjTmrKYEj7lTOG2Z6/e
tGjmBI3cQbVKM+TXQEBUt7x2rXoV3e+UePKsnVfM87od9myeJ/c75ioDiJXCGTJCw6vv/LyOq8Us
Kye3rwJ9zD7WAiuaXS2P0Wm6xUpHUjg0YRQHvCb2ISDZic+Hn5v75AtyRJrYDCSghCojVTqVXNAD
IZVUaPOhN84T6IM4Xw6vZr45eV0qH7jk2MgcjTfNfaLDuPuECQEw0gWNFQ5bw6LtPV0WbxYjhZes
sPaQi7EWtrMcGSQaeXioj/WM1T4dzYQE0qgM9I+kgnNuDCyh7+4zfmHaBV6mV9KFt3YA//rd/qVy
Lhyzkof9sSJ8EIRf0L5Kz8L0y4fngj7wpy1OLr5EUks5JYP7tpPp7+DIkvoIOvQuXHkS2sOqDJ/l
9EdvGtFDJ2Hoxo3mqREal499d8ZY31yaNFRGqDJau53R8fCh+31gJCfTo1Md/zmUGioSUmFIl+5D
O5HpAjkAYTRkCVz+FaQd5e5fshQA7eTV/R5gz/Qg+Up8WNVOh6/3Hlvz7Wl7ruEeYS1QbDOCntIF
U8d9eJh2eHgeJKh0hQWHiFrzod4B/uqlPryGzeyYDklPpamK+R1ERlhzFn4ylY5s8DSig78d2T3S
XvhAHYUMhWpic2Tscyfdnec5Iy1C5DQPd0fCVj5sRbCPP8KFlel72ex7avxc3JIzgczMVLQssewM
CR4Jr7zQ+gIdS8XPV83aI8GhdEZINEyBAcAFMJndthIvzA4SGsT0eMfQtCI93csMZcLWMI70rI/h
8WqKgAveiKX3M3x5neHhUKbXgAh7mml5BKOstn5bDUKmmD84dI/0T/MutAgpvWJr5QIKcI3vTSAK
zT8OCfD14ExZMNvY3Trem7NmOQWmzucGhSt3X44kKiI4pHh6QXB2EJLVxe/iOSD/VVsYtOphO2XA
Q49gt8Dgoieu4ETz8xDJqHWjcuFGQBWCiMei2LwX37PDR56ToJZnxejjfZtQeql1RjoJuSI8lS0I
TcPqNae0Gm/GmROus/8qbkUwCe8knE5K8CwAIL4eSSen/7bYHCeM9iwJUCDohRxss5x7bw69XvLA
EVda3bCVtPbIlG7BM/jQOauMcv6cJlZSoMK5OmdeFrQSAeeZj1NzCwyofaKXRTZNuo2PLG2IWnOm
XblzutGXyJWBgpqGk82+dCOZ0Ri5nC8Bm34e8F2FwvszYsPkeISpvRn/1YU6KFO5Xx47w+/6vaHR
x56cvfsFHnqUZNPnX2uURyjCqSQs8NvwGrMvWSymzPq/A+4e8JdXoCdvsLzfhs/bvuRoVDo9vyRn
nFuWLyzU0J1zz4sDkLhA3lopmAes+gdcGSqQBygw4iVleDsUHeuMuOEsokKsrrPWRDBGvFU8ssxJ
Z//L03fzZGTKefr+IWJuybnP1CgMmzIiGkb0usmpB5SDXdeu/tZ2XJE/0s4l6dfGjsOkZs8oY9jU
TKxawXhGhzfucgv5zcf6XTaK3xujXiPUeHZNZIvVRw/mWLhlWGXGGaxVyKL2BptG3ELypZPrAFT8
70dA6celJ5H4J0tPF6te/EzzoLu2LjmT5x1jMY08JflUhfsUIxtZhsdRqxXl58Ak+i99zPqNUAVM
d9cYPALxs49Zz64jAhiDbponHtLpWStGeT8gohXZKEs8DMLotZQ/xjo+EytJX67sqhwIgN0a03B6
ylpDcN7xjIOn6x73mm0QTknRUlTDcnNo9nDBQCUJVYCakYc1lAgh1DnrjB7ad/Qv3Tx+8sGB1FuH
9RZXIJ8njkYBNmEZAuEGL6kGGsJ3ipGvN2gibWeydP6sP06aClQbZxFpf5oR9HgBL877Z3/5IJ6e
0vbfV59aXNbc9+1P47I8MF8Zuy66w6xM3//ear6jb8ttGQ5/OESwHPMl793PJgsAWQUitu7+GYMn
AwbfrU3uKOkj1pz1SqvCErs2Ygj385i9SZS+Z8qhmDAyvDm/GHnC76G+Z1AaLf/miLyQy9VtR/r4
dThvctVm7gUJINTwMoCvz7ofMjeE7asWzagVEkYEWSh52NJLQ+/nrJwYbYe5hrtRwdz4dVo7Il6f
7iktc//Wcm+I3yrcVHjmLJVxa6HCFlh7UnE9ppAvEe9Mig5OEPhtJH73hJ//kho88ngDuCMfhLTp
TxROVHDtlUE7UsGgAewhXG7LJuHXtfZq/41cC9aW6GuippBxJS/v6/1Ivdx1eF3Yps+epAw/3P2Y
MD5Ssd2rtal92aABWFGmmlMdiZnmS+4ZPygYWJG+C+cRbrgM7PaYYGzZBp4QpDOszQKdHOfXhYnA
eag5d/pEfDRzdBx4zE/nwwXZLW/fDJEXgaHIR66gjNQD9pVeppDppERgW+QVOg3Of5AzAMt1Mmfb
GGwkPUkclryHzOy6c5TGDv5aQhK7/XtQEqTBDhDp1D6DDcKycnTB8sOv6IgGrp7W/9rzOwcFqSn0
HTnPG9yr8fEBf68lzfHPbbHKyayGrnz9+4fUTQFmoae87pk30dvcYRGHrbhEk0Yyf/8ct0dmQnoo
1OmA4eaHFgOlMNKprtu7BK9rgACpBoso4xLsmFOJE4gXlVuzJkAiuMHqIWp1LgmqitZM4yx1+WD+
FdHMG4wsWRs6gJ+ORFJuU2LVQsTA7QjozP2uBH+4EdFqkJumAPz22J0nZiK6shDNOHQPcTSQhU4P
ERww2vhI2nGRdgb3w+741x3JBJHfif203sBfEdcPllGSwqGiePZL1D2k255hEj8hWrMoLb+Iy+3L
0ynZRvWwQ7nb1+rCe8XiVe8SGlkgiimD6+hU28JDRp+F0Sd9dHKTVu8L1+9fxUC4/YL7s9ZzQH6s
26CzpbWSnKF2cuVoh93G9jTgu3XP+xPr5SdpVljckH8YmE3PHik71vI6khnpHgDFrECos19cOLsT
Of9lLKQJkX5UEvMuvD1ylb0zbHUNbQpGQuQLUkWsli5k8zP3CcB+Q5/gOqDEEIzaBTD8dHCI3tC4
KjCiP9d4ZID0uCEO55+lopGF1XUanEWDF4ishfK67SLSuiOBGSPd1YMfwMKA4HNkEKgfj5Q+QY4N
SrhqR+VVcWWR7jA8SGHM9+Se0I9zSekpNdeMAtwkZJa0ubD12SlSAE6oDYWp7UR1osxUdqdUchW+
eB+OJkbR6Dwh5XFKPEnQzNG58hAnTdQaV8kjLdhD4zb9PoAPXFiN3+lrmcKx/fqrYFBuoLkjqOrR
jWj0fHFD+aEOVfDG85lmx/Ymz0ESuE/Y8aLC//BjVWFFqtKyo056bwR+QKl2F+UiCpJTfEdttD8P
Cnx4aJVQqoYScYP/0sOGhoEPnOoS66OGFYJ3jF/m59+52ngGxyYX7bg3e00vTj16wECsR2aqpo+g
YmB+CqQSFkP0zr+/Du17wQHhPCNDlRBmmQEQii1yd87WV1fdUKpSvYIqQ65o4e6t//nsKrwydLqB
MRJ3xo15CarTyFBRf9qNPi4xPaNZuif5ydfmA+WJwxmUkzWdCQLQR+DKZvqEN+eBjUiB9MBp4SoC
DdEvwSAPjOQ4ngKIC+QzN+u1uMxaA7bcayLJuheIMTSYO53T5UMAFogplTltlh/K4Jj3WLl3P6b2
G6MvejNnI9t5J9ADuDOvs8tpRj8U5LGo2+ONLQKIhRAy1JGt4KNF2vI6PQ3aEMZ+zsV1Ytz2n0e/
Mz6GAhMc4VqA5z/sdT7ycagMCs7IcAeHdVpMQtzFd+vb7wSnFn8HwTmXMSOinmkUz/E+TQoSk6n1
uWS54YNvdae/v3ufDEen4ysHCQMvs1cIIXud5Mw05eizqQeU/Hg64pxeYPCwvRoYDQpZ+hV+Ft6E
ZixQwNHD0Iuql1S+XY6D88DJwvBRURjTctSArJLM4HIM2UKEX3lQjdrjY6mnSC9RTKMEYF30qW8i
4L9mzurKJ0mHqs2G+KRtfQdSqSNp/gxBwGLkwf0KouKcdhuONRATfiL0iBPe5lBR/aIOCjJxx90B
UMPnMNsrxA4qq3eAOIbr+MPSTZQQj6VHvHTngxFyyMnDDbcQ/FcbXqiS4H4D0AXhY8vpheSPDy9Y
oKkfWZpOsiS1A9kJ9OoYlRdDFVsheZ6zHn8XSYUzhhZm8+Nvi+BHqJy7c7GAHS7YpaCsnToVD6T1
gbJ+OKke2BRyJCmGoJA/j3DQTP5gE2Hp7rnK0QFEqLPgNtp2PaSjkt8YbiNrqOhgLmVaRQtkVcmL
KbXFnJCTZwvc7M4UCJlxvauRaHCKYN+Z3Rd3pBk9kE47f9hvzYKjqykDQfk81ldl+FvcXIKHSvvJ
BZT9S1Pnn1vzZRHILY2DCdZgdezMyEL754Go3UvywpfkqNxDclVHpDf5Jk7EGmzv5LM9tMFwrE3y
gFzIKBe05j27HGesytnNn2OGth8oqnouHOiObGF0qB+vZ5vALBD1thLfhyZMP5YV/FasQKIqoZnk
7I5Nm+2ix4xY9UWzKQLjnJWr4yOsXT4QsRHDHQzRHLMU1LuK8YaPacCyHl13Pfq+dbeF23mvjl6l
dZp/s/vigT3JMcLj4DHQ/nSeSlRjs2NCOxP9SlPsXdzDty+tKT2uYykUeAFGU7pJFbt/QkCe5PsL
jwC8B9IkXgZW59hPwJVjtBI84uiXRDTQY28Ugbtog0kFCM3B23GRk3AgaaiJfkhexKXCkegBlPnX
KW8AYcacR5NWcvSm/0YnOQ9MkF/wZ9rHrqKqsrKvxah3gFqBXjmigL1l8qSsbVm3maZDbYmfJjkn
94SVTBsYnPX6TNp2WnioFmgBK6/sz97ue9PbwUEovjEGskOPCXdNcTF7Z20xaPYGP6+HNergkYYx
fOHAJT3PaSi/6fj5/BEw+22lBpmTKeqebSLJM9Xv7XgZ6H3LabGi4ypU9hdJEIKBaIh5JZ8M0wWd
Y9WEXallH+PX5PizTgCx6Bfonsb3gmQ2JVy7sRYBLjYeqsZL0RBjh6dijov5MSgv1nvyOkq5GM8C
f5Djz62AN3HL6t4p9857amJuVIbolsL/ION0kfMTuc0Z/CYazLSfW8N5SJD+drYgKxeLlTQ4sLQa
FmMJXDM7uLriIcOwQP9EDKLinrbr0W0umdKyL7SSdYrNBW0bYgT3O2T55YEBEeYDHejjFibINjbQ
B7oXvpu2OEO/UbGteH6ogxjiAwIMVXwFMSSSW57PymvIk9uDnMEVnNMNaNfcdL8ZPyyKw5YZQnzd
94hoOtCjLreY986KmPMXJD/YaD5T34sCGvQCgOIq/VrdFTnJk4w7FMgmrOc1iB5/vuqfvBJXMhqO
HrvY6GraPYLXCtnO+J1hF8TAh+hUJGgdKtgegJWcv0ZIsPFRt45HWz0AZzq3WcCJxR6Pue0wfUHW
e+9QQLkyRSVIAQ5z5VduDMgzB/74kCOjmjfhF4UnN8fotdEiRkKyKI8BppxiHbJv957OJZdUuRaZ
5t/4AnTzmCi96UlzadV6S8DUc49OiZ2JURcH1wU+4cOauePMTz6AYkbUJCzK0Rs0adl5AmIQaMZd
enW/hJbB4f34+EJk8DSQPSY6TkK0yhSyZt1h128TGF77j4m5UD3K1NzPUHdFTNYOP1jkzj5XHTFO
cjdRp4PuD+gYZ7yHLQ4L6HrQPfxcDj+FrYvxEOakJAgLIywR3KfFyz9yxqUsR+yDRLLzWYsO6O3+
nBm/flz3pQUNywil6So3K9Yd1YcVbCHATyofRIZ/7p1R/pRWRlZHgDyN007hDrcuIyqjQi5So23J
rXDEiQAgBjXHgodNPP0mChO7WGQ/PFCKv0b1QisZrxyqK/ci5g7egcYW1wF+cpwfYj0gkYLkocJ/
pN1ncPo6KsoxTAS5z0r7T//64LdnEYi4HHwV8TvuHIAclCERp/3wmIFxqQvccnQQdLwrz+clq1mU
Zz2flbf6ueuO0+6v50/OWXhLKSVETjF5kEWFdAT+nZ+tZdKK3Ok/43eAQomBdXVBV/SM80G5MoSZ
Aozj8aymSP7A7biD+dqetsKHA6U1ZoiOOZqDt4s1QfQN+QEIz3BARDBb8bUaOAt5txiOS5zVhMjp
Q51MvhpwusV5dFRsQr7S1+Q86RL6VTDYpMbiNvoijXntCXheUMHM1Lv2TAT7KC9mJg2ItKh0nmRa
Khw41HjwVVd5WHwtIvJ1bpXVe0CJlMdBwilRb1pAuekaR1s1zXE48T2DvfkoDNjjWYShT9Ckk8xp
IrGrR8as0CZXhBDuP1oCjOLFRHgDNoUUxULGSOKZCLgYQndK9LbHUyItOpixzsFjDNEIjCcJX1Wa
T8pRvVFz/8o3K286NK5vOGdmDHaW6wSLtW2SHdZwXv8c5R/kIV8yDykHA9gYsl/OZhWAVunarcLG
JUrwIHt7x8JFqYIVhcNnBHQq0NyZ3phhi67oD0LTlgdEx9jPlgN16hR/d+bcL3WEzbiWYmI8QHRI
IOpekRcdduDcPNRY3AhpBxOzzBOwqQFvJJq7GplzZjo7ceW956JcY4Yr4q9PzTXHx5ezMN+/XFme
lxG6X8j5TOghJLN8FGQeOR+AaEbfR7xOWXWqaQmSTqjOhHkDRQkFI3GJcUREoJJ4ft1msptXQ8VJ
X+DtgC/TJsas9rX4Rrgg/Jf/oRS2Fc3NPSLEj8otxqQ9+GNDx7vPeQWrBIxPrZuDlpG5qeBGuSFl
QYTRBzoDPvYRRwSMjUJvoLhNGCiZARBNxlzu094S1tw/YBSHdLCRMbuEZ/JTTlTyrbi+GezPk9fk
RtTvRjy+nYQZFskGv8T0HWL+sdr+DYzxd7g4ey7F5l/6P9+w1CZ8hSCg6RQGob2p+Lo4tAy7Iu2a
WDu5NMo0HQ/FNC0mHsVi+lr3fzuJB/72mQgJ7bd+g4J9BblYwofKp5mLHpXEcx49LoM3thc1MPFk
8+vOUd2UwPZ+szjlfk7AZdvBNNmathDmvJ1q040MSCIYPrYcdKH2vKYplBvFRkSRFImR3OCJGHfb
qF14Hjyw3EmNvmvC0Gg/eDAb+8a54mhozqBb+bfgwoI7E9XhcnGL+p8YAzIk6CDCAYs1udBenLGc
1v3uvr3X0TVM+Tqn/NnIAYXhE4LhiYsWDAiqrt+AwgmrgdNXQ2xBbwqfJ88B7i0m/S7YNpLcqOx/
KSlLm7k54rmSg11jbOORhW6oHAno/A06w84IYHiKrAKXXeXh0BCv8w2NAYAiu7gJ0Y+0QLBwAa8x
iZRhfehYacFbtBa3Ac8k5JQoOdovFgfKkR905mKk5tO29xDrkFVloE1bILTLnn/eqDvsvWxqdYtw
cyUWfr7eVDRjp7XfYd7Be9Led/rKUIA02HLazuGkYkQOGK+ie1QGH2Q3xqpZPIEYCfr/ejIOXQnz
B6setliQyvDmEvjkNiOV24gvZY0t87uoPD6Bw4MFZIjWgvgRipuUEM4pfMIosG5ga4Lb3RWI6Uhe
x4oPvs0TALhys/hXTIaryTXCVUCdr0KglpUnRl+qTXk24GvQOrCcXgOWyeggeNq/B9AYHif8x6Cv
OJ2/dBEWoBtsbfSk0H/FmmRrCXEJ8Sl8ze4P+5Sc4yvdVW//pFmT0e/rfnJUb0f/eSOOpIFYH3ST
ych3v2RjfBnvBKo8jktXxSeOPwLzR8RcgfrDiGggx7CsDd0Nz9foR6kRaAFnijbkBBEhiORQk8JC
lP5L56woVndbzE/h8p09B2+qLbq+ycekB5esS2TTCrA1kRa8G2JjxWP2vDC6D3qMeKaF0EwOjxb7
hvO+xagza+oFlQFhnwUY5QRPzOVwT+7hMV3TJQnNa7XTkpWxf+pLy0i1P+8rDCTZb9EKEAvNm/kT
WzJIricPrblq96wn9NeKvsuSli1Cm2klul0cHZtNHzkNiwE3suZABnFnIL4F9UGLweqjRNUin9+R
xvGa0s1O7Vzhsb1HiArc9RVNJGhdQv1vhOgA7dDfE2kfcnFIG3poUOrCogsK1REdd5n+OOl/q98f
cWHcTTdWYowVZAxCno4hFA5IelHSrHkEBUjvQULsyDpmTB7xNPalDUvU4NDGoPbdAU7xScPtQea4
K1Q1CRQoiwVcV2JWfrxukHcHUAPGTL5rzxgCdzKlZhq/EPo+2nBq3kDREjN5CHoSNpD2dcQP4vP8
my5bqrseEaFR+xUWqauthbl34eGXMZv7kb5UBBXM4AgYgfZFN7dOj54igoZL8hu+eYg4pNA4gypD
bYZKRqIaKDbTOO0VSAm+AmnzcSdMWsNuY3d2JtX1y1cklCqBhtzY+G6Who82P07XY9GzmTEVFIK0
EwlDtIskZFzQJJhMXUMT/7w2/tGc0/OZ/wlyNAhsGUP8QCA9+Li5qf0NPY08zWlr9IVz+DFrI8gn
gEPADrSHEEJsGIwYQ3WOopz/kpvhOtSmn5DXDIsuBcCf4DJn04Ogu/YhEEPwNh4ZTlwQusZ7FXwq
9VId6bjd5Z7nLUYoSkcaawdg1DOr/ZJU69YeVivDN8qRx9PTth8oVJBazpFOuM9lZ99u0KKIw94g
SoU4GV5xQA89684R2AWgiG4nKwBCXw80IHq4A1BH9cAHQiQBA8zV/k0bHtKDmghMRhvE6B0jsBC5
i8ZGzBHN0zTrLpBIhhT/8n8FV6HFAq4YM6dURXHfYOS4c2deOJ0YT+PjlmIahDNYG1kv+OsnnvRm
qPaZVeKbdwADsE8EJSDembJcbAy+Vj6yKx55c3dNCVqjjEkbdfsvd1P1ufta1h4tDJZxR4Pdi/L9
UnhgM0YUrU/y8Bg+Elq4EYrxpE87IldBTKCFnJxlQlIV5Ou2/7MeFt8HBh6H35Q5cnoA0YquFQDL
DcuXOvoSGyLNOvqW4UwkflGL7rJu2mTnWAje6fKSgBai4+KkAhgRiTzMo9DQsop2IIsUGJVX9Fj8
Irj1ucaM9LHVlO/PweQPPvWOUUu7v7G6ws65Xl1mtF8WzmVzDsW3d50Q9+0QG+nqPm8+V+JmikMr
VuPiBCK1O/q9ta1OUIth+PFaiH8s/2IT22dnT5g9al6cJdQ2JoHpHR3D3zeqEaIT/gPlCZdBlNb8
x8+6dppSqgTsZgfi+mIL48ks27QnPTia2D8Azd7L9tAc8zQruV/NTgnDQXieNlSWa+5cjMYlxRhP
5O6ytmx0BP2OuS/nbaggLe2lSNuw7SLY7dHM9Nuwkfp6duxDByX59ALtxekAR4Z47e5W8bHPczkl
/Zt6wwJsY4jWYcC9sPkkIkOman3eSpAmMATlQLNKcly80jaQCgcZw2R8hp8enGbrYZ2soxte63X/
HZUtLGSfwGjxoPMcjG7e2z5tcBby0IuNEf8Y2yyKMDRdGFPCa/8eyQ/Q7F58d0drzaPKbHY6YjQq
XTx6s6//RAgjVCyC7FRjYB2ozmmaTyvSIR11rGRVm65CEWJ8Zwg6Zu/lFdQcoYlbm+Jnd9SuQw1g
b3TfcjudfCHWsQMTZwhRVMVEbnR4dxOUfShUjvabE2H5CYFe0EcvN4rcjg6EKxct7x+2TT4Yr01s
ma3PgXXsHE3Ny37JcYW1BmCQVFoEdgkZFZeGVddVmDsH5QQJLIqcBdPQ4wfLzgGGMqtf/91XdxRc
66kyVIZdCbwflEgdgKg4bDD6DwHwc09ytM6IlYeEJK06/QN3nsWNdJXuLb/jF1xOuEjsi8dsOAF5
8fjEF2uOQ1QJ+A7CD8xuPdTWhaWs447pIcwH6CPCi+sDvQonxiX+J4vI+D9cu9gyXguIfX7d3CPy
6yIS0ndMdjcv8tmVRByUeTiGkLzYYFTMQ+LTu6++qw5PrcyKYpOX26yNfbJAEMIKz7kEUXd/ERbd
kaNwcMam+kR27T033cVpZg7NPuTrD6sL6qLEmKA6Oh1D5nJQTRSrOewQ7HuPLeQ5qcAqqyY6f62G
lKEvR0x3ynyOL7KTsO54TBnxZw7zAjCOrEbuSoqH3Hpa//20tFy9Tet+zi74GDW7F7EXQ2rOdRj9
JpYfu0neYNMjWHUHhJlbNNXVsBPr3GY8m3NeEMj2cV1LBhse0+8U8FYeeMmXkdMVFIu1wnTeTcy5
cQobGGW61LkzSCuGRzyPNP5QjA2cZZsfQizv7egLzjIxcl0mlVscNCyCOnyInLqPCUVbDs4NGQg4
9/m4Qcwj1kUsZNOGo/HDAhvwCB+WoLncbtNzyt5xdCAPeMz52RB+VtEjgxeSjQKnOJpbKEx27Hoa
pT0MZunY4LSsrFNG6s0ZccdZ+M01m9bPOTSYNQ1rcHGfp4yECJf+xirTiR3ccKETv3bagB6pw3rX
bVt4jaE0hXe4uZcDB6sLAm0AfM6h/ELMjENj896z/dvoNuz/uDuPJdexK12/iqLGjdPw5kZLAxIk
SILeZ04QTEOABEB4+/T3w6mq7pIJdWuqKJWi0tGA2Huv9a/f3Lg/QHogXmGOK3zXtHpAhrDvHKyI
gRwwB6P2TyIGF2SMrBny0cJv55hGj/tP5SCuWUmoajBegg4bXnHCGmA8mthJsUIcMksJdZ1qDPjZ
DRILfN3ySR6j+vu68H9sZb6t0jWBmzJBcBQwY+KJn+9Q+mizAk6OYmGuwwz/HEaVMEHudvjxdIR2
yLp+ha4X7dKIXU6ePN8blB8pdt4+Cgsn/Q6LC/NNyNTsoeJlUDzuaMvBvFyRYJpgpLDJYUNEqctq
wGyHtt0Txn07EpoJ81gWNHLErfmRTYutIXBU34c0Op9SAlibLSpeqgeKEFgP6ujEQDUc7uYb43UK
0mZTogcdQOphf6XnYWi1QNFI7hg9QMuQC9Mq5uNAks8RSTUU/1RfJh9/uqABYWej+eEawGlLGb67
b2ymLOgAkkw1PwwDxc4x14RmB1S5AwkMFgkeYBSZ1ZJbE2I3Rh5opQZp8XCJzROWGwtAU1rP55gt
iauADQpnG+jp4lN90+3LG3XPQMiEBsKKRi3Cq6ERIXJWhWGAgyMuYZvTRNl1LB1k6UA2ZOpyozLb
Q4HucOTzrrOPgWGuT1OUhA/b+KIo3HCB00UIXcz2t/ohvtKH2rR/LSMaAUnudq1+8MvH0ynYDVsC
Q1LtJNod1NNxRZQlN6DL8/DiOZIdStElkylcO0B4NYp9+SLbbyEqH1hoJ46VDd4t7hcNATInPRpP
1iVrD8swdkZWd/XZwyt91BguDYSjEELrnRhg7KsGeTNn/V20qw1IN5+CwU0/XGKYGe7rPfhu3EEs
me8Gp5iEFMYWhyG4CBzJoo25X2TYgFnleJBWjZCYygaT9uFkYNvZb4k3go91M2ixfLfG2GfCZWGN
DVs3hd0mZTVUoFGXEigODCly21PrKPefU2V7tn7TJlBT8MJBNMG2UmCFgkPkOKTmQ7jZHEHRGQTh
Wo3ZSIrJKE0XBAU0UZDIvlgPMAN3xjkB8cb7jeYggnT2+NJ5iJ/7N/yA9L2b++MTBJOAspZb+1tP
bQ/8/zkFzIPpgA7c3wjz8htfnQdn4De/xPd4aHwzUKByek4eh4E2anJMYz++EKaFO4y/TtKYymH0
xv2GMQhmNFsWGDdzv3ruhvXy2MLOIFaQHXk3UDkG00lY8OyhPH584BhGqsWKz/VxymCXYKwHNwrn
23iYn1eNc5GoAc4cr3Z7S+ZgPSGjPUDpj+cUDnwEod7OFgyJonUgjyVxhG9qi1A1Ypz3oE0o8Tvx
tv09i6bBLWfmtVAACKkR4LNK4wU4zIPeS+IuwtaAXhxi/8nkPxbBO8DGIEMAfh0idwmwx930wflE
aT8Zvoec1GUDGgZDxaFmV30g3YYADSVzV7nhwQSDk+GE86mRh9bzr8hXCEqkLcZIm4yo9zlAHBeU
oo5VzljmPMjflYn/CQ2IA7Cf6FPIz7jwD54O+J+58gfrJyAXcp+jX4ESTyFpsT/jS8pYe9CbkPPy
c4VhNuEOgxUY4OsGCttALs6+RLveZRtoNd2sXHHZ05NJcix2AGfB0Zz6rJ1xT8JBT78sCqhK8sfT
zbb1kEFsAZMg1cNxlgojeI8moh0fqQqYdMJmeE6aTXE8feGa9BghMZc4DO1qYR2Zx4pu+12vCbQd
9wP5R1TH+lVZ6JtqapxolskLwsDNTW0JI1ISvIbBfToX2EWOPQ1Bga9tspDP0lGaSlcqGTyK5PVz
BWqPOvGdpSaFE26a7jGFsUhTqhP/XhZzyCxw6pWrcQ3UZUy8EVmCGmIp/YyT+SGekTpp6zedsc9i
sCT81B1zZWw0lZQiCN4rFX6lS8+TuA9G6GC7KkTuYdRNacr2JMy+DgAJs/sgGQlmTLoejM8hvlPY
wAMeQ3PqZDZLBWH1cAa98P7rENvgLgQJXvxgEsKDTOX31ELWhWKtRUE+6MxNCBjbBklTsIXdOK9A
apjm4qbZL5/bBhbA2Vz4rnfPbjFxSGOV2TJe/Ftli9E3BjPw9juyYMyWCmbIOvEOOlS7HLArmg0+
d7iEkyDVjooP7aiGQK3KseDuCWY5gTzCWC7wHhgFGDu0o7SHOAz0/xNvnStvBKsPKls4k6cMs4hg
UTI0ufjEHxP1RwgScOXOc5/c7LJD5gafbAn7s8FIIwPXEBDrz/vQrTOS6+RldmRmmCzDufEO8Xrx
FMdtNmXIspH5ANnXyIjvV83R/yqW+lR0zbE/gNbmurooT9tDbDdwmMxLCd6ECjWwD1gUfmOKuI3e
YY+1KwY6/bf3IeP4NQQDs1miPD/G4PPNhVRs/P8Hssbwyr8x9sEFzYf9rg9vXsfXmiAmHyB5xgmM
t41NhUuphkZy4W2KORyQ73Cj4oyAlAeat77haozJkz6YwLsrYM8VdLStMnSeLzdehkeAzWtI+8Xp
71ZgmBPhy4LjyXqAbuFNK5iEGiPbZs7NTDcPF0XkLOLiQ/7Tr1AZUFbfnrCWkX8vANfwxXrHrUX3
xvpHtpFWWF+ihB+MWsC9FUdcKidmdizyCg0T7U3EtiEIgzHSFdHGBFOFWXWgUA+4Z4BHGEF8S9/l
LnkL3NcC7aiJ+B80rPwkaxLg8h7eCLzIMxvq7OsYvDVrDGlQeA9iTXS4k/ryQnslMLHFu5zoNYUl
cspn5czDMUs6Gj9d6upjs35efQb59CAX/Jszoikgs+8adn0ckpwWrEB6KwioVFKWHgxRupUWZxVt
2mBnBgNanfz0xGYaORO2JZaP8HshWolskCC010EkBmFuGx/YczhcoMYRIMJRHzMMFehXf0ai+wfV
rTYKIznHvCC5hmaIoaSLSutQHaFfkk4JNe3Gu0mPDSNReUQ0L6ORW7wnvxnzMmuabxXISMz1QTmi
pcfn+dhWR+3GkQbNTZz0S7jFcDqWL3XJDPMwFHSQwInyADgxsctCDpXv8sQfiSQb7h+eE3tOU3OU
tiOdikInz4jqjlTKDVS0TXzx1BUwPGa9jjjM5jQbGv7exMkSUBqlGlvKCwcEimFt27icqM93/yB8
PY0JWBM4x2Oa4HbDtSYsAlgVFCf7iJ+b6sOn+W5BhViDe87EBbNajF6pDKHDQFICQoID3IyNI8wU
9qPgK17LRGUJtL80EBu2gh75ydN+qqC7FYuSgJeiRxFs4McDunBhpsobklDFMN9UbJWbCSj06Uq3
CGBMpLN92Z28TSC9bHya63LJ+CW7lxTcud1fGTbDiwwYdQ7LJXmrxYlPlbZg8fNuDq0jAwD7bJ5Y
+8+6u3aVrs8lrhY9DZAyy5DcMDKjDGZdf5ALCcbHTo18srLxQ4G4Bw8H/y2HeQdPQJae67nFkZX4
mc0HYZ8y98+YDWPxKbGerbtxz/dYSjkRslCNTS7Aw2DxXBbYbQYra95+g4m/Vlga2JPJYrApfgs3
AxNAZngLGx++N95IHLN8tmDvOsJetrDxgQKDApgBJ0lyNq5Q1OQTEOy7ezdh9qXsQhtuUrrGsX4a
6Fc0D/SRLzqmlCcTaYtxcKw5Weo7p+oU2zx0N0HAgCbBh0C/DvX+JcaFnqRNpCU1Fj5PFHsUzV+4
8HDfxNgyM/G041U8aY/FGLSL9DbHJwKtZpEXU+yaKSN4/S5j24UFWhvdwLRBPE3w7x4A1YKjgNoG
yxiHWSH+O4NozcNJdXDKKDBSQNVOqGePf72ijuM94Y3vGIE7ApaLg3b0u7mqdj7LPwTuuJlljQUE
2a6/iHftPMJIWt8xpVDfaYVh0pm7gGoexXu6sdxkHd9w+QDR8KBS5fx2g0BjriLZtN56CtEXkoqr
8FmjBpTHw/M1J3U8BOjC78buRFsbqFih4PBS8TJadFeVHugcnI2CNxOsdXOeBbYGFo87Dg7SJsC0
9CHBRpJB4D7QYpCy4y1eUHtu6r1ATwkMRl7rIo+mGjOJ3RdtAeIRKsaBFkACOQ3pIrmVqLaRxjkR
8nBIwZ6drCTXJM5knq0tily3hpBrBba0LHAD1N/qehpWdkmbh5/Lx/AKiAByy7nneDtIdXOQPFu6
hLvuhCHLNJsPYIRFUZeQIhrczEM0WJ3UdJ+tY3EIcLeldnro6JShqyLLGnjeBd0HFIEj5zjFGXZL
SDuWr4F93pkfog0REx4o6kC4Bnj82F5uy6Bv58ccBieDNA6tBSbDy3qguqcWsMPkCbkfUKV3vEv9
rRbjl3+ITi35bK711QA7gGCNv+EKxxRzUwNis1dQJnSXZzix3gYWG4yBcUVlvdBhoLX2C2eTZo2X
OST0Dtdi6IuM6QbVMaM57qMIszgJL9uVP0pn33EzhyxD8TgZeN+cJcQTwZOaWvPD0lu+TQ7ZpWJm
zIdKxUFHGM3xwEBXDhkN/oG5jliphI27SGyYwEdjOjZ0A8yeOFWOHHI2ilIbnC8c3U8VS4sDhNa3
P7ckUdJMX2lCbWZzmTrD16mhzfVsyp8SpgGu9ZRyNLs9tjbMLiA1DH3AE/MYiFTLSmG+6c34B+yL
xKdgkVGCGBOF45PMkOrdmwOAd9LUY3gOGwbgLvhm6UQHQRo/eAO4KGA5JU+a7/YjdsR5g3vd2jxa
lq2tizdlbdqF83pDJFATRiFMGNCWbrjgRHrl5Kv0s2RVrDCITBahW35lCywO0ilpyfNggAunMiv5
GxTjqsxRTOHlN8Zxj2Z6m+3VSYBF4QbuDddqqfbjONv2nDJzyxV6vDs4/c0z9iJMjCC6fZT4dUGU
a1x5Vu+km3YPBOy8aXhovTva0g0DnDlW3kwqUUPtq5edfv3kwDwhJuKegzIKU1XCzhJpFu89lLaL
woFPa+uORLtqfef0PtTi7Qn/wVtSznx61k2P69ANwO6xLY6KaZOeOsQj+JvBk1GCho2GGd1i+fHi
3dI27U0WhTnzrjnmF/E0WgWnkq3aWBhACcBt/On0V05/MxlYnQLWCOm2KaZqsKKD0aKTBV+OG/CQ
blKCjHPXm6v02S7S9Z0A1YbQH/JTu9B5HtoEd0X073bGKf0aV0T9cO8B50AauOobID0ApUt0Z2ti
tby6A05T8k7BIhi7R4pDp2aTtVRHwrzCWKrIVnNQCm1Ts8F8P2uYoy5D9Vf3IYhjn/LtO71ghrAK
NvJbjtZqJVHi4val2g3W4yfrHTF+fu6uINzPj8cqXFCKRba3tdaJE783la1cMiwdcMQFAn/aNXcf
0SUxe/53/J5iCMrpDAfI48EQujQzNlxl9ZiLnJz0XHfIhmvTpUQFq/M+6j2YzYAjANR/YKoJoC8Z
k7S0z96JZT9Jt/HMcoeEHTSfj2m+0uYw05HebIhDofXDwpWjCJUFZ+OBqItrxmB9YzjmRlhxEilQ
QcPkxGLp3uC2sIBCJ8SWKoMqas7iA2FCfLbaXF8nzJCjfQssCW2ZffSFPaqxETZNyAYBfys5Nwv6
NHltrtOTtQVkgonuCEsw9mr1uCSTAvUMkzgiOxeISVxtLJ3jKXYl5qhm5/quDsZZ5r45Yxw0x4E0
n3VfIqx1l6MIiiJH66K5eJMvyK5rNsuQBo8Cgm+6uQ8H+zo40xDhxnVooA0aL9jEIaNaXDC6WQ/Z
IQG4yy5ImKBnhV8mzv3S44s8SabJaHnX6leB39s4/UhWxDjiqWmt/K22gI0yQMfBT4IpX9JUoD2a
Ybk3Y9w11u5ofiba7FO8ekdjxQ6H11V1fO2He3Jdtrb/BkRMqYdNAyJg+I5n/FseK51RwerhSO/e
0to/vuErbXPYqqifttUWQ/9ZBWsc94KzumI7hQ0yl1fh+blUDsUiwRyKcmgtXtlaZ+Z6KLQC5NNy
xLIfPc4moyFSv2zriOHLIl3XZ7xmnuvIFTB6FEnZAEGaIpcelFiIvijB4F48XRERs7RDF714LXIH
Y7DgVFwE+64BW6LWwAO2x4/K4bOYxo/F52CbBFuAMfoRBHcK75OWCfoyGOc2m+CW6wQIdzHiZO23
8MeVLWxhJknmdPTay2BDFj56Fk5l6Ue7lxzxM7o/L7BbSiSjIp0wx67maIuAuo+EZ2rvgeCs5Tb5
GZCvB1cYqm0oFVMYwTNPt4NoWuezNEAnbkGz0lfUE2uDRiVwIUTOn1uYh+HSbG5AIM8A6gQ+sBP8
LBb92cf3u5+m0OtfaIexhaqB6UD+pqCmi+RMfYUQhUqLSNzOUb4i59TBPsaRIGP6K61SLHKeILaN
i2tQhKMX8hWFuciHx0Io9zqGZcbn4KLMbHUSu+VVd15Hid2zGLVfw55PpjLb5QnF44BXG8dUtcW9
tEnuesxwDCHRZwTa2SIOi3kJ1gBlLunVqmN6M3bpHecqYAzaLISg4QhPfYKeAMqGOxHhOA3742uA
qQZ9dDTJGWtj3cIgH9nTQfuke5Xv7RQuzMRC2KqQ89C/CdsczsDjqzxrA9SXLujDnhiS5Se6Ciz0
FgjxtNAR01lVuSpFswHV65QPcbJacHhoMxGz8H6RoZZM3zF7x8YLfgRJR1B/Mben3HjZoRvuenEk
cVSuGkc+59wxBfsovChqsuizR5mywIS8WEjbYcgYcoKCfjwtu9h6OmSEQffOQfKgmCpGKaf4EDNa
MVkHQgLlyxf5buA/4Pj5+VhrB2TVIs+fYXatsKAx+DrSok4RLQ1s9IRrmRy9i7j0yXYF217H22in
cw/CZFxKt9ijbR6YoKIDFwdcBrMldQw7ybi+iAwfMLngOFiFWxtKWRznYSn3aEOGD5dOl6oodeAB
QyXEjWFWHetbeVYWwsr8FHM7OsN6QXmJVRO2sOQR0WXB6GPvzSkRLbZkW14rW6wURS7YCnE8wEYx
lef9TtHtnhJGWJPdxoT/EkwFLGoUToTHDBgHjffnRdGm5pXbFR6aulFW/vcTPsOHD/Uhn8UASRiE
G98tCQEwR84MFeB7fOd7aKmkTjqm+/iC3TSn2Yrwg4SNfdcp2b2NuWPc3H/2eMTj7sjAcaffEZqz
WDgE9JNwDC/JHdaVzlgPIkQ59doRuF1yh/TdbtR9BFE1WgxDisEE0kJkXHMNGF+KVzgYeD1vO9hJ
zVg+ipvn3YB9c+6xEennYcCqD2wjZDOu7DCY9EyahkF/gGWGMYf8yMf5id6VYv3YQ5bFD9n74hBh
VKFeoO4CEokJCSoWKrNheIm57fT22Pgb0eU8gm8bXrqdfzY2CKjra7pE14jYwR1KK4HzSqCgL9zA
AVHFen4lbQqY6pyv6opIwbO+K/p5tIQQL20qPhz06cwrqzu3X9dBp1GmJdA8xEsSWJtzjrfNHnWb
EtjEpx/0HZpLfcodeH3mmGv1oEfOQEVe5LC/+2U/H/IEYbvgXb3SJ4X72NTfaBmK2ZkIlWmrTroG
0MFjtgA0Bro7puMcht+g4Y3LDDCbGgjBk7UMciztWo5Hsk7VMSx3DX6OdgpcfMmvXecKRs0nUxYA
+tjuAdvXJ5SRPIJKQ7GPkABxIJ5Yp5f8osLy4aZLILATb+87KiwZf8umanFt0Sxj6MGCOPzyp//8
y399tv/P/062SdT5yetPeGNvk8erLP78y/+SeWwNqeaft/3j5fPL0n/0VuJZzyzBlsi6WDQZGWRL
++dT/OdfPUfx8zk/k7TLH35Q/s2XfzkmMf/7r+Fv/vt3/vLXX/Invz2kfStvf/XF5FU+kB9W33m3
/y6qqPz9DQ6/+X/94Z++fz7KsUu///xLmhTlDXr11/cvv31//sXFUa0h+FhVTF2VTNVUZC7Hf1/N
4cl+++X1LeZBZFOVxf/1779vRfnnXwTD/CFrqqFqPKximTzHL39qvn//ka6akqkZsmWZoqpbv/zp
leRl8OdfFPWHLOmyIaqqbhiGopJJXSTVzx8pPyzZ0i3TUlXRkgzL+OX3y/Lb5/7rh/CP7wPV+Ps7
4a/euvI38c5Bb0ovWSviWV/FJzOgaO5egHt9sM9lssKyfmcGqPIAj+qXN372aD4LGmQJh86UoUUO
QtoabMKvlOHmiw4gfBEtkIHMBUk7LvKVH4aHTu1p70rS84r0XmdFNXml/c57XHwTsdrjdahiKk3M
SJQMmDKXg6WVIIjCqyUWA+rlRJ68vHvewhgIrF2k1x81EwxL1Ze1SAkDQq0/mrGfYvgXekuNk0pH
NKHG7bkXmqede8T4BZ5waULZUVNmy4FAtWcOGrde8SeWFN+012NhBh3gtGV3/usQeBlWp2hBLdCz
zi5K85zq7yL2+6aPt4gAlbwV7kmKALEkQUVXMZAommRdCsIuF9pBqe5j1plBUNGtSSufItkp8+Kg
Veox1zkzH3VNBHXik45VP6BFyAkngy9QiCno+nNTsa2oOjwsBRKpHMINlxMNPmugR0gcUwPnwkf1
CKalULqdWiIlzyq/eI1fhYbKqwkR3MbMbbLKMVMA3pdp10/9lCfGWx1ti0eC1XlEFgSy+gJR7UsO
yKcW1XuOn/Wr067PosHj4fVS4YQL70ET7IMqXqYGW6duHXWLQWeq7TJI1UaJ/KdJHnZjCkiiM9R2
hjyPZWGiVdFMrTk0CVe0NM8OCvjNgyelpZyVRJ1rXr32c4QLLyNaPbEeyPzsarXK6ulVp1dKaImw
b7iAYiWd8xSokguvyo9d2iC29EEpMpwTwDJ73ZiISkvUmgl4jWSwf0ojncPB8BvXUOC+ZdJEKKiH
6vCsqdMGEVWvp+5TJVUpECadIc29up0prWoH+fqp4OnHDpxTSUMONgan/I3USqcq191WgglAopX1
jG0L+UqWirbIZEyy4DN75y6uFoaEY0ENsgzXtIGhkD1sLYc3702lSBi/0DiJFvNIExi3I2sXlaT8
yjFD4nV6i0b2Nq2pEqyp7gSEcCVkgbSdP3XYn1nrvBpsGXJxHPS30AIEDHunLz+N6uR70cRr+nls
MaMnkzYXEEtVoqs+tWVRrMJAndaiOTWydVybk1KJJ6Fs7EN61rSA0CspThWE73LFXZyqCyuj5/XS
udRttbSzo5QF1daffoJ7+/PLx6na0jH6qDAXBqWuIBR7pD7A0hYaJ88Bj+GzAqnH+JW2OO0FKDbB
sdu4XHhPj+Sp5Bph91qYsCzxgoUuJOUfUkqWJrJVL6Gw3bwA0URkVZVBEHfXkkfzItaHslxEdZhX
eJVTo+wj2tiOyZ0FMmiS2ioF5CkNvHimr0+xmKcNKfL+iwA1Y/qEx/CkYS+EBCQ4mnUSxBrlXj+x
ZtKA3xg7lDBGM5MEJAniAKK1QKcvJxUhxWhFwK1V9ZgkyNBKVLzNqlkNppW9yKW6RS/Plq1T1Ccr
/1mOEjhBndJTLWwr8JMyX0imglFFOG3F3GlFKMoQKAJpkUrI2jN5LKftTNWB+JLHVoLrYYqV4wEU
9LnwHr8KDHEpMx5FRiY8PZ4fZF+lZZCTakITDqS1JpxfVrzJ9JsSIEwH5vFIvlYHnecL0m9ofArQ
eWPGlTrzEVWjpisNxGB0UO2+rcg4T8qTgddFgKasSPVFgwc/l9TKYTtmTtOz4bPB6M26pn8RhVsa
gTqXkC4URFHQ5UImvTlGswEoRpXdlKdwTrxyqXntRG8jonuE8tbVOCi8GFLUSGb+Q+JGD305jTG/
lMgnCKjwsril5JFFhKsBTle+v1UNa9HhFNhG8UoS8CXhwDzkOnQBwVRXoWSMhDTZR6jnjKq2U0Wa
RibWA76Fo5uiLKIyPxeYObUCdggpWV0xpl+Kv4qqBljJ2stJuc7E9xLTtAdbaxqfIhOrcLkbSfRF
ebHQhtFBGl+NdsjqLih1oRnFJV49BkKLBzZ4fuWoBThZryWXInuL8JTQylve6OSjmcW9w8ZGprFU
Y6ZGz3Lqs4DJpwZB9gXr+Oikj3/fostULUvRZcoYzdJ1vvqnRZehiFRlvxZzvxZt/+Dvfy+6rB+6
pFF0aaqqKopmUT79XnRZPwyZJxZNVTVkXdPl/ym69B+yaIqmYcmSpMqaQan2e9Gl/xAlyi5T0xRV
1//FokvWhvL616L8H750fSjK/lB+N7qcVH5Vkb8tMajxFMzjWnKWJZxB2HbHofneqZ5dSgOZN3q6
VqdvxRSVB8O6svpUAmElh8pcF7rFU6u2qUxp4YnHuDtqQkOwvMf441vL0BKrD1sKMrctWbaRNLUe
1lrPxLXUtCRcM7tnJCq+rIv5svaa+dVG5l6Wqo1UVKu8hNuYSzCA9Bebeo1tumROVEE/+Zk5rRhH
mX60UtJspVBuiY92WmiJXcLjLh9P5sGIkQCZfebOXe3GUrT0e/3u1953Escw02GPJOq6kwswmkhP
xnpDhmxdu688nrxyvR4pEbahdSbl46K6dzLqgZJ5aonWlng7rI4KHSZlifuOjF+VINNwPU3cPYzS
qXt1HzYhJ1xT3QsrAX+Ti2BmFKrLmTkVDeD4DMdY67nU23dLhBFcgmyXqLCih/voY7dJznlIp1sp
C8vIbJmXUyF7UTJzXTaek1TgCP7SUx+gGZWTBP48LnrI+sxHAqsFAHgye3pSwo/LYp8+zU0cQSFI
8D5Q6mwfK+1AysMWpW/2ptaiFEuNr7DktHt2Brhs2R8zs5rFPy9D92HW/jZM46kREVaMQ43IxeuM
e8GgPzMZkpp4BRX9c6rKDKrN1JHAbfWgnbV4YhXY06RNMfHKLzN5nJ8tDveK79Tgvo/yPVQ8J81S
ioZyFerJwS+ajfR4fmZ1ME3T9EN70oAaWTlLfGZpAfFqFh6uN02cNHqxqZ8HI45OCfGCGYkeUrKt
sDIDeumw96eGdCxmrko8VWHTvXxXfvRjUwmnxgN0Qi4mUaxOleewp4faocqVSV9EV9lSp1GXT3zo
RWnLrKLApjjG3EOO3ICiJdFVpxiCvoQHD0STHekwctPuUBoc+ZYq73UjmyrVa5NRofc06omKZqiU
llW1KyJx2qaPdUP+s6CtciMn9rQTmBUwWMoU/2T46jgrMLzvKIteSwllpJdEU6HH4MnARpQwhU7C
/xG81BdeewUbio5zSEyYsUuAV2k7jkUaen8TyMFRrK8dF6RgDtMY4ejfeqNnl1dUSdYtS1M1459u
9KaosCf/zUb/t3//20ZvSj9EXRVlzTRMS9Rl9tHf9vnhJ5aqKZopG7qiG9IfmmvtZ0uuiLKs6pTa
Q0v8+z7Pj4ACDFNXJO1fbq6Vf7TP//GV67zzP+7zXZp1ZlZ40kyHYUUSeb3sAHdgduMxEOJaIMgz
XM1DxcmYT5iu8djViNrEDzF/jVJyz6Fg81+ok4risYxpWx79UWL+pcd42UrPm9ZfYhY8eCcuqpr7
7PB29M++ycJk8NgRp6muvHCh4kNJZjW6vikbYMcCSeeFNelC5nYzZlcKA8J26mELDOSmMs+bBi/H
RJeNx0ljpzjqkgymbS1102eLqh0LOGqcaAXzhu/Nsn5RprMyRAYOQ7aqN7WxeijTmjTD9zraPLPZ
RsOOTT+IES4YeLW8DopMBTzOj9k+IVfOorCeRRBAkoUCakYyNDoHXCeQn34N/4h4J58IDYFsom+Z
r60wmCTQJDyVH/vaFfi3xNwIb4d6mpzai59O4TXjMgenSJk1yVLEpYKQFy4m5eyxdPOZioGWd2Rs
zZyb9BpYIirRgMEHD8MyL+4KZPguhOiE9R0OgGtPsR/EJMCB+AJmllo7hFMEjCBq5Io74NyK/1W3
zkNbwZ3yxgKuUWir4RxGoctcx/eOqT5mqzbATiG2FjKx3CMYk3no6LBzy7XYuh7erHMLe75sPBgq
CHgfL/t4Jq1OGgFOpIQ4ntnNleTjBSFf3uqKsHkQENZvHj6BjB4mvbYJqdq48bsJZ6MC9Yv0ubFU
wbBHCwQYbn4ID1x36MqLHcZ7qCP9h2PcjGwspSjg7hLHpUOeEX5ZqfKGsKOBTTUChzQWQXsTfOiz
0rflI52fWNgHy27MqADzjPXrxVac+BeRfkzhiI+uSSrZIcyIirfr4zCToKMLZ2K2MnP8sT6BHabp
DmkUhBuIS8sCTN2BMwrz6Y5Kqp/nIB0O0RRUQAKRAn77CRSRevsQAeo3glGHZhN6E3SwvfYFNg6r
6qchFtamPnxihJnIvPkklnJFvz8OP9BNQfeBgYb+AybGvdtJ83YrMPFw8/qIkgTYx4jHlS87Erkt
9ZeuvuN3+uiWXrrRWp6vW+vYJiv5qspaW13/++7nliSLkiGpiiZTD1MU/9P93LC0v0NL/+7vfy/c
tR+mpSiGxLYtKtIf9nND/yFpii6xaVsqBbpJcf47WKr/0DT2cVGUFYm/1tjqf9/P9R+qSZUvGppu
8gPQ138BLFVoG/6qbP/5xlVDMRVwXE2VeF9/3M4fpvzMJCnAnnD6/v6aioQVKUsYzfaHhKJ+iPjG
IZvUcNX2jsvF651xFQY8ZFkIb6FtuuLoXsz+cC1/w3P/iOPLxtAm/f2L+sOn8TcArlbHSS7qbTwL
lc41e8WxInSYMUCIDjWLS0mcsKfs8W8NX1RxlbT0tFiZETSK16z6jsra7m3f7ZfBkZOJP1OcepMR
UBMyXR6yGND5Iv6B6juVRsxabGXWu8UO+k7h6GOqrnRwfPii2B9JI2+LJIKxyIgja4+NBxppAw+J
F77XA5XIxi8T1y2YYUfsXUf5MV+2VzwHMDXpsKKMsFhMLz6PQ6YNek/4qeMSyS9voZkUOJJCvpem
vptOY6wbyguKthHWxfB5dQy8+ml2a+7kB2BuwC9F0wafGahaY0hd+UX/gjnitlBt3rpziSfZEHAC
eYM8qsdkSPxumZ03eKm/Zg8HYCr8LqAhgztvHzNEqTwMOa443uVvDZ6fwdeDNzwGhOVKHniIce8M
Cnv4cQvUjAj/yfZAxYD1qB3OoduoRwiPmECISDIRQMDvRTWBkfogCCOlC3MM7qDBvfdx7MefQ1Q5
RwOxTiqmWcRlEPDDq914duoSr4HzMYmZn8USTszSWg3ZRsyyoeWl0A4JwFCw3oZ8iRl1MhP2cj3J
0RIvWqAhwsjTL8kewmZyxC7S6J3Rl7VEC2jLEOcwhoSHly4bHH6JBteWFh8grkqjGAXhEdPBgD14
NVjxDcKwlTWt9piZOO9XfCH4NXISSCe4VxNEMzxH4QwEr3zOkJxPafYOtZEWh08BrS0GJjw2BnRM
9JbalQXUjo7vkOUgowKxQ0rQ97GLJuuQQqu9egvrqpIPFNOkHdFVoOshypry+ytePTe460OD7MYr
7C6mT3uTrZu9ckHVvwp3aA5wFpNGZLAP7/HhWtww2SgLR9l37KSXBLYgke89LHTxls+VKwQqHDFe
tnbRZg+3tbVPaZpZY4nlntpf3WBWuey5efnAZrmLWjmWptRHNHy2xPsU4cx0jvquHYVZQaMGoSac
ybSorBNvITPDbMbKV/mGUEI6wBTm588rRo3XgUYq2QTALGqbJcutz822eaHiTDf9DBriBc34JHjT
x5rrExemvnFsj9A5Teie05E5562j/5kV7fB5zXB0nfHrUylmUWLJsM8vtUv8yi7bZQv9LN4+HG2C
3HmCJwLkrQMJuqymaEPXtP7/hJ3ZtqpalrWfyNYEUeCWGhQVsb6xWYKKBaAUPn1+c52bE39mi7+d
yMjY++y9lotizjnG6P3rxQFpQXXggblzrzox+BdHBlVB69ZNggK5C68nLL8hZNd6RqzbgXhysw9b
BYF6wc9AlPVevPNkWq3uKFl21mDUOjeowMwKkIbmi0dEC+IVkknHogGXKx2tJwnowELoG7iONnIN
1s6bf+ACu/NtbXPPzONZAPuA1+y7IUvUIjcPRFwskcevSu4iOMOpxJs6sBh5my8oscrdInLenUjO
XPKw/7OO8Cgi0mqMw3cGWtpqvPsWAQSqL8k7rFMfew/sgKVEqNn4x0qSIGJ4X83uneeb2rbM9p0r
elIhfMVZ0VmK31QFUQJXYnJsr4espDQnspTTifj9jBitJ2I9uIZgg8SXeXGe/zDr3/2GPbIGXzie
ZXTuHFAGTxyHGZAgBT3vAwtgwooLQ+Bx4yOXlfHcKX/fWUmW/M0+zBq+CVWp+VB5HQqKVvEH3jgD
+SI1/ye+1Yu/LFdvQ3yoXy8smoNOx7mlCldYvDWVj0mLpOmxxPEnn3yUO1W/xkdpi0lRHesS+i//
puu3764p7dYKB/Pdd/WDoHtTbub1DZyii+8OjEVDuowwe65FRj0fjVudGH4OHxBZKrZFUFQ0hGDw
CWYIgnOIUxbuPO+5JArOqIaICVDcQFK44vwZTdUxHjB7MIGaNfBs+urYPzH9dfwFIXlY1+zjNSQK
HIiaUL2CZZyR4DNlgYTCQ91i6EtaDMjXMdbhTi4g6hEGTDJbWHtYwmjCEMViqoANUKiFl+BnQ99C
CCAgfrIVi6hI4jhM7J71EIt1HINb2GPBRbrfiX5EIqMnHWLIhWhuxCZMjruPgvK8gkU2zsa0lcIS
WEn/AjHV3QuEyzUG6ZkYM6RjQGvU8cdVViQ5sOjhohpC67oS7ieyKe4TxBZcDDUQrlf7jgGMUzy7
S8fajfe3/c4YX0DkEWzUCTaQgHBQjxq3nmxWvL7DZvY0sJtL/kXDAiqY91C9oKwLmCg6prG+rRB5
cBOc0hLY067Dr4er2qIC+jobYTHFgohRsE+eB1BFNhW0KuxPlEqODfeV8F00Uz9MmojusJK+TXUq
xIUSWFx0FagTcSFQCcDDRGUIO8AcEv3u0Pbqgo1G3gte+aFMxI/d4jJcPM1oYCeT3hTD1EVcEN2P
XpbuYui80I1DM0FUy0WGDIskFhxpAp6nQYafLbRxEUJDQPKBW+iFfusuYlPQHGFH5vaAbMRI93LI
k2FKlJEttuizzrpdr+Key7PdmO+4mz2gPHCRQFxB2vWvwmmdD39TXDg4NQSoEAAGzzMhjKqFRK4z
oUD5rCuIf5xaNu+5w5UdddivB77OagxsyaVVhZJc/O/cdPqGF19jpN0Q6X5TOfziscbOyccllK1Z
l/Z12SUs3KqQoazb1Nyd+1bZCugIBhjBH15SfGOqcj+C9sXfDciEnor/r+PfO+BL4jXEpBHDlsHm
lkXA+cUzDR/nFjIXWu3G+jSNyDc7RZjVEEgJbnMW4l5JJn2/g73p1GXj18a4nIgA5s71mMlc+Dxa
CJNnMATHI7HSjut9e7nO8E82ZZSlbnoqx9q+7zzxTgCV4uFjPELMWWrrmbmL2PGwYFXWA1068vfn
Wmi/uqn5WAL9BTNL0AM4HOyXm5svuz2BuGMjzEbX/S6q+TtwssgAbUjIQ5aPivrnXPdA4FhrEADN
f8PnpIl3+DNwc81+IxT87iui8/qwt9WoXD7J0P5ZiqmcdTxfBaatFG1mQ+Qm8kLJ3Azg0hXnIkcl
jPt22YJS+Zxl/Dq5rxxfKLlH8FS91rmiaOTvzmqM7DLGLjNFZ00NDLkJuwEEiuHAtXg6ybsBS5MK
Ow0++/jSJRuoZaHRfahKKImB52izv8wZVgJ/XwtsFUv3GGlCOGCSNeKO4bUFomWWq2zBenVBr0mK
ZSTcA11zSW4YjmKCPRCoKmMGpMJxBOLxAnQDh6syI7cNhS4I7DF/xOr4iDnqIUQS4kNmvBbmLXov
TiIDROcKDi91LA6q9wm/hRYZZZa8UrzHEZFwhciP8f9qSEyBrxvrZTygemGOPcUMeyEabdbhgiLq
xMWHaqvcdyY60nv7tsayYt9wsY/EaaI0f3MO29NsjhSL2zfiII1jGQkbeezW12gPgPn+Pk5p5OGL
QOCno9h3G6c1DHeJc1vh3YkIxvbBOkRHxxPAiRrn56a7bq10qKzRWQCc+hH0gHqTYFEYpBgHDjWI
+x6hA6UxWefekrBXVPRiTaLZTWMBXBalzM/yRBI08YwZ5tIIur9RICrHC2nf3C8sbnTAXBXMbwpO
8+Ai4JCCoc3km7z5DdAZdrIWIciiMFYziVritupQT+QYbhLjfIRGibfIEigpdZoa9q5nTCHZQjDm
S2QRKaUGize0Gho0m4H/9johUauoevFrEk5E+8UquEMG2SmgftkBcG4aOMpbkOZvzm7M70EBIfNF
z85FGAXImA8CoUSbQlrg8uDHw+IFKd5CKuBUSMMF2gxj436AoazlaRK4QrrsrOCbt90LgHGgBuyb
G2pArjTycX7udIamGR3gcwl3bIL7jt/teqIzxA5A+bcUMGEfnmNp/dxx7bd87txSzdVe2uOB5x+i
s4RTXA/uPhufIGtiiWWx4FTj5F6G1xTrD0feNdY4FNApusY+vAGN/QFXHHpQjtecrm8uwnWJ2g5D
MY+1IHemxpKgxqAOaBqS0Tpcc8ah9mThRPqXgrYCVRsI0DyNJTISEPcuomU3QMADjxdSqW5Ua0Bb
mIuDXUhUAozsN0tHsk81743NkojBFKuuODZiBCR4LVxfA45/oO0GbsVrjpuTU3sLU5fsGkqa9wnh
C7oi5fKu8JNRsGIQwybWEkygud99NpcD1SDjwNjuQraiEUheKlcMrnzRx1hgWOuAkLyPIC9Cq+Qn
sdVj46T+7wTIEnd/jp1ICCETD60GZTxRRw7clj93kZljFKAW6yE1ZRcMrquaa5P573V1REkpXGL8
UgfS+FurUCvXbXTzFRQ2CMTpzdpdwosBJFqf9b1lp0KW+fLkcXf26XBA5L3JVx2nnZ3u2NTLoFgL
qOPO7kx3LFq6CIOg7JNFd40jhwiqruMB4QrfAzRbtmNM6EbNWnXhHbADxkQQLlN6oiTttTypCBW+
6DFjwUDQscuuSi9FM/w2a0iWL95NWDR8H5hJECNkqIGQrjgqvaYovRIRpchq93I24N3wXnCQ84hk
GBFUYBXn7FyuxPMCsgTVDudEePvCgm1iYvwC80EPhnL8MYyhZ/BqCi433qohYJ7eskYlC4mEP8pu
vf04BahhRkCBTPBFM01Fo7KTgPDkqCOHu0XBcvM4wKdfd0UEHTzKJ2J6aaKPCF6dwyb0Czyi7OEJ
+vk3N5lsnyG6XmPbDKllSION+3yagXeB+kl1CECNuJVbTOayCSWLJw3NGtWxOJou8MftvMYk8JMJ
Gw+0sm0wh3JG4AKTL0A4EUv/7yTF3qLlEAzOLbcjTnYs5D7YUasT84Kx7QgAPZhXejX8kPdYsOt6
+HNhqRqPiArCGCIgx41yutkB8ZkuDFsN44BIwJRscR6vhBXCprv95Z5+PeTvL19eZS4RXB/Aprx4
rgLyFsUtK9GJnYIal9X4RBdcBzXEeVvAOQYsYprkKNOHjuMcPRpQQw7xYHS6HX6qPThDZ/XgyWDt
xEPDdo1fFRrASB41oCDgI+LY+9kW15puWzEGIp4/QMIKCTpA48K6TwecTypj8GMZwjInTr4XUtbW
jWAB2AN2Y9yaP/fhI/1idZQtBNV7URxwMprCrBkhFLNFPKSQyadhRS16wvIMKKnkvIiul9zBKRIX
EJc/SLk2p8vPGbIP7LzvSnDVIL2jSwfME8IntXWfRgceD1KFvyzcTzte4peCEMuyiNeDU1LhQJXx
mAmJUyiFuN0dV9bVa+Fv/iOHrmkvipTfKLNXIB+nbBg8r34OJ1VH8oMA0YBlVA97HyRrKIew1Ba8
VT9KbEBvmJNYmb/ImFgAcLmYqiVNRVoitmbwNjy3CiGbazWG0Z+NSA+Y35cpK6lYO1tqkmC3bY6Q
7ccItftGh6IlGkR/TZw/uxAgKEOHc2KqG5FxCDFxmroqC6LDtcQL0J9Ikx5NkAIGplisEg7vkEBx
0iKUnw04QLBriwWlh1ZM4P3JkDYvARGqpEJY2J6uLOTUHagnT6AW+Cfh5i9holnqumFpBWNk5JPL
qQOFU0Dt3gY4ZuYsG0AmDhTZiahQ32QcQl6PHiDl+xcBLn/OBPT5AzFHJHj/Lu+9IKTxnmxW3SlZ
LkS2fP0ers3PAvy9QkrtSiA0n3YJzuzlV8FtXyybFkrW68+92bcRsY3SpQRLQHxdGgey1Qk7GDzx
ATkwgHi0ARPwxNe8p+KcCO+TGpf6zsWxeKotvg1uy9pR3Q88F2Ap4vuNCZui2oG2csauIko6qsxo
MGTbvRlRiV38GgucjMI73voktWjccWA7G1iy4JHO/70X3WNA+n/1ojVJVXqSOtDpyf9ng1xqe5mm
dgcMmLYtzbV1kjoaWDGSOeQoG7VmFr9wJxMvYT4iGjU0FwFKcsS6BVVjxpQxIwVUAzUOyRY8EZSQ
VgaaxuQ4z2GyJBKJPeT0I7TMzqcClwOJya37w+tYp3vWeP/Y1x7MmqhDEaLSNNLJaurjZyRbqTsQ
uyIBKc88/Ck2MOIrqloz3fycTAKckLGn64725dTYgu3MXJ5nXsMfvQk2HvaLddc+PHs4haziILbo
np/h8AQo2ZlfJzAhDjXHGIG8vZnfYcErfhfjKT6GsHWYXVnA+dganGTMV+ePkBrs3G58ZSVCujLT
nXyAC5kJ5806/oJUFN9ENBJaigWFg62du+kkxyMOItuDQQDenJAPbbHbA+g6JFbBO1ZgA7JbXskg
Qdjq8gxg4enEUN2mfUsddbvmV5236rzTrBvoE43bP/3IQNvcMPp49NCPVFfo8VAhX/dUfJXA5dck
itR2Ov/uv/v+GnsgpnRa99MX7fbbtIK6YmoXbdlZAdTYp2bSEre0C67GrBiSpqZzUpU4pXJOJ99Y
HnfoGzUzzHscg3pj+qe9DzX46TfsH9JJ5wFoSTrs/OKgEcyj4kLpkffZe2LaYXwupis2xSdYVS5p
Radxju4FP6GZWe8poQU/Hhb+haeOqRickr7NkHzbIa3JxsBv2DFL80Clwk4637nq8YkxjBWACTTO
ORtzZo6j3kEBUjs1fJ0LSdPmG7EPqdmMpx1q3Ksx5T0br453d66QQyuWDkm8ntjGw6dFA/NL1Cwi
EaIE6IxfBdxOhOBl9GQUGmIpdvL2DHbPYG2EbG1OWToy48if4sJzdEUOrUJcPPFfOltqxaEQB0xr
yzSnYYe0dj6T6LmPBwQ3vn2V8/cJIw0eLqrvx5iSTF8nXkav/jpTsRD6ylJe9G9OaeaZrTvNff+B
o+uR14b7XbJ+TCU6+xSksXmlJ5rYkpeftU3D5WAam4X3RX+cMAfCamX06Tebqss68yOtAbbC8+mV
klNpTrLQQWxuZLqgVjWEh+XhwTfWII1dlDSg/iJxXLlObiG9FbiQGOeRMJv1+YlJWbsIH24bVE4v
vpGCy+tlfg8AF+kVlFzvz2E3nTBzkNC6GhOdbD3v0FivwbA/oUeiRE/aAzQYwNI7DBqu4Gwmg2gX
aVSAmfXYphS75NQwlfoZxpEay5xnx8SYfmwY4l+dLiWt3xd7rhLSIjCqaRnJC4XBjzgLkdUBIheg
A59lsHzYSIy65qtDPzMxDsIpm/ocxWLNrUYFQicbID5WAX5Udy6Oa3ej2ciYhsQe5qMd3op5mICE
iGJHtr+zp9WxP0NsiaGOlIHjDUMQ1Sti5T16JOYnlpkITW4dBnJII1LcYTTkZW1Yz+oQ4URn3Xdk
AG7Tt6MeJNqm1KrxK4JTnsWikO5D0lo+rqbFO6xxDtPICggKHM1vxHAmcwJpiK9f3IO2PM0fprxp
eAAZHhjPNVIKRhbgJCYSjXj1mE7bZQsN2iFJjNdb0BJokwGnJZvYY70c67Ihs4tOKJ9IYeXYoLGW
cdFZ50g4odJbVO2oR7vR+Z4br2PfnPkc7UtF158hjjlRMYimIykWF0uaJxwF3/b5ZxyEd4zmiCHN
55XRPcm+GPY0U+IeBd2bcb4Fs22lnbGBFX4yfAJwezvXYUr5e6UnyLlZAC4aSAR9mEEZPgsaDJKH
3sLXx/dFZ5bFPa9zeAQMFWf5OIEIPWEI4em8JV+uBU+CvPyMuiw75z5NPYU5xM/4iKCM0SDIxyV2
LuPqoaUuWExUxl3pm2uq0GsUD3dwu5Jtwqd4Gr1hHbYhH+3Ni95BYA470i7pVvQNeaYMgPtQ12Vz
ZUlRavUTSoiGicYd3lwf/AyfW0OIwW0tJrpz97TgJapMfaIEuLgMScOyXobXCLQDMSLWLoZDQ+yL
nVmdGf40gnahilB512vUdbxWPIAYT0X88NwXEzKWXSNddw6J7SfueSa6qX12GBpApJoS4jZ/Uo76
r/HzYWoBwyIGZJ4q8Q7nhHdgmMxpGTPdc8TgsvGu207lpI8It2TcYfl/jY7MV4k8pshlOXRJ/Ike
4e/QDQmhTVxZnINH7CdcEDYZnlk50MLf5DmSg2ZUzorT7fRLBQQBNO+Xnlfq9nx4rk6fLWEjcV9m
PO6MxXY+qsXxveO9Y8UWMXkqcOouM91s+Eb3Q7a1jW8WLHduXfGzO8wtugzHXFzmsvVbwKLzr7RM
gHSJVMinncEwotbgOfgDRBZMbDshZvgpaSqgCfUloP+AIQMctoZc6Zq1xmnA1nV+7o2fTJBszze7
D3ewtdq57NBKIvSAnf29L60+X43zaK16ahTEjBICUk8o3nrBk/g/N9nQCqGLdbPYu2i6zHZGzSb4
OkJTtmnSU3HRWlyI8KYseEc9vraXZGbDGKKy97+QbJOFKCqKGcEN9nuBxgbDOVMO8ScGsThtZjN+
IoM8xvjhMk09yhOVOAcWoikCIouJAOWwGFgLFj9F9VigLTDtE37kSvjgYfrR7PEplwiIb9lBFavH
xgtz/DZKIOnOu5p33eQ87+zZIXlKbBCE8sTvRRbt6Aq8rvbjqGAb7dl9ekLZQlpuRP+GrfOrWQ+W
ue2NXjmDMfan2cfrC+MLDaiRWBioEZHil0aq8jwIHFdvxN5PUgLuNfd+N/qHP2e0EoCQQBLt39lN
Qlyoj+GS46eI7GETdBuW3auxZRDrSsxtSdUz8/FNd3nOUFUz6fv4sp1QCVPU5abqfF0kEIzG7x5T
SHEmgwbp9cct/D9Y3eL49jMmWxIz/O5gkxzExsHSgazIBDbvqTTMMoNPP9nyYpWIpuwUmAOjYG8n
yoiOgvuZN/Ugzrlli3KZpeDwikpX9XbLO1+IjoDzGD8/HhI6+u64DBLs44z7jTJKa4c83Q5GK8pl
J2XtmcDkwamciN98uRyUkkhalbQDMaTwrqaTtvITDN+kUR/ks9IYdzQHibQA0PrUsNhnqVP/rg+r
Afoj82CDxFkOEJ0xWC/XNwLC8KhIIC14yCT/hWfqM+9Iq8+mifHFvAZGNtcuAh+umdpMYRWnSR0y
2Sc+ivfO6YQDsrpgX21vFLXMPnhK0D8g/S088El+vr6tcNNo/sstzZ3LXePUkq3U5pCjtG6LN8r5
ZQ8f0epxkKblgZ01gBAW4PWe16sirFxaqXPxnAPQjWkPpW3QVY38Vq6J5PK4jZwICYxfox/7gWGs
CTD9hZ0pR+t3BLoNuAPN0Nb4hQkzWQR7w4wgj8TPHYLSKvezF6m+T5gQTFmvQD+SsB7nW2WaLJ7x
bc1dfRHlSMICwxG0DkfcJeWwuU7yUh+9gK3jGeb83poPzpxHnezjhsSdmBIvoEuBlP8CdcuqltnT
3oE1CMGfn/WZtmlhQ0L+PteLn18v72Me5YXC2eJXehwU9bikBIlpP31GCm+l33ynV1YGGmKIHx11
hsB8t7mz0Ztl9NoKPc4c0pe5GSOBpixliRBvJpRq+vRgD2h7kWxJ/xnoCb8cDFPvQQzFiCqoaCxy
j/hVwSF53L+AoHvu070eykR22K/UUluzSc2WOVditx0M70YGIIHxfnRbwk6hf4NRgAHXdfwrOfJm
69/3/Dm8h9Oyou3/ghjn73xxtAcZZPMWI9u8HT49PzkXMGHC9xBuFnELVp+x9armXBBm1tORRux0
gKMjcSZnGeuwyyo+2gkEKYv2rK/EkUAd7/zv3f4dtOnNqUPVewUV3jwnXSNbcJsV4CiCefvoCV7j
xh+AceZj9A4684UHaghLH77nnFMYtsKJRRWEDxN8BfM+ig8fFQrNasQPBZ2FdHkX0Po3SS58q/eE
8RQpHn3MSCLMozYaL9lyEDC7cRPAGmRUQEHCffYlqpoB0RQF7R2nGRY8Z5zwiZbixyTej5uaBDeH
T40UV2gksjjfAj7z+iMCXqEnVpxrr+JEz+FJ6CoOHO1yTGyPQXn+ZrP2lH+9p84Qh/KVCiesdNkq
fu9hhayTirQrHoeU3JrDLQCS7aSBWpNDdINL1Jmm2oiJk39KHKQDXc7HU32Kof0Gyajl4wIcgUhL
6Kho4n5VI8N0z3rXuJUk8KdYqwAMZlFN9S/a3jdzLPJM2G9rW5AIbmdexXTLK8kc7NxddeE+PF9m
IC3p/8zQaQ6hfvEflRgqXAPszYPVk0ktkAWxEYs5nUh2vrm1+Ff0d+upvScew/q+gtewP1U38GBm
/Q1Da+9zJnQV8vJkhwWEvYml9EDiGdN5U2Njgq0OcKJHqTblG9UEHrb+x7yc/pEpsYjRz+kR1Sym
0Ts77tHBK+2/WWD/RH8dbrfOXPB7KIc5fdIpc2h9s7P55lNNNaTKZwDt8MEFoiPWaCcAUz4/z6oP
r0yQAkB9TS5dLvl9ktCEIJ9M7J4QZ7zH1UEYUh/ei2fEz323SK8WLPzypJ9lD5qI+wzqCWcCQL5s
MAJ9MYBjzIryADpPCKtJ2AtsYKF4IAiB72C90Pk5BZxZzBzGhXKLhqFofADKOqQhn3Dyloa0azWQ
61BlAQzviPChLQniAVCFWyNLO30gz9MV6fvEephfdyIEZGVQGxd4dJ4IMPKYJaRhuQISRxr511/Q
Hr0BCGKoenN/NMtnwELLQ+eUun2rG2ElZ4XAVb7qzL/GEsBfS+34pWOBpo5BBSMQqTssA74q089Z
OXzBa3eeeGtBZKpzmfDMHdc3p2EOOl4An5m+scrxYzOjMG4I0Z1TPJaY6nH9yPrmuieT0lPGkk/X
6sU9xHEzzIk9TumKMqO3UH9DfAReNlgeXmZnJkE3tBHb3BnIwIDl6kCbJmqOdm/fWmegTkCxADlD
VMJCxQgcbiKdytZoZ/K4JIlOFjAKr9kMtk+CXCsmq/IYFk6FEuJpMhmWNqJFw8Bk1gOqjtBpSrg3
qYklqxyX92UjVufWQrLQZo8V42DGYzScjf6m2qgW/5IAnhdoDeQu3NA7xPMXfSnC/9a0UchJEsGV
H6dmpNG9UHnAw6ArR1gFGwpDcxKSEuYGlTPMACt9oKmKgDI1zonk+4ohUUzrV/C0UAWmsDvuy4Lk
ui9TJ7gxk/wNDx1VxaZ3I4KiDGDI69E4ID2isNB4iPvwGDIXMmW+uPiVmB2h/WA+RIEreukcYVmA
kNJumwXADlfITUTTrQrZmGgX0xkHGlkwyPzCECUhjzGAGAA94l+YeZeaIweCwoMMoPZlNUSoyE4x
A8jpjFH4kEs0I+B1k9DLazaFUMoUdIkZsv82ChkpPYGm1q0TbKYAyAENDcRCUUvaDl09wtnCJe/4
REQBcQsPojHOS/Nm2KH7L413DxXo29Y92uPIbe+cT1c87G1UDguny/2gQLMUIlGGyfrB+9e5QsNm
loMbfgGfcJ1PVBaMZX6Ct+I84mseyMN3yCmaJALUG6IRHyaY+zNHY4adWmtSSyBUT8TT/nEQKrpi
MqeOJEJ5b16X68azwR+wulS1V5UWTMfYufqEXpoS0m+hB4q9nGwryKNCFJKDLGLheLCYguhH6MzC
UAwYu9R0CLksOdx18eLxPPDcos39kkEvXrzH8AEItljwJmH3J7EDCtL4C02Ko4mCIYAsVOh2N5hP
94nsdaCrPEGSY7tfsZZWjPQrwxBtjMngtb+7HINpIW4JMgpRezqo0qaSw0QiQZ+JZhJriblDK/YJ
cK3cfSIT6Cc60kw7vQ/4RIKvSz9hCDApaIY/tMMl233Lq0NoHpIBWiyS18ENUk8/3lNxFX9D+iZK
6TyuogcIs16g0TA8dmN928y+ik1b0bkdemF6eB5UepsJsOB+cJ1XNky4bY93AXYOgALGoZMmurqD
nvH2OBAYeXS3X+5u+jk03s251Q5FShJhYEHd8IEtJIKRhIQ3MeY9xqjFiAo4p2DO0LHQGAai8Aih
HwdcA/JSLUSM2eq1HnCWaTc7R447W/40NNGEOn9AGcmNYxK6gYhufjDm/Pia9GQTN7faI7oD1aQv
kEd/ui6UEjfn4aoAa/goPwJ7qVJ4GmxkimBSUeXMiRNuQIPzF1fkLEwB8BM+WK5huM3AoXkyOjwN
qKciWRxj38Qtx2+P0hKdQW1tWm/MXXwfBug/00v3bRxHe1benM+46ZjJlx4S/S7R+m6QaXUJANLo
kxp4K00uXzV8hRx8DnxIsKdoUMUVE3lTOzpC1uiIzCMsVrd44NM73QI/6uHJRCxxpRPy9rhbdPl5
AyZq2CsNJorslzG5LETOv3joDe41KwzLjuQvo2yLtQREEW3I8lI4u9lvyggNNjJRoqw17J/EBvvf
EVT2U8WchRFhfEMxAY+WvZQVhc4+hMceixJtQNY9ci440bPmMLVmAGdWy4evRugTIT8FHxY3inBm
mdz5xJd9xZdwcFFWoMtFywjT6Uo2AZ/+T4gvOsQw7FlGPAnhNNmZrlATEshHbAhD3z0Sy7joOyDN
ukcJTkGEdolITN0lJK6ie9A6fD1NsqjUqaIVGIZ6hKBER+Q9+h6JYNyrUSmP1Ei69C/irAMvU93D
sWb932rDZ0QoOWJZEYhWhPjVljd6V1Z/+SYoXHQKZgQT7mmxGdW5EzA7xT0Map/SHu0qSoa5yj6N
qlDBJCDw47t1AsTi+w0kaIjJwyjvo7SxsgFNFKxmZjkngW7OVaLRqDgSACsCPb6wy1GdPDYECutG
FxUSI/2W8R3feJ/mV6NGzE/ej8x9tfosXCWlvt8nmiGJiEAjtuWtItwy4gf74I6B7I1j3oXDXySQ
ocih2EcCyb8r4QPI6z1U7uGAKkBgOwcuLO4RI0aLo5RI8hNZv0xXAeAKtYl75w2Fit1wGuZOT1IC
RxDYMWN1wcFz7k0XMMgAXJOgoW5YORsekOjB1jZgqk0UCYgQ1Kg6YTUxqrTqDHfKIh1vAWb6RCtn
1Xoq1Zdz30jhJyQQmoo0+FK10AJiEiY+0tf7bR4HDgQBkpxZuVed97xpIPqiuYuuUb1Ie/YnBrex
ygOFiuYbUgueX9RNqSlaoGRKBAB5zN3yQUTnDF08Guo7kvlkz+JB25DD9s9+swWPCpZ7ycIGx3mB
xzKvcUpQRkX54ml1eQ+F5Kodd0PFvE1fPwTYh/ekdrljTPX4yjA6zC4jiNy9R6JC0SF9MMDSONpR
0hLiDqAu964ot2pOM5TrfzKxBJGk6EomFjIysHeo6WWXaRgHgKX4Ew3dYXr4hKiSRDAm9vlrEuhO
jcjQ7O4p5hL1SW2s78zfOIcD//+sOXswHkf7kF/gFW6ZVaMMtlKC4LuvYHlrYS925uWhJiBFbKXa
gnOUzYiNzycUPQ/MPb4Awr+ZV6Yc7qLyIoCGvozgbgQiGuabPqcSCvhdmQdox3xTDBp4cKeoWoIS
VQaCNJsricoHozkn0Qgm2vJNijd1PU1elm0gujuLPg4tIFbl2/RA6WlA/7gGCdsXO8vwSgqA+Rq/
YYU4QGxH0qiYZHGS+HcbAd6mh5pDjSuL9m0FR5Sww/GbgT/SY/3Un19TuH7CdkDPevUNP1O66Vge
vTdNVvykhwLTgvawFbc6qnS03nOV23KKv9BN4brwH2ykwz6ZSShMqFvwCcTFP0oS1eqfsOJxoiBP
i8KAcy250PYz5Fx1jb9eM31bjO8/DoMC/hdTn4+VMUIDqIjnlMMYnVOnu04+dnXpMwkUWFWk9+w8
ffh7nyH/beMqOMKfAWHjyEiN4nTcc68cdrc4OBO/Pf6oi+LE4qRSHuTZw4kzU0yXxMGuY9GV5E7c
QsJVGLBsn9SDV4fidw4u2Pm4HYsUQ+cWKJB0KAsZKeB9IU7Ce0biUHRFlojFp09nar5giadR7LAr
aZ7iKQfm2tjrtw+4sI74leDucOKUJsyje3Bdc78OCrwxE6FTFbVDaTPRureTzC+XDPAQMuhHWo9o
pBn10XabCDZxn2PUvAu3P7kMsA/gxCEy1CQ6MiNjg3M7Wofx9VBt8tXtjACGWdsf1xgFde1xNG/R
C1CleJ25IiKEcWFScFNOMDtDR+30p9WZwhKxErBJghrQjBFYjJpU1HviOQdXFarscwko5LZkU+MY
iPhMc5/YyV62QsFl0Ye2BtGb5QvZSJTafRD1EK7FSsjKy+hZP/HnvisiKE+/2q1oAhC4MRvMcu9L
O3OOTkgIjqT1x1FH10O5olDzFdFLfaECrqxBSO6C1WNGTY7uGqPprFxSnYeH/E/oezOjHsf+sZCk
k7LiAjc/C6mpkHO+ePNQl/SOFGIDt0P/dvmb9OaclxUr936IsnZMrQ+ld4UDWRtAvG+hylifkLCg
vJsJQ6GTskJsBKIAvZpMUhXQ+nwuW3+STlMEMsL/dOs5iij6qVd2w8NrglJjDwHY6Gze7os4iH4S
oMAYcBFgURdU735PwuWLTASp+3eKrWJAdjFiDVLZYETyZky1WXn4pyp8lf+YT/+D1PdvF6Hyv3Ub
fXWg4eVUB91+X5OE8fH4LxxgWStPOdtl3hC191LsHogMOFzZxVymjTbEySNA/UjcSPp8MVTitVQR
Hs57Qd+VJySXLxtUKwQsplsOy2aOlWxOAKOohbqGCLtCPyoyb/+74kT+34bM//zcOFH//bnl6/v7
6DQqWVDRe8RQ2Va9OcPw8445hLahs49+4Ht8G4uB90YQ/13df4ic/j8fQoha/g1z0UHN/Pvi/T8G
TC39/H7Su5N5olkvX6SH2d3f2YMZ/7+oZl1GF5u+eV9rHEztnUZr98po2r7894/RH4jv898+hzCK
/vsm5q8qkT4a4kZ2U05pMQSUhKEok4KedY/ExjFwqdvt6762d27lMyNlFpnvUUGox+7llzndCxHR
XuG/9l374UEp+o6fU7qfCjIH4S5z+947J9xdQNw9fJGObHfFxFgj76Izx0YBAMW/LnMPi8Wwfy7c
NKCf0vXux8EwYXeJEMVg6vRa90mOOlYsBsSyTfznY6soxrc37JDGpU7fdPcXvVG7L/98kMSGeulE
jC7yhcqCh+wDjaSLVhj4/+LtklYIN1jl7D3RPOjUU5EnViEqwN8E4RtJGIHkY0JLVjLu8ahFq0WU
6S2AifuYZGfOfeyJyZBxCnxtATW9W2Bkyemi33p6ndr5J+qwx6xS+8SxgwyTlPiouwe0Fh2uELGj
0mxO+Yx5dD5D5Gue7k7lElIiFNx061kRUfWyEJ9oIg1ba5WMnkY16z9F8/Lmvcc6Be/yOweMCicB
oXWQbcHx/aXrfEINwqz5iS7sDPBy3KscMgfmCCatCR0WPjVJGe1+4laXlaXd2U0tnf0L2dF9SBgO
ihqNhezH8fDOMjb8VQ4ovmYFL6FfmpniwW8RePstFFYWTQlB3ZXyEqfKJXoyUO+NHpklUxgmxgTq
F2Ti+UeBMmhh/9iB66JnY4tOQ3HmUtBC+i47zDUrsxy/ZnzQx7jysZFqIL1G77i3ot0Ns8+QZs/V
FYLfBsZxiQwarM/mTcGKfypxn17vQdGHGsjszX4zbGWeSGvuot4uoXArYqwLGY7zMm6XUJv0AwJ7
RilCNxIbbWg4rMKa6MtSFpnfmPJolHmaV8YiwxLQLW/g/VjMfmKISgfr8rNlS3Oes5eVRdx1PznK
nGgMEM8kDvutqYX3QzqifSJffSmukC/nVgH14FX+dXvCinuEd2vKLLdfOFBprk+yoTrB9dSM61ic
iRwyM3xUMx/Vahh/rz9L6PGT3bFZprNGFYbeT+nkD+dRWgyW5NFuKC0YiO2GD5qSSdw1EA6W1M67
EwpZsspJZQtj8q/4inbBO+QK+SEdmWnXWBAyJWbWAg78HDNX6biK050T/rdI2MSzgGS+ymVXgqld
iM4+YAleHh/qty9Cpnq2fmlchURfUVbeEAxwEfXlN5bJUyBz7ZyF7EaTHNeVbixLPFlE6KZ+1zyk
DLuIH2l4nJ58XP7R3BKBQjqt94PgM8ovr6XoJ7gcPld8FmSqFdM2nfczuvOJBw5jVwoyUNf0j3cz
mSY/BHV64NPkWLCgkDV0ncDFxXwWKpwTrP++gqr/50Kuy1Bq/oe789pu3Nqi7BfBAzm8kgSYg0RS
EvmCoYicM76+J6qvb5Xl2/bwY9tVrnIoiiIJnLPP3mvNBdYAtMG3hbyOYlVLMi9ZdXPQh+gwnzr2
rQvqGbFyalwaNLULDhmcVeYUQA516yTlOWqru8rJZrIeXGqsPQLW5OGmYwiUPzoHLCDzNZzeDwHZ
43AK1yE+7nLFZZ8jcvthGud0y/Anp2FT73su37OPsslkdQo31ZFsqW2BDD//m9dr/ZkcwMb1y+v9
RqcRM1mQk46Na7svjwYdmKmjxop06z/KcwsAcy7jhK6JRyE4GhWIMLsH2/volBiZ9Sd3gxxOc5Lp
zMfZEoAYYZ/avoamEjO8PdBkr2f0K5eJs0kP5UEhIhrXHWGmukzPgyYSjpYBCVpMVsBU2MPBQv/r
P5iPk/B5zVfP1+WOTGRK3UPrEEG3k6iChJu84r2pSB95JYAD2n1DT2daZodn9M1/fU1I/7s0+uVN
gjvx664q+0GZaS2lkXKeVgM0hmFtQzPhjeJiJtS7gHGySSW43YuROYsG92XOzI5wlSpaqrSraCV+
Vp+jOYvu2XVKtGZj2ImLSb4eswupz8hl/SX33LZAkXHXTZzCM3VXUfZNapLp7mb2V2719TR6lO1q
WR7Zf2zEE9k8P4cOI9BxiSQEoylpQvNym1wxFfcwbWKaVZzc6J54CDE/A/QXpCbX2LSX8eSPLDnf
TOYgiNfwt67NKTtDyaEktUis8I5U7xHXJNqFL3+lMpTGT1HOMR9O1gXOs4jm7qxeeD9Z+4nm4Rgx
tZ1NZK2uzcCC+5hGCFfB3nsdNt5zQVs4Fv72I5o+gj8VPj8/Iv0blgMcXtxZ03Wsze7Is2oujofm
AI2Ab/6hIZPG3BRP7nJkz0amsQAd4C9QcR6q3TuSi3l6Rq6FsGLqFsRz64a5kF4/DZRZfiOYiCYp
DQ68h4Rz4W/FDPzGEIymAoMQvBtweubWe4uql0nY6cnlUCWc2P/3wftq28McLx5qdpO9anNGtLkA
ev6FDIh98uA7FS0cEkW7a2ALjz78C/4Ti8/q2fuANLqwYK+rzs5cn7TlTXascF0fbkQoTafg2bNF
Ve0f1AV5FAum9cIS23ZsLiQ75BXQ/bLj8QFxEzOtgOtyXMRXZhRIk8srw9L1NF77m3vFmt7ov/og
vlHFmyjyJEXigyjfKXx5S5GnYg2t13QlQlY33v4ObURCfCBS131MTOE1577YlIjfsL4vS/4cB3lu
ZU4d46x7bQ7ul/zlz0s6TJ8tke/tHCBbv8HuTtPX2Gb3cYWaEFRCRVM0Gm1zE6z6D5qkkrwoDv2l
PSePCj1UhunKwnsk7hNdHtM7WiOQD7wNmDwQGRl1Jom2R9jD5BqtTXT/2Q2ArZ0/4G2mh0vmoc2C
RpvVelA2yheuvk1001HfL/VVSxmIYjhHTkTvmsExN4q20R4MbZbqs4RG22o4E5SMQv2pR5OwHMxV
fUiQVkxbvOlYnwjOHMbtLaKKPcbgt+qteHMfwykT3rSN2f2uYZ3sdybqsKk3RFapyNh8P6jr/Np+
fgSvH8Vzh34s3tDECI5EezgEA9ChyJfNykD9nx3HK/0V+lA0pv/6Yze+wyx/nH9+uf2mQ9ov547a
lGJVBo27Qq/YvMr2RWJGW4ws4Q2uBbs0Z9l9ktjS+5qj/KJxBmJgVeytFypoVs9JpjBJULr3dIUK
RcRSX78yZwjmNyYJG2upz1Bb6wvUpkhS1Bdvbjr47+3sA6Lv1fisJ6szVTfSBF6gTDPE/Zvzsfw/
dwFD0hXocIYoSfK3rbJQKt9UkhStDTKiQrlJw1lIW6e3VlH32Ma7kOFw5XQIRty9N4kSES0hX2xn
1nv1Gp4mti9yH7Y4NHzENfCiBsZIFOSfxiM82tmufNUVQrowYKJ7xUjJva1zSuCCp6qwDpMY5FM7
oHKk9+YkG9KKFuKNt2/+VtO4Y3fEX5iuJ85nFCW0qZhlLxjf0flSObKsuAKJTkQu8PmxH5lfDxyh
dqilCfxh6rbMEfvs4DyYj90K2cWw1Z9r3A9EvZLURNsd+5Q09y6gkqljbG+n7fmVrm9ia8/u+v3E
5IcS9FruX3uKaprstO5eWwxWlMW0vabkZrQSi2Yn7jD7C1yWGJombQEZL5iUitv1AfEDbV3/Ifyk
l/iM2Z0xaULIBJPVyRMlIzFgv8V5zsJsK/R5Wgcj/RyYQHhlVsk653SsG6jNJ/kGvXFW4AVjzIX+
Rpu938tvwNQZhpfUmck7TbCZ+k7ui32bRI7AyO76yngVd3DSsY0RmwPw5pCtJ5+sxY4qotqsuKmp
iLd5tvvrO+hHe+XnukniADRaEaa/LKoUn6L2rcZQw7zKxZ51U99vER4aONSe/GdN2dNjwULsQwUE
brfynn8873/iFE7/9xm+RTJ8+9f/bxIagP0qhglC0hBF4Izi3zDHSFT4E0Py++N/Z0iKvykSbDFT
t3T5B0XyJ0RS/E39AShWLdHgXDCdCH6HjkEqE/nPpqFBeJRUkf/1O3RM+42lQlYsgMESv0jWP4GO
SerUxPp5dRAc8ceXzpf7w/qq+xArez9Csx4PpCObxi0uhtwe5PohKdRdT/K54N2EcIjpTKePvmoi
hdORkfo1GvAIqa3C/lvI3DtRg+nOIgI5GfZatRrbcVmg8ZTcdQ+2NrWoxkt9llmE56KD243ADPB6
MdzJnhMB3UFMlJ7Vt4iMiWERBNKuPNSfApr3lImfxemtyNZpsAxU4q6TZt2R7tMM4ZOi5rfWkjB2
TlRYdCFyei8CY9VA/5F6JCw6LgMf83UzoKeIPcILFKDp8aDPxayAn0U67rajx582+qcQaidB5rnJ
eDNlZVGj5856juZxBeC45ihhmPMhRTI46A+eNeyKfNwNdc0JuUWvFw+LPC9OSgshSJVmWXjVe3Hb
uAbk+mpbdRiKXDQVEsS2MbxnPUGPhHNxkPabL9eL8F/ljd3lbPO5fq5Md2WxOnaRu0pUcV3Wh6Ai
DZO4CzmTnUg+xGU3z5htCWb1Iec42yoF07JuIF2psGCO1VXH82pJEL28jlUn7eO91A1XUYs2g0At
66XReuQ7qphTS0X34RU8Ja9iNUQMEcxI3GtiSHUvym+kQFxMV7hYsWxLiuwkYnBPCKnXBjqjXXGA
fo3XvfeX/951xJJEBdw4xFg436Lxd+xCTZb/uI78j8f/zi40f9N0UzeIcrE0Y6IX/ncdIQTGAEwo
GwpYWXVKb/m5jsA1tAzJgGH7H0bhz3Vkgo7zF6kxsiazmPyjpBdZ+3Od9utLN6Vv7Y28DWshK9DW
6k395sflxnSr5yGkoi7TrcXSSwCILWiMinNQHIVih26JH7s6jDKqanitKcJt0rfa/RiSJcb8rBAe
BXqwhUYzpsidJksXQZI6HU6DIsWuFmn3cOhtwaKat2RnMETEvggQBoIEtPfMI9YJ66+ibMRsV0hf
blu/txbnIqUxZwbRJOJkXBpkpKnDGTT2Vk7krZp8BKPE6C/JSFVp3nSoPr0IacTEh9IxxPEPAdxa
dfBWCfLeorRV17BRsj9UXXRII4SPUEb7SNuJ441cIHCoxsPoi07jhe/9iLRATCZ1PaNFiwgyVbcD
twPlUBfRXBepPIViIZloeH1znAtm7+R9eDBya51gHfLVT1OjnFIKnAoipHDu0VnT0c4sSmqWzFgQ
LjLvdVZqJocWzU8PKmpHwoHbI2dJCMnhjG9ZyWlUhLkexKvWqOe1SPPT1x7CTLr6YivOJA0TnuFr
S8OT9qXGicei1xLJ1ULRY05Kor63suE8tE9plz1Cztx0VUwv3Je+DJ4/HsEouB1iLKuxIVW/DPiA
BC2ZqxH5Pblg7jojONausqlq/cXykH2V4ocYIpXKyUng+hg2YydwAbUK373SSBSdA9JbA49bJ7DP
VKXor4WqWhZW7UgKI+3UB7hOEATxTFF+GnRkQgPu7jB1UoEnrmHWppyVGxq7ZoCdxWxXcNb4cpVs
J16AbdAPQDC5SFsG0npaxdfAew9vhkVjweSN8/KomXMM2fomw6CG5pWij2AkfMz6EbKJxj1WfNE4
pcEe1zRBrRo4Wd0fTF/djB6y9LBIV16KWDxFJ5gHttibj3VPhpEg7VU9fNEzTN9FCZOFMW9gFOuA
U4CsxNHKG7WL0SRrWW62eiYdFCn0Z1U60oLRa3D2UCcqWbbHBF1X/VHp+q2Q6nvdJMjoovxxFCIn
FTknxXrDJ63jAVGBXbXDqz/svTg9tDLGEUlkkP6cGWgPBjR3/rhKau1N9UNmBp6JulhFpjEa77KL
iE+iceMWooDJeVwOvU+czjWpKtceyvpJajL0c7mlPv6r9wFVFE0Wa5GULVFksfyLxC8DwPif9oHv
j/+5DwCIJSZCo7sKJnci1Xb/TfyiMoSBTnHIem9OW8Tv9SSLPZk5ikkgGBvUNyi5qZNRxjdhsR0o
8j+C2OrfThtT2Nn0gv/70pVv7TKz1FVfNqV6VZQSmbwtxjiVYSG+qbZwT6NAd0sduKsqTV1YBbp1
slrSRZhi3oyr9qHI0ksmqDvmnnSwCWmJCv2sCxikRBHDXyHjmI8levSxpHNjm/O0obuVkAWNrSWy
fLzsVb4Zx8rJYRAaQELU7Yh6nc5pkZjrRhP3Ve8Y+fAVhee8pOL19HkU1ItcRF1hYEmtwm3Fna2R
9CWU85hc79ZTlkKIO6GS13r2Hgo56pLMe2nD/twq3VIjb9APUbZbtozyIGNSF2rk34q9443+eUgi
p3GJXHZR8QTj0vSOrSY+WohIUgJB2AHCw6C1n2NjzcyQBB/D2xZ9YhvDqRPgc2r6ggirtTowQdJJ
pQ+aU9tWT7UXfGbGMmKHKlOUnyQS5CFguBTAh8homLybg9q/xam5L3KaVI3JbGQIDlHalbOKOVJE
Gro2evtSj51IK8w5e41dV81O12S7zqSFWWuOyMAglN8UaeBkzFaAG2asMIqPd7OtNrllXRUPi2w8
1bUci5NCdDJJ2nR9cdb94KmCWD4th1qQZptYTdn2CFiNlV2ndpwn6pvIKWAmJ/1npSCt9JtylSk+
xJnwRQh8mNmD3YSn0t24OXnJPvse+eJ5MsyUQcCQXTxYjWuLebx3Rwt1HxaoKmPO4yLx8lrbmJDm
NQr9AoyjN2mubiapV/IUXzXUowz4W/wMVYQoFp9NY2FtNzw7T2DdG/IyB+ddM02oq5tuCddESG25
Ye5ae7K8ACV97P10PSX7ZAMu3EgkwrY611M6mOyq6zbGWqAa1D6E30kN+j7TWiWDtBVNgTGpRV0j
O5JxT4iXq2vYW4V58tpkF1ZTeG9+svCNpKO/AFuN1Xa0izRP557c7OpQ3UWjCi6gnGu6sO3H+NrW
BtSSYtV63dzvsSVJCjPKbB8MAdY//ZLLsG6oWxISrGIpeR500fGgS4Uc3YJIPcn4KZUh2VQhbZIA
412WzdwY6fwQvfcJopyOnhv9wZIaaMYDz5GnEJRGQmsAyY+yTWBy3gvRaZgKDPZLi4KjpfAQKrzE
FCIRBUlHYaKQP9NRqBQyAJgKb09neEDRcmtZRwnqcEtjY2QCJqI/o+qpFfKmrd5JWmWc94xoPYTP
BnWS/qNgamss8fhza4HOSVhtI6Ncyam4TeMeBGiFyJb+b9ASTuvJG5dqTIxvUq3s3FTd6lgdtNiY
pxYlQCycOgNiDvUcmVtgWCG0qfiw6DCLI2hSKkBK2UUsFR+W15Iprrw3A5TIzF3XUvyaad6W3zE0
0XNOehpTfoW0pXgvwE6N2W6MeXqK0dT7Kov3SG0OFoXqNMf1KVxLrIwBhWxLQZtT2LZTgdvKNiG9
AVKXzIq35YD6iygCxuSN0l0UOACkYK0qAtcCymihov9PnkkYwiMQuRZ7ed652VY3aahRhsdivpFz
TtphWNpSVjZrOaZlXwPxyJu1p374unZ0+53gHkn8nJc+IewSLAkvOo0Dtkoh51qjviZ/pGUYBUeY
o71lph+5FzlqhvjXiNJLIlCBF3J2roIQfz6ietmbV0n5nHjD3lSTtaL0S083jy63ZxRhR0wKW89R
MgnCvh3p5o7r0TsHBtL8WktnxDrNxAxrnN6vJUNY5gFhtCXSYu1a+bgoOPaKIaIQ6ST4NMWbceu5
qAYsZZsDW+lyk6Czfj0y/Y8zAjGonKp8JPBMvSfDUxZGlI/eZWyLg6RAuetSRgiNRSCvtze8HKVS
QGi8Fdp9Jj6FnsjEiT9VB2vf/2gK3iXdEzd+3M2J3DuPqbceDVZRxPniS2weOE5vA/0zaxjbtTCv
22MvwjnFjKj6zd5LwBYnvBKiBUPuGEnp3nwmWbEf2IMXn8M4cpLwoWjJoa8hNZca5AdGBMKLqWxC
KrgyTA9Woc5JQVqMxXUQgo8sQ6NWQvpJABAUdG3gASq0cgO71qAhhXTpWwT0wW4Qz536ntZMilqy
66S7mvVLHZREPe2X6P26nU8e3Mjy0NfdNWI5GKjoSgp2NynvXW1Qo4/hR6wohEbLg2u7hvyhye5N
FYyV36sgpwtaoxkjPddkBDbZxKZIKL3dNOlWFroLuyDbJB+a6tNDaqtlHHdIdzwOQn2/VoV865rh
rmEl7FvvJLhJPleTeqEW3dJlFkUOxMKvrRezFFe1ibWrStl5tWJtCu0x7v2XpmFikud2Y9FQouit
OZcpA5NN8otSFc2rgL98EDdS+FQWxCcTp2EVCoSXUUShXdzCGK4VhC+FzS7eSu4pVV81HZi2l5zY
eFYqs7BGcZJupw7hjkXx0ivdkduJa/SVhIo2sOUBTWW56bpyGfkYm7RiaWDCVkKiS0g4tSph2Zd4
YWqChTnhyP4t5UuxXnQEb7J7J+24VpVg7rHF98bVbZGkTAfnjqltFW4KxCkjdmyJkVCZ93uNLA9V
QJEvcKopJLa3yL9aQoo5Uyp2kloexlrd/nsLcrqcuqES2EN9IVna3zVm6JT/sSD/H4//2eAlUkhX
xKm/LonS1MX9T0Fuir+JRPURYUEL5j85uz8LckY9BARpFAooI39t8Oo/OsamKZuGwndMJ+UfpEoY
2nfdyfdv/VtjpgrUyHKbUmaQeI6Hei7XWCvy7iKOuFTs5fNk55EYPBoPcBtm75A0yM3cRA+xw/hn
Aq66Sw8FrPQinBnKI2w1zpyV+dm+5y/q3UOFxQT1xb36U5oXOnX5gd9Ife3fGfzA4+BRwrngeI3q
+0UFHGnO+cdJE1jDOBEfpQ9kuWU4o2SAQIyMdqfu/V3w5D1F5HxjFPyCWng093z9ASXgANxtAnQU
W+VmTc7go6tZq1zZ8bMQ7CwB7zBkSzlcp+XFA5zC7gTr8IsAelTI4YX0b2z5BQ5e5PBfAZnzKNX9
RauQBDpXSxZxRyfpdBWhyQnbbY5bEeiJo3XSJZS0tY7FekDn/BVgf+gqOgPLRusOA2JpAgOu3SE8
SNED+5L3GX0mV/8cH6WVsjXe0DuKnz3b2nNxz8/NJweeqiDpiDgLqCoeBn2Ec1RO6GAFfRPiQvLm
BesQ5chndKfuquFLaQuVkS2DYSZS0Yz+6xWYxoHYPRxq+trbi6fwOd56O28X7Kr3trmKR22vkeGu
2d4St9hasFtm0uapfWsJr19q1Zb9h5/uKfnMwO9nYJs/R+anuMiO3sZ7yPb+mf+PR+qTp3qsn2VK
TDTs7QobPYK6aG9i8pjMAwzFalAQc4D/P0Bb7s0/Z9eRWIBxGx8roPzpsbsaz6kTzCZVT30c9s1D
95jg8Ma3idTQnRkI90sMBeWpY7xuPmm78AWp6DFZGauUzIGG0AfLAaYDYQEa/2PrH00ZPgZaqeRa
oD+TV/4Gvx8RPgEgSgbrGyKknPahOzancAsKdoV1CN+de6TFz2lzRqWbljVxduYmAb5pNLOw5BoV
X6J8Fx9QFvIjQdqGaqWdiIvCSUBqPg1AEb4yjCe53qaYq16kh+Il/KInCV6WSTs7zl48isdg5zqa
LR18AIrRDoPUgKt2qUEcoym4c98nr+jkSZTPyt1IDslLn2OSw2mgQfPZPUugUuN8JeN6H57Y3rU3
nQtA3wviY5uCVnKg118ni1iI4XqA6yI7wclY5k8Z8938C/TDXT1imIu4+RD742t5kd/TJ/PoXZAI
HoNL+eRjdmMk8WS+RxeseY/BR/0kOghBNuMmfvIuyXqAZtjbjMpfolMLrKNYp4foVGC4ipG5hAfr
IX8iWIrumbFEv8AUXdtEl/AQXNLX6KK/JJf+yfoa+Tsm8+4luzB2NN/TV/kluGgM4EV+SHTSboWj
r8wtQHDkSvm9ZYILL5XIyWdzO2mIgPWtqFeRFumr+i59lg8ZEQbShwJb7KX/pHIXn8M79qkW5kGz
QIE7gvSYuDf74JhiOzUWkK0/9PIhMElcTGuOaCmTGk0p78Iany5MAmzOxmw0diCBIfmnZGPYAsoA
XD7I6ccF/A4Hk9REd7UTtE1TNt+kqm3Q9EKIhTrtz5RPnp9zsywwQJ5rQFvQMPNC8M/BGwEWh+UP
c2aNNXGW34tju6+O3dl6QkAV3boL4cs35ak60TzcNufqTJLV0XxOH+TV9EUAzSBPkeYVlx7ldjrT
3/TngfrXBCsSQyxATz3pPZx+Od5pNSL9orzDYl6cz9kRmy8KyPiK69DP5p2+gaRAga90zMuFD2SP
rrXIJ7P3osntVl2MOJ7qxajSdXAUQkpyW8W6Uc39zwlvMGmZmbA78BId9JUb2CIv3kfINUTO4mrc
V2d1m/L2R9w/OTdkt6IfM/295fk5b7mIpT2RwzSXuyvsyGdaS/pbaB1rWH/JVyjvpAC3yDHrUOlF
RxGxN0sfVzhG4cg2sqedkEdgVHJCiNcDKKZioVv4eVVc2gOeQ0OeBfWLnu+9YNd4dsDCYDDpm5LA
/s2JiQRN6Zgx0KCqlC26QsXwV91Ji5bgHxIT/8fjf+9OUrvIjL1E4hgNi2Ex0+bfu5P6lJpLNaMz
HsMJ8sdpt0Wdo4mSqjOP/tad1C36nQbfq6VIuir9k2KI0fW3afe3b/1H3NUvaqIoqvuxSMZoFQ4j
bcdBswbS44gEzRgFrAguBwCWmNbWkmuiDQOJQ2pFqGg12EkJR7+pAuY/NOm4zhCGYN2xSIpzq87u
y83IAVEBSdOH7akpiovWyMfGzL66Gt5hJG6G8h4EZHbE2kcjAmRlogyKOe1ZV/weK1olrBMDvDaT
vE/Lg/iXlQjqpeCohP4lki3Ea8NNTYIvhfOPl4mo8Mz6boYBV3b4JY09jmU8wbT6eIDDyAQXuGtb
DeCVwntu+GbDjLVIQYQfq4uWg5SsB0stAWtasrCREl8p8a3QmEn1ylGJC0jflbnQ1PglnyJVTaHc
lZ55kFpmUJX1rA+3rLzT2iJJMRLvA4tS0BNr0/VfkgUa1ANwJi2bIieUKQJ5x3l6MLtHw4q+Igtd
VirTkEldhG8c9CplwKk0XOu42KVT62wMdDzdVfGqii4AKa035r4iUVh5djjK3lqN6K7ChhCtNlnH
bfQm//jwQrxhRkghJ8YbsW2gdQWVeYkFgT0WpmgEOVgO0X4HVYtpMkyMXUdQjOE+ao0jRcpT6lv4
StI0eQxa8AhNHgdPSmTaZaGJnR1UUUXnqDA+TKNnL8/aUiQXXikAyPybD1fcuuKPPFSRM5D+19MO
JuP8gT8msP7p8b8frmQkMhLDBFMktg/i789phymTy6foU9i2TGDetNL8frbSfkMwQ5QdK9yPdYjh
yk/xjCKZKiofUZKJeheVf7KcMMr8tpyY6h++c/ObeMasJWlUCW5epS8RtyUMuPIovIlXvSB2FRz0
XvTmTfIekfTyXBKLtC8eREivnA8IrWLEBnHBByBLmDtsQd1bQUsrcSPr835FnOlMD5dWTl7FCHH5
jNtmOhFE28lH3eOYgrGKT/h5Ilk4KDmmtm+0TB7k+B1dOAnSqk7P7mQ8j1jtbkxXx5xwPcw7QE5R
4FRXDaleP6v0ecUZjqcgh69oOArNJLxYwyaKlkpzyOiE8U+QZjUGHG/dZ7SJNg2W7mY5/cgdZVFs
2pNsgyddN9hx8lN9GaS1MnHQ7bDdBN6FZp3ePsYBpDFon9KueOzXykK1lQVdvipYl+EdgIgBa+oB
e1FZRrvIsn2QN3R1AHQ5nY7hezU0eLgYDW8znvRt2uafVZVzqN30+9LcNGQanOuz+BkpjvZMMl+B
PzKx/XrOcSkh4MtEtPI6ksQ6vpPPHZeAsiMDlrqNMyannCVWOi6XIP5SfR/1RA86mJk4gMHxkMyH
LLKTAfQkP7YcdgzAM0ifDHvthjaHxABU6kozHUNZ6XjaMUbh/8Vm9MwvOVbMWwBjQr3lbz6uKCpA
Zd3g6zJmP3AUgLgkgndwxnkrAbJ49Ghuuqcsc2dYzFDscYjl14B0JfyeI4guH/hUdDA4hqD9ru+y
v6rAYclcRALbR026+WVgRJtLj8SRVgB8hAXgqBSDif4IfAvFIweJBQkIa46/3Rd+Pp4R09uuv+Gm
FkEM9472YqI1x5odP/sf6WlgvT5Vr5zZmyXzEoVT0/SBRcKWwVBPLLubrz3x2lIvdhN6w0ICeh0m
LB7xZMiMISc6E95owDwePYrIqIB4fFWv+aVcxzRz6UYiFY2e5JOJlNVDBwIBgAIexRSeZYDZkPsz
TjTGjDYA8d44fbRZT2dV2TWAG1RbqmwezcTJh4oWXhpf2tJt5e02Bk5j2UJjS+w3xiHkJPDsCVSQ
yLvlzi7xShQbkemRd5eImSuXTbSVpuhilyIRMLN7ci3EXemsf1OFL07r/Vs4RSYccWNx+MsO4jtY
luG9eVHPEcduTCob8ZiuhhNIC7vrHNWciQXH4mrJBKjz7QYa6M502PdQyxPxyLqwHJYyxiXjWAJt
Zs8k5G8e7mAZDguxBi+ofyb+MgYhSRTAhSkYJvDiJKrzFlPERSrm7J+cMRHeL5ML+oIgXHTKLF3J
R09eIPOFbboHfpEstX0LMq+WZl33PELukIdFYaGemekXiHfSvM4WS5nhKtlWzxxO1M7JrI3XrKuT
SPAXQTk36cui26O/dObafLerOJ/z5rTdVScF3t3rLzR9W/NlkkV8RBh0uyMNzZjEGzo7MrlREpCa
j/ZBf25DXrl24C02QgDBW70+9P0yHRgbqQs5tzmluPGeir/9lD6T93CFyWTKXttrCOxPlPqn4aY1
HxMBnIQLDJa0psb10G1rQDzNa4jeBEwO/nnrVIGh5VwGwhXUO2e22k5crJfJDaMehDWQYotCWeGS
E811jdu+X70GvHuZrYePA/kOHpPlWNr7JkvT00isTMZ5U69fUnKdRnrxFnMRUkJRMMlQV8yFAP3H
R0ksAQVB/YRCCGtyljrVR5uClwRszbh7QJnyVNVMM0M15ckJRsVpp78wbVJ8JHrzCse3OhveWgZu
+lF+s25e/0ELAnxkdM73OdYpBDPvHpkpxkX7gKIlAECmPXQLImvmMo0KmI3Q0UDMfYqoQLupuxZr
8/5otnc3fS/KR/GAX6a9qTjj+RMeUD1l3WJX5cCIU5L1nlQDFbPoRJYfcSDGrBbK2sURqazrcCET
gbAFmcd9zR2a0imTJVs2Hc7QgQZZaFlgw3rL2i+EAGpIL9/2r1wTbbviwQqmHnU5gPBnyK4i4zZt
7geXctzbpN5GzTaWG80xjVbbhi95FftdUSxryYH5sBB2A9/RzWVhvECkhA66Kh1uJMaX0lm8Ey9G
cLXq6MjAX7QaawLINjgAOcQGvJOPcNvAJhjo5fFAMlcmlghBtnqAwHWdjv4e2emPRmiLBTbglmbo
yP20Aq8CcSUmTyTfdO7CZQvgFEseyiOpb/0PN1JTbTuyAg3bJEZ8lz3HfOUDln+c9dItTV87qJ/T
36q1SCa7PWp4rBYu5oKWBKJ60UjkfmB+BKp/kZSZbC3a6shnwsy7xn0w0ojYTYZIblgiXpcu4boQ
bJHPNwRnScfCpj1K1Bo35YrFw/beUr4SUcLDInlGf+S3dh4yrnHckaP08AaV7PRUOtDClrXTv+sP
6jB39+wUYOLIjtlwztEAKyg2iXQxsaiggbaJPa7Zw2B0w/XSiQlRbQa2GV3grwmrIazkPZw+XtqJ
eTv4fX7rcYB+qI/iJBIr5y5xs82aX/Vs0r5qtRMQ/iVCAp3eDuFC+6HMHOlmXdTH6Fk6oRE4DI9B
8tGBn6I4OYMDI+gObuAwF1blC689kDbsXaecuBveLDS+7hyyDZ+CRW4K9Gvg0QNXmDVBVpQ12anb
5l9drlOqozzXDBmdjjIpwv/i+E/lzcTgj+X6nx7/e7kuok2X0JNO4qOfR3/mIKZBUrb6X2XSr7W6
hlrW+KGM5xE/63RVRRRvyAqaJd34ZyL3acLxXeIu47rVkchyVhC/SZKayLdSMw4xdhpVN9NZWYOg
O4pjbNeubP/y7vzH9PAr7AI6w5+f7de315j+/y8thkSrGfBz/lilffmZKZ0tegCwMG8RG5kv+3rv
KY9GBON32PsQQsa8cIrOvRsRJWCp2YMaH/oy3qC1fHItUtxklxm2O298Omojy3ol69E8blFENaga
lMp6LD162aXxqo/gDzpjOOp6Ylcp0ISuuxgIAQEx5Eyfi7coJxoRY39Sr4ta3iUJGokGEaEwbbQw
4+pEPqbwutpYmMdxnz1XbgfbDeZlFYNa0VVbRcjlpzAyUfrWLUwOtUTfgHO+RzPhueXOLwbHj9h3
Qv+hiM19lbqfiQpWsrLe04Aitg4CTHoSLrIk2KoaVCxW2nHE3JR2TpLfyvZuID4aqPbk4awhy+9U
6GPjJFJsnM6t1y1aByfWu0PXwPtnaa8z0lqKcKE1dMT7c2Ucu1Dk0WTnQopSleOgEDgaHfr60RN3
Jt9dhlRhKKtLJ7SHOBpQ9/erPM624ZROEj1FfbFLjKM+nOTC27vVyVcBzGvo+hMQl7r3JY7LiBBH
OX7pCj4Jw/3UwY17ugi2pDZWdMGWrYE/kPdXh7JTEH1etXNkPwsrUYk/0xdSbNIEj0DSR/rGhHiQ
l8QjFuM6SoH8qNpJFSHy+AId49hYS70HFcCNz5aufdE0WQdCf2q9Ac+6KP/fue7/k9cicd/9cr/8
H+7OY8ltLOu6TwQFvJkSAD2ZJDOZboJIC+89nv5bULX+krLqV0VFz7p70i0pkwQJ3HvPOXuvzbxQ
lRVdQkqoIhZUmE/+egdDa1EyWecObkXfbeFD9BLn5YCKetFTCPYRYN4Acmt85XfZQw/cvH1WgQuN
022kFev/6U6IrNN2MFQZYf0/6f8RybMU/bq0al9//sfSKn0zaWig5Bdp3n5fEX90Vk3pm0UnhP+Q
fiShCf1J/699U9D340bgv3NL9tdWiKKp0n9+Zm7V/osxsyb9dcz8y1u35r//adkLhyTpCiHE59a4
5SV5ksMDwZLmzuMIojXr4pQojgDa7V18wQfkeMoqzd5rgWxDAB3qKWkP5IoyHUJgl9UszhxQ2nvd
WBokESvHjCpb2AR0Tc2JCZpjaeGqDZZN82Tts036UqonrFS2OHQ2wuv63jzrz8p7B1I83TSceU/j
WT4rrCq901DTIqqWDpO/UkFYETY5PQ/jQzDMaTAjgNF8aXg7BTgv74HIdbK5XpNXlWkjMpdpQTZ2
/YRQZLpkeH1SHLn6XqIoGMgmGC46PlvCCGsKtHYda7b1MoH47t6RPJXqFiYOHN/vB9FARbLmtMFN
gf6RH08JmkToBtR+buAuseQM/m4cGAmvquAoeAsiWaTQ1fb6CwPTVx48KEh7y1tMG/7SvBcV5/vb
Uppze4HSLe4J7aGcRBcyR4zwmnfdjgFiI9tFvxIPw7v3mR6t2xIms7lirRM36O5WI5FGjGmmo1zN
ER4l5+wG3aK/BNYm0xm+R9lrECIC+36t5/ditpuqNR0FdhORmK1bL94a5cHjkEpMJSlFwWHux8yd
pzzd+hAGIK/QnqrrzAnM50ghy29JssB8oYIdf5jW+8jXNaMOGYCSFrAFB6NMS3MzqYdEvDSSO1xM
lsJoazD/Jsvad61rZyyT2pasXQ9CD3j+Glx7Lbxn5cMw7oM34Y0TbmCbH3ST8DckoPmqVxz9C+pA
7Wp9NL3b+AtUdv1+bNcWmltaYXQ7aoZq9oThaUJhu5G4aRmDyhs2VRQN4tsItJqcAOSnC8OVsG6F
hosucyCp2nvQrGMkn/07FXQZ1TxtgYwfd+gTY3QD6gnI4SF5xpJ9WzzH0TqGWG1WdAw9buu9569K
JqnGzrQO4EU9PCHz0LMZ0QZhGFjKd8W4ngj7uQtDdYFRzqwQMd36ABjSZWTQ+Ae4S46oSrvoKKXr
wnIIdWegR0EcbnrmzeMSLA3GVIYMYA7JJRnIfGV66UFnBCEh2lpoh9myUVYGHnMFAAbU803Yr0qi
0yss4jVvCYtsGNxMt8xHMecpVMAD0YQeJjX1xrOzi/BZ8SYml0ZFP/cqDvDfidNE31cdgnjVQ4TD
MJ6cs08uyxrXHGwWcllthGOvHpl1irLNTLUkJ/Y1PvRUj8RVtjDrBcDe6ftkkkLggjkShmtTfgQy
jLo9DZHqmF3wwUsv/R0fCM0kR+7saMdMgKHx2QRwcxVoB5LAKD9V8VaIiSEX223ZLvQAJYLhdNHa
K+7G6OqZ8rquN5mCjIs2IW1UYTukR5ng0j7aK8mt5D/qHsXwXjP2YfE+xM81iGaiYcjhDIi+2rYY
4oQTjiD1dczuIz5DBNrpagou6GjakmaWPq04LJCC2DGchHgxrlN4wsQCQo82Gez4UDNkgi26e+x4
1H+dr7mZZto156JEdanfFeyMxFRyQqQdQ9cBcHSG4TFd1up9ndKjKPI/zrj/q85e+vyaKVKYMHWc
N8DfFzv8g193ZHRdv/78jx1Z/IZtTWW7N5ldUk79v1EnG/LsozA5Qqmahg2QecefswmcePh2sRrz
fuQZs/ZTzcOxyzSMPxy//MJ/sSHz6345xX039vLOZeYmmH7xB36pQ/KuRg3uKYgfRIgvSSVsBj13
Aj16jsurWfrLXkWiMKCyUqrPSQDNanqveWg4sT+46vTqBd42g6HAfPFNKttjaBhuN7I9d7W4HBW0
3qFCGBcMdQklbhdoiHQBKpfYd9EgSBVQMuXa4oFa+rMEn5UlE8V70x/2hUrqUqQ9D7l6Z/UwvKC0
dWX4UtfFvZ/HjieEN0NRvWTQ3/QeacukMvcoFDvsx0Napbe6X7x4cQWH2VAxb/h7IfA/8r4/x5X+
UaQoIzxqmA7hrZVWm7gjdbgizNY0lvkEXEedEBvLOk0KhN+7AgGHJ5mAlxrUDEW3U/qYYSwQQqYx
Fp44DUVchiqVwMycZFa0TQqzmIjBnyjuDIYbBlBQckjb+5CVN9IhsoSvYxA5gwk5qD2nPUCX6jiU
va0o1qoQeXSHXqURZs69evFDR3fSetk6K7xjPRIvWEAwR85aJ+oxZYAhp9khN5j90CGt0tQt9Q/f
orciMwdIVRzV7XAZxJVMu9GzaE0iVtZTzInkEPJGM5A/2D68hBlF0ePStT4zhqimYAGBmjYGHkKr
vei0Syz/IeGgoBPh2iFZGdvAyblaK3zqoo1P3z2KN6oVrqY6uGk405l6dlTi6GkaazTp3fA0lTqT
CL90lQo6ZZooiKBkq7HLbHiRcZd3CPAG7I6K1DwVZrLr0O4WMQFw5lnOnrywdSuwzoMK0j6UVtFk
7XzdPw4ey3IPyhRVNnE3muDUGkDtMr4rR0L8arafURTe+rjCJEExJlfB1iI/NoyFQxgJe7mkvZWz
V03yMuqinZ/4jtDOJ5Ry+PBGNtiyI16wEDZhrn1KQbrL8/iptgjlUEgDHpjcj8ig23MeCgdDNG6z
FLN033mhq5BPkwb9dlS12wTfEYUexyffsMOC4LAx0DFyPk0G7NXKNbsycq2EGcPEtAPLADF/KLgw
+R+MRLvL1XEZS+COJfa7MF0L8/AjHRwL24aCKbvMBZRJHdoX2lxldJ/KkYM9zx4kba2Y3LKtFr2N
8kjdieyooOvJwn9QDNhRY6FsBwt9e1jy5AcInmO2nE797OczF9pHkSFANNW2LCo9yF2JRrJwFFsV
ako7HtW6+d/eQCQqm7lhNstQ5mX0dxsI//YvG8jXn/+xgUjfVE2nzJbk77XZ7Nv+oRyWvs2tL4UX
phBnL/llB/ku2qEaNMT/bC5/7iBUfxqCGZn6819WdJSWf91Afn7n2pe2Wd1aY2wwel+r1dsQSrcB
i4lGznUal5dKp9GBmGUYylWGmE306k0soZwY8v3soGvV+Mruucenc1cJHa6Mz8QyVmXwgAkkpWUd
utNAbPcIFbcj6tBsbjQNIFJ9KIx0V0bhLfYBkxmu7yqcZOs2xyMOUzSudn1lraQe/bFJKRiynBt5
i8tl3A/ejWZEd5H1lAviY1darmYJLuJsu/JPep+iHzPnZlLiQp1Ym0b46HXEN8acqsdbNSSrrvjI
R/0wmpxDGwJqG2Kd64CsKW+PY5h9bQyOkg8kMyS/ELFwMpwa8SXtSDWT8mtgBht9jFWSycxTLvoq
mIyeeE3d0ct4afbrruiwZqTMS5NpwskCF9kg+rWB5qoLySov4Ex6sg+LZdg3WXYyC/iAiXeHS8Sx
YuXTUMVX9iYXzAa/wcLtB3ApyrHsodyJLFe0/FcUUYvaA6tY+VfoDzfoF1xzIDy0891HoOvULELY
3cRe8FqPzPvC6lngSFyG5OzRZCx9BsZZ0TyBvl1rXokCIDXXQzfaU/1kMbhAGINEL3Q7hWsqlfMw
4Ves3uQkyZdeFtMf64Bwc6ovTSdkWCslwcUUyb/LpwU+u8puR470g+wjpu5N6O2N3G+VaFoFVAhy
dxVrY13huqomMmxE9DcIRmOj5ABcV/q6HSpXN7FXza8gsXYGzUG3csv18vElbrxrFjJzr0mTtBh1
BzQLUsPtw5ENWzzEzOkobYMgOU0JRwIhSgEtAkTLCL2I0nkblzBlKq7uTXdWMdWOh3QT/MjSy821
NwBw042VyLgxjMglGD/z/KZlwR4zMlh6Ri8EmHopetD80Co6IVL1UtE8hOHyovJVEiFLamWEG4YQ
GKu8OxWcC5jkFPum9im9elsC0K/KbeA2+q1EI0Mr6B6qVAbJZ1FdVWu8aRiU5Uw+CjNzIyXYFd5j
2/frnmU9KOqdqViMiO7FyVpOrYxhZCovRlve4od4HX1+r5XvDctzW+L0Jil468LsmMnTMggYMmrd
nRF6fKkTHNa8Ex7xYNli17mS6S0LICyotJ4VJnkG8VlSSo1dRjs9jVHXVybifuilQfliaQlrgNeT
XCfUxv+04UTBcA3tmq7b7Nb+h23DMFj8f607/vLzP7YN5RsMJ5q0mk5Xb9Zd/bltKN8Yb9DV49Cg
snvMf/Vn4TF7xnUR6IRoUg+gpPpz25BlU9SRN9EPBCkk/6vCw/zrvvHLW9fZEH/uBAaiZJRT1grr
CKFILvdLfYCAO3O+iBTwEmHbNc3GQAddqj4YdrU9x1O9iXqU4Hg3xK7CmCi9tU1ZO7Ewca5imK6X
E0evHLVhtcVbirNMYXAK6GenpcVjLhAeI7XhqitqxwixJ3SdQYOCLBrDcrOmPaaldknSc6/TONE8
luAietUZYCYhR2EjDK+xeNfq4rGXOdJnw5MWwLw0HvtsWAmetK2nT7WevX3oCAYw+fp4GdEp5sIN
q4uPrXQAuKOFe6mS7OmIgmnhBcaiKFRlM7IOMdjJOd6ikKmZYeaFHQraMtKUXVCFK1nDOo61bWnR
/5FH39H0cuNTg4XBnSfCgs+aDNV1uep9a2UZwXXseeh8UUE+AMd+rG4rRguVRCZokG2zsvnUcuUs
1/gMrLhbaRYJL7FsJ0RDNT2x3x5oCex2te45ptcsa7RIVYXIAFgcgUeBBNs7M26UoqdzUNqtkO1L
A6mZPnCO7wY7lbCNp2q8bBAfafETftS90UMDgtlkzeVYKsL1fW1kotw6/+iH5iEkJY74BjnzM3vU
1Pe+WylmvPE99u9YcqgVloI3QH1el5HqiOSxUdzh7ZyFAMCmNO08Km+1XzjDkLvxIDzl2atVBbcD
24BWk+bpt7SbJOVeKLzzlCH78IbV2NAykZWDmiFvQIzfWeI5S8iyouYxB+rUiulFyddD5mIAcGag
mSiJ4U3t6W+xOT3DNIG6akaPE2wVVekvYds7kSSeek/nBA9jQKRtq3nFnmPachKFqySQjt0CXjQb
DxCf4Z1kT1pGFAF5p3yIVvTcCMoDBe9NNCG5sRqG4WHZAPYMkbUPRmPwaxhbYVz1MSiOJH2rCJDT
mDlWyvwpysEX5i+VJDpwcA6aQrB8n0DWamvJyeNg5PumJw5raiMpd6bI6SuilyqhahhFRw5IqR7k
VeuPyzIeD2rSkr/ToSLjRg4LPiuRwRnJG5G17SSVwEqahiERMSMWmgKrcpEMaIPap7bp6AMQCm5k
a6yHdtyNt1LabvREPCQpliFwBpOhb2IzmLXV8YcadPuI7pUkxXeFphxTPAym5L2KdXYehODG8snV
CWd4QIfoQBAuVUenIXj0TPiEanlTBLHdj5wLxAkHGlFFYniQxeimggTcRVhcVQKMouH5f3fsBCMT
1AiOQdgbdJ00Zi+/qVEMa5a9/7zZ/M3P/2ezMbRvHKjYaOTvgLqfmlz8jSnKBr5KyqL/gO1+7DX6
NxkUFSr/P/S3c2HzY68BRII4V4dKaNCiwuP4b/aaWYnw06Ry3uc0zAGqwS8yZDa2L1uNZMiNmarp
LOdfdtNS7W808ojaNYSAZNzSHM00XNE104FVMr3NXJoBLSois9R39beP/eS2JEzkWwnt50UgkMJH
u2jrAmE4B3DJKJuUZC3TJJcuhCT+9Kn/nVLg68Ts65v/QjaVxbiJM6zgayDAab8ZCE3q13X+Unbn
Vl/76dIMVmSWCoYFlu/pv3zxrzPeMPK1PM7itdbaJlpSYsRg+NY7nFl96Ga6HUoLTV8SURkHy9+/
9l89GL9+afOX+tOkcBoRRHQ9YCNvdI0Owgona/Ko24cST1u3+f2Lcav99g750gVl/pmlgs51JsCi
qQ6M6S0Z9w1bTOBmwWNt/dMHO99yP4tNvn6r89X/dHWqWvWRp+cEOAScE544qfvgVVGH9Y4382DA
5hFz1ewY+/3+Ss35Un73yvNH8dMrh00RtWnFpdYulhIXDTKJActpLyxIyyKYEbe+oy0MIpBE6Lkm
TPnXm9fnxjmgXttMIKlbFymv41PxFSQddAeSyyALIriDqmCTSdk4pC6RgzmDTt9Rhx7IMAAa7RCh
Cqievif/Yg7rnFPEEUS6pft++xm4V7TpLu40sNHbzGZO8U8P0nyv/ubCpS+NihI1z9RFfORwYerg
Ma3epI5m86WFq83kD2nF5HbpSmztMaRURw7c/dHQ+v9LJv7hW5fmZvxPn/2gjQpNSZ7lGAJzcjba
R3T1EcpjwrVL6YiCE6MdQom2v//9t/794n538V+WwM6rlFAd+Nbjghb9Akh8RuoaqWMpPJ9NVx3/
2+f3uxLgp2ulU9Ia3sQr5uBIVKzDT5H6rOE8BGNSbP/h8v7pg/2ySNahkTWdwIs19F+Mg1p8FqfY
X5vdQ2AsoY/UNJQcw7/9h5f9WsN8eYq/S2R+usZJDmNYW7ysVjpN8xggbTXcNrdbk9HnFks9lsn/
8jaWv9xD0SjlgxpwD3GOFMNqEUdvSXyYmtPcRi9tlSH6sEJhxa7UlLaEWMn/h7fwnWX/15uJzR6k
NqSE2cnz821c6kZmhvN+Oj/syFFda07FImnDWDwS2ZLZPDuOwSJAgCWOAn2FLeEFPSYrRE4ql7+s
1zzf/D2s/Gkp3GR3wfvoTgDwM8DoNTuNazwIpCTdmuADsdoui4PeUYPsR6yghnwcuvPvv8m/X///
vKIvj0coVoNmzJvNkNjddJy6U23svXLN3LjujqF2+P3LzYy1v1mL/nw95ddPUNSYOLQmr4etDmtB
Um59rCAmYR3kgXGSDmb3bCkhazj9/pX/5kItTbSAuCmyqkjKl9Vfbca2rjJeWLm1Gui1uBPpHjqt
5kbRAdn9f/Vq6pcld9QTs1dDXi00bUhBaXXikK7fUulpLaNw5/evxpnurx/rzydc/cvHmlTDEPhx
Dh80/VBxgwjHSCL4EWRvdTd6xaJW6Pu+9LT1StalYyTs6lRAvbJtixcWw/Yx1phFrqruhW+gYUwH
++pBbw9G8BRKe5kpV+gjSI9OfXXtUR9XO0myCbvymRaK9g7V9EBHUXjqc9RID2EV2qZKliSOiGGT
BluvPwiwBNASkeND27htSHqQ8SX7CAQH1+9lW77IQDRvGmNn5Ps4Xupk1Oh7heb0BXs1kz3JB32w
9XOn9g9q/lF1uxKb1nSizxGr11bYlUWFyQv/Rrozqg1xofWbr8NMe5fym8y6iQg4l5eg6ZQn5PVm
uMmVu8J/1aYTc1CNnAYZlEdVOaX3kNFwjLaDh6gCeKa2UzAVpNJzR0SCv6PztEjzVSptkjsQGWZz
GWZ6HJ0Wb5so90ZOTqDsHzRMJFsDTgBPd32SwlVdYltjO9CEew9zVrJLMJivcVaowND6czVu0crn
za2WbIaVSk4YLin1TF1YktZcB3QmyYcRuS4cRiUfVf2aIS3Pri0pX9BddbulSSm9Tj6D0Ka5kXum
ATey9pBQtMYx2V7rouAxG7f8G+2GGA5o0LK8M5MKtSIRDLrgDvpBDPCPksce80fd8KEnso2FTre1
jpWdAFSpLMgM7XPCMfm15xm1gSUN8sahvuo0yQ9qQAIhnVroe1karRXAZDwHgJV99kOHFKwYGx0W
dfxDw4pbacRqu76E1zRfJoULDXFN58lpLEc6ogcC7XfKj/XLyNHrUbhByHY/6HsYo4cDobfnxiL8
SJpOApgDNwUzkfT6oprBrsjyK6SYYreKpcgOaWUb3Jtlsc9imPY+vqsqgSJiwoWdKUEqE4Cumm0Z
S7+6ag18gvBJDbYh+dfRsm6d1NqH0bsiv5bpbFxRJ1sJyqVRYutwpGKtDthbpve2dXTgG72r475K
M42nYtmQyiY6zH565oVqSeoaXpSKsWOiGwBmD964HRnIRgWw3W1t12R0dTdqjBNhycNjcssWPGYr
/i/vxOKdheHWt/YWGZcmZLZdiEGom/DTWPvComNSkSklEShpLZVWWCqgsDUn1ByJ1by+NiRKJo4G
rKBwYs3xZ0iT20uPPYqfaVXV+k4raJbw3TW3nn9r9gem5OjR5NbR4KRpm5A8NukylC6DjZCIDYEI
XK3ZGUZ6sYxnBXeY5jTo1WCeQcTd5zF4KoLPHNFnHcCdEKO2G7emdiuabjOBpAw9J2bA4G902b8o
03vgLTt/XzUHI9zAK8CcBADQMw+jtG/bByWjRMG4iE+pU+ZQu1B3Mab41W2ab5L0XkCEJdtW9ySC
NiGJQcec7IbjvrbOsnEAONHFx5qg2BS+JSQKM10KE0eFZYmVMdjX/t5s1jJhMjFD5umuem7Hac1k
WwnW2bjqIZHgc0oc2BeJPgump2IpIU4opYuusKkn9625RS/gRTdN7LbWM9gGMHLXCr1RXG4t2FUN
bEmC5nPjUkdP4ngf9icfT+HAp1x3N76k2k3pOx6gvTiFxkEimfWq5LemFazgEvXE01GDJ9m2qpdS
YDM2D4xTSmgbqeHaQlVdpGk9/lVhGa1yJx13kXY7SGuymk2e4pUpXRXjFCWnqiPZrD/ltM4SgpN7
9TqQMO9x2RnoYK2zhfhIgS+nh7h6qPUNAxBQwH71IAIdLBDbL5R5UvMhzN+zbtn0+uyUEFeP1FfH
CLY8XuNdKT2YODJzbg/Si/txbyg7tOkLqXypOeTI5Q0itoi8beIO/VUz4XUloY+DQAT+TLSWGOb9
xylca8ZDU11LCXH9jGy2o8zJ77xH6d76yM5klb2oDMGaRUoeMNO5tUkbUF2AE8oZjOI1IzoxW7dE
YyvJIn4PH5WrD48EHTsamLPK+6dtlpEktRogBNjEyolYn5ySREXmXawjb7hwPLBL1l5HMOOfddQ4
4VE8409SzH12HO5ttzY2fCPqXko2jLMQviwK7UEa1sxS+w2kVv2SviE/4RCXnItD+QpWiIVddkU+
VH574CgEknHj+cmBSKOzyt3VryXTyUY3evWMe5QdZAoYdPoRoUBbFFNMD7b6WpMqQ3w6GEZdXqTy
qdhyYZF+LLx7cnKH3hH1U+mZdrwtEb/EFFsUuDI1iQe5YUMm9Gf/HHBPDiJRBg/G9zxCj6Zoeqin
u7x7jmN8iUrrmBLGv1E85OepeFR41F47yU3t3nQa1jZjW5K+Z1icPtby9XVOtiTdCv5T9qko59jD
CKuchvDcpvurbhFPBTAcD1wauaGwE6e9LL6JVbW2rP2EJLM0FAwZF87zyB+tee/AfYmUt7jwGIo0
xesw29k5p3uwftZIMKB4EfhnXRhCW+FbDemXZ274FusvSpPeqlOwSIxT4+0BLrBz5bS0e+Ea88ep
yF3iBIaxbGvEzltg026urcWpvvMFNrWcS6zw+/poNkWyutCGhDLiaiybHAXs5soxEgVlc+L5ICGv
P2Jog7+SGoeIAaDJrY+7GsRLLzgjQpFg5Zdr32JZWgnItqW1jlSSA+FAony8Spo3X3of0lOrbyTx
Ua03qLaDl8wdb2vt0BrQe1IBQ6+0+P3p8e9Oxj91R/UvJaTS1GU4TRlRmAqKJzut9hOD7YIlYNN6
BCr+0d76n1RHWpI4I6oh48GSRuhIvfe7xjHFxdfG8V9+/kfj2PiGsYuwX6aQpv6HguUHCcYkeUCE
RE2vWlW171EGP3WO8TdIBsLJ7zYHyqsfnWPtG6pJfhsjT0aV/I9/0zk2v6tXfi11f33rXyoKRZeH
0udRWWeAVD35WW39jTkVG6ATdqed02xCfEBkZaQdQ7QfLduHloR3SccMzB/8c8rRWRZgQco4hWVL
Pdde4vj1vZe2F3mKXlu5uNPT5r4GRLmzJvFSJOKNQAUfT+Kx8WPXVDNklAZ+/Wf1uyc01kgoqbJ9
VPZntCJ2NGQbITYXlZftkQja3nOZhzszfA+m4j3rshucWys0qLe66j/3LV5NNd0l3WNHa7HnKhpL
R0v37AGI7lHvhGDsMJFxkn70J7aUS8p8JfE5OI75DfDfe7N8lyptISlgWTRoBZigdQTcAyCFsPad
oslXCcQ4mqgVceqjnyGGv0jqQYakm7dku8+aSUvGrc57NoIVq4tThWj10XIMSJd1NmpIeaZesXM9
j+QQTR6mrvFlhFrQAOg2fTjh4mIANzd0/K7unWbqYkxNp4Ao0CoQOfnVzB0fB/0pmhUTvb+3hsFV
wg0BNIugxHESwKALH2rU2jL+jNiYWFGelVFzq161fRwhlfBaY4sHzL+otVs/fFYMTjkeJ5hqDTwU
P1yyNShAOB33YA6M4V3HfxbLRBHKQCrupEpxhfphFDmRUziYFvdB8tqCnI30Yq/I3gK3GXzyvReW
HHoiPrhTpnSbKiRzIUMfHlGcYOKum6XcaSvRu6k0yIfpYwvOoJRuBa1fmW1kF5VOxDWjYUgIsk/b
lshW+Pyc+587OVoZgm9XWWBH4q2CwSG764dpQeLF2qKmSKJF1b+HAqltU7cx8cdnIbwy1VjhLpQN
ZuMMRQTtsSGQKqzA42CqCZCmtyGlPD3fFj8dZnZr+CCDYqFiwPaozvrwNEy7ftLQsA8Lq3ooCGNo
k1NqRtwt7Bt8RlMEiG4sGPwlS6s+tADENAapvtkvYgaotWItem4wP3pUFPBhurFtiuq2xmWoiGeh
+OjnXOJyXCAMCzDTSeT0hfldKzP+jG8kahkZFHLYl7umgBZIFJcBUwRfEQDlrYpbXA6YTtNxQQlG
/4XZhrDqZfwJUePkheoEsbCICwLg81PR89UwUpVh1Focp9vxCiCfSjlyMg67lRGvzOitp+A2hXo1
yoNTZhe5LHbItzn9Mfz2IsTREoepR0hN1Im7uPJXnRkSNoHSNFDXZhwftSEkYeEmIMHETAU3xZzt
SfpCa5LDAPVjkqYXLbC2go6YS/BvRVk9tNm0bABM5uoe44FdEvlZavHG63Kn6z1UyNlT12mvld8y
Ajf3xFmtmxy8J11/L1nqHLOapNmFHnERWXcc9Xqt1ZybE5ixhYoJg+GOhWobYkZeBZCkHvQKIp2e
7qJefEuzYlvr2arCjZCJhTOhyMopMRMen37OvNR8x9AZjFWp4xlQ36wdfScHLcdtKqTHItFecETa
oVIr644AHL52HC8I9qBnaRe1zGu3yvB7CF36KGCsp5OMlT9X8fH0LxMZuUskzUy9A7RJrYSvHZ4I
Asr7oSlowjbeUlAbWG8wSaz2Rgg9foau/xhumqm9+nXpilXpuRHg71ZlrjzkyQe5HnYQYpYpzLWl
es6IuSow07vA0k6RjApEVMOViRyxQ+OsEjdTJvK6yNtLh8VTMJV13/EJq8+GDhIzZEmSTabuCSiN
ISrvm57zuAIKZ4I3zl8qHmqT6SaIlbeAyL4S9R+hIqAMLFhAxegEGjNyiUAQbdijK8D0zhNKkhW2
AFtAzJvJb5Fufo6ldYzRjhUDZhz5bgzuLSVd9QUWWJMQFnPYmcL0iH/ESYz6kGXxahSygxnDgUlj
UGEMHtTBY+moWctSJO+kSuGF48BfqjrTUdFtwluE4x4YhLr9VAG4V3A3tOjJQKmt5M0GUcs+rBqn
5hlG0rAcKl1eVY14z2NyiEXy5Di82oUci25eUNeogL5Q1129YNjmDe8lhLgNNMRsq0UUvE3deIyA
L1czads3hUcDbFrQetsR+IIF79QUtDNRKTzd/qckeJtcfM2CaGfSyilDPIO0FyKSHBQUO0DbNwqY
9BptvhDjXZI3og4agkVIAO/nD6D6pcTtqTzVQNrnBXbcVn5vMCPIRWMrOWfvSN+LGStGiSyIT61T
qzOCFVYnb5lF8E56u4GWG40wHllqVDN8g+LChpa6qn5vgAxVu3RtcsCt88YV9RBLIXGAHZHY4RsL
I342JkCDflejH0HSCEaJA7nOHV82BaU2SypJah3epLpO97H07NNtaEjH8PLkQrDNe0wMgWlMHIoJ
MRfDozxlz2bDlh01HMANtyqMB41iPBKeoQgvctxETVTYIyDVgKN5b4yOaqT4FLzAToxyiYP0UJak
kkKVllLaiRNscviso7wWBnFptgI6xXIdacglaUUa9AT94Q2Na6EHTshKq8AG57QM0c7U4Mz1wTKj
JadUM86IrMrB9Tgp8CWLA55rGYlSOTlh+yLiYx9vSuHSGDGE+mPM1j5Er4L/GpkrzWc+D+5aSAPu
nYvl0zqY8P3hlM/R9XcddIhQ5yOFItNtKwY+froZINUkAYCp7JqV5B5cUn+gxY4RQm/dKCOBp4Nf
xCXn2qZQ7gZhLZSPivjeCYkLVIS3CwqPLbgraUx0jzFYE2Q42E7nJCKkJh9hwPSFznZlXkf9Qfeo
ttl8S5mdezxVfOUFXC9Dv/r6SkSdbIRYIec0kqvcHnUD8gz9qJ7E1QEpZQm4rqUVoskEK9XI28pl
jHWUFkvTcoEYBhXMoh38msJ71dreNbNiM9LGqtng6/FSoEtSioNs9KuRQxZpQyRJIE2ARgXZCK8N
EFazXErCAEM5oTdB9lC6b5De+YK16CT+ZDZ7+E4Sf5bCbeMRZxpnq4wghUhmjCSObiLGK4Ock1KC
NdV/xiX9z0M+ezVG2a5K2q4RYr1+WYlPUrDVMB7WHA7m4IQieun5MnQuzorvTStcNmHsJiYWDXrz
U7sxYMJaqM/UJFnJw+CQ34RQlgNU+RhjbIhrwVXmL098rcqTzp2ZDeq2jeQFUUseAiiTfLlQ/T/u
zqu5bXPtor8IZ9DLLdHYm6h6g5FkCwDRe/n136JzcqIoGXvyXSbjydiJJVEU+b5P2Xvt2S0rdamU
QApwRyTVrs5cVrk9raJIgWBNDR+neFMzbYf20tLE63t9VpxIxdQHAKcz8eyUqMjuEyv3kib1wPBU
EkDm1u7bZ7Pj7dN/Mzvi7gPYJd9T+O46NqJQyKEEgHS70pSL51qYTnl0tDSSmvOrbcjcTBJidnPw
UrX3par3zQGliU7R2uzTed1U9AcR8FU1JTmMUXvmS+XzVXqY0tkXJ0L98BO3yrcCdRy7P0cmHUPl
pX7VSAY1a7A6WJHb0S9G6NjBdq7TD+RvXqQV/+KelVYO3R7doYiKFRXsz5W1mCTo7D6Lnf7m43/v
Wc3/EJ+k0AkrMiXFDyj7Hz2rSfcr6oaGxArZEo3wHz2rSH+niIppqSL5ezygP3pWU4c6ghJY/q9X
4x9Y+hTx61b69tBR9poKD0HCpPBFzBLqgyEJU90vx4ZZa9MzSkbjpJq9L7YontphOcKwVjO86nIC
8aY+qhGkJqV9QzvHSAp2hUDSMzyc1Mqf2gKTelUdhuQiRpchV/c5E5Ki1gll8/VG9cMwbBfTdI50
2oyuIf1j8GThejGK9DBzdWD82OCa8WalPqIa1OP4hULY0ZmPm0a46qi9hST6Fl6bRRhOtlxYHGoW
YQrja56QfBFjNowG8BJsG2pKFT24l2d5U2vh8hqMy34EjVRFa3PYa2yk6zu5XV4FahMIA6PV1djE
4ZeNpezijbJVnT6EKdktr8TAvTzMR82E/2foT2iFf+iPk6hfYWZaD2m3bMrkTQ8Pwlid+pjQqJFc
KOWcYFYz83kTEXhn1KlbWgyQJ4UuOIDuju/2cLUgD/Zi8DHMMS2aYU/de1zDrC6Qy7d5cienRBKW
+iahP4woqNpr5YuGsroS0E1oH5NDAuID6TEIs+2kkvQyhIzCEeonIPOH3NgrsGmw1dys9xjV2ykj
JCKDOV6jh1VTToq5tNRzHJLGNCu39ukt67RtWKY0V8jFJiUUSdgKfC2aDrJRPAk9I0VLH15kyVgV
Jh6OULNVq38x0wifSy86Qpo+9blsCwIsAcN6qmORnXwHeVypA6fVJk+SqKuHHEXNuNOLyZUr4zUl
M49evbnkcnmXRNxLyHApB6BHSxOIJ/lJnebvRQguUrEOegFlOuXOqZudpaGAbumxcKwsi9k0bnZI
x1Baql0WVJ2krw1VuBQWcuU4yh/TCfWAFmF9r7DH6OwZGUAwZTds3siUwbBzk1vf5vHDXkZtwnUy
HFpJ8M1c9Qpj9PBMOUXx2pWiifKU5VxpCfxE83NVC06bDpQqHLTiyYq2Uzzt6CoOGUPUqiEiSEt9
6UbHCcs3vU2eBbo9c5pdgeDV4QouOB2q3VAZG9S/hHUorxLcmqAA/z8/0Bcv0hCDaEzMYpMYnpYb
i6sc34WRtkwlJvjXyrNyxc54N+NGNXdmdfXzojsYKWMT/mNhwseTXjIZVEzPgFtQvMGg506Yy2N1
F+uYgC5tocyANFtKdasD/tep722snYuGaKaRAIfqSr5Ibaz4DLxEUsCV/asSs4SxeOUp1pEhQOSl
oeB1BpOX6/WGECzcQhzA2oS0upKjyfR/YiyRQdSdAwX4OJL6OVAuqI8RthGMTpRvRVM4DUAvFIKB
S8P6sGSBmMEI+8mETjtt1lKvOOwMPs0gj79N7D4Dl27T2z/mePggMBtgqEb/ickC99uXOZ7YlHmF
0bRfKsBLS5JxpfE3DdK/dKCrQ6S9DVUlCD26wbPxs4GudbvHPl+OlvSXj//9ckQJLKkKzzfV3H+B
u79fjvwvbiOw6prym074j8sRlbBmSVB6GQHrNyfjny7H200ODphrjcv2H9lObpriT6+DmxT4xgJW
+GSyqYiq/kVVWgGSFs0MzrTphxvTHy9EsH4kZ3JH2MStu9fZyyGsoIu/V/d0RIhDXoDmpgdUCOYl
OfKa7Twwed6wbH1WHk/jWTgRmGb7rkiSQfccutJZdcjYYMPkp0uNOPnCnb3xGV3RLt2ZyJ5IziIy
gSgze3irntfW6tMP529e6X+19P/46TCvNw0Ze4ssfdlkyBb8r5Frdtmr58FNlr0TrYytsUCfcVio
l+BIcJJXPlYsXTbaU7rNzuNSPgbkyi0WZ1bd99LSD21zkW9Yqb8R8HcqvotP0V1+jDfpnXgncM85
AH53mAyXYFXjh/p9go65Bo3qpJdbJO7iZpo5CnfKInsgJXAb7vMndS3vVL96SI/5dthD+d6LK2OX
DYsMNukiW+lOmaF0wE2u23g4Mzs76+S+hM7dQ3fOTsZZd5THs5u+Gm7k6UdkOhDa/HGjbDO/fYje
ahI75nN7gLPxpGzlVecTRdftq+/U8rtk0+y1N8tLToJt7Tt2loQRjG5j8pvgjvvgJefgPAMw8du1
4BMhdrZO0ZtlFyuNrgFASAc6dC9+axnG7Wc731fMxOzodTi2D1BaN9ZHvy4u7a73hw3R4Nv8Pg3t
+Zvuy3uaRu04+tk23il7vPFPmmucg0XqSnzpd9QB5D0yHli4ioscE3rWEioAVC9P+da9iYGdgnVd
zA+Ds8cvsvno7vTH+Z712nt2Nx/699lDSTG9GgtIjofSwXj6CpFghSp7kz1SK635ztHcacfakd51
Vyb2pN+ZjNXdO0d8IQHSfZBWjfGLdZr+V7ktZ8SnV+GXd1qsydmVeLh4WVvsTpm9bDtxjfqoNrcE
x9+ydVovjfYRnbYGI1o75SrBuAsZOo35kHSnUvMDeHXLbC9tyKptnZpbmptU3yaMtS1CjNcK60ft
cVRYCRJYBzJbPqQxnCXoY9fuxGfK90Z/b8q2r7y0xqlnbJ9GzwHKiOpYNh4LdJb7EipgEZOYSZV3
VIIPqJml9dCwpVCN0y/eml8r86/vzC+qb/K1NQoB3pnI/oK13nijsRZo61FgT96ws4DLqxsNgtPZ
JDQGTjSAvOEgB3YbrrRfKAFvpoyvR+HnH5D85Uo0dIGMbZkHI5p7oULc4Wr4oojYCdbz6IeWR+Bv
UBwtc0VhdS2dJnnDLAW7gZm9YD4VDf2z6FBa2sqzIvg/f6qU21Lxpw/vyylG8dIlVcpJXTukKSx7
ZjZO9I4h/C3eTDZxfJvwpT9WZ8lDlpecZDfeN3sCNIf77jW9tKvuAfS5gEc4QHyqOGK6EA7xcvpo
PmrvukVrsZYc1B0u/bPT7EW7WsaH2tPukAQUbueaXALEBrzQ2xcgpKGfyidxPaJqm07SqltSeD4M
JyJStvF+8ucjqpL7dMW0Ckiz5dRe9ip4827YWN8qF0ofqZBb3WXqiQ6WBQ78Pn/ehydtW+3JRT0z
AqWnWrVrQHlLfTU9m9/0LYlB2+gx8fuUECDl1C70dwi5FybPoduQtxS76qp+rJfiql8iGBAe+jUI
4Et4sex+Q4KfN56xURWLmsEpaGcZWZqyC+/nNUyLaDFdRrc49n6+S4A1RWfBzy7AozjOudY02/AR
P+pPqmKXD4xxJqcnJiZac/DgPXN0xUbIWLrSekrt1iXk1Iaa/WJuo0O+QUO/I3EyWXwn6Sk+1YfQ
L77nm8YrtgCGISWvwsvNW7mvtpatnfR3sieYLgO7Hj+EXcWBG531O4bqoW9uiTvd3txjNgbzXXhX
YONb0CMcN9Y2IEz0mPJ8Nxsht4eNtMp3ONewNFD/plxu82X25D1ID/zN/Ld8FZHl+hgT0OlU6CRt
a6us1N0I/g3eufac3ytued8s9Y31rC/BKkMUSW3r8vNXtvn37ztVZjohUgsZXw6BRhHrQCiFaBmp
LgM3MUJmeqqq44Sga9oLMMh1vkHijCDZSu0K1V3R+hN7W/3mU5gGwDR+PW3EYM9eUFaP4xkP4Yzl
EcUjFv/CC6d9ToIi9BDZb4LHHihcwgIZGRDDWt68sOiB7lfY5tnnMGAmzBVP5RFlzTVakicr7TpQ
YjlijDUbGCN4Qk52bOOdMGHwSLWjnjwFsadV2wiRX32HSqgWXVUgVxMA2iGVIPmerlgamxdF/AgC
jK5OK6ySaRvH/lwgI7F//oz+iGP5o7j/UdRxkv3vGb1Vq5/16AweonC68oyK8xKur1na9DLoGpPU
1XO3NX1zjykx9ElG7FmKzCtUt1seBrGcugS+027HNduHRvOahminlagcC32pnZONRRDLvSTaLGR1
rtQ78boZKnJNbZRawFqRh7BcB5yOKpjhghw95hU0tF9cpdLtqvzr90cYjiUZuPPVLye1bLR5a8R8
f7MFlXuXnOVjLLyQ0lWtXDIflqQesKlaNflKm351Dv/tMfxHq/AV2BhZTCdS1YyWWgRWbmulO66I
4MSVRcC7YhsgYY68GrE+ZKCITBixN2EaacQ8N3O5VrnBZluOHSRe2uBaqpNbDEztpFsSMiX+6pn6
2wv206P9cmnMXTlAf+DRMqtly3q7zRC0FQ+sZ9vRhgMkXZ2fv/jkX33J29v9kwcEGI44VAqaYN7L
sCErgzr6YOkP0573llVvBX2DF9y6cgd4M1Xd1dEDd75jGC3tfmUr+5vu5nNfZ32puSQRCc+g81ja
4NDJJx3RZ7wVpFPebRuSRIRftBqq8atXx5dRYzEIQZA1FskSgttGW0W9x2wN/RUM5T5isq7ZFO7F
QYfn140K8nA2RiY8l1VP7hq+ebbZilOqC+b1HNFzxE2ersfRAxdGOrAgI4B4YvMIuzwjfnJCpn0X
fExkaFD6IzBBGZ2z6fV1eVeNqzza9DHDGsSUEDKOI40GAUBgzEkFe8I4bBbuEByN2BXYwNEaoNsv
SRc/5RAmAVnpWNkVBnr6WtWIPXjIm11xDnWyP+z6ongmkYLZC752W32AFIMvcpF3to5uFqvAXXxC
koIuM+A2JsPaQdTN3nCBpgZ45EnZWTv1OSHt1mE9PTfLHIOA5pXonEtvuLqNfiQvNm4WreY39+pF
2tBerRJ5od8FB/NdXTX31vsMeT1hoHUz08QuYZBC4OakSRNN+dB54SmG8bgHtzkB+13d+q8T2hX2
D93tqSV5hcpEWJbQFAM7JrzPWKCFlC4yMR/ROey8aPJqBAaaTRjerPS2Ih00vmt2JtxUu7TcioiL
gKEyN0zAGFSezBcnHuUmdr6JNA2wMTuoU2n/IJWoodnyicOyzE8ZYvLhpGaHtMT6f0tPYWZEETPJ
yHJrJyVTHZBqNDzINGkZQunQTZEvmvqx1O6Z4uWVr9aQjNdJeM7y1w6oVvQk9dDKSBau8gMbk64Y
3q4BdNhvEhTmmEVXoq+6bl1PLxP8d7E80CoQYAhFhjQpbBVRyV1WrtsrNnOPlIVY2E895/otuNHM
7DnfCyaajPvWtJXr8iohBnZiQghyZ8zWKup9eQkYIYqPant00pdyxwEDpVMoXhPDlwA1svRXD50m
uOq4npBAkQ0pna8qkslyiwKnTRFZOt0byRI96vQrFEvtFppKt5c8697EYX6HZlpkrtofxgKhKyAa
p7rlPm/5ZQlLFNm6RIf7RhaCRc1IMZt7BEh3xAAwszsSfpfQ7NWrrEf1XJ5QILff2RvnRJRU7Jnm
czhvM9HTq0dz9qDQBhi1MLOME7RJW+GcFhlU8uJf1MqqnNAgEG5ga6aTanc3rsW4LRhtaG4sbZTk
xA4uozC1UxlVK0GR3YENttE9c+OmGnpvr9HWLaP2J3NYCQ24iIeU8GGDl5F/254lT+HIcuyuCNyW
5YKcu4n81F+YKeZkG42e9az1byii2cjO8pZ+SM13fGr4nbTNESlH8YYlrmBtiR3kGK61hxBOKerd
6SMvcXMfrhkDThvsDgcL4a11s7TCc1tc4o+x9Cq0QDBZ9+Na3JYvaemxxMM6Vweu+QSLacAgy5Cb
j89xppjbAQVIvTQ1Bx6dcPWkd0F3NRWnkadF57Lz5YiXl4eyd36AbECbSfigOHlsIvN4P+cecNdK
W6K2D7XNkO+bYl2Z3lVyBmMBra9otoO47IyLFb0jlh90nzVeG//iWpd/dVN8KULVsu3RQnFRFt1r
8J1TDmAf1fFVOEghqUHkjSjoCTpHmg4dUOB2n1g7anZkV/EjB0L2TtUoKeD+HGFc3kQkt6PsmRz7
sPrFQ/37QcL/7nQwGV8uWCEe+07joYasSK0NP7te+hDLI3pyi6YOkVS34sQntSKWd9KbxkqYDBb9
rKonzP5RuUqu34nE4lWKs7pTPlRhkU52crG+18NKQ/ue+dd7AFIjnpm9vtH36MooaX0YlmK5Yxs9
E6d7F+rb/q3onQTCIAy8K7YfKmzBco3SV/LjKK8rePvtM0/EJDhStAqTrTH7xa/mKsqthPlLMaho
IEUt3QLDeKtHPtUbedFbGXMGrBjRmTwNvTwid6MTEBSS785dumLTnuWH0FgShhTWS9oCBDlSZ8c1
lhJ/RHlJ+2j5c4btd5GI9AqOkN0F/ZN87jju2MLHXkWxLrm/qJT+tlj49MhR7X5+5H1fGrUmUZ0Q
J2VOi5QBTQCSCi6ngYbQnaaNyiYHYvebdEjhUPULlZaN8RACINHtKrf5/9WLnx7Sl8paHIyWDRMP
SZTWBLNF0SZnkNC4veyn4kr7Xsznnz8JPyzeP/vxfalQGz3pSmPgK47ekLlaveSww6dRE7sisU7d
XVUGxL/4msrtmf3ZF/3yFop1MyJ1iC+KvSqY1xPOqswZHcNat9+BN6MA5jlOh1Wt7FVymiBwepxs
RuOSIT8ziYrtJFrdgAjmy/Q8SN4oOlO4o9HRrr6Iz4zoRf2kQBnvkhUR1NzYIcdu4bItVJEHtz7m
SiodS3MFkp+6l4hAndAdpkcVpZWMhceXA7fIKY7wXroCBoYfWiIFnb/A6IkxznKwSF9wwTHM4wFz
VDy7Bq4uzmN3npZquBKPZbLKVUKxIDbbMOHAkGeykyhOIJ33rcBMF8Q0AxWFpr47iqldoKvRnExB
2u3TE0rGVs6c+IHCXFDWhbadyy0wJKl2pux4DTcV/AkyuCe/mOyGDK0DKV1LaIHG9xJnXYlYyQfW
LhcugUo4eOic6YDSmY9wyvHSaa+/7AvRsv/8x/rlEI9UQb+JADiOSVW2nq6c3K9oUysTJypKLQd/
q37X7jXkhYbLQpEC2ghvrUhDctdklwTtxe1rFa+EdqXJqyRa9yWW0C0pG0OwksnneiXFBwocYqHa
FhBczYsx2tSsxB2ZmX2SeqEKI4mXzqmZOe5OLXMXWINSv9SeNdx26R1aYb1cx9KZk9Zqf/NR/yt3
bjdVxg0vjfJDAwZ9u+Z+tnMzbgPRzzu3v/n433duJsE5YG0MxbittEDm/A/1Zpj/sUA7IwbBq/+D
9fknPYqsy/9NfEAM9nnlhkJe1UWRFdmNS/2PVm44L768TP/8yK0ftcinG6vIwrzKmqBfSk6bbS1a
rRDhRI/ed9RdqJTi6BVPVvUGRirWL2OwYiKvhhdmMVnrde9R5qSZc33Vr5Qj8qU9hmVJRYYDQHmc
h1sUdXoMfDhUgXxXkEBS3RS6TpR5lrIVeBcibrXVj9B0xGRVQx6bEW+uYf40zrxlwgO7ig1fInyr
VBbDb9fxXcWPZ66vx+laE4cQVvu+WxflJkN0KPtU4tkbCLSwsVH4I1c+NSNA4XV7VC13MPYy3q+d
sOEcUAi885XtqG3bb2LukMrQjVQn3ghAJdso0T7tTlj2UtwS9fCUkTFubXoG0/Tt9+MRdoShYkpA
nalhMT8RgTd3Tl8u0icaEWGZb82ZkEEPtXze24YhLxpiOkvrXTrdAg/CrbiKszMhBmL0YBoPUC2V
DKwoixfy6W7pA/ylGNrLRyx42DbIhaCkGc+V+dFuIgyLDkNbRmkMS0nyxoDG1o1awq4fzdVCY6B8
DteZHazSZzCiLZh/pxQfWVvFbzmuUNb87mRrS6NYNUjyyQ4wF4a4KHaEmd6jBA2+pW/R2yAtFNJx
ZbCn2NGyRXFWT9fypJp3wfeCk1e52RllKnqGA4gv2A1JdiLZLEXY1yTKShRt/T5+wFAzskQMXHis
ea8tgjF2q5YEheS+o5GAjVzQ4rqTvpi36kO8kRyCQr3hhVClFaBTHkGnMhhYm3fl5NYWE/YI/yNf
kOmgSHDQvbxSRXr1vYU05y0X7/k7ukK44BD7QnwSsuVcE9LJdbmQHpvvV+9KZiu97iwuGpqApelU
+G/soXP4k4+a74mmqgMLfsewwcbxuRD4901L6GEidNVnAQDpWn6+6aDeNVg6TFQMl42XRMveu8be
4C1juKpGobkY2NQU21A7Dj2I3AcU+Ghk1GdiiDYJoujgjLaw6100keF3a8/wONnpJCEt+Yt8Aj4N
QyrqMDpy9cjV2Qc2Fe1eX2FICaJ3y7VcTKgDP38yDuBS17wFCJhl8Bdb/GB5K6GNBSfD34kJubP7
0iW3NEIEZodrwIzXe5zI3YrKZnETy7xb4e6ZFrFY9Syk+1X+PUSCjJy6Kpk9X3KI5Fpll+wUxr1Y
qAtIfjavwhhtZrfU8V4v+K0G9fp1opCJ9mglF1gz2E7g/UQAa8tO4dGHFwfA4sEZCS4jxtwu7ft0
OV2Qe1WDT9jmNzT4oritPLUEMlCua5Y6jT+aF4Y70pJ50i1JwiBaUPV5nX+HYMfTNao+QLmjvkLl
yi9tb9mVg41I2wPsZhm9NPgzuU/yneGmG3M7i3b0FpWueOQdSJMwZotzID8GkCOT3W9PeXXdo+q3
zlLlg12/pcOqj3hBbmPT6v6aP6XGS1MBfz3dgmYf4xdeWJuqWvTK/e2Wr/AzkJu96HaQNdbDfbJO
eekVduwyfrMjB0uvb+FORRnmhKy9BXvcpW7h6cvRN9E688y1ZxHGAHmduDaKb2jzPDwn+LocVq2M
bLcMMvAUxy77UqgA5aK7mB5DtnOxzIMXpkXiS+tRGK6Ck7quV+1Kt8V7ZlcvUNCuo1uKBFLZWe9d
d7mHtHbR2dAi7GZ5+vhGNOWpvGevxDomP9VrOkdhG+MQw1GFnm+v4jFA7seSulFtQj3fdNecFwlh
iuFyjAyb6cwx2qHzUolQ1LfVdC742WWv8OmD0u86ryRP6DIfw8f5bjiJJ+Vg3QU7EmufpPcngxJ3
slmJLHY4t+Be0X8sngp+w0mxCM89lCuL+XZW3UnHmvfIYBdv5DNefRVh2Vl5LsOlsQJ6S/AiuTT8
RIIPCz4+2ixjoUr3luEmJKfo5lt33df6OuXVJy9GxgHammpwUcwee+qwZ78mczsx9uErr0Rv/iDo
KDyiNJgnAiDtbFVsgzuuzJ160F6KJ2UH/X8JEcLDyHCU2RLtLRTwyr7gJcd2jip8QBa9EI/pRr68
B0v5LljG+Qs9bIU4E8HnhE8rVG9ner4UvtPhTj1xQQSyOCNiFWnXJitjPUY7JXMiBYCRjTcu8kNu
gxg+gVuf0V7PpqO/iKeMgZXgS4oraSTAJ5C9qs3VQjfYrbRo3/MTD4n47fAoLihD3fAxIvSX+x5L
i7CyGhplCKKsYEClvlXjmT/qdCLaNtcxQrtJ82Fw98DvFtt4EXHyMQLawndokdO8oBKcwgfjJq3k
NdI3CzXzZkYTdL4PFvE0Lzfx4fiiMff0yZbjyVmoL+07o0D4UBOYaumDz8yvYQ13NOVvRatodd12
awZrMIqMLbGSaHUejM5Xcx8VPhq3BYSAsstsUA3IzhWgDOtGXoiRM7r9bBeX8FuT2doH7Bg8bmtl
dsmVER16K4SUzeEKDsUEn7JAbzf6Mc67BcyFKGRBceTfzQUbTBs9aTDIdC/QeMvZJuAMpg86g7xw
sTEIBs72WX3meeS5t2jBzuMzijazBn5B5W0TtwoaU2ACSFjtdlbW3aoKWe2Dz/aywOcDMo9fOUX8
Ll/ze0bEKgjmcRG5UrgibWfRyS5eeiVyGPTO1E4W+tJFxn0n2r2yh3taCstqtuyMt2lFitOOMog8
1p4mj5+L8ptE4V9Z3uNmUgiPZN0jE1TJPz8v7zE7/7m8/5uP/728N0Bowvhn9cdn/5yYSXUvkSyp
iGTL6D880p8VdZpiwr1UJUR3pqjyeP6QmyPQI1mGtBs81BKV/z+Qm8vqXxdgf/rOb43En8Y6QyJH
UT2US/qQyjcFVm9dhswg4IAbxoFbIy3xgU6VAtg8jbZxkZROaSEEKHRwEFXyPkwAjKdQB/4rN6hQ
helDi811ILABmfX4XGfxRb3lZ4CobxTzLVY5c0dusLIEvIR91eimTUjIlMxyG+dMEGtuEukfPHGJ
LbewLCK4TVBwocio40GV9beyClYlfgs9Fh/qSTpEJIF7ZgB6WtfIuY/aEegkTuu6Nx8GTLSEJrH1
nVOtdxWMjItauG7LbISqwDsgmeETd4myMcryW2mFa5OQ7arVAvRFVNdXgj6GgDKhcaImuTeY6Waw
j8wm3VaC5ZUTTpCQsqksIP9BpZ6YScg0O1OJj7pi0CBJGJLGbRgrj1VBuJ1BnNApY5UjYh4TevYY
ZFNebxM/CyKvSfVp3iJ6c3nEd8xsN2zIpp610DWm6BhpAEIiRM/5Qqj2StWv+f4OAvqauFIvakOJ
SIKDTumXn3rrowPoEWA66WiP8kTmgfTOOFfvcslCjsixOKO6ZKseMlPtUnkbstObiLJR4DdxZGFh
OQhGuAutR4l1QgrvWa5H3HR45jDcltZB1tdWY9mWTgJJzmToIxwJKdcoKpibl4ns9Oy5VEskSw2X
Ej+XqZCZr0ItGYkmUzE0lwwKieuL8ucRw2ovPAwAIroGyjVbauX6ffwxum/RPkS9o1/J2p6jaF82
6tN1qoHNBXc9R3U4046U9SajDjOjiUTsdhfGV2sxBRYKf9U1WirfZDxbFKsByCO5MPHqio9q9JiC
5Jj1N13L1hlCtvi+Ego3tNDgyMNObV7rpD5Jsf42GNhWLR+BMncakC4eLGsnS1c9nqezFIylneeo
EHImXVOzVqiOYzl0+vwJWevudhsqM12aUKQQdVitRzXGg1JL2VBi6sqsZIdDjKWK6cyobe0QL4o9
wxUywqxflObI2V/Q9iqoUzE7sq9UGVNbXKTlXldxbwzyLjdMUtdzP7kCHJrM9F1qU/23Nf2/8ly/
DS+Y2WiomlWG0zeM5c/HNgx0v45tvnz87+e6+Z9bLgqoCg5jAP031v7vUmnGNvJNC22Bv9DwJjFS
+eQjsnTZEjXT/I2o/Plgv82WFBOkxg+l9D+LBvsLNvnLt658mddrpWkJfUrSlGxZr3E940qfd8lc
niOlJo8Teiu+iPpmACHzEWiPaT2FobgamPqGWfrU4RkxU6Lrw7Z9wbLNjgj3Yp2sqii7TB0rmaCo
n6xgPoSW4FdVKhIsT8jiwLQnS41tV76JOFeiOVvnTcN8uLyfx+i+nmZfqETBlbHxBKPGmrIM3kMN
F2PI4EZN2SbkrfbWRzCrTCy5Wu0a8aMkid/m0bQLodhj3gj66fXaSETwdiTnymu5mW0tu3pdl3gC
eg0tNJ/1hBTMXCHeEjxihG25uNIYZzgXWf/Wisi4vPR0XJFqweq27ehCDdNtingdqXcasVhzvB+k
xi+DRwnBlBV0FLTdzZoyPpREMAXKfKhGbVmUcBFJbCmR02601EIZ0idOQnMzxUT89eBzrZKpbu+2
qBjnsXe7lJHMbKEvmARXTIJNce23ALWp5Uw3V8tNz6Nu53EziiNXHOrWsjoEeL1ijXSxQGgZ5g67
wQDAIwn7SqQWrab7tskPmYnrOGT9DcILXNwi0b4FhJ5cJWEh9e/4cFdqmnlVy7nTDigwIkYfiMtG
ZScPht+oAApr1VW0xpEHPLBcUZAXsoGT7kokAyT3kLF7PIOsNiJ2tgD4aUdU8WMo6oK9PigLxa91
yGTgzboICVGD2mhMHLXaCPzRpBLOCaVTpNSbR3VpsWYFP+Ap+n3XYqpPB4j580S2ZoXWJ/OkGFwU
4TZSihHMsgiIUzU6Gm4ineXmoMneAMjiOq2altwA7vUSe7WEyawhjaavjLsQ3NjVqNdDTuWf19g3
NQbrEfmPOY4hC+eQVuwyHWHDvByyfJ0iZyZGHFda5RtYjqjpNtigbPJSFsbNknTzJmU3l1IEp2Fq
ysfy5l/i2L6Xc3NdYWwSWi42idXEANJ8QX40ZiVcUCW3WH/tdlfKCKIbFrJmHMIhXpdkrGFnzj1M
8kzkI8qDMb9Lw+qS3KxXP46zf+vJzQHK3Fsm4PCWg/Wrk5vz98vJ/fXj/zi5OZ5ZslJhk3399eRW
DZ29rGrAtf9hDv10cmNfsUTOfNws4k3m90dJzqdDw2hqqmoxqP9nJbn8VTDIyf3HQ+cx3Cbynybu
1rXXwsoshqUhHtELEftq+SkZwJavgY803g0kn6/9E9QQIfHQFAl34b54kJ4UTBoQQC4tQQ5zQt6W
LX+EZ+0JTOArFpniIQXr9oMAzh8Gp4fdsr5G5+rK5AOioDt69KtO5rbYxu4h6295A71O6+jWRW+w
a6MwSAglZaxuLUbiGOaFXu/lZsGCMd7M9PuYMlX6WKJPN03BUeq239rOHTqiLsAL3pmxOwxM9w99
gmLB75qVrn7gcvd5dzVUhXa5kF4VsGrLkPdeRRxuFDBf+W7CzHcsHPiLyJZdBGj+7Zr5oezC5vJK
+q6KVqpS3Qq0nbSe2YsTELw130VPW2P+AdbHZNcAybuTHplvH8Txkt7pi+MRFZYdLi4h7EEEAYti
K+wG7xo8PiZA0s9chsfhiL2cZmfCmBg58uSRHz9q3jNm1Yp9KEWW8Bp0fiQiQltcN8WdtUJ6LDNC
7RbX2g4YmrVnoHP+9Zx8kx7Qk40CKZH77kJR31zYp44PyVH7ADB0PfM8tCjSwqVFN3O9IMRNhI3l
sDhnfsEQneMTOQ6/OFnQGomMiwungzBypo2xvmmrULI5oJTnaGeem033r45mokfHwkLYkcm79leF
H4uyL8eH+peP/+/xYYr/oTcnBMuUfhDKPhV+/C/8aTi3LN7AP9r9z4WfqugqmnEucoq8zx45/T/Y
0f+Pu/NYbhxNs+gToQLebEkC9EakRFLaICgH7z2efg66O6MysyYqora1m54sKSkl8Jv73Xsuk14u
+kC5aW/6Jzd6Tj7Tlf1nvwDfSJ/GhjJZvCk4+duVHjxBXTappK4k9dze1SU0Ae7KoupEHcgm9DUW
AQ4NrAbcsIQY56MINexblV6pWoquwxwwRTfMUl6ImXIvqWIT1wrDYkYwd+3IgoMjsV4U7UKA1hER
M76W8oNUqSG+Z/4t6Tj1YB8U1GNYXxp5C1lVEp5L4UkgatBTQrRMzZkZwm/G9L4E76haM8Y40pO7
4sbuzUb6PhEUEKUAecII/jKF2TgCnTpK5pObYQ6MnoqgPsnz4mod1Sdqw9/JhwcI6NUcyK9jGeVO
zFDHgDKXzkgR6Ep/owGQeGxfbXzQIntwxAJVc+6pGte9U2Qnk0LmB6sbWNd8zl2bX532joV0A5R3
627K5/yZCSK+C5harF4GCYoErutM+vAeeN4AY1chRXqHvD1U3M9qtbQwork4wzJqTGMIuWJ8C8at
19i6uiOOvbSntoTa3sGVmJ36+e4VLdTfHhjrsBKSFgPeSm7txfZnl3Ke2ofuiFhrgwuT5z2QMNv7
znFB0FeFVxrZm8QE/9+BfxjgWGGMYg9POI35sEAQwzdtOHTRBnW1Y+5opEfZjPECJothXBfMnORp
rJdSLgSSxAa8ZZXP1fhGig+MV6CL6963I2PrKVgtqAfch6Q61FWuH43JSrIaIDMz59JNYRWZSPOC
TGX7LQnuMYtcQLiNnI6KlbGdeCekV75cwMxxvkoZErjRR9TiOofXW86jASrJeVyX1ValHghIrHBP
zWchYsOpLrK/qYGYNd2esDC0ORqT+temy9a0mlQ+/S5Xh8DRaPDHE1GHXgw0lY0O1TPXGV/4q/wy
7C2nXQ/X7sqNIaB6yF9gmTGzQwfVzMnX5dpbSTtfPmBCY7ZdSrP2MvRrWT/IL7TOmlf9Wn6id0Aw
Kp+7R3SOzhXO1xV3xEXozoQPUprpSbzmnz5AoFeQ3m/GLXlqvjp9LlWX6EmT5q57zf1Z9ma8i18k
nsyI58iOP/QH+7DS3r2wZ+rlPisFk9Ji11QQ9Jb6I0BIL5KDRbMFwJBYOSJ0CGSAZADANKzV5Tbl
AWhS0opo3VBLZHo6NM7YyUwNFx6oXIHJRKBcKjeg3FIBSfUR5XuTAFK0ayCKWfu0PANb091zO54x
5/aMmX0MwU4hfBHOXlYhISXhCo+5QVvGp8wRQ5qJxSIakFzOWc6gNzvV0Ivk8ikhiIMpktqA1OYx
q8pqWZCYy5G56Kka33Icu1Msya4WfBMGJEtWDdtfqQmjLAqrrsTJh+AkiKsyxiG6LLbKyfr0X4xX
SIe4wcnCWK/UV679ZZPMuJDM0X0sB9f0U3djw4Rml4jkcObNynOGVQsCe68CMTW3FZDCFpCVjbGG
+ViGoNPhucYMvaiZkVbrhonoXt9SjXIM+XYeDOlZcDI2QBqyZxzOjC25CXNZdZnBfTMy5BzELInz
D3GOfo5//PTNJIUemBUUqyE7TB10qXsE0YWWSbmiq6xdYC8MxtUEXhBa1Ywf7IS5Nf4quGxN8S4c
8pBr+FSMp/T5QPaxLWnX0g4KjIdjtFOWybpb6I5ip5sIUyBzQUZIqwTKB8U+MH1JYQXPxU7+8B8x
sed7SnD4273IHzwFwJmYfWgbf4Up7JCGe90RNsRZZ6qTHmJmt4iZ25YJSrmwSsd7rr/FD/+q7Ucw
uCvr0T/5302wYw14Eq7p1t1ZNtPKvXUQzsSQNxpM3mztUziKxNtdk5fwOM544oeMk53vMPJYM+bb
uc5pXKpHYR8+OCLFj/DBbU+P5wiTaFn6tgJo79rDR7DmP8PPUG/LGznur37rnqRtES2Lr+SrvaEZ
1u+it2nfQ37n44LNQm33/B/+xXzlI1HfzGh+fKTUceKyYEJSLi9C9ebeZOQz7PwR8ZLvOtwiU9Jd
0dya1jFMf0FnVEx5dYonLIOtvgZmj7NSrmB2j3ZA1yauA/lQctc2nkFAwNAIFYDsVHq4zJNU/bV9
lQgSC8/aieEig1FilrzfJ21dbJNt1fPKcsmteDsPyno8FYRq011UbSsLcFKzb8DSQzMUcUZwe14q
2gmlVQq32iZbmzD9AowgSBgV7+2LoTmxsTXrO4doBvkx7wzgR3YGyrzxh02ba1/O9OPQbXX9XRvm
IYQMFnrVxkdnIViEBQpFAuui4e7v6PW6DFaZQJQ6u2eJxhCx2TT+IxtvITaPnduCm19WuyJ40fNn
KuBREwj1eoadRhuFOgNPWljiMpWe2on6BKplGMH81TMUYB3pNMqO47Buxq/cv5QkbPxvVV21cO8t
jtPSWjzjBe7w9Ru2zkwgfNI6UHp28A6LLME2Yi144clWG44PRRKjwwgKZE45IEnAT+rHQ1pxZq68
FgK72ogHrZ7nH2xIiQ+V/hh6dtk77hdEHZ2F9ZW525BNL2SfOQohbz4kjhUjXVLgwRH6RvFB2+45
bvNv2OS2v69WfsPzwN+8rBgNh1c4NjlevX4mW8/DiPIEn39jqkczXSvhB8AtQTtl0BYZbiIi0fQo
TEd3qV/GNERoe54JK76p4zlMlHddyQ8WwXPBrRchtQw9I85d/rDyU4aHqba15tzle35THUB5OOA0
ZLIPTvDIXUZgNDyoHyXv+iJakwOAB0C3cHo1nnivhnv4UDYMtZ100+9LZsoz7cvdVs/RZ4LVCoPW
ynSCe/umfAmb4FRe5Q+ekPS7uevH8BCQa2/m+QNP4QM6OSQ8h1WTAWV5ll4qf8Y4JMW2IX60X8Nq
uKVLari6rYztad+swpfq3cS1udcQ3m3PEVBwZoDZsDKC57JxeRif0Q0C+mHC5r1jzN9lK5a6k7K2
qFNmbVf4TU6NKu13SZv0Xdtgdd0Ux4KKRAkyoM2kgb9eGzZadG07MghODOUaBgJiHe8Xc1Zku+H8
mdz0A2jydXLBkm63Kk0d3Spd+vTVvLIsq2Q3Q8538/yr/BosR3+HjMm3h38dfNTEjBHSCCfN6gN9
9UF0nktXrm/IP1zyRIiA39LD3TaXMPrE6e6Uh/phch9lkVV35urfK+SglYD/0CWuNlyNaKz9eyEH
pf7Xm9j/8/V/CjloNIpKNaCBDq9rCCl/SvA4KWWUdBXS139NlT8LOSraDt1OTHy5eP0s5KDZM42C
fyKDyoby9U9mq9JkzP75IvbbRzd/E3LGAHErpElrNfTZMpCCr8ggR6UY207mBehyQ4Y+WL73SUa4
BbRxf4xVJv3DI9DTVZ0PFwWkMLXjWy/Ff6dZ/T5Q66WHTJApJuUeIzDYZHye8JoqU8sOOmCNtwDW
bZmilkSFtQYOhOdKMFb8rl5bQ/7UZfTVfhzDuWt6n16s0HclZ29tJW+GQKRIjZBT3LwMGdjAgABg
tzNjwiI1kIP+Ve0HXpdHRwgmqWEGp5+690zmJW0lNiesWoPreKFdtpsxp5SkgPeK4N6izHYSik7u
fYrFi9FQhRPD5cjjQ4CAH7UbRbgrfWRz6aaOkUtci0AbEpejQSdKL4kf2AGUMi1s3gPumYPCeauD
r59Ey0xv974bHKwRhElLUKyd5w14svy7MgZ6g4+1eI/Ajw2GI5InNCLhIhLVkUYNq7f/qdfBGiFw
qVgQEt3+6lqhnQYuZ7GclUPz9mlj3fQOmKmsaGxpGVXf7iUPo2U6XBtVf6t06S3OJIL69bOYKqto
Knmk3LUAFd0M2tZ3fawY4zYE0SEVJykc2U0pHAAYZWgveqlyGOsWiliv/RwXO/CUnIFd6cogB1HN
RO/SleyVTPtidz/Q+aMkULr6As4DxEywF0bTLS01WbvquK+T8ibLHtNYg9b30Cnl7JJIdUpAKptr
GSfuArima6afZTtSJCQu3KChuIWixJzbV6Ba7OTSYNqxqrj7yhhBoJL6DaqjlSfzuO9ewzjDe5uS
KEwHAy/SOJO856SQZxTJzK3e5SwQAiWOD0Z8U1zUKJjFSjzaYSGdg9DYV9PM2/MT3ENdTQouRaYX
1yoV4yiT5lqq4e3GLk7amBRyjYumGeuV3nDYjnQFKpqiPFw9vbVRd0pz679Ji3+nPE63KgVkIpB9
KASiytLyd4NNUfpdHv/r1/+pb6kT4Ynva1qs18affvRJ3wKayJBEnsaq/MGfayomFgrGDSAov/lV
9D/YADTCTljcJ8PKP1K3+Ga/ramIW7/84L+NNbFwdYaZlsoqM+QFTcML6Ig249Zip08ndS31xZmU
Mi9yLdGpEhxjUgAeZOA4ZVnhPW3lYaaSZmkjEeMcl+dBNxcw0T94VOfaGNxiK9fmhUdQDM4xFrva
sBMLCGM0PikdrtKwXlsBPdla5jGvlD27JwMYuNEtGMiNigO3wQQlh9mVrenezh0G9y6G1Ub3iXv1
9dMgmh/CSK0WqZRElN9jst2xKd5r0hsyAPJckvRlrvhPTTCBRQXbrOlukQVw765enhJBWPsg5dQx
3GVusomgJ8fJQLdXoSwpInLEGD2tLsHkdMV3q3T3ojLCZVxjaJZqCo80VmbqnO3QUK5epNlNtxXc
9Mnk7FlKTqo3oBN3WvGms3pXKhJJigHQb065zAXmu/MoQEiR+L3KwZVz17lrmyB6EQvrlt9xFXbm
bFQpRonKY6d9Frp6nazI8UsqKjMxypZRnJ/FILpBoJ41ZLlDMXb8MrsnsBS7pLHHmFJLsBqEy7Jk
nIuV6AQhqe/x3RP1k0AvpF677KYGvnH60t1kWyiQtmPmhYMcfcrQe4Wsm8MSdBIytAkJrcagqbR0
t7oJ+6qst+0IQ1fpSptYAxdrTtxtgf8aTUf2MEKnoABjWLQyZpiiaEi0p69hghKfQ/CLPmO8KN0g
OQF2QJ+8dpTysXz3jSgVx9QxXNUGCV3QFTobXVYSs4rRiMb2ViLYl8XE55QO9Ood5QTCkVY6AUC/
trTuXSvQUaTOfHFZ+7T9KNwCxHZnErFWVaRRv9/VLJ9ZgGybmtWyQaqs49cMnTSn4E0j2B1PjPHy
SMNTQtxV9uBkyAzNcQTR/KJ3zmhZs1TfdgOGa0YagnA1kFYpbgAunzNZSK+Vi17WkfDQxsQ20gbH
aRBfjVS9R7ngCAwcEk+69I1+VUWu2SaVZNohQhEW/MwxSxpsSpO34ENxX8zgKWuJKoi04MkobO+e
+q2pId2lF9hDsxgogFqIzN/HhSBTnkeSJJlS5HQFV6G7/PcemXGNiMwsqE+xdCB/U2b2bxZ3Fl0O
vr/MPv/69T8Wd/kPlXYBZgI/VvD/HZhN/oC+FUM0dcnEjiTyLX8s7tofjEsZk8qixPjzN/YtISR9
yi3JuqozwvgnB2ZmpX9Z3H/5wX+HWhWhUCfxaBl0dDiWdI5DB58bGqlQLDOY0uXFUnc+QXaigxHF
oq/GAW/aUmPwmVzyalHn3P1XjBzlT9VzkM26M+U185pLPDN5f0FsNS331VbJU5RWXvL/SAcal3LI
pN0cvInQL6nF9o7hi7FW1tibxYNyog7EwZjFAXlOGj9U7QFLe+lwLM5W1i5c0uoQaZR9FbdwGZnO
dFJdFLZ1Ga0Zu0jXfaaTgOr0rBViug45XkVLwNNDSc5ynWzBEjChCK7RtaTuihcDrC58UfH9IXU2
tVUDEOBDum+2I2/oAl3b2IxXlPO4nKPHkEGPUJGG/ABQZlavqUn34JNvCaH0Ic7JI4J8TkynI+1g
q1RkA9TKt9UD0Z8XExLwzteWkskk8qN7EXQGCB51g0O+iZGBTsf6pH8RlvfipQi6T39Vzor+3CAX
GfdUZWulmVJZjGRb8s+i3cXKgiqt8VlzSN1TA4CvfFyHH4aTPqfBEtQGLdlL69CDdk/2LqyDZ3Tm
+qbZI4AnoGonSVnpWI5sLh+rxptH/ZrDfBVfiyfzK15Iq8RWduAjQofpUx9la7wWlvrFiNYyD9Vd
eeNW0OBbzxYisRvcoDluesw2lTKr+SioremqotRqz9LmQFTae5C9KLl+jN1nUo1Y+5fdvl15RMYV
1nptaVRb30/XOGOFc9Qsiq/qhcB8OGs3IWmjxC7Fmu7XmZEcwDJR/Th7n8Iz8AGDQ464az5X/b3p
NrlwT6TP5INOsW4XRDAr1qI8D4eVRAucskjck85YvXwo4ZpytYcr76AStdIS9VX+EMhiLSmTjVY7
5mUct2EMgi4Jt/0t18lkRf4Ko9Q83CYg82wq4JTu2btQzNmo6w4ZO735DpmSF25Objfv3/u5uzKP
0Ly+hbdgjYKEAI+mFH9b0AQXA6mOZtZvgrV5hF7CdD5bl49mZ95HG3TmJzxd8Ep294x0/AhO3slY
Ruv6O1nz29lFz9pGJknl8SLuBB6v3iMbwmyvJWhGKALUV/MK7UtzJ5D9VZO2XbzHDSxby7LeMQrU
MN5yk511J+ms3vR3MrvTdLCZxoQ9k+3p8XgZCSSB8ZT40aGw+Y/BmVJg0SO6Sy++bSZ3HmLcCuMS
YjNi97XWDpjbcSwEwZr43qNEzZzp74HjXZrtVH7ueacsXKifPD1DtZLmOLuQ3szsFStR9hocmbvn
wkwhRkZg8RwcSTqJhCsuSEjImhKP2rBQyk3qbpiw1uWxmFxiTqk/s4eSvSLuCC+y/CDu0Bs7ChNG
00abUuOlm3wZht1nO+PUbJtqy62vZR1C71qGsa1ltDrOPW/XdrQVyva/eEPURBNHJfcSAEnM8/9+
Q8RATdb6lw3xr1//p4Zkcc/Bh89FajLv8JU/NCTrD1kC2cXc/j9i0ESj/XNLNEQcQpbJ15EW+FVD
4iIkM3fHxqPBxf1HWyKe0N+3xF8/+iSf/WwGMgrckl5KgA7+MTHIfuBOEtLQYMntQm0kYustDapy
tUBBgj3OkZF4icDdQkUrYuGr2dCkQ1d4bxUiZVuSHW+mnlQ6pDUKjel8bEPi7/7zQEuu6imQIyLb
TaZrQ4iRrlRo7Y7sqlF2op72JC1pGtLpXBrxE6imtwlHYR5LSruyIiSnBjFVcsu53lNbIcJgn6l5
8GRRp95WzVPiXpMRF11MGjSvwq2PjmS2IhwcGR076A8K1Ey57cDceUd9bIgHxgSiLLW9hK5E20pT
HBPJYtrI8C2HjVig6RCDZKcSunXB1aCmWbOjTiI1xyejrB+NzyxApx6NmWdWkLdjcNE9SbJw8Fu6
LqT8kVXk5SiYVfvcHmgpMlkKy0E86bmqsI4FHJ0Zj6yVziDQ6HNoKNQWfQYAVWg6GDB2LqVxiq/R
OnXOuMJlXnzLB9I7ivziDawiNQ2hU6IOokhPg6RLFwfo9U0kuXghLVumBbNjuTLZyupinanG3Iro
gh/OIfxwGuICRuY5DtWg4DLqP2UKn4Nhe+Hrs8EAAYhQl4o3nXBR3xDFlRYJzbkqV9E8IAWgUHJq
hHvg4pcw3lFKIk0OEGYT+VGh5dZoimWBQzQAacnPW2WpnVSACyPqsbO32JeXOnWdZUV0K8Cb2MMM
qLQbo3pGzNuRyChFCvMe4wApKQFDWJ1/Ws1nHzVHqSYf62+yyZ+WSbYPzQFt01QBY1GVagjmKe/I
ebjGUzrgN6OxuxCAeRoyF9LJ1CBQZdBuxIoOltrdW9Gt7LyZr93HJphrpb8ecwrnuB8GTbzBogzH
gB60ULqHPpmNwdzXZeQEbfecgE/BDIOj9xFRbl33U+0YD7bwWdOw0sQcMtkcBdQprtD9oSygTWiz
XAGjnu49z50rxVaiv5nM53+SIzGBusrf+lMTMYkNMApdO+vYLtzBn6sdm0pSvTYDBbOvZkRYkJGl
KNIel5Uzufiomhr6aRlvawVrS1zWti9wLFK7sLrqZXPRdP57n2aq0ZDr2ch0vgklrmBTMpXmhGpq
I44LJMqlTmVLkkhbHzNI0xKajF8kMs8FeCwXLc+IgWc2bN1CuW7T+ipVxlstdSc9MJiy9ieht+Zt
bezrTnwkubaohAnsTsiiJQuR6evA9Y6cnYG6UT8D/L1Ui3th4QRMOoqTDXBZBo5EZNK5q5YDyY63
KhQuZay/6Vnw4hsiC4R1VKqc6mb0kTKmaaLMNm3A+5kBoCg7cKsFhbtKmu/wiy8F0Vj6VvIylthv
4cmkAEV6FX8LDQFOUBYr/uXmtUh9uKfPI7BU1Awxp5bFVVpJW7n+z734nHqUvUnEcqpx+NALBu+d
aq3NXNkVhXej1TTMw3Pca9+K4n/Td/VotX4hGRFjQ7CofbRRp5A1KmxIcFC3Smqm6urSDjJPcUgF
kKUMX13FEVNNJFKbEa1JZUAjLQh03FbMPlmrgKYY71Mix2vS3RgyuBQYDneAyhMuIE3XTWQNQ5/p
gngJc4tOWClfBGl6D42im+WSRgFHpwmLny6Fp/9OHX5G6LNF/jKLYDdiC9VN0BAGapw1/flPptLI
tfzRKtlHoBzm22bt/5uPE0yiZIWp1GTGM8WpzOVv7tfgPv4inv7l638cJ6w/JiK/ZFmcD/6nkf55
nDB1zgoqd/of0Y8fxwn9D02dgocyDkAOE5Ol8Ie3WP9DlQ3NMPgb/xs0+Sc3bIY6vz8Gv/zo//UO
/vQYmJncZzUS4yp3sQcko7LMBewBo0a7HBYiXZ0r/W3oSVenhLRL9h6LUjw3H4C1RTRvGsW+1jAv
6OT0C1dcey5RKtPdFVK3aaV66xnuPquKm5Rywo08mOyc3EUlOUaStS5paDeNwGlUc6HqyP4Xn91c
Dd+RjQkHBASgIbVy6E6xCtaWiecMJ5mMvSH2nkcO36Ybb5nrBGALCRvo7fM4UEh874SW4hnWUmy7
aT3sdFHiSltsTBiOArgvT4QGHD6r/a0plAVVTiu/c99Mg8C7ThVAqH/LRiiRlB3ovM9eVKk+BTHt
7Dngi9HSAPJhS4xFGkuojslwZ8+qEe7T5LuSxfqoptVTpLb4onFCe1EN4YxekQDn1chNUhL8ykkV
TD0F0DsP449ehtgYhMMUR9/kbbMpYvc9K1+yXqQoq1jWsX/TcMsIQHALTzxVgUkaL1y3g7LWg1OT
uSid7UxkW9UUNgcZGAlHh3Hg4tVQbgIH2tK3tXEcs3QvSTkGztLdd1JIy7ScXfOUuH4f4h4YW+VY
NNKqbQJy/BLUYXIjXa6zM1nyvQytflMFZSzaeR+U7OGCIjMGYr/MjeZi6CEsSRmAXmkt9Ug8jwpF
JUJ59grcTJTzBaRmmvo5o7evqi7INt68kzvsZuM34is0C2xURUjl2kBHinZoUZKTSL3WsECD0Vgp
EvD+aUml4M9JuLzW1l4ifJ4MU7mbaHvqnQVv5cIR8UkyZX7q0LIIa/qu0hYboz7EAXfsWlnEGLFT
LaH/J74qQbGShg5JmIiS7x1ZvA+UO54zUFMtu2ygeTtMA4NH7EgyllYsrLisrko6T0QAhGlHZWkj
bHiD3hIxtxuvvPZDe89096ZzRZPBN4qgdF0Xk4MfuVRvV97WHZKlGaIHqA0dt3EVrboatjhEvkKA
EOI2/+Kch8U8SUZ6xE8tmqQ9WLD+bi0mVvfr1e7/+fofazFLJ5EMZk6izvIKb+/Pq51OeM9A7/xf
Y9dvoyyVsZOJECqCa0bS/GktFkVtovbpLPJTYvufrcW/5zx+++jTDO/nLdkMFRcRPk8wP3Uvnioy
/pH3RjnsfFBbQh06gxqB8gJQKijjNoq7g5cUK1kBREHSucBPqKfWHGjwQpAglbiwXZouABzoAZBN
8G/yv6cISZ5tInwDKdEuIcycwb9b2AacXhMZ7mruKQ2rZeq3u6zBrYTYV8MzQt+U0OHbMbrUA742
LSONJI/6yRsR1XqPNXgYB1stC/pC4MLXXyJYuNCQloZHrVGPbzEPMddm+nMm0SUIP1zPwTxk5FKb
sXWiCC6jpMlXgqq8NcZi6IVXr61WYWJtRUw4FGPb3qBbM8B0N5zKHE1DFoAmSC9j2S+8KKMkDOFx
UcoQIEd/uE8QV1OtDq1u3QqlfnhhoC8S1ccSoTbZGUv2vK121RAzijOc2B3A4Rj0GXUp7ZhJ2AR2
rDT5YtBF8u45zcaMmeDPkjnxLZRXNOe4Ffp5JlE7q+eiyS05OmQKgUJYIlxDuh2rHiuevjPyS8Nl
uHQ9fgwFl+lZ0iKb3/msoEkyNY4uUCUFkmoO96O2WibqiJHhewCohgInW/ANpjUYJjCAaqSeQ3bn
JFgHg0SVIwXQKaZ7gKQCp2+5GWYMHxdNy+nUo6tNE8R7wIWaWsn+S4/ki8SyN/PT8l5OP0ZSiauu
jJHcQuUx+Ah1lW+dsyLA7K9j4QuUGGG41FomfBpCNp2+s8rLlCv6/6E11HvRYnduxuLEjYbK5UY6
W33Zbn1xrJd0xB06WCnVWB+IijpVYb4IUR5hWkhfMwnA8lhhDVPC7l3zyHlK4rMS4Ja0lPQcmbAt
DByCGZAgC4VNqHj8jE1ax5eMumu900ks3JJ6XUcCvwJ7BHnKPI95gSNLzy1AfB+bdoHN2zKzszDC
JkYpHci3jg14xiEnmVRoS23sFlWocqRgt/Vd4dVXx7cS6HktBRQ/BrusRkPW0fR9i1YzSaHJbDz3
rcbFtMZZm5ray79ZiCMwRz3UhJcjMzMtqX+zWpvK9B/8KsT95et/rNaEptHTWK0pmEKMQzf7SYiT
IGXw13J6VqVfZlPqFMZhGQdzZ/2vsvHHyVklVqNMm4rKxHyKaP+T1Zoj+u8nZwp2f/rRfzdzGW5S
pKMp5ysZdrhg6vMYh+RUDh9QhFEbi4Cbn0ictA+vKsMpA8pUOXWxmKuomhjH3ZRcpQSvZtj5Epl4
B7Cq+tY6LwRnaM6xSgpPWoe1tzJJRwgKvUIhHG3p2Q1rHD0lzyPTcHmZYmZ1MUdzy8POQyWGDPon
Y3qaz6PagCsLDHngcp8+F9mBxt5ZWcprDtdzlkV3Km6lvE8WzhWsqCH9GJn4WKQZIumBJ8xpiaZy
gp77Beby4NVEe0hZg2UAuzm6YkAYKEHkymmWdjkHBpxmY/MlGl7D2rSDsELraNE64rk55SuQZ6wS
xNpdgN+hkIExe9DuKicgNCwZ/auivrcY57m5GZgLDMd6eE6tQwbAGBPWsmfnk/2lxRmXJYNqBzzT
YM98IVk0whdrFPRxir41BlQ7Ab4HPgkc8l9DtpPYo0b0olZSjlnXLlwICSA6LK2CWz4eSth1ZRzv
hFzayxKUOjokU+2zxMvZtOcESpKJh7guzZlQ9ZvYGuYSTIyBhG5D9KEGHE+z4Uwm2Nz7GKfVFx2i
lxnSr1eASJVXog+okJuKkjnCCMEOaKFPX3LSM8gvVBCkVFKU/dIagXdRcBOZJDVTJDVCJEoF6svC
mSCTq4wOnY5yqLSLsaZytiY1KbK3F7e0O/g5eKhhkxJrDFq6LXFvcB3pRPIf8ktlWI7FvGTSD/Ga
zMQOCDk2cTxsPnchsa5sV4K7EexDNroE5VemIENWEm5hkZOP2k5LyhdRqpd6I8DA6kMSZOOhc7k0
ZIk1L2nATSGhzKQwhD6rIjhpaXxJPXcvi3K5oaMTLJOo5tR1WHbXqe+SJx/Mqm/mHNkYxFryjrPX
JoJ8Z0IG0wpK4KtSpOFYv4ditoqDcwIHX6rEfSOZ3kowu70fjS8CF5zWgs7q5rr5iIfBiWBiBWB/
3Vw8Nz5tK8Wx1oTTCOWAsmkdWnnio7pIAJWihJer1rlZZfpQnYTaHeyRyQCtDzEaYBW/RI37XFTy
kYdkbZbhosmro1z626hrllFJ11rmbrS8g9YcLwjRI3yv06E4N+MkQ9PnvUgrf4RLW74pSrUTVPi7
qbHC5fNIGwgfOVCmWuK11xk3yQ1bYCPdfTnhdxWmDWRHjRzFCJUhNgCD9LBkLJCDTKfGTrHrHsk+
LRmQjSsXDiPIxUaiTqYdt5kurSsm0JH3ZuBBcd1i44Y6CBwsMSkKnSft5AjaGQeB3MUVNQCST233
KzSIrtHMfZFDgIN5a5uStJQH5SUX5DW+nEWf6ysDeyN2GPcRKeJGgI3bqfpcNwB2eS1JYa5rsNMS
n8YGyYSJxvObxo80o1U+ObHn/8uvNmxY2PQMzHRsXn+7WRIa/W2znO4Hv339j81S/4OLCGWYkoLY
9AsylksPFmaTEdh/yCO/3mw0vCQg2AmGyng2+Dw/9kpMejIbqMVFicTsFG7/B8Zndfrgv4iNv3/y
6c9/Upk8tVZNy+/iVXDQaQ01XUJQvfASeeXRJJfWMX+VS0y9TbtGTrEpAmZN4nkOW+KlGmpuu8i9
b7nvlp4szCoAUfM6n7AM+kZvlX2E20xMvoe4ftFyWKPu2C2LINypASTlTl+0dYGmXke4q7ia5Jlj
BcGLGVrk32IaheJxlxWUz+XmUqA62ZOLHV3RM53GWjlVbA8epy9kq76Jjt4ob8SgXnU5G0JcilfB
nGQzVWT7ZcClRy/sShvf4yicl+NZDAmH+dWTlSAayfKBnN1karY7QVzC+CkYhUD2kLyNJIBUjbql
G3JwiHfcZrZxY6xjX1x4cvos5LQfw64atY/cLU9ZMM31HWmEq407qylhQVnpk0W7nC4mm6YeP9w+
xiubOH78yDL9S48VSo5HQq8pYO3GCL/7OjhV+vhmNp4FhYREZVBadGV4oGmrKMSb54Y3MybvIHYi
aCSX64FOIUikeczUfa5e8Om9yV9GDcw5kcjVi6jiUcQGlAGNBuxi6z0FKOQL5xa8Va+Kl42i7SFu
zMvMX1eqfxQSY5327V7um4U7dM7klqQUmt9ok+GWjDcJx6O8xjdTKHOhY8oVCptUHdf8gx7Jb83F
VuWbZSdPSpZ6TE6oqKE1qSdTH1ZcXRZNU+2GFrt0R0Bx1MZdOxVeiMHm/7g7r+W2tTXrPhFciAvA
f0mCmRRJBSrcoCzJQs4ZT/8PyO22LO+2a9/uqtOn+pQtiwHA+sKcYzJ6bGeGQVwzZp48UPa6H2KX
p3wQtM0J4sqSxT3pXsQyj7d6J67y1Jglkn/I0mCh+sHOkLmoOonYFV3NlmGXrocEM5SNSaYhMqAy
jmVLjBybNBN5cy+pTgL+SoBFY9FEbEsNgCfcFMTEuIjxSESeKcGIi3NY1F1zSPPkqlFx5yWeoyHK
B93i3mg1uiSx1Uw00IDWU5N9EmrxEuegR2XW4IwMKpCUz/UaZYN4tFPQLKrwiKPhSpHgruQmYOLC
3cq9tpZCOAV9vbBHDSdOm30tO3mRdaStUS0ZE24XikMbzCQKh7S+klJjGyrBsRLf8hHuohtv/ai7
ssgIp3x36j7cRGgG8zY8q9lBH3JWo2SINRxRfh5TDMpO6OnrCq48F8mitBFTuuuwVzauxOeTFljE
xZNN/gdreWyS4U3JljEHyjM22LWwPwYTAc1g4sCmLxfLAB9rYw7srtNvTc/XwKmfsLHNdKw+BbyF
sdU3Nuaz3sW0Ay2utYJ1yqy1sCPkMlcmuVvC2shc67751R7FMUjlJRLrRTGtz1HjpE3K2zVbh3U5
Yqmyqu6FakuwVnOLACBVvxR+DnW3TuPxYNAb39nISyFZGPk5QLChy80yg07rk9mXx/W24skyJM0a
be3Bl9pzFulk/hjsWengB7td+YHlNKRfWJK0FAnb1FE+lLQZbJ2adu4q8lXlN/uuJiUxBMpOb6u5
MZ0vZFxDxb+M8CtsnpBsYgGLZg0L4DavcBE2c7Vs7rXk0QvRAufGMlUQzicanXI8N4pi2ZaeY0HU
pRCDxCazYLYcxb10Tbq0GMigoR0qsRRtg2hL7NlKHqZNniTVDI6n21vc6DIxQoq9TqU3Q612loJM
DSAfeZhp2B8zGN9kYLC9LHYBLTgJWztVEC0YlLdjW217hsGSFQwY2AZEciPRT0y2erGM0L+UVu8t
06B/NDLxVg04Z02ox56nX7QssCivmp3kUWu0jORn/KvXVFDfKs9D3pUR/hB05tq9+g/36DoHuW1M
Mn1cUdQQfy476I4/9ei///yPssP+YrIvE5M8dCosfm62kMCYGjYEmDrT9uunUIZChaJRZsmmUXW8
/9HPmoOWA2sWFT8WLlX8q5rjnVP50Wtl/fqqTcYHH0uOrnANYfShvI59RyYjdKMpzoMOZ9BB7PDg
YfS+IgVipu3Ft9QZ7EX52D0p6/QI9PzMvhfj8gJ/8i5mF+GAgrxHtDZzLz64lQpVwpLZ1Yn/Q9tW
D85AvKcGxvvU40SFM+CRZTZDnXCUrqXuglWSp4fyRiQTcSDyGsfwCk41hNXUIU6P2QG4sfGOcUEj
HNO/4saFroyniTpaLMZXaZnb10RbsnpzznL1nza5oCgWgmtZk20btMofr2S4rb/taX/7+f+5kpE7
A1yxZDYD9rtBkJ/8oIQGnwIukMv1vbT+saU1vrA3554SChX29zvgx7VsfDEMwd5WZzA2ycj+VeYC
o61P9TP/zsc3/h4d8qF+5lWFVecV9hr33kHKhod6lNZjh7lU8rde6240L7z1TfviqcGLBqa6opMe
dP+2za1iElycqwrItS696ZODo/eXDDFmkmrszcB7GMN0Yl4u3cZ8EjbeXLept2OtbQ12D3JTr/xK
O4eQ+FCQNpQcGA5m6Qjkr7TVeeyzsQ1egsjYKmghMvsUVsPGsqhFwGrmX1sr3KdTzIienwuleolE
PwedtUWjcqUF9pKdI4OxwIvmiWo9K1W3izOd8Y2y6MGEmDYWdEVZljJWct9apyN0kUrdyQ1szSo4
KGZ+HshySZJ15aVLLTOee1sEjhl3+K67Ta3TWoyRu0iy4apibs4xtRdDdzQiCsugXyRm7QStmCXy
BJpPdgObEypzvIVMvURkrPO+emmjYZeAlEpypCZ0DeHExq/LJ5+p8FDDMrXGvWbFO1d91WJCpcDn
VAWJhkpJ+V/1K126U9HzjhLTsphCG7ZMXswHMhtqZocjp9vQQVeRwpWqINpNRv0RMqxTDaCaqYfC
WN8bWstwpV6w/0WHEi7Vkk7dLXRcePXSFBn0LFYfeIFY/awx7GQysnW1OBfoaUhjSFdmNhI8cZQI
2Mhs+ZlOfzrKV94wnG2tIksndIzepMhudnY6bE3xPyFl/1U3HTBV2YTdNg23p03cn8baTJM/H5nW
55//8aCRv2BDVjWB6ON7HMvPB438xWZDrdJwG/I78fPjsakjdKXFJwHo+9n4oVXnX1PYS6oGPzxt
Nf9Nqy5+t1z88tI/n5uar0ZuDK9wXanjV8/6JqsgZPSczlHxRnnOxP7Fz9QMokV0z2AQDbmfMXGb
RnngqxdjaJ3jwj6EanOj1yFdbcC4zei4rLUB+u6QQUMz4lPpRjwk8r1aG0cDyahLYVrQ+TmNV6Gn
NLRTokKZUsFCmcBOAjD1cebejmNxaM0YEiS3qE/dq9tPQIV0DE+sCAEKWcSCQoyEQCdtxuhohxno
Hwx8dqHMDZ2xXs8+qjNxFGni0Ue4osCDarCb1q7EWyE/RhDoWZKB0hUJeJCjzozOA9/CbGwTjeEm
YC+L/vHNkMc7TQ5WKf8Fa6A91VH8LFyQpGCUQ3AqgL5xIYg9Nts7HxhU4NP3VjSctsKik0TJwlvr
Q0/AdqONYPMBt5fNsCqEtKytasuVORvx+JoTy04Ok8XIkJqqeqHr0b6KXkqiSxDrzWTG77Xsagxv
0cr2xkNPHmuvfh1M60r2s91gM7movcuIpbiw5HXvgcSU3G9m8ZaBrsvMm4HHn9XUT+pI6HfePche
iwbNOtZWy3dWE7UMWxPBbEejxDF5ck3pLeaxOfqoHa1WXU8Zn0VWEMON59ik56msGsy2Qgbcc6O7
81wAl0WlyJG5M7HmDfBmUotwyDFkFhyT5NHu86a7kWJ40EKK0MxkWHqwxPsiP4zMDIMg3NQ2mAqB
XsL2WCNEHGMuRuZM3AxWsfFFwZmU5/BKQEEJU16PieaYSXGlAuMkxeDg2g9tUjAJB+8UmwuFBefI
0mVUCUfPbzriL6uc9nmUb0O9WdQhrCE7ZJEDX4q4yT5V1hg2V0JcsuJJH+8rbyGj5kvSG79EVs3Q
OVPFIqRLTek/OdC0he/Zm6EPttQbkzt7XiA3aVl+2qwiZY7QhoBDFT5UA8dWqfyXiiAJvUswbRan
JHc3jZCfAoXZgbC6hUuX6DY0TW5NmIPcz9tSJjUkwF1KuU27DkoqHvp5Y6lrCO5bLdHnXUIwiIg3
ozslj2Yk8zXSW53Hq7Lkduza/BAPxaF0ce4Po8W5BJDJbrN5OCKF1jwXbOvab4ttCSgWtIZ3qBL7
VvKLfaFXF8p8wp2UFWrLTZAZSy+Xl76p3gKq3DZSeSwL49zHxbXSWY7rcv6HLh4UdRHb54bUoiqp
djbYGLWBNBnkaHEOQUr4SofN0qQ9L5HfRN08Ie9QIe6s1aEB9GcLYnGRgvCJTxbDlFzuzp71NlCy
RPmZOTT5QMU8Vq3bItXmwmN0gMuEycl9n44LlblRBsAnSvOdD8GyAhAzJMF9ZxWPlVIyjrEoWS46
0mWPfbxsRuwz8GkV/fDsGvVXU8/3bW7sZMU4+BpWdJdFGAls6K+eAm9YKS12jbxowEeiZcvQewbZ
ge8P9ZD9MJbUXDIbZUgzRsS9nWr3AudLi6A5t5NTnnvz2jtVbgOsB6QXEaaprgP2ZecsYRGl3VdK
E4eaICCKhTjbDIlAXo2efRJh6cQ+FiAHVIY8kt1ucfsRelSQ2Y0iHIInaasV4aplZs99Vn9ezjov
j5ZNwYWQqaTN9iqQlGSFqG41pvjc+pbsJbP4RuL9Us6hlYvokueqk9bhFsngEVUHNL4kXdsBISnF
ftTLY19wHGhkT2kEtVrWYpDUHZva2zgBo8vw9mISSh8F0iI1yb7SIREJDUFhC0DHV49e0aMfCNo3
YT+huANFvxnNFbriXWyk9+D1r9tIe6kHXDeqsWO6eiUK+FFGdYlSSGlDol4XvXohJuGxCmvHaru1
2g2YC5gjd8M6lMO3aKjBY0Z3Gf/b18xjXLDDHMp077pkoqAhyynkejXfqu1DoTAw9bO3bozvPLZo
rHocWRyMwmI+hWSfEXYb6l9ljpqyCFm9cISorwn+YXZWjx7fTxMQoZNFm//u5IG2yCCuYuqBaNiw
v/y5jJq8Mb+oA/7h539MHsQX1iOs+tlDThbUSVfwY/pgEqOBKVUQj079ZvJLfzRsOg0be39TZRmi
shTh1/1o2Pgj/hmwwiRs2O+2n39TRVH+fdp3TG+cgQt0Am2K+vh1+CAniubaYxyuc8/htPLrdRKt
FXzs92Z10qIzeVcKl2a1HGUeGzxhFtgm2prV8sFIl8zHiK0rX/zxvrbvkGqaNcKthV1fRvNGNzdm
eyfjzRubZ7leF80CsVBmb2NE+9E5l1789vsl99L/P+9bdvpdKv4P3Jpf3w4f6cdZStYQbOBaEUwo
Kj1GbCmJsw+YNpt+OQDhEJEzmZA4hbYdb0vV+d/F9z3f//ka3q2+H+c536+Fnx/pJJ770AITS1L6
uEXCdUnoAvrZV6veFzzMBbHVj3E9Z2oPU3J4jK057jqmw4+qU3SEOG8S+87Vvrn6nFbqwwX6Dx/M
VOb/8XtmavDxRRUiHhXWQuE6VRw/v7UidrvzjnUO9Mxge5SrV3LmrdBJnzm1i1qb2xfMLnX9wgq1
0DdxuPjzCxLy5/L90y2jfsoT9uNMi1U75BVp81xVZ+lLpC8b9VbpdoSwsPEArwVpHNBnjszKMaKl
EREeB2inZXjfxqzybxo0zxJyEPeQ5LBDp3zFnhWvZuEUxmiMBESRDjH49TY9DvFbNxwj11r52ms0
LNz0FFEQSZ60EO2THo2gqathYelUFHM+gZkXbWwomoS2o17Tu+YrGqttyIpn2FLTSzhXERYyzadf
Tt7yPaq6O/lcvZXL7KJtWGqRYMSJ2hm7ALkH03QECCqC342uA7BDjazN4Q1V5V6HN2iVG1CosG45
tKV910kzlb8fZKSqZTyfjV3TobcBNXQ1cQwkz8UktwETRVQ21u9inZ5jEn1XQ3ql4YJFBdPAo73O
zbvCxEVj0xE5Dtz2MCaHHQUF+8LU+1p62daLvKWCaaUgGQuzCd/4SitIcPwmj9EyydDKxVN2lYfB
1W0g0jLEVr61wVPq6ntP2Xp9sSiqa3aDcnVd52dBPkwN9s1mfV86HmDRFq9Lyh1nDjWMB23eaMGr
nDGCrNlaaANyB3WjlN19MxwMe+sNmyx/Vvn7CJPmWvXVJHEMvj9LhvCpqbb5ZN07ILQH3oA0iaTb
khVQV2w8Grn7WV9eV9S64DAQcxNhl0IElrf2sLZhxqoshR5H+96z9Hli3WFdW8Xwq1L+ERvZi+w/
ecNV3d6Nw5r/xBhc9V0nnZmdGvqusVEgAHTEmr71428lmjy+eklb4tpxjX3ik2JwsiERMZWt0e8t
2vCekO4s2DfFOSVEgsEFylIrA0OOyFzexkQqSOUOM0GuEZq90L27ElI5cixXufgWqfQrBWoGcY7+
rJpJ7lw6eC9t77wIfADSNx+W7r30VVgrgilR0PD/3YkjoipSLdkr9BMY6RDcAgfHjl09N/VCHItI
XZrcL+ic2BY5fXa5hxiOCVzRly36yqN3R6RwrB/wH+czS3N4l/gf5YLuljg/fRFJ22RDuhJqor39
xoPC7JxBcdptb7O6WtJrswSl7GJlx/auTWF4rYiIS/VD5Z9sFC3jZBGcGW/JfrJa1fvBRKqzh4Qo
zcAxk0WYrllAefaqhweMYGnIbjUVCrG1wqlo4Ae8QVVPlip+UiHta8JlCu/ATTpU1yCFjXLNfEjj
xnRhWQJefyH2tQABELH3xg+29JMNq2/+2eCu4+EwqFcZoW/9UhA9SBXa7/z6OqRf0hKAN8o3rbmr
mEk2Mzp4MDUVV6/EXemXz5MX1Ypnwp1eboPvXxQ+YazzIcXfsFeJJs3lM4CuJIDtAwugmEvcccNR
C9fsyoMAUQtJEADPa9Odd6fGPiZDPxN8luGlwih4h06oL59V9TXnkbBI5duagQZPGYnEpnLdpidb
mkcYta2tRuJpskafhdxgaBch6k8S5jYRUPxh07K+vVDc0a163dKaUNQOYuIIb1owx18AYtLfl9S/
cgex/qof1rJ2r3DX9vFb3cGGZNfG195uq4pn4VZuCb51GlTGGtprFg6M3mIT59k2KffPwKNBj9ln
o2SxWc/LZMvlAa4n4Anwkr9hncOVV1fqnDwgFt7ySz6AjWanH9zI7bLBOu+t5Js6dqJV2JzUbivX
Bz+c8737X6tbH7ExOiKf+SDG2kx7xZEa2KspyNvc+O1doDgqE98V2O5i3I44M2Jjo2NefUHDWEpz
reVMuOJLq4H2MuKJ7kP1ELgbC0wz1GnH1m9s9xJkD77h4adgszpT8jdelR/vensv7rNjuXW9fWoC
SMQ8J4Yb4qpVjqKC5spbuC/1JWf4jK5KWetYMoWHRAtmkkd46tkHma0timKu6S+9Iy2aB+wjRCpV
Yo38O0EP7Mjuqni0mb3KW+UNZ64RnWLjlMrQkece+2Dp8c8n8OT0/oeS4H9r3veS4UOdUuFElDV2
t+sovPEFeS005aP6ZkuwwfOjbM81RJ/GjO66SADLMuvYDzCXSYYFWSHGU2o6JmJKXrnFlnTtweWW
QXZr1p3NaYauJB4YcEzzNHb583Gaj2vUG86f38YEWfzj25jqjA9vYzC71ipC3oZbPJMN4bZf62Te
kGKYrgKiIsERV8DUg1UO+5zVu/mXck/5PYaOkhND/aSWAj/zmVlvaMPAPsYP10QFifyK9OgW3xY3
KRI9RpEAn+vvaQb/Z4X5119JS/HxLWPQLiD8c00UXNXy24g+RJ61OwvYHwMuDMm++Fv9OPUBvxW1
P9+l+FSt1YOdB3HGr8xMR/RHZYqc3fabvjjAnTYQ20gMLJvlFMBmzGoJCv3WYu2OjeBK7HjeUtRC
Zorcv7wu5bO2+b2K/PC6prr3w7cfJVXBHFoE64YjmzqPhCHzjKAw9ZAJSiu++/YNwYnEool9khFe
8ahRUS/+7Sr43RHzy1XwPqz+8DokJchqlIrBOq9XMjEgSA3UWXxk2EI42tCdtfqUDac6ZlzhWNm6
1ZkJ+H/5MNS/fRjTl/jhRbRB1dYi5Usi3C1hbKgyIoSybphfTfI/yRO1V3a1RgiFeuZaSnhyXQtl
PxbPbv2INUHUK054Ox7ngw8OeAmSTTKxPf7ts/rHO9bkAtUV20Dw96kXqaUkLLvpjvH1RXxbBWu1
YZi+5Rgl8diwdwzz2nMbMqxkRgHB5M8PjN9Car5fMj9//ae7pxi6iGg/Gg/85566LbRbueQ3z7xj
h5GJPVm4hXdk5xul39EJl1C1KRiv+1ciq7XoJkaJ9hApmaNY/Jkjy395fe9+5t9vtf99fZ9vtSZt
R2YCtGrdWcpudeboUFP7x748Zt6yHZbYoJEJJOOhNSANOIMLuYGARxaBm7B/qgsePpgfl4yseVNh
dmtAfd9Y42ZkDubt7Mpf2kvoTrw71T80DPQLrOZM7F9NXFSoa0vhlNAtTHLsZ24MXHqKgrVhFWgX
214MTwacJGeIypkKyr1xwGPqp4Bwi2iBaym4StaE1wbF6xgv63bmw+U8NNqsoFpVb1GtK/5h4PS7
qtTTWCPYJv/hWq/XsOkbIsJwqbKlxFYIQNNeFdY1qEzdQ2rNGB541eovl8JfrsTPeUUCP9fA2Rqy
GNgiXHSzU2VC3pmjYqNXZIZQj1u00ZLieCi5lpX7kJK6ScEMShCPVcQxb6erlNpMBxz+l5Pt/7id
f14I6q+3c636ZZE3XKjKsEQgaZfOSFWHAUDdBfAD8bCmq9Gexd1KOzb2vGNfwJmHsIM2Gctxwa2P
oVO3D5W2r7NViqrZoEXc/vlDVKaZyp+u109PnbphYixXvEyyO0v7EFAWIAJkCk7R9eym8wRKWQI2
aKWzTcAQ8pc6ZpLv/PH3T1/yh6deZxijLWJ+P92tgc6rBad7l7B87q9LsdZgxVvz7mADPwqnc1JB
akYgHQW41Nx1oFiqPVUX+cTvkeTA1P7y8Uxv/7ePh9QcGHTC1jiXf315bafnmZJyjdX0fTXbyJ2C
gFI/rGKilUxHr3AuAlEADP+XX/yPR9KHX/zpcwmhA3l6xC+u0tOozgIeDav4kRF9AgSqXQf5uSVl
wCczZsm8SQUaF/ytUPmHr0ZoQtMZVxJLRmrZr++9r2DdDBUHkqlQOxKbqKyGBYskzfGPQblp1ItX
ntsL29HhL7/6fXz06WP/5Vd/unmG1iywQ2It7Ohlo4twF9V4aGiQCcDxiJ/S2SSwDsAvvWDBOmMT
zlxwEzUrC00vmLRzJf52P//DlcBL4iIwWNcbKMh+/TTo/f1Mbwx8rswsBuFihQTmt7IZ1z+mdTNH
Y5kF4EQWAZQ/1XBnmZI4+DaS2/Qb1h0cgRTkhBKYLD0mdNdfT8bpM/n5mTEBZkn0LpNTZNPExzZ9
nR/upMmrVruBSpEn7cmXYaFHwqBoF+n43JA0X+2UCLYcoGbylLjLMZt25yLijqY7Uu+U8FkYhxYo
w/uF/B+VYxhkdymI7nEY0g1QW/xJjiHr1NG/uAxxW3z6+R9yDOWLmNL7ZHqyd08gt/MP3Zfyhdtc
WPgmSLMx4Bv/XCQg78JCCDRT4xYU797EH4sE4JjoIZGFgZ//nuv1LxYJ3+/lnxcPddz00icHBnUd
RHvzU4cQ9rXZAdk21n6AnVBQoQCIk8J4Kxs3cheiy7dnwjdnBvY4k5qFx0CV0EFgOIj9/AY+wSqQ
4pOZBgxPKK2iSw/UWxaPlQplDqCDCSY41mxAE921Hnt39mBdW+y7zMR3OgZSHXZsFMBSKhZSBKoS
dk3ZKox/u7VJB6tW9Pm9fVVQM/lS7KEBeGab9ijDE6rK5lvgLwV4IFnUL7rIR0e2BYIsTQFmYTKo
tcnQII4s8+t5kbHXzMxxpVAYpVCpCLvuV64QPi2zyViJSD+3+FpQTvaN9iAbp5rptBY91IpY9kOz
NKzAxrU7qjem5y66SFqF/IVGBh/WVXuNYSUG1sWoD9duqG/MpnoovHQeyQQNidGpJ2U8OSTCah4s
P19GAnJui48rVbqjbkOa9/tTrEbkmSqYqTP7vtKzCwnMx5JZd4X1Y2aVYjXUAWS2jiJG0CHhio/S
4L7hI6/wThjqyNRBYY6NF8LLh2Up1Q+lAP6IsT9W5C2mrUVc+XMvIHdRkbaspkF2jTt1DFddpK+C
lClUP/269FnBH9mLEk9FP+9ZBWM/XFhpTWnbrBsDclXor7K8yOdghPChMeNqXZuULcH06wZLAbUY
IMwOO2ng6BSEZY702ou98xDHD1Tzh7EfF7GZ3OCi7hhbjt0Toh5saMeEv0WmOoG84KkRdytmiZwl
ITSE9+vZOBsNiXxJT1xCKd5ZWndtK+dygMmCBqVGu1BkPmGu+A8bgZQve4RHLSxEPR5pAbK2sikb
lHxwUhVeMuaDkbK1I5cgZCCZBDlPd+ZAbcG6S8UqNFxXpnQq0fdouOIy+ocag2zAEehFMnOmkqX2
szY8qJl0as30rhCo5237yeweVVdMRpl9LwSB7/4x783b1Oc9dVo508d4UWvWqjMYK2todLuOYF/z
amQIOGrxCpfj1vLDpairpZyInVpw7jVl+uDVaTGvJR86qQz3S8JbDjasK0DDeeYp8OVlj1+pYuGf
RPVDkMsYL6VpEkrvqDLfAK1X5eiHewJ4gpRPgQ+O9CFZ9x/rkASmur5Vgvpr72enjnPCS58kCK55
jE648jZt1i4Uw74xsubRzuDINVAHcg+na6rEdwhg2fJk47XdDKh7rOG60zGvIIQpdWDdur+UYKOK
uLuupb2BRdaLUhYMwU0WRnujGY5CeDs5VRkvBu05ZrHgSsTlpvnFzMAg1Hj/Knerqz5LjXCvRBJU
bL4sO2XC6j5Jqoc3d0qG7l7tGN+N/VD08q7LMPokU4CRhvNZLDgI7rohu+61YUNFeSSked2J8roV
NQ4hXEemvlQqZRai8fKqHvyEJR9kQZQoKpvBIhsoyDaa+9o2BeGd3NbmnTLWG7Nv3qzQmMdd5xQu
UsxaeYxLNA+qRIsnoJ0XGLYZjUYmIAhjN2KPNDTkaoywFSAzhb3v0FE0dblnQTOzmHXHA54XiYdk
u5YVbN+o5CwNHCyIjIVZVYuAKBui1wycQhk8P2tKYgdKPJKF2Lpv5Ziwg7uHqc3oPbtS3XOlv6IQ
Oghb/UuVpPy6qUTFyPadw3PKq1VA8yuf6mW/tjNRSCAES/EyoHM5E5GBa1ZaRRwr6/7SGP5/usDg
5GVbL0McIE/gb0IFVG6fC4zffv5HgaF+sQUV3jtw5l2M8KO84A+miAQQAp9UChQXGkpORsiUJt+j
an4WF5SSVAOTpOAd2P1vtJ7wwn6pTKfi4peXPaF0PlamqBOlyo4riZmInWIvn4HnIK7rIp6sJ/av
QCbhuOP1Stz78cVTVk2ywJuMlYfIcchRVNPTX5BYIFp3iULSeDlrb5ur6prOmDVCh4fu0Jtv8qK8
iXbhYxVg45qnKNh1zFQzC6yi8eKxR2DnRVgbYm2brc6sIPxRoCjL7hp7JmdfCwawtn+bDtcSwwpH
bg/KznXMK2nOKT432XwdWIGECbBgOMjDgxstzSe3nhNxOLwq+Uq7RvZT7ryDuTAX0Xy8JkeSBZN2
JRzL6WfJylsA+7KXytp3zGt78RLP4ktym1/H63wbroub1ia2KXjlobevXhpv4Vkr41A8aPLKeIKz
w9vfml+DBwYWSu+wtj5F+lw8aAOrkUfEobAScHC1lAKPdyyXVsESMuUBpzSrTXkundJvob9twiOs
yODY3TNXxQxfz719WZ04PpM9u0l9M1an4TV7oKV8CW7NAeUZW6l73FGuvyRNTnrVHpmyUe6pLoRM
JwqWfbhSzL2rnb0lbQXrh4u89u8CorUKnuuMkU/yznuobmoKq4AqbdV2G4MsA7N6io0rV1mYhNMZ
t819JM0JMCuaE35D9arZMrLh43ulWRqegbIx05IHJ0as586zHWqVvblXXtmvCA6vl/9u10JbgYsJ
BRLQKZuQEp4Zf+ha+HM6149dyz/8/A/1k/mFRHJF07+rmLRJ4/RD/WR94fEw0U14umiGMv2jP+RP
mLqhDVpMTOiV0UbRRv18sFg0FySVI1oy1Ilf/G+6lkm39aHlhczyy1vHVvPrg8Xy3RSOA5tjA3Tt
xMjAqswu0lhYePHQqjLf6xZ+0D1agjVyUKtIdLvoqYnzXZ0ROIXCyAxBNfjNUgVYavb5etAbvK/5
i9/D8M6V+FVBTTkSshcr5VPjT5mWfg6mtHuSRHQzmNuOfwQHKbR/Ze6RDasiS8mMKaANTha8BHTf
A0iHmECqhmCAkryQKIgX3jSiD92jh/5QiZOlRqabCXtL7tsN9XsyD0x8p1GQrS1jXGsDtFbZapF1
W5cKULrIw5u+C5k+YRNNxrYhlepbWsaHADiTFNbIK1z3mOnI1RvS2mOTJAK1iq7qQd1l5Mupbq7N
8igiKWssHHQtwwBkqGnsm6THuJ0SBZz0OkqahlBltvIpwouctZFJ5Ei2zfzmBWAxwXSxRfow8VrS
zSgBhlbzDfFJs5iJmKeKg8pXIpv3vnbXKK+Br8Fzxp/p1csmd59S76lsUP8YPgEKxZwqalvKqeMm
0q0XdGuLwtb32ARHdnVVligP3JSqr2o28C2A9E/7Yl/eBwW4+oStuR/RoFAF9k6vJWJby3wHLc9S
1y7WZmS+1j55K4lcX8xWXhZduHLVJz+Uzop9SWJCy9yM15GUW5vHdqeXZx3zTZmcFfoyqlOx17Pc
0XLyd8ACltr42kn6yvCVfU/N2agJ0DCykXtSaQIi5an9FXcTJuO5qqfcHyhitkpeMHHGEqQ+PHgl
K287j+ahHO1y+dlo7U3YeW8yTBxbQtIsASIGCBgQsmZV3UL03gmSHbmWFcG2fXOMFU7I3J5l9Ky1
V+xi+VUTgDL8fmtn6V2iN6FjDvIul/wBe1OMQEOO166iHKRguAwleGIrAWmN3mLAhZCb+b4U5Uaj
v9bDRxLHFhndRN28Jb6Bk+u6CW4S6DulLpa+HzkWGu4OjX3lkyBWsS2zR/nG4ywyzJKBv/JtVAlp
GyDbB4l+yO3hNYgC+MTIT0ywzXmlLSV9WGWc9+yMdBafMJ2cvOo3sKDnGhdkzTjczV/M7DlvYydn
M6fx2SDEX0lp99J2tNiKxzQr3TPQmKdNdjCCmkw7w5rxK7buCI0aWUovBkenFo4wB7jEsA6CvYbd
GqAUtbVbEWqU0fTLzJlV5qm2dQZddLF1/yw3ymOtEDiBMz72IcmUvPxwrTb9IXG1hWw+Y6PZElOy
KNvOxmRJDPOAWTn0uTINcSUrzZWPZL4o1E2vn2tbP2oGocUIDkavWw8EGgmzROSr0Uf1l9C/xS++
SgZ/65cog+PxWi8NRw3I3057yhlfjXd6aV3L5ErxBtpnXdPP9pgo6JTlTV25e79EFTOYZz8fdn4h
+Wt+bmf2XrXKSn8f5sqd2ZSH0DRvSs+7zRtllcf2fVDoy0LCyV0pe4w0IH88J6RJk3AwdOkhyJDU
jKDO5a7bp7pyFUA7nauQaEgip7UmffbOHqE4a3ZAQFW7JVtmzgNpI6mQEFLrrBTSrEtGhBRUCUoa
LXsCrSH7kDP31PXFV0WKdrDtNkl1jyN81Ury0XblOfzyuQHwoIOKlOoS6p9sI0RAe5RE8w4ytGe4
OOSibB/D99ORO8aAP2edSB4ZqdH30gMFaegUo+zPhY7+OwPaBIOVZE8mbXM5JxIRQqBR6VvWzf1/
uCuZTlHT0IXF7FG336kqfywgJs3s5wLi08//LCAMbNt4t20o0PL7bPNHAWF+mfYpwC5/EGM+FhAa
fGRs3XjXwBZPmJcfBQS+boodg3/P1lVk2da/KSDoov+hgPjw0t+1Gh9m5mNQdW0X6MW6BeWa1mcj
jP8/d+fV3Lp1f+0v9MKDXm6JxipSVNcNRhW9d3z6/4M45/XxcSYZ3zqTTMaWKFEksbH3+q31rLtM
Mk7wVx6QHm2rX/xSfk0IOg18sFoWwJymxmUiAJQhebH/AI5vXox+uuHEnW8juQbxuAOPeA0b7Y1e
TQnOxlIwNtW8VocWkSc0wGlteZfEWD/CdPlSBfkmTcxT2U9+w9JQw6RxevSSlqKPpDc2ojR9WPK8
U0xazUtObLaKislGJD6UOXNOQN7sCJRhLyS1U5G+8aRJum8Jl0hh6SjBuHjJEPsTBVr5UlEQIj2H
mbQ+sWIf6tkxwmCYi4bHFIiEag1lP8cEqLYwcmErLPnzaJUbq2y/Z/rtlvxWCBBQkmaf0f84dyY9
yN1TTW+yQSdyIUBRqyk6U8xxL89Yw5K0R4nLKWWU2t4lHIvLPJmOgbzgd0GwEN7SWLxWjMfVEG0I
bE4cgxqN6VJTtdc5UA56YGyGStrOgrHckqbiPovpL1RL2J4xu60EvTrCuzWT3pXzM5E0kBrRfqbE
rBoNpufY98p0H0wjDAt5O6W6LVkwSBsmRwjZVXex5NRZgZglWRgeAr4lvxS5Bl0/6V2Qnzgxmegk
lSGiUuHnBQuzqC13YMkQNhX9lXZVTM9dRqnzvCCV1zE/Hl+ZupjnosxvFKF6DMzMrWOdZdo6NApY
H1q3tf5xrgCwV/dC0V+tmXt5Qin1sJyy+n2JQJpY6daA0aZWskfcgHNedFcv1BQRv61m85iH/ZlX
9GSA2CEa5YO8BQaPrSsJwweDu+yUSN9D55dhz8mst76w9pRjcVA6DuBWvQMoSNnQppi4CYYvibCG
upwFh2/cdoULmwvqSpY/y7EboDwzI8BOW7OMD4oDfzgkYjN7Cofq0aqJOYYPaWa8Z7lC19ojArF+
qkC2BLVxTpfoHBb0vSYzCWqVHuna+jTmiJd82Ql9dQZur+FVrhjmIojOVcORO5IPFW0Xi/gqwHtt
cVY2c7xTtHmTyOF7bvXnaY4+l7qlwDPwxo6rQJTNx4wR22JQztQb5U0eYydVhEDzJuGtCCy8fjKJ
y4DS58Qqn0H197ZSY/BtlOQpkHUOunncb8bUmmltJTbda+VNbcZ3TVPAjzvIa/yxyR0dgmuPj3Pg
lJGOKvI93pPW2DZTzbCgdRq98LOi2sej+FHrlAUG9UYl1VfETqWADKc/fibmXaqnKUOYbTnVT1Sc
aMVwEwX9oc26gyYPdCoUXhIh2pZbxo/bMTGPitHc9YP23pXFS4s3dNbL25pI9UR/RUKmvTK+h2Lx
zEE/jQl0GxpR1MjaFyVhTYkK8Kw4yWvEi2i7WIeehXrZkz+d4hsjTW+UToMSrXi9GTtJE/rDfDDV
EbPzrYbWwWDCBpxE4S5FI8WhKq46Z3JDaLlvR7aRfChMEHKFuCsRW6ZMtpw9mGLjS3QDZ2QCiKY5
UVxe0hA8i0CSkkpe4HkDWyZD8IdusLOF7+RuLUUMXdajf7JQ04uKirKgg5wU2K8m7SHXa3vCmhqn
5x6r/izeTz1jBXEG670tgplRq7BZtC989FQ+OKxwd4lu7GUlZNv6NCiK3Sh0qvWjI/BpUTOgG2sk
IDmlJS0uOKhKJfcti6MP2/mA6MLy3Uxs3iFjNk/rRGMcVber4cfARYeAWxoeEwnaVL5MPj1Bz2mr
pt+THzRFOY/DqKPc95hVjeJFHFumEga8JT6dlp/HicvwwuF2AIB8PtTjZwkXakIuGmd37g4lDIW6
uFflOy081d1diUc90T+SIPUVLsNA9qqBOigOAgoNjXIi2WUDha8HUKaNfiXd9Rh6p3BntuEm6Tit
aLqftJ0nzdTOJOc4sUA/CnZO6XPZXUTMzlYKDaB4FwJGAvAyhaE5dmD52N9uWh40CLdT8GaUgduM
p6lXsXPf896QLMe8gRNt+hyZqynRXrDgoIHXSolWm/NWDiT0pMorx9dGu0vRvJtQdobxXeipPuUi
IhPB/e01MxZbKmYuNyLaKFURYHgmFAKRx7XzfAyPMXajJXptq+I5mkANAQC2cApMuemMTKDm4dMC
yzPmayoR7IqxEPMTMFsZdmFxRBtBVEGCz0SqgJnzoCfWcU10lfCMEflGcANU2eRwtkgkW/qCC72l
ceY0yteY+RF3N7tDtI/n6z9XdWJgbGrsFXEaQNnBQ/tfVSdoO4jCP28a/8Pjf0jZCns8S107KxT1
Z83JVCiENKQ/KCg/BCftN3RvGn8s9pO/tGKpvwFwAbVCiwX7yPWn/Q3BCeDBL/vFX561+YuSPSgV
tQryEOC0b/V1c5ZZsdNIg+Dlgjy9suBT2ovcMia30hKfSlH0xhjrfKodqWI4dgOLg6AXh0lZ3I5U
fzgR5yC9ILeQPRhQV+jVYca/jMESigTuornZ66XyojbR/UJbRaIS5qMTSGOLSP/4Jh2SYzfH9MMG
3AACpCx5I4y1x87KiXCBVBXVdmJ7I4kRl/G466m0JM9qsypxMmU3Z3xlZN3LgsVjbI5VQ56i7I5N
ykJnQRzCjQYabSdGmqvmKpnx8iNj/aFvhk2DLrmWcCIV61hl/tRGrBDVNTHZxDXsk6hZ7U1i0laG
ZaB3K8Rfnjm1hYVtcibrRrQnQrM0sM4NfyQyVEOGeyzNLY7sm5LLLwprsOffQwKGkLxONZYfRmpx
tB/WI3y077r6mGt5jKIsE08YN2n/2qmI0qCDJcZjE2PLChAuhUKO0IBhiqkLK02Qq4UjL9kpBcAy
i71jIu63YguJTPWWONpq01ekTB7Tt63FkpEy3lRm5BUyGrAJZKIJI52xCbKEITCW5mRstwa0RwbZ
xSQjUad7inRwzs8M5I1p3MMV8HNpLS3PPuZSItkc3sdA4QmeelbAFH+gIFOkASJE+h5rXEXxfAE1
sRm6eceG0s7a3klDzU/UWxp+2LEy9C2xRLdB2G5UY7gGvbQGOlcsHUPBjRIHz2WXkhbMcSNRYf4I
OdGVY4zEUAZaFU+1cMwEbV9Lyn5qSQaJ2jaBVaMI0OAUw9VAvugWp5X+UUnNXcnkoh7ejHk/ijCm
c3rYoE1IfIbGL5PxN7zQaxJ992wNqERz0iG0M6OiCqx0maJfDf07YQ4sg9DbCEruTtgfm5Z3SBXO
GjxbIXwXk9HvrH6foZ86daZ6bQ/3eUxuBFHZIOrYLdOcSZSxAnbbRg2zHVNGALHNFB1hq4NOoLxt
R38G2SejpPItsY163HCTRB5FfmsPtUpC85+7YFtcNSKaPTVBpobZh/X4v53y8bn9ecH+D4//ccqn
1QL6mk7rHKPf3x1MP0755KeZCOsSKK3f1/Ifaza8WJR5YhcG41AGF5zM/zjjQzw3Vdg0yAA6xKu/
s2ZLyq/Tx1+f+C9rdstGT50HbPs1uzctLQhhpmQp22NvKoAV5X00XWtOl+CdD+kw+Jn+MMTXqR0d
RfvsWR5qoIXV2n3ACcXEElvkHOTC2KEJ/kR9nyfAOE7qyR+tCLkMJTozTmNN1nIE1gDZsDSUixTl
j5E8nuppq+q1O4Ro+8bsj/lwUuPeUxtqe4vm3VoOAhukaPJqvFGJQN9oc1HTR7XDQawuxCPq+3Zo
H2IiAQZiwOooKpLBQw13hoJ23Xjc66whExnXMo78vorfdVrinEIC8Yq0SfWsxgzDkuk6Ds0tt1vA
7LnTttjSObSrLShuTbjgOSnGYKOqA2YPIFRNuotMcV+3nMqFtKbUe54pPGtqC88HV6ytKa/0dCdP
NEs8gD7DYCLTlLN4wyhGgOcHiC64nzHUhGV8P9XActqGoM/QH6lOfB+kGd+4AOg8U/XvXsCn3Uvq
C87UJwLCqS11ESkZqVSeUt2Ar6qkNiYsNHuRTh5ZflrMaWstKsbGzHxviHLsmwDpewjuM1W4y5Xw
0Qz7S0gbCYZIg5FCzJJujcLK4Z62/+Q1gfG/JIGgUmgVMs3/YXiEJf3rmvCXx/+xJqg0p9Kxww/X
V9f3HyvCSoHWfiYz/lgTtN9YlkiUKKtXEjoCV+qPNYEtnr5aJlgxEP0kfuDf2Mf9VfXjaYtrpSvU
/7Xh4c9jw6VPjTxVgnirKtBcPqLx/qe18vK7bfLnzjtd+6tZeH1h8Fdgn9b483lhf3Y81LMlIArw
G6IqKY5aYjmUAt2M1VUrpkNTPstLeo3n0SmHj4VjcYmLWO/YD6W92xjKGdKuly6jqxL+NjjXNrBC
ELM082XMvnoOJBOXXDR+jFrrmcp2ou63jWnZCelrAXg8eKMWeURzVPpYaISijSqymRvYurhbwN6H
weRbzB4skPBxQj9y/haJ4jtFPV6AedNigqmPlCg3T0pE9xSNoeV001bSocJxUHUEmvVDQA9j1j0q
yk0v3UoNHKSbsdnGw71sLl4bPuCq3BS4n6ZS8utUhWVl7Mq4tbWpe1FDnbovNqs6+5HoyURmKHI4
lMNkC/13Hc3OJF2X7pJlKhRAWlcibGrN1aAkJaodkcs21RJfIWhCSSNbHLzY8XKS1/pjg+ER0IPC
og5OoYZrQJHMjgUJ6KVZfDpGnUJl19LRcTRt1+ZWTbvIyV2KuAjRGBfNJoqqjYDeOcftvu5vJcjz
Jg06Ca4SKLzUbSBvprsgHbap8aRC1ejrfltF5HnAdLIPHdQvQ2y9rLsbCMMsULVKumwmYMK5fh+K
nzPYpnBVgaZtFJz08YvL016mfqspgkPgyw0aBJH21QwLP0n6vcIMJQrpYKWBPRRPkUr2W6GogiS0
pMR7VU2O5szz0gx8qxBlbkLLYKp4P2trEQF8Llwu42s7vmfj5M+U7JblJ6MkPjZ1976GPIXpc2Ae
KXthd+lJKynJXhQ/BC26KYvK51Se9iIn7H2xcq71V6ECv01d6FmzIldj5xzM0mUKQYoWFJMmvApT
xmdqkuGPWsrtLL1Qr7ORqEjT+ZSPo/WUNuZNWoBLXRpfnjAEcQO0yI/JcL4W4dT28bGS+GSWA4qD
ymawOeDJP4jpp0AgNApRF4mXFR3DtL51oWITU39crZ458x6LqiRN0+yqN7YtwpU+wmhLP/pZsQOd
siFRJ3FNOI0EVBuXeEdI2HWHeM6OY9x4LSl/a3pQzbPFKxOKiR3jI83W8Vj32ptYYaAcBmTK8PeF
GPOYUrglFGda4Jj+gXnEhdfnpZsSyWLWlodfRICZd+vj4opRf9t0bHYltuy4PysNlHDQnGE8veiL
5TRdbIuBV+dXpYP8Lqq7KFpTBCnhY3yv5TmF9oZ+g1Ate1Ym7XWqbstucWOJUbjcbkbUPVmiSxyf
Dm+ML8WPQTj4Yf9N06ifKLGrkq1c0OdLteRcdk05lmUjbVOJyqRAdoW5dtip2bXUoJcUdlAsZ7pL
vFgZ3oTV74jFQU27TbK8dyPQKkrk4qC24d1cMTo+iKBaZp5fjj49S59mrnlD/R7mqYcv3u3MuwjD
qoWXN51MNg8o2n3Q0RaLmqL2vmiYm4iBx0oT6SHE14ys047nGp5k7vWCxPS+R9oy2OlIfJikDzV6
05TWmZPK15tVSJTdNILsl1O4NZ/79lXn3UR3tbM5ejKaaqsvotelol9XlScXut90xrDJwmFtoJYb
8SjQ4MovoF8sVcaHqjTB4zaJCRdPphC+49j0xD+Hz7nKwXFoM/ENNvGmx8TpkBy6CMyk21bfDGR4
W9AaqvGKARs6TLgTobCkLTGz8gX820aaWxuzvZ0QnGtazkIhMAH1Y9Sh7Mfw/EztrI+Qd/SrFbDv
ZJRtrJ1bTFuig8LvluF+JPipkN7osD2HLbMSAFpBs2zzOt2bi+iY1QDO/60c/NwKD1MT+cqsAZRn
gBqWt6n1Wkrg7fBQT8J4qQJEzhkMSC5wdIToKY2nggDakOjblJRgAZ8hStxhTcoHB4vBOTF7GMtu
CDYhl1bs91FY7R71ts8y1r7RRXi1kNoULAtImCEflaQ6Td2zEmLblr+Bqzti8Zk1jRe2C6fx5l7j
8teYpAA62qCsjuuQNjxwfsfBAq0829SIilEl2BaLTRlJTtbz9lovYPYowx12kC3ttkIXnDkvI52X
g+lGLJo5e1aJbTzxB3qfI8poFnssGOr326XJH8dM2YqL5S+sKSq4jgCqOZcNBlsdkqO+bQbj2vXR
TZK2O2VG6E8EDELjc9Nwipa08Lvl/EBE7FYtZ4wxyy6Ku8sECF9s0re+qy9BoGC7K2iMTBwBtNAm
TVI34UqkdphzduhO+ilgHV21ezlLyVhq3HE+ZLlzQ6m4rhD8DG2znMzPnGafZi4cDRdtNz2KvDCW
wEwNgViMjynLLtNMd0Tb6RON9ZUiipuQhChoy2vJyN0MTbtuSEhWik8ri1sHt43xGJDrmwMQu+ol
WfFF+KeWsHHqmWkhJUXtch1JSLbh81xxdK9gngT6pUgHZnTlQcbeqw5UxrQJsJPpHMURVvvMLll/
ayyJEU+dofvW4Nemfew3fJT01oS+MR1waPlLxznMvBFMyxUnuXgUwP9U2cVqG5jVlROWxeMwNFwp
wXQTmJWfptZmgKPdxUS9GvDEcqR/ytHyWMaaQ7PEXu3BH7bscnDbm9RzVGu/FRHWuZ5u2z6tLv9v
jCOjlFnct7MM8AVSXqAlziQ+DqTf5yC96Vloa0B6AXO18WL16/3099zlPzQWhZtPlwCdMZFHZGWz
+1+UAxPg6J9PCVClf338D6lX/o3NPBhak9PHn8vXIGWvhdErk0Fj6V93/P/fYIhzGQ0Dh6H8u6pL
BP2PcwI6r0F5Ah4PbQXR/51zAj/uL3rvn576v77+kz9gMFpptFq61KYmf5AU+IP5jiUN9wja3Jq2
LkHrDLdFjaVXp9lVzXDwYOuXRhx2w7FTmbAyA8nz9SMUOdKkfzRS4oQi660RYe3VXbU2dtrIYF2p
+QJyQVBX3phEMEIZV6fgOCj1NfJzDwUqq8WXWlX8xjiSKfKKHK7HyO2gTF7igalmOYFQ1NJ2bbOJ
2WToFHC8V8r3kGoMyB+U/D2iU3PtiM3x0kkgWksjIi+IbTGoxltd5pitjIsv9Het+C5Jgh0y0p+4
p5NCrSo5tNOqhO8TpJ3bqqGvNJrfdfkpE1lS5dGZhvEwD8O26xunEItnixaJss5cRZU8WUZLNtWG
Wi+ts/U425c0TnGcj6Lmnsqo6yIG59yK9ykmH1lYuLeIDxRieYE+nmOd9VKAG57DDy/U9MmEJx4q
2hGv0wbHkkdKhh8OdhT+uASHPEmV2pGkEFaacjFE9rJR+JGNBmzI8D6CZC7ALBAhm5MdE+AsNsbw
bAXWyQSKE8ClDqf+EJq5L/Fu1urbShDqk6sIHyeDrAVVICdb1hvEn9IFD2Me3A6w20n0K766HDte
Hw22VMWKTIr3OIfCEzgEz8yFWzlmagvaxjIObQ+OKgRixeo/zrljNdO92C/sgXRyTSVna7vp2aAy
D3NjbXQKpd2QabqfcEPXYb7LF8pfzOlD18avuDwn9VWv+R3KIUhXOkKxbQlQZRJgZBDR97Eq2Nhu
js302jIQk9r0UcbiGVXvmmA4Qho7g5IeDCHwY1DpiRpA7So5XbG+q3xi0nawNcBO08yqDpVt36gS
sRqGl9SQOVVSUm+iyq4WVkf8xLbBoGwxr4H4ovVoVzPFZXF7mbCxGvmrUZ1CDnyJigNG76nWWVRu
NP0Cb0+4hAG79pnfWGC5KMLe/ufqMwQ3qOfSTCKj0hqo+R/6jGL+os/8h8f/0Ges3wh/6KKGIqz9
GwL+Q6GxfmOZFxnZwQ43Vvnm55WXy5QoiarIFG+IKr/vj5VXklmQV1HlX5Ubf6uKgEf+uvL++U/X
flFtqR+etUTo+22yFPVJTqqaYkIhUZD4AZ1wRnSwH74JOi5biyoopZY+BaXbWzlXnDntgih6Dpf8
vAx1hmCo26MuglVRb/qQS6svOwJic+ehRuynQmwIfsw0KdJV0MivGqdzge6kqsA6gsBbgYOrHiYp
dTCL+cY4HkqtgaqbeNCoacuw5n0y9jiUgm1OJdacgLiK58TtNIFDIOUAzdOAmZgDPZHUofTDuMKN
WGevqK13jVGAZ8pfg0Y8q0nz1S7xbS08TJx+lmz09JijfvIUtruimf12uYgiZboCwI902Aw4N7K3
fEZL1mD8698pBvHVraFgap/Ut5icWjqdiE7W5bkG0VswB4JJzTHK4pQhJHhQomzPr/SjXLaLyRsH
BcgVRQnL/KJibcJKSTRyfFEZruGSYdQU+L2J00PUNsv8sL5A4VScxzzc1rGJN0y90fLUKYz7yoRu
lBo+87xds6yQKVJ1c9MfmCHVrYXnvYSWzHTGKkEmj196oh6q3PqwUvVi9h2MP4H1IwSPmJ2s5b4P
smcN+/Qw06o8YljAZY6G5/XM23ptJ5ISUjNgZ+2H0sB4xNtrRIFmz/opaz41oXILWF9hzilca/dp
Jm8NPkVZsa1nGYCxL8KWTwzdL2MKhL8pRbADJXrBNnPMeShUykosPY0wvTJeBgtSEiMluRjcwJJ2
4XyV1orjZqhuG5PQoSUeGh0aHnSAbgj5QofHDLfL2oi2BJ6JKcdo69PSDcjjEs2LKv1s7yEiedKW
hxEIoaEqO8qP3IHNMGEBpwvPXZ7WzNPMjUqXfa5V/+CiIQY6SMsq6w8OAcSF/74fNUydXd3P1oP/
8Pgfq6LBzlLGXUoE/k+itUFvO0SAVcn98aU/RGsiLWxhVaL6OkxuVss/lkQi/dxa2eKy+2PP+nc2
o6RnflkS//W8CdOxMOv8UWvQ52dReY7JpKuVXm0ldbRFggO7Rk6exYLa3qpa1zBOi1EIqz+p5M9+
kiR8bz20w/h5iQTJXQCRe6a0DzDxBaNgd/C/yxCsI8UeqebqiYEfHMN1UVDhLjl9cKNEIVc6Cbdp
PqZwqfN/naJf9ICrbQmg4U8m3xCbx5ggKdVQ8IF7tDVOCNAB1Ohz0FKUBtU1dQpAtAgoPxwP2fTz
sALmvSi3MDMPZhT6QZN7gSnfZQJVupk0qyw880MsV4Tg9AUEKa130xS4lfRpdS1YKXxjCkYxDf1k
rd+rkhqXJx4doXREOIyNuhyWAgJG0bZel4vnRUudMNoK6O6Y07GOIQGhdnDonYIMLoH5ZI6sm6QZ
CJybBjXCqh2239MCLzlv72ks2XJkTlKEzCm1+9h8b02i3rTUpNNEIemrypjdQoYpy8BvhrfIoMQm
OaTKJqHpxlE6uuJkWpkFTEhd4id1hmGuuBGtkBMq5IOO/W4nNos3gpQVQpitVVQjbWXZ+9C1j22Y
eAJxKtvk08ZWsdsNEyzLpqdUtYygmqJxFpJvGJObYQEYed9EJWYyqDphHvrWkN+prWG3g0KUqFJT
cjL5+ulYiN/VYAtFAxsu/s5URJdMOyYG2QTvgcwFnjH0hILJe7Ud8ANuJM7o+lhskCJOscgAIaI7
caPQgRNNCW3yac4sYsi/Bbl5+Qdv3BhTsYVSmGFZqiqK/2PYLolc6z8vUYy6fn38jyOz+JvMGsBc
nPXod4L4j9GaKf5GDRqJPRAu4r+Ddz9WKXzzOPs1CtrYtJHL/mmV4kvcxv9Y3v7WuJ1B8S+r1C9P
fd2z/rxKDeaM33ypZcK+GFLL1mvhp5Yv6TwcajO3pbK5TE/s+1UU1ntSJBq9yde2jFHbd4iCJvSE
9FhT3aFq8A4c6BTxsmziq1pdtMzD0sRWB8esQQeMYhvnxZM+st1ABp5vH6n1nL2u3CQ462+GhjAZ
o3Y/Twan43Rds9epADkzncltrbfzwo3v4vNapvEV3hV+eBeq2/AcCnaZ3dKW2j/F+TMhVvZxDOmG
hLLGe8N8jMJ9XpAidnB5k+6/aYttpx8n0nDtOddvy8iTb3Qqya3DoCdu3hwsLtP91O+SBP956NC7
QfO2xCk4Q7oynofkQfpY5CN2G7LRAjPyeIdurOaX/NDvi2OPMKttxr05OMZdeJO/1W/9Yuvdey24
8ndqOt2RV2khP/jMmAH6mVjbBhQInRDPdIgzNNnNjEaKSsiIxhD2bXg7pXgC5kOHDX9fxW8Wt4+s
SGxroQ9nP3P9H6PdeDtd9HyXPY+3st+6cKkv4TbYY4eUd/DHBTIB5Cn528IzGb51B8pk5kMCGEa4
DlCtcc/GB5YiZdoS8b26i5249Si1otBBxOh/ATINyTYyWi80sMQdedck1mVw1UH6FVCqPm6KCDXb
YVv8FL/Lrw0EbP48hpkhQ02JaQBAcVVjvpJ9UWiaQa3YdBjfcgZ/G+GcXcKDsZ2/pEaypff61D5g
Xsq3nM930SW512+tztcEj4cZgkfInPJwNrFDdA1uiYVzh8Ll5Jt7058cyUACcniN9T1rtubNN3m4
ER+NswhskC0kAmzjESNMmN+dknhD+Gn9pOUOBDP+ne5nOx1+5IjeDxyYvasJphFfw340HODl6cro
swm9a8T9XqcP2OTZjj9V2FaOcMTKdDRP5OHhxUW71uWWWkBZxA/1sTxj22aXHDJZc3R8rAv3KzoH
+aA+G56BCJTRVWTr36bhlG+a+aB88L09FyZP5pvW1eooKfb8nQCovo65A/evjyJ7Tp/GSNga00ej
ES2Fdl0KO07sBsFzhkNmczMM302MJ20T9a7sMq9pPmW6cgY70h8z3aVkFDsG/MCRewLlMWAI7+OD
ptrxAZ8yKoDmVu7U2TBuMMbLfredEru8NURsK0AH572EBYQBEfAU0+WNVv3mKNrxtnkxYxvjeMlN
j1+1x/sy8JZgUVmuwbQnMpvEHlWp+eDiuQ4f1M/Ibl6Gi3LUjiIdO6GTP8M53mCvlHfNYdgEn0we
h6fpiR5GP7E8I3fFZ/yDmDLTr/TBfJm2YIZJ8Men4D48wcuy6QmyVbDS6mb0emf2BpeBtQu0ekO3
ip071JrakcvFZpNScywncInCHz4jH5pwvovUV+kqMdHqmsOk7ecXdCH1E/wMICP8RSvS7drwzGYu
7w3/bbQ9G52bwf6Sd3xLsJ1JpFibsXfnyZP1rVzdatPr2IL/uJVm2ZlD4kU4s78zJieMyJWcQjZm
OTObMuV2CfVNgu9gBJTPRDsiB1syVmGCtunoUfL0s9Rs0p1OFYy82ah83t4CbUeyNnfYWJKIEl4w
YG6SbdjvgGie2jv5wLx4Sw3y+Y6UU7cxkkPmCxecj0zvCe6E/P2cjoTPdttvupf4KT+wOGaY/F76
S7Jnd/nQPeQUXz2N5CZp6L1FOMOO2vCeQo55YY0lBqiOzBYlFolteBvG/CUqVRcY9F3lFer0fvFb
r3Ebt3Yme/TW/2l+fqSJxgipEeC8zwzAiW7yXcJcIaTR5zG877jUDRol/CCzY3QoCP4f4jP/iiAw
gIeWSoLCp+9PUFeWMu8I09XkVRaMZ0UeThlTAcJddglaPjR38aeGi+pT9PqeTwfsqU7n1LYZL6Gw
Ax8DByKGOgUiynicDC6x1tUIuVCHbCf9Z1PdVfK2sRwjOVEqyHM5rhwdgl+fVHbxY9R7/jnS9oNo
wyviJxkWniw7EPGm1RslcxORVOxH/iw81pNHgXSvP0woaCQSyo/Vd/pqvbUvYecQ6zVcOA/ZgZRz
/yLd8FEcjyMz43XUaVvtpi8YoDkiLx1Y+NhwA249gXRHibB+aq7Lo5Jj3eCL0S00sEREdWWhFvK9
SHGwQeLBADezmR7n0I/IkrXb+F4nip/dNcFA1+O7Ggf2wpicqLhrhbvGLvZR+R4wAdPONGN3TeaR
Kce+7NDErQqTG4BICkumf5Lgdm/ksvOcigibct5j3ThjiCd1/cjStFYZkDmwWfS9bazqxEaxcbUZ
flbb7IFNRsj0o/OrydLwCR89xec26zHS0rsb1u7nALzm4lQjnh10kJk6K37gdFdz94wnmp/4fxbr
VrjMdiniKGWcvNHuqU6tjQ08ouVFI8TyiWWAm5vSkQMb3zJ2xMQYeLmSabNU6tZoz020xYmzBMc1
5YpvhTtKcLt43C3ixx6nMMSf7jPDb9Mcp+Boh5cEO96zfKRgchaI9pMafyDmwk2FJTx+q7+DU9Xb
bLXMcme+D6fgytWyDSoHXjZZROsAPzbgLdXIMlPoDC9Daxgnk6ZA/LFbsg/0wOT8dIXmIwzPoy+p
zpLCgKZTz871b10485ZqX/OUeeK74cyi3Vr4R3w9IMCB6mtt/skbfU74q1HVIMyKoPrfN/qmsX7D
nzf6f3n8j42+BBdQlag9FhVAPIqKivFvhdaUSDWIaLfy73bbP43GVpfc+p+1uZY9/89qhMa5QDQR
fWENEsb9O2oEw/O/7PP/9MzXDtyf9/lTGFnm1CXGthglpghtkT1EPWOsuDT3Ld3ieVPHLCgpXtF6
qS6hnLrTMlb2oBNuNe6G7GEKKQkxVxWjva9i6U5Iz0b0ESgvQoTQl5vPmC1IjUlP1oI6m4ncU3N9
18wmUD3Ly1iFZFKl2MjhlhnwLri9EGTHLQPaYqEWBREWT3/auNoUH8dceiHBRm3OMh3zIX0h5Ogs
7bAr4mqnQRptIJzKTU2hR0mL60DLkJkSrc8Y/GdkLZrU583YFL3sthgeZhngrJjtg/gpMRmToTJX
0+QFzICmomQnyBAFbgRLXDyZPXaQxsnbkEpUi6ZXyc5pF6kn5ANLZZWZwn4j5cJJ5HY/TxSA5HHo
imNzkAT1qqkLNva6eJOa4VaTi90yE8AUsu0YYi/W38jDHisWy4GBV6NnLTEseSvROQe3lgl7t8Xm
X5AfMzgxjI5UJJ7WGrSiRGzV2CJV40TFR0chtEDnUrgXYtX9P+7OYzdyNN2273LmbNCbwZlE0IVV
hLw0IWTpvefT38WqW12Z2YU+qGkB3dlAp0IZCpE/P7P32lX0vqRgFNSKcMbMIJ1juGYEHs0osYQS
4AixiPuS2U9dFK8ljoxkbImnq9w605ERKwypBzeWkgedQfcMZ27AgFbBBigh2U5W5pok86lsd7qi
2DTkl6AGoUVpWeOBRQ378cy/uC2aU5k/DzIqNtwEqySY2kUgC0DGW0hjUyyB07cPvYmRONF4AWu1
3JHCNTSArB7Ws6dZaZGmxO/zUnKhlLVqJ6iucJKiodMJ3FxnRlrTEjC/nQV9oyfhTkKTtIkz+RTi
C5wzyRUHCnYV1fdAep6QA1QAjliNCz7GOLkiPJo3ZYW8qYmI2A4br0klzywEx9DSJ3Zl/qBjPxT1
WyTbJCw0PE1TRBhMkUr8e+asYhIKXhJS7S2uoSIlv8GA6xjXEJaWHvZl6Oh647Ov5V+n0ZE1X6mr
L7HWvsdiFuxF4/RneAUFhpDfa7SyZDQRUwoRSOsDrCrQ3Z2y6J6oye0sHiXSL0DDD9FKdyADRszO
6PsoAkFTNYPHmgWh0owczOAab5yRbDkVzqd5DNRkC1+WZprnSKRhyqbFNxhw9cfWmuBTCIc58lpR
srUlfeqSBe0GEo0RsbgGsjdGc1lawJqQpMKcdluYVMryHRQmM6V4uU3heXQob6zFFwsTP/F0EeRq
u4Bp5DnHfVlX48ZIWcBM0f1I2HouHSN6zhBOxFh51roBD5hdUXN23YMqHAxy/7reTwWye5hDTmaK
hIXsE/z1Keqy+KWom/0QWX65SDTzOHlr0Z2l+LltipteLzgUhmNBqJaovtZwu4Oajq/IEZqHGgNS
dCYSmtJqm6FBJJvWzifrpeeJmANEVIvPXpHtpVF8c4z2RQSAfgbi0gpAvTB+EloUpdUhJpc6LsCA
G8umSA0SsxwBHV9ckkjdDgIO8cME6SKiSpyK7zJ8HGEKqXl9zXhbE/bLsOaqpw/MkfmlOfkY/MYX
tK4WD3JB51dskf+hcor2RnzVCdZuAvPSrJva2oSQUx+FhQ446B1JeTUAEqWkLoX989SR/Ah9O23c
JiGdXpevXdLuO5Yb/MS7vqSiSghvNIXmcypzrjIxWdhEDw2TZDxcRX5XKg9znje2RKys3SnJ+9AA
WC1U66YsModgSneuiCwamB32w/Smj7SkZqTY/9xKAgqHxYNZNPDRSDJGmt9+1N9jRey37u3/lw3n
t/zrf/9ndc2wEf2xkviL1/+51WD4DuMPJyEeHRQ3/64kDPNfaPHhf/waYchQ8LfAeZwBBMwDB/6x
jqDEkBHnyCZvVjL+1qKXnfEvdcQv79tYtx4/SGzUOB86ow1bXzKXm3Kg+ZqM/miMtIRLGJ47JZhx
lyiGPUQqwVkBWuD+rOTNJyvzvaHCC45WqEsF3YXgeRq1FfhSJ9ztTemtMqENFceLFjKLKEfJyaHF
DH3O2YF7UhUFGE/plhRypKwQZhKCsCaIMzotp8XJEmmAsCDSjJBpivapglND9OlhglsTha8GkjoJ
ObcM1aaBbjOtmBuZhzgn2BUY0rbA0k3RuA149qnwcVDlIqYU6odmRecoK0QnWXE6ibWcW70/Fl27
0+ccSWBxCk24Bc24EeHx9HB5Gvg8HMXbBF6PNQlP/KK9Fo5PCs/HRGucwvcZgaEOctGyqUgPaQFP
KGzjuxrZSggbSEvCU5fJuyqJZ7c2lVsTitCy4oTGga7hN8DQihqSMTWG5EgoMIhiWESKbsEbBlO2
fBvR+NanzZbpPp1Q/oJJARh/64lowZeCJIaE3tOavGLRb3riIVrMfH3yKaBhLDBgDiKKZfLALEt6
VnsLkErmYyLBN6+0bhnHuxChe1ykgV3LdFegfi4Da/sSde+sTFQkqbrv8SPJMjKRtv0oRAXtaF19
z2Z2l4/ZDk+TU6fxTpwAJqLazjhSA7yZ+yEIKNJGrODQjWXzFMzjYRj5takZH0N0hMqyRjqddSu+
BVESbntL8mNd8kmLRRSkk8eAiDCbEDhKOwF9bSGlbwJ7kHoW96bFTAqdeTuuQ+AhZtpB3yUozNPE
uNxrYX42Mi6wqnrNAvYj2lhug6l4IvoAI5SM0DqRziOL8YkgQpz4XO1uWpruanCUWxZqreRaqfnY
abKtERgRLgvrOtmRCF9ukm9twkpB8PBI4KDRZLC55BPdP6u3aPG0cbAjk0zmpvNqGHOaxRyoIrhs
GOqvrlIfLXDecVttOsaoIjun3ngokDwHETFk83xMIkbKFT60qvBGvbidhtuIKDMGRFFzUGD+ZnOP
cuC2AX+Wl/LzIJifXZ7sWwUGJFtHK5TmOykt81vLSL8GeFO6EgKGejVJ6obyzRgiK4+KwgCTIYw0
qncJPi8vixrGaEt+N2XVbbg+fgU7MPUHnDADCgXmCbL5rqfrsIjeXG6ZM5XCobHYbdaFuIOotTGj
/lNoisNoWjs1WN6WQgIQHjb37Lso96i5VQ0GF3eFLTXdV9roKgCrVPQzDQONEQ1+ITKxU3uuz34y
Qf5qHYP77EuGPRF3SMV1az604OA6M7Lb4aPtmFqF6aWthbeYWiZGKawzbdWST4Da1TbAovvPfb6h
RcJgJrEqh35niv8XXF9Zo8J+fL79xev/eL6ZoKRM5HUmTn/soj+6zSz2Xvwl/5yClJS/+1HLJFq8
I5ym7Oh/dqBq/4L2xt8YxtrTrzjdv+E2k9Z3/hOm8pe3vj5/f3zEmXqlSK0qt75pWND74gKq3DBT
pqXRW0lumxZ/tmUD3oSAjUzzYwtLdCNM5wnmk6lWfm5x8XCJj+UOuHhU3jbKrZHP+yFMSRiH0TGZ
xFVl0kcpBTqzqNrW8cpfNa29iYjrlTNq7G4uXvXqPuBRZQUrOlC+GgrExTTzllD80DEzJZPwLMU5
/FzlbGrlva4E2wa3V2U1jKdmjGXqySR9Rc5ke4RfEmMFodplSyATdZ0AZMIcWy14p9Sw6G0lXl6i
qfBzgQ2+poYd8ybt1Yq601gN/fsck6Bo5LCS6hcliO7nmMzQLIkPXUX2eGM8dRn1qgJMJWCNlJKa
2C/HGb2ovGLupuU25wRs4vAIMhxqJyPh6Llh+pZiOrMihg1Ru5NLsqlA55QyFtu8cQpku2VOOw2z
tpRLG1DSrpcUO9EArZjKqSNdU6mt5zb4ULre6WHECQ2BgRX7wz5+LPrZmVZI01CM6u+RJ/9MQbgG
3xswLHnbmDzN9X77b4JwZeVc/3Ir//r6P2/lleKhIMJZxds/0j8oVS2ZBbZGEjdAj9+iuP/YbnO/
IsthusbYS1xDNH6sVil6udGBY/6uFv9bt7LFnvzXW/nHt75iT368lYO+T1SuqNYHQcHeaSNvYens
5n3bYNyC6gTta8Pu9Ij+NukgrtkqydsYCeFdxBuXwVE9OCYBltmJ3QrD6oG964agLRfqkMvE6qtk
u6W40bb30mvOAocuawetdiUt7JEm24svHdu3xW639zyAEHLTJh7AWQpOvcWcuSsfzVcKz115Xrfr
R+KwUidz89MtxPngMuJG9KB3bJkCHTSfPRw0N2DVR9Qr3sACpfJxpmPJBFhd3UQg8Xhr7UNoOcBY
3c4ftvFuJGDZ/tjInU3jaIKMDvzWNjfiMdiIbgRaZNu6+i6hqnB2iy5s1IofazqUHoppFI1kB7Sy
u5BKzSvjDwu5ivilSsc0xaD3Kh4WaWOABLldLlp+Wz9lp+ohuzLY/iI8QCcfCpC+J5WcSmRAvMQv
abBToqvZn3MX4Ed8UDufNbyOdqd5afezfCMccpga6e0MbmIxHrXexzGTPy0vdWm3wTbBnXoV+lPF
YuWHy/wvXMDoc//yYjFopLhXuE3Wv/+htanMgqNyYSS33Ch39bf0Ya6tzBaCK7EY5nBkNXmjHMrX
+/qKXlNGknAVJluUd4wzlY24Hx0Z3ar7Xm/KfVNsBjdDF3C3erbIrdi087ugO9NluRswG2ao3TcH
VucLoyVRro5W9CD4bHNR9TiDuVH88rv8Vq+TCzRWkuz0zvevBzsC8d3mX3vRvRM3arAPGr/vvYXU
gwbHmYH6c5/vJ91blk9MS8GVYMbEfDc+lOcOw2mjuRmb746JYLOJbqPofZwfiITJr4r8nl9FDF0s
TF2+2egVjI5kX9C2lo9CiKbMQa0xxc4NsDn8fL26F6/s95U7w4BX6mK+Wmo8PE6S5uT72bR4/Yss
uowxY2ErVyoRznbcbPW7Wt5w+kvia54cBnA1sq8LJpYLLMMmt9g2zA+T0W0mlipujEmWCe2dbBXs
/E6LgUx+OKXoizfNO/mFHcFaD9j+jN5Nxs8qud+IKJyKXcse1meuajirQctwJ66/4snUv+e74QTe
DJ9iijy2K7Bx++1lTN8q9YZVjjp5HUzmL6HcK8k9m2r+P8NkedQ/ayX3S/oQPDcgV2T4wvpRYL7C
h/o0SM5kPi+yZ+GNrMOD7lqP4w0EH/KeGdNRifILMZXtsjB+ao9QTM27ZcvAjr0msy2dvRiJ0PFB
eBN3xklzLPphO34ot4TnpnAi+PgVNyaIYsv9DXoNnhgA5ZZm9LE5YCFENeyt2cBoKcjv48KTvOQR
Z6RnxG75Ze60W+mMrqchGIy9Jhul9O4uv6mJ2J3vjTfLPDBLZZjWa8fgYBKX9tBcBc1WzU3m9Jwf
DL+IrbSTI3jA5+DBaJyp3oneuO1ZLW5jLAbkn3+o845FFdfER79fbkBxsqG6az5qh1WxI9wXmh27
6Z341OlbGckjlzmtI8q/jVntaelX5FhtuTkC2rv5MLOgFuzY/p6fhAsjLWGHEPkFvvI1+iL/RD+j
i7Ep9mnokbSVh/6+uRXt/l48gpwOCaWDHGIPfKK9E0Yr/G3mErnvLZsFp0t0ScI1WsGvuyDzRR9Y
2+hdEtx9jvqpk8O4Wx5MH8g9qbrNd4TQ5CXgl1/RqmIxJNtz00oYjUFYO//g/gB+F5QuU1/laQyf
eIb/t6JCXx0DPxUV//n6PzdpKx9fQxTHsAmFLq/8c5O2BpZYIuYzXGq/ser/LCrQ/BKtpeqqouH0
ZCD3p7CX0of3KgLN/XvNgfIfAYxUJj/83Mzofn5IxMmotpURar6hA8bWxPqFH8FldP6Ztbhry8Vy
LKy5Y/4dQ1Jvx11ShSdqHh7sYftccLSbueHpBVuJQkweluHaTCpSpmWFYrOD6hTNk3WG9nPPmatk
xGK2lduK9S0jXMlWO75wyUhHZ1TrgbqymbXnDeoNAOKDjHWWsyyGKR8sDDJuhT6+IGAv7XFBsySU
2osGzRLA3oWRnN8UTO2M4jWbNL9q2IxHpPaW8J5zWflkKcJGOWUv/RKa4g6+OwsAzbesyja184Qq
VeCmJoTHrhBVCVJ3loyAQ/Rj4HDKCXloOLyiGcUzJt+oIzeT408X2eIlpcNZIy7dXqrZUHUEUvXp
rkUplJHWbk3aQ9pR9UvDvMUoQfJEKbtGMIESOBRCfB+30yXCQIbkRHuYWKWJ+CuUYJcit1Cwesla
inJYR5lEHzLmjFGm3ZwpWANQLg12EEHTmuVNVaMGxNNvosI1++qYje0uAqo/KPmuEHmOSZ6yDpkI
D2aCFoqaI0hnk3BtrTjGw3CIl+7RZDllvhdJeFO1ulv3+WIPgvwdN1wEMYe1tHozqKlEZThy4eIW
n0CNfSex+BHke8mE4xBdhaRtT+McT06LF/lDiaILwvGHajDuczHkQJNjO9Pru3kUOOGZX464s6yY
fyJCVJwOvTelPEzQxCUKlmV0ATEw320Y8jts8LCoeAhHQJ6imTgSQ41NCTp2XZJmOtVI3X1o6Ure
+FgNMRLrRIN9Tmpo21i/6yJr5Uy6K75TUfSbYhm3EzVPZ7wavXE1UnjKEzFwJVlrRo4wM4sNf5Qi
nhDZd14R58a1LXWWs+p4cGeE0l5avFByg6J4KorpJkAdXi7gDNIvBkQKj4OJhARbnPpzlx1CmuiY
obJctnZqlT6U0s28LorZuo1ydiMPmPaPYnMSRdhKScedB7xcDW8WMqpVY/GJpHSLPnal7CkpU18X
AxSDWNaVmvssYRcGUCGadmaFklsYbsaakBSpcycJv2cH/qFZEEgFPJUz7aqgiDEH5Ed4DhkvMqor
UUNWYn9VcmJYzRybzQjPucZCLywCco9p2UQKibV6fq0CKqtEh5faxF9zM9+boO+ggUod8FydjN8l
epRNqPoQT5Dxk5bFmExJZpgHliuMz6GsnrMKiQ2Pu1GymFCX6FSgdOI4SRpwvHwiSoisClxCn7ZX
U1zdf7mNu/qzAKjaLSAkipbRdZXBLR7Pcj2hS8ThgjFfE9L9tFIUAMlIUv/daNi2FBh/SnKq0JD/
gx9ydM6SBKNMXP9ApfHfH3LKqrr46SH3n6//oXPWeIRZJq0G4Z/IO/54yP3WOau0zPhlpN/CmH4c
grEmWROpjN/8fD8/5ERkJ3CMLGnNeVH+lnuFHJq/aIZ++NHX9dWPzZChKzp8QvoLiequ086ot0lm
MjaHGOEnobq1iXQD4njNqHsrvK/h4XG4CVoqK40d9nBMZ5uifokdwfgU0D/NqF7fudXr26W9H2p4
6MVW6j9T32DCtWkiCMMn1GZ5suV79PXZVBPP2hAG2H0YK/IaJIUWOeshWt2LjzNFtoCCZZfPdv+q
NEyyyGmBCgRJcjNEB3TJ+nKFSaGG9zLLfeJTTWk7SSgk+x2CsYz0Vx+mGTLqE8GYw3CWmQRr50Ij
heXOMvttVFYeRpqKqrP9ErJT7anr4B4NVWXP1VGfPdrsfvJngpm+dBUxS+IW02WO76oBxwY6MslX
HSpy/CfX7hJG91kHhxfbyVUgbeVUDV4SHqL5UKCyd0fC2afW70RKiGhyogsQ0ZLQRZ7sI9Ef6a4+
Q0aZ3yo6z6eMA73cjvVGOkiH5WDgzgluFWMjnMmzGJHHu8vuPd+OF3o42gDCI5UNmJFdahznF/Ez
r9DRUmnnPQPD+F4u4JieIlO3U8Kj9BWHjCf7DPvcj5svDVugchYFT99xTZIKQWJWbWeJX34012Sz
F/aE4zxPJ9Vvb/iJDPgiG+sMw0Md7rLAIRIZycZtPuDLE18QgGpHIs1zNDUZxbt4IAYw2bPiSzfd
loC87QM01gNfhihSR3kQ2gD9PyLhmJo3gDk2pXmj5zcd2vaFqsfH7GwkvqW6wnKqxx3VSqKfyAkf
65NGaSOQ8ztgTURJAYUColPxksyITsmlDKjBDM+USYTE14zb3jezlzB66MSPMPMidgwq5iBPiVDP
7yt8pXZ3wOhHWGfjZXfLOz9Arz6Ru0OrRhD7tneztwb96Q4Jk6faFVFkpRfvhRZNFeagDWaEac0U
2+svxi0JI1fdrvDh3M43jHA2yGuc5h7bpLVFo4+uY9oRZoYChAWpYt7Hp9DLDskTsmKuECzdx9Yb
LvVrGTyiDvHoBD9qAj9bt/BUokTc0sae5IjZ1oB5H7wziWmiPU/a4JC+kPlebhneRHtZOExpeZ6V
Va9RQKCfoebfCCW71nPYHRBWnoOb5Xv5jm7RPaPOoGfFrbuPL/xPUX3xp/JtGTZqb4Zo51q/7dCr
JjICXbcR/fbIC6DTS9V5LbC2JnoJu3mb83YLZsCSvGzZhvfiM7CkWPtoPEJqGExo2iHRnxDqNqk9
fSGXtoX9Q3HlXZ9JbXSiPcGNg+BT6FgDOm3Bp/bDB6CfCKc5tLgx3fLduFfurSP65Se+OL+r70bN
DyxXfY/2yUPsVtD17fA528euZSPWMnbCpdZu5veZzSqoKTRGpJ1QOCAomhyDkGiY08JtLb4DWs2t
lyahgqFg8mMu4q/qS8FVO8LdvwTn6EG7sCJjebkwbOebSYwPc3wXH6m6m1Wkc24T7tLRlenlvfEQ
fSlrOLWw8SMnDmyMsR6iX05ajyzZM8JNB6DYzrAtJB+dbWPKcEp0XXu2uX7oir5gOs1D6GLiQ6t2
w49ih08CpEt/cJGo7ozNM1NEJ7syi1B99RC7+Ho3hTeoG+uCPugKU5cPVef4NQ/Z7Xjkpti0z+G9
5YHv5ZU9g8oDwJU1xXZ7B/Niaz5HdOeWHXnVuOegLg/GzhrZtG6Ta+fJmwVhfbGNvqit3dQN3X7z
exgg27sIuvwJN0k1ABfebqdvonWidD92Hos+AVtfs8HdvUc7nM03JIWj5yM9wJvdYFNtaqTgm5qh
H/OfBpui13F24R58IelqcPTeF43HOH9DLUuCldsJ8KnclMhMcoL82m84cVHiJRu7TO7j8VPvXaRQ
UfXQ+jqm4nfwZcmJqeLMgCkiSJBx03i3Vmv0/pObf4wGUXrZYWaTDiiUxHK9Akss+zDbs+QQJW/Y
NmIdRbCebwkTyLFl10WwrWwJgtXLwLOosJU52xB700XUnmC53EH0lmuBN4YylhOGwNbtHu9hOG4a
uo/NU+GHtISyD9gBrhvBRC4tFzO27CrL79mVRZGaPXTzW3bPcZ6iC2b7XIRey5wPD1W9SqW3gYce
WIaFhbNE0ZzAMRt9o1wKNbRFuFa6+pqjW+OMoeM4qzCpE+Oo30YJbd2G66jn2boPThKemOA01Fe8
MMMHsAggI3xwITaE+q570BFic+f4EobMEvsL+VHXnvCsLUZMOCMD6oJN+ckfea6SD+sE/Z6/5mDS
HNEuL6K1m23gVuMxbu665KBmz2GFXOvSjFdR3/eDy5UKjFqEv3FekkNSb/BOqDYrqz67Crvu1DsR
Pi+PCkVoYGhslk9k82zIDZqwrXicafaSL92Q9zwkyTeW3tNy18mH+AbZa1OiwrKjK+pU0TxT6wTN
Mf4WveaZvGWoWfGyC5K7bLwr21sSCPq7qT4W9fEfXBKrJusetEQyS1rYEf/X3MfkC34qif/z9X/M
fcR/gfnEeK1Ah4cmvIIs/pj7iCioIQ6ZDIb4kxnOv+FCgIkVE24buyTVEsEW/zn20WFmwC01/6DQ
/y0F9V/4JEEirwLvVUsFH/nnelilHLTKcNb9jPHfV9du45s5sIuvHzqGv1hCsPz6te7++fP5dQlR
D3FX68Rxw+YcDuDTGOfOk4de22sVxQ3pTPsKRpZWpa5QjnbIYElJOAtXl8SYY15ZaPgZ0WOIaoZp
n5vYrcvuXikKe6HiVkbscAYcT3IzmhbvHYqpKaKJ5HmWKzmWGUJ2NL5v1Z5Kvo+ZEanAUwyTuyOm
1lM2J+cpKLElcpL0jQzGb4beONc6Sq7kNKbyjaUgI07QWwyIf0vtvqtKuxlN2Muvks7bnMfR05Dg
zhR4edE4Mej4IsioD8MbAxJTBkOvEuorJ+hzm3ASGW1xoIyfpc4TpOVxXANspro7YYjeNLN6HJvk
rZXM9xxiEWlQdlmQJc7DNwz1hxp1kzYh/h4e61zi6ABtUXAgBEPtzauNT7a8XGuuAcrLaABJz+ou
h3esq/2dXpPyjKmIZJyzHBbnSoDpg4PC7KnqlLc0ZBqfYUfDFr5RO+UwJY3TY36j6d/I8JvDKrMz
IfE6skFC1jORXB0qozLdgvUMNE0/icBeAKNndgXrWqXGwqa+kcgPmjnME3SkZjDudPEYGUz0ChgA
pNVXaXyJJhIwlVl8A40B+HXO7seS9yhqL0Cf7Bg20WikLxaCcA11dilp323QfA1wp7JWecEHQMZt
iPa9LEF3iJmu+MvSHkTG2i0008kgN2vId4ZsOdxwtwYCblNJdlY/+mMFUSM2vABpvwwGX5kGPOwp
07A3w0STjkIUT1W6l2BURn270XsVt/lzQX6RYt2n6oL4tMPvmVX7bCkPtbY4aUqRmKN/XsRj2Ijk
AvZuhHbaHE2fpDrWK6GjmdE/fIGvSxyAKuecosqcGf9t1g6G7JczlzHEL6//cwzBkEEhT47v+xsq
499nroEWR0dNoyO6gV7BKfvnocsCH9sKbNFVUvD7GP6PWbv6L/B8JrxoRcbXvg7v/4YWR11dM/+x
wP/xrf9iT09ytQ71IajZEu9briUpKrLHeTSvacImPycwvWNtJcfRbpoDqo9eOM1SdgojgLFqEj4u
681eDwPctxQcjNBTSJXkTLZ6+qA0kBJUXkfyEPFQqVLiTJgABi9CQ8GMeol4iSAhGEm41uOwz2vx
oqUNQB86dSRqlyQUnwTBcAvuPC/RGmxe5QL/NUwfgZij3dPazZIkip2nEfVFIN40VX/MLbASYYvJ
MmiH70QGnYYETlGkXYGkTeo09oMTsI8svhWy/qlivxmE3Xc9qftYbs4hufC5+Rj281bPo2FbhlTn
PRLRWAj9KVtsvAGunDe7lWBXEgi2Kv8TrQBDMnh6SytEzpOZmX6W7qMF1V5NnASFUqRqNyt/uWJn
2QfQgIPqWHbYnVPV0YCO1oLmBWXt5m381Cqc7EK0i4SXNILTRAekwS4TgoOIv7Ii7ERQCurN3nAA
IF+z/CCCxp76jnW3vhOzCPbvq2yAC2gzn8iiJxVga6WHKDJaexClEmYz/bs0YRiIzxPQ4Ri/9QST
suSgGPF+ApTzdSWFL9m/hqW8UyH4lghmIy3eTxk/ydhzxlUEiKjmg8waYaPWyPvG9zTV/b7hixT6
st58hjx/HGEJbRdG6vi5U59YOKZGpFSVkfGSdIzxg5xt5lS0mzyo3anE/puiHG5w1lSa/tzIDeSD
/BwpqJPCSwhJTayLC193HIz5M25MAp7UXSymNUIShled6VS69qWZ5SkJCQkoivtGYSIsHOGYsEUI
cLl/SQEPKkDd7Rj6Yh3tDKH+VldD+fSSFQC240DaN0yKiVc6DGLwQLLGtir1jRYzqpkXV0SsHJSK
o4vx61hGLCkyN4oZ9BMT2xfpTjEeUUruMt4doOUt2lFXYyRlzPgmreIIyjl6k9JsX2eVGwgkLraC
rck8QDvphhrNERlySdm1l2Km/zgQQXt2VkVnR9+Y4q1lp1tnd5Fm2SpGITEqMPQQEcaOPx9vUnl4
BpKCodciuevSRakLT92d5OHStil2Vnro+kuYxFPXm18BU/xZrbZqqzGqCAUnYhRW6u7QAJddBluE
IDEp70laZDayDDlqXoUi/q5HH93SWR9Gp2hzf3Vs9N1tDNDWmDt6TRQoIm0uwyTgdtvQjA9Vax5H
nC0SvdkoZLto1JExqOGD0Cz7IiWWUQbJw4Rn1mgGDDspP3Ki4DYJvJd4HM6dUD4oleaCitqAyWWn
hmG2QbDQcsFSaBWoifDfCEjFReEB9C/WpsKVmq+sMOlWX7tQupn0CdWReGT14qcwlwvej7BA+4oZ
5M143uZxh+qqtlszuwS16KlD8TyH/XshgXVuYVwbZO0VmjdVheaq4DAIrPBSSXw225b6BpjXHmgr
iV7hKtYA2Yf0pwwlm0BZr9eqi6DdFmLnJINmh0u8N6VL0nZngegIWQ0Y4qTah54NXp2b50QyauBd
CQZpEy94Z4cBcUcD7SyDNzXM3bmstiMCkyTHvmp0JUqF/GKJybMZo4iJpfwzaKWbJBA+Umwww/oR
WbnbCjI65uTSDtL3EpK0w3xQMHHsJYKLxP6qFKqn4DJKB5IfrcUFigYhbZo9Zu2s74Y70cIEpiUL
8UqrwF+/C9g2A3oMQGIzfUNJ2MaRrWfWR9LJXPIS4Ro04hi8DB1tlEUJPBUwOQav7dunRKoeqsX0
inRiTrHC4tqvduj9OJcdRZK+S24XuJu7rmY3147NrYbavtJXNUsZAx0Az4frh1H4zNS0abRTrpBT
mAbTVRXu03glkxd7Td+pOYNYZtG5XJ4qdsSNJD62sdxuG3OVJ6wRotLnP7jxRJBs6SRRIKdH/6v+
n0UQpcRPjed/vv7PImjd6UvEWPymD/ij61wrIHiKJrWPhXyS3vTnCmi1sfyFhHHNMCOk408R89+p
gLCBrIqC30Mrdp//+z8kaPz8xn/rGH+QpdWVokPIr1p/3etbcAusAhJ9An4d1EGKBivMLZwTJ/Fh
NY7Wh3wk2+mcuawFotGt8wttn37fMjwHzcBszkT9tQ1LZuZckrdteeEZFACs+a7kTXSfvyX3xc4c
bboD/n/JC7gzIIhLD3F00tlOPtMAOclD8Mo9/txjtR14sG9H2KdMge+JBNhV98WxOy7HkhWmyQJ3
07/Nb+1t8yIdqUrw2e1Sors33TH3Z7KpHYmwa1QR9kwPSZ4PYiWs8xnDxC73x5u6uenwvT8OOftb
AEDMz3Dss8SnlCMHeqrRQ2Er3OZ31SvpF8tlKG6So3zVMB+g8Hquk9Oy06RPdBH28skIT7uvkhPu
OdMX78vCBcQSHcMzmMkpOBnhGznbarpv9QM2e3bkl/DcaLfUWteo94jRhBvCo8hcoTGIMPiPap5l
ap95YVfqS9YJ/+iYXbRDwZxMu4usU6fZPYkF7/qr+i76YCDeNSg4/go5ss15V2qHOmEt1DgLtmLy
5nz5OmoHy7xRACN9ZuatWjiK5Q/dU+XGB+mYXd6Ty2t7Np5Nz2T4v+lxbTiqF1zzt/ZxRf6M6tWq
n4M52zLEyhLZXQkQz/x6dqfBDm/TMzzLU3rluHHl7lO6v6GyccbbLPSEjJbzgqlRzBy029PC4B1F
2cR/o3hvlFuT8EdbFrbmU8nkWNzIh7tqu7/bR84p8JCzburNa+g3u1cGAmSdPet7Qf9g8tln+4FY
tsYGkptnT5r10AinLOWD2OtUwvVbWIB8m1CdbeNbPg658FLjMDoT4eYk5KGnP4zVfnxHtTt+g1pw
Wweonlc7glv7wdZ0tBfjAnrywi+d5ZxXAETq94Jv+cIh8kxnJH7Xy2YPBo6d2yHaO54O9tg60Jkd
Y0vX//+4O48eya00yv6VwexZIB/9YjYRwfA+0m+INJX03vPXz2GpC+UaLWgroCG1SsrMiAyS7zP3
notWdV5+VhtzG90RN+RJz1prLLrhhQ99UrlZ40W966pzVh3jfbjRCdY7YQ2esEEPOsXpU7z3HgAB
Ea7KkRbg5XQYeRN3r7B6mXufsnHR77y3+Kl8QnRMQoXTvkNU0i7DRVoyal8jBopWgrluCbZnwJ9z
sjlCUPqOuL2fXRB6EJxmwdre+XfaysbIPw/3/Oz3CViE4V5zKsc7Dp+5vZIQ/ck0QB07Vyc4qqgX
qQt2dXg9FEduyL65nZbgQoFrHDto+MiVZuNJXMAgQVRCzgMr5EyE54jo5aTiyJ0bD/oSVN4+E1tC
me7LReOYBBFGR7X/ikIxrlHwvRgsJmtQhHP1FO8Zpwp/q+5GIk3vLC/bp0Y414rFyh8mrg+Yk/46
nD3TqYc3RI21A2+p0q86n0eRztLt6z15VO6MdLoNDm8oVQCA1IXRXDoxL+f55UYHsStOvIVkj9IC
3AALpYq97evwzkd1CBDAEoSizGsS9djaUq7mjstA+DXQZ775SWlnbMaNfG9v6A7Uj3IplQ5tGhKh
EH49teLZyFcpwl1w9pOW2l5YzV3fDUTOgAponS7YGQumzdwhXDzVUTzI0Fp8n8QSRSzbq6KsR9au
KdjsU4bBKtiq+QpwyyidVZ4xNa/CmGlsCupl6BLlCmuKMD/Ddzpjr15Rkfg0GfAa2C55izQ9BuaG
2jV70llKFUvxRFFg+QzA5nbsuGv9UG/F2eA5SOjDelqbeNkznmpTh93lHoaTpjrVvGaoNTN3b/mS
GuxrMPPnbGXu4/6E8MsZVz2/N5qBdK0tyMy81Zw3ttORzJycfG1p3vPzElJ9CjTk45Ehkk7G9D0D
oWRX9cewpB2aVbgdWQedQAggRg/X1Mj9hUxJTfkYyBLpL/KJRU+jXqWv/J3/8Q29fcpP8z+1M8mx
wGFICbv0qItmyZPyAlp9XMmbIlpmT8kTr4A/r5YJD6pTzuWqLMZhwz+565yN9LD2MT5O4895FC7c
ffxo+A/5jrgWgyXag3VH+ZYhkrNJ2gQ6tbY+KjRHbbaI37JwIc5i4+7ztXYnPvhQYyKiSyZ3jvQV
mx5vCyUwDnI5O1jmyU7OBtkN0/ZxLu6UFxbWdu9k0jLYF8qCgl+6r57Ml/Sz12cQBqjnp6VPD7ZY
mXVERJRLkqz9boGS6mDQ/hhr5ITde/XU2LNoz/9HF170c/WtWDEfDS7xDWf3OnDYRwANDt7M+LNT
8OLLsCBw2DRPI4CXpbYBM7xLill4gpUAcYccnXTmHGuyVi6JCvo8yqkZkFDxTSfZmEvHYGnvlbVS
2E7HS/7KAq5751Ui47Nf4Hn7D3B9qvygrDxrZb5o4qMw7xsk7fPiidkAinJ/cDx4ON0utW78sadB
xJrVgsjfmdqyiBoQYvHW6f7IgWPbt0Tdx7toVPZiZOogEf+YFvR80K7DasrjOaZw5iB7RgOdX13+
DdB7Knmdy2PJq3CJktYP4tRyUQ5rWn9+yYa3iPZatVXxYNThuskvXJD2vf4SfvbBxr53eTEvXGve
VS/3PIOwMqErsOSHsntxmemLYCb38KYX9TZ3VlyJoEfnkMTOFdmp1q3hVk/20T7YGLf0kzmsDoVh
RJ05SSSDTdPdECMI857fXlt6TuM5LUUWiviFJ81GnnSdivTjk7Eqjg0XFzTqddZr0gr1jH9XdAiz
AQgBWoqvLhHq5fysh0+K+9TS61yp1hp9Hj+yU4wfK5TnyRrVhg4grdt6NqQxy/o6stfmnSOQw/GU
YX3KTd0psYaK8hKd82OzMZbdRuyJiV/4Tr4iSnzBwYOgJAJiVjSbsnkg/1aF4PCqFsvuPK7M2KmW
w8m+VwGV4nHxFqH83PTL+pBx26XHEuBrgSmF+FD9Km+MU3THdC7L10QljvmyRWcjnPheX3Rb/ywY
b9viDj6UjiAlWQiqJdarmNuklrWtRyYR5Wt5qXyHGUKNqih0yWHjSdPepf3WSs6W9NRpkJ2su0Ek
qylpyUPJ8S2zh+onQ/WgIDYlcGwedMeKZWn7nFcv9NCkX5foTu0Zi4/y3UO3IH8Vh7BUUI+HBDu9
STzXZ9kkC2kfgu4BGM1i9DD33RqP+/Hm185on4xwnQMSbE/ph/X5IjtVWG7ERmHy04JEHMMjUxtd
n0+RQtKIsdhbS31JglUG/PcyoCRU/DMpXab9kTOicfcWe2RJ37PgCORLIOFp3gLP0Y5WcFL1ubAX
XrnTehxssykqHQ7cubu6W/0J7mRg3bRLkT+YA4uJnsn6ayqfScMNyhnQh0YlxQIwi3mpvY+CfrNY
KdLGyBy20bAtBVt7XOLtBk4mUvwY2PqwR5kgdchkQThaTp/A3UOdwjki4VvZsw7P+xWbKdJgj0pI
4Ar0qoX86D6SeMlSxcPoOD1O2tnIdUFOOwtX8g2+/bVgjLWxLvl+2tIeMEU6RBZzpH1aK0DBob/L
KHsTyQG3sdLf3QuwipAjuXlsEFDMiM8DJLfbSc+4SFJil0bfu+hMcgomReo9co+CfPfH+D4iUkF9
Tfqlme2wTproptLkMZ09Mtx1wjU2jyZwpv3EM2DKI9BL40jQ8JRtRKZ6jzjhYFabfqmeiCnjPzP3
XcPTnCvd2HGdlVd+N9ToW6bRTurNVaCHuT+s0ePt/fQ9nRAdCaEQYnpsk++A4+lqDf/mLfFkOcQ6
DPbKMgV4+b/ZWCj/RTj529f/1Kxj9sUdgMb/2yb4PzviSTZpkDsDfktXJno33/KHN4DUBFp11WAE
9Jet+Pu+glUGPT7bZXbPKs23+o+6dXvaR/zWrP/8xqf1+M+ySd3V6wjZGeIjUxwyvL1UKoIoZxB3
noTcANGyVS/tKviKmXUmGEKHBdxI5BtuNi5GNhCklcxz8E9WoR7NLlyqiFCkXt3FE7G1U7ehVX3q
4HNoR8d4lfeob0w6Z0KUhSJ2bQETkGQmODfELFrhmx2bN7vsrsTRPks8q8dUrNQgxqtUFHNdxlIg
xw0OLXye89YaXgzsCXO12SZEShmlOROM+ErsCL5052tPZMtPZ044fBWDwAOoLyP4BAleNpmcB99Q
3mX62qpF6a/shvFkkILTUXPVZe2kLEJcPDNNahxdgF0N+KaOey80Xssk3at+tQeW84iaPptB43gt
ksRe1O6Q4o+Dk5eF+wZek672B48zPw83LWtPqT1kJSc3lEtCpUOTp5au7LMIEmEa7vsPmx5edtlU
iPAW6AimwQJjGyafcWBa0iB5aXSoIDKggzbeBK21FxK/UTAKLIzKtfCwUEISKXpBeF0OKregBNas
l1CKHFfznRKgyShLxRx/3bOlUOd1xiYFSax07Q7pOYVWM489e0EmGBIg+LMQN7pdGPmbBPJVTrHi
usa74qpkOmDPyjyxivX0MpYBnYLJKQ7n0CLCQc+7lZSN22KaeBKZcdODKljJYQDKVRMP9tini1q2
xnmoW1g6eypUmDSwLo2nREIHp1GV8g7WiUw+d2EA6gCqVYWHtOXtBs2j0r25cg7jQVBC2cNar8aD
646MhSX2CPEyE/YcYMsawvjOJmG55j2XSVyu7CjeiTBDklk02xp7e2Hmm2DwHqQouRkNgrDGu4pM
XJLacAIredAYu3rhv1lVzhpXKAwzZdlgw2r/jarcnLThv0wy//z67xIa8WV6+mGPItzgN9r4FNDF
D+RT1/+KkPn58aiioSGkgSe2hXeKF/Tj8ShUpD7EiyM7x+X1j1Tl6jf1yi+Px19euil+oxCWWS/b
zWiZa5Q281a5yVqxcoV61JoXu0aVIT3mGtGaMuDhdGUwMRq6F1+u5op/31DoJPEdLMsGwHgOFdiu
2pWd3MlIscl02Nk+otOxcgodWqu+bgVdfQtyu0uB26Ejh8JphNVSM5YRC0QVSRcJg1bwJCyWJhXi
c6E7FehMBSpu7EsLTdDgys0qjlhuNLQLvcqwipyT3tNK/it3PoTbIl0Kg//OGx+LkYzSBpc5Dli7
myJJXoSKIjmhQJA2qvLZ9PmyN6sbvqWJrC174boX1jWmf5d44AcKU9iE5CpTKQ4yya9x1t+AOThC
HnYK/hENLUdjE02jmf0mKmxwSQgylYOH/lYyqepBwGYh6GUoy4V/UmBHuLa6mTBqPJ1IzIu5u9Gs
pjRDIbU5/kYRZchFrHnMoqSF1OPxzxhnDnbCYkm313UqiAGnNlTj96ESC5kxqd537/pgXbNE2Yys
bITnwilqj92orXX16A8WEZIZ+2RprqUC46W17o3XQkLDLBdzg2hy2dxESk7waDZTCvCsfbHGPHfU
sQyw6t9qbjLP4SWjBlvYnrfrUCg28iOE1pkh8YCXibuKXWRBw6qBCqzw5IdWPlkAiKD1w3Q5sFp0
C+aRYKVjBekgQ5Kep1I62DszN57rkqWhRr5jEVSnoVQeYrJckyyc90B1JAMsn5wdTeGuqloFgIbJ
1cVpZNFUWqhabKbVmpjSN6btEvCc+ZBP2YykpJHjKatXUX0d4KMFHiluDZtK9PQEZQLJfUhaAPk0
Aqny2kfXFvdpT5xGGpdr8gsXEPGIk3cPiV89hwGo2ShTuPLSt8Ryj9I43PwS20TkDWfVY5pvDCB2
yyet0/h8Q1r97sNm7qgLn+exOyt8iLEoHb+FZNr+ylDyA6vR3aCYM73ulppZrJXow0xvlQ/0SK1X
MEpmelkvU+arCk6yQlmNtGGJluPf4miyDyWiT7c6qWayktHI56SJiRJupH+PVmxjEnOKac0L0GKT
SWFjJVBbczaq2dmumelYxVwpklUcNvMx0xZaAp3J6jCXubOBiqEhRsPHt9F5nDrokrNHiy6jMZ47
H6QjAjipgYt1zs2XsUYcnlAacR82lXks65OJH1DKNl2frewamX40RA85DnCLdccov/WMQtWG5tEg
4yPjXUSm/O536RRz+oFZihxdPNz467zHUn5NEIiLQYOmSV5xTT4Ag58831WsdUu/w3ZBYq/pCqdT
oUoodEm6pCwMZdgPib/A6rlM8KMNKtIsQR/WmclDxt81dT/GuqOm3YWv8cr3nEKnUZ/LmCVC9jXT
eHkIL2ZBxGSc2eo4gh9gO22ITV3dYx5bVHl1V2PWlnTu2BB9btYtM5z+fjLhwuf/4t0gplzF0DFo
KSzqECz9z3YD8zAn3K8n6h9f//1Elb9Q/NkWotTJiUwf80OSKqa8EERwkwLqN03q5FsG3EfL8S3y
8ufz1CKbkyaF7CEZjN8/kkeJye/1a7vxyxuH/vdru+GrkaGKOoD20XnvTXTTTPxWpMb6ZCpQ6m5i
Wm3D6GaUvy8Kna//adY8pbqGaG8LOUp93+ZTbc/ixau7tcdczErVmpWztOTNn8NGwkwJEc9tSaKR
Z1GZXTrPvNdkpNw2bk6XoWVf4fekOeHazUYXXV+tztrpOiX3Fmhfnh1so9jwSyTxOHCKcmK8tSDe
Q+821ARftp75niYsnKTPEbsR68zXooExEYzYHtDzVFaz7nzjMmTmho0UcW7j0YoY3sO5rdx9YTIx
lcfHbvCusSIcS652/jiEy2S4ugH2q/igI1mjM/e3IxEZHXslhoWmx3MreOJOu+D8O+hDjA1bQkoy
yNlG18iQgBcQRiSbxLYVOaZIz1NlbRnLZoT50mZkucOHIwFECjljw3tr1E4yO46Q+WWPSzpTn2Kb
vV2hbMqwIASM6MuxejGrbltW9qfdwGoqI7SsSPDmMS5aqdMJGI5mRqtxxF/DjpWPKlh8iAOAPvIV
dwCRSRAeNlreogVbNxUyYctlVeGteOids7qaEKEzj0rI6oudod03SHaM8lISJFXKaMQMnSE929YQ
mSv0ESURd/rQPmYhAyLdcHJbQZB/Unx1bXarjNjldOQ5X938SFsXaEzjLH9VYiubqWLigVCaeYzb
K/OrXParpD36ZJRrWHWrBnxEeMt6CWSiMp/kX7D0OEu6jZQOaM8Y8+fqSi0Anoo12qwzf3yNwcx3
arFrm/A25PqqMfdZB5WOQKeZEWNxGq+FtYrRfoB3PZTkYYDvPYFTRonloqpp9UBbjhmCuCKAx9Ly
ZFVUKqgE8X8e5ztA/mSHj5MdbnJ5RYU5S43cIbdwUXPH+LzaqClOVEA3lNeMssjLsoZVR1gJLvJV
AIsllUCdxG88fkk6ffXD9igLLhEvWBftuHLZIUkpFrFc+6qKdGeYBcj5bOlFlCB4yG8+9qeBGM+A
TC6PnZTvRcsK24TKEjTPGSgyMQWetDVt1N91dC5jY13Iy6IqHwoqHEPhS9L3XHtyfXK8QmyD4PnC
aSXRH0R+B0BxlornJlYXUZDMXLZIrqpAPfxq+e5cqdTbv/mQ0Gyex8LWGYQIKJj/85Ag9QzL66+H
xB9f//2QoO2yVLy6oLBUmqTJn/D9mBBfODbgv5qTa4AOClXKj6mUjpFChyDLYfDX4fKj7SK2U/CN
FL4vky7zn0ylhPGneeGXl/4Nk/WThETpC548KE3WqV8tDOJX6viYm7Q4QzOz8cwWjX3SKcFKVY2I
FmZJ2iWniDBOhsgwdCyUky1ONZf9QBd5F1UrHiNqjyFKVmnjPZdFzkTWIL+8b95i1CLe8Ihgdh6g
P0evGVHkBQNRt3zjyKdHaVCeGESwMEX1rHcl6za9JGYdYJ3KVh8NFSQ2gQgKqoUBdV3Xdurex69K
9lv97iMUs1g9ZpgykZqReJCD12AEVLnBdiABB7Hi0gPavfbJUptM8GfGHyDotTmpZ6C7iMWRpL2q
PcdsqxtCbq242k6PEtN+VLtry5YO+8fcIBg34HFE7J46EwJ1SpaFPAWUp3xKsLGyCkcxMKa4m+tT
3m7wzYuKAEWaOAxAQAnm7Qjo9eJgAcp5EeRvKvd9LpIHS5cXqvQC4p7GdFiD1L7zkYNBlflkKyRN
YcA2qcDUwFFxNYaTSV5wZfXvIE1PwxBxqJvOEEi3MgI+bbbYdkenmoKH7YKlp61405w+masun1gS
Lig4SUWxVxnkHgWNTzvQ/hYkcwVgqIuUBVGzloZklro4JYeaoL16oxHQMbSEI2UPif8MlXFVDY+W
q7GYIyYoClgrFIcebVolULhZwaJP7U0Q3+d5vBmE4tSsdFL0NKIgcoNZvBLX+Ksm87MF40c5Iqza
mxi8PQm0KhV1Nd7pOEAQgJAN6PObSNZNZy9sBKyhdhzkjzG7JAPyOiyioxmTtgEPsc8eQjlf6maD
K7e4MByd91hWRHlIQwobgUogfxh8JI52ttCBeVey+6BlYLQ7/VQk8RaIyX3WqpsCf6SE8s8IT0lN
nzDeddjMe+iwsU3QTksjpZwHRM5u7++8vLsMbrrz7Zc2sC+R1MxdDQ+0rkaosKByVc9WO26EAbaI
k4/n7kxu6m0wnbaVejc04BARndLY4WsQuXlqhLIYfHTp8kOos+jLyWQB6Z4G28KLP+KhWxQkOtIi
2NuU41IekofAF45rNigiU9r3aKGNLMAQQertMKVOcSX4tpNI4l6va+wnKA0qMrPHh6ob1qPuv6PX
3Gvhs2F6meNp4WeQ+ZQdeSMt/r3Hg40NAkYQnGwZ8qn5d8eDpqPT+/l4+C9f/5/jgc2EphmqTNCy
whz9G9X0x9KCQ4FZ4Pej4yeThfZFwx7GKkNB74jVjpPj+/GgfRETV1HmWFGnzuQfZQD+CTz97aWb
vzGN8kxnexLmOE5dKpwhRFyn68nF86scDRybwFBnWK6G0TUM013v3Y+4VMOGMUhb3w2Dp2L1QUxs
eZ/hkMJpLjZR4K4rJV5lYbIIGUuJumgWYUFxG3Ud4r/SCbOqvaVV+elZHeIyX37LM6bnqXYKe5+g
Mbdm8GWwoozzRN4j5z+S63KnhXjfrKktF3Q1ikdkMufDaO2U2mxoUwZ9ndb6E7YV6iQ8T0vF2LHp
9Dxt2Xr1iSHUUvOLneK7yyGMHRwFHxXNj6+rWNTx6rripMbpUzSor5rfXTx42aMa7AajzHex50r4
DNyKCRowgbDD4i1nyWPYsuHXrfpr4J8qGcOsHx4rZm149RCrNHDOmsgHl60+Raq2d8HzIy3G3TSA
RhSQF9XsQ0ma05CyzI153VCWd2HebHQ7fWsHJFlZNq6ikTJuHGW6G7YpAg26XO4iF91XkeNIzCKx
iiDfLLsG0ViSHLr03MLvaZHd6znJzCHoCRcBOTO+f+8tbmnT7QReGOSKTs/3N4N3fEe/3uL/5eu/
V4DKl8kKZWAX/A+5+EcFOP0rRpXcqn/xifmmPypAU4eE/P3mn+rG77e4/oV6EXmxJf6yUf0jprH6
h4Z4eufYV22EzphrJ/H0z2tJMx+ER+CNsa7N1dAujPS9Ivk6hjNRXalxrPcaye820+eS+gQRQ6T3
U1TGa7LgDF0FS29R7YL6k5WUDurirAQXtAv/4utoipxWgFdP1xEnxf++jjhR/vDj/fH1P44Kg3kS
ubBQSCc9OhfLj6PCNjk7jL86Amx5P19HE05XY1DFskj7Lf5BE1x9LGb/Y8j7J50E3+r3gdMvb/3b
Yv+XCykbVKmLmnrd9cnGkMNVZw6nKGRT66s23g99Ma1fupCkUtNdVjGJgaqx08SLbaHwRKCUMQMP
QnvFBG0mPNmxYayhkXHCMLiPQm/fZvHCxZHhmpAYrRZyf9dsm1Hfgo67xTVgF0vdaTnRJQxmJa18
bGLcfGxnDA+6PniJhpi9jqOn0tF5MGGNrYPnQZqMtbtcKolWIbUlzLYWwTZhgPO2piqVtD2R8LdO
y6nCZWLoojhYin646oUx5/xCg0tqHsLDeiQ4QVNfokG7NbrloHgFTWSPD2OeUMUN2mNrtk5tAuhR
q3k4vFVe4Hhjs5Pl8ckIy5WZus9tZz4zPiYA3AWTqa4KDflIMC7wxK9kTlUzzg5qV13xG0K47J7E
YF8DfNdZrzmSLS3SNl5EcYySsXhLpR6/NogZuX2uK+mxUsw7paWbUcZyH1U4pGifnMYgbdf1n0Ir
3hIoQM1HaHY8+EsA5IzQ6+aj52ezHrwVbUgMKTiwTU9KkCtFlMOsXMgGkwnnhqlgbc0OnEYl4y4Y
OOSqq19rL9OmO5Yurpa8kwDOqDE/dzxtLMRPI5E91TCLQWTkCYIb9s51rfELIaACdnECGSMeZ914
GoPqq4emzU/qTWTHh2Ky/PWzsrcfMK/dJNIMTBGs6oqBR4fY2VKPnQr6CAFeU0IfdZVDYNAu6iDh
4tqJYgV55kEPj62CjhddrW36uPBOVbgv8t1AwxWQh2pYZ6uB40aGVqjMjKRwmqx/ziYLd+udA+b2
WQOQDjZuVLRbWwkWg2mBMCW7FWiOTm9g92juVcJPg3WeY6fGcmmSwuBKVcusjSxugcaw7vRLUHor
tUp4ZeVeQ9GcaRhGRffSIgLw+KxF0IPCQRnX4w81Nn2VMe5090okXmQ/3Ek9uFY5msllcMsxhI8h
aWiQbQ3Yb7lcOTGRKr3wlkahrv0GAbxSbaqI18hewbeDRYEwzpNYJsh4U0NyMoqe/s/F79cT2NGQ
0CwZJcmE+dIw3e2QEvs1fRjyrdOHc6MVOwlKCQR+4mTLVwmC66gYtDfE0er12lPzZy+zXxRdXRpN
QWQ6ZPsORbdWXrI2OvuI5uRurkY3RfIdJawfguCQ+i2Wj9g9yDA65n4o4XQbl5H+xKQA5fZH3AQ3
Gk4nIvkwlVdWpt0Zlr8qApY6kRw6OoO8UvOXntdOzk2wRuYtYzs3TAEcLETiAo8eL9Se0iMkbgrP
TI62J9HIpUSuYr6QZHNdIoRR2DQpRLMPfbAao/ha+P4zx/acEOa1H+B34WZgtngn0267RrTqzVtv
nOqIx4KneMQ89itPGz7qnnsmgE5txy8F2hKpwCjg3UQgHVqemeUQTKUar6itHkRtrVE4bmIusbol
BjSYIh5bxDX5wY2h9LMJloNi6fcaLXqufFg+1R+9dcIlbSr4/DUC4qwe2bKEpafPL3X71pU5otqq
e/aC6o6LEq27WEnq8FYTPxXE5tugyO0sHOr3KmsvcvIqZ7AR4CAoop2lY34gNZI7DghZlb3aSk/3
3SLeyebxSF5KH9J1GktVUY9BoyJnQdkaGo6HTTcAy89nHBMDU0fdaiyrXVzqpyS1DqaJ50VV90rv
sxhOlvHk9880hhvpwsMhHCgWoT25emmtjvjnKjkMSeptrabZ6yCkmLTe3Fg+NJX83tvI4LM8JWpo
2KadfTXtatWNNugz3b0rja9Rgwe6E3u5QRKuSuSOsV3H8yS19VJU7qnLk3yZkKCG/idyslbaBgby
Xtketppx8bz+1jUKT0X1KR/rm+txc9QuI/pBwryb+urm31v02OzBxMRl4eDF26b8bdHzW/H8X77+
R9FDYaqzXzBVi63ZT1s2WmdDF6ZJBg7jyelf/lz0UPEIkkRQ0mDfMyiyfhTPjOhI51BVSt5vsZr/
AELw55btt5cu6MR/LnrapAi8ejSrddmVhFi0PXajuPyIRlS+JLkGWXtsNSY4ZhE9+W56lNP+c3Rr
hLlARys72/hFy4bO3DWsWOzy3BlszQp8IqzEeDbZjOkIVISwu3BjaIAtybMq0NoiQoxSFOcoTVZ5
z5KGsKdwgPwh6UuRIaQFoDUmLFj05sHmu3St7bjxMxGa6OE5C+Dv1oTfgfxYSB35s1kEP2+pSsuI
PFxXKTeUkitZ1meqkn/0bJhMM15nbGdM1B/l0J4KLQZWNXo73K9Kly19OcEv4Tp5K5+Iw0TzN2za
MX6NknAlkYQsdcal9MYP1b1rg80wtiR2rcxAosBrXjuc4rlhnhLB4lHujYdxkBk2uKTIDb06OLm8
M8oUQFraLuvRWgd+2pIqbG2GZHjtrJqQKGaVrGewnnO+ALfPygk8NiFhMXEFKCMKf5slY38vVwkZ
no1+NaGStzJkcPUYSYzWlK3PE7VS2pntlnipFPpyfD2ZPM3pSICGecAfWqswu5MgQgzqtUINGaW4
dnS3X0j5o59Dw+szRDHMflOiTYOEkJfUKaVkU1v4gaKhXIWCTG949zoxScUAKzyI1o2XYyMg1VAI
jFmjAWn9payRCrBQDUieCNZtyFlufm1D3EoyJQsKWJCx4OiRGcpsd8t4VdrW0hrsZa1ZxC9iZqgR
nCe5v6tNHlKZFjp2rD7W4yHzUQPqT0It3/TcfowqdW5KmdMatuNjCCpt/2qF+hyNAr4gZRnlzECm
Y7HCAso4sOwWpbhz2/YuoKI2S6hoGhEtQbnEok7oIYFLpLY1efpCM/MQBy+DT5Krp51FllyIFLTY
tFnrPGQRJ3PmgfetgfdCcSDVOjfxkXSHOm3XLhNdWenWAWGGLBfARtrJVVJxFbUWxgFFxRJVjwgz
ZLYDckAOuEltPlbJXZro74VVP5nusLdK8s4zg3y4Xh7e+IAdnxKx1nwKTGNeVxgwyQqXiZvF6sOA
zhGZ9Vx6xiIUybuuxytoDawUiEC174b0FphEl5rKyhfFUvIICVEeOkTpA2wL9blikGRgcjfjNxd0
jp1r28TlTsSCIqnvcsGmk3wDLzYJUfzw1Ndvx8VfoYHnv3Ry/ydtknMGHLr6f/+XJ9pP237I42QW
09zxxENvYPIc/vU51LgoH+TUhr3GlJ2hOox/2CB//ZB/ZbINPmsaXhmFIppGyLd/cyZZk7Lx15nt
H1///UwyvxAzRaAzeziZ1JyfG3Hzi0CsoMDhQWQ+HVbfxznGF8Hc0ZxyIW3t1xPJ+AKVlxRoBOZs
/P6h7gPr+S9Xgg7jlxcOZcdWiaAUrBx/vRLSROnzDlM4AR3WMojP3CEPthy3D03opvtGH1VCOy3E
zM2SunTdldFS6R61/mHsHqMatUeVohRreU5JinZvjMoS7MvOl4Iz4pWza+gnVUY/Z9nbgsOoVaGp
Z+bCrKNgkdgFg99UnD3VfzR99l+SBwnT6/sXKQjrOdaTwzDErwEChYhFmtZ5W5SPB0VvF72LPkrT
j77nLVy3t1FNaytRR2th9I/eqIP4KDeG6Z/KQH/ttOojGZqFHFXV0qLWPtWhNtA8Jo95My74YY99
DDE/RkftFijDg3ifCFLsA1ZhaaSeisiimePm71AOutE7lA1ueo9k6KZddQ2+kxK5KDG6G+jYKMEs
/2UgFnhVAmcxAvkqx8ojTcJW1ljauz2mVgtkRwBRZdaPyDLgipe0hYq3s9LJ+AsvG9eajaqDvaFs
w4JlF5gw87BN+yoK5sYtGCxE9XxeueUtJJo2zZQOQVLABYv3ORjjV92I7GuN9n2mD82zMNJLl4ck
L9obIYJb2eqHQOk/7RyRat3ae91V7bnucyiyc3Tlm9eOqFnpjSLLfjYkfx+rLUMG0CcGzZJpdFdo
B3T81bLVWnkudH2BBXChuU//3sqWBQyCAHMSB9iYSqY7+n/htWT9j3HeH1//YyyMjlQzWP5M4umf
dQHKF6EQfsVMVv0GNfxlKgxLn8KVIQxLo2+Dvh+FLRJtlTmfYVKCy/9s8TOVrb+KsTlONJTdk/bb
YI7560MEQUwh6b2krGtl2BhhMm/aevvT7+a/nFi88N9/yK+/XOO33ZJC1FIw1IJ0zsZfDba+MWJ6
ceFdItU7iPE1BlbXqu+mjD6AbUvqldixI1KeFFRqYldW8G6xJDQBnDtOWX0kjcnkyMaKqlTcyfcp
DjHsJXOt7mHO+C9qJ5Z0tNtEaXdIK94LF6tJRkB4h62c2Mu1FSR3faHcRJoRofDq6gC+w/6sDNjH
8/jE+mbm6/mFnFTYzSBYB3+PrJ6Y5x5ZGDZC3Ge1gevFHKNFkGH7jb963P6qnhJa5R+9EPBD+S61
4zr7/9ydV3PjVrpFfxFcAA7iKwmQYJaorBeUWgE5Z/z6u+A7fd3hlqf86pm2Z9zT1FAiec4X9l5b
w+EBVGkGEmjg/otxGYZp/6BGWFslL7M64IfWra2VJ0HFobCf15Hble6gDfpqQhe88ofkW1oxDonz
5jD2xq6PnkMVMLT52TA4IE/ECwVmXwmornYpMvVOretdl9BIi3iPSJGqBugCml8zJ+amtN2oJ9/D
nt/6kfrGVADXxu1TQDVfDvHB9LeKZRxim5BQEpM0K72SCHAK8JySpYas8EmN/EUvtS0l/1YDMa35
pFOk0dasXlu/fY2ZoNamSpL94k2uGOt226DV9mX/EGHKbgjUxT2CVNg6a9N0ykiVlSYJIkfs9XOL
/LsAGZjTq8i3fTG/poFgRgBALWr2khyzRWOKbIBuDqq1LPdnLm9qu6Jbk2dx8NlUJlP81kl4fecE
konWjzQ1Q436e76PbUYZDEI7CTsnmn2rAJ4GrqyrGAsz18KcHilsOUsCYx9spTrOHYX4NLtZDhKu
Ut3ctp0MG2BMsrif5UzV0CHHWI1klF8tpb3cgHUwS2Ky3ntVPeoGEAuMqtFel0iLsG5D5lKqCO4a
Im814AhDIgFPfJhb29iqY3vX07kZssTswT5KKWx6fdyPoeqYADkMjXAv/ynUjXpTsHFtx8ml+j/p
tU6tW7gw63bpoqabk30RluSCzys7vjFs/U7DkBAnByVvzl2qvZbFtCrZy1poHckAdwKtP3I4fvlJ
qO6jgQGn/9TlyrUwbKefyJ3ry49yRPkuFSjdJubl+gLYrMBP2KMnUZszZ3bS1twrRoxKY94opYa/
gvgWpeI9SqoGSvz0yWg6ol+z0Eu4gYZg3JYNdLvsOZtzsJ3FUcqXyKyahJWgMPdiJgsANzyKRxy1
L5OZgiGDxF1hK0Bld6lzzOoqA1ReM5JiPVGQ2Jfl+Us9SG+Zecj7U1R+Wrm91ytMtsm404pDDQqe
LdhuTJ8kANJc8lu/ISyvh3YQhic/Opl2fETWFCC/iFdNXz/2xjFqOn4QNM/1y5CnLzx18POWv2EY
65ZpBO5hfPYxojCMRQ1qgIywh/EeVo6VYhopxsew5eNDVouEObwY27U5EYE5wt4qrPEmDkvPZ+wd
pZfJfjDKtL10Ad5WW8l141+8ZGPowhDHYPzD0ouLitvpb25lUqi4WX6u7X97/F+1vWEDTWJbi+7X
YJP345JN1ti58rv0vYtV9MfqnsAOnfEXdb+g0Ece+P1apvDHXKqSaEtr9uej/sG8STN+vZh/+dZ1
hl4/zZtEZdUjx7Knloe8VI9jHiILmgHe5pteYeGjlJ4BW07O4jv0iC/BwNAdToidZ55UNltfdmdf
Wxv5sA1h33P0MJpC2hY293P5rHWPuD0OFd7ToLYPZWQcbQuLqlQ+ZkV2FrN1CQUmfA42xuE+Erep
WJi6z+hUwWq00BhDiWM57F66LL6wID1EJUxJuSdMrcUqYcckNmaw+rqUVncwj6WGbYa7z1ITp2hv
ugINR408HK4EuL010bKePQ5uViR7k5AoHrIb5f6YdeF+NC2vGy+znOzTSd3lMcdftajJJFEcg1wi
/cmS3VEy51tm4p7pkxg064dC019TQpAqvCRJh0aMDUGYVetMOvfJJRDRLg6BACniTWcXuQAmx16A
C8fTOEWncWgdHYOphLu0lF7GQvfCCvtNN8Hvi0BAScHwNkz9xgxUDLLZviE8rhXhKhgBkWhkJs7W
RzjWj3mue1n1OTX6ZkA+1uG/DZekPuMgQfAzx/vZ6EDcCBhUhT9M2E8Ejq5JPVd9sJmquOf/aST5
clJWrQSyQQnPPf6jLTO5LxHwmiXJwgmF4cKkw+yKkz8yGWDSJWnDfi4AMZnWJkWTNgOllwWaauui
2P66KIOznOlPM30iwWCZW41UQYze7VUJ0U5wVMY+L31Z2rcygYG1qGRXL1W3shRO3o49WHWypVZa
WemYuUY43Ok1Enu9qS+SOV5B/IXrGHliKXWgZCTS1CXKqZGUl5DTXqg3bScOQ2ttJDnftKV5ncd+
RH/3KRGKVLIwGNBIDgkuexV6RHSYy90MdapYaNS95nbNe+wPXj89Jf1AJaaaCETtF82YAseKtGCt
jcZrM7SPTdfdhwUe2V5hC9a2gMlYXrOVwt/U+mZ8SIU4VYrVOpqBkmdiLx34x3Hk8u2RUI5xe5rD
+SVqtIjUNZA1ltj6VfzU20THzBiCQ0u4UcYSAkJMbmAahtyNhPGB6oPxFd9CeBC5vbVEDZ4ocG0x
AuvRiAFIAqwE5HrW0lFudjIophYGaucHdz5O7oy3cf8kyewiePkUahNlPtqQG3z76DeGw0XmTDlp
IQGbMJy/TTds5AGWUo1ocdb9K7PA22AkHrmftmo9PXV9/Tor6WbIlrhleR3YI3aNqeyTyfVZapv1
dBmC+KRawxavBV6nDPuyoIrmU9fL86UUw0UP/Fc/NPYzREZJ9s9FRYsfh4++qV4awc8s0qUzsvdz
PVbvBkYTt1X77ghy9F332yvj4/UySitb+HPDZ60qt1LJWggGawmes2Gg7m8SFnxqVm7nDtcYU2Jj
0u6rPHSzVroUsEKtgCzKUWGCjs3AXDGXhxrSPbWy5Orh9G3Zx1sqJIxe2RURBvQIJqlOFVJROa3h
UD6LJNgr0KvtNLv0weIENxpivcVzDFi3KabbJkl3KiaUVcGua1Rkp0IaOoUzsQ5YSrGz4JHJGP3n
aYpcxtwXOUyqcXRLSXPbSqJ7QCfTwPUOgJlP40Mf67sx79xGIfqjEZuiRC6sVdBH+BgvFvxDUIW3
WT8fW6k9D76+98kdqebqs4sABFUg8VdDXnyBXT/1zACGdt1TvCiV75qJtETvZUdsvewGzZWcVTfz
RPISw8sSUXZbi9UEEHiZtqSHcQLTMwRITf3gyNascyVFCbdpRiFOBSLjAYKgDNJT5xNk2BU5eYQB
tguoJOBAakDIamV3kfUOgG/NfBXoOg0ntMyPiRo5HIBkSu8SjYWRay8j+K2OijGun7MhwsD/GJh8
isr+s8I5AVjZm7JTan3p023XDA8oqVm9Kg3vZ/FU+EBuSGSTYfHak1Gdgxy5rqGeNU7ZnrQRRcbq
AvUvN9L10ML5MoBbWSwSx9gzO2lvc+Sk0o3uH+zuOPXzdfa7TUtQ+1jp67kBkq8Xt61PDLpmzU//
4tkH5jWxWMLRFaE2tf7r7INa5ccqi6Hrr4//a/ZBSCepDBgfkDtRbv1flWUpf+DTI2WZVLX/7Pu+
j1B1DOx8TRmZ3jLhXAzi34ssnYmJTpGF0knRrX9K6vhT7ffb+OOvb91QftnqmVMazDUyIA8231ZO
neCxZuYQe5LJ/gf192ZZAMiE7nC/Jl+PmGP7TfEVqsQ5UyeUR8iLzeO8aY/JObxRNtJ7ma1bAE7y
LifqCw3dtkbZHtvfyvo+i9aEY+Jwt7acEup++IKRrLw3X0NNbp/7XNUbFDnKJYGNB8/TVe7qziM+
oYNwaSwZid54qbvb/gTEOsNNQa1SrPm7rz/LE0XZHq5lFG5swnmu4j56sotXnjVYDvW2fmZFCTMI
51dSQXQ8Z/45IgWmuBAOPU64fZ0m/4QXxRZ/fo7eFP9EjEzdbUE2SOHKiTJ2WKtSrBdzOoGGmKHB
OADl3mgnvfKQxbqy4chb0Hk5vXi0q2tPTi/x9OZ/w0BiPtpsK32ULMxwnAwpQZRgM18PT0xLe3Ec
xRGIaDY8MOPA15XZ5/mZkW2dHAUpNkB1zPjFSrbky72i94IxfiYc3YBdiCKR7ABscS0KG+xfK0Yy
duhISIw28mPfOBHJctjI+5vFVn5HPZHoAFe29NKxIEJSXuEe6SNXW/e2R8XaKd5QbFkNxo3D10nE
fpK96VGd19ZefQSGKMARPqpij9fsXn8Ob5hA4bVaGdtp9rB6w/lQ628lcLLXsX7WJ0hI/EeyUbHt
naY92TnWvOP2qx5t8RXXtxKuRb5nxl+m9mXlW4XNFqh60CEySCx+Akeqxuqx16/l03QTvyVH/MBA
6OChZJ/VAwxC0e9l2zUt1GMU2uGlSHFWhu8WeqUCmhklmBJyPRD2Oaxr2nWDtn2mfTfg+oVgoXps
6dgHno2cKbFHOpurRQfrhmHVdPbXAiDxTj1zW4BqFjvzA1WIATl+jYQYt4h67eNVdeiSU4ePhk1s
i0yaRGtplXenYbGJr5KnivP2ZfFxULSszHvEISpyUiBmiwUU4dJz1W3sIw/QHWj6JKtulj9y7V9S
sFwDjsd19NSGj8R1W2tzw9BnhcrkRlKd+EXGYb5IZ+RrUD6xBMlO/bdIw86XLWD2eKUpL1a2HRKC
O3l6L8YbjFOqCqhzbEb7tZJtrP7aqSe930YHe8ldnx6GB9yScPo6jEfKQSgPLMF3VfQeeJV0Z5wF
i8zAXJsRMbQfAwAs/8CVywa27d2CuXz4AtVilcRsQgvPh8FTZXczSw6M4Xg1bAtz30NxZlGLQkx7
8e+Vs1Lz+NfiebzK2KSQR4UXQBZJSeKohvKlPlWzmyJbeqs/LcSH9sXP7pBXCkBUYqv7G6O8Se+1
9lg3XjJD7QEQncDGrRjmxTdIYwwYLimpB7tkePTVhyLHaa/ug2sU3nHNp3fRvlgH++LT56OIbRSd
EYuSEvAkAzcclzfmueJnYdwkD6MX3oV4AJ66B3KyPf1IO7lrd9Kzv41v2mO+i++NLW9n1sJUL2td
2gz5IW/38v65c0lX5S/pYr5rqbgbxc4Khobg2OGgX/lcFBJTGEcFNb/iV0MoOgywflU9xvfZ2dpb
6QpioNfe4R7A/dtCJHC/MUUZmMjcFq+zvZkeYO5ul7BFxal32bV6AwzAOAg0MX/HhnsjPSNGGJa4
F6dH6ERns3x98Y51WaZ1i4+2uStmL88v056gE460CaLSqrjOO/sgP1SvYBJr8qKcArbHIbEP1bV7
Cz/wTZyMnnNGfsFohaFg/sw9YTjwJY3kmzIeqabVj4B7gQN3dvvwJNc7OgWTunlrxLAAPAsuH10J
uElbeHZy0jo31jeB6hjhKllcbdRQMEQcLL3EKkDPy+fdAC2J9570kTQX3T+a6bY1Cbj3hs37XKOv
OvVMV8dNMj3XLXAEhArHsLihN5IeVK4E+0pnglyDtHodYGe774I3k4/MS4T5S+ibVtna8tYo7uvE
mx/tz0Ry5v5CP6986cGp5YU6SuTRPNQHmkYUCfXsIB5HkZh+pU9oEBRrw6hXsh3aZZXJ9336aL3H
Yk94rtgTL/g13RRwH+fd/JVNT1H2ahNHEEByRB/gBr5Xy1uFsL94Qb4a1kWWXrPWXqnYI+zeKYoX
pX6Haahau/ytsrkw233YHgPZOgKgU9OAAEgX9vvc8izjlc1fAWfnWkG8kB+QtOVQBeFa9V50u8gi
p4R4zXOEKN7YoK7UHrTP8Dm7nb3kYT4rV14YMvGQsHDBKCdUnnmMiXFrTAemc+0VbQ0mYVLJVvpb
zGvI+xeLlkqGJuri5Rf/PUTeiuNX4P+Ca7yCWKuuS5fl5+rdrg9dfz+AMo5Xn9I1vtR31X466544
JNx3wjoMglz7iVSM3IEybWF+9KpNvafFGC61wQxhJycvysMy6AZRSfDvqrufXeU0L+S6x/HR3vkz
QOXHOMOlrN0NvIc0BhdV41rhEXpNYHh4PiVSpBJqgpPgkHqNxptqo5wst7mC7K6c1sIdUD2CO0Gp
i1Cw8GIivdke8nPINkq2lzisbtXlCYKiQJJaX4fGqW4ysL7NCrgjaSUuv6M5PTJCCYkhvz3skiU4
yhmx/xRO5RKKseJwpc0oGaKuwHen2301PwLFDfOdtoMYsjU+Mp/WejN/Vve67BXBwYdyEjpyz8Hj
763qVrN2vvGRRG/98CbLN1KJ0soJ3PEgMWvId1nHNOIacn9Jw2382c1XBS3z0/wlg4hMykcr2PJv
sDSQfeA3iysuU/yIgJmL6bGkk97247p9aE/9Kb/N9+12PLWvqdveVhv/UL10Nwb1gycepT1Y9ZJQ
FOiDzP6/hqP9ETQHuI5lj/p1ZVyLass/ZcYeUlC1S6/SPljDAt6w3mLrwaAKebDXandR6SB7ihCU
P1n1nUfTnmWQLuMb/2qdKaG0YPXBQu2+8cQN+sziqVMeLHVPVAS5HIdiYhg9PaWn0pG8eZPudPIY
5w2x10ig+kP7XhMxyZw+cJHq2CyIgK3hB9akvT5REQ739iyOTRCuSjNbDWy5Jv2DkPmJoc54iE9d
vuOXEiHY6Xeie9Fves2Rucj5zgieIXYeZIS578vGDYPd5KnajrFbqDsSX8D9sHf88RlRKXXcvgQo
HuztD/HCdTozytAcxHAEk5GrRVqha2aokauVRdFFlPWJzbv6VPMTc8OteaOZQOiInQTVuBF32Waw
VtphX0MIxfx+hyo3qrbOwXdZaUSoBdZBs86+9cRhPHWUEOd/d/+nsdG2GZOasq0gJPmbKbsl67+Z
4hnN//z4H/o/NEpQWWgD6RJ/mLLT/9HlsclGzYSQBWDLX1P2pQEErALz4n9JjTSkfzWACpN38vzo
ONlW6/8M1fjblH1pXX946n9qbH4wxeuhOhh+nKneRKWRXiQmIJKSeyU7mXlZzlhsaYRNtgD5sh1W
vogtzsQ2x2arU7GMy5ObUcu2htl8iFi8SmyApDg+tZq2I4vFkes+3zSCJHmVtVDrbztWSEbZO+C9
G719zIcPvfRVAn+hQAEEmozBZblGC8RsKWleFXKMVT4KkjOgQSNODUbbWdIgl9XKURannniKlV24
bVS9jLzTFeU9pZiq88G1ON1nGYVPlFqHRCjeBC9SKDiAs2+mlBDYOrs2p4gmbuuOkVtmP6sKIDD1
cwbEGFrFTmTyKYuUUxITBcdmgUXxFsWnmyWFW7dfZVA5icWaVvSbjERHUpjRBRIhtm67BToTHbqI
YFqzfZYyFZmcKUj7JeZa7h/0YZdZgFe7IEFWij1nWjIEtW1VIw+v/OSmwSYwDBQwdfNhMimbO+uJ
YQFEZahgJio+6azl9nnRZMKS20q2WPcpFpD5mjSZ0+nmlrFDv+kII2JfjnS70B6LyaLRrM/kq/q5
5MLg+jDy6mPSi7NKthFyPDomUlpGa83H5NpIwVdAELOZGM5YYeCcGwIvrOSumqdPWAPrBGaJ4EKn
ut9JlDtEem1k03wu6Fv8rNgFYOrHNFpXA+qbKRnvNIX3Sbyua2z5FSJL/J1eiJ2+I6CoCEZ+BpmV
5vf/5nNIR1luIYjRhIzK/L+cQ396mH+eQ/32+L/OIRTgoGiZbv1HDP7dUsc5hN8bZAfrQPZkf+pz
fhhEoa1DaAP78GdfJkZKEkWFUBFgkhr7T/x0ED1+lceg5/zh+9Z/GUJlXSCbsRxprIDTbVS9dWq0
s+ql5SGvbjVW8UFdMPU6kFdZdzgUX5W23ekxdOrxZVT7XdnTg+lkHJQ5PAWrNJJ1PUybukjPshK+
xxG7LfRohzYNMpIrq7t+rtBFS+fZAL0oeRUL/xAoPEpDXDDtYayqh34YAPK9JCI8VHzKg4AEgFRz
dHsijeWhpg0on42SU00d+3Vn3GlBGboqQMSyGyC14bSa6qNdMZkv+xvRoPiVCxQDdnEQKUXG1IA2
VYKLjq4va6xDXZwkTqO+jKkHiUHJS7cFDR7MFzF9xfGSwdwwaLApv+Z1X43bSlbQmyN97UcA+v58
7zMKy8HO+yX8OPQWI0KMIIHI0QWggere5qNseW3bMvoF9cAE3+/vY2KMiaBiFVkc1FEw9wkOClEj
ojOdTJAsghfICIZbozScRPrqw8SRiKvXsILJrGp8TIW9xDJEfajh0pYzU5tFsOxXb1VIrklASQKL
jwZAH7Y1PwsZhf2QKNsS28lqKCAnjdImtyAwZGbs9jYb1EBjh9gns9Ok9bvJ/5TM9afCCKEboKxo
31j1oSiXhdMr5jkjnM+qiNm22YSp8ymRfAfuCeBbwxXgpMa+coP0SEigI1Mllz1Fp2/fm3Z7zYTN
JSG2lj3uk6Y6KsaL0qB3SB4r8lGtnM5FSlndVlvdyugZyCQhmCpgbzuYPtLmrY6i0PRJNZOTzazf
zXO89wUJsfRtQdSvgdMXUbGT+p0thzdt4p8Mvpafa88GGi80/DqvjHarFMqnG9f6wRqwHXf9kw5n
ckPIqcEFOF/7Rrgi1siaHZySOMDYt/YTsdTDoO/aNN4Sw7ZPe3QYhIX6wY1tUOxFvkR4fXRvkuHa
4gQQsL3bM8Jpx+SrqU1zqQuaDnSUBwN0ZxlemIkzR+GiCp6SpPjsKoQfzNQi1K/FthJKDkpSJ/HH
j9Jxlcs10nuj6kvWTeXMzO7ffGSjZzZ0fMU6AkdzsQr/TekIWwOZxc9H9m+P/y7QsP9A1UyBCDzv
z0k/AojvLmj7DwMHtGUJw/hOuP1+ZKPCWCDeZIOREEZd+ZNAQ9ZNmy0YaVoWJaT2T05t/Gy/ndo/
PfWlKP5RoGFwp/g1UluvjtU3BcsyBRDHbPRqk5qsAZyRP1nh4YbdhDpZC8wK2gJixMzJkbfrQuWg
Q6JlZdioARxZJk07dl4fWw77rFVpfRuiYl1zYC/eudDvbqdhEzSWk4RMAxOZtXf2HEZ1g0wy2EaG
SlIKh0ur9DAy9ZpgiZr8qO7QkgG4GTtCqqRaeciT8JSG/d4KO2/qknczeGwKYx/12SXWWTA3hB42
6TVOqk2V5ozkcaRC77c1PmiMowudyE9EZGgjYIpDaNIfqk6/nZPqPatYC+trke9FOrhKRxJSNtzN
07gnsmxFQsKukI9cRLdqDfw/kzdm3G4m/ZtVXM2Z5WLeGk9BRlaCbh+r0DpkKlZIa25fe2yZknLO
LA2im6G6xljsYnNfmokro6fQ7G7TBdE3dsafcchMKjGH1wChJqNZNge+xThmIEpDQEdEzKUcAh3z
ccDysinFKg8W9+bI/ddETFGwCYVsLqfkXE3hoTZixtmNNwy+E+S0x21wY9bDkxyET8oEJdjKuZ+N
zoAFpD2JmsyNrtCq9cxCvqrvWIrtIlGeQmFTeA5wphRXyZIL1HWnqmWcRZjjE+AKWewGtbjPI42Q
I7NHV4htqKUlLqvntqkwIFfJWk0mpv0IW5mIj9uuV2nqNUYoY1uSNuuL+oCxyiv1Zids/1T0CgkY
JTOl1r5my5QU9hw68aMh8YyR/iB/IDIt70rqCDbQZVnt9SD2irDYdmH/LEoGyZMtfwXSzudPwidU
32rjFvzwvZSkz5UQtwRH4zn3IUX2RkmaeEmyjBZB2pqZSGBlNvzu2Jb5Ny2w3UQzt/PcPhiTejc1
6a5SBUlR/MFGnXcRb86kAZOVA/mNKmtxkSKxHKXiQyIpW2nLj6jvhq2RAI6Xq4NN6KqYI7zb9pis
aBd3atlH65zxAm3k1tairUycUIfwNqNgqKxzKKEg9ltMzqSSqslOxfDVyekRi/8hzLEb03IpzN6n
+FUg/pMmAy1J6ObYhXUzdVo5O4zFl405ARBAjlWqgYczdF+Wymg9HtQrA5Ntri4lF15ZtCQ8LUKw
Egy6dUjmTeklLfl5DJhHdXDa7quWEKSqKaugrF7GRU3OAHpEj6Vv0g4KoWlrlasV2rn1FyBH53/y
nL5SJT36fnswKgY4OIKH4bakE+l6i58jsLSIfRxWvnkk2Y18uy5BUhSbG03VHnhObtXX22YRhDVK
fRYW40Is4ydfay52aFzbFg6wfU1M40nrK6dP4r08sHnspzNRBGdZYnQkZczYqgMvMxaM2sG3RoRo
8a++//AGmYpBJ8AdiJb/b+8/Cw/rr/ffb4//3rKof2D2Qvtvcl39CZ79v/vPEguPlj4CA8AChfo5
lZv1OL3MD4T3v0YntCoGj+Qu+zPN+x/df/LSlfzsHPjpqSuL6P+H0UmPdx07p+F71PTktU/nKp8J
kZafG2KEpb6EGJFrrmjnLxjuVxEoj4adO9QShE1U6KKtTy0QDyZ3ndwuyajz4IVG8iJVbCi7lFwn
k5g6vUIdj2JOFf61pa2RF5s6al1tVB1dqRhYWmQttkQIx92zJshhI7VNrrp7DWZrXqBuTvPOiYC1
dtwrdktYphpsgU7beoWufmKg0UL2K8E3pyutjl8KwsUGZggzaysFPcBUHrhwvYadZG2x9sfeyoKK
jFqG3JmfPOhGtitt/zxwRqZNtE+oA/CCesn4PMvlXRcn+ySdLjllswSXtxmGzcInDYtzssSQxeWL
1jx0swfrA9UgJvk2csxE24sl91KZ3G6Q9/3yGSeWocoapywLAjMvtUXE5Z5c7Z1KKO9cF69yEUGi
wG1LSzZjcmwKyIZYFYK4u5Fi89aU4mdfsk+NjgZoHLd2Cd3dInFzNEh+4qZsCD/zSahzQoVJfaxC
ehdARlJSMACPQLPViCkBrdJV3KOpfIgr3zPiCsVmfZMrPteWn9224zFh69SKzh1z0qXi2RvzJXXv
vdYOZkAOKRuVtmbPKbkBvV5QL3GdADxIIELKe6OG3cXAU2GKkms4KE61arwx7For0LYaMiStlnSr
oNgKKXYG/bGyVVci5JLhOIsHyW43RJivQoRsI0d+UkgI8zY2C7CCAEy2G6U+7bNIvLezwE5asnEJ
ZoRahb7Rp2Q9scu2jG8xwrh153MMy1PsKZm5A21yLUo4v11zGxTyV2dyM3Ra+erD1pDgKUWwDjsz
66nnsk97Rvc9G8WnlmibjCW3LEgbVmJ4vNJ2opwhZ9rNa/lOrSW36DxZ3kNK3tX5tO+E/KKybZGS
dq0PLd8m+XK9/4DCfdN3ijsqzwH8iCl58zUUBzIRz4zPSXm/ZftnGd1NCv0kTstdTyxXZrPdTqwT
cP/PwR7I1mzVu6LXd+Se3GcZ7+C81nChBOwPJpizeBUeMkU86sGSG9PU3hAPjB9I8QiiT2Uq3Too
HSP7ULn8TcQW8zKrT2rMeTIUQqb4iYfEjDQCyiYDgUrSvdigaqJg3HRj8q21gkPQ+hfKEfbW6i7s
SF01i2tNijaE3ZeSlrOW8rUWqSTAdcukcq36pmf+6T9Ij6FUOekse0GOIC2e0ksJVBdII1RO5U6D
lzyV4c4P74MGyHrY3vux+qrWlptg4Yjp7kL5q6/0q9325zpr9hGcljSWnX9z80Y/pC14MYGoil//
5fJaRmA/N2+/Pf775SVow3Qdh+pfyIb/NG9cXnDP1f+HmE4KE3cXk39LNxZ+FXfp96triVNe3L1C
KOoSWfOPEkgUk9XCL1fXT0/cXFq7H64uEag6Ees6eEJ2ffmzerIRGltP853CCKm/yyYvULpdKrRH
GDDXaZtoWx3naiRPjoo6wc/OqUymI8rQ4jbCsU92gNLxEW/6O9LXALo0G7EqjQeUk+4h7Kv1Ulm7
RRJ5g554CRTrCpVlH8VXNbD2ks0HjfODc9VUmWCzSHsSV3GKi3OubIFCpGcRnpL7RGVQzim76zCi
AbthzsSKNN/22HgIkwTFnRcfRXVCH5CWN3NQA8GZ8aaF/k6x42uYvA0GK4v6E0X3oaJwrbIllpYb
1TZziLDSKht0JDfmPV7BlWEHl1Rm0kQOCeoZJeHc1FZFmNprAmAN91jP5VueTI967r+lGhY91WnP
OnHRbHI5i+fX+TUhRnRfv8IhVViXIihG9kITd1fcJXe4Ux31kJ+Y7kNH4JIOnAk1OOT1VX5K1/G6
Y0s53BLP7Ogot3kNVu234Bb71zbcsLgkoDQ4AdfeEUm07lef40pa0yG1ypsVSPuewZN1K846E7Wg
Jn7ON3EkgeH11ZAtrckUpy7h8aYXK2InPUleZDywafw3HwY21hY+X0LnX5hB//4wIF7o18Pgt8d/
PwxkLPEY4vmiKEz/l3H9/TCQ/xC2oP+wYRnATVzsp98nOfofOkUsaESIdyp8ROrP78eB/gdP1GZR
IEg6MtCQ/pNKliXAb8fBT09d+6WSxa1Fzcnqz+uKkPiqHBQ0JOB1pdJEFtmLDCub4MqDCoJFbXOv
UFEq9dgYUkNGzKGAKMMkzyKq34GGu58ncyPFw0euoV7zO/9dTaxNj7FLBhMWE8GDOhFngwutWLEo
chRja9vTczR2l24gA3SYLmptnNPU5xMQ4lKXQlPe6YhGal06KikXez7qnqwtLCvcd0CE7Y0AipaW
FqIztJGJeiHtDbtKC0y7FN9UwgyElSRMhilDmVv12PuKjRLmN6IwEA5I+cnuQB8nRK/ipKljxGEG
5SdZdYa6Hm1mB34sQoekoH3ewPzOBn/VdxaWy5kfVN9C/mN1HxlPcyHtqv6V13RbAgyIyc2ph3Ez
lATv+PZ6JE5hLGa8QhD/RGMiAxhIw836m6AYT0wYD3027K1YYdWHvX01EaSBRi851Carh1EUxPfg
BcTEG3Tj04SzJpF9lz9+26Pn7CdET8XZsLQrDOhNSaSCT1nTgdAhmoFGeJq/+TYZkiXH0/yS5VK0
MgxqWr4IoyVctBOhnMzsKbFepn7a291zrkeOiIZ10x9KEl8aG3clWTgdks1IWCfmHA/FMMNYs1eK
DtMq6Y+W392PhYlAIwdCYJU+1tvy0EbpoZ4fkiLZlSkEZlE6tZkBo6ppIP6HuzPZbR3Ltu2/vL4C
rIvG67CSRJWWbFl2h5Ar1qRYF19/hyIzECcj3suL7CZOInEAh3Uokdp77bXmHJNU1aqa8TUgStem
Fsds8DGL5opRybGdcS0uPEbLJDGNvSNH83UQWekDTjdx6cYVYwBjcsqJnklG3PiUjS4etnWDSgcL
mw9TBoZ7O5xrspIBJFCxFhW5WIV6EGaVrJAhhKPdbsuxP3Zmsa4CWHQiwBmxVwunuqcLL5wgnA8i
jUTkNdFE2ZwnDQOhBI1qi+j1v3nZVJlXMnfTJB2+82MB+zcNcCQLf2sA/O33/1g2SQ0woUWDEUHr
8JDI/9kAkH6jQoIlKylYGCVZYW38c9nkQqCgANP6vcn9L8umhNiBFjidCuMBjv5Plk1wX39bNv/l
0h8L9K9VVEKridzKyVgx4ALLt0ppRhN8AahoKT3E4DSwlrM3ubMzrgfTFmJbcsMVLkUfwZOLmcuL
nkcd+vwF80oavVJlBBcetMe2LpCbDq9zWCbCEyuu8TNwxquCK11ugmq87HvxRRpV/MpqVZGyFn4Y
7Oqg6kV3hqKnfeipJ2iDo+0kTrD3HQioseKgealJYg8GcsUyohthRVqpK67UV44dlixg/iavejLt
Pneb0JeQOpUyHKqTkp/GDV/NFBnoDJwZhd5wyt6EC7OfeDWe+zPi0Kf7W/9MNyPK3xEnS4Yz3Wht
X/VuCVsw349boi8f/Mt1vEeTOl4LAttMfyTfmcuz6vW8HX/XmdI0eBEDRxc+wgjjIDIBX+KsK8/O
4/xKsvYDTeDnhY1WhYzknFOltGzOkMb4Vz3Ulp+1Kz+xboPv730kuuWuo8ErWOgM0TCmIP9avGIo
oIxLk+xBYLNGWcVrbGzNYZvemYkSTjo43XO7B7TQJa6gu03v5rZpa1+orXtS27AyfNI3GFGYH7Oj
oFlxaI1rGjX6ZqawtfjZ/MmaQe7BO29U8LNwiR64ugRYzRZHYlrijBjjeh2bZOVs0tGJTyEcSLQr
W1S64UmwleXdQaOHYMJpHe5lu42exUP8SrJB4yvvUMt8tCg3dMfH+1vhiJVbnGUnOyoIgGVHQyAM
bMWplvFXti8uixdUcCz1wnF8Si45PlQiIC6tPxy15+LVOOYvHMk9nJp+s2zNJ/xGFM/LB/G8IORh
cOLYFV1hi47Rrv3CT94fgjwPZZsjOKofHsl0XpKAvCYBmpzOp9E2d9E+21fPiqf6broevGNr3V8T
5aC7XAYnXZfa/oc9fp6wLNjBmln2MUQ/j5R8NVpYJKwPQjlQSG9rKDaWymzgiVFzt+sANK7lytcr
N6AhvgzI7ZDcfgZr82ZkOUmyxbhhouMFR4X+xkvS2IWxGipbWri5cLjP3uwMF4Y9eCWuD0SnZO2I
0sNxQBd6BrpZ75rZlio7O1b7am/S1CB3xmZwEDEHpTOCMc3XLirGVCKAkCffkq/sGG6mXelXT8I3
+TnL8Enks/FJWVpqoxPUqz47t1ngVNKnpH+FypYzelqvF4ovPVyYK+MYtINrSgdpXQ9EoGEuK0bg
CvAmFLwIvRu31/RoMhwpa6cX3lvktOvqjONRNflK4Ic2hfXMboXLmX4I5oZ4QGWFCe6GAY4Hol8L
9VK6UzrRX3BrPKQaqVMl70l6ysqLXGx04zUQORKQ7AatwjWmI+rkKDgT/dFUo1WpSx303P0tZa6X
MHyJVnHLKGxrKlAUNmn6PFXYZzwy6CR1qw1f6XRasI+y9TLPP2QuqebwuvJmRuWF4IC8PrC93UPZ
YFDohSv+J4Uwwwysja0KLg2heSysBrk4PFINHy8WnotdsYudxH0RnMDaHqdulWE3qrcqCNPIIZrS
l6fzu3Nlahi9wOEXpdmpxRPizPKFJmt5vUNRhZQpraprdpGzVXRTTzHwstSOVSt7S57HzhZ+5G1p
cvv7DoG9/zBeXrQXvNvpR2ehjeBgNtm61Ts6Wd2YnxwOajbKYf7g0oBHhAeB2+zQRkU/HyyQHYAN
tEyE1aSKIbslnhgJ+OwoMNf4vImj1JaYKjQTgXSNxwbXxyKz5wIwIklRpPHZ1Vt6RbyxFKxz4qPX
/sh2PYIAn+ld/nY/LZbFbKk/Zo3Sy6pYlHCoXHsf9YaXO0DbtjisOJjW1ktk4Y2wzoP1lVsXzK92
sdWeyovgR3gXJH/2BPxb1ntpfVTWxzO4ff4k3mw9Hz6wAlgbouf5gxMF7aq+DqGic261Fg5uGjf1
7svz19OG/wgdh13x7TUuikvmric6CPy2io3Uj589Xim3uEkXaij+cGedn8K2Eb/zQowwPWnVsmYz
fflI3Npm/mudn34YIVpfFwOxa2IjQHA7hK+zp39GGyjUarS6P5FOf4rf5Et1VGe3QxKDEJkBmsnn
R3DlOtm0trRhyihtyNtaJS7EnK3o/vdWbzSoRAobBGAklD9kqv+2ekMm9je+xN9+/5/Vm67/RmtN
1WHt/yMbkB7UH/IF4zeSp3S0CaDlAED9axwUtSRMKKCmNFmEX3tgWB8Z6yiMkDgsP+ZC/0n1Jmt/
7YH99a0/fv5LD8xQwiBXCIxb1XSC6QHjJFDEz0Qga1JmHW0XqCrp2ZoUbma/KoTZCQcJ/6Gyo6e7
LSLlSyz7ZTLKxwJKnFKWJPNGNJLlPi9tDR2Yqal7g5dS7oim8sncDdXst4xOePNkG0Vfd0FaIQ12
DCYVdzIvJGY601BySm5jP8NlUOV+HUO4eHhJcHrx4kYg+wP5vbrQ0LjBWRHL02phCM9hTUG1QDml
ZRzF72W5rtNuT/vrA15DhcxdWWuBcsgjPEE6UFMd1G9jlSgA0lrzalwdhmCui+qtwLMnTtE6qYvl
2NYrNehwiVVUICXYGHI9LXUUlmZf4ROJrNFEI9fjxeFMJZXvSY2HIhB15il006bGPBnyXL4HY8VH
ooX+XayBYWavuACyBwUPiB43GzUSUUHi9BmX9SqsAG1E4KcMTKYk5O0D5Y71p9rMoPWVTNj2Ve/2
ebhiJunh6t4NWlxRfd03cS5tEhlSxl04i3mi2RqoWKEtPuY6P8YN3ppKt4Ko9kWi5nrWhGRRawAN
5tMoyN6wIBIiHjF74ryNrUKBiIGlKdY+gCE9lcH7LA07pYi2NQjRWXyWsDvcMx+2aC5Hq0G4kBb8
GkS6J4GuUpWSgKjx1OvUXKbixrqBCg1CdVY0OxM/Yp5FuMjrjYJ3EuIAW0NwRhNrV41yBcKzj4u4
JkCgQ9gH6DnT7raSfJfkRfZN4Y/4IobFZaIUzdTrMFQYdpm8KPVzRykjRKo1llinWsLFJMEpqXzp
PYEyQYVNPSSp2TrsuKbgRxPfA03kacHoqPntRIggZaPBy3aYdxDnASAM7k9qAdAi1Y4SGXyP9qcW
9XaLSFx9GEen4hiHEniuyFdG2WlSZ1roK2GhX/tSR+hMxKDSpmc1p5wN+TgAm+5NM7vC/EAZiWfl
LirU+tkRTfK2BD8GHxl4AMlY7ds4VnCA0a8EafYM0Xoppd2qpHdZAUcLVPO5E0YY7S9Ns8ABlWle
kiZ2GY0P7H1OZGwl2H3d646EkS5Vz3mfrGql9bJK5bOdjuqgPXdS+pVyH8nKbFBwpJveEEAUlja8
VW/SZm+U05sedOtOv+m4ieVs3IoJZhEQ8oG0i0xx0wmApuJrwzOrStPqbg5PUnZKp7utjp8hxNxB
xrlWjU4V/kwR7LcFfl4sNYl0WJibejiIfKbTgvQEat4BdEnZexVswrAtXqYUK5w4BR/NIDJeRcEY
FPVJxagZ0cl0Om0BSzkscP/nXyZHHsKA12I69ZZeUy8Lk7a+54YdK8GhwMqS0Hep9WLP6AGgP+Sb
+8Irh5LZFY2ojkFik7iZWvtyf6c3jeEoCKi/u9zOQi65VSwygd0wbTa63CxN9IsxzwuwTabTkp/0
d1cYAHCSCFaszIZeUM9tSfTKLopxJS+WQyL58l18VRTQzhEJF0q35tvLcQngcdTDQhPW94ATF7gK
VFWkHiXCKuZM1ldEOkcMQMc0WSXIpubcOEgd5dUos7JUhvlf3IAhgUVgP8T4wISILsm/38KRVPxt
C//b7/+5hesquHOsK/Sa/8Fg/GML13+DpKEBpXpoDP81+JdcLtJedJPA4N972lzQH31r5TcR+bnO
Raii8J8CYH9HM/4qwHi880dxAVZSfUge/0JVbJS7IJgjdPHpSeCAuDj31/EYUHe2VrQ1zzL8AsnC
4q+3S21Z7cWNcJRPMzxEC5PrASmP9pYwb/lKOIOPJ7yoa4JCHZnNGZKrRTvhCN8V6yy9HApSSuEM
SbKt7/QdhuTV3U+eTPRbycEEaDj5MkF+xsOj1qz0bSculdR/uG+3k1X4C3F9f1fXvxRf/0+s5F/6
T399/wwkfq1gTHDTkdDw/ofJjW8gFeK9kKx7adsge8LgNq8Lb17NrwkMf7/dhLv7Sn1XaYoA2DOZ
itFif222MkUwX20UdsMGM420+/dX+buD6N/dpb/IRJu6KYxKydNV7amH4Em/1s/94tCvNTt1o2kL
F3c3RD7hs9G53xC2IXeXsHcbbOZLQryO7V7c0Vo7LBYnOOxK6QQcvJKjvrCABFC4pQY7rdVtqtX/
ct1/HYr849M16C3yMFMd/6U+rHtAhqPMdfOZ+ARFGkuZ02DuhCfo9GXh0iLot92+8rtlt8vOcLZi
+fzdNpucOofYG4YDsYY7/zl+aVfKM7qGx1letu+30B4OxS4iGrF+V5EK3l9zaDQzqY8T2F17+ugW
Nto00Ij/GMf9f9HZfDkfo5y/3o1fVovHlOvXZyaeJj0o2yxdRY0Lo0KjO6Ov02Q94ZA2uEPtEkAT
ugQy1dCEJKoLXIwpFfPJq3k149NC/SJ005CfI2QlZAIpY+zO2BxbDV1/0CGxw7sFWNDo32r6XgMN
i6E7tc16GmLbXPh5xwTnXY1PiUqtilRn0S3H+CQSBNxtq+40yM9t+hKm62p8UfSrCAHDXIbMK36H
pfpN3K+D+35oKP0oX/d3g003It3lJzZoXkL42ScaARxfTVs+8r+tBLxlUlshUZaKjDUtIDYHvAEI
gHLTXSCUxNkq5csMah84A1d8bzYiPTOwP3sTioJgGW/pS6M603fhHRiNILCHxw4hvzaX3Yne5nfg
iIkdOCANYld6QU7iZc9aulL8wc5sLbBVpyXmg/vs86nbwkvshzi11Nfo0G5M3BcLgBh3W9ScxXu1
zdNtte1pICU0GQEjfVRPEo+CyVMWu5Gnn0y3pmPSOmR0VjFbKguQ2xIaPX/osCaN7BwcxUffL1+R
WNCsw5McHKaZaJvZHn4YmEgqUA3Nb2RfWwZMp0snPWhusEsiR8dW52GG9ukEOnSP+nW+h+9SRA6Y
SfMAtAknNB87mC56aDwLMmGb10XVkDxK6ij3FHkWNn9zGUVAlSxICOktPNHw9BnFRzbYgPY4bn83
V6BVkn+uaXWRHoQ5TujUrFbNC1O3/XQXVm/6Av79KjLmYYJmL1aDz3XbhUPUy+Qz/tsVx3IPYJ8O
i9J4rPQ19VB1ydD/XpN1p1o6QubZyp9QGbfP/Fd37q62eOXe3wmCSBvvvpbc8RxvMkgYPEMdp8D+
coOLupSOzKwG+76Ktw0f2RWQSLdOvwTQDh7apIu8pG2/psxqpeVdpEC/JRVxwpZyDXtba9bZ6Cye
gIyVmTe6pLf64luxS56Mj/zzvudV8AgKQHR/jAN6bUHZkkvkNcf4mGWrfnjJOFaoG3NCEBUhvz2P
EzQzdFSW/hOCr47t/naHCjvbb8o17UlT8hbVpTec8K1Z3Oj/IFTHqxGgXljptYW9b/7RG68+DduG
b1pld8+1H62SvVkeA2Ie9vd9cZK84CBd0VoUGXNJi9D1EGKAlRxQGT+uYoPPz6E15MjXRzQMCJLv
ExzPdZnbiyWuwReUIR7MFEvbo2dwOme5OCnWftzvdTtffgJlqFcLd7mVM+s1WL0a8ATCzt7Wbu/e
Xn6+aLgjt7bls7QMiNa4zkdzFS0NOky+4t14//06xbA/2AUJ8w7/wjo6MYY9FB9HxGDbzvnsFlx0
53Ekzk7NcVyCG5ncN6B3zXaC2XurriF2/Uu5DaiQyV2fSECwknJptltEgtlJi/g+3QyrM+Eq361c
ctgg+TzQk8RbKluGDoaX0pr+lJzCrjYCYhW6sk53vDVbExgvscakAp+CAxQBGBwT+pRDwX2IXjGX
bnV/omFJPRx/4fds99FGv3THaU0DcpO/EUjiAjJ0slWxb7bq4JhP0vX+IEU02/ioeI255rcktNze
7CqexJ9sj8JjiQKHTDb/vh8v6MvZD53kUlwET+Jw7atLc0cd4nBac8dy06TbBTiIyL5fZN/4zPbc
OC9/To883aBm7YELxDfqR/vaxVLgyHbhcjhx76f0qP6k9O5Kq2F10pcTU5YU99Hj/q8jUAxo7vql
4Cieucz2Jm91duv9wjc8xk7L7lAd7k/koK1U27BqV3fxyzlY4Xqb072VPhNvV9smz7xXfmkeE6xd
xWzYTlZv+lPlLAcPJTqAw8mjA717xIHZcrs1GpePek2C22ZxqVhoRbjWTMABLztqzs/En/AIZKG4
77VrfNT9br3wQW06wZk34EQr/Afbad0uWQL5ULObuayep22yylzYaO7A2yy3jztPatWPvtSf2O5/
qq25bG/pc3ET/eBsnMWncDsd5GXeLYXr/RKAsqepnkNazFg1BMgjJyO8xc8tFKmnBAGv1d7Un+Ca
sC59yReDzvVsjXtjNS5JuPeiTbJSvKj5vrenLDt3+mpYt+pR48gprBE/Fvfj47mEbDFYj/nB/Y2F
bDgOzWBpyheWB0tN1qmyHVTIQk+Evd0KItxqHI/qOp2JeAmX0rQpsfflDW8as9uM9urOGjQz5mDW
pFdfRgDb0iUDp4YYqmXvdXDQHpacciuTNSg0trq+J87EJrhYRooTCi0yYGiGDmqyLrGLcPXA3Q30
0bkot/OFJSArBZXYaiHZGHeYcOmhazzyDeEgsqDaYuunwkrtlkO5CcNrSI09VjItNAx83pCOLH4/
PdOV2Y4Uu0A+m26HW7ueo33g4xNRvkH3j+t0Uz2N6UFnRzUx6RDZAy6ME6JALt2Xsl7ceFkjdGPE
z/SVVMUKww/Eto+uCVEQ4VcN36tnlgauO2QpMK3F92R+x+WL9tyIHj2ip55vxgIHuGkvrsK8SphT
ieewOEqwT/pP/RDuVTxJt3nY5LqDLoCPYeytnPSurj8NF/BEpbCWk22MUmxetzzOogMpS3nvXNlD
kGaPq/aDXaf4KF67eD90NPLJe09ezWSl6jYaFAFbA2eNztNnS1njQRoDW3gDq8wRIHcYveKs5n4w
2ox24WuScTdc2SDDPvAC3SaHR+yskDGzYKnn9hpFN2lyoa6q5k79JKZO85PgBd9QrbnD+7ATV+SP
5ad+Q/qfXXiZUx/mZ8VW4XNV9uCy3rrNktzJoF+Tc8/U7Jzu1JO8T8B2ivguGGKt1dGVzlAME2ph
lr23+FVL7Ep+rj6IFZxPObk241Icscb68fQJ3NVOjwIjAP3xhDVuejMbNwZjc+0yK92TWilCmWps
Gipztpveih+dhiI7l4Xa43VUHMV4HpN9OG0X28ZFVwRHDnVi7txVt1CXMZvD4htn6SK+BDC5N8Fp
2oRMb1TrC6mSbTr6Wn+Dr4F5h2Zc8xFyKZLlP4aepq/7qh8fVR/RokeR8VPsWV5gb3jaJrQFh4X9
CjnVVlllsv3EUJRVZE1FYxXWZ2+9AnhhtdSubP/YNFGAs4naJvtU6oCnQdi8GYznsv8ueBeTE39M
T/mlvEw/0bFITkGxpDIq2HpQpTR8PW0YUzEPmIfJ38U84DE3Mj/vrcuXYZL9JGds77WqK5M8qFmG
Pwc0b9yuhRh6YYlCl4hWplkPl0VwIIuQ3i7QN/0qe7IH5JZxzexMrvqZPBs+Ht0nedMxwBfcfJV5
90Phkd/o535HLdtv5JOxbT7nZefNdrrunHyt+t222DOeYj8xl8XtVmcrbFv2jOXXBjZlX9TjeQ9u
2FbZC2a7OKk/yWlyFssbdYsb7WJvXM6V/dZ5DJNndlOIT5IvKK7y2WzvHAQ5nuf+FC3lcslqaHeE
kbi6z5S6t15y52U/hMttcIa254U7ZQ05jtrsazE5VbKMDuF31jzoLdEB4BsDJPXQo8mQvchulvlS
dfNte1k86U+qmy7NPdifhdVvokfDoHyXV6B514z9mRvzweqfuWYpP9GzsYvWrVPulQsihusdR9OR
kLQDZw2VmiK1hmW3b59pN/OlqgtL/xBewg3Msm1/HRbbVn+Ji00+AWXwpsxJ0FJ1gJhdcS2udade
MgPgCwWDr3eitXzuPfkT3RH3pneKtd7Z3Q0Tn9WuULU5KqdhjM6s+jIasl1j7ubJTnwwWrDi0aVW
4kV8b/24s+/s5ixTZ9YN9kWeLb86o5G3HzfGtCMnfqpeYhhQ8VP5JH+QLD5pdjM+ysI8dR/Er9KH
S5S94ndP+1W+vQ9P0K2EflVmy8VLdZ0h7o4whHPY1C/CplmZz9qLTvvU0r+EU+vR14eXY6mf4HX4
avbdkhOIehj83psWiHMdvV6xKhv5Jr01F1V1uwuMKnjK2/ZaTDAFrcGNN5DgDpP9UEHoV+yQrGO0
yVNwVcVywfM7exe4AYYLr0TND+YZ/nV8Mn4yjnGKH4ImchS7eupOLHQcVaGnhe/xEzRnppeESO5V
jjHb+BR9hYUjXYxbvU73HxUfDqmtXDq9IniYyxkN4OzEbrthzqpYSPaob4ld9LCafc8ftTMmCjuf
b176l+Jbysd9kOrLnHpgFoHIWrxLzJmG8awYXifaMoTtfsdfxAkTjt29asS3AsBrbtMcOGASRyrB
xXHmaE42/aaomOmS/m5L6XaCtAVUULal2iFGAht60KyVyBmeAXPRPHWFTeUN87lEY8FKf2rWQLqA
vy5+spmRgMUl6cMtI8+XqEvaV7fkou6Er+JVPwVO/I1vciCDhM49nwu5owfUDhJpGk4rWtApF3iA
AA2C6tT2LZ0RusYf97Oxlvfh2nxXQU9eYZDREeP/fzD13E/Ts7EplsU3Q4dmJa/h8NraR3fOD+nZ
2M9HIFu7+Cy9gh+BOkDKwcCpdQH+a7SlA0uN5KRr41CuB4eW0TZ8pti/5nTQrftN/sFoxTxZ+sgP
FcMV8MG7heqo34UrWDfRvqGztoWN9KqoVpA5Xe5OE0RmUKdfCwQG5fn+nnu1fWNufuAFhev4g4U/
RgRK3sch3SoWT5qVLxPne/lJOO5nN3l3y0+dyI18YYUuxkpY4bkTXrM1PtWnfBuuex9uig0PTk7s
lrlMaKknZY3ggWNKMgLPWzE5io/dFiI6A0BGH9I2QyjOlTw1BwyrEOKj3iH+Yf7udybZhk/yrd3r
PkqbyDUUly6MExyifXErbouUQ55iUWa7rbt46noQLp54aVSXElqAwMbulDo/bHL8dbzgXF2+LbU3
iGx0XfzeNZfBFUC3B+Lr9HB1Nk5DN0WxDX7M9xOGJh1WXonSPHJGcI38ewVEgH1c70DWW5Fw6LZU
wrM/+to1kZZc5grHyjrGaLlM6c60oPLUr3It2qO73WLMPWK6il7OfD4cBtBL8MGH9zcJ9sZQgDfL
3iP2onaba6e0WVfbkWTJbqllHuwYrVnlbHnR7g6HbWYbFrwtxYmzsE9sgI9Xik7atVnzYI/u2xJR
Dz/iNLq/nSfrfJ7dCnFGOZ2F3hI1K4ufEtUqz5CskeuUzu/Nxf/WeDkFCAydftqgki79e4cnEgFk
kL+aZJiz//X3/5wvgDeAcaWoOmia3w0vf84XTHLd8HEiIpAI9KOP+afAk1g5XRFAI8sPigH/3h/z
BSQCjBboR/5zLmH+JxIBRhZ/a5b+66Vj//m1War2OY6BVC5XzFKfpkIGbap4ooYwTMDhpev+aNzP
VUhvLwuH2Sui96ihwRtwzGMQrNSLfRKqL6Gae6EobQ2YcG1FJEC/MZq7U2pnY7o7AMiXQqc41cN4
Ts8wwBXZBnjKIkzrA1+BoUayNyRe00D77Mm9aV5icmjCRvKznC0wHrdllLPmB9SqM9gRop7uZfOg
JlM7tdF5EaObVPIoeNXN4AO5N3J9MbopXcQCjFdRFgMvp31aKu99B/D5odxHoqpkm7ssvIwqbGOS
kdYV8Ju22mUosbr0DrzdJGLpceaQz4U2PalEmqu9DkGYAXGH3iokrY1/5zW8pzq4LxqJ6h1gVg7n
saipPsaxeTcD2ctDSd/kIlyRcRzulhDQQgtAtAg5jc7FKFV4DmChTGP5mSWEQc2QPnNdvWYEiIcV
xaNZ7aPURI7HyfTRghnvLJwNvcg+ZHTZC6EfIhS2F/nIp0Z3YAg5BgAZXeSpg1z8UV1C8SVZuaCL
nSK7wkYw1DSH+mDbFdc0kY8TCoK5LT40ZJ3kjTD0TKdzUekrbSSwtSk2GGiQMgzJTkCV0KFO6FAp
lP20Bbi/1OTIb1PtOku7AhFbzKCYJI3SSZA75OHw2avjOuvHwyg9FXnjNbiuHjqJSCqXOtwcW39o
KEbEFNIEmnAC61qUD4h8nr/3CC9SBBiiuGroSEX13ZsDDvoIa2UIaiO9VmEYaUhtkvyKo8TVKf4n
nMaE7aJ1hxQYfidqOi8L4wfJjhek+f5OT0Kclc7CLOHNbEETp+kE8VxtEAFQtvo+zI5mEa+aqkUN
lgrck3ylGeU5GPJdq4MvhVIKmLWN4KSpkTdXdG5zeIbFdB2UmcEccaPGdDCqw6TnLz3Ojp7D3ay9
N0H1OS8auywVa1GNbwX0Roy4n8RwwFPMgnd5IV+LjFyu/qMtvnHX8rdwS1wQBNOH5E/a3QfJ17N+
1cb3TUI3QmKkRBwgE72G3BAjXiwVFZpPZR5kPXzTI9Lfx/Koa4WrwanWFORnjPomrC+N+Z5x/KzD
ED1BbPVG/hSKFDjF6yJs1saobPlSvQWNeKtVzFzyMWa6oOg7uenodSycjFar3tBOCpqlXvD9kkGO
pPVTpLVnGQFiTCasqdVWXptvXZts+uy+v7el+d/swfrd6I838iHpx1DwvxgyZYP/4Ne95h+ggH/5
/T/2GpMoU0P5c5jNWv/HXmP+poimoCPmlyT4jw/N2R97jfIb4D68V8zAJVX+fRv6Y69RfoN7ABsN
idt/HmaKK/Qvew2XLiio8FSsCTjQzAcj7Rc52tgpel3Icb0SDepQLQyJUulbV6xfH189bUDUObaS
acsxkulWohxflNuuD4+l3gPakpWOJl4OjsK48JOaZ75CbJH/xDxhZWb0qH5rW5ST0s3VZ2FxuYuZ
ex8QtVXjenEvoxejKejJK2lKdzXjVEDbt8pOk6Lhj1JkS4xe8iGaz/MjtN5A8M7XZ7DUuL4VYYrC
lRCljJNso0T7fDZfmzI+1fGtYI4rN8WAcz47wAF46wLtOzDaF3Qgjtml78I4EQOk+WWToFLTIP4E
iwEsTdCTyfmQfMSkAzGQByGYqumtNV+LtF514k8HFgZ/gha/mPOpk+5AC2In1S/BQPoQC9tcvgr1
k7H4qo2zoZw7+nTaucLnqU8PiJYfSoe8IvSQkOwYdgoZ2+TjwYA9JwkhS7TD3ufxS0fbkmminRen
2AisB2QNOPionZSxR93DEKvGA1CjIwfdnAiZK86Zf2eeNRjdualEv5VAIjXDW93epmSXNYGDyNAO
5R8RWG12I5JoJRudI+avkrQx759C/a0ar7VyZ5QiMdscOyBrSRnGNy0sUS6ryh49H6aH6iMqk1VA
I1jWOY/XzVrFoiANj9C5SAUVUNU7gogE4ukoR+ogBbrLaKdcMGruhNvYdICHyBiErkL2oeJMSWkD
QXHF8AGhzfHf47HFOpc/GtSPxVBPd/LAwS+uylM1KbQ4OPSpiysBjGShiE7LIyRIBabaSiBJhxOo
SEyPgSRMv8+upCku0IlwVNjho8Vb2Zr7IY0WdiQTjJJDk2tmEXrGZGCxnReHhFV7eOAs5DAnhXve
ykULoQ8O+CgSGZOakqcslPuye0Qs5rhj5Tp4rluNQR5CcyZy40TPGqplLDYn9FWfvU6DrOiq12Gh
oXkPDa+JmpcEArtYKnBy1VfSqD0Z901cgkkLaOLmdb+/C1jJouwMUoT5iw7xIUgDqOixlNCgkpeV
MbO49xRYU5UuibpQ7VKsdlIOMwaeoVBG3yXtjyxLsQrXPWfkrpWRDsyzrwsEi+0SJdsmbQkmL8x2
ocTdaeJorYwBzPUhY7RZkbv133v4INAO0Jkgsy9ggqXk/0XE4dza2z9X//0t//6//4fDifq3DeFv
v//nhoAI2ZBFVM/CY2X/012msyHIGHZN0VR+R2Ii/fhjQ9B+E0y8bjDUOGkIykOT9MeGoMKrQbZM
cgtpsgDz/qPDB/qlv20IXLoiaJpI0LUuSo8N45cNIdKSQsiVclzFU4QtfDHfMysMTIKguv5mBphk
9UGDyCe5YOsxPyzesrHxNFHbx+hO1KjeV4QXReH/cHceu61k2bb9orgIb7ph6Uk5ynQCkiiF9z6+
/g1mVaKy8gL3obqFFE4jz5FEUeTey8w5pnJWwJg4cRotdqZOJyuSD1n2A+/zO1yE38loH+ohc0xZ
2JUI8UKrTvy4Z1zWCvNxNMJ3gs3gQ8UXAht/rAFFYEmNolfgzjLlpI5MOwfBW0Txp66wy4zSDj3V
btZuczo74CWxLvXfA+jHqRKQ6gwP4BmPenhf/UwkzQ0/WYNtfcAw292JZ20/vFoiFphCgFDZoxoh
zQIYR//R5D3bTvktXlRHXU0KOhbVYij+psX8KTaTbzEgNmTMGp0UDHl+bQizhtRivKjNlzn33x2+
LH7UizStH3qkeItCWGwUzTbIz2OSMfQShe45KvRTnbJJMvk+U5g/y2v0KOuoBojRo3NxhZT5N8V2
KMsszc4iyTJG+qwaOvMJDfjvxL5cMLLXHJTLovYns36rpuIstrJTjMpL26AUj1XxYaFAl+v+TSkE
KAR9YBqvpir4aSt5cV24eW+6U4trghG4lErMig5S9iFEAzaR0zzWQQtWRIm/Jmxjebbssl7+BStL
Qyk5Ybm+9n3h6/oSTCYnVF4EcHxNr+3ovEQ2fb3QupkKXkdWbyTx0o5qvbdM5kNTErxD0F2yGK+T
zP6I6XFX95seyL/eNxQTWYeBKzuKEi8vMEuU3QpK42r6LKXuaRnnI/nhrijPXw27pZq5WkoaAHeJ
iy+bXoCMsCLdZK28XbDLWXJ6nKTxEocaPSq4SpFiJlT9PA0P1aqK8NYLX2tfrEr8KpO7KTIIx+o3
ByOkawctDUllQPqiDXtNOjdVKvpqx1fuJ6fKckBLID5Zd8WzcArbA+prZ0GtJ5NEYOBK6iwyYbDx
ItV2xO41DJVrJJ41YPTRIPtRLf3IGR52C8u1BlNhkfBvDibdc9Wii2KFbLJFSpLwVSEEVSKDp07J
LuuHgP4esHQ4NXu5o8gQyzRzxizb9535wLX7pN2zfySihril5LBwFxzsUcrrXcmWc5yEx7Aw7VQz
22Dpsq2QqwEuJxiptXGRdKNiYJtcDTyIhYL/J10i0K55RXLzLDhRr7+FBvTlezKKlGwkQX5AN+zX
ixZg0PYs0bJDKSVUsDTtUkFJ3oRnVOBel5ZOlbSvtYieONO5CGX5aZ5iwHaScLbKUrGjhjAodfka
SVmo5HkjxdYrcbStLQNeXDCMzUinxjC+rb34W6/qDzCeh3Yxz+YkAN+LdvrIeFhRLzJb4IIjRohN
2wqrczFHKLwaAX7q8jIY2U5crL1q+NVdxt1b2z5ePDXM96bRHOTKekhlAgRr2RmsAd84AmZDRkyH
TrPqDlBhHXBi9hIyKXzpsewjwS9fZoKVF0KUe9j7eXjf0gvya5FHW1UUD/CtN3IbHhv5XehYXrD6
TiT201Z/zksdSKVieKqAELSsFl4x7cNa5sEEP8cY90PVkDA4APw1lrnl/dJuZH38FGao6Tq7DoGy
MgagEpPHbGKz7QzrM9OTD7NafXUJN+qgBqXeAO1qtg1DgumyxsRdDJqrdMlGAK0lj2agA+9L+dWB
unOZABmVp0SIqXoyNVUcbikewTrNj0NnPKVyfxnnDNxH69Zqzvx1Qc00r79zOf4K8Roka/JJlbMt
evlTlo3PidWyaa3/SD3/L51xQt1BO23eO0Qu7/+7zKBooCL4a99J//H3z/+zzDD/R1N0jE7/8Kn/
QdH+s+80/0cHoc14FI4Hdqh/DwCQGH5S/FCH/JMY8meZAQoIqBAzUUv6J/v1P4jZla27SPrfBaH/
9tDvZdBfy4yut2KxTstmozY6luhRdggEdBTzNVF/hQavHftLk/rcnIAydro/dr+UCUErE8tu5Iek
+mnR5dbEaDSvC6ZFzagfCniunfwcTe1ewBBUGsi8YnznCYpIhAqJTDjKyHypUAK+FgifGIYVG/6m
hN2BG6n8NEyWSNRfqW/0hI+BU7taCaGpQkRoRiKyvFLJ8ornapfrK97XgnmZMXKf6MRZs5686Mp0
CPvvjA28YZxqYfLD4po0GIqtbhchvliJB8qVHFJ2Zr4aankS4JQl3fTQTGkCc886Rqb6I4H308x8
04vWZswaojF/akaDbTw9DkuD6gJnIUnuao+fuUs+Mbe4/N5O0Zo6I7jWUByeiZ5/krvhmeCQW6NG
ARPNGwzPbl5tZmlkilyFXvaqdKXtk9yOeKW1pSDANVQtCNd6DVWicTExCxWsR/Morz09sUIWLvh7
6+yrQQeOAHP+MuvioJK9m6/LoQyHl2zVnFmcieUj42iMchrJOn5N6vClY6oQWeu2ieDu6haoWeOs
0H+vjfGspYmfCMRU1QkJ9WYaJPO6LUS6ajgNm84YsdMmJ2m4CqkML6lxTCUi/SwD4i0yNwXWmZWd
i3LxIZ9MdzCNt3k1sfuO0zZPov0cqYGipcTE3nszpuk9oSzyaBMfy2Ai9jt9CBZ12otyQ7Ae0kWh
DApYLuu0HMUkV20mhu5isn8vh8NMpEoxvMK/wz0bfTZFc0hUw54NZAh3aUlCQld4ILJ2A2HVr6P2
Ak2SZrv4mMhvUyCRzumlaclRiRJkKdbA7t9io5dMTyLYwR6BlIAdvWnlJ2uaWHl/18mtrakT+S4d
UGyrI4KuetXwWS/j92pOTAeJiGfLLiOKEmdEF8b3zJzd5LXbR0+qfJVwC2XZYyGT4jSQ9oIsqVkE
8uSYjUusasVbNEpwA3HyZtHRMmvCWqIlmENimbSy4DLId3IrB/jW9guqgqzAZzRtproq/bhlQddk
o+4kLWkOpAHBqr2ayAmKaPxK71ZshVZ/hjoZzs89kkJDMVtPS9XJG7PKVxQq2tDcRpNAgUbxPDOa
J0z2qk596sfJsMu18WJOGQH31JChqrAyHyMUxaEBCChdJfCEE9XvSIJwQYCQHH017adaFzpW5/Bo
krMR9eZTAnR+Jfs5Fg3fyi58DqtdphjsdxU4Cr2q/TfPQFUWXzop6vd0F/H/1/Ka+t8tuZhr/v75
/7yL7okzMl4d/U6Sw5h7X6r98y7ir9i1yXTByh+enXtf+2fLq3HhkNmHy5SHZDDu/GvLawAQo6+S
lX/AVv6TfRs34t/uor899Ptm7693UTgB8bUKieAv6ZDoKaYQ2h/KeGGAByGIlFMWcJ6FdVS17e+0
lHsTqZb46SvbEgzN7s01aBO04H0tkK+XbJrKYtGcwiouMBuWQY+Y3uxMT0lYkM3pcengmkx+2wNy
VvPtFIUEU6GeHVxt4WvHz002PHbFPozQPxHBVFgAMWRSI2W3oRoTaHH7uzTNemYv5kfs8BSJrOW8
c82Coad1FbvwcewleEuN8lDH7Y3OF8uC1jhqnTB2+pKQOlotwaLmLcy/jeG3mUv6CHyY2myPDNwy
mHTs7jSr2PZGHKiKTJB7uOsFqHayHJQht96aJ2ib8OUuUrIrjfkp1aIzQ8T31pLukQuuqbeZp7E9
atPUJRHm0gzNJ4fCuUBQSI57Hx/Kjmpwfogb7Ulr7h2izHOhxrtlzt1R2GvDS9WbztAsu0SEZQ7H
Lqn1oJvvR3IfWFr/sU7Dru3XoC9PWQLDQkUROd0r2yEtHo1cRFRm0oOyRHP1aN6kGcE8nd67dbUe
NGIi6yzytKzc9FxBvIZhSRPHJUROH9fEiypuNnFONAY+3nt5ngUkqCDGCF/HtfYltcJyE/UQLUru
hHljGAMhGD9NT+LcbGxicg/mCpggaIYyxe8Fy3uMGlcRsIbF0nYBvyAIHeJJYfYAbdnMIkhoq/TN
LCNWxhBqUb2kBkwK5VpF5tHImo3Yq34FtmOWnnvFdFukME0DTucuZmGRpjKbtMb+vcTHPYkshLRk
W8/Nppkjx8pXciCr92ltWYfGwVxMMxzAeltVaEn6cN+laPua6j3RkObpr+OSOPFCbu2qOqlk7PGP
n8LhNQTxRflkRx2KSemC6fMHnPk+6bBLyxfVSH1h+I1Jpx/rBFv3SJuGdlLnsJ06nXzomP0tIGCB
RbRIBqA16L6OAlZj8J51yzEx9ouMhJFQxyET2ZCRPpb+dInGuJp7gxjuatwV+Jc7htLyFF76gRkD
W4VizreF9DNlIzA1yR3vXEXYP2b5JsJmJ/QRbzzTcDsi6kThLyIFv5H+2uQkTkhvVZEFNaZ7jS1n
2Byt9lubsOML0bOhQ7WRovdcuJodCk4ukhwcz5xNm2696OpLHvNcJkQXN1MeRO2PaKJbG9p5W94b
WeRuiVZgzaMXzvI9tepuWGQkayI6EqLXowRhlL7pJ+u6dpMjlRIhKOY5VsJtzlrAoD6Ax9qLM7Ca
xctjFUF0/VKFjM4qKMtxfBw0+SJZGJ+KxwrJSZJMD6VlIUCFgRfPN6uvQIJQGOqj33e8Jem6sSbL
J5H2WiGWVI5RNq0jeWxmZ21CIiIH+mQ5xyFnGPB7thYic21cePE3nBtQgfTBm+L2uGQY47QJW4k+
siFm3Fcy5Jk+pU5ifqTrvSPWC4Vbp4tBxJbmsQbKrhU8K+K4BpIibCxz9kYQvwxMyStUOTU7qWlJ
dBcfk3IGGSvYFhSgTsJ8pLVsDNTDf/FgGkss3EYuagAFIvlI//dgWr3/g792jNhg//75f3aMFnlM
gDMkXcN4qKh3uPmfHaMFBhYmtchFDAvjD8HMn7e0/j/wNExoG+A0jDtl8l+3NDNrBWoG39Iy4En+
Z4NpCVIs1/BfW8a/Pfa/02OjYWA7mcmgeZgoYzgrAgjHvOFWjgFQUXdBHf+BPOhIXzNYT80+wz3y
Da9zXPJXhgqTht0Y86/ufgKD9jtS6vfWZ01wbbbTyvP9S5zB9zD5QNaykL2Gcp1AXEzlCp7e8sxf
CPWxmVy09uROd9Upab6tJ+6ske+hBpkFQ4GEOjT0j4Lpxvp7joABFs/LGJ37BzlxcxajINTYTYaf
JkArZ3xn68ZYWfX1F7PYEJkhLf7QGpjqvJ5576RN3vCbTk9x75ggbYEwmwPPQPuo/1Tl6/0NzBw9
R7qoHHGkrUA9YruEY9Cwo2MJ6OmfRv/SEpE0APhZ1X0kmShIXVn3RrSC1vOS00AB+Yh0B+Km9jZ2
G/Qt4q/EHAfP5FuOIBnf6RX9SgieDGoIX0c4jL17k7brRXsmKpq+kvUcP+9hvcnzIzgiwqaBxAkH
weXQeJ6epB+MbkCEMr99wTzbCI7E0rW3x6B/2IV7WXYqV2JAb0ODxbfwhC3lYrjZZ4xLr/W6hc7A
3lsMT3dq7nXt44yHYvbizGey2yyOCpDDnSVbf6FUMvPAreHN2cUPV6F6BoUE0G1MfNY9dnyxkr1E
4vDXtLkjsNMeaJCCFD50hAn05NF6gkDZBwkX1oIFoPklvTUSjwmC9E9FclPOIAfP2LSvsHqLOxTx
Cw5WwTdVf0DDP7kpHP7G7TgNCaJVHMYQ8kdLxtV2CeiJ/vExj3tZ3LUmyc93jlplvvaX9WAgaIQB
dUKZxG/vnn8Lq6ps/fWkPJZ+zdTAcsw7t8yFJ8ESMeP2v9tQvXsCNduRwsOK0RhkZJPrZ/e3tTuK
JonqQdc6Ki5RIHr1k9AG6eTzItFCt6uxuqA6DLTXXnJg3RcP4rFvdyaCbCbmyK1QxLDu/s0vk8pN
pm8kjvty03ZkUD306D7ZAthSgKSL15dyW0OmxbUNQlTLn8PpqN1j6duXDh3uPmsZd2N3vy380ian
76AEo5XZDKDdNhZJMdhmV4fXfuwW3WYxt4ephe28IWZY+2XSYe3G2YVZwVTZcr4HXvenepNW7oWr
iGdKa/bF8ICBxzUQcm0Hnqw3vfVU6prMJx+MvTECZYT/SnlVPhoimj2Kulpg9XAdHIp4nAeAollR
xXb+3aJl97P9l3gkV8ae7cyZH4bqYW7PwwdYQcfwYMl37xIxYShr4Qrad2IV+mVyIVWnYPKQPMVv
wlf7xESpcZR9xTOa+y1z9nTLnwsgssqy/NFAFeAPlKsplX+x+NGHviQHsQ9eUZ/hHaxneUdeW6mZ
rg6BVXRCftGMGFwo7TkpIuJmmd32NnAa3H9XmYP5u7pG5Vk8d31AnohmW7PHB/iP70T1cpwMqMUf
9CdB5CxzCLWc8EYFBT01CEm/xZGWsJuBDbOVO3iGNqPf+tFQn4fohELV+uW30DzXMm628iT78SPe
EzYIJn5LwetJC54cFYYG45wIJF0h/CTMgkPhJmIwMTy9/FQJcO/PRnJuISLUHrhU33qM78GdKJTd
wlkqMtWREMoQyrxR3/GeDTFxAAngX/TacdYA/jzFLl4yFYsM2bjRTeJBb8786H51LLPay+kv8E/0
q5tVTgE4zl7eBdi55zG6kvaEkWMZendo8SXAhuXgBIkNuzt7HaOjR+z6vDMAnIBlQEa2Iftop8M5
lKbrNCh4Gm29f0zeUlzkZCLf+Ui4iejDlBsKCO3+dLGsLL4k8AZGCo02chMVgAP+ABaqNaT9Tgty
lPXjofCmMvPD8rEYzuFICEDyVk4snQRbw4ARb2f2ouZF8/HueIYzOznomyi86haropJZjC9eQx5Y
on8wkbfAS3CA/yEwR59hk/bTVs5kOl3GUCpl+HLU1ZPW5gw3kdB8WzMtzKlHsL4wDmSs2bzc0wSs
1GOC37HXWQdnKX+jjwLpwvoFnW76MYaLiJ8aYxXkO4XXTLhuxPypKfmB7LGF/8B0S50wC6B2kd06
fSkK2l7rN0Ybw+DQMTHYfWvqbWQyNWwyv0epbsVsJu+e/DkQlB+UCrZyLvaNzGJYA32BAMlefsN3
6S1UONJ3IucSk1q/EcS9SIcnt44Z45DHjsStgu6SN4yCJ/WYYNP7nqMApmR66zg5774RQ3SgcUbC
hoR4Js796N/TqUNnTM86vkIaLk6V6RId5MHu3mYWj9iWpn1kbGTjxUxFUEiP2UGuj57AOWOe08ml
I2c5WQi/2eQ1L2vjsTUWgAKn71oMKXncdOpTXScPGmsZU/6Ibx8EN5i/S/1bvqOBYlHikpEHSBlk
IwupezMkHUMdhVD9lEAaXFzpZJa8je0Yn+lCfpmTYKsBcoOyprLL6/TKAfGi6u8CwNZbinaS4Wru
IttCmDu0dIQ6LOTUmbRL1x4HWmmSLO0qmGGGdiCeXOGUHNcQAhmrene0IRUO75P4Y4JlpQ5hJG7t
IpVkEUqLw/DQXsQrp49K+76vRMcy7WpXP5FkBa7RqGA/MjPhiloJzRyNzSxhA5ZvEltzq8G47ZVT
7hF2DPjxW6nEs2E8mgQnjrhBk9JLhKN19yNdFhqNRKCP67HknuRPRWBaSZWgz295h4mo4ObiV2N8
pxemIuYvTExIt4LFoSlvDRJ7m/MYBmu4D+WnrH6JfqIXufmY5qBsXnkqFkKn5sAkT42bAy6XAfU2
f4iYPRNrEzuYJqSLWo9OPOHoaMYJqoAD6pJcWdiV4uIzk8Ab3F+l/HWBf2tnq28u/qL+CMJrZG5M
ExAam3n9MUFWK54YJyerj0GWL6APDls7ArOYHKHlVWsFyjVDHeld75yJQc9LLTr3xpbv3hIAYLcP
d3OPaOezs0jOsrqcKgW7Nd6E5HCKDmeQobiawY0Sn/P7uMAj1mB9BxenuoIQVJipJeRubjedTCH8
7The5eFl7gNkp+kWU6x27iVk3opL+loecs/jSUDMbRfPqnJIGLKqcKBAvNkkj/ciUeJMGvRHbOV8
MM5lDVvdJNOFAzecefjKW41fCk/DQQgYaUFZfbr7ZdoMgMkXfXOUXxnEhKvl92TSSFFXY7DFsbfD
Y4MXfmaWf9YMZ8BDOjjSjuO0IyVl2jw14rcwcbW7g/gtGh/ZTDIoxS72TSTD0BjUo0rVjDaY38TB
QvqGwlrbpkdCPrlMIjcly4GRDY/5fEeVEaNe/yTWNrphXspIRL9iLokpiz9iETF3fAQqag29LVEI
1Set84HHEVugiRvWo/M1Uu1SvBfZ9RdSEhXI2Em+oDwUPsUpoDwYhs1oOPenEgmdiCY8AHg1PC3b
Zht+J3gQGfVwO6BBO8V4Rb65dPsT8t4V52v1IJN8JGO+7S7RV/ZFeDofrA+Mg6zj3j2O393vPR2Z
NDKeVtmZZEc6UiiEGlQ4poNbavDV3DPNk0A/Y9yZHeEDXERUOOtvNz2Rdh0kZrASYl2jrnwNDQzY
lwEPTo9tB03BlS6BBgiomB/qDHA4aZB0gISeZ09sWMQfdIZfbWMTO8hjjXSynsZvvMlT/Bx+Ihto
eIDFduguHAnzRQLgirj8h73JNsVqpzxRtY81dRn5MYEueqV+GBY3vaPAUAWdiaCIn5VnOX4uomA8
dRLoIAvKNAuvAwMGW+0X3h77qP5QVjuEpq66pemtAtqJY4HCmu9yrSd3IVeb+ZDFqI8cbN3cSbW5
l28FEodqE0GtJQxK+sMhGuJqe+UiR7w9IhpP2XeTNb1NfyZu/2pn4GMSwbgA/cNiNPNmtBvTrrFH
jaIXCUGHqQpVBMF4PYhZIMVuTxuRXu6k2bDc6mhZcfjebwBPueQYFih3Fx01Tm+jOFDnL0nfTiLA
kGOSPkGBRL8RqR9xchEfYdpMNh/0U1lGjbNWfpE+ZC1lPnaLHUSbbod4V8Ot5AAbaVUvMgEMoir1
SPxND6gSxvqI6VB7QqhQdAdaE8k84802DVQ5jvmRIftrXOxocewCbMPqW+qd3TOcFJVzzKCtHDf5
uJ2pS7Iv4Ub00YCBee3PQ/7GvIvOaOBlzJOU7LP1iynuzPmznI1Zh5tEpDjPcOFqjii+J5MbQXkQ
OXpjmMJ+1T7WkZsn+Pa2OE+BOCx7E298e2vGACJ/cSkYPkNKqIvXsD2S8JKANRp2OoERCcUrFLeD
kOxXk0Utz2R4uAqFvk00onXJqNTlfRVlwVJuK6xzDa/QYVvAj9MPQBalcje8twCPy036lYykWlKF
njvhEQFsYnrFUWjIdnCxmvN+jDfSpuT+Q7xyjoe9mN4sYwd1sJmgMjpR5CQffeJjD+j2I+J/dMs+
UcrkYnKWOnHpRoqrfOY5GitARVRJiKkxjXKCpP0ngt5oDvCYRMh7y3Yv6rjukUFvWdTcz/8O7PMX
rzfEOUIasOTWN9kbc4Ux8pkqEPewPIFPrkXPIjKstu9sifWoLRhY7PtHtRHFLxy6bbwRJJYF7GP9
9kcOXfGVSeqrKdPtaizNDq1yapg0GBgMLkux5/TCN9cRtO72pzJ65vkmSJNJQFdzbHlArzfIbI7p
Tjf9/+6JnCqh09fB2ZJH8H9rOPCP/V0qykTub5//r4kcaQI6FgHS0/lH/z6RY2nFeM0g0eOPbJd/
7c0Yu5mGCpVPR1Ry/7x/n8iR22LgO/hDYfofJfH+YcH7XwO5fz10SWX299e9WVJ18SqbQDTS99iv
TultWD0q17rwGZbNB/4AKV/Hgb56ReSzQIBK+kiRNksnCffz43CysPpCsdw0Jzj8eP8lvkzyWILC
t1W4GKzCTIdkjQyAIz5qbiuMrZ23pEBgfHk3Lz7guYoW5aRbT3Pua7mPoYy5/nIdc+5Jm3kZWdRF
FeSXVGVG5iTGG0qQWbzU2DYTtg2nicB0fxUvcfvQH/IFPbZ338Dgosb5GT2aQYfWALDGt1ywezvH
M2jKbltvVdMRvg3rBcs4oAfQrXoZGN1G/01jOFRBvs235i/t2e8HlWl9Q1FWh0EX8OPmtzvkm3gT
gj313/452cgcIOBD0F/a5WW5dvTWZOFIz+qPtdc/18QLtWfzmuxRWhThW+2q1PCO/oEqMmHF8tR9
yMZrTt6jsheiw3SR80+t8nRwPDekBLDtDeWIw8pGzasESPAQ49rcppfokWek+2RdpMkw35lZZI+Z
APX0MQKgvrQOwYlJ+F0weSK2V7HVQ82CoHWWR/GDYR/3TsQlc6x3nFHWGoBrkZsNc9f1QbIunQ+E
g4pCv4+4eAYIO0Qj6sxQxPAmc1EWB5H0AJdufLyJLdyRjXiTUaCFiZ0JWyIrx9Zpis1w5Y/lVNVB
sVE98ah+ToBvUN/zqFWHSYkHCXbDC0mhdtPt83yTS3IICk/AIQf6g5ZG25WkZRZbcfzmDnKXx/VW
Dw8pbOHSraaD+cIlut56hAx6sPb7UfYk8TEF6sREkJ/30gP27bcDs7ZnNDl8E+2hi5DJ2Su9JCu7
WzUcSyRBe+lRpqtVbMYNUrENkuVNvVAZWtYesMoswkl5G1vBUVKuc8lBhChRErF17KhaUneoX0ph
T2udHXkQzNdyFDdugnOZQAfTL6ZtCsfoC177ORp2+K7jbKOB0A/WFo8cNaDbDG9V+DKSdLM6BrUP
3hwn9rnOQhqGH36HPxn/9V9juWWoglmNrCFfHB/qr2EOOtWdKzc5VvMuETbxPRbzUpq+/L4apBSS
QbDl/5Xkud/WEWO+6Sa8NT5YMSdpUH41Es6IrbK4+VerfhCAVEuf4TNy1EF+SuDaMTl3iwvjGsaq
Uci0yVmvdzR8Quiw6MX78VGxHHwjK0O0wUNUAttp2erjvSmZT42PbAmumat4wIDrihRHYs+wfCpe
/JhQ42MXvyeWye74YIZBMlGqbdePSD4Nl4q5kYfnja8AHccgZdEfLm3rkKMd6898ea6zuzyndFd1
NytBNQU983XSJjyahSOaHBsQJIRhXPvJuT7WwSY6CxeDp4RFmmCnx1kFyUJ1BS4OUNlI4es0iKEL
Wy23JpMaHxfh9JU8zZXTv8ibpdmtdwnzRpNvA3j4/jNkxJ8tttEfU4ZnTFgz+hYFQmbGjuKiwro3
EBiUTkq9kBQJ2JXoWvTA0ubNADuEufOyYV1XvqGEmdInRuOtnz/Wprsa++wS3cQ7mKDassLzxNxf
mfBNzLA6jwiMdxWEXraBSyY8zL8pVsX7K0f0oxudqvyeAKZOzWc8jV9Sd68ImW+/kRo+9Q7ZD3lx
nY8nojqHbZy6eXjjkzHeqwCMetrx1EYeyqsvPcPtoIernjkcsEGVD+IXy9pS3iMA13np2LSusUAU
uauKSAU87WbWAR0kw+zpGjoVEd0OzRHKq2tnfVnMkDogS36L4VncEDWdHHixwxaRXbob4Ay0hdwY
izffiWawWcKz+EZ996Z+699NzHiOBtxNnhH+8mi7DaN/cmzTPWsNaFcpzAb9MT42r3FCQOp4rWdC
z5nnQ/j20Ghjp5beq+fkAvOiPCEHM9/ICaMZ1ws7f6G8otU/px/5Q4b84dijnW19YnEowqlINfOx
5DVNSPo13C2Er7a8M78E/aBRtzHgmc0rAV2XpdysqWeVB21rnqpXHhgOHb6xRbwh7QnwZ2XTC/cP
uXmdK1/kkfFC/K+uwiwREwyWGhlR7P+/CvvfKXp///y/VGEyTGFMN7gk/7oTRVhoiMTkifhk/i1B
jwrMMgzVMEEXsEi9f9afKlr+SiWF05TIkPqH5/M/UNHi9vrfK9G/PGzpDzPPX8w6rVg18jQLsHLI
P9ryXgX5+XtPYsJODrllpF+TOYgughHgKJtiMhv9dvaXh7Fx9ZcI00OUbpp0x7SuEzzQoi0xIEhV
zsvjfCl6bNpg/50FgMqyTVrfFIOOOTNGjD6zaSVml31oRl2ETJ7cOXJ/L8aT2X0RkVtXZxJhidnd
LOg4qVZEGHU71Ai6/mDi4KiKQGk2BZNi0He5Dy55sjoHSg5keka+qy8Zm0G4cFsY65dVQjli3KZH
myrelfTu4pvV4HeINjrLuSW8wqdZ92NIckvi9K+QqiwkNeuRvvYOHB9kwms3tNmrtVmIhZ/frChD
K7mt9kzCa8MrXqULR27xlfWk69qiwdb3VYpY/ODOnyvRMwvijTIAYbBHu/qn/EYFMs5elbv4AmMo
BQ/KZt2H7oXhv7VfWXxeBYgKlF+iYhfqTv1cToQHdgFSo8ch8vOZC3thqld89/hz7vBa9oMTwSLM
0L0lqPvjcB9bYUix8/B77n7TLxXUAX2iIoKvEj4RwpBetyBDS1EQj8lWSrZsmXENaGIAh6s6Sex8
rtQn3TuzKDYd38u5eAt7p/wVjjJujDOUrPiODJw1XzU2UPpiwZNVzyK/KPqcafcS4Hjp4U556IEI
I5nGyglNJ9EeFSCT5DxTkFisQss95uAIoi4treqtuzByQdUMjhIgte2+Yzru9mBsIsQ2PG1hkPW+
fB23CWFT0lkcvG92ByQYMEHZaShgnOdC5UFRRtvDtKW3bnvbODEVaw2bn57y0KY85J4HQolZCqUS
0Mb7pPH10O9qFHeWm4GtHQKyKwhWcsvpjVhw63PccfS+AVZcmDkexe/lW3hhv9q9s1FUn1GfULp9
U60G4o20HAMYLQ0LWlwLRY4rIU55wdJj66/yHssvMNA9oz7XupS6Ez8kLlarzfiRvc2Wx6zjJ91/
TtvpwLCx/YORGcn2Ad2MEmSgzExH6hzIRho0qG1jPd6/Zah7DDDuf4z2t4nMCvYW+c7RNWVKliu2
r3RuPnjEkwc8mg25rEgSIYJFdFcgOJegL1ycqsBx4uGQbUk8Y8Zk1wx3j91b/TsihdvOxa9CMG0G
LPHAnzwU5QBOz56OxU75ijw8LdFD+jT+kvJoVZTjBIu1/oQ84kD4rfrEzE1+ghWofn4ZPjw8V9n4
xa48J15Vfy5vjHj5yXYt+EveulGA+64poaJ/G3s9psEI5CfICMpuMd2eVqN6inhnrbjqHEOChcDV
SatTMiP3yIQTT+GnsC/YX5u/qNVoXTJeT4ccGorT5dv2IjXnYTy0t/wd8W4c7+8NZVg+yYyFRNoZ
hSEOo2kEBWEQspyuSb24R4DND+HGfArPHdEVHCn/j7vzWm7jXLv0rUzNee/pHKpm/gMA3ciRIAny
pIuxc8599fO0LP2SaNfe4zl0lco2LYICIeL73rDWs2ARYeJ+J4gEsOt62NUPg0NY2L1AhYlli0lO
BgNtaxiOspeP1SJ8CQ/c+C/Fkf0ft72srCoGQE58jjf1BNnlDcXr8Ml4J1Lt7gaUlZTg4Rbt+rN5
pTNw1y5NWTErt/G23aT1Q+FQirYK7DYh/EBJsJi+7+Fiauf2QifEjyLP2prz8zmcBMWciTMmyp9S
CRTYgAzYxnZ20vDpW5uiWiPzyPx8rgwYeqmk55WHFGun907h2Wq11EjTM7c9ak0mN8JahxRjh/q1
OVEyC+wrhlu9yh/Zx+ANSC0nPGpLYQ+De6/Q1s9i5IGz4SDuIWzlUOyk1USPJE2Kvx8JX8HNlNjR
LgViS9kWmXNlk5dvFJkYDLBD+Z8sEeCvLkg8nSFJRDjAYvgIiddAILtMhnOzzw+IIrXNMuDYcpfp
xaWYi9d5did6J7pdlyPJEUWM9/YAWV5fsisM6dG6C44KlSa2goaI7t07xQcmYnSsjNddZclSnv5X
V/aCvy1pzt41DHuZLcUv3dn1GA0ztvyUjMfyuQGsYwfo+KaT0tsxr+9ulrkd1uK1qa9Ieoonc6t8
CP49NvvsUzt6CIcwPVXStN1KfW3ZOt3sTDH7FGmzZFwrR+2uvRUP8oMWnZIjd6nZLh50VPVzdEzV
Z2Onu3z9itOFg/Ui2uT6vadr4Yjxm9r3s34XmKE8tcECJSqTcd0WL33qED0hcqOyodlmyHZnjeEk
2xBXF2Dv8DwwkX6U6v2wVMqNvjfP7ll8YH9u5DP/vqMPbRbA28yLdVXec0qHyUswxVo1UNs+eEkt
6TFimtwKsMpoxzN/G6VO1qx7oLX6QxrgscDHN6dfSTkiwVSRstI/oV5V1sW22Q4wit1VQk0aznv5
rjzIkIjmbIheipP0wpzBTVhfk41VbqJwdj9CoiPel1PbkI4Khcym/JDAUDpIFzDnLB7pKGYNbF9I
CMqSb358n+YT3rF0b0W3BCBoY6aki1NqB0aNPTBiHdb3dJLqbhzv20vx5M1hK3uA40DM6DMgZ5A6
P2GjuDcWWIa7CYzFcB3Wiq3RUTZreXSsT2F5QG7wEl7KF/cNr11FNg1g3GIN5esfXWibqsgAkXGn
Iv5HLJcqfrGsTSK+L4//pdA2ZUUSJ5TWd8DWTwEi406VtGiS6L9PQn8RIMqYESjEpa82AYptMj9U
S+bXHw6Cv1FsU+3/udj+9ambkz7xl2I763UyfrwcZjCryjW2Jcc9T5JDazZsMCvbhQ2Jkw9Zx6Aa
MOhvZ7X+Vu6YJSaCzehyNJciisRnpB8M1xTic1Zg2FfyKjtST497ac/ZJGyBhYxHMiuejWO8Do6J
5bD9RNaYPVarcbgZ/PSOs+aiJFR7C6hIm2qfnYdgw6yQ012rUK7Zg+rkoL+aF5NnhtiauCeY4OjV
yLrp4X7ypr6whg8uxCYviUUFNATEYhZyy/cnjhXcxqhkEGQJ6/FqaefxAu/6RV9QecrJR8gyyg+W
Fh34Q7gTtsWWPYfFJbXu4dZdpTtzH7xgWzNiJHOVa3OWIMk0zyNDAeqSU7JJzr6D4ExRVhR5ESvu
Y/tevQhH5a2y5fN4hAmVhtuY7RX1r/SoGR/uU3jXRGSFZs/WY3/XHaZoP1EiKXIt7VJI9pfiUh3C
J6YU/qNhiydg+lfWd6zNiyUpZBz5Nvm278ILKa4FFZQ/OzKUMDNIVTYSj8iOESY/Klt8+Aip2FJr
4kVmo4jWG1mfka2kVwmC8fRvEhgJLSFcU8EiOO/YppE6CvM3ulPFZYDULxVAOm2RI8p7AVeasihP
mMw7xrIUHGcm1eQdwo5c6JueLI/uIt9jNVGHMw7/TX0kjugRxDIShSJcMOM6GNi+l/pVSTdVjS1r
5eachDN0G1NU+KRsRMd5Fx+VbXk3VWy4DXkKq+GoFvzAsOVcSuc4uuMY7ectjJJoLqkrAKK4w0f0
4Izd9c1QsykqZ9ZdNtjDRnorHoy3dtfueIU++zU6Ocd6RTWYVp8a9mWyGDdRftGj7Qgy/Vh50yrW
3DVwR9tt9dSb3CFk1MmM1BzR7Gc5KilhGUlOHe39lwH5QMHg0EPwlipY42c0DspGs57k4KFj0FME
z7KCHgmuL2VOzFvpE/jMDNoXEcRgPB/S/M0tSMOdhSCokbvLC/RnlNo8drRNxvOc9Az7XQQh8ZvZ
HRQsjFHFlb6Ug/uxpT7n+gpUXGvkYi7D0iEwEObJQgEzgcbGSN5H3ZzJ1TIHpW0KjkLsb+dyOwso
L4HTSiziVizE68Ge/kndPAOhgMS/cyRpo8/eUutQLSQ0x+EKCGXkUP5AUGjeuJr6+BNrC8PdTjjj
d6UxG+jO14yT6dX03VJ4ACJBlRiUCOzY3QkXQ3wNeI+4BKxG8zJ4MtBtRos2X1EdMUjFz1ABUVhI
vMYvstM/0AIo7h33lSFfhcSW4bnzxyPA8pQdQoPAmBQV8aY8p3aGxVZubJ6etgRbfKPSJLY2+eDF
tZbaZ3FC0kFupfZkNk7bbzJMoCgQu7esf3MN3sFOLzn+PSRtINgjGpOneFkPS6ObjjQu3Wg+rJCs
sDTnwYmywsoUf5TqLMdtUC574xT36xBtZLnM1LWhANmzLQlV9Up4GrbyW0ZOcOyE2TZ/8A8qlFed
RFofNRrjO9lc9yQl4G4a7XCp08Ehlr0W7DhaG4jSfXBDy8Iv6oKpICjrd4oEZsBWMO9QPmdEKaV2
O8TIjtWA2lWZIZswrgiumXsIV1lBQAE1aTEN3rKFyFzwvoCcepI4oq/Gu2wtaLuZWLbBsn1KwjnC
BSFYaOY2RKYxOH6xDSnmZqRjtwuQt2iyZCfdW+qJbbkvrNJ+4+87lrLQDftl9jq2Z/yX1aphTDFr
0nX1Gn6EH/EHjQW8ORQ/M5a9C5jkwLitScG+zsqHwLypvDl8nGpMDyzpQSqxnNpkz+vnfFG8olSI
OzZVTou6L3NIhVaYGiAK34Z7ZtKJsK3ze3KAS0SaAXU1PyEosycZJpNQFhVFcqNarIODaW17JIUn
f7ghuZtOeapEjKjihQ4t26TNXnrn2Bsm4Qnjm4V1B2QagEJ8qvfxcP7nlkukORFCR0iYRrGksnT9
9q3+kZz0Z5CQSXLp736Nv3j8j3KJoFOL8ooSDGzdlFP/czY5BZ0amENwafL/Zb7mj2pJ+ZeFWwPM
m4SBZIIM/RxNKvg/NMVgiqp9s//rf8dU+c0T8tty+Osz/1ItATPqDbmRYT/nxKCniG8xFcjY91ho
z8A0znAKx0l19U8FStfUf4qEiEwRJX0usTAimh5Dpt19jRCj0Emit2MF8SweAk9R74s6ti2Of70u
Dx7xDy1Z5rVy1P0tuamSfxWqUxEcQgz7et86vX/sG0LGWV2irO1omWv0gmaxEsZ6NTKskoT44Ofj
VkMXXj95ykFohEu+1a8iLEtmC68Wh7M25zxamI3dsixw5w22ZgW3tEeePUoyd9MQbZUJ8jIyoBrF
DMdyBEoIOMN0EXQbTyHABykInDqDweAY7iX3FpC02Ni9/iSlwSFm2eCV6656ytmtpgu9u/k6oi5R
PBiif+4l9TFNjUuun600WVBBozFpr0UMUTQbt0b/2qfqWo0vKT2gh7xm75uJrbHVtHR9UTAgrNJ+
WRfJUUm4tT17jCWSM/Bil7sUnkmCb6UDm03HRXnCvVZvWJ90xkrQuZwQEmvCiYQgLaedx7/BTsR3
9G45EAbFPE5m6S+P47MFx8+lc3bxIgrKvd/qTiRvTYwUCTd6156T4KQM60RwDH2RA5NiPGAzuyg/
M4KJBnvsFn6yQJPOmEoBLBux2riGD/VnqW+bcl0tlLNZL5WlFW6mCiIgdJ39qj1wFEmfRoJTgKAH
plSWeYccRzSPheC0wm4UyJ5LkEFNLzKt752IPtxF/dUzG54nnFnTXC89jx94JLHC0S1mUJkLW2Tq
jHrLUBYqrWf8VMDz620a1iZe4DIxqiWwiplu98250hclf8euY5Sb/G0E1cP4Eg8IAl1KBAby0/57
ydKcPlneuy9+uyq9BVY/FIsUjxZWBv5/l89Lz9ZRuuFvYcpyY77cegser0gsoxYFGETWSOVG4oom
D/zSaDO94LWfsQDEJcPYv0aZxR7e3Ne903AZ6ahblxZtAUIK5neijdSTP5lPAwuDbqtj0a8sXCaq
hSPdNck2+fYgfp+dnPxMO2ISTExwLGEgLCQFvFB8vyj5F3nPmnZRF1AIFgYq4fuCeFHE80SIxItI
XpkI/kK+E1sB74H6ElfrG5OPqtzlkdOwnxx8DxnW1TAIDXVvYuF4iTBPVd8umGN1/KUEKqT/biO7
4bLmxwreg4jIRKubBU98lA+5C6eeDkOQ7iYyx5jet/wNYkeeCyNbC6i4XW/zeULqqPJasN614RQ8
Aldq8XJyulQEWkiEkga4XBa6jxcC2V3GrtA/St2SVSS1Xz3XroCd5MuwbMgI/3Q/RJEnSUr7Os2f
9ZSZA3DGnl2HFTiCU8t8QdqcAbqI4J9c5Tn331JkFejW3XfYJLK8EqclSD93mWMkw6vSnAPpRQtR
kb41HXoLFqrXAWmbu+KyNfQdgrqxwsV0G5986yIlL0H7Th3GxmIMDmpCMg7Z5DxYDc8SQw6+s9B8
QCta5Y8CAxrTcNgrWwJF2snL+eYQKxfNh8qh2TJFSqb1AESpvmFAjC2648UdLnR+RbS3OO6EN510
l9FnHWTscqpgdS9ch2wjKCBRMMWxrkepU7/lOxrGajqhc9scXr1pWazufVnjxeYHWrs22cLalQYj
3g3zK8GRxblv7Ph2+WxLWCNjlnkWvDH5GsiY+1PwWiPVl+bZK79B+Ti62qLj1ZEc89D0b5gVRD4i
7uPKc7LIXc/vMpRIvtOD5ijqdt5Kz7LpoUtRt1ZGUUPnrUJYl9PlP7okQf4FQVyH8qdx4/+HkkTk
5v7VQsrF/vXxP0sSUxIxkKqi9tVCSrUiihpXDTgHTVZUVGk/ahKCW6cwV0uTZEvhmVEj/ViXqv8S
NQ1/qSVBeoCe9bdqkq/zG544eAtWufokjoNz9Pv8psxhM2cmGZQdcnpTLZYWqz7FoNTHFSVVq19e
p9MfvtT/kTbJKYPQWf2f/ynxtL8WQFRnmHWppyZv7BfCkeq7fZ10/HEDhYqGVg6hMRps8nT8xF/F
roybE9nEzSeeuE0lp1Go7xvx8h+ehvUXz+PXvy/zS1ytn/dN3qj0q43bP2XKOcwFLjNxXTSestU7
edHUnuMxidPMUzkSEGqUq9zPw7PRwlkbs7JbUn8kM1Be7UsaY3fXRXehhgHL48iau0F28FzzIOXa
Oe3kS+KxQQN3QRxpImO/DyYhM0Nbv4i35beVjbCoxvCa9LhDVJqx4ZzFtE/aWaLhDUnTjQhXi6mU
Knc+YgiMjWOHOcRI39sGx20crGNWImL7IYSPFVAkH3oTGvthDNepdmwQQwXdVZb0S2dqdlFDV/WC
vdg8FjLpqKm/dSNMqIN1j3IcvOJ5MM8VEzLXO3nWYxddJWy2XR4sNSQfhoBejP2j3D7KfYF2T4YY
v5MRoOS8IMWInQO3qdg+GgbZrOWTrN/7Lolqg7u0eiT5qaPAyJSnQkxvjENdYmkJ0X0rgfyaZYBb
22qpEtU5poJtyQgLTXJ7BhKAufbrdJlBxRLSwla6ZD12pHZvrIBEDsJCkoEAetAAvpGjemfZxdyi
E0w4GyP+zmDrpay+4PqctQ6nl7gHir8X82WhkyGS9k4pkMoylOOrNG5zLBGVbBwkNj46U5EIN1MY
3g+5Qe6OaIOYRPyyEiZ2RfGWKZtG4LzPdhpi8VCPCAZXpGYhuzjqWndiPQR7I3hs3Hul1t4UoVvU
FFgqtrlD2KmT7FxnQpHRag+DhiNLHD/HvBTfAshOOstPtVQ3bRTsc+SVPbcyyF2MT2qEW1ghAMVo
NdjUhZysRgN6cu+jRIIfWPfSSh9lW8EPKArocHIZOlEVSKgGwrt/8lGvoBYDpsRBD0dnmlj/rx8j
8L/oPjWZI/H3o/5Pj/951JNboULHtQDYacRp/Ow+jX8BE9d11C+W8f23fhz12r/Qw+iEhht/8H44
on8c9dq/OP5pZCXZ1HVZ4tb58Uy/H7bVl49/PXwp5P50+v721K0vh33QB36nVV2yyhmvuJY2F3yk
ZXW2VtCj5rodhwxlGf5OpFgZi0EiltugFT5aJiAt7p1Be4noJV2lJR+hZr6aUsfR4oPHGqqPIaWm
FzoE+eOA/dCtm5fGLAemSPol9Gv/2Q2D59BNDyHGrrCSpGvqE4ZXj/tsKD/V3Edb7yGz1QbtEmAT
7r2PZsAW3fLmV0a8BoX5FrpFAnnAt4NOuvfMSiczmPDD0feISyo7er0ispvxYhrEeUYpnUWsH7pU
bWcZYDMwl49F3iG/VY+D7t9JvOUpWom6a8aZ6NX7duy3VjMijhnke6lFbp0HAslGJtQd8qGE5BSk
3RJEaiqoRFj5JzPYtj3KTRmpQEvynebOpRz1hLUrNN52mAoG1B0qDosc5nUWPwCCmss+qzRUf2rw
mUjka7koj/V+xjhhbup3IZl4ymDMPQ7tmGZE45ZK8ueOHiVommMtMEaGoyC99ONWLand8EhEbbMQ
gYVlQ8DJ3s/NsFwqtbUzSbV08TmqSnZpI1L6KstusMHpPgViihcjTkK0pRm0Uyt0yRMRSN9M+ufM
5WYu5OHcQ17RE0B8IupkJTfWQYpusjP9p8xnSKuL2bVtmreALIhZIPqr0JPJJeOSagsyOwODNHNy
FA24UQSkL0SUwq7R7wLxlDaHIXqX6m6lgSGttFXCz16jPcgRs7WSxEWP9DmGoqXXMpx7NRS0QGmF
0dCEwwBDjS1I76MabnrUhd1rpr01efeoDc+dwNY+bjERJwizBRTRXU4jrxDeRlhXqKLeNgwyAo2S
6BYkuW3gXRUQNhQ7kCbSuRyTkynlS0Uti2ut6kidUv9eKwr8+aJ8Z2i8nJaas50Ro972pHd5gsF7
tBeN9tJI8KcyNjoy9bXpgyNIw0dN8pey3j26fi3NgkGdZJ0ZveUAfZz/YMOgLeHLKVcDsLPlidiT
ufbiSHlUgkxwokYet7V6MCvjJgvuzhDzhSXd4rG/6p6J6sfw84U5Zm+Foa5IGFiKQnOJk0mcwwC7
TO40vzvnSbBLUAYJUYSsKI7QbsEE0tdGoawsnEhaJz+S2bAuawsfEuqTNNq1QrZp5VsQRstacv/B
RFKWrHDGqY0VKnXq7X9/Y+Bm+TKv/IvH/7gxLDItOPdBzMjfHCs88pf1Lv6ZCT4jTutaiT/1x40B
Xwa2jGxJKCa/o2d+3Bisd2kZpGkKKpmaphp/68aY3DS/1eu/P3XUmb+3B9HgaUXrI10MzHzuDUSj
ax/e0OOi4zgwQIBYrIvUJ1dH9d3XtpaGz1wKK1dUn2KvPma4sUyGHDqOVLtthzNF5KEqWXlNVgNp
1/neA/KQB71s2bhM/tbCyU310hh4R6pGvBsyxZ+1bcMpGBDcPpLrrC4tBXFDGG2bxNq1FfWMRvsA
v0HrQHXALBWr+CZnGBYi7U4Oe3apqME9gClCR2E6ho4uIcaJdiZkkdJz+sBCdqixLkEurCB4VCGa
Zae0Vu002qKlvEc94hkIOPyc9yYBv63ckGlDnZUOnJN9gg3NY24X69mdLLX7Wi3Wle+t+qB+DqtN
o3jLCHdNNUTgRd+LjixVFU6FhdKxHlYiO2E9KpeajKqQJoCVw6YwISOXorkeOGRHHKe1pa2Msb5r
8hZUZ7eoRDBXpXcwMs8RFayPOjO5IkwPg6cfPIlXL6+rjaj4CoEhDYQRsBYqE6hicDq/3Y/hmbgn
0+4QYCeMDLPkxeo1O2RcFsssrQB2aCHyjlghJo9JLHbzAQo3wSFAz8KHpkEfx6ZDa91LqCuPY6Ev
NSKmGpzwI+s4X5LvkwgLaVEwbzKiZZNkkIOE9kGoDIJwy5tsxtyBY0B5z7GpMR0MgcV0rEgrEDop
zBUX9WRSfQYI0ORTHvnLNgRIklA3N94mdxF5D+HRwEtVV9om1+Wrq+TLPpOvDDwJywo2mUJNzzK7
cEOnA5aW6PABQ1KLSM2TyBifEj5xBw7s4eLsSrLUvGgju2b/iTtXMdmmY80y3WwrlwfF5Fxn3Nh2
8WJ030vs8yVkVRG4WCLKTDQvAvN8iZkvh7XdswTTqqcmj3ejjK611cKbyRYPD0o7yqu8SKG6GvfU
aquiQ5rXLy2p2kYYC738NhqEr/u1Ou8BOFVZ+KlIqxhxjhXECLXYdsJV5GrWXiGyMpKNH5o+1tYt
WjG5KA5KL8GdbRf/3PJ+OrEAZFoSvE7kKv9hksNh/aW8/4vH/3JYawjpDeOPXdCv5f3ECZMUyF7U
b7+ulia1DdhQHIca8xXyjH6t7RngqBDEkAzhP1Slv3NSo+35i5P6l++bL/ebEEcWmPRwgpFpm03J
mPj9LBmZWgFpd+V3j1JOFW3pxjof6rtRGC6eki4VzzwKo78zwn5biunaagWAD9ZkrhIPXogioCNR
tSMxVB/ew9E4g4YnuKXcxIruVIX2LhNNNCNbZx7W7lwraluG2tFBvHCZXE37lWelN4WdZYTiKmD8
K2vQXxLxPgMAAZ3vWSNItyhcmDoXTQz3ZiSt3Sid62SI+e1agR5Qu+0qEq4CnC1geRXvJvio90k+
ODHqvCLZiiD4R0QTmgp1fbxTo2tPtxKjKR2k6qGJACjqLIA7QILdvtOak2dkTq7V+2qMz6LLgqdA
Tm6V6CfA2PjQEYr7Nmcbb4IskdgoB92Wam6nR+JB08qjy+pKMPJDVFt2Krl2pZKUqsf3cmrYIUEf
Ypq91YVJaKBJ0NmYmxmMApbWQXv2dA3wQEflHxLgwNKism5eLlysgIBi/+YiAAiMwZEyHiLpe5Xw
m84vLqPLqqoPHVduFrXBHgtxuJDFzHPRtKQ7eRBZ46jzFr5HqXj3SZ9i1cZeJ+sIv01vzfDpKHAh
R1zMkuI9q1zUAhd2UTypIUQNrnGZ67yDUeQXH0Kfz/WQSQGnSGgQ9sOpEkbSkt5JXZecN/qYXqLO
vdLtPWVRvioqHPw91AuFrYeEhTOHhJpltj88awUSL/YOM6tGW4UZFnOiZjyI2giyEzZIIe8MfGEe
M3uz/Mj4cQ1FJKOuzxKrBTkyUERbrN+4KSv4omp29tV7CeH7ZIVzWXagVgH8JpCeoGpBN3eNYiuJ
I4J0Y8RhMKLAkO774bnRfadUM0foC6CT9V7P8R6NNVQ4bZB3Y/LUkKoxI5gOA1HEfzTiIpziGQSc
DE1/VHzhonafzAvx8I/WUmxwEkTRoZDGmpXTQyR8lGO5UJtx3VniVexujVjsaSyQHLFLozWS+2hL
jt4+A4mQc52nPZaEIuhvXoCqP7X0e3inO83rDybYugF3FszYLtX4IQ7goXB5xiJhYeZFzfZGojlj
lB4A1S7D6W1Rk3DIK9UG2YqEq3WSCXuxlFeuqb96pFZo8DVMmCYSPvqgCxn1HV3zFfA06FRmfFzR
+Aqkntu9Eo+9aCDUuFZFoc/zgBbfq6Uno5O2oxdvklzFZKo6asdihJWTE6C1cav0mGKpy1P3vlSv
01uxbS5K+sIFOW/1YUbuwrb0gWbEsEi8vSDfpIkjUQj/dGIlqGZDRbkp/WdnlsRp/+sMikuKXfZv
j/95SZksEpA/aGhGf1dAQKzkFsKGRfIAnrDp5vulo+CqlAy+7jfm9C8zqG/uLD5bU/i6Bh3J37mn
ZH2a8P8VsNIQDfAelv5l8t6ZlIB+2IkrVS7utLHZiQUmeI2ZBzhWE7iZG8OcJq1mNINlbq7Uftxk
hb9u8F0r4Xj2BPxQrpAz5iZWFIw2AgVpKcbRKe1xRPoAPMYB94CY3Uord4pYXzO7ASGFc1StiGYv
3wPsRyoHhJHczMa/DbHkRCkhKLkMFU/Yui02xX54F8BDhI3GmcQbqnqdooIibNNk9yFxu7RS9NmA
iKhjl5otXvmtse+UN0NhpZujEjL9Y9uYawsVUtqSXgxES8zuOAzWMtV1H2SLiEWBkGQHbeQiYwIT
1BIXGgSe5rXQmRHDyyusYcENwoqXga/VARLmHjX9VdZdKHcxId33BSLyISaXwIIvlu3zgYGbqNUA
RQxlrpre0RO0XShypIhZy7SdsVbn+CgJLNVcGtDAWhnPt8EAiI/lLD2N6MH9CB1Hxp8LUdqrxFmf
49f1p+WFE1DOiwndidxtIhJrM2JY5TYhEdRz/G4PgqStcFUM/qaypKUbPpcqqJ1hcnmmK6HEnoJO
rZJ0CP5YJExiZQiJNm2zm+RoBcEGwU0K4RmL8PpJmsk9a9m0xbwd/GUlN8eE3ZB7HDv30WTQqOYM
a8xslUckoAbKmvAPD/lmZCtp8TkQlWOC2VH8zyCB4ZeJG2v0yF5E/SvtW+3EpG9nImxQ8ObUseB4
MBFH/QG47yLLaX7kZ3xxjZkdLeBHgsuETszWJbjHvDXpEpVl4eL1bsylZyl2kCA9TERYPwLzRcdn
7FdowR6IwIbIgDA0HNESHBEemshZOOZbSb5qHYJir4s2YeaCJKHZTAdy97SVqqQYwYa17PsfQovl
RH8OTeVRsB5Cq0XLKZxLaSRO8D4FjpeE92HdHiKYENrIiCxA2NiIiJJBx6TeuBG7hyHGxKasR2N0
FHnrugm8dl97jKq9j+nuXIJxRirRo+uLPr2wWHYw5ga/f9YBhqXyB5qllBj5+tQS7y1oMGjY74v6
y1B9usgvRPSBAT9gwdAyQR1P7MgcAdOTpoHOltnTF5LymAOXEaToFAtkqf8ykv8+6P51sK0wJfnz
mfLzOLS+1L4Rsc9ikKniStAQ+gXuIibRN6EjHgfehb58J7EiiiXBjlo0BkyJTf62RQRCULw3eiBf
Q23jpfpaka0TByf8Tjf+qBtbVd2LZXnIIkdEsqAoA4LvKz1ZFpSNQw/QUIqI8G1AowmSO8v6Gl15
uo5z/Y+96f/6Q/P2/Vv8Y5b/luVDGXh+/eXD/7pmCb/+9/SY//6c//r9Qx7y/UtOi4zfPrDTOqgx
C32Uw+WjauL6x+Jg+sz/19/8fgddh5yEvzyr6heUoO8ff3E34TrQv3U+qkHL82/2K4aq/XlaRoTT
b4//ebcZmsmWkoxXi536lwbsD4PEN2fxz2uNZEDizKkScRhb03jr56BMkpD0ifr/j+lYmoSFf/4R
/O9nzbL/9/ar570umDHscg/wqoqyOh+Sx5p8FMuF1ACWgFC9eWWhyuq4EKRobmX+k2YQ1+MO1Ugx
Wt/CDLk2zQVxUS3GrBaVd6Vku5SAFRTjcpnthdJAVor0JoaHGxQXftXpRi2D4xBajyprYETEz64u
H4ay2lQhymB6hDYoba/07agw0P2rUDwRYOtKBzKieyzTcZ2Oqq2PpdMP8aoyAyd3TWTZMWRVYBmK
/GkCCtDbkyBYKMpju+3Di6IE19aHi0CGFb5TcV64456cuIMUI+XN8/I8dPp9oMGzigR1V8AHThCw
yURt+soq7cqLa6K6Fz29Wycd8IcyjBa+5N8yFbCKC96gCrFSn8NJTFzuCtT2/lWpr7QwQdThWC3r
W5pn70EazgO6CqkEtivVy9JX+bewCXThsZEMUkAhFBIKlKQYtGvYVUkpbolvmfedRCQvCrM86Fnt
mluhjmUE8kY/twwcgKl0E6tyRaI0On06UmPchmToeKimrRGGqnZNgmzXRRef69gN4QnqMFHhd1bp
AKKxXzTT9Y2rLfBecy71zMdJnJocM9mBjmnh6QTcUggknbwW4R9QHhgU4iblguHq65zyIaCMYO+1
UBNiaIz9QJGhjd6TG+gzo0k/q+GSdcUsGpRNSWliYuXVsSRi0/AEChcKGLkNzyMFTUxhE1LgAGsJ
WWMIlVnOgPeTC8z1M7jAv5jSJvRKKgBnJoBCfxub4OmfPEMy0QhbjN3J9WKMxAn1b44wtvOccb+X
5396/PcjzBSR/ACH15jbk9TyjZDwfeBP7AvZqqaFb0uS/wSU13RNoTSXOeREDFy/nmMq62HICjpH
o6hI8t8pz4kz/dM59ttT/yqMSTB7BOTc6atWa1ZyY3wWWAqFZJ+Cguo9UH9SeAULwalFfVa21xS/
I764TYZKw5JexLAkIgTnQOSzIZOUY6rrr2HKgFI7sag9qIV61PrAGXt5F/SdtTSB+m/EVAwuIesn
2DQcBKhX6h5Ylu6ndwKVaFTUAQBEQbMwtVbDwWV6JKWMJmrrxt1/HEZ5pvl7l9wN1a+eOKX5OQZT
YJ4Gc1xFg2qzfmFuCxQ8rTbjEKy0ABJhki3S6FaK+aUJ7qs+2evdqScGzTRfCyAncUVzG3Aq0YfU
Bbh3dnDj0K37/pBFoKETlH7lkwh/VAdQHeP7kmEah+FcMCPEsJCv83ButmtDAywKF8ZKvQ0bvmNi
POm5CT0xmstWvmzhP3tdtVJF1LYaJ/ZkA4mZFEvoofrHrHCRi8KjHBIWAq1TNZe0AZmtf0CKCIbi
o2ZupmHKHnR5WtyTcIPUMsDe4tay06CkLf1wK4ooBwPPliWNgtbapAm+FjfEeRyw1tHwSJiYLR6r
mBAalimR+hwO5pvPua4E2gO5jWtt3MpNRtDjOC8E/HrwLuX6LJrdIkLO7QqEaHUbYnLnPSIbM+u2
alLP/7knCKs5XaWfJoCYBHlYdv/2BDFIO/z9BPmLx/8ognROEIWgQoIPzW+BhD9Xhsa/+FNVcgy5
Kr73/j8rIU3F+GDR4LM3RI/42wmCwXSi6qkIYkiy+DsniGx8rYS+PHXtS3BUWDXmIOZ6vpIYIUK5
ZDzZeOC1WqBAA43iAHzOz4LrwP3f6vX/5e68mty20m79hw5UyOGWJADm1E12uEGpE3LO+PXngWY0
luWvZsq3Ltnj6pFpsdnk3m9Y61n2hFi97cUAApYIs0lB5z0LUpsrFFCHYxHmAwzhyDgGQnkJsbqz
TZUXQpNDChN0AgbGEysdJqHarhrxmTL+eKh9gU3h7GhjHVTgj+c8U249H0GUc8OZg3bHQcy4E95b
NDPeMbsJd5F4Cz2O0DiQRF4EIIHhpKGW1mUVaLp67bLHSmoW5uQbwyqX+kiyKy3XXC2rmqMi1Nap
DgG6e2rMILRzqr50i04jOUdecSEwj9Y3ZHUQ9enbxO3aijjTSJ+z+lXRtE0o1BuR9krBQsZkYzHl
OKn0p6Kqbymu2DIOtgHQdLqzT1nz3qacNVA3GuQYhFs5fKzHLyXde+qLlFqLbpIWoOJduUAYRjD1
4H8I2VuLQaPAvlCIUHClISVdEfejxiQghLNGQ4IHPEJ8ic0BZEbuDedBiq+MU1fZnCEZgjEQpa2Y
ii7WpkbSITbdM0RELWFSA+yxztIfETIxUQRxjj2hideeQm6CbKcFsUNo9mUMr5G1yUsRuxZpNgkg
41CmG3800WJHMeeoj6Ffyt0Ad2xSfsRVdQr1exUXO5k4x6q4CZ61HOPTgBMPBYcGlT4ayDEwtG0k
Y9sQjmOS2Q3KkNGMmTUXG41vMiMtImZ3Vs6s2pwgeUB4GAQpy6xosFsvWCaBvsq997FmEWm+CAKB
zCPsCfR8SOkwlbIUFFpiuWAWDycfUAxD7mM8w65QnPikNNetUxvvSpxuR+NG9Yho6Gk0oW4wnl1l
inXBdrTivmqK5iKQLZDK8xh2mxX6kXnFcmgEg11Hs4lbXiMvf29NZSOSrLxU8KgJIVnQ5VsjlceJ
sA2f2ZWfQGTjJdVQ/48kala4SdQguNZD5RR9dO0VWAm1Byeh8tjNTBpCjkpad9xJGtQ2D9huIAp4
NYj4q6IBl8uxq9L13KkMSXw0fOs7y1P+qPRLytlIFjrBR5BO/dIeYuT0HaEm4dEoIGIoKHbDFIdR
uEzGdiNKgBWU+CXrAXdHAh/dzDZqwa1ANjZkRGc+rBSrTl5I7bJDPb1agvkPbpdnEQcBQljydco3
xqz/46ZQOE9/rTX/j8f/vCm4DmiUTYC486n+w/L2U1yCHNFEIKKSTjgLz+fG+OdNoX2D4UUdarGi
+8Hq+uOm0BAxUoNy/6g4+Bgu/52bQvtLrfnbU6d0/dPKsino2gYdY6uhvFlJHWz8MZQ3DcyPNAXZ
G/sZPHqGwXXwkScEMtRngwyTuCTYr69Q1ELPwfPDDkjG/F/aifzQFOFTmSlg5iO6SOUqia0rgUCO
e4rKHD8LbKo8JTMwCIl9i6v3DiTqgLRxDg7Mmlugr00PbAsEwly1MALVBGmUBLuI69nLYmnhXm09
XGKxXRj1lXXXSmtNnMbkGWmYpLA+aZGAr3x4FwVgN1VyHKoSy3G7S1Vp18gDuo+Ka7HWZ3q6F6TH
UpihhMCKejwhVS/jK6IjVeM5Rscc762ZOq02nIWwwXIvwQ5g3+LX3UZqZ5Ksy2bnqHcsiWJPOdZd
UK7JKQQKSpneCujC8PLW/k6AkRQxxMOjR0OdDv5GzP01p92qwIE+8zb5Z0pNN2jChunmhfp1l0Ft
DIAVClUBNahbWmis67HYFVjxYnJue6ANREZoqbmRS3VeKl9YdhwHq3xnbsmUYyrwWasc2KTKeaui
bUq777NnI9fsrqIgz+N1M5mnHNBkqLQQ5fX+ms2mIMNyfaHZjz1XIGx8WO2dpd2M1lU77ZBLHSpu
guIh6PYQQlmorik5lqK1F0aiyFPh2hnanXPf6dp4BqBcuoaLtIAuVKZnriVhlVnCCU3JE1qYzcQK
e4zb6yBDhgsIWeWPf4+a4FQPydUqNnUucnDDxYlQzZOI0FfxTg1rV9L976Mlb0pQoD0rBHyu614H
zSPpTiJQFDdgwA0knRVClsHatwQsgCZeqZLvNgRcUFEA5OdiGkreWESbVNG1Yb5YArKQprfWuqMx
Zght3uX6vTOypSKe4+CxYLXMWJ+lRoQ1snFbDS1Tx/00AmGnnwh8FCZTcPM0xrjMo1qjv8UwnYb6
XhNNwntprTTDavTHx1B7UY3WNnBvR9QnDMqIfR0XxN8d0LjZvobnTnsuwI3pkWJHtbZnyAW+g+QQ
Jr7BQOy6rC1p6SakoSDMtbmSCrZKor/FYbeFz1sygmonSDlm+YEFV11JSfuWIzQESjD5dt2NJrsc
iBjTqL5Ysex2VZd+HxLcopwAD37afMZhSTgX0YYC/AgZQbKMpKowBKSdJp/x5GLk2Snq7m1FtNXg
qRL1mXDBZ/uRURiMQn0SPfExS9uXWrW2Q6y+DF6+SWSccH08vaNMI3phFEkQ1A3kq1B7SScEN2Z5
D9pgSit57L4ngXXwK/Poh/ouUW1idZdiBxsizUNHjsK3rJU2VuqdUj97CvPotRiUQxGLxaUhFDmL
wMVJvrIupfTS9R2EWfyxjdLRiTbNMtLF0AnLdqfWCDLicZOp5nZU8oekmxdO+vipadou6z6LDLoZ
S/gVFexdjDEaKpHLmtDtGp8NjkmNpuj5W62qW6uUPvoc4UeiozOVhZd43nVnMvBhvjeY++ZUu4mM
9xPh9FvoezGLLlKSrIjQnQw4Yqa9phY4LtTOG0FT92GFnmRSmY77peeUvfAlqcky7WvkAQwX+/ZR
Gb60XlzFaGxrjb31UIDFy1PNLWTyZcySvZchxCAEZ42UR+3Fq9Q3W6MbNpJS8+ZTEJKMWXnQrXQ3
xNOxLArbgshGjb/OZuNKnT8rYbETK6TrpvEq9NFd6rHKsUfEkGzkV3FQ7xG4p3Z8UogIrz38Mg2C
w1UwRYlbtuKr0U/ogs3xe1dszbBdyL1xyqckOdMPK4u8J4uHGI2RoAC1LC+qgHaDHFV5GVetI1Cd
Fr3vZHG3SiNfcKwR3W8XhrchwkA9qBrAVPKzFP8oqESCSymC8Wp8Cdsy5SNWAKHl4FtOuU5mAbYb
mhcFpmql9BvR0J44bD5y1bxNeoQUP1MCexqKVylXn6PCg9PW7rrCOwx6edJj/6VNxtdE6xeGmmzD
xIwOgomKf1TbwAnS1mKfavUsD8EdAOEIwvygmDiGRxNlczmf7zov87Ao6b6USDymLTEH0odEMEpv
Sp+xXn1G3vhRw4hR1Ee/47kQpDHBabHK8itgoRPoaOIIXFEIL88rNNbMe1ZFNz3ng3DBgL/NLPiu
vNjKqL8HkbjqMrT09UCUXGWeUEM44TjZlp88M9lkkDxiyAljfaGk2qtqYqlJK2utCOk11qhgxVJ+
UsVuWWienSTBBtf0iiz1daiNpGvwjZYgt2OUJ8gcQQ3nLCNTst/TmXCIN1KJnLaddkqgH/JuWo9C
4aRdejEhnmRmzAq4/0ybajtmxE2kHxzVqx4AchwPwGnq9v7/rEQZJj3J83WXysg9fYy0FSAILcbv
xKYOgkYELm0IbRWR7KCTltHiQ/WBN4agd5WMQzpyzSRK/tFlrox/ziArU2aAiej5f5S52l8GIn95
/B9lriypZF+baBP0P2+FjG8KxkYdtdRsnvnTakj7pmPFQbHHrubfYoifqyHtG5PZGVaL1Bvhtfm3
ylwiD34bqc4yv1+/9d9cN6lXm1oUhxlOB5XhXWCn3XRoaJrZ2t4akXUwUjHQ/1qtEMLB9hGtACvq
MX9TmO2pMqGNReV4PV16Ehvnfkhfu0QiZEpmkCIPI324Rf5sIoDWyrT9oOkPowR/Sek1Nixe8SS1
3bTUc2whhX7riJeWZEztneCUAyxMXceUrz/V2WSPecvzKEG6NCbgHHzcev8YNzksI2hPsWZeBIzz
KUv0UZpwQUx2PqZ31TopI4XylCu7JLdsC8ZL00NgYmSwKjyVtJ6Bj+XEJ5EQxjayBwXYqM/VBXsr
Jm9rWjYIiC2RSMccY31DXHbqv9fivLbKXG/IOabS9OK1l0k17iGMSnQLm7HL9UU/Sm/qqHxFQ1Ys
LW+GTmUei57E/AKKzJbbDDaS0a31QrzrQXsa48+hnjatks8aqV1sKBRIJTie7iBTl9WTcYZaTtPa
Hjyk4X3bnNNU9l18FOD2lKeBBbNFuKUXDvQb4Oiti6B5Z8vgJNBtL+oeZNkjOa09lxIZBAlVOG0J
cslNBWZ3UF8TCueSArqhkA6ijulyx+InXySsYioJ7iGFd0kBPlKIZxTkMYV5QoFeEn4Dn1iibGfb
tC5q+TWSmnXMlDieC3s/be262FnU+x11v2okj/3cCFRzS2CG8hFr4Kz5KI5d7or0DgE9REAv0c09
RURz0dFleEriSHQd2tx+mAoVVUlH0tGZJHncLfVKeKCdTY7xrCAg2hnzaNvTLJgPFTZFbb7oyV3U
3yzDoXIurdSp4S5JZInnkAdNrUDl8JlH7+ocnyBjMC1HcgHMVeLzUgr3sqyWcastxIJEPxWAbg8q
OHHi+BHrj9vDgOhFD8YJsm3xXkR3g5QuhmErQyUjLhGwOxENUKSXxmQ7oZjRTcEJkE5sKCaylL3a
OwXClwefAB33EudCmvt2MFsNygqkU9K9Z+b0lU7eWsmPxL+QdNNXbtGDKUqr6iyV4i7hZrDIKFCb
5B53oMgT3jhNe5PG/tiaWPBDixg387kpExxfDSvfMAU5lfbvJms9TFbDPS3HB7lV6Rg98TRPLwel
fwoxP6hVomAZy66ZIM7fBnx6BZ/tP3mIzsHJAN0kg5kFPu7H/7aGM1AN/D4a+cvj/7gzRAu1M2kx
tFbs0xhi/zEaUcQZqIh3VpHVP/luuDNEhh+WgpMT5cAs9P7lzpB0niPWUjJoVDxCPwUWf1J3+J/5
v7/+VdAi/0iJ+VUl9+PO+ONbl34bomf1qIVF56VrZQBTYlWPI/aMqgjsaEq7lSV4QPfHp2Gk4S1H
Vm99l3/0ZvIqEvsX+cqHWDT3jnLUIm52tHJ3JNKst4CajDGqZ4WNFNv4pmYGa3lfLajnos2uhUTh
q43xg+XXuhuVsmPmJI4k4iGow+cCRMyo0UcEVvglThjRZs+i6S2EILPNsV43aryVEZt6pgc7Pd4x
S3wL++4Zm/8H7ZKbDcYJNfpqjIRjb+UbtQCZZXX1va+KjEyy0lsJk7pUhtSgGoQE2BmkaQlLM25J
eTG0vW/CSfFSa2emw7zp22mtiJBBRa7Wbk3BRKxaMetGrgZlNkoI4pWVnQaGI68gCIeJrVG5NSNT
eOySoUoaA6NXpqQ5SJg4+yihUdJb3YRc0Jdxlz+OtXoQiYZtEoyI+nwFJrH41PbcP4bqkNo3MaAI
GFQIDCxyBhe4/FhjMskoGGm0jDZERhw9ow5zHnkUOrk7xrac5yDqPBFR5tmIoUWpnUqg2ce05uJL
36DKjH3zEPnNWUb7ZXGpKLptcsVEunnWrUvMxQMlxQ48PCdqSi/5hJUGHfF8U6kdWMVcAEZzaHLP
c5A0nCWuttDC3spVF3Hl1Yq4a1nqStawGWKyaOsT3sb7kBGdQaw9lmROd08yv+T5NvW4VrN8loRz
0aqp+iZWEVEgEqkoxPlK/bvVXmTu55Tb0van3DWJSuuN8F2TgTmGxkug1w42Ybfnpkfl5nZ0+ss6
rz9lVrMtl0hHYSBTIEgUChKZRA2Fw5BjzBkCON6UFNjAdvJcY6j52Tfzu0npEYriKqEUqVj7RpQm
1fwDEovyNAbTo1K8FuGc3UwtM8xVTZzAUUKGlijwD0wZPgFowoHMLxW2KGWRRnkEaWBaVjy61IlX
NguGhomoPgy9su/DlJgZM+SunCuuPOA6Y+izy4P4dRh1+PMGYE8DVqMPCorszMgKDmQ7fw4qUPNS
YLGrRzlhACSUYJQYqM7i5qZJ4qqVh0PUMhAIwUTMWJYOXx9YQ505We//Syn3z9SRMWtGQoZImJ0m
LcN/H4wjeuZf+HUwbv718T9Pf+ubhpGTEl+RVNAq8+D55+lvfTO4GFSUziJdBVP5Pwbj6jd+w2I2
Di3lX9yV/5z+Ko/iwqCR+Fc38be8PIBefusYfnvqxm+nv5j3vZwPZcvpr9qGpmHSMIdgKdCZM1L+
3ncmst0M23jHnYirZ4SgqhSPvdrachkeOkgjMgNxM03I8/K3GmeDEtG198EKeThzlvGg+2TT81lQ
UTgM2lfl16uw0YlZGWoXEyQ5ff5OHHvHnIaXyv+eGcOuGJpdLEE/SQtyZEonlAuSw/Pn0phWVYSH
vWQQOulHRpbnCDF3XsMZbzE5axG6ACNBj2lGwc5sjzlURyOW1HPuydZ7z+mfzlMdASx5/9aZaF+7
4ti0TM7zMd+1ubqt0Z5NMgx8IVH6ldqxEcVlibhMJIJJqcU3JbIehKi4pIZ/LKze9TT5rZcNpOJK
DMBKNx8VuS/YyqGqSxWFTzY5nUkXu1KELCRSkEW1Pfn2uXnwxl0UTW8RM0EzyzZNSgWOuWdgZpMz
01dHXm4zMy5KpS+KbjUl5LKJxNXqsltbcEw08pVFqr4kadY5czqNAW/HkzCBledJBknsFmb6+zhk
a8bgG69EZBfu6Hwcs5c207DxW+KWm/xcVthnNJI7e1w/Bf8p5C/TOhDhZOaHMQG8GVwCcmznUYj5
JonfhVlFjvke2c9aSLuTbNyVMjnopr7EpE6sbSc9dw3OeA4u/cW0qCTA/6VBQnIu7BMhvBTSeA/8
pzRW6Nyw80cWgGQOXYVESdVnla53r2osPzMQATSSs7plL2ixKjVo+Datvw9N5WaVDckXJC9gTZSc
sjHcuJfatc7yxUPhvJgM3i21KD3FSgpvQiT3QXzQU+GkjclxVK2LXoA6FiZe/E54itDP8LPg1pBv
3HqrjibBwr/j0YZJuXAPQ+aiYzkfswR1Wh09rT4Oe6TeZzEI+MKat8cFseCZsk8TsT2ndBIUBcOw
7wVQAP/cAnteOs5YSwaMlK2q+N9VKkxSfiuw/4/H//uIRcxmGKZuoGRTgaL/WDD++4g15TmLUReh
llMv/5l6hbFdQ1trKDKEFoMt468FNrvROdkRF6X5QwL3NwpsVZ+N678W2L8/deZRv3LLawbVlj91
5ro2EuurFVQFYWdoHTvBIjm9QkWJc2TZWMU6HvZFlzFmtNpDFd9Gi/Cq2TbYZg28xtgWEV8JPv67
rl7w8VnoKjBAoVy32YuhPVRkxCAOW4cTB6zcE4hORJ1Yb6zoOurDGx/ScEgrpCja8Fk24PwRgqZi
YfuIAjqAoMY0bbXhuxeNS3ryFRuuZaqGmzFnSil85DnLi9zbtNGTOpGRh/aqH6COp9JapExNqpjV
nLYdA7JdMTgnFNJxVzOZ6YN1lYSPuSktkki3Lfzovq4sNZXEb0xtqjG9xhpx9aLPWS83SDbqlxz7
5QgTXF5aerqR/X6vEwNi1GjWksI2soicSYNM1y/2AsuRoEgZm0hgnCzOSXl4nBrrllYfslIdB1kl
fvW5UcbM1r2PGP/e7LnLgMNrKbEkOsABTxK3svhZJE99H9EztLtIyI+dVjiTRDwFvnmB6Eg8FNEL
2ibHl3VXCFWLstDrlkrc3YzJ4LbMgrPYS3tu7pOpT6464FdELuz3L4LG8RW02tIoJ+IofRCdYCrj
qVkaYr/rp5cUwJJQPMMru5VjvolJ2GOBsAhb41wO2bJrJTdJPkesNFr5vfTHlUg5W4G2DIaPYcAH
WTRoj+ul5lHUYc7oa2WTEc1TJDAnEa6oA/zKXrxJDdknmJrZG8gkYEQisS6ks5jBQxazrK1q12i8
72JbX3UsmlH+kFGYTj64U5mZmjfAqa/B/52VWSqpziDl4qxM7IngLgtYZtr6WUWlGMiX1pxP65mm
4zF/q7diQDpfJTtWV0EheZPp63zZyavyYE3vMlKPjjWp+WAlPlcJGM851AJYaCFD9AaVghTT1LDq
jCQb9fxsysLV1NxAIyp+RAnrD3yckDNDZCRku4vsYlHbnlj3MUlL7yZ4Erj5s4jdLyzybnLmURd9
6vhBXAygMH40oigcl9gjV5oMzVRqsZ34TEiWpiLthUR9lxRrEzQmmdSSerBCoAmNEj6EoAxFmRit
kArIBdQAfdm7A1XZtKL3wl7/7Pm4coz4dVTSl5IZfVyo2zgJTmR9BtQX6dAeRZOI0jb0P1Jvcls5
crgiIayhtg6HfMsy1M5YC/IyKrsJkJhciqz+oYrK7fMkI3tnGrT0rPROfbHAq+6iXr0OLUzZjLkl
wGo02JI2ywdwbAAinyBus/iNExAWg7EMTd3JxupVL7OdHH5YdbrJluO2GMtjZxz1tH6qCTmH9mJ7
5ocSY10Ri4OkFJuOjWjCsi0XI5LJiAcc+480CdbA9Gxl2JhcoD5Io4a3jWhQkOX6idk5rq6Xguyq
CQN4TshUzL0ZWVipQrbEaetaetsthjKijnlNcISqbJCr1IQzBKVd7c+Rb+7imFzTrrDLuF3FtQkM
IlpNsLnDrNu3XcWmCTeEXJEc3dAgnWuLb2Ngqy4yv24X9PjHTDIeeqtjkNzupw5QcIo93Ud0XwMf
7+8VSj1cWOu2NXe1lLhMMB+MDm80/SmOcXnBJIT9knasilMkXFuilTBY2UIbH4WhcSLCnRXotexV
z0HcX0rNQmCLzMSKpzvt4Ckf9bNEhr2UY7wYiJMHlN6r5hX5nV2l48eI2zuAt9pB1pe9wvErjivk
c4lFwmY1njSNsAufWNIReyHg0drUi3ODhdFnN0irb9PoLAfyyuRU2wYBgY+yuLAGkLWTf4lLHcS+
wlZJVO/lqB1Uwl6wkYRevIwQq0xlOhfUqwbGeq/Qp/r8P0dvCrYieNJ5ZNKmn3QurOS4lqzgxPEN
Yk7CTX5VZOauZkxud+vIWN/n0LY7+kcbfgIVOyOQJOsvGPXtpntMGAUXCTpJOXc4q91WL7clkgYF
1l/WthizfZQC9eqfXDVZ2jxYRLcJuEEzKC3+mzuA4uq3xpTMlt8e/7NqEr9BicAVzG+j5GXC+J/G
FOPATOkEFirNyM4fs8c/FFuwiaiKQNXpjN+RZf2nMdW+yUAh5PkX9CLKp78zlpRk+a/2gD899x9x
ML/EvXRi0XuFQrp1Pq1z6NPFJyocHSwhcRXMwJJ1g5d1KyEXldaDuaZlmnowB3x+nLQ8WsEbKDU+
qV15yfvXrIh3IlQVWTxktJyV/+b3OdcjyiCbrVQKxpjLSppeWH4YKEm19gTHpfwqWThHxQsEyxAl
q/g9v5oZ8iYUXK13ispDWN07Ukj86qvXHqOWNVN/JqqEpD2xuhdEd82GPqfHxoN+NpRdJoVmu+eZ
JzxqrBHA2KN2aQlvpnzqVxpDH262etl2L6ZIIHS3T5oN5MhBOk/pLSLoo0cMkuXdEjt+CqRXRWU/
bYPObUOO7KOokMGKu6hM2/fYPJfxR8ooKxw3rf7iB4iuiLBR9m3ttLSraI9R8cCk9Lnkd8lD+trf
SBaDC0SXtiX4wYlWkTOtp/Wwzt1h3bx5ZMNShxGb8Fa86S/VG2J/4nLTpdpgeljqZ+sa37yXYRec
/Ev42tMtqYvHEqD3MifwsV11AkzRRfBpAYAItsKmX6xMGM/RhpKKwMrxi6N5ozhgB8g8QdS7rTbI
nbbyNv4+PRNK6TCNXULDXkYrQMNL305WiIPt2rYe6I1rWmRW8hZvEfY1tqG8B+hN4IB3TrafzLXD
3126kKrl1L9PFNFlzB5qZ+DYLF+IAxea594jfiOFqbMMQa5PKyK4Jg9rNdeoHXDml7DOVxU/pzYH
V7KsB8fzr3UL2vOrKR3Lp8C5KtNrRipft+qULWP/hYGohqp3gKqH4eKLATXk6wVC4XLYtSOQqnWN
stb6pKi3nNS8Z/qhkwgffhxAIzTjXiBJsDnhXiHacS94L7xze9KBxf7gd6eShB7jTVl3BM+sGc8b
KCBOmNykhVJu+9v4mU5umd6BIc1awCPRf6n1DKqTn9l33tzqTf1sX+t40Tzrl2z/Kj1Lz/U9OlvP
2JVXCZmAGinwdrlwDt693LJovMzDbNbHXLfTkvvuFJMYmLz65Bl7+JGbPW8IjdkExRu9t8qrb4iv
YgOx5OIJrhJeeiAs1bWldbmqjEo2uuckO+VgZgvJOGrRYUQrdDlnwRLLuxzuY1Kb/Oskun0P4hzY
imq9MLdpo1P/FlzQEzfEON2Mh2AzSbhudtm9sY5K5SjTxnuQgqXubRcT6wKmRuTDwLCfA2PItukJ
Xh5tkamXZ5fG2yjfYxPB/BaZNXNhNCT6JyotAKeQAUFg84bLESiSK2Wi4eApbzz/QRq/JIofjYJq
q9IPMUuGgU+CXT081o0DXZYUPOnGrd5J30dY2t0Slz2aFuJ2inI5OuQEIg0f7LA65BtWpWPzXG7M
+DUNqLZccgaM/GxWa/k9QezUuiirkdLZaObZTGtf2VWTXYGfwgtj5r5Zk7cQk6AGT5yJDSJQ5vhi
RI5SvgyejScQG4y96KOqyFix7NDStbmH1TK61huscC28DBw0BqMhn0aCDeIwraLnkTUP6Xf8JWDR
8eNNqa6EmR5JoA4slekxjBO+4kPD5jg5x5MbpEhEy/0sy0Q6aW0VcVVUdmp9yr0LaRihW/Rdt06N
8ayqny8sfUvhO1AAylwcC+wotpN3rOcpdvkYiC11sJNlvDSw++Ntg6QMhmD2qQXYWs+8B4nIW/or
80ggxerGF50dISLfDY7/nfBaKzvl/gFEOwQAlAOQQlmIfiX9IU8PWnAtk8cm4SVxR6PGBNYuzNrN
1o0Lrjzl9QYXs0g/Rf+zQ19OkyurR11dyf66eUJYXvR3C+ruWtTO5tk7d09EaXWkplbu4yDs8tvw
xDsrzoRTWW585ngynfe6KTBuIUIEzV8Z6868+T07GbopW4D4or9OxZaXPf/kf9IbR1nE+mzFrImZ
GSk0hOKoPti6x7Ykd1Z7HUz2N8tPMbKbneeIwCVc/SzwFnuLXfVMm24cC5whT7wd+Kvj6D7GrvkB
YF9FWL9GMrbERMIT+9IAtW0TcD7lu88neJk/+/vyfW7P4bDYk0vcbfClNmD40RkwXo1B4kT+Z3Wv
SPxt613xXHyCiTBTDXPNRUy4PYX4ng0b3XL0It77AkLb8au7kafhBMEGpJbTKLvAMN+zS5pLfMbW
7WOLKWZR2rmN/mA6SQ8QHkq8uisYpfDioP83TgDuFLHg2ahsBKQ9b7VsF4WLVU638X16H56103gp
woX0/lwScIlQhd7vNDmaaofyhaVHeJp/FW51iy7pg7yT19Ww6D75hyvuYofgcyewyRB3/vX3uObr
LT3lrnB5QLBIT/Pjms/o8tAcmhvLRq1xUvKr5vDWYYuwke2OA4RiqS3TVbqC4UC8wCJDELpQqj2v
di3tkcwuMCVBRrKWBIIQibQgMAvxwnDl+FMVe54kwyciAKXh7eJVrhDzbfIGG4DbLWvgWd46DpYq
WfBqtU/0vZU5Q29b5PVSJAz1+9gsEper3fGO5lV7ER71q7DXPpQPY6+tpof+UjzPkShEUVgHJM5C
ekoC6hHdBVxYXMRFvBoXEs953QhPmpjx8csKINXXlO2r5vTrriNYA0ZdvwgfW/yALSvaEKjFa/vh
CfFC+AAkx/klfWnTyaA68D/8ukcj8pRIXxl/7HYc61NFuYGgLn8g7as8yet61gfj+l77z6MrHuOn
+Kkf35r61KjnMN9io4widOQL8ToxHGh9IhYytKFLrXDNySmkk/Qd5tMjVmN6pxm9auF1/izELX+I
7G0goNbyOhKfo+g84LtsbhWf8sUgMG6HD0jk20Jc5OAojgM77Ad1p771DfsM90dQ4CJY9/uc1ced
o0D68h+9h0hyTeTK0TLonC7Ef+LSXM/cLNCOZ8ElEY3jxWvhKv4IW2NkbxEDnr5wHAzFskt3zGeQ
sV+jJ/ksRovtwOeRMBaifNWTt5Y3CDSFaeE52drf+3sZdwG37SJ5zV7prIxwqyW1XSWaU0SUfSw0
pSd/OGXjRPbhNayuvUfYsPEwiluJWcf4biWrytZPxiXdWxfr4p38c/E9urUzzPxQvlEWasI2nmxR
3FTCgTobkz+n8uP8n3aCc07yByMnYCZL+sFqwQiA7SaBoR/Cc074HypEm/hqR7ULB2j9LsHMgxni
nYI7eKc0KbtVeyGybjMeh81Hu+gX/qrdoeCFKin5a7RTtYaz/1wSywd98JNOUSyfusjNRQhb8DO3
9a5+sjaRG7kzm34B+NL4kF6ml6Rbs6bBTjFpS7YU7To6WOdx13wCmx5upUylb2uf4bu+prX1V7lu
8xMK2EeEK2K2G96FZQo0ZeOHK/Y40x0L0dHDJLcKgguSnIlKkYwaYS/027A5skYoC7t+El4aZLVP
bHgK0YZUZzcoCpbgYt5gmOg7bcln88QSDAkan4ScC5+pEd4ACJw5p9SckL5iGaLiFIveZYYso0T0
7YoEDhZOODCoy2kHYDAQg9JMzxKlVFNLNyMwmGMIH//gtpjbAVHNPPE3FExF/0PhKc9b1z/va//y
+D/2tZIpswxHwAl8QfulLTasb0B5yTmVwTJa//LT/2yL9W8YmDDN8wtVzg+r/U+1jv4Nigu/y7Zh
7or/psJT+eu+9s9PfV42/NIVg4T2GoZvE7x9nVKj30SesO91rh/CzYJlnaavU/8cxryXCaBu9Z4g
dStaJwj5rFniCV4PCO1a79mN5f+fu/NajttMu+4VwYUcTgE0OieSzXSCYhCRc8bV/wuaX58l2TVT
PvXU1HhKVpOdgPcJe6+twVATyfpGkVdEj7NKx5wpAl50xne6eE3M/ujPAjAJY4c4xS7mah2EGpJN
A9KoQJRTltNN4VJPKfAGgEJ5pEHcIHDUal5YvniF/DlVzUIA4bRD+pKJ28WT2wnSNgaKiud4MxJD
MOvCXuzyb2jonHxo3WFKP9qInFUmWkrNznIk6LsKnhCsP0mIa/hwTgnXalQx4RrUr2Yk5FF8VuR8
rwqgG0nvEvCcmsOSgvAeZqD6gtGLmmJVK/C9rEB+DMxT1iePqL9HpzS0U1KUN3EQYTH6x1nkqjRT
5b3PIKgHmqe31TYpdOy1OnNk2IdywLFQVaFb1JC/jSG5ZYwhBZjvggkSNq2fpUG+5SytzYqU8Jkx
aNWFsTsKxBkWRryEKw1MYCeY8uwUcowg9znNOpR4BhjimLuKbvqOuHTpaHmiiRyOGF9OQfZxEkpX
hRWPJHyrgn2eYevUyYWoMuKKppTAnjIW71tNPySzgY1V2AXESLW0vTx717DKg5hmm8XJKibJuqSP
tNhSBIJw301EPXLH594TqlYL6pJh6ESAhjhHl4YhfJQohz6jAOE1mgsnIQ8/zb69KXL0MigaB4FS
HzWBLcHM6purKMIQADGyFnYpJeWIbAZ9SmS5uSamLzIa5IxJiqjotgY7BWnqqk7GR4MBo2F9tkm5
S5k3qLSXZt5uVPJSe3lX0SKXsRlt8qzYT9OwVgfkCqLf7JfleWEFD2nW9a6Q1NuSDcBQRPTzHHD6
oDJuhkE4cPPMtMtUGCepadwMXQx8829JXztabh5lkGWVqXlBS1BnE28ldV4LcXFTaCYk/CqtWN8H
pel0cbStCfzgc2SBQ7RYPO0l3shQkFepKR9qYTiE0NmtBr4w+/9/780arokhG/wPuhpuj//rZm2p
3M1/vln/zeN/3KwRSS7qSV3+z12Xe+v/iWu0Pwxt4ZwjoJTY4y6qyx83awaVCrFAmFW/yzF/lVZK
sFhQ6uv/UfH/Izm+xPD1l8Xv92eOLZbwa3z71nKW/HyvhmjdVGGgC2sM0xpEaeVRE0+QPoE4O6S9
xNxA87NcX4XqUYDCUe3V4j+z7l9YXj+rO5eD7q9PQSfWW8X2yyqbLffPT6GY2yoXcLasy26NPGbe
s3SDXpqi5KsonD1pSY5Afr/6afD8N6pSnXf+r7/3zw9d++2lB11H+JBB5nDY7CJIVaDi8rVgnBtE
dfMWEvuWEePRNA7TtI526YMP6rOiCrMcUbf9XUrVqW+a6VUKRceczijobdVASko+btdF5FavjGTZ
3tBy2E2870UEkWhG0dq85OhThJ2ZuSNXd+/6L8YSIwKdgAHhot/QIJczhItVFj1vLYSjztxMyJiq
8uzza2TLJ2sCgswpB3pK1q2Vr9s3ibjxy39/j9Bz/e2bRLGBMgLS2PcP76ezfIzzuRpNQ2CyJW7D
pHGTIdhZwuu06/KL2byZ6n5mkQifoBBvQnCrRJzu49HnXm75vVsmLCPTe4FNjrHoa1AkLQnG42tO
Wts87LPF6RuVW3nC+cmpHUcdCYgT5SizEP45hqz1eNPZnXMUZezxaDOSTWi8R0uba+Ah9Z9m4VWX
riGbco1CfYabX16nfN93DvnmWbIb49cGldTIWe70w14yyMzYyhJ9dIfqFyaG9JU078uv6fih6jrw
n1TrKU9ZBGmp10TULcXjIkkVhUNvrhXzjERdZYg2SNdgGerCHAPCSxzv4vQz33rzrBIK0MevOFzw
lsX3ekPqX4tgdr50CdM7T23fGmizEn8mA6PNac9Ys9XGq4TxoWlWpcGRPZ6lggDjh6JR1oymVdkT
oAtOHnnNJhEArPrwOEdrg5YFF0m+V/AXm+ssvKPlq5OdUTphvrdqeIPAfJ2o3feja4jkmDlDyS53
nWrPreFOYCasNXzC6QPplcwMGB/JEhDjdtIBawaekzFbw3YAjTV8vhG4xM/IKPdX5TsbtN5nSu6w
A+T/Mg6V1knm6cs8dnga0N89RILXtOtAcbrgzjTPxNvUEwKA8nGI7qxpXWCWcSB/BDRO+c0cOPFt
/yvWEqc0CU7dkAKKgCHndUCJqMw16S5ivwf5T0cfo6PY9V/Y3orPdjgHpa2xjrUVOjEaVwzBDLFV
lvHNtgJg0W+E1TTidcN/Tj2Vc9ljTMaJwfPelEDnmRsxoQzvSuWtRF0oPM3A+RfE0GH+qL4MGQWK
elDNUyPtUmEnp0/VazYecTcQqlwhwK0f1a84e8V4HE+Ytdf64BgCIS5uucSgBN8Y1s8oGioF8xKZ
466PI1t4ItEtllet/yS1h8Zi6Wk4wgTA/k4f92Z4V3dMwFcG29LG/pg8GE2jk3iy7dumDR/GjfnG
IrnQzy1it1x+KYVVrU/uOGZ4aD6Di1qc+13hRKtsw0/SGTocKirYYV6X8ZN5X04rhaqZwTMjZX8G
tgzpHJFPjA8bJ5XGLDYbbYPhC0WY9tIKG5NoU6125L2yYwCzNXaMmd30XnkaN+bDvIbBqdvmfbFG
ZKnHJ//SnMSvJSa+Wgun5Eg2OPQa2YWfMfCKhALK0+zFN2lwFoDLc5pxzbqW/q4RkSaua2RGmoNm
T4mBshKUrVFsojLo0CQxrt6lZEX4Xmm4Ao6wZsWaKH4LT8paQItta4RUVzfGnEHhfRNbFz5N3L6N
qIm71XZddM4A8ZXxUc3o/R57blh8isFbJh8s86TX27GBxbtNCNyoKsXpedPQswTTvf4cdbuusdB/
oBXlds500q7uybPlyzquozVbl1B+8/NDzCgoW4d4ug9x/q0VHT33jM4bSB0WnjPL2M7iTjcrBqCw
ZbmUctPDQI5rCicuN6aBGcBHaDyL6Ws1UibbZdNuJsw202OqPxkyQaiv1ttCx55PUnyV25daZwC+
6pXtiF4kTe/pTV/m5t9NrkOjLKsatGYQUf+LJgJB+te6DsvJ74//aTdNbrZuGLhV/r+X8oeij920
AoUOawxQ5yW18s+6jk5bX1ghBmiTpdem5vizCZdZaRNuSUlIEST/I3IddcpvB/dvT315Ej9XVXDz
kqbDc7LJ+B7LD2WEM47xnxWijiUlpWGSlYYAMc4t5xxYJ2RmqWtE2lavDbvi+2/4r9K89Emw2kYv
rVl0CZotEJAlVcOq6D6HbD9kX0MBhvmxDIDgfuXE/CrStw5MsLwBQ7phAr9uhA+fzA74aeR7T0Rd
ftUN58c2SnaqGn00ZbydAjKQm00erKEZbHOfhMbtEi2S3wRu7ngJyujGIk+f6DuBHnTuSCxTuB2y
i3ZIBwaCuCTZHpj2AOvXNA8McRVhj35xubWmQAXKzYgLhbk/wu4VHVLuEwRjAvmPHNIU21WljSA2
IxtJk/7Whqcs2mz7xfq+w4STXCU2eiPBOflw8RRa+nGb17vuNdQYfcZnCfawrgL4Sh5KVtGctn21
IxfGSXO8KV7I0jBsLzFUZV3FwnLU2I7O6/hZtliqHMZg4E7+OJ8EoqJDT1RP0bUL7v0CDd3OB3G3
CMO67kHFLS+xmCm9ONcdgdaP060tdrOhuka+LYYV8YqNPRWrnBNIwR7UnSvceOPOH67kc9ZYAGXm
xLmNTkdQArvmXSnRUJpUHIaxLrW1oh2NCoMphcHa8J1sHezIjflAOgfiW3SMleYZXn95Je3GeYjs
47vkkrdlvw6r0SUx2n1FhWZ7hf3cuo8w8dbPGK5s0TnWW3FF5iNjnAoJnpg+QbQ49iHbnoZ8rdJM
LFK9SNPuT3IH8HDNSJFEIqLN3/hIGGDks9PIfDaeGqLMtokvv+u205ZF2q4+qu9ac5caLjUE8eXk
hz835UPF6m5Fe53Nl5gxVOJJwkFaAsE5WlnXVc/zWqHHTjy1XhEqc2X8cmCb7eC3ZJFCVtL0bmzV
c3iKHvjOxvXFZPNIEIiIEzUGsEjqpx2zYrWxcCKwrjXOTYfYbs3udto92WzoGy3JJXGvTz0jPuGW
ETxpVEm+XlXCVRQe1HbfyvuovffV80RCCGwrNw+fdPEdBm4lvynWY5U4db5DUk8pSaYdsRHH/LGQ
bWTwWbNlK1s/vsw4h7n/o/ji0JUpRPMX+SNkIzczMOMbRxAFXx8Ot+45TAEtuOboURJJqjd48SPv
HBfaqd2Oh2Z2ws/8YnkGyrXP/l47lJ/MRlCzdrODsxjgRfji6T0j+1MJfseOsXIxi+gNuO/v8a15
Mid3kN76eFWrLu+MTgFLI/SeMjKmULjX+E6Pj+1jeOc/By/Nw/hGSAeFkdxsavKriKwCXsfKgUyr
ETkE+553M3QjMAfyOnsAZoZmckzvQWE09bbzdyPhU/Ebrz+RXbT1ZeOZ454fI0OSm53sk4xDof0I
FCggtoLxo3kwycp7iIHMr/mpFD38l3lQ0zumcJu/5G3wCs89vB/fQw93c8EfsxlmmkKtvdBAiMRg
ORnc5ozZIpJhmxZn+jRu+iFymupZeBO32ko5mdB3NlF8GEhi7TBOX5Xu1sWH5dvbULyZABOooKmp
cJFZpxkmPG3OsmsR1xEykmhNRKTwqrRePb6IrQNXJOwyO9e8LCNY4lWldho3ouTo8qrLHwT1QQJp
XKxmlCCSBxOKkZyis0O+FvXDxEJcv1QzN7biSBXVG4euJMfbTpqPUOUrk37N4mMY7ef8bSxuprXP
o73IF7Bv+HR1wjS0I2cIHYHpFAyIZiFeiaHi6sAflDGlktwzTn7Gt8bmym3wZ8lYAAfJYLEOLq5H
uqA//JunShinZFE0ZVXiP/+j+sBERTXw61TpL4//MVXSwTVQmWiKvgjcfmOZ8bvQvqkmoRcMlfih
P6ZKWLYoS/Rl2iPKmmIxcPpRfah/IBLmj2nxefBiNfgHfgJ+4W/VB6K8n1/6Etjxc/WRE8YTT7HP
UF/xMyw0GAY9Cov2U2JOjAFVePathEyAsBtREBujQjiDnMmAmKNx35aiJ0aq000jHdu07urESaUh
+2bUUddsNX6uLXQ621M251TGmdWuE7zvsdU8lIJ0lbV5ncSyU+SJTXowGg+UxmelN45agUxBqZxE
1pqTivHUwDmZ12nFejKKNwkBd2M25PuwA5NiSyoLV3FklSbkLHQJOU1vY6WeRBl8OB6SbgDUVM1P
WRFfuqZ7xvrg1HpxbfrhjOLukIwhSmJsa2qw9amIkOTEYNbGa42TrM66rZyS6JPfDULrWoj8mJB8
k8ljYNbSE0gwbVtFcEe1f9LTeo16edMqyrkLSfhTBfBjr1GPdyARDzBmuT2qNG+avOlizLwSY4zu
qw/gMFn3bctVjuos+5p5tVY2hpy1LbHaVSyo66lNzkMtAsEdpK+CERAGY9bkuI0t9qK9P22FlkAi
pIXRTewrT5Hid31UGcNPtRP1CXF6/+YrXNRUDT4qdA4NMSpF9n/RvmJN5Dr59Qr/y+N/XOEG9krk
qwBZMPxzF+VH/zBlmn/Qy8iYhjSi6hf1659XOEs+0m7AFfJ0GKcuWtsfV7j+B0ixpV+RNLYoQLf/
yRXOcPwvV/gvT33pZH6+wg0WSXkzwNwwwnQHRy9wGzWlxBUl1iG4OqbdQFfbysyVOiZVpu+a1cK1
opzDIFEGGkdoils59MhzWpOOvF2s6laPTkYW9HSvSxVKtQDjUYl406g9kfQRKasuFnZvTUBnWBcH
MxEmOmdhNQD1JG5i1pN7aC7HIKy/at4DYP/hgIWHHC/uJaOv7RqhPaX9fAgq4aJibOmwTGsVSsSx
VW7IhjkTZS8phM2UwwgUyVBJboII1hk5axQpdlcxV6oEdTVCIynz7hqoxq5IAS51yMoLg9NbznSF
8EkUTnrjpoBtgsj0fKu0gNNnW+Y016Sj3Qj0Z73pKZiCd6tFg5fUwUMvhi/sC3Rud2wTjahcldEM
zk3aNhYVAOIXPZzeO1FYafpbpVeZHWjQwqTcpw7K1MpVc+2S1eEFo8+qgPYBzv9e7DAsZuU6NcN1
0lhkdTWfjV9u5PE5qA6KolzD4ZuVNs5YkD0vLuhSwINy8AnMtwNLHkir3Mw/VJmoak04tUqaQZiV
z2kcPpaVvAkk/ySKmQc2Z1dn4rH1549aGc9ipOvrulYwLwSPY6jvFXNYjwF0rkI8ZyK7OdRcpUyp
HMZ14eSFa40dPgL6AmkaGQ9PYAUaJJBDmJz1Ob2PdWFX8EqxwbMrME4B6Do7AE8m1OlaVrITeX93
YsjurrpIQetMPpvfKmXq/Da1w13BJzBlIU5cyzgPUnXpZ1qJhbtHiSz668F/HdsJ3aa8ZfuOpokt
axj2tqqXdlwv2m1TPM4ChjfFDN/8tL1NAulGhnguZzxdsPU2KrN430D7Jb5iNWSDec2z2B1mFMFq
9ZGTpnbRQtwohfnNmlv13mLzYcslhbrCh2SxgwF2wk+gnq1preJpg2kIEXn+iVEELZu49SELFEG3
TfzwBuVigwohW7dD/lFo5kMySvdaXx+XbXnM+bRVSukG+w/7DcNGbNR2JjyECq+JMLNuyeTwsnmR
O4YojAJwBZIagIkYm11GlEb3ZdaNnYTf6oAziiOLBOzVgFRb77ItoWfHgZa189eklANIildKkqBO
F3c+6sLGML5qa9jkouZqU03CZzOpniASVtpigpUb6Ymv7z4fkWHpevTVs4Hqa2mtz0DE6lp/DbFX
2//eg8VUuUcbIpAXDVw6ddx/PViI2WT88/PB8jeP/zG4Uv6AwS4b3/0P3w+IH2Mr5Q9unUsKDGHJ
6q/aEQ2SugSsGkaAKcqGwm/7cawsNSUHEZtMDp7vHo1/UDh+N2f8spT77Yl/p4f9tG8yh6SRCEsS
NnpkPHCsAK7wFXTtrdJkblAib066wdUrYj3amFGO9My3rW/GlcHNi7LTUzq+7SHpAD1DoFDZ+Rh3
NGYhPjaGog/dRE+cSkb7RmMqRr5jAh0BlbiP+K7XxriLk/AxzrOTbEZnBWm2H/srvEBXJRzKdUNo
QCdAfqmb8dmvAYgrA2ow9VAQ04BMw9NHziKluupha0dQOnVtOg6JsG7zEMaV/DpZ5p5TnYgSniEc
EFNS92CpyepkPTWMvhuL3yw/pQWc/LNSZ8eyipyAq1M1NjWQPT4K2Io1yxHuwVJ5r/sQ5JtXiFX0
udlDPKhIJXKvMWUKzEXLlZA/ScS6qRc8AJm0mdXHodZPHN03UZtWgkgdnUVvejqf6h7hoVxzG+65
onGiRe1nrbTo5ettmsMPnwmIkTChpYUDnYVZQrdPakpCNk16iSib/QkSj12uBBvVpxuEEnKtUch3
prY3OfWNAneFhExvxlpBP5mkkM8n5VBmn3Oi8VffKlW49yFgQXI+GCqCb406XABHOAb9VQVKUpTR
YcSUogJqXCZ4ATI2ifnJwEgg9i2S7y6imt+Qy+2UAS54kW+1ES9C2SOdSE9DMu4TAV6iot3NBTIb
upEqWApZZW+CXhEUBS8FOOOWfMmExp5vErFuJHYGXpJKN4vsPLFgFJQ8mgM7sIiFlUL3zrreUzXi
bZJmFbTtVgvnncm3LWYhVsZMKSIGr3agpFuaDUclhp675bYATtDMw0rIg/3UNJuoEhh9lKsCN03b
sSeyapSgLDVm2Y06wAc6mK7bPOrbqsGoi9w4UHXAQoabZJkTIwXxOwNJFB96m7yNAW4/coT0hjWG
Ve/0obzHzAeGgAVcBZUSBuNJ6bVnHRFkNORktkE6Dk02D/3WSu6bqWdyin1Fb22jRNtIpSFnyYOm
XXNN+5ZrgytiehSK+XPJWO0GdJUdb7W88DeC8lXuKwo34w7HJCTZ8jayyFMrTScCKX/oa+s6Ccl9
hzq6qaOvifbFLwS+WHp+p6bizW+BS8jRsJULkEX88GM0RSkco3hPshOXu7RKq69kHD0FLraonhlt
ekYh7LMl8lAFHmshkZYNQkbEjeQXuzrtJRthmufnhLHIY7xTR94ZqDeUlCJaZYbBuJdXskK9M5mH
rGpvTSicdLN8yvxp56us7PCqEgRs2iUpjVM+57YckIE3+99yROGTJRx98b1q5edyxjehImxTo9VE
wJr2PPfqXSXr26jNVjMKXKm85Wysp+reBMRRdQ8+t5AU2lvaZ15OIEtEVlXSisc0Gg6A//OVouB2
b9F6bQ1LCGWnNnRcrG2s1OK/+KQkvUOWl85GBqNAXOf/0FkyMfn1pPybx/9owUyWNaYhA2gFuPYr
F8f8g52SSfC1/B2Ktqh6fgxZWPEwWuGARYQJ+Wz5Vz/OyqUF4/cB8QHghvDnH2WHYq/8awv280tf
ftPPLVjRQI7U4aJtOuGASNJeshUm2Xes7EHADaLmGzgtYYxVARV+F20L9rLZWu/dRNo18pnl+8pX
vISALi3aWLOJ8xDpdLcCzahLm4FBK34wr7PwvbvNKwJkou1tSDDgCVix833/pjvd1cIJV70BO8yC
Tc5dwncJNMqrFUEXgo+H54WtBZi0+DmhpE8PRLll8lm9tffae/Yt+pa+l/lGlWa71acrMcKupLiQ
xXFYZKz6p9IzFKBudzpG6EDdRRvB2i482SaloUHbIEKiKDj0qs/xsTvEd3PllKdmO6+4edi1w/30
wgBm274Ie/PYrRimf+ROhyiSwAz1EuSbrPNYCKhrAUf3A+ZJhPGLz8gu7qZH/SuBg07kp10tu/MB
xoBwgTqnPVdv6ld6qU75hYZNXGE0sSxudKuY2DOj39XhKW0fpuJ+yHfguak24mcKZxpg48GEBmrH
a+nC8WYtkxg7vvniKwFkGN1jNERc+vKe+6WSbTNlN4y8a9dxvIA7/X6fyOOzyrsyv2va0TKvYbUd
RjShkhO+k/ntW4ABtOM0rFQL5x+3K+1ztNunENxlm8Lx7V5HGM3P8to8LlptPh0cHHtJsdEpDHaT
44ReWZtiY00W0+v3wuEKcEfZ1cqXFNT5mGJnv5HMNkEPmutTFuzQxa4xR157V3ZeFVT4CO/Xmted
ImbIdrIh4O4M9sFLH+SdvmvumrVAcIYtv1ACbeqNxS7/zJE2uz27CES90Ya/Y6tvRrsxH8Pn9l55
ZzSPhgFSgwinxo6No7Lvn+p9/O7rK3mbbwinSR3m73fWnY+DjcKDdniDal7mWHjGGC98myoCo1yr
W3dQne7ad+1dM3aN5poB8woFGS/TfEggV/kNvWf8GbE+8W0i7sa8OQKnqz6yJEb4S5YCaa6HhXJk
XINL8jCU51I8h+mRaX+N5comcyo5WicTiTCfcow41o6O7SY4crHcRSIQV7vYoXKh17cVV/OKE/KZ
Vb3X7gjqdAGRI6VaZ+t+3yq8oH6Pz9zr1gXJ2itlM/DGppfuFOybU3toDwtVlIQtC/mP8Vg8RJ88
Hf95OGDydZCxOQw3nOVKELkWRHuyoa200T5Dkz0G46UsTuO8FdsFEk+NODyFPsJpCczKW4IvgChy
OualTjbBMh1zeVemO/QHi02x9Uggx45c13fYgBSTh66CA7XytNSq6y7x4u8mQ0LA6ppOdkct3Nl1
tmKVRbnITgXdRWo6rKaqyasNV8vA/ts4oj/D9/muwch8oX6bSpK1N8R35yQFtE7HIhotErOmYGXV
d/K9dszKY/UsrRdL32rQN2KFdXDjb6DRWzaKjNShU5Bc1dUqL3vOxXXxoSWQIjYo7qRXBLVsqiI2
KV7zEqyXJId1B5fjdUa6BkwVNeJJl53pnFN2T9u5PiSSm+7ndfHcjuf5ak9nom7s5j7el3dqu2of
/fvkkBy0/HFEk0sunOBkNTZZlC6EGzYvcvvgh++6fK4mvNXtcukx1kqmlUwZ9IXf2hj2rYFD0ovQ
V4HiglKTQb6xa/yHWFp0PgsnYfzzDB+B1gC1ESlse/MrOAHVeZ9f9NA1vrIeTda18NfjWx5eMewM
D9VFT2/xKXmRpz12X122rV19wkiievPKqEBfOIP6Mmzz4CEk9MPujzAvrWCrYPqbdkW5idiVGcNR
ZGE74ct9EvbaPRoE19IOfokHJOFSSq8hLxx6hacdAdiLVyIm3RAk+8NsHmCuDOJdYtRORUHHd0hX
z2W8F7oNoQtFx94odBT1Q3SSO029VPvhsajWkc/Ke7KtTTwcTO2YmF6Hp2pmnMLQYkVyT2Wi2qcU
25VHg6l0b73BiMuJPvqo+VhZceUn3k96w0Gv3Xl4qOublRUrzZ/eEjKVVUYWuPIkn+wpZoB8Wybw
ixgpsfO5YfusNXiCIbODBLobebIXo7yB2zKI9aAHXM1kRCfM2rG7dWdT21j447PKHc7/3skFgmLw
CkBhQZsDzfgfnEJ8KFQtP08u/ubxP+oxQOS6CJrLhJWFTnjRS/8YifOvCOJBuQ3iZgFsMaD4UY8t
lFqENZhi2MWZ/J0/6zECfAzxpwj4f8QpRIX9l3pskWRDXoQjRr2o/kY2l2RyATBKBKAgVDeJ7gNN
3c1jspd61GuF6QoMIPPMcMeaW1N1CErFtggaldqnkYa4SWtHpXEWNgYNZQaSHEPjnrXT9wpMsqer
qHhRN60T6Tm5FdIebJ3ulv3HZBCThXN4dDr0p3p5rKs7tMCT+YpJhCOQzBfLifxbIF1q5VhhdGDo
DH19ZSUbWcbA4ahoNGevxYKobUP6xAOXFITa8NNoNnHBvYAggcnG3xE1V6NlfQ2I90v2WFz7ewEB
TbgxCs+6RMwIarzNUATTfZMfo441t/bQd2c58sZg9gqWdlPkaZXN9ctBUIiHhkEGT1bmjvDsb/y9
vvqksHRwyS93pE19pPh7JwTWFmz4DAAWyAPLvpj5DrXdIbf02Bz6V/Se3Un9GlbQc6j8kFGW6DEw
vrFcIJB6TYAvvVP85jO+CVfmh3EFAPVWoku4+tfmdsk3l8ZtLtFLmG5byOhvMe87R/lrkpEa54hQ
IjwikZQPn2xavJS7hsNbDG6+4CqQdwx4FJQWL02zL7CZDniXFZ9Uzfsw/o8g+99JLF3yExWuBElB
nvY/cXpspX+9EzAK/P3xP2aY8h/y0l6ZIvvs78jS/7sTgNNj5I2hgXvEcj9YNmB/3gn4Vyo3Anqv
/yjs/q8zw2/BdIokbVb1S8rBP1qOff8lv08xRQwfOiEMS3+o/taZpQS4VpkZwTpKTxa7115FoIy+
PDXEjwFOJ0B5SCNAzyWZ7CHx3WLPZWEQMOPJq2LoWRTDkvhiNDXJsmCkQmjCKMD9pDO4Ryh2GkyX
VGtpicTpvgtgR3X5e4pDvReJk8ck/eIb/jFK8MfnEZCymh2C7zGIBHl/FXPpbcQ2laLHDx4ljW7N
7zbgghkXAjUhvl1pviFuvAPTUQJ4mjGm+kPF6lqIcYIiFg+suAQbqjlDnm6igMmlQElXaWelsRhc
UZIY1dXy6ayE2Cmpm8daeoyE9jyrsB6auneBJexGX1xX0OUHYgkbTGOlFntF1kN/FtYztmkpL6j2
OIlFbkeYtDJo+TQLDexLw7dlkQkru31unezKn1V00GYQ7EdiMdykVbwZZ1lcVgstFO1eY7cJLVGg
HOe53rFddUOL9zFGCWRq3crqZyTXaOEN4QYd+3lSc1tQO1tP2Kv1i5GLpWDYfUrz5HTSC9CQVUvG
o6up5Vru/QNwznUXCDuStt71Un3O4OmpkKGaWT5oVbeGUn6blcobqFD93NrMIxWWvmBJxJPvoyCL
hHmbNP0rZOyLokmndI6Tk45SCI8WRAzjEETinQ90LmMgKbWI8aVvVQfOI/zIeD4STBJG3b6MwxHo
Wsxux0zOqiQIn1U509iIh4jtDINUL0JIhvVyYyAg033DBfFidvJ7rbXCMZ7Do6wJBHYnZ7OumIY+
pMG2jYtdxx2XXByHcfHap4wqlyQ0o1OhB9WAKgycbzmuGKV5bvkaG63nK+BUMtTKXYc+rmLexTIz
yESUSQ9JTSwp+1jNfFd1AsXx+EX6i6+Xz/O8N6t03SwvwJgIBMZHQI6iivAqFzg48Y4MJIJoLD7R
OjhdQqwonholvkt1QLYA3A2/Yuo4YaZQyuwsduNDSliZ0bWiKxqrsnqpB8FdRm3joK/EHq5F8NwM
dKLhaGd8OXURRaT/plNCloujBDr706jjume0EDNunu9m6TVR6MvBrqS0F6N8X87gJXIsgOhX6m5i
Nr4VFQSFcXKrauuuqbW7omJMoQgXpZs9hnc0ZoFlbCyh8kZj/Kj9aGdqSNZzTm+QeU5ZMtnAORBh
x8Cp13ykfIsHLVMOI7lWmkIGJ4VxZSLnkEzy2gQCLPRuW9SfTbSETY2rgP4AIB8CX7pLSDOpOXh6
hvVmPpcDObTCUyYqGyUd3ythPOU9qAJDsJ51uGhi1HuyWj1ZjcWTUTZFo9qjzGEPmhqvaEOXLCbn
tNLd0O+/wbhzJoKjQN7bCFmYceB5gFubMRAKUbzJ4nsSw+4Z1OB+YiIuKPGX3HeIkRM3EkHlWtoA
/RvlTAmUAqVJPwGUCCXhVaSBMcgLsYMh+TDZFmqZtOv69NHvxI8ea8IwdYNtoFRT/bNABJMwaq9l
3LpyukhhkwabaWusxDT8mnVyN9IA7F1AL1W2w9VHV4VVqLgMEC5Zl+AuVR0hQxqc9vaSyhehyiUa
KQfrYUZwBUdkf+xQZIV96YA0MBX+xUPX70cz5xtQNlLW5cWe+F90L4va/W+O9l8f/+fRjnBMlywm
q8YyP/1T98LRrhNERFMhfwfl/prSqSB70fHh/v9Z7c9FPuZLEUg/DjbqkH94tCu/615+e+nLKvTn
oWsqj6o5mxmmb7lyRsALmrYhMCCzRCdflNp+DHzn2HM29wNxxHJ8jPvibJrTg5IjcqvbFWBpxzQA
wkm1TbLBZtKs9/b/cXceS5Kb6ZJ9oUEbtNgGgEBomXoDy0oBrTWe/h7wNqfI4hjHuKV1G63ZVZkV
FYn4hX/ux6N0B5PYFY3yUEzdOU0xfmefoh6dYwsKVX9vo5rVg+gWJHNLxadbQwYtknUPrq0BxK9A
XWG99GICV23AZVascWYOxbZkIwwpeRwhHU4K2ULGObQ1e795RmY6MNll1Fb3yuY5StBk2mUE8SKZ
vRtAUxpxaBdsuzN+nqn1aoPskAZ0lk99gZc2M5hApHhVulZ/CfPGKwxuFH5DtzVRJg2kjclBY3zp
WaWFLj34IW2mdP3lHWG4eqd0R7VMNypuc2MZUFLuG2PqE8LUrfN5Y4XWoZACt8/y3oYYemgFKByJ
aNf+zaBQzO9Vpw04lzOGKtKSjF6AlKsHdiax5vuY8bPQqRrxMOep7BiST3awX5lskzKyK4QCBrn8
oNoJawpLKro1QEtXmtRzCoGjEt9rjWS/mkMDIBlgsQzUrWlLLAsCs7CRVQKxIyBPwLAAn7BM0rqz
xWVRsXJpFab1LVyWm76ubQwxl2ohaiad15u3aYqvLVJ5j9BlDdA/CeyP5WevwtuUA1DhMpCoaQjv
NCi8SH36aHTjmzVlN1Xwc1tjzzXRU+qqgVAfHMKMwTE/8paRl26291xO1iMeoxJkYA1xh/5NOAif
5Zxma62xVikuP0EaDpPmPxMKXtGrsZJj/5QZ5XecHk0R5s84YtNUILe8hVK3TsrkktAUFc6RU3Qm
Uqp0Zjmd7IAujXk097kceioPbc3A02TIqmvyITDSHR9NqLcjFnvJpzZcB0FiUQ3LYN+tfpvDqcRa
s+bO3P9r6OJbLOiPo7YpYulZolSiiuan3uQcGn0WMRG2lKcc4+sllTnKDji/Y4P4u7ZWaCayYnOX
1hKDshQYb/vaiVR/6vBmg6B/akv12okAFehg9OXgLgzWtRbKB0kLLqFEs2QNHzTv9u0ofkVtuOuK
2XIyHJ5+cREs0r7FPfaJgnEc6xAyAZs6YvKpCxCdEOmDlh6m+GAwFEnFs9XAT2oXu2Tu8obBS2Es
on/2cQ/cjxxKU9KTIlLbyo3AbIniKJ5hbTgErOT6FDCLVNMXnVOjj2VmaRQPO8mdS7ZbSv8sciVW
DNzIx9Vdi/nr3MZfDXMbVbBOftS5AQd+QW02xai7Bj93wbow8AQ3DIanLaXrLIzm0nv7OXbsynhw
10ukpwOBXAiPYoNqh++u59xaygCvGFqozAZGSMtS0h96qALl8BKPiT0zeCELkMFYEHl/hNlaZ4MM
IZpnMk15kv7V2yObFFh2JCA2HCycf7894on8dXv8y9f/vj1K/2Hkx3dkiTeoA1m2p9/9OxIzyWUv
Jtq1iGPLpvzz5rtADZa2JoakuIVQpn6fSQIhkDRL4vvRuP3bL/0D/w69t79oYEi+f/yrW4tG9gf/
ziAkHLwiTd2UnAWDDFBdN7rNRHdcINOdCt2Q50PPEuQUfcUQn1Y8zMtDT07DPKmFuI3YUmXmWyqg
1Ogz6OmqUab1sHRwJuqa65A30+8uLw1Cw/w+FY28FueRDI2/Y+h6mkX9apJo4985RZd2XbzGiUEX
6YEeqB1WCLrSoKxTQhlkwy5L0Ii4y+IHP+tVeDMDGOcmvMOU10MTrlC/ZuQ3Wi4ldq5IPmATUsds
euy9aGJij/hTADPelO1RSUrXjL/GLkFnfpLyN7n66Pu1X1fncDKfOEETGVFhq0Qknq2WzSIen2Oz
2XUJgVFehSP46i5VOvaK9JpDTE2E/iwF3acqAbYDz2/H/vLRbcmZMlYK70GXrUu42jNYq6Db+DXv
5JhhomEXouepXflR7WSNep4RpYS0drG01hpDzKD28vSx758t/EyzNd0TOXIa8yFQfsj55xQHu3Hk
wCE62fAul3DUeEOzeD0UH0AT1HULjjExWs8MVJDWELaiBytr9lnzaIp7Ucdpo+1k+TsgQazESGLZ
c8M1jwsb+Vva7KLk2irazqKdrhUjwOoJrYBYhUeKjATlKktsWipEsXR04pCKAC1x81x6ayYF7rM2
vzfhYQjf82RY5UEPnq16H3r9krPu6Qw/zShL3AbbYWNJ+HGD1xyGdS3391GCPkvKZkqjiRgZFvmS
vWrsrW3bmTtFkVmIQ4+P1zpLjk1OhB7pM2sJl8c0VZGr07tvK/0IYxQbY16rBZZLBqhQOnUhJSxQ
FZ8562s8TYB5CpOx2BOdq6AZmDuIhQst3huTfJ1aDxp4jSCBUVNRZTtIDh0tuZWvpjEmU9ydGouG
guYmhQ/qhPNF6Bzg5YFlupWabpu2sdthPQXzPivTI7dfz2pMd2Q42jaZp4QwF0M8Tb7hGUG0kIu2
VcQMG0MKjTJYUwNYgya92h0VfyGVBgJHxIhQd4V5pZBkN0jYpjsBHTkC636YMbflWu20Uuv4UURQ
i+RbPtLTLt5aibZjXeWPw6qOe44xl6YPGGiEjdTPnp6FEml3spdpvtMJXxo845Iab8wmXYcTyDK4
2U2Jw3vZZkl2B8tZsf0Qc+Ol1omD0yPNyHdKHpr+Y1RHe6aCpR3UvQk9MC7wFKQqiVH2vqwGYtiz
6fYjkzt1E9aIYDykkgyCKJsc1h/g95Eba+2xIankQ50wpew2pIzr8t5ThsCZm8W1GllIctYDIsOj
IUQXMx7bj36KRneO5OaoNNeQjEfnb6MIIQ+sUhx9WHXKD1wcjm084kMilCnWXC0NEHt9ShVl1Bhb
GpLPTf3RyrO8kmJ8wcp7Sv2V1DTg/A9RfB2bL87k67IZHmgK2fRZcNNC7e3/0I8Zqg1tgJsAx1Hr
K9AT1zlHk4KbsqlwSE3rLVD0bY4fajlqWST2pEi+JP34QO3kkAkEDsNtlnfkZpRbZVSYovjkyAJn
sIiZFaLXKO0tI97GDHznQN2YxYSDOnS6/LEsVKa1IDgmuFmCf6w7iHYNTdg6UC1q0bijCIwaKdnM
2m3E58CWlzHb1BxCv0YOb21FwP1EH7uBt1mEQjfp8kNcpfuoUW9NqV8n/xnKFo2jfAzSvcm9RBYz
p8q013/vCM1Ul0atxYULdYWMOXv839yuFyPRr8eHv3z9f48P8OGo/bUsNnxMSCqepp/HB5FUiaiS
WhdJr/OB/VOqBNFcNiibUXWFDAlC/c/jA4F1KnPgFGmKQavwP0mVcGf/y/HhTy/9V0uTEimFpko4
9sKs2Jl4Ocw4sWVJ3xaRBG1Y31CWROkV+1yuu8msQ5RUCdtGj0MYOKJExXuPvYOIokzS265JgOi0
jdqDH6IYV7SZa+jjlGa9aAPtX1Rq2WE/It2ywEGrCSo8Fkz4p1AiFi9sdbCuFXVjQlJ51Ea6psKi
ZLLo58omZQ42cwdVMmWTccpfNUpBcu3Q4QypMgV4rdfh2vHBVRTpuKMpGPNkcbbUiLJCKBZ9euy4
m2S1uokjfTfJ5BTi3BEpfqh85Vzxd28gh80sypeaY4ucShtrfI9kjD6ljDljPvox5Sy1sYtYzvJ6
uvcxFsNAvMtNThgaFnxdI9ibibzxyfwKXcaobmg2Ci234n0mOLeMJIpKBd6NI4lVO9bJ2YYWofKk
OBqmv5kr8zbm07GtY84348Yy8mfEvxUHTSoY2EgUn8uotR11xS7D8FUA1BKIpB7iAcj46BbYSCqC
66nabuRB4vTBYA/3JcCyFpZN0GcAl7iKZxS7Vuy+lG2s6ukykglpAZblJbhyxVHjzxAjSCQlbtFK
jtJtw6BgLv9cLE3ABNBw6q7l+EeDmjpdAqGjczZZi4G+7ityGWEEiMlfaf20LQfwpAI/1Cx3GlYr
MYLBLRvbjhrC3H9PI2+KEH7Nt77fyURq5/Zh7D6tNr4m/oZC+FUe1aiVUfzUiUoBqI0vG/CTQTqW
UWghx4RmSjz4c4SdbCWvXLEusqB4vECk47feeNPMUx/e1JmVUNqZqD8gEtysjL0SBcIPjEsYGkDb
RtuAmh826YMaXLLScgTebV8Uto3BJlMlx5RjQTE/50V1GWd1bbH0z0G6vDHkYwYZsIl+F7VnMase
6hbXngD51Uhgeha3jGp4iHzwVQJvYCzdd5y+rfoYElsqpN/GAzUJFpgKOm5BtGaFY4gam2zURi7Z
Y9rvg1zdZ2FFOql+SDKdtCUu7TlCDFnqkFpr4AQU3iJOzXMPdyA51vNDi9bUURqk086NbTK346nb
yVWR2lXzmys5CSlXnW6dSUF9CjZ81q6B0bpyrn6JSb0WFO1spFu9f2MZYmjQHpTMwn8RzhefJmkR
OIChczqvI53Wo5p8GBgpn4TOpJUvYqXZOZ/KeeB6n8L2T+MzIxb4VOgcrb+oN8UPznM/xii7BBl4
Z4w4oQ53bFI+ywpZjLtEK5a7Xm43SkA2te02iDjkbAQowEgT/RTckmJ8Lg2cIf6BPsurQRFN4Y/g
1Oo9Vd5bMlDXpBg2shbtwrlDCESJJ0f3nuMI1ITvRGsdmgWZeYjjQRU4UXDwT+Zy2+XxtlgA1S0A
bkFrOF7MwT1H4RlY6oKw/2GW5jqit5Y53TP3+8GXKNaRvH/5HmoaKsEUHeSp/P/dQ/8yfGYj+vPX
/2EPNZYLs76kupf09Z/2UJH9EIzdbxHLP5JftP8AdyHVY1gqzhG23j/toRJ8GpN9l6plzDP/ZA/F
1cJL/2X6/KfXvoRO/3gHjztTDOA/iJvKbRH2hAPcMv4H8nO4fJA3LBGCtApO/lHFjHfmQbSrJ+VF
/OZMHl+ktf5tfuOAZfrFXCkpXKXdsGHohcfkhyEPvtKc4zLDT9voVxGIKCe/pPCVl2iek50kZdyo
Dervp4bbUug3xjB6c8g1+S41oAvWY0w34VPJemkwo1pzGET5Chxo09UH8LywXcnQ327+GjjCnVsv
jkg/ssct0IcDNNJb/JCcIG4aL9XJ35mzXZFOc/T4Bbio9FmGTwnjuvSr2sWHyYZQ8QJW9Gyc8wPr
1Lu8M1b5tj5grLNgkrER89l+0HeCw5zVCRn4eD4E2TOY+tkdlUMf+LtMiqlWC9h4SEvXtjGtmZWG
5VngTYKKN9QfqvAsgEhnCMrcUKMxg49iWgc0w3209ZVxbaK8ymDSKM5bjZt5P33yh8v4fYEOCoqt
wyapjsV7zS8zx2xJF15rczviWhGPmvKF0SV+VOdtlhH0QAtdmSE+F2zJvHgZQE68pafhq3nTE69C
ogdKuOLya74Z90571sxHpTspM7Zs3MblO3AcIZVWnZtuFZUdepPpL+l4ZW1T1W2tfOkLmV4/ym9K
vav6D8ju9GS30n0ilrE1nyLg88Y6k7cG9xHjW063Od7hBiHACYhr7gDg6/WBpucVMCBilBEzVASV
JxmKuLVCqOcI4HPusOK3HFvzKvqYtsMDBUub/mQ+cwf74Runmj56ifnyquVn5NYcrjAf8r44E9Zh
GerMTJufdCoglz352fL/kskS8Of1x4gLSbke1+WBAj5cPuYqvpPDEW9B4nHealNaMdj5oY4LVM3X
rnWWJn6zOgHjsbUP4FtwA9PizDvO61bkwzwcBe0URdtkPGvGmVa3ASBA8SZ1rqo/yGinp+6UbQRt
44+2Pm5T5e3LPNAOWMAEfpqwe3NOuuZb1vX4klSX3MeU6GXP1Q/LST3rgqcz2NSXRt5G+3FbQWMx
d77H+WQF/MY2L6Z0SGhKBtJEO/SHnr0OwPCtZ46p4Q+IIVJz8nlmUt9GjaE1ZpBWgrjTiN9yp80v
/WRz0IowgMQbxF/+o/g8/F7IZ5BhOtaHd7z3JJeMt166oevKlPUcKWwDZZTf+TtQRohzAFkB6EL/
QziFDybe3GBDlU67/2r3MIsaIMqqUxHr5GNLLOw9FDxOzdOJQm6mxPDUjfVbmi3W//khjDyUaW3e
8yCxgtC88NReDCa9a9hCrD8NGEPggeDFwbRQ4wDfhpoxLPvkmh3KjNzqMXrjFW3j+7hn7/5hcBOl
PuiLf+BJYAK0/DNb8Su+Ez0aJy/9wc/DX89XSkkOH4SXVtOL5vWu/GKumsO48P/REMr3gUKGb/Oj
O+Cod/KTa+zCjbp+Fx1Sc2sgUqscdwU9cCdc99GVhAMpCP4LhkmMvTxaC8sn96hTD2c4yOjKQeXj
bBiOJG5bitmXZjds9HR/n5bwEAbWzO5elXa/pJuHa0srh82qvOIUtEKCWaF32K+PBB4b+TTV56bb
aC4mddoT+cGlrGw0t8jLD1EENGphVFY5z29Gr97VO39fOOWOwONa2J3e/dVpWkPutBMbzI4D9qL7
orjRjY7JGw3siEBNuYbPBzILuNG0o6cypb8B2Y169sKuvoLr/CN6C946IuxwcWg2Osfr6osNAaKR
uYo0p/3W+HGtpHplnsdr+40qRn9e+rSUpcAOIqPo6guGSJecztFX8ZMyH8N52whrXDYYxJEKJS94
VGGE9yVTkQ86MF6bS3ubHqaegQ0LKBMsO6dTAVMfWWNhJWxrT18vnYoHcJDdwfo2iR++Gk9wIIGI
nbLt9AG0DDP2dUo5Udra28WquzXlUHrPYMgx3gGoVvla64FaOqHgCih4K53jmNOAqhJd/X04TRF0
SrrNV+pukLyX3wxSkJIml0rKzCHhMGPFoPglcxVS3A31M4TlZGfIMV0HV2N0QyzbiheBHSMQWRwT
OFnttqcxiCkPC4L2IpxjzEALlZJR5aq+tFsDQZzVuXWqiaDEqd/Sh1Nu0PNWMREBCmI+tVOm0nS6
LkbPhF9rrlPV85FwX6XTcJHbo75RN0V4KNV91Xj1Y/rWmm7A5bc49MJtosrJhgTnFD84HK94snlh
lwbyLKfR+Qx1Se925PlRzhnr8hzANlgZTzUhdjih4iYRT5AVxZNWP8kF7NJb/p6SbjhjNrGrjXJX
PWvZXQ6h12yQ2J8CskGy1zqdi6HK1Rxh06/DLfi2HSECz3CoSKMcC1/MZiJHQk+3zXa7WX6n7+LV
oSmBmPmm9ED0nq0tDlUPZe/eQ8HsHVLsw3W6jRdi5k7hYijjmxFxtOnrsrF5O8u/wex2+M+ab2jj
muF3IIIdWL532TocjxhRao+7S7nDo19U57644+60qkORvPPY0QnEVYhp6F29L086e7DODY2i60ts
4vdkwrrqGlcFaCtt2oKnTjvKd/FuME17RRZNnwPpKVMvgM94jnTYUI7Qrq3S68wnMTsQLZ5Th+UY
CwzaYuLJkSdpK078+FZH+Sp9q+tlhcYK1SE7GIt3ChliXlxNZuEF5lvMCzmJH9QjQaRiH0grT4/2
BnbBe0sjEw/MQMfHNztIyx0G2lOsnYTP8Ni1J4vgIiw/Sku/xmN6bQRb3Fca2ZCe1L7Xt3D6N7QY
GVgChUv9BBxAWeq60M7lR1pXFdnN3kqBFPSjxV86+CLxyNFgbVgPEwcs3L6hftbAvD0yS6FwBrKD
2u7aYq9Xiw/ZAurRuHw4RWNTSl6WrpVrcoAowiUnWxFpzmk4+ypm8qRZHl9UrlJkbG9TAx3a9w8h
Wu0n915GKmrMLrcJHK0/SvgIwu5sTdyP0SItmB2JCnVj3VQegYIKEQIrMdN7oA7YsElXcbpckpck
5Bb6By0wrjxhSsQF9yK1oH9WFgtkyGBhO6q3On/VS84Hq/rFgZo3laD4bJ7ybw7YTbHtvyoyX6v+
rbmE+/wGNZcJ8VA7vWnrH9pudsMN7Zm72n7kI7pvj1jU9tMzh5f0sfuBJzM+Zo3dbXIvcLBHOa3H
k1jvjPf+Bp2oXOW38ha1myg9CKzyqOrtKrx2KmBmONO2wRkoYnrk+eIzwgsVU8FLALm1fiSs5T/3
4ypP1lQcJOF6kLcZtbvckF+kD5riKv2l7eyQdXaZvtnQ/pn8InWMdJWYax1OmxJRlsO+m3OuHtBZ
GKtT9aMyEIEPZoKWw8sOPPEHJS5IIOkn/WRCuk6oyOINwIHSeeF4J73eW2cZXUCJHuN2hxBWNXaz
p/yAyYhmN1T9oaul7nfsma720FlOf4KB7EpPoD7QpFHPsMcBK8YsR9RaRsLhfYeObyPWuwX2GBo8
HVLAfNukdqi1yYFGuuFpclqbvBW72abTx2tHDR+ECTt/m48pM6nellz2g017TWjlwZ+wZ1Hs1Z0K
aJsym6hZZeEFF6lOHDwHfLcTervF7jNYez13DPpPDK8lKt0xJoR0/YYHZVxCISVePtWZbvM5zGmY
J93sFBTS09i2Gl8VTsfvnGxH/xwJF3iYlJ8aEfRbF9/lC+/Sav6kF8EIuXfRdRaktwheeN58SflH
2lwE1qn2odWuyaytSo2njj5A1gAP2KECALmGI8eWS33tOXzLSbKkdbxq4UwRecSTG83O1F10/RrU
+1Z8Emu77++UZohyvSvJ0zzqp1GBwLulO43QGAZaTxuDrVhbkOxsQooO8EXktLW8bx/bIyPFa3GG
Speyqi5hs4x3nPYa/glxxRGI7jvh6rH8F9Oi0PXJE3P/h0S71Jn+vS0A+scv0Zj/x9f/1CToAzBl
Wk//b4n877YA8T9Y0S2RAnn0jP+d/f9uC1hoUbJBJgUx47eC+Z+aBClmVAy4IrKCoWBJzfwDWwCC
/F8liT/+1Y1fXHNA1aJcyVGiW+jShYUiWvufYdNuO4vlckRQXwEc46w7yaw7k0gnXXTRCtNrxelS
i1SHNBJs78lGIv3GNL5uAZ8304y3GEG8wsdbLcigLIo/gZP9EIv4tR/ETZmjU/hVZ/fkAkcgnque
HKAFNwLd/FrVxrcoWJ+D1T4IU36l43fGKMvhvC3XE35SqT35puxW1dtEt2EsDTRlsyFhaxrgXeki
r4c/kfsH3SZ+TRvZqOC/CV+w57/ATXzqyGy2mfoGzGlP/fpGohzMmArP97WtplobodY9vczWsRYc
BrzEZaI4ZbcIpzEqcXDuDeMgL1HeqEL7T58Kje01rm3c804WUYnH2qrBoTLNFxEpUTW53GIqY8Rj
IwiSenuZFBGYAXPZ2cIIeMwZAQTYe3WVQ78KXT6ejU1XwbNNaAxryMNQF83SPskc1TolQvqlr9WX
vkd52EQDA/i2uQ+qsvVpkvW58lAMGFbhYxN1N8Xgwl3IN4qlPbNWcexy46mM7h4q4OSGPjrPPl48
flDApxiRmCYnGj9b08R2bVCFWubzUdzddGKzAX9+XFuuPre7EN+EDOoiHPydHHGTA3/iU2BXq9gB
LMY9fRheIi1cz8zs8yk6WAl6btxkdww0dz0rXVHrXwaRwGJYvBtouz6E0cDkSKpNG3FItnUzu12l
XKnwptxdvVHI4kIJXOU+F9q0qHEazzdB7q9qyYmwQjMyfbcVyo0eCCxsmIOFwpWhikvhp5jMRJxg
zg54zCMJEJNvDJdBHeBHIJvoMDF82nIqXatJFmS2IIdoM9NOpldDDMXN0Lya8Xw18Ff2JbRP9v+C
O0/BFiOaplvyxOf4BErgwYEx3+JSxbxBsl4dgkPd4TcIK5lDh5GBwTWcmaPLv1oDlrEKk/iQmFrK
6t9rwCamqb/MUX/9+v+ut9RPG4v6S23L/049Wc9+rrdQKERJNRiK/ubD+qMNCwFYkQz6wGQMV4tw
+3OOqoB5wi6msu7+Nn39B+stvua/rrd/fOnaLzYs2dD8KsoxGZdt6PYGs1KVKf5iCaI1UK4tzwTd
t67aMeA8gwlLNym8JOgdG4/10m5FsgHpgl5in1O75pdYRMRLRMvGyHEnZH2JG642sTW6daBwUWgO
6pBwq7QKjz+Jz/Hw5nfdx5yL1ToQmvssTLh5L6DtSKOU8bmsxH3G+HKqI0TewZjd1tR/BKnCIV0G
Ti365UOQlxfRgIUkCnDH8N8rAl1VHTUqooY3FnaRH/yoenTIUqN9TyxoRdQiR9bvdayumhqQRdet
rSrAnsvHyOeuMccYkTSZNPfUwvspDrHavZojhgvzNfaZ6EVKcK2VaIdB7KnS8x+YukhiUxY4EX/v
tgLO3faYD54gHiDqSQEXNWVwI8ZMRBqj3RBM9NML4wUi39bXte/GT+9FmETO3BEIGVA62l4DoORf
Yz60Ql/fYxPBJVJfInW8d1V96tRxLdaolknojT5XmvjsG4yaQ1oyI6TPUsD/QZDIWKfFdxdwf3dF
cMxhSpIhv8Fb3GcKqLoSSga9EY1+bUZyRlZzjjBmlaW105I7tUOOxps6DQ9zqUqETVGjq2inxpFn
+sErOrS6joKYLg8ueRLDxMJO45s87CJ1HwzPU7oxTW+cDmDfVRBF5rWnTkRJHoBY1S3VNUe4xo2A
TmR8JVaLN+o9w7MD03yg3AF+hrQTun1p7UUTkrY7y/jht3m27hIGe1Bhpb5zQyAfo7HVck9FGap6
10+xnBtuTcUCI/iOG6KfU8iMp89hwsv512ML7KXMGUgF0bfTQvDwbz0/T/FQU7SQ7FXisVZNtF5a
17SBxCz8KMZbkTuStqShyMOZD2aAl3Cj9JnTFA+Gz1GYjsMYmRVdJ77IpF+oTqMijCgIokDYmd5A
El3X+kOoN3bJIDsZFWeYvDl1KQFYw7IkpRWRK4GFUWNOEJ65oGvmzeDx4zS3Engo5A7U4LGJNnPD
IPtE5chUb6FKrkTU4Y7i0GjfmjfFolokOZUWF140tZGBQoZ3ED/xqkRM0tOdMll26hvu1CzWaajf
NPHE94pphEU/ZITKVOQk96TBtaLu0DQv+nBphGyLw9hr5m8N3kODfFoxJPIBY8bwNvoCh3JBk3MN
raAxn2KLq6lKp1+P9JgL8eOgY3EIhaXzFJmsLeav2gpuuQWnBT8wc1WfcaTxUkhg763pGsb+2QrL
fZEMeNbr7SRb+15MTsSffkTp/JTKQOyjRdGdhZ2QDk9T1m4YtGN8HLYVngIlgzcIEvNxHPi04Frs
FN5BVX9NsmAdl8jwA1IIREM35Y0KrO4qT/lRCQZP6sPZFvRxo0jdfmQI25Y0UWfZU1doq2XlqK8B
N0pNx/TUTPZI1YqeP+V1u55a/V8c6Tc1crZcBRTgRZoOYu7v/UiMMH/ZR//69T/vLZRkKmR5gR0u
2fyf+yhWJRC37LAif/AyL2X3/v3esoAANF4OZEQDGOESBPq5j/KtCBWI1KP94yAv6aJf99E/vXTe
gz+PUseAmEUOA29DJuAWlcorb9BF7cNLGWte10jbUsNZorKRteIP4Jd2n1Zuz5VfHIy3EMRJWNIF
hLyudexXqBeaNDynvcChW9qPkTYyzt+lvXaPxonultBTRKY+k0jqPHHapUVAbkn+JXp1xRV0GuDC
x5gNjC5oV0MrI8dOq04WK4ZtbAJmPHzzW12Sx7iCS30vVqxtsx+9GLN4k4sFjRpJ9yhQ7loSQIaR
5rVvVi+9lm706tYBystG2Y7V6ilABrPm6mhQ3anl+bYk8tbD01DphSwqy0nYeaweOzLwsVbL37qY
hq9Ce1Lrt2B+n3UmuxOzGxWrYQKnsQs5uyuPCf2H83BAKyXEqlDsI99E0X+fCYwIXeMNEoMPn1h0
XfZuqb8HFQiTGA9EK61ENQSE4O8HA5yV0D6EAXvxCHknxyssFeqp9qVbHlvXohB3fTZ/Clhr8b1g
U1aweXU++ZgpLcALMZtoyvcgWYjF0bUOArc15pOGPJ/qaNRRZivh19QzwYqEmOL5Kq1OogFSPNNP
pdT0bpMMW7UhZkMIgwWPUzz2RzuvcKAmISSDogAnKXWbwsgeLbm8VUZAb3ryXHGLQ3AsQnSlqjv4
HbmpCM6LXOXf6fgZzyUDlfg5GbHMjrrj58UuSfuDEc4Obx7qOyRyklB4z8Oao0qnH1t5+IR065lt
hksIMYYX1MkKHq5wI8JUkhXC5qIO+LycntuZcUJpudA13cJkV09KaEbEXhom0DKy3XJqQqchRkD+
MzyTMeCC1R7qkaHbJHsThRQGA5q8n4xVEbwW+nAsQ9lRxspuOzR+RNK4mr97Oo5UTsArmMIfLXvu
rO50v1Ywb4MXIvwHrCLNXzV93mrVcGfVgQLBCHXoLpPZGdiamDeUPBZFFhwlHeON4avuOEAzDKKt
xI5b+gzJ+h+WGdstJuhiQubqu9QLInmpw9sHPEtzbhxIGZGJcxpf20O2JYlfH+JWYHTEv+QMbJNB
ors8H26tQRd0JROYgXxZCMlTJNEOkSfdMRcUcFvgYcJGJ8egk0OuHKlVd2M4rTTYj7QfA3+e54WT
hW7d9OjRP7SaO3cOIyYRtIvAGJBJcKp9lBU0pF5ytenF6g+ZfM0ZgMt9+FL2EktGCJdRGaNnmYYX
9kz/NKmVtTIqThbRPteN9TzWTjPO+6LXbWNk2jBDGOJwb0z+OpiGLzVDgW/pGmHGnONqd7KJGWB3
ASRthxIR2H/xXVAT8dTCaid4ptMIxUL/t55a7a972K9f/3MPAxyBK5YLnf7fGs//3gXZwyBQiPyB
iG8c9nS+6c89TKc9iiJnroGkVuU/7WGEaFD/2PkkHiFqGv7BXVBS/6K9/fmvri2//odITlSTWa70
FAHHFFdd9mNUUHDb+aDgXs2paIgbRgLAlQoydRBad3pluBUCjBrqTqTfx8E8mho57SbaGYNogqSo
9dkVGnMjyMVOFfuXWAlt1e859VOng/dUmXF6sz0fq8ySXS0BPViV3+W0TEGnzxoetYhypVKImy1D
/do6T2EJ71ySLxKxVoNYgVzXjhluAo37gT90j2GMmmQhH4FZd8T23OrtJUm0t6qjs8enH7dPt1Kf
nCND2idFcbLAzHYzbZyQyGZQs2PjU3FETXGkHGS6pLTuOSm+KQS+C5JyRZda+T2hubmmkhmZ3OA2
kqSm4zPaULrk0yd+kMXDZZrmz3jx8Dbj/3B3XsuNW+vWfSK4gIV8S5Bgjsq6QSki54yn/we8T//u
bp/ap3zr6htXyRIpilzrC3OOaV0HTTv0vR4BEp+aRW0Fyl5KRjZXHBMRTYKZWBSijXfqfeVkFfIx
6sOVpWVHBsTFKlOx68BwvaaM2UhwSapJ4eaxF5FSHkRCr4TVxsMQkzTdVp+duaBzfN+79wkiVXzj
aEfKWVfiK9p95AuKfAkalDjERHhtk255bAj8ydYfm+egk9/syfzumgzlp3htEvvQltcmZR5QSJtS
z1yl9RGIIlYx0DhazZmR44nqh5wZBYVXDzHZabXMRca2kY3sNQswxTZJf/1XnyiMWKDMAPu0mXj/
9+kS8cK/T5dms96v3//jRLFQ6WsIfCFdzY71WUb414mCNZ5CeZbJ6xSbP50oxh+Mo+bACB5qVhHy
hP6qiuGIm1zcQEsVchvMf3KiqLPC8VeB4a9P/fdpvh3GfJSscNgQWLnS9PBc+HzgY4Jbd3KBXAqk
sZBbN4fLLE1ovfyxfrQ1ba0X0apnLJHMBZHdxcFKYkAZiNqtyYeQkT9IzXjolMHtzOKuq1ny8UxM
pyQB1zeGW9WIj6wy14FhQKsrzuw9rtOQrW3F/MxlDTE98G9TtQnlVj4RW34HlKaLcpAg6frRTgFy
NXXNBJCftaeYruXoH7w+WnpmjUiR7t0sUEz2VNWIz/pTU+QH7LKrXLO+hUdOalMZLXrK/hG4ZAf1
SS7VQzoa54w00YlIOQPnXBW81+3wEYUy+S66oaxsr+dzjYSrhrInsQpNrPYCEduFO70osvuWT21Z
Zht1lICGtc7US5uaIHnJ9j8zNaICEUgTw+lg5zSlaf1hK+8GSXy4wWi3U7Gq9W6rFta5TtpDpkKz
wQAiP7adTZ0xbn15ZGLWBtpSjVjfI+gYgQwpqnxKg61CkHCHQsXElh93ycog/M1nzlJk4iaMokRo
GH0l/eQvMvlFIUY8JFo9xSApWwWVVu9qsrcU2B/BBFqUcqO3T9LrFPCdg9ICA4kOaj895Eb3qIT2
ZWwkVxflovf1U0KDHmQNgzF9XNQU9kYrvZoic1MzOeVS9jWQ1BBq8ktRZucW6mgqg0gcLCcYu30W
aKsG5nTPxsNW+EOGG4UIhiIxjkXmUYaFUBP1qD+ldn9uOkiGE7HnOo6sIVhVLcJJwllH1aZjQlaK
QoLJPgGAx8KWFsw/3XG03BhhS5hs5OTc4RvpC5YZMbkLDFuCmKB45A9kWOyEumaFsOo7EqqRF9IW
Yu2mXNQH1kEhp3kQQ9gJ6+4ik0SiptW5MEg0YvClWtXNZJ8c4gCMhHEEnIJ8NDuonXImR8SVM6zi
Q7iXYuVLCuwvpRwvSl58FI3PoI4keEu5CDSWvdV/pqN3F/AZnI0uWztBlWaO594vXTkKXK1LL6bm
uaHxpkT9scdtFyqo+zpETwMiC5T+qO6MGrcqxFG5d6L2G6E/7jps8U2yHq2LV1yrQsGwuGFntzco
gSO1+FBF+KEGmBmrCTKa1D42qnatYhEtI8i8LXD9EAUGdPhNYfk3u7lZNSy1+jkYOnIKJUcL5oFd
u9b6R7X8srgsc2pwo7v4drqu5gVMZqWLNkYaNKhu1IhlhCgktNEJ45jzeeA8HT6kBotjad8XtYZY
Z2TtrYazvBThxIgSQYTRyi/rjWgKqI/JK8Z67kVEBOlUunkQMmZGAOolSJk9Bdicbjv8OtugRH+X
Mpntz1U07VTSos0JhWJD92BAhOxg4kT+RSg4iEx1nU28retu+q5b5rp5i16S4nw5eJ4r5IL/J5+F
egi1+jmEg09GRA8gVGWPyVSG9ZW/VCPy3L5uyF/2YQzUbwaihCqP9j4tV84KLeOTHXf5QS2bl7jW
1wIuiGhxQs2eB/sxDJyEgwKf/0Eqiyskq2OQ5/sxaxwjCm+mGB/lBqKCkdB8VzyNVS+LRzXN1rKN
DXbwvlRiVaoGh0kHkmTcqNAK2+m1yv0P0hnd0uo2NR7b0cQUkoI65c0wTqn2L+4p7Bk2yaWKC4DV
uqn8d/Q4uJvfeor/5fv/qgAEYy8qAK7x2cj/4/qHO04/rONn0P5MeKIy+NFQaH9QhHDj6cBu5nAP
HuzH9U+yB7UGpQGRcfwXzJp/0FD82Zr8cv3/9rznNdbPDYWvp5EkV3BbuqhetuOrlcnPatzVjmlW
b4YNVsKq2JB8JZUs33uD2XyGATPcLiLKGXYLeCclJAhTG59yQfBPmQdP5L/vPU915CK/5DkcbQ76
rvsezTsZWS1hPTU0KYbC5miuE09/gDPg6tEbjtdlkjBnqsxFTED40OrvMbRmg9t+8OOjXNe7sk/W
YWos8d3KTEdi+coschUbL7qU4psiq4A5bz6l2FNhxMTdKauQhmHzMRXmzDgEogh/1YhqtyFZR2rv
FFLh0lLCkshkH4FgOqKpj9nCMMfX3wnxWNfGLEILkTtL5a73ntSaFUq/S+b+fgxcxZ6lVkioRQom
k8uj6LGAlVebcNO4Jf0Z63IlENR05VKyopPgJhCNsmvau0HNbowYFx6O7RYPbhCn18zH7mibK5Qe
K1KQHR1crZn0S4/hRJ7k+2ykeiIALw+UtVykRMWCI+rp76Jm72WcLJzjBJST0oXwzvB3IcapBsNF
3d6XwFmmiDIgju9L07uv/jRkB0+aiB8aJTqzecI83b2b/t4U1aZslNex++DFWmVigk2APJVeQiJb
wjaVZc7qQGZlbhY51vL0PYLFMtrVPtUI8egSf08uwqNWpmxB2Hrj3Z6KbCuViJR6n7H/sImVV0iJ
tID1A5qNdyWudvFguMKM35ngvFTYVdIRrH2RLj1ApGqV780Q3fpAopYF8d5riycmXkspfa9gHHst
Y5VBrAf6Q7/wKE31WyIjdVLN8NZb+E9iY1cE1Us55WtNr6+VjT0lA8AQeK0TEpAH6Ww4B/CIgwA+
gp2WBkjhSIbnkBjxEg9YjkwBI2mSGHPKbgN3r69KBPRJI+RP4v/snJIXOhG5aQPb/aBmHCb4cw6P
/WAirRLYO7SUWhfGoaGvgq6Daa+y7NFa7b6u6rvBXvfiQbWRyjK9jQ3fW2ZaERzSXJ3hQmSDjvlb
jfqZXvBoFd+yXtzqdFjWZrGT4fDDmwpZytHbbWJspI0fPageBAt7q1TjMprC/KJNzVYClZMH0xVZ
pVMJ2aXv3Pq9upJzsSlThHBMShdlfDV1BNztMaomaiHTX2ozDyDjLmZ3Cz1DT5H9R+hexsfAg1o/
+soRp6EzqZjr8azljawRy8uYMOSKKRge+MhJMwH0vY/tpWlnS7VgRuuR2DIOrqdgADFsDJuoD5XK
jdrqrqs0GAw9hYryGoph2RrMxa3vKbjGGjEsOH1jWHe1yQYL1Tc9y1tWo/CghXhg/rbM0NYWlXkU
ClwRPkCxVWKyew2VzJFaNLhClFtLwc3pAXgaDQISqkOOlhWddqEjO1ZJjbMaSlEjJViy2irE1CoF
1Kx/daOMUoIMFUxu7Hjm6+y/jd5QSPxtffT79/91TcKJ04C9/kejNi+CftyU9h/Er+NYx2M+Q6Z/
5sAagHLIQeXi/vGVHxel8QfJp7L2w+dO4/0PLkoF3s/fG+Wfn/rckv98U3aiHmykOpxcKSwTokdJ
4D77jziyglPfHyzjXre+Fa86G9jc2UCmnfIsPXf39nP+prcYoANmzve68p4kVxPiIy7PNtxl2/SY
F+bCbnGYoZEWeXGJ8y+zv4uggxCsDWzzQUneMsUtOtnR2NYARGamzl1VOLWMem0pSdveejFufr33
7GXr7c1PFdw+a9cndtSfBFqMa/NQFs6MoLTVaq1J2QoSxnnYBy5QNR2CmHiTsRwVq7l/euFkBetu
p1uESQN0zNXE9dehk2JxlFiu5FSfmrFgw32otg1hD6CiFu/1QuGfXLjtMVlmS7BjOz7K+S5zoQfV
Drp4p17M/wTFOBESmL/5l67aV/EQ7wGZLqbFbVh8fREhUubbJOo+LZn45u3LqVqUn87qtHpZr9Zr
VteYX+zV12V9eDmVl8Z2BkyC/icUDAp3OVqIC+uq4Y6I+jgB0L2TjzzKujqz4jgX56ZA47tIpsNg
u+FKWKuM1J5tJL5g1oe0pBMrJXPpSyuZlQ5nMXaXyrov81Vr7dVjX37rKBIA1ZME3+LiQ54hL3Tz
S0EyV0z7xt4Ewd6Qz1nDXpCnVuZuwyqwACcI/NTcF7jRWdeXXxGzigEubw+GV1rk2pH1EKrk6UIG
ySStCUIy2y2rGJn1g5pBGHJwYDOoCLxv5jFNs2ygiZFa26+DmsntfR4+BTkDR0w0c4JTfqdStOCN
N0oWgRCtHUtcPf88iEe7uBrptxhe8yeEwFXPZHZcUYRY6ORBiKC/BAoXLIdSbDUiZC3Hx6MQ9jOC
Pz1Z2KYX8Umbzsl9cxhtTnCM+exeYIi1CZrLDtnIEhe6RZuDUdXmAtmYJVRgZZU/QhbpD9Fz6i9m
e5yx67aGUx/zq/WGC1Flb1W1z1K7izf1K0Pkvl1KyI1v/kPc3eOP0dudpxwN5Bx0XaAKZqc/8kPe
36+08P1XmwBv5T9e6xsbVPkROeZo7tN8TdVEK9dCkvlgiITChlwO4wn7RaNvEzT/w8IvkKO6tX4t
mvuk4CaCbrKYY+YooABTLbDs3fyuPo4p3suF/M1dnj/Wj0b2LYznuHZ73tDVMtCc2r/m4RzugLZw
Fjql6j2p6/R90pyAnjjSM86JsedTFn5hX0pCV7Egw70Yw9rbxg/etnmXo9MYrWW2Tav4gQIVHxwZ
JBf7Vj3Zp4HQ7yfeVCofk+5qbK1tSEKJfWreKUXIJZuewt20ia/6+/iVudifHGSdiWN8Fa7hZEud
V7Z+DTzXfmdmRJyLm7j1mqQS7Obb7My8JNNWdRdtNQZ2vGejbjPFKPvDS6mGq1bBz6dfG9B0Re+Q
t+lO3rOcXj4E9sw8uHjBQaQMrvZGvmUAnRrnVnox3hvuXmmpFRsVriW2rJmOcNEOwry9EY5VsMrg
wVV7aRgPAQCesHnpKdufemmtnMyV6YBBXkiOfurEdWK4lqwy/2gKfWUMd0P67YnvqLgjUr6T18CD
mnHVkq4XtAD7UeWAK2yYNqa8mXBBv8hyvnspt8N63Hsn45Zn0zoDZpW0L8mpW8kuuidekIB4wYXM
gi518nu2wFX1KGG00BFdrerwoECZ1IwtmSBmuHsw8teSX51BjKNhSulcwJyzSQOWKJOsk2YxX4Rr
u6EzqI6V2DbrbDgiRBH+yS9fQILU0x2+wKY6jPlxGI8iu7eDrd9t3upLXwHnOJlrddcgyLHMihee
/A7WxpZ6zgzQTnDFzC48RgzCEtyJFbCSLy/Jnqw9AWw+ilof58Iy01nRLPuQv3KHUzUCoWlfzAi5
w1KgwQ1i1qULuSGYhayYi3fvHbKnoHaMi/eJSzA8hsdig3FWMKXbGuNdyxHQrCYrIbfpqU7TDaRm
E+zIRqhkyp6t8mgtSvsDdDczO6t4GRKMRzoOSweIV8kIFNgkIyI7/7bGvaxc4vQATHkMb7q2swlL
oWewNxquPRgtHCuIGLv76rNlS1osAEL6YlM10Kod47EL0DJs6xMfWGaRuN9N/GrVkvgDeGgLps99
dkm9VQVdietyp96LI/HEVXtFaaBXZ/W+50UUxZp8PYNUbwa/iPUWksVzLFleORwF+qrHHo3kCkgi
7elwwrybfJfPhNFsi3QdYGMnLa8junwhY9gdFiNaBdOJAqeQ1/zi6qv90HFN5/kRw0ZeR+6g3gxm
cZCocGvNepOHYKLdGxCDM/zk8J1eIcNEHfM2eFdPxeIlYq4LRhoEXHW1RhejK5I3HdNX1Fw81Jug
TCm5A2gcIGoOw3d90NTHbHLSrbr2t4ZwinQv7ow7xswoB5hpUvsbg8QEfGG505s83VnWhgjZ/EU5
Wk/iCTwK4zqVX7dZcJb3De2pdc4Y9z+LEyEO0E551Iwf5xGtSSyuvNhU2qLSVtMHXDIehZcWR9cV
VJSN9fsZgQDBLWr6bo0HZTi2FklcTqedLG2bKc+W50DomqplAQrals5yFtNhOsz6FgkMWSRwaBaJ
0FCABIQY7spdkjxoDDtRews6xLGomEOc9HvvrdZZfA7AzfETt47/pvLo5pYk6ulj4BDPyU+/aCYs
7UX9plZH0hrpvuaDuQHAJzTUDu6oWvf5x0B/E3LB7QLtOVdB0axj0segCVikbZnjQX7tiN5ybFru
pdKsSBxsw2M5Pij1vRTdYLJk1mMLCCb64qgMULITaYRP8Jgbxcob7ww+fbaEADfdSr6Lliax0T46
EqO/mS4UOSoRTfFW517RSUYOXgC9LzyM1No2R67UucmXHa2DFtaBlS9FsRq0ZZG9RT7GC4/751Ec
a8IHCXEM0f6W1jFB20shkG8t/JGQA8utIrY9QDACGk1QEHP6Jb0s8NgF7lQP6foi/cq/gNGRVRZ1
vAGtJ1kc6I8wWdnFV2nCVFp28Ta1VESLw31dQwAAT8yAgp599Bbje3i+YxGCqRAx0ujknb1R5C/e
9wXXdsgnZqcrB4rZeH7kcUvgibT89/ZWxL/D3FLZtimECur2/zWC1Gi+fk3b+dv3/+itzFm7QHQF
UnWERT+DuE3zDwMZu62xnhR/6hp+nkJCMTEVNpTgTGCj/DSF1GiuALLgRGJjym7zH8kasDb91lv9
+auz6CRuSGOshUril95KkS0E5H0Sbyxb3KtVHL3mkda80cTbH3HY9W8sWnzksCmo4ZpbRMHdmIC5
1YKjlqP7xXFtbouMVUkn76TZXN0Pbpniu3scCgTzVXEto2EVK4z601Kw9rL8uyp1u6x2J05BmYWg
rISO0MZ1raj8NKR7RaLtyYJ1LF9/U214YPjsdGAGcbn2GBXq9oPhPadtsjEt6ajHxJFFszkU/NiA
TonA4LEhfBbtWKO1bhkL14aAEAbVUuSy6/O2lyMydQhyr0XxVMgSYWck/WjwGlgBPfkBkuDcrs52
H546uTjpGT7+UipCAJbHITJBdxaoWXXlse7DfJtNKRgRhFN2HL6mo6kSS6B95qqZ7uXhdeyLfVkm
CHunELGY9J6RHyzJxYMXlYFbtPpzZk0sQTVMojTVbul566gunmLd85xM03ehPW3DoeJizzB+Mk/a
BlVrUl2kFyP313Ylub4mXUwWGJOG5iTCESSJrncVlq8CKYai5ScVkbYlJgQJmI1bda/1w1Oi8tdT
Kk0Golq1ulvkhEc4XjpeIoP0Y6snR73mVUfUUnV4BqxdbL8oiMCDRrtY5hVY7tbC/ERxUFrJtTKz
S2lgTh3pa8VOl5+lXj/VSFMg5+L+RW8sJ9bKgjjqkxEYVo8hu5q2egyGdWTLMOiI2thE9pug6J/U
ExqN0gY6x9U7MHKWrfKmGcW7KGadvmq6UUxMSpt2r5J/s8JpWxpPNesbf4pRztDloN7SPWCxyE5I
IfPpF2sUMVGiu3gD6pLxaLJQZCklcVPydnapsvTWjUVnaMccl3PlWd/Mh5eWLDGewhCn4eYEquAZ
VDeZ8mJNXyZZtinptwvb6NappPDDWbRJCkrQ6Qne6Xbo092gzykHdCSRdlRCXlYIA4Nmb1N0lqa5
QoDrmhbmcmOV9IMzxyFPfoApmiqsf/H1nl8InC2pl4Ttya+K/pDpu9pAFgge0hDlMcYmbkowQj2h
4KLmwpDh/RF2smCahN+048Uk9T7sIP7xFiv6CLP16O/MiEFF2FVvjdU2SMThXZk6C+fhTiRkLBqy
m0Fo8Ttr25Eo7SNWtFtMEliRBxE9hkZ5n3hPVt1wu42nf+/VgYZElTngEZhxeBJm+9/HcqhGfr06
/pfv/5+rA3cUrihMTIgz0MYgjvv/Yzm+ZKBpUWctyn8uiL+uDv2PORGCbxRM82R51sv8mMsBqeai
YYhnMu4TVEv/ZC5HDt1vV8fvT33++k+KuBpdnsCfJxhiRI6JjVnhFLU9hXamK/YaCEaJXe+Yadtu
GF9zSXWrLC0WhlmuB73Y8OM3DMVPYRawWXpXBRG7HvxU9luF6r/bSfVYZ80VleYtZB4MMewulgyy
HqW3rMf5yUg5IulbU3y8qRoMKPb2mVh6srJjgr3zsTaVarv3QqAQKVoNOogKoUDMqCZhwpGB1Umk
EziE9dj6kJ39Zm97LMdNZTUgDA7Iqe2N4nWMN3bIgtaQ6XEjhoADECkFgGujxEtzltFUT3mp33zV
2oqk9cDTgIXqB+YVjMI0gjTH+1Zp7qg2075cI/tiaxIcDCo4C431BPEpSmlRmwu+VSfqv1L7HA0a
qGFmJrywee2DAWrhZZk30m27lIw4CvOkIPV17LZ5bX34nY8BpkGEQtRAoU0Hk3qwS02k1dT0SQsh
h3O8Ytw0ZOGrjvc3SupjHah3uEBfBqYnOjpdtNns7OAjag9eO9DUhe2yHdjH+/ASJJuIToLSyYRC
jdvtW1IfB+ZMQejBn4z2hh4/TSRPYfYFYfkR5CYyBxgA7T0XPIeXX280nVFAMQWzFcle9Eb6QFzl
uUaMqAWHltijQgd94ANHYB/2iAhmEVR7EebYbIcUpO7wJevV0sd75SN7VLyznpTEe5+URN4jr9uL
onV7GhMEhqdU9bfI8d0kbtl/kAERMS/BrmXb2TrsP2OO/izOjo2POwp6MPO6O2PyVqImd6SLdXCa
E2MYWlF/sB3cMorIkUD4a99QjjEy4ILRVRp6bga8eJJbHE/N2hDp0aqlbatGi6J/SNDJhMB8jKlY
pV1BLsYHpp5YV1c1jic5CMACq0ho6PzjCiRYXF0Gm5VICd2TpaHkdAzWDEvbzJdgioQ/8UZH0zSX
8CPHT6WdV5Dma0XdGZH4qjJrxAn9w7/3IGadDldXF4SMCx1D/n8/iPG8/K2G/9v3/1XDm5xlnO1A
o+cTlRr5x37E+kMRMh6ZWWCMMJmf+ZeQgJNbAWJo2vKfX/zrHNYw3pCJjsDAVNV/SgVQZ/3D70KC
X37z2cX60zk8lr7lpa2cbAazTxzcHTsi7TEVMr0uh3pXW5lJ+VrdyXjSPGtHFzQT5B2zGz54v/IZ
HoHztW8YzY9S9DGUqdvbpIIN0ZmYD8RBMAxBgrTZZ+EhfE17gHA3ufKfCVKjJlAd3cdxYdxJkgWF
5l7F4hfIa4nht0eSpQn1rVHQYFWhU4z2Wm0MTk4yumZXj5XuGyAwMc7MWJS71tr0/ocPAxAzSGh6
TFqw2vluCTilsc1Fqk2rnJ9ZzmUqsJqS9BR+EZkUkTTFoSPihSAFzmqa88AenNU6HMAP/qz0ABek
nm+leLYkeyXSYts0JJ9POrXpq0nQlwd618qI01apm7nSpv7UzcmAARV2KpMED35XL69UyzQKQIbD
ksRjkhWhxO4qL15baXiyJOuuT8tXwsQY0JjGuTZSTAfGnY1ODIGjuii6mfnhp/suLS+TAMYiZP2Y
UeFy3a+7kKEiTIJ+Cjdp3+17udx4M+EQGURd99uu/TT8O7WR93ZuAhhhlJ8I8VYk+kGuvVsS7Hxk
CHIU0W29laHmeMOHRiWsh5xwNnMGkbtyiISjXUu6dCnnl2d49Xp1obBdIu2NGvuu919z5iKIqvUZ
PcaGJVGG15ax0MK0pyX0AtcIJguqfEJC2exq9fKNxHAF04cTyeytvcSNmGCNuvWZB+I+MfzD2OaQ
G4ZbLPt3CMWmlR9IW9tj61Fa2JRZKTuVrwN9jT/krj7NMyUZJYHQo6XKLozoiWVl3WkIs+oS46lx
0PwuvpcVkCxxc7GDft2EjOp9RdrKcXxpCc0b8JZMgGB5PS1IBLhO62epTiEZVSuyE1Z9zlhQUhxL
rt1Rrm9TPN16eC5+9N5F/Xpg+K8Xk4Nw6ZJq4JaHfplE+ILKmQCYmN+6h/05jD4yzR8WSkvTEac0
Fb0pQaeBPV/6JAulpICvsjhNHd+Y1nIlv1AUqLRp1C0yMn5LZY8j+x7Sv+Ak+8m7TuaNSEx3aEb8
1or5YerSuu1pmTw8xCBqV5WmbeXBvyjtV1IqUOCa7ipk0DU4guyjF4CdEDGjqZKBHbsfzzZveWp9
+ZOq7MIxe0A8vx8tbytCm5Fp0yh8dN8FNVFblEuRJmtrqAnTfmGuT4PLeyiyH5oSdBZRBXdBVO9s
YPwQ/o+QM4h8b/m06YeWtd4w2aSiiz26yVUB3HOMECwq8aONJS+Ug1XLwkfwoW/sWHOExVMz88it
FHoTP20eYqOghhvQ4qcfKT4sVTF49QOUxOqALYEExLxH7jwgAyFyZwdE4y3CUaUnp6zoNnLaHMuh
WylmevAHFk2+Ed1KW0WY37mjku9C3oVtyT62x7bhlcrGNxi2FrgLpHtGIFSp+UtGnOe7AZt62Vf9
dRBkSyhdt5Tl7KrpBhbbANZFtWt1/eIZmrqJ4VqkhkrzaT5avtmDuEufvaA8NOh8jKDJH9FFkXPP
WMHuyB3xkD/iZijYCWTh2oMwas9xIpo8/btlDVyqWHc0CPy2Irhb/6usQWOA9fPo7T+X8i/f/+Pa
tv4wSZK2lJm5/2v/ZGIN0KkV8LfKujFDhP66twm6poEiE5dGCaYPGOGf+ieCbfnUzSpFamzD+Cf9
E2Ti3+7t35/6b46ixPenIpWrdiN876jnsHWlZl80wzpm+dKIzxBdQF9pKM2NVVX4sOixbw/6CXyL
aw0MuAiTtYAwWsqwIjTvrdNTh2NnkU7FsWDVw9UDz0xeTulbXQzXLus/wlhDNKzb70EtraJaeR9D
bS1K/a3P2/vQGl+6quCa8t6tobiKwlqYUFLUpl/iPfaX6UQOr1BwbiortVA+lcLSGP6XbtZ0RKGA
W5UOU9fvJtlkzl30bsqhLDXSlr/8ZtIfybCNYROFTOYNBvqhdOQ+m7R4a0hsIer0MWibZ5SFNnT2
WEsvXjQggPRhJ2K7j8b7MLuIMGU9i+spZHVgDw4eHIzCMA1VMidh8WdszhHv3kKdNW4e7HTm/OXM
mpEh9GRcI+FXhuixlaO7IkSv56G2gKKB3RD2hASxxlJDkoCQfETARwv7zvBiAn27RY1x1iDPSCbV
rQgDXhnGh3au3U9IKUkHzRm9pW3I9fxZE2hTV89ROxOO7ZUyjqg0POmYBozyyQmgrngUUrBCaWKj
E+cvnXXxpdKqqx2gHGGnj2iF31Jl7Sm9BmrxMukN3A/VUQ3dmRsku5oVogJaMBhLJnuocS5JJe5s
aWLu5eoAFzrwvRBtgQtrq7GCK+uPCauCbh0OxTHoDRINOtk1otxpoQm3LAqNcFMlLVkzZXxrmuB7
UPtqkeW8FUlsQoT4Z7RolNVQnN7S3nc6+HN9Ex5kyi2zE/EqoTNXrfBgzoUnuSz55J9aKjmtlS+U
0FtZaR2bI1BuhWP0t1I23QLLmynfJAVV9MSGUdiA7q24oMtnZMVGDa8IiYPUdSPsBPWoliEP85qP
6Sar0cPZBYGDcvCeNtQ3FZCTpmlOtZcvvZoCl0jlzmqXCX6xMUc0otH5x5+Tf+zDdqdrxd4oeigM
xMGlmzAj+jiIxdmOzAWfqC+FnAYPzYFQQM3hFaI9j9Hshy/+YKzDCdB22p4MOHEDBFHV1F66vF7D
s9lXac122XqIZpQVPWjj89w9BSTjHG+B+wBJz8CCfb4053Xx2MIsDqK1MQ17XyOZuoa/GZB3z18t
h9gk4exVivjWqbhVwgosIYQ/fH19V8xUJ5b2lM1zMdE+ScRd4SXeVyUDAka2Wls+6LxP6D9p/cv7
UDKgg9Tvhkjejb5/ygIrc3Pm5mkiP+FR9nKEN6RHsdzrAGNIDomvB9Ob3pqgRoxhP3gwYsA+end8
NHeNBJiY9dc0tcbaqjsSJgvNpAjlj4VRFmlTY66ikjSOXHNjcgkGFn3ywJA9EAfDrP7Nt542DwtZ
BwnsqVx7/8fCCffab7fe37//x9SQ5HZ6y3l7ZPzQ5f1Ps0ryK244BIQKW5257WQU+aNbhQWh24wb
ddlAgKfP5Lm/pobq/BQR+v2nk/1nCyf5b2K+X5+6mL/+U7eqKY08hkpqb+IJ76mXrwFJsp+11ro/
PavkBWe6ZKCDUV3Jqu6zbFwGBfZyz9jHDRLduH6KZ4ZKnKyH5DZN03UufhVLXUn9rTKxdk4n35Ac
Ks9xypBkUJmG1kpt0GYPilOwfDF9Wk9T36cES4oWar+Z7ZMARDNF40a2upVNIJpdZpD1tYNWWEsL
yVECjsbEVjR4rjZrbwP9kBMinSOqycZvJY9uLa2GniG6SPS9ZCgbQQRliN0nIo9mEDqjrfxlhPRW
x+qDCU+t8h9r1hhjiExdMUBbxOi7wMUMEuTdKrv32N4O6sSimNCNAM08aerIqdkSc3R4DzQRzNUs
tNFNBlsyww7s56TdpP6ftmNR423S3pKkPWv6u23uajAynRJAM0dnnEoU/FV4CWngRjYXiKo5lSaU
bpT1CA3lW1qi2uECBDtP0C2iymBiloWR3k5tjMztCqX5Ra9QSeBfU5PmTU/Em6/wPySS+exPgnSc
pSoZJFpHWKY9ZWvCYR48DbIdSP+im/t5wPt932YONu51WNmHoajOQWIm6JVH18jRtZTxOiYBb0Ga
9TkmoWUgYyzqMQYzGZ3deJ0qvTUoVOkhOVxFCPYhfyZI2w319CryV1VIJ4Cd/4+7M1uOG8uy7K+0
1TuiMQ9tXfXgDofDZzpn8gXGEfM84+t7QRnKoBhMsbP7rSzSIk0hUXDAgYtzz9l77R2x9BBuhFXt
gQvQs5a3HAzQMqdrh9Rk0n60P9ZRLrzpnbYYCNMBWLdEFkvidnvRx9q+8OInq00ujcK/VwqZxZ1M
+KFgQ/lSM7BqUsyU2jkIg5U8J6lm1SZKrE1LAFsBl6gCyxr1OOWC+rGXp3nDvtTbkweJBPn6fYtf
igUbYx1Ij+yuqjJbEu5GgZC2JxkdjpDEzofC+SJPRj/P/kfWphd5mDX1f/7HV+17wio1XSbBysDz
YnxqGxV96pvNJJhggR4NvdnFAYyvPErcXNLtSSAHDp+ZqjEaU5pVQo8joCvUgMkVyuoiknaSDpHE
ErahOAcwXIfhoRVeQiG/g2rroCNdTkDvM8AVERaxWkJmkc3isJ4Q4lwU71ueTC3oeIdX/ZpuxaLu
0YFLh6q+yXNop91TkMaXwG0eTJiOViJtPQtcKi9AseD+aG1i1A2DWV1FncnWrEu9HcXiWujhSSqD
cuqL+ZpGdmyIm4jg3UgV130ib0rKhFqMVmFySEjqlUjs9UibYjYOTjG4r+pxn5LsS2tvUU5E/fbK
yzC3wUkALj3ce+TFTHrijEF/1ULhiiGihCQHyyQIZ1QhBDTdKpV6LWjABc0s2QVedF32lZ3NqlZs
Sk7YFiB49YjZZG0wcFNTWIfiqhGbszZmVxVYpQx3njZsLawrUt+/TrF4m+BJzPM7xsvbWh7WQVJe
T6W/8ojB7Kd8k48lr/b5o7zr6SGUEdvQNDcSG6Vz0j5lWbopaKvISXIVc+GCFwxqi3w4FbUA60RC
3OatCqV2TAFGASwUcohWWmvtsxnILTBItAR5L6vNuxAq70PN9BcK5A86I5CUthShrdEosQP/OpTe
IqMCnQEcs4RrIyJitMrYTnsTVwe5SwEtNYVbGNu/d1aFYj2y06bjvtdKY1lYyopuEyHK6tGLdTdh
ZCNVD2okoBjlqTRPYz+rgmrHx5ZgDe9yBdMeIaoVF/0i7xV3nBduQwAi4D37pnVrerWTh+amrYan
SAIPGt11fObAYxWwzNlxtE0T4YINjtNp+ybPrqa5zIY73ASancqkXwDA0/L0XoSvklm7Nkxg6Ze7
id1PrikBY6Z847UPHZVWO+6VgAJejJRlFZn8reitepMK0IKUJVqVLegvQwNwBOrRf+dmPd4B5DAA
HmHqYv7/sHjZT83Tn1v841P6xtI1x/j9Wv+gWvn88z93/cYf4mxUEAn0+QEE+dCsR4tDp0HCxMes
9sf885/1j/rHXNwAN6E64Xdmn8PP+kf9Q5NNHIHgff/8rX/DzcDf86lXP7sRTdQ22C3mwcCv1Y/k
CUBLwjpyy/KiwuzkIdCtPeMfpfDL8L/8N5x7f1vcpVm184//vHn9z/8Aesv1+XiYT0UWIJ0o7ioO
00h78iRB5W9E7y3M11LyEJaXJntuISABvbj58MV8cWC+lt8edz79D8VdMXlSNNUcd84WpLEPyStG
b7pBOtO8Kf03pzk3SP52lsRASSKdGhRYn95ggIxBX7VV5MpWuDG9V6AOSxFFeBY3i9+fl/S5av1x
QT8c6tOs2zQ6v1UnCr80Yf6BFBGznNVNC1++F9ntUAosEvKHxghUeo5LG8k5TLZ1jZTjm08y3yF/
O+kZlYENdbYDffokfUp46NDnnHSiM9RtYWc2qBxRyOTWa5e3D2KCAaTbhKXGdlTHPj9SgibfXJDP
ZNQf1+PDp5hvhA9fdFSpfdAqXHrV7+8rJqJJsbFCCnXfvxlA5v/+pL/8ov86mjSL2D4czSpo2E1T
SeddoLwGW0n11FvPvf9nPPq/fnA+9+Q+ndePB+vDkTQFKzrmvshl4rcw2/5Rl/o9pO1NiflHQl0j
lhXvx3uFT6EWl1W6A/q4IkVC8ms7pI5kSKUvleLy/+8CyL9egHiowxJ9W+S28laZXur6NFQXCQb9
3x/my9Xpw3X+tGzUlup5g8VhPPTjvm/aMcUwPaxvDvPj+/rNPTyTWT5+n4kuZEMr8X1a0lutMo9Q
7IgZR0mLikut5w81RpBkkPe/P70vbyOkjkxLJc0gvfXTYWuxybWBwxreRgzbpVfeGwD4IHR/szB9
eR0/HOjT15UaVl2OEdeRSWk83E/BJsFl/PuT+Vv7+Met+uEg80Lx4VYdZTJe9ZSzUUadsQpt2JHk
trDnUbzyYDbN+ZEeGg5hxCjrU1GDOcN8Dex0V8FakEb/RvDeTNE7/P6DfXfyn24iC4FM3A6cPK6n
yrdoPq2pf75ZBue/5G930IeT//SiQZ0KUwDAu9vTZjYCNmPd7ven8d0R5pvpw+X1TFKUR5kj0NFe
BBo0RSrl3x9C+/I1rSDiEjWIA4wkfj2GEtHzI7mVdS1XL8d5AEsibFQba9nP3LwbEaf7JKrOwWGa
PVbmGbqzzL5JlTS89dh5wnNQwphHSGXESDnxNsX7RHgfZjXNVC3S5tUbHhVE+WN9FgC7wrPYo7rE
132YksppQm4L4YeVTKAHXtbB1uAZFBk2eCkWad1YIruPZxtOeJ7IXO1zt4nzNeRZWwdUnXsvv78i
Xy6/Hy7Ipzc6rYGpHBouemqB+sKFoREKFZG+WGt7wDqIF795Ur9eEv76Bj69TeGeaYit+QYiOuIJ
aC6xfZDiN7LW3d+f2QyO+OKO/etIn9Y8M6oaNMScWozMIPdqOzULej0k+uI6qDIMMozYg1RGgoDU
UmWaaAIWkS+57ZYxXWUP7X8o3oQWWrs4OeFjXc/EHByeIU1fcQJqzGizUW8MEmKxvdtqfMoZ5lSk
uAsxzDHNWE4hTSL1tm4eR7QNU38/JZdpfeMXtRvJ1xqzilp0zBJXJXZVU0Df1uPP8wiZDQ8V8Uda
CxSzwE1KXp/qNZfDSLyLpTdriQz6WR3SJkQ7lcde2oceOMvwTUfaMY6ZEyWkxGnbIiRpsrFT7S0x
vlncv152/nl99U81wiBlqZ7GXF+vQaqgP8TW1govfv8lflne/nV7zrCyj2tC2tYasFnuFl+0NpUn
OF7kn+cWokooHwT4Y600KNU2vz/ql7XWh6N+epv4NIWUPqYmkSOifpwysngIXSPERl8P36yrXz8P
0E90jZGs8rnS0rNAakk/5s0lHhT90S9ZSyqnaMT/p+fur+N8upINicu5rnGcBDVKXL+AF9kbM74P
UtLvr97X98VfR/p09fQ8qXGRcvUKXAQiSsKyUwgEHb9by787zqfXcViTid5hpmCHkEBFJwTN0stN
kIxXE54xb1Y+AHeQwTkJgQryDR+f9tpK7wWO2BGrpUKq3USTO3+0ArYwpEzLDI8qsojGMt2QLpTK
R8t6R/THVBH1CDMlzEtGsitjkpsiibZSfy0HtyG+pbY3t7TGMgJYtDRbxMSClPRQNeQHxDOO0vAU
YCvrPBMjpcbOyVvCuLjxcjhiVbcO5M5pRP0YTn/iuv9leT1nRXyxCP71Zcwv3Q8v1dhKlSgN+DKE
0n8N5kYVvjy1ejdxYybPXkRKJugNdGNulPc7S0AgZGRv5DWvjAzkBK03IyMHqSVjjoaSPyzb7rYr
4HgUd4B8bSF+qT1SwAYia94b3l41rgniDgbCzYLghX4zUQn3WktzTX0rcIjmg7gda8lW8/ibG/zL
8kFFdoDiGqnALMP+eKaFn3alCrMD2StBlEwkp6j95hBf3nEoCeE2zCMd9dMdh3soVBCBRu5Y4SMd
nCzowCN889767iCfvrGs1wew7ZxHQgAqPMVFq8NcLqZv1p2vDmMi3Zw1kzrt/k+HQeTd5qZJ40Ao
zlZG0DjEa/9P3Me/vP2+O8j8+x/uPia+XmnJCLgiMjTMazAyFnK+3y83szXrb7f4X60tzDO/HsTM
5EotWs6E9h8QlwcJlZCJcZJMAVGLiQdF76Re+OG40kza2ek31fesh/nt8T/dFUyCY1MQeQ+i0nA7
Zn47pVdMJtL585jOqU83iayvii5ksBIQwxC+W6a3zoWJfqW+1CptO7aaq5RXakYkBFpmgzkA27IB
BcZ7khcPcoy7s4BXhLrUia19FJsQmhCgpewXle7G0qNtLuZkA1HI9EkNV3waMOQKuyQpLoZAu5ir
jN9fdUwXX5w2wspZl4NdQp0Hph+/205RdE9MRHYdg3yT0Gbua7TwbXucNBIj1USpQUjmGZ7wJMBX
KQ+yk1hCvTeq6CgN8DOr3HRNv7GRiuurfOzFQyzVwqUpjm7ni7YVPHjDRQ9tfEGH0W485LZhYKf6
uIjEcDf58dJr3sWRkJMmwoS+TmLc4ho0r5LQbV3ZWLh7oujQVewmvGNrqXhwuSV84VbHDNuTEqXl
MgMAuPPxhP7hSmO40BE4nXfyXmnvxHRABcovifSqYv/VH0ISJYrtiHEuHFO0+yQWzgpfCdKFfl/K
lwnWBlHhd8Jq25eNm8mYL5QKjCVUQi/fWP5Jbq2VFlyPWDO8O4NZItaya14ZyzYH0Oh3V8zYVrXK
uytol1EWEbwrO6ZBAKZZgKRQ4x9YYtnv7C6Kr9RCcupQu+hUzZWxV/CdHCpEwgovmL4WXAvgd1ki
+stwKE3nxIBLVZzrPDuPWgXtQlhYoez0UbXwhXEd9PFWQaOYVxKvCOMox/DH8zlf9qkKu43pj8e0
nDam9jYUZMq00DjCW3QZVBXHrCXydCqQBIOKkWANWaQEluEV5TLma+ZNscUcwMF6cwUibtG20rqY
SD40iktj1FZJwpsSOIkVrUzADtXI/QFV65wXb6pWLATLuq3jg0mPn2WLqWEK1wQOP8qdyKw3OgQo
ucdijs5fiGsKwhdDLyf4ScWW9c/pEXny/3i4uY5RzCzzAFhyI2WvBMU4UTcSEt0szJGKKMGk28d2
rdSuEtx0sAPU5pWzv0DwuEH44g7FppuapdVV19IIvapOOTz6kgG0F7PJlE/haU6lGK4svZZoLeWY
d2rHIFQwN7EZ2Qma2EG0FqFVr9M5zNJit9WZu1GWNkJqIYZGZOZJKxERU91hR1PAulDmMtaLerSm
3nDbJv1+5sEahXkXNt2T2SDwkoX70iDQkk6hY6YIoEQN6Hq+MonhYvy/UxGN91aylhWQXlkB8iM3
uwN7HsIuccjIXeLKhIw1VsCYjC2F1hkOfNcTGE4O2m3ZimAR9U+eT4qu4OrjMfHqbdzwpzVoGYD4
dWyrEdJbKdM2efOaxrc5I758Cu+K6rlAZ9SONTfdnKUpuwHhBlm/z9QMK3dx7AgxMvB4mLTYfOWe
ztsCIOAm8G9D5jmykVKB91hrsAUZ7VaYKgdvrOsReO6R0cdoHUd5HVxEou4KFoyNKY0Wgh+fxT41
HxRm0ZrevwdpdKosqbSbdnrTB//FEjC3BnFM7VatS1lnCKYT8tsX+QpSBp4kVSawxiyQ3TeKK3a+
m2rxoous1qHnUrNL805dANZmtFiO1FGVV6MIBlcl4VczR9tDidpx4wXli18KzxIcYSEQdtKoOnJJ
kidgVs+AbiQF+0nPHbkQboZhXOkxbzJ1kJ6wYrqF2m2ERgP/2i5HQnaLjiqrsy5VGSO+DwnOCM6y
LjiJpKWX2qgfRKU7jSabFQ9/fFFLGG20de6Tcz/zVOA7mHLy4g/CRdR7G6NHTq9jvE+tdZ22Ln8r
wdoFOCPGzxFhb57aOVqmkB9AbF0mHKMpwATjBTLc2PIAO2vbmBG6doOpoq7eIEqAUqMydhblrWQ0
BqNCddfxVeYR/ipPzTY1AdSiiJUmiPJbCbWf3Hog0WQ7BxcXmLJrItTV1ciWo2dhbgW1+oILwTiR
hOZBsyufMMD0kOCOmtIOX0O9k4lsAE5U7IzOPEs5FIXojFDE1kqdKAp5W+Ic6phKEgCigwKs0XBp
Sr1WYlgOcG4ZMbMaxMGyKttrAeaiLLNlHoHltNO9nmSbSAXU0Q/1chQK9GnjogqslWU+qeZ1xOtW
jYA8SSS30reZWzkKu34JHShqV5JQCKnKZzEysVeFAZwZMRk6ykDF6Zq/tQyMdTJMhXiT9B60UtfE
QFBa5eWQP5PwDYnf9jB6I4W3McnOn9u7VzFWeXL/0MdQ7/1xqUMTqSsiFzzNNunS5wQYY4wt0nTV
BaD75PBxtKSNZXlOOhnfbJZ/rfHwy0uaImrQuRXKbhmm6K91QBBlXtv31KviOr1pQTXl35Qan0ZB
fz/Cp1JV1BO+8owjjEq6NS19g/7HyIajoabbujKWqXbqpIMIv8qqTKcYtSUqsIVRGKvf1zxfnimZ
fEhvLc71R3/4QzVbiHollhlbaK9+8nOo2HpKxkv133mszJdDDoSIplvjq5cUOim/EZPjnGVX9ouY
/O8//1NWJ/2hykAjRW5mHROvTmvop6xOQnGHKvwTHg8fLoNJhs3o7Oaf5FA/J8r8ligy/pujmpDc
/Tsqcoac8/32sRX+6aTnT/ZL5YsFJqK1qLv+rX7W19nGD5d+cADAmT4l0xGl6ARYUn8pMccDx8rS
ZU8rT+rfJCUBLH9RJY6OoSp9E5KzZ45LGfnG2jC3ElZKbOVNRa7pqNgS6qtYJ/qigIKnwqVs6T+6
CTLmetXfSTM23J1CxL2kggKaSRyiF7J1U7ticMAGn1LT+qtipBhYjQJ9S7g9cNhZ6ulyxzURbStx
K4ZL5TkAhOW0GPmfECZX1z44JeR/61NMzLVf3BYIUmClNHeDK93RIDlJcNNcD20cQNxqKWtL0w7s
6CTnS9VcDXkAnTZYNveFRboN0tbmYXgodyF5S7yOCGnrKcxyGAWwwQQCS0/prXnotxrsgV1ckWCx
0LDzgoYhKug2m5OnbLQsBaW5Pet1C8yba3mCyWMnxeBWu2o3uYkjHKtn4xje6BuoTHvi75zilB70
B/0CE++FclQO6NciAGDNs9dDCEseCMx5Nw9KcTAf+y3Mmn2DtQaqC39sLx/I9tkWtlnYvrQQd7ir
tHAd4a+zUyCcKcX0Inyvtt2huCH9V4nWQL37qV4NOMqCiASQtU7seB84YQTCxqH5lT6y8wWsZaYs
0bYV2bwfhHd1dIhaXBA/EqwU+ij5TVCvWhKj6qX0ltbX3XSTins65b52n9OiWcZig12NPvA6tLOb
0Olync9zFgQ4n7zDCG+KzsNDHF/1IsmQdPVtPMvLhEqgg9LRT2ugC8o+vkyu63eCuuNxZVyZZyA2
3MNs29hc4VljQ4eMqO8OprEHjzxMdrzNz/2hOSk7tgPqGvpIt+tcaQHo1AXiuOuulDvo7ZTuWHgJ
dGIjmj2b1wBKh3NDOmISP4owkQTNNt4YAIb0xnSb45UYCIaFeZXcWodhSdaAS9QwvaOEKmjIHTVf
6TvoGtXlcJNeBcVyoju+vLnx+DdieGIMpoZaAJqGDQ0NDrMRHRv1bszdblxrV0pp+60DZ7mgbAKl
lduQsMRjtLeuBszgsSs19xLaTJ3d9VOBJZKYYT3W2b9fq/KNANmxqai7FvobQV71GdyeGe/GQ7fB
F4XSgvBnUscsR7jrD5kzvkluePa3/PPYPaM8B+V/dfUaLacHz3CUYjGe+/fxVt+CgHqkjU8/npr4
ZpZoS+ZJGy8KddWPi/59aO4V2rM4UYBuFrZ2bV1rD0CqAAtNFtItAE8rfBGCdqPR/w8fy3hwNZBd
iBDiRUsQVCDehiWZ6utUPiXGoZ0aJ9A2BdAVeSUa7O/yFXyOvjJtadjl0pplCi+VxjNOSKUfOBFS
MrABgoy/faeNb0G17gLYR/nTUF+x8eHrc1H5gxjMp6fKv7H8o1zdlsGmhrwmuNXw0hhkHPQ20fBF
8eCh2hiEbT/Y+tyROY7lE0+ftUK/GE6lSyQyJYwJ74wECIAAC8Uuz1jYkJh6wtqMVpTX3j69L+8Z
ICuH6dilG1BYpke7lCjNlZ6vyUTGMkr6GvZOasWAhBtMfUjvFll0GV+y0ixL7RzCf8L/jf50PcdP
Vq++Dxcrk2fdDBtuEWPek3CPqb9/oh9ALuaFcNLKswHYEZMlcsKOimppvueX0h6i/qaz+63lZvxZ
T7jqRo2q0UEVp7jE09H3BnXmAE6Z0BsJbHxVQgycCuU0ZELaHaad8BClowmyeO1Lm5CjIJIeV5lb
uPCt7SZ04kO2Mwm1bhc9l1NYaOOltSK0bUFpLmDdW07PcBXTBbGRhrW8CJcdrZJX/wBWgCd5wbZW
r1wthbyGO2SBmQGjXWAum1WOxrfw7VGkI3FhJrc4BlCdBugS820J8lFjOVZe2N3GCVA07AOIpHnt
Lq0c+PcgXIIH2vVl/iRDQzNnjWXhSmOzzVlpjJjzq5t1mzcbRUW4LGrrQl1fUNR6e+aXd+pl7fYu
8bw+D050G8EGaugbGMJlbmw1f4spxBBclRF6aaKBHoiOo1oHJHoq7eC2WVWr8d44E5e3Z2+pJ8va
cEvjmTwB69y9pxvZqTflhVUeeT/e5XRnBPlaEMEh5kq1XIe+S+amkLU35EvgRyaMveGqV6wxNjvI
Vj52IwOS1WA9iOxF0ndYtnwznkAWG3tBuhvaylDxRZHGwerBl+ybrsRLKm0Q275EnBh5Gv3RbNeD
ssVVXDMg7E/K25iXi0C6b0pHfmFfEam7HDplvx49OKU5GxIHnw3VAT0+Xd4bcC3lTfAUPdG7tHio
0VA2i1bapeO14NngmwUQfgIO0I0xsu5zO60HcSWhlBzus/A0sqWMVtEdLyO26JHmxGTKEgARul18
ZWU7dO7hKQkYZxXbbNmoVwTU2TTkgdoTbwHVDCdtErix6rLsCA/twnVD2lLBY/QI7VvnzlQyp4tJ
ZTlBu7wKN80uOkFXnJ0n5Q3YIeEyu5Ovc3+DaIdPGECtY3FzMLabBKRTFtA4ibameeowBagrvbQt
yJe+XSDW55alwo6dO2U9D1DPtcPu0OFtQU6NsAmMc0hclchCsmxye0hhkGhLby9vhKf8Bezf4FjA
YXnfArZtX4Qb9QouHXKeRT/oT3UtUYtdTPA2KYOW4D/k0ubgoRvTQrzWEkB61dIyuI9vJwosRHTe
UXs3mxWadXDjTeAI4pNKHvXYPJiB3TfbRn7o1Uth3pzX3NZudlkDE2ou4xZEIvKs4slAtOqQacnc
2HkPpYW/atGFrKU7HAuNjRu7l9h+w3rESbbD+Tdt9eEYpKswhnaxHB7rk2b4l2FJVXQR7cDLC2y3
1WX6Ahtp7BcbI2UD+uN1qxzqF7m6j5kbP7btgqu3pm+wisjJoCArnA5qVrOM6V6xTzQx+tNNXXXp
ltmzdEVSlprdeqp6AY3rUHo3AAQAoO5rY87ioz99zGR6nkud+Zb2Ho87i5OESfKIyiW+kig3U+hS
c4aL5y+qLa962tQKjyuZwr5/FyLmIHY64sYB/1y9Es+LHhp3r9U8kutLgzdZhSXhBff0rf37ggff
1NMFjuU6fCiru54KFGlxcSXpAJZZ2oynorpUGVuUJ5o3Rrwa4p1GO6ftetClTzP16mwaPOzLmJQg
kAn2vGqNLyJeztGO7yIWbnO4TNV1cv9jV/M/fxl71D80qS95MVahHzSffvlf13nK//73/DP//DP/
9esv+ZE//8pZgPvLL1YZQpDx3L5V4+Vb3SbNTwHs/Cf/b3/zz43W9Vgg6S3yunlKlvnr2+cNGPAO
NPCiroj08k32vL/bwMHe+Pbnf27gxD/YGqIKwgDFv6EFfdzAMT5TdN0ER48odwZs/OWLUsjH1cCt
S4xKfoSI/LWLA7+nA/XTLNqSIlTyn5fl4h/bs398CV8rduV5b/ppG/fh1JlhfJqIw7JWo1q2JNZx
cquxSdiI2a8jWhlU2dlVa8a3khbeNXobrcaY1iqxqTwjAzKgoRVvJwidCRmck9m7slgRQ9g5hG7z
p4jlicR9RDt9GQ6SKyjNJhirPeLJtRaUNBwpUoSyeSe851apq+PEat7mMVZKogIU8SFreKdOxYBi
LDv4Xn/2aE0JqnKoovCiA3VQE76q6Q+dwsusI0l6JFE67qQbnBV3ZSrbo2A5ga6sOs28MozmVvA6
t1e7Gw0XUUG2QjNqz2UOLqeuYK53eQzgIKgcZjTlIi5jtyhdkdflUIYYILWNwY62qAlXCCGcwrJl
AKOU1LOzNtQsdq1Exkg1OR2d3WZMNn1D+l5SkNmqbiNElISF4SHxC/k+Eo15pBJsm/ithKh78DwJ
d7RABmuH4KHTvR42N5mDiZ8tpKQkE1eHhtEexfSoi+1VZEmwJ+p7qQK62gf3Ocaqpi8IBFyrfgN7
HIyayWbUEPGpNmcCcJJ9nkMiCvoIy0yuXHoKyV5yc195cwAVDOikO3q+f6q81xyEU2WJLi2+YysH
K9XPt4LlPSdR5GpCSe98II5LoEBW7SSXbAu8VtcyGkofU927VnlPD4N1qeBuKOp+r2Qp7xw6yhh2
I5WPoO2autjkgJR1ybK1oifjQpSPXl47SSSaK9h6CTitVSqc4zwT7SHpj8HQ3uomSPkciqvQHGiL
KGxzZLfvAaeW0kHFcBz0qtOn1zEiBYo13uCOzxxkGJRXIWV/ruRsmsY4fWoEL2CkGD1Z5CfGY7xT
ckDpKqOISeyOOu+aVk8QDPGyA56chPXWx/8ek9IyKf1jlgO4RS/SwlBhR2HnXJZJD24SBlrKOB70
2CRJItiAsLQDSVwm5k1etw/IHGDS9hjO6GoaMjEaw0K1suuxzXaZ1980Rr5PkG2kicR4rjpPuofz
o8IjS/zJJK5VjTQRbkNVgrWH93iogcfH47PaWlt2uZNxoeS3w9QOi/++azgQByKXLNOYrRb04H7f
hMMGQYv2YxPui5//6e3Q/9AtiEk6VNSZ1DpjG36CmIw/5jWTdhtaSpk0c5b3n2s4iY4qlliRvCdy
yGFC/NKJkyTeNTI2FD41/cB/Yw3X/7aGf/ro85l9bMX5UWlOQYd20xuJaVPCk5fR/YkEQsnTZBsm
72MwXChFTROcKcgqYANm66H30mGPHMII/JAvaMtc51FLPfY+0SYQglvwkNQ0koIaMIARDnNvERnB
azs20bKawUdyqpfOYBkVeBS/XXkl9sKeYJUpu0YURxGptmw0p0tBZOdXsUvxy+Ax8VDDaJFG778I
N3XVH8Kg33ocQSo1ws8g6AkjTjlT2kVisDNMO9P3Y2TtTNxkeCOtsr7zkxzkdJGcyyI4Kq2ySWgt
JTzleBcCuje1jYn1IkjZ5NT+NoYJ0HfNvR9q+2gickDgQ7axuhmTC1FKjqNcbep0ZHyWDOdE0cAK
JatuEre1KbhYhK6SwnsVp9oRS4IPjfhM6bYwPeHZJ4xtkene0guLreDL1hJwvrYQy44FRDBIctXA
KBj3Rp4dVB/nImMTKFg2CdnXOjBsL6nAZtbMTaWRmaaqD7RJQuk2KUKn8KeV1VvBVdygRxF0VbvO
zSxgrQVLC140TosW+Z9yHfNVR6T5IoVgINRLjS3HdWGXoXUKlGGdSzIBtrQTBXnYR4pZO7EYJYQE
FtqqEMytFUwPfU2HqlH7daLNV0EMrupRgImHapKB5qUyWs+6INMxAwLe9q6IXouyhU9e3sbj6PrB
RPqXV8GbZwbZacAq5l6pN2yE2mgdZYj2vtbt8wI/7ZQUD+WcmjVN9VMqJpc52SggTC4LFbycp5N4
K46vDGdtRS6FdR/R+VDjcBlBeYrjbhuwQUz7QUBNDqAbJaQSVPddpbP7DooLVZLXUzUdBIG2SRKy
N1SHKcNCqDZL1UcR4MUyhCYsI3H8gKHWlbt8E2bjYYqhNPkSfRbznt7RkjvBBYvqkx9pjUDrxb3P
yksu0h1j8ruoSu9H7o2qxEraKqvWIAMpbc9e5m/N0N8ObB9DyMAsACtR0UgHI4JwQB1fWZflJF6D
bToEmrZM0/hQi/pusPg7YxqcJUxC8b2jVS1U6qZUZty5xZZCTkBXBLrwpDY+jAwys9gVmVWMOLbD
sl7v8UuIi0qhQSviQTfrpLNlGstDPNlq4O08IbmKchluL+EmpK9rRmt38DiIIdkkmswAF/IYeA3f
86GFeI91GiorHEe2l8S7RFKfNDIspOBaTDW77d6otTyDd89S9+xKr29CVB1M8oCm1VChgIPzzhqZ
RHI59Cpb1wSNlMGxlizA8C9tptEVrsFTkNgaJTvBfPMAZOhEhYJc8aXqhOKMTdR1ht92ag9x1K7U
+Z6aJAa9/qnIFEQ95VU6Ve6Y6HdRVNWQY4QI3kq27Ca0RHDxNVziptXYdZStGt+4sExzZTWzOUw7
xnnwKMndzRRCqMC+YPUdrelxlyZsZXVg6BO8zNzId8im7R51S/vUeOObNQCdEZENyvRKKPIG7Vlj
21pDrc9Jdu9amtllj5EVvjq9cVUmLK/Wj35aUQ3n90kjYuTOh1U7SicpKIGOomwI481MrPDYQhs1
RaAJ4m0aSiJTuzsL0choJQ6IgIdcry5wrlDYKSdv6ogDUJ/zinVgyKz3aCQUuvE2Q+mdAokefC0i
i47ibYt6iu5wphDTXZ4DSdn3AtUkTydPPJFFrIVxLB06AfkCA/ZFpYZIrwWniaSrtpEdWX0tguxK
UQp0BuNjRPVfq8IpQP5jWIGtEyY5u860jgyHXN0Spr3UVfrD5Iit8oHOHOodHaAm0goHCDA7fnp+
ExkwWb1AXDwD9lYyTWCvFc6mZ2yEOH7Rg/jYtfVRknn84/7S6pQbuSsPE2TgXkUqVLetnfU/EogX
pvasTgncPgvlCwgAUJxCH0bYgXWCemAEytKEbdnTF4qZrbyhXpF4SngDGTkGlvqxvy6ybKdPI8bY
zH+XLcplNJNilhyNlo15KxMcCi8myS1XLPVuoUAbS2aGjuIfagNJfFJdFAjWc/q3iZDveyt/Jpd4
k1YhA6rENkLjYfJk+kce8PswcUiWPZkDSGuJsvr/cHcey3Fj2Rb9IlTAXZhpJpDekky6CUKkSHjv
8fVvobrUJbE6uqOGrwaK6A4VRZeJe88+e6+NtE2iQmvsRdVJTjO1EM32Y/9uhxSwGU22CkfvromD
vTbgemrooOGFpYpnwZFhG1OLuG66YTe5es2Oix9uWRYnqXweYLcqWXYnafYiNa1Vg1OU0p5pnWDN
GEzxZLNZqep62+gEvuP6BXcgZYPWquNuaUT2wZPSPeYTPCnmzU62OvJqgoSpKN1yUvwLxbMHferc
dshYqRO840RP0BuDYj2QDeemOlugynXYBtui4eWmoy961DnIcl0SrGiuve4hiXXbpHgXMcvB8HOY
69Zx/azHXF4PtKlESrrrzTslKpypV5+4epxVstKxXl9Gf3oDRwonXAQvNaJZQUi+0MAM5qRyxuGj
bZh/5HZdlnAnfeUh4Mkqohn5hhWj93SYPDWt8CHdWB+KVNFgpzhy39wkvwXs26y7GbwQWh+WGp77
oASQQQ+dJ6xLKwrE/NZR4tJJAjTNLtv7HWVxLPaSChdDJewPiAaPMLbvg1bKGWiAPk7DexBFDE4K
uFjN0UsuE138kjf9BkzHZph7iRoODLl7aUFt+C0Qm/Ce/SDX/zh0OsoqDA3rtCzBmLMB93XRuM5M
NESiEOtyuHjDuAR3iXc7PpTGePUJ7xjDJU/7b2NDpbKMt06hfLpT8UnyakTOLw2falrZe/snjwxQ
Uud7vbCgruniv48M1NQhjvw6Mvzl4/8cGTRhG7bQmUlMRBq0nR8jAwV2fEYNkLb+R+T7x8SgoxVp
80ZfpQ5C/x2U80P1mYPiIFgt8Fr8LZrQ35kYiHh9UX0I8f3ynX9Z3k9pJSbfjIMNBVt6+d0/xR5m
2+RVZKimqhNWy7YhoRhuYHY2J0nsqFpDEee9mEt36BMdXU4JGd9z4tqHgrJFINVd4ARgNzLkXts7
2sWLDC+testsGBkrD93jXPauEIf0YzAe7DeJ2sVwEV2kZMnRtSmXijM42pt5BydhH9/aW/pqPrXD
gyEvW3E2nnynWmH0OYmL+eIt7Re8b6xQcs+pNyyDXWPdOIZbszFRe49hG4onTkkgyuuMiry6//BL
tygO1psB5pj+bH0fLfwzheoovjlv3iXW4RaP062L1oO0CM8b+9LaD562QXPN4j2mQGgb4FRUqkaN
/ZE5iixT9zDh9OwWlIGpJliIVW7si8tEcTjpQ3k7ajs/3TYbb3AqekG54eJ0rFepd28Ldsb0yl39
xGFhSGdsighlnlf9zQjwLnyQoKysB1bJOcxZZ4Kiwc0AXhwZ86xaA7kc2VbIjE3FQ0391YoTAYrc
CbHYRHkWw3qgY/e9hDSJEzQ5orF7O93jrkpf21Efj1hYU3lLFsyAYEbll3miS4hLAW06rJGdR76H
Ud3hkIj0A96K8FTy2wm4JO2HJ6un9nd1R/abVWCrHM10JYktowGN3XrypC5hpE/SMv+ouMnyHVM0
07mGuZ72Ou6H5Fzsa2ttqw/9xWdXtI333mPTr3k1MvgV0Ono3xv3cXfQ/McmYtJDikx2IKhxEpAE
zHhWj+cG/EYOANvlhpmyt9VXc/83OYF6KV9x84H6Hs8JqdScraPTXQHM8KWogaPRW/bEP/qIjTZt
DjVcYO9dV1er+Fpek3ptDFRLMEm92HeWwu79Bvk3rMHm8uqHvrcY6VVnSWxy2S7Tk/lcPLPD854m
bibqUn7KrRewTwr0p7n+L5Kuarw2OrfhdaotMmKpkYOMFsIpp5Vbd2xsds+0hFT62VNPMJaM2M1t
t4btrTKQ0lPi2M154kotmYtngLUConm5fDV28mty48k+6adEYwn/WKe7UN12yU3UWyz0ogXD8h6W
3yN/bz/z41U4UtlnYxKW8FdqB6RCLi1sIgJ8qyB3qYW0L0pwVzxg/esHzrytH9wJ74m7RdR8avPm
Bkddse1RBSwXB0bTLVuuoASJiP0mhO0kbKB3nv0kK+ukWwM5QVM74aEZ6H4ouztbvYSZU2EoTYpz
Qu9kVpzD4Fp1u7iFavWIk8AoPrJLgV9wDHmhqDfLV7GbfMtYCirizLhs6Gx+kmM3fq/AK6a8P9Lh
IfIe/NFapEef3V6JN3xpbYN3ubhrjUuDiWZg/IWc7yX+K9XKi4LXquWq8nN5LQRvfByNCRu5sUlh
YjDRRxWzwofWstDkhax0j/iVs8kZm3MOkh47kWoG82aaX2Vbvk7t44AoTeFks2PbVSZ3bJd1VICH
esR7cdEYrvH4qxoB6SW2SNy3Q7HA3tyXb5rNp1P2MlfiaRHlTkEknGoQOP6LQtvOfWIWRKJFT4Gm
T9HIMX1nf82mzyod/Mwmyg3iwMjdrdxkIHTtFTNug7LCxXObohR/oHJUOGpsZR+4GE5WFWAp8+gV
G1hQcLNT85uVb8rh0Wv2ytFHO6YX2+3cJFryldkwokiBLeqOR89u7i3u/W3krabimYHP2vJznvRv
MpVxnRtHp7qyvrUyzabCnZG/66pKnrLIgKuPTBva2VbjPdvTKmlL4rkbsB/L92TVZEfQOrSgcRol
iqOi+8grOvBQZ6+5DuAnBtdstx0tbdFOic2FGb+reXam6yw4j6LY/i8n53w0/7IR+XI2fk10JmnI
wCRINCXmJuQLQ6oedqaxm9GOKWcINctbw9gF/8vhOS+R/vqJdY3DnYINVRhfHJ5WG5ptV/GJfWXX
c8PGKVSg4PHwrOF8Omzpy3UD8gIN53n0HNHwfNsOx+Ia9FtPdn/aaf2xKfoZ1GV8XQzxY0BXRKFU
aZ6f//wqKvaoK9UgCX8DLU3CKFQ3ePParSB2OlKkDd5qYaFy03apRbeQhK7pfUM/heLGkX8D3pDW
Kzt/0bPPArOxCPHRN1TLgZbCHbH3Jelyx4uNmba+rsodh9QmuA/d/MjB1xi4ON4s/64trjMLVWf1
+hzhsZZOdgtsUwMOahprhWmoTw+KtppwCkx7TarI5CPz84DRHsxMp5tP0i+Sf9SCbmdxLdD1o99e
ympw/smXXm68VKTwQoPJyC3wp9fFf2AgYU/5eun9y8f/uPSadMDwZrW5qYp/ydr/vvRav8nzJtOy
+ITg39ha/lsnF7/hmtZ1GfSxbevKHN7889ZLEELVkG1Nnd3p39PJweb85Q3265eON/ZnnTxpGlMh
44C5CByTU7aSvWszRj766XwCNXXiV4iyDUu3eK0zr2VYqZIeOxf34YEqrYw0ORaaozb1y9rwd+gb
DnHBhdokN27284VZP/ntcA5V46alyUvmVx+AWrSFVvK67WkIUdPmBSSXgUk03ilas5nKK0gpLpY5
lSDpJtX2KSv50qQMQUiLYpT36oBDoMVlGiW7hoLazPwoMIj1ZrT2Rqrlh6NCN1jMCaYEb7VExVX5
vaO6IJY5ErECZKW1HQPDoZ8AUBkqSlHvOuZDOeM2b4zYTWjsS9Ewgu7YNd/6DpfU4O99kB6NnK7H
gPNL0q5JfjQk02ms72TS5KZeSjnTKWYGP4h2fQpGGoq6iac/taYNk+5WgKYpZcnVe21f8sCUkcCH
Kj0ruAJLG4Y5kUHaX2CvlOLZUsuTVWvfJkRiLYG8W5Mno+FgkxQdlbzKboz7754gJFQRsRoKrMbf
lZhCbdgjer3QY4nHpIKzD1WgyMS4lsNAXgZlwZzSXgFEgghCz1U7AJ6lle+s1Horo+gmFfxO/Rre
XSrft6Jehc3wVttTxt6XBmUKZOieI+nCIeh95kG0oRbeXLUadeDSANk4thw57Yl25DhEyQiFTUmL
MAZSQR+Z11v+3iSlljBGZO2br8WH2me76yvqeSzHj0lR381MvIAIDheDklRL3zRxA+fGJ+TmbEmJ
C6yneblR1jsL62gwtc9yXriyzZRhRE/sTFFHxLIaxFG1qyXJnyPYOPQB1FiDsSOusRXlhcWrr2gP
RUQSKtQQXJLyX+fFH96MPw6ML/6OL//3/4/dQ7B5gwJnAlQXsCh54vwXu4cp5kfSz3M/BPWvH//j
EQjhnUJHzm8yyXB2fyrPMu3fyIgw1nO6/5jufwz+NNeb2vzkBC2jEGb5ybTPFlGokNVMdonzQ1X/
O4M/idQvj8AvX7r55VQvVa2jUaEFMi1Cqo6ZrjR41j4+h0TO14LeojKZQFi/+kTZoGcuCkMiOkMn
ccV7JDn3TbT1iP7QeuRI2kmRBsYVyszVoyjIMHkET6NhOyA8BjyjBsibCYJXhoA4GOfAwHisFmeL
KnWtHHiBUu6aQKCvk3bLC5/2qEzezOGnkRSQKddPWk2lbRRGpzChE094ydrUlQ3VUE43jVuZJEBB
Ua7ggh/WV7bjCz0dqb/7rLki+IBwU57kxTAgmsYrr7W3ZlNtQt8+C4lEa5K8W1K76cV47JXqqhQ5
K7vmAQnmQdeQ/4PiQ5ub29n9F3L4YMrJru/vlC5wpTFYCADZJGBv7cQjjbmmrl898daOaA5Y0wQf
GJbmLemgUDaY91GsO75LOYnOOc8JOy2vjeHdp0a/Ubhrh2y3UBiNs8BWF0A+tW0TmT6g3J0zazl2
ke+oGBKo3XalONxqZnCgOoWKpze2z1tTIjVmdZOTTJojm4wPpQIUNVtmo8k31wK8tbB4lynaYrKV
DbpE1n54UcbhILO/1UosrPR1Cbna0SbhtgywVp66uSJd9Am0qpKDYacyOnnIeNAZOE7qijAtf1KL
1RAIS7zOJGTWeu8SfDwUVgtIlJib0o7vozBO2ihti67c5SgdsiZdcP6A8cGoQRcFLy5km7CV15kS
IalSEB8zXbeFpRBU1Xadba1C2jR1P36Nk2A/MKIP6XCUM8KDjHftTHTPvIfIIPsk68vIpNY+qJik
pqXVygtVCQ+xhJUfi7MSsKDFnWewpqC4YGHb+RI68sogrEK3D5XN43YaGseKHlUMkD3Ym3bCcZ9/
96RpFfktsduPyNBY9VLOibU+o/ITPxOFjMNCaR6n9LOIPmM0MD8f3a7ipx6oqWtrz0lNMW8QU1U2
82oil4XlyRzstwzSp9DQlVIaORatISN3+NH9NPLLy+u3njIPN/D1tdzq+TZJxT7BwR/qFCSbgbKb
KM4pYt1hp/BoJQr003A1SMFZkKCwS/VcUyCu8sNUiuKO1AQh7+omDxnU9uyuLMpbNTYP9ANES97J
q2CUz94Qs7g0P8KqugU+5cwg2Ld5wtCXbZJWZnJW+YTxDsHwyFIzYKeqfCQw6qeM64VariLqwNMs
O4whcNzOOs7VQhrfTGQUd9QhOE0kr9WUNZ+ENb4aLj7RwxWZdptlbfzPvpdDbUDdpQcYvKL2P+7l
UNx/PZSguX/9+B+HkklSDG4prA5Vn08l7sU/xGjzN9NEChYQBvnc4osHkalPhmmKo0aj0OTPezlX
dpDtlI8Jru0a1sW/dyj9VY3+9Uv/okZHlRzIxkQbQp2N1ocuydVCGPYK5926SbRLztop9+xFF87S
xuwkSPa2PHgIrnlNXDWWCGx7+0GnP1voJ7pmU+IXceNEBRt6/ulrrDNL9iyaWoVltG6FJFekXF9K
rXQ/RuCdpY9BfYh89mqdVFy0mBCSPa0UhVnAXyc1+B52kRe6vs2G+/Ugb4eAciVrb8qeK0Mlg7tL
qeE9Xah85Y+jXS+0mHbCPN+q0bQvdI8/pCnsd7v+zDXDCfRXVuRrGd+XPbYXPR62VX+AcvAupd6L
QTWPiqfBt/tTzKU6CQ9W6bnQ3E/9WJxr4vpDZS3jarqpXPQnhYlBoaPSkgg7hWruxl618qUUPkCV
yLuSaraE1tQ8Q3CspGhaxvmYnU3RaG5TfHZApWh5RGKSDyYtSyJoH7LJAGDduVTT7YsydFpZOuOA
Oktp/+ypKGqQveQe9Vke8Apa+q1PIIh36D+CvT8ilHLDw3bKU/0WmsOuLflrWyl2kWKyGW4Yt9JT
F2e7yUIHT2ggSbzvdYfNWdbCLU0gRx3VjEpg+NiTsrLrZjd2BlZ5ojNka2KFdLlfHqtJI7lQb8rW
O1udsdLj2SU4lUeWo7su9s9joTAZdXDfE2WV681mYOhBKE8QlMsFkYVzr5UHUzlHHehl+XMc6L2F
/VCNdCCbzdqqmv0oxMlABfP5pU4Q7+sOckEf3UvZuKvDV16xL1McXEkFHwfZI8iWQpVOPBaXyvPA
GToE0QXfxj61bddmZRk1TiiAoaVg5us530FUKW/eu0q7GVrSLvLO27YwhJoWL5Pw+2syESzo2OJC
c8Zpa9KEZ6nNchhYnEBjSwzKQyFHt4EgjUBeQxcOv5VF3srL0Yqx+oDQIJAxJ7lFwH+QSnCKyrci
0zcmC1W9JHRnPgdopzFvPHu6ylBkKXBbRkF4MZLaJfVwkU0MjTjARrmiXRqbjp0/VYXixmNnE73T
U8cA16LmHXGetqsXQs4vdPGtaoMyNKMgnyHJN6WyOEaJhXPHDFjH+5vcar5LpJfXbLuZs/ak43kN
mPKplDTfkX2bVpyULmrzrIkEBistn2EZQ3jDWZOldz6CpNGwN0j8N4ONk1LZm8r2MC8ow9I2/A8f
79nat/qDQn6abwiYHUYtCRnSWtmKcTLxgu16b/iE4/8w+P2qwSIjD3c6FctKKoVXtY7KS9mCORwH
f6GRYfJBY4Vpt5q81CNKY/+DjywAULpiUAbPhGKyzuS5/l/mKFTcL1LSf/j4P46suYQY07mqQJn6
o27+x5E1lxBTYsJ6laGIl8KvUhJJaczhuEAF/fa/hp9lxeLUsOfyk9/N9n/Dcom78y9z1C/f+u/q
6U8p+KiT+srGs0aJFr65cFRxxqgabDBig7GS4Bzz8TuFaou3N1opSB9RXmzagcSp4i8DoBX5h6af
8v6bzVNUkwiLsiaDHbOWUx0uTboMGNPT6eDxWJBaZ/DosiwO2ajvWmN0G72hpXdvUj2Z8DdC0Hlb
aJvGO4RUt+c2T2HaWQsDnarQH2PsJL1lreLAP6TJ04D8hAVsoye5Wwn9xsXi3MSCDElOVG/wq8es
omZEe1AkdVH56rrQbvDk1HJ6y9hAGfNDqG42weSv7OGhUKdr6/fZwtKZcZL07GfAm1Io/4j1YvwM
NVxDFGmxCg5a1RU1Ae7pIomzXI5wUYzxQY3EWSWZRQvGXPzYVfaqL9Gd0Zcs/TVtJp7HTxn5zip8
VLFb1gSkLdYceUJWSsaVahERx5Q4hk9Ml4S+NikMyuptAols1cZ68pNzKlPMKF3pAXYVq3OG8dMo
JsJF+bJr6X4mVxqGNHF+2IpHEUW3bNLyOKfyzH5aYR7lluuttOKFAkto/ZD+p2mOhRX7Uc/lVR5P
y9xOl1r0FsTlvtPCOyHyN1VlTCwM5dAk3rLChDVqJsYwu0dl5JtqRfMUGgY3FON72oh3byxBXCbD
OTdRcGh5ebPUE8hc0vNYsTC0hbr5lBUW/VrBRkNUHOrYzdhOTg0lZPqrMtb3ufYoMm9lkRa2UokK
Y3PrR/6JUkiislm5nZQwWURD+VCk5sGOqMHwAHNoqIJdbfODja6qbwrG5Zof+FUxTf5e4EdXbCrd
LXFLemrY6pyar/Z7xaihJ/4LkjtiXnruuH0uAsrbyVonAHxI7vX9fRoYt7grYYuaJHBtKCZqRIDN
iw6VbG9SHqihCZIkJPUBVondajuIRR3nTp2p95CB9qoZs+p40wr9XnBl0/tma3hQMDpvLYP9rIab
GT8k6XfT+z4NmyFSgYNo7qhTBxpUh0StHDxrS3sanc6WSwLTZCuHLF8yPd6NHq5LaivxlW1Tb5KX
tTR+G9PY9ZEYFlrh5ka8HvXwGBSCKtXMjeORPbm2VfTpaOffC1XFbjiQ9YInAztaBKfJe6/5YYXF
qzzln3GXngKoiAkNIWhRLuzDBdSDYzE7fmDdKHWEUtLGF59fRV0NmyAqv3lBQ4MJ1VsTP0JcgVKt
rzrD3Pc0e2sSeKjsH2zzxxVDESJWHDQxZhKVI+W/nTmcA7+OSf/h43+cOSo9DZQv/jkM/XtMosJK
ILjQ0yDYnMzHx8/rC5tVmQogQ1j6nPD6eUxCYWR/xiH2e3Dgb0W1tN8rqn4lbvCtW3BXwH7omqrN
Y9RPZ05ZYTz2fOFtPCQWoM31eLZt8TIQ9/eGD1GQHLd43xSX1sSCMYF2kPpdY0M7kEGP1qmrm70z
lrPX56HE2diNoAIs35U9Xnf9qSKmO1APb0qsOum2qngONHO7TgETwdonRfbkSzS+2N6hh7wweYU7
qqx37SA/ZviPm3BvTy33q1RB+FCCUwEgy59JQHGcHqVqJNivPbYdnFwlDdctlYokx57krjxIjYwG
rm46nyKdzCAwhuci0daR1xDFkbmnCqdr2he/SvYjjzI7tJ2O4Lsv23T6YphDkEHUxBuaviqKvWfN
cQJwfZ4OU3ocG+q5au/W1+PeirVjP30z82nNwEBVl+ymMZnjdk41s2+vaQw2x2xXCmnXsTC069k3
J61yRq5WAT041SD6g2yhAhGNs3yrYXMtkhKbq3FqK5tvsTqmvrZtoSq3EKUGw38MU0qiqFPaCC66
WtSsxoCIZz8R4J+egkE8sPfljU3tnRrhaFG23Kmfy5J/GMNLRt+tBarZ4ApaTdU6t+Q1lr6lZnnL
vLgrCPCKUnWhzZ5k7bk3b/mwza3ATYr6WZVAMqExYcSEBNRrd4mcPZQy0ILuzhrfLDl27FJfCKVc
yfMT0eN4qnMY7VxxVarS8q7eN4y2W9PjZOWZ3otdFfVLyWoeJik/lSLZTfYTKc6XEP0v1zDBptYq
olJsnG1dGFMqv7iVuGAUvTjYorhr8oSvQKKhrD63QT8sh9zem0Z/sOnvWHASpAE1lnHfjwsM4OTk
Epn01DBtFKVfG9rB0qTvUqkD0C9dDZZcj0qaeBevDlJcjdEyTK9waRy9ewLV43p65YopvvRpQ0ij
OVaFQah62jBJH9V51jOilY6aPSDTNU39ohJfiyrfbcaKyAgi5xQsZS04G1RATWT/Bs92DQ3fCUHo
xPxo8vfMTx3dPJOXcaJ8esbgCh3jOOKcacK7gZepHx+naQCC5V/HJrlTJvWb5ce7BFZFLD+Een+s
DXNLfhSRDO4B42kXGZsgGLn7pBsKGK/MMIfQnMkqPb6D1ubnKt96U1kJIoPMTtcKYICfimUhjLvM
S+/rqToEkWw7UiZOYUgVS5rdgBWy0mLbFrUdFp7hXp+xYSNua4vknM5NJUyZyyVjow7p2k/jbamP
23kOmjAH636/hBXJK86gawxlUlLduGWmLvyTlE6u1L/ZerbRh/KkWg3TY7ohDPlZNKVr8kwwjMeu
epc57Htuq50sOFjt3ZSeeq2+2AQYctavBS67EFwp3JGUpHYotecymy507OKCsrc5vy+F3YInv/9+
JPwjN1eIfOTP2JNzDgl21f9j4kKe+/X0+w8f/6dIqHGMmSynvk5cpvnb7Eglp/av7RToqH8v7/Xf
cVPsunCK/GtD/9Pyns2ajbWWQ3qexf7e6Wf91Y/yy7cuvizv9dRXwSWDaE4SsW4640mE433FrCBs
emhiD1niTsEGQ2PLsoi/y0V6UkbF0cIa8CkhhwQSSA7jwJLxhg/2Ku8PUKgXMyyqV6GHmEu1SI6l
X5DwMF1Z5dWsibOW0vVeHtWSoL7sXYse/a8expc0x5Onpu2DBtivoCQXcY+nKIdspnoy5D3zFoJo
KkwIjHImdgJMYD3NQEojYeaIgnOEjKaDFLRBC/ozY5CysnUOdFAAH2yAEIreW0u+uTKAE4ZACqVe
ulhVDhRHX1K75mYYQMUMNQRuOEY7OxsvYBUPUaJuGvXiNZE7D0hyTSWH3N1X/sTDgUe/aTqj8lmr
vZNm04mpEysbvkrWfYpnOIXabDALYJYTM+gPz9vktzt8BtzwS1fNapU0EvpZlI0L3b+XTekmqmzv
2cFDOspOL6f7GlYKxp5VxkOAg+cJzKwNnMWjY2LSJOQ3lk088BOL5Q+oLBBzS4oH96mZY2ZMFnlZ
L1WL2nq+9agkh2QV67CE7dA38q0C6QXwd5sNxTuObuaySt4GVQ3P4hv5xYXe3yzlUUQPWQyET2nh
aRIyokEPH4TN0kWNy2eJi0OeB2vFF2tbqQ6Crs+YfSOAP+i52trHMriQo8mVmeUDQ934GZGYMl4l
EniLEaBYNRwx1ne4IYTdLGTiS5lSY4E13Li7ecOdSuGyAi4zZLUDF5eJU8d2Oq1ay9gmeJtGTF0h
iF1bjKsc8FXnm5s4p/uPH5MSxY/ymK9C/T5D3dLGO25u1HYlPFS5i+jpwhu7tZpYG4125rQttxEK
6RAqXPzwXMovCQwxbJEQHmnDuvasR6fc4h/RCLVzqMwi4iA21F3uUjU8EFN3w6l9TzhpWN/ITCl2
zrxtncxspm5HHZH+dp96obZIxgiOVMpELDx2V3GhLtNMeggS714ihEHQAiXCLx1do8QjFcO01HVs
LcEc7KrGIVpNQuzSfr6yAUUTBZbzsdGvk47PVejpusR8GYOSty2KV7tg16WYWeoYxVloYMan+LvF
98voPe0tYjr0451MuXuejTdsNi+VGm7kQjrKpdSupxFP4WjQoDoY+EuH7lAoSbjoAwOircqPQN9R
YWitWTI+D0Fy6TxEcCG+Ies8p7xw+6rn1ZT7YE2y5wKTosX7daEG/OYCaQDvHnNK6rNcMikLA1KB
7vsojSZ13WWCXm60eJ2TZ1Vv90o94z/qfYv/pmNSnMPkLCCT6t1MxCWtxudEG49x2bNXvCervqht
4ntVTJamLaFjV6+i0PY5A+IYaDua2w+pKl7iwIJLklHGyG/f0i/JEPJu40JVpMzYuBCwXRIqzQeR
LCh5CFZDW/b7ju5ZK55dp1mkIb4odBdq2SEBCcRm9UVtnwwlRvlsPpROLhYc8+2qyA3kiBzvcB+B
B2NzqgBfI42ihOhMWsV6MmYZUsRbVQnw3lUWL3F+3/26iNAhJNNyC3jeEltfFsbk2v1166cXv2rN
hVyN2yZk0mgMUz2qtfx9mghgaVr1VHjgwU2oPT1sPRPsJgKE+Zx23Ikju7rVOrmAYu6asW52FdDj
6hMBBOtTR68TBaVuFA+tm9BbubTi8FWSEoJbWGF0rXcyKvk2/9xLBCY9fdZtaaJCYbVn5Md/G6F/
n3Z/sb/89eN/jNDab3hFAepzhfgdM8nw/cem0dJ/0/hkOslg1pBAKzm/f9hfxG9z+ZcJt5KUvCH/
3AJNJIZEPw2Jpsodg4D939k04nD8Ktt++dK/2F86qJJaEFrBlosmjvEsFfm6H/HY5/E+8+tVVSac
89LCxCUKtHHUCWoqPHvnl86Y6u9FB5gvYD0JM7jxrgNVs5rZvYxtaC0Gby5JbjDl9RintY2FY3np
J5K/ahto2428j9VJWQryoHUzuI34ztthR4pw25FKrbDjyLG3LWH45nb1KRvWY9FGN4UQfE+aMEhH
Z4IJGMnYWbXoTOGEM3vkCou1lDltilBdexnofWHdSZC6R1k+cZSedBtDo02U3eGp4SaQnqRZEcDY
TiUCnEJlW+XoUPo5CgaYyCPIlM8ORF7fwF5Kov04JRgcC+OozhF5Ley3rQaTr29VOoGKO3X29oc9
Lvo4AeXCnBpRJdtI15qi2D6xDVBwPUaG6hZxpSEVR6Az/MxQPbsJGmDhB0vFsN14oAfaNBRMOIAA
LJ515QBcJBJXKVI+tNnNNkYBhBTj1scgCZW595DMrOA4kymollrLqW3FTYHo5YF1IHnlGn6x7M16
q8Ek9nP2pEHCZKKy/ckloocd1C1pIiUdGf1zqlOu0zBapdFFLa21Si1tyxKtra2VIXOphG9cGtY5
h5efJNbSMs2Hxq9WU+dBZz9mHU7REGshu1N0a4+n++NQZq8+bNQMNvcm1ROXB2fCkDjLFhlCDED9
U1kM72rkvRNAPdDBe62UbK3lrxM+KSuQydJYIBe01ZBNd112AfK+s4eDon/WkFHsAQunYWxhP7wa
pX6lEMmBEHBksb3DTbYuJKZOtBHGvHNjp3sahN79eHK74eTTsJKD2lElGUhgdtVgZSndsMN5tdDZ
hKKRIc98xPX0FjCJVaayBrAM+boODg2JqnFAzs0JvSsZTcAjqqxVZUjcpnTUatydkhR6JyN/01vr
KgFPa+XhDe7MPXgEJ9PBq3F3bipjETc0QTQUO6URoyXvSvwJpHEnh2brjVLrazWKFx7AQilIr0rS
bEsvOJN3PXIMO5Jq3AuB6cYInT6Ulnqi7+EMsIAlYiZV2IegpfkSUJ1qG49i345klSrjg0Y0yA8g
TL18h7Lg6NSYk5IOZqPOt6TTl60pn1OasGvjQc+Qgalmd+KsZh0fSi986bsY+0DJnhK/0MqH5eNT
yj7ajVvDvBjNiZSItZkZP3qru14O96wjvusl7WlMycGG8yq9b12r0/axFozLNka7KOiCD6tN7JFk
rpWdpTyFuHoy2zg0k02bKVHN3FuDODqGNtA/GUqPBQIRimOicqFM5LMRqesRAiI5/NXcIEBT937q
h0OhGc+tke/yWndVaPbYfFd+xf/Gi9Syty1LDm9NX5UIdQHzUTSQKqLz3G3A/Ay6cpbrbO2PUBFC
z7zog7WGmjs8pMR19XjaxlSG+fG+zP0HPaIyLLM33v9xd17LjVxbtv2hm4r05hXp4B1J0Lxk0FV6
7/Pre6C6q6VT58bp0KtCpkpFAQSBzL33WmvOMYMcETAR86F5Vu/hQ7L8TO+axAVEXRjQAkn0TZgJ
eiruRsjc5Oldkeue7u9Xn4p+vJyDyDiHE8wOvbPDxjyo2fTOucoPLYOsVVkmP11jTiO221IYOAsM
TyIjq/uPgrl7w5zJrpAeskcl557sdm+pw+bZMApaer2agXRjjqSD4sxYRcEZ8ZmTSmc20EqwFAzF
yxDp9YlFRRdd7smpdpo0YYBQ004Mus5f+uy/Y8T+oU0IdlERzrVyT3DHrfKfzw+ayi771/MD7fLf
H/9nE0LWVHoNNA34FQPt/54faELAwCZq5d5Ol5k5c2r5dX6gCcGBQ6bJIEK4/vmlPx0EHBxQPWHG
lfi+f0+pBCv7t/PDz5cuqSzveCg0MEP/2oIvM3IWVKkkBm2pgpN+18bH9fJQREQ5RLVX9zSnAxKO
wzh3Q5i+hpmcutp6klOFTmwJ+79pu81i6Li2TerV2Jp3gkW4gpQQWIkPDa2NuiAfz1TJD4Rt0uqn
WI87nplrW+nkp6nBFG6G4XtisQgOPSpdzjLnSktuTaEcf0Y0YmNnjLs44jK50RCvBU30+lbxSzGB
b9Cxn6MFGYR609ZSA9K/PluZfg5FGIJxfpbusSOzYdbnQmuPEeSVulevxLa5SWF6ctI+pk3i1pqG
jG/a9Tl3eDF1T2YAVBGXT14hskiHpCeOAq+Q3o3DyiCGpOxJiW/HE+FRbmpJn3j8d5EUHUo1PtdM
CvpKzfyqWy70He1Cgkg8aXglSvAe4hLV9ASqdajp+IUSlZdRLslxGVML1WlVHIYyiv2ama8lPyFz
BN3bgpy2Ylz7cAEItJBmF5I4djl1owzrLpMOVddAarmbmFJvTubWUwTFF6JG4hTUvaRpepo6fd1S
h6JbXdVpdM4aDM3UqYoMeY0w9QvBTgCCQ4rZjKoWodC2vpe54b3gxRde2tm9CFbu5bB6r4tDCuSA
SlnVjWs3JDf9XkKr1NLpvahOf5bX90K7oOLuqLz1ewleU4tzbd+dKNj6KGdaKfIQV+4h7LRHrYbA
XxFljqwnXZvtrW7gxYYM/HMt8qOgftLlJ0XNcZqiGSpi+ijWYjhqXm3SHDaGJFzHkU8nzkVP65Ce
FvTG/snjRU3GiqQibkTVgvrk/1Bhstr869qGFOb3x/+qjUQS4g0RVZHxU4T5F2sAkhamUjR1pbv4
/6/tVY0v3IljFolDKGzui96vlQ0NJq1vHQ3mr6LpbwhaLBbWf/Ee3l83xixyrIgnAEz028KWlhll
fdChsbAOefHVhfTdHqzpaA3Py9LAuJtXAUtY3EJ6PMmtYTfSrWyMlSpeEjD/EYN/mjJnmfq/zj/T
+ZX7IOt0YLr3k4XmalZ2w3UgBC/1WNFYycmTXKGolI4K6LG+dcbH0ObShwsisuAEG5LfmM0pDloy
Og+Zum2uFQTvZ3kjbmTzwJ0kh9/VGFDw+GjKO2FX4HGnPYOoW2tjxBngZWlW1o814JHRafc6Ggew
KbPTVF6ygCDZ3BE1llsV6NppQOHdsfXhrdUdK1sX5GsyAkXfXr4U+tEKN9GuxItMYTT/MOdv5CDm
8vXP7SH83Aip5DUKc+3uXPm/zgC/jeH/P4//yxnA0tAdazIKYy55avg/1coKXViEZBwF7vcK3/XP
MwAWQXoEukH/4PceggGhT8KUg5HwfnT4Oz0EXsRvt8pvL126Dyr+Moaf47KXazFP1wUpSBJpSMPw
LcEuRUBk0fTlRsOTrUyb2VoeyojRbghi3UAB3AFzOVij0dGcfZMYx4mO2LyXmT/dV+COpVibnkai
o7gc6SDjeY8Rxa7EyNnnlO4LrYOV2Nvxo3WRXwbYAA14zJUKtQqLeG7L8iof7CikAqJFbWDgeJyj
bCtahxaLxiEN3sXqMSNyQ1gOU+7Kn8VNu2iW08/KLpK32N2jZT0k92SkmyE/NXehqk7W05MkhAhf
HG3em4iM5+CHITZ+8Rx9KG8ECsG0WMEKdwnFdIwcMp7wlBDO1OU7nhH3R69kYHbYtoYfxHhhgvP6
3UJXefBQ/+M+cqby/rxkQ5N24f8wbnZ3vUyMUttd8iTf7+YEgaxdxh4Vh2W46vCtwFMQmPsqsGb7
0RUcteKcQ9GBjST0pnBbDj/gL0zCt1Aj44k/axVVGuAfuxvW1pdRreJik9Y+1ZX2VZOHMDvKBgYW
GFFSxwwPuxPpE+Vu0PcQJPLATp/5agFMfLSBoyNv2zdIcb50V1DAfHq6OwVr09ot56F7zYdho3bf
gfKmV3RAXaN7HfJrhPM+HiAK1A8z7dQOCSo5TvEdkfTzz/V8g6JLRx2lbUO0FJhyGvmBYLt/8hLD
3oewhnRFhYJA+89bMbvjv5UZ//b4X0uMialOx4VHbaDxO5lb/NcSY/6BukYH14m6yJB+8pp/LTHa
H/Q10ZbipfhZnXDj/7kZs6ff4Tx4N+4Cob816/x3dSmN2b/+6Pdt/69LTIXxoFT7HK9aGuxpZn/X
TQsh3Rp+FJqxRsTt94KK/Yh9qOhmmwBxtxLTrUDmbGPgrk2Xo1kPEll5zBeRJGi57Abk2BRj8aNJ
g6eaMZ4Y1U9FGd+6iHNjxf0bD+yY6nSOusUd6/xkFdN3PjSLM47xS2mhxR+j4VrHBvQS4wL3c2bS
E24TRXPiJP6oiMgwU0R21N1B5Cl59Kz1xobj5DHoJPQmsE0qyzZo9pe9Cm6nPyHGKZi9jlb/Vhg4
Yk2JRa/Y4pFx0iznPiDjIqXansODYEDpAo5eoV5plvJqKdnpjkGjvbmrM+WA6ugiVqxdgm4PI5MY
FfgbxheC5KFPoF/k1D0gqJ9TxsCwj9yslzb4nsjMauwBu0AjPhXNoxTXu75XvCjby+05AtyeJUPr
tsYIJWeM37RF98IyOFpJ0sMZLi9Cu1wNkdlZKNypoKG8KaLcr+Ls3AIFRZN0i6xqJ0ooNZv+NmXL
h8RURm5lRyi7Q5wjJSTOc67qe2vD2OB5POFS36hz+6GIHD8qcNQEjES3TCKFRlLPeqRdoXcSXjKE
x2BgcRQHEDRdWOyDePIac2TbiNH9iOZb2Fw6mEGyuh8wAczjSzhoxyLOt3cA7B1hXC2FG6KN0UKL
+CbfED6DwLCTijYgK5eW3wSTdk9H60fontU7SaU9iZBiTFzWKjr8WsHIjmM7aCu/ixdfaN6y8CLe
kz+EU27ix1F3sj56MZ6GErmJlRDAbu7yKn7vs/kFkilvqzU9CyMNpWKBim/VD2aHN6NLq21sMsXK
dONZNFDiSjTzXCPSX9DJpvgbBwww0csM3URKHgP9Uy/RmWSMdVNpZRA3GnYVI+q+cHO1WaPU3ih5
WritaLgBTFBDUM6oGtZldpGIgsi8eTgXDImnpRFXBh7VtGcbrZJh08ebhQi5ooUxnZE0QHif5uSp
/lwMxqPaKie9RYIlDhZDMTZkumrajPwKrYvX1u9at43k7EvtyUIsBBdlFVJlkEO6+Jgr8ikKLwSo
PmsJkQyBOvbY3adPie6clZQmJOkSdjjkmlYNEPTiI+xywxbadv3/ulHA9pPXzTqBKHtPRJXguYxM
uRpL+8oseqbtPTXqS8avr4NfH/z7F1uODTTBfEwydC6w97IiYOeciU4pbIuDsoqrSq+vFkKoeNCk
bVHuSa+yhfCVWD8/hV/9z92QkHcy2kIiIxP0Jv1sTv2Hudm97/Rbbfjvj/+1IVnIaHTg1Wws1h0A
95e+l/UHnw8jMCQ/eB3uW9Wv/UgHnHHXAhn/PRm7p8r9uR8By2B9Az/NPnePFvgbxSFDtt+KQ164
zuxNMeSf87PfTry1Eau5hdJiHTUYSlecnzrh24Jq8dV9IqHJUVWDa4qGc/0EUn/bH5Ov5rHo3IJp
Fwnkz339ZBHFK+3q5lJFh+E2q3cewbq21lA1ZvgS6v8RR4214/dW3W+f1u9J6MMUmGORpiLJzCvR
sLN909sNx7jyVt/am7o1wXlqvd1CafvRu5MHdMxpt8tZ+1peWRsKGjM2wbeluFHMTdZu8L6m6aZq
NzSD3sUcS9y6Mdcjz7/VahcqRWy5tF0yPFIQe1MQtmth2XMK1X0RbSUQpmfsS4ZgT7thlzyTWqVU
SG6QmuNfsxeb87NHjJevfg28xSw2qIi+8hfkEG/n87D6xkWyS7eF1zx0J8BdRn2S0TCUdtGTmOwo
95fAEJ66fMWtzXZVfOk/CqZfmWd2V1LzVKD480pkljmf41v+Xh9rgmr5MTEsxI4UfHRfyYte3ZlP
FlrKBszRCunv8KPbCu9JeucObZgEZMEpDR4i2aErIOO0sETP5PD+RJKS1F9A/geMygC3STVm/OFt
fJsPxq6+kJdXrSGFgdzyHgvH2AnPPb8l0BbNRwAvBFAdU6G5O2QlffnHVvApIpbs2xx2BbrcEInO
Nmt2gcIk9bjUMO8vUYAlnk4fHba1VWzMxFen3JvWiRc9Kp8y9v/ZnuA2N6hsDKw5h0hmOJVf8qvV
LBcFrXFN2p3CG5MpGC6p0ha262WP3AtQ1VkkM2VY6863fJ6jz+ARPYTE2Z/csOZLZtD5Q/6Bw8+L
Nt3sSfvyCHVgXglrwCdf4y58aPzaY5bLHnHMn0d81PBpBV9+u6lUYIyAR2d4yX/oFIIrIvZcRrtW
+q4ghYZcu2Kusra8RvRUV30bL+HzcjYejUcqgwER8jvUuY3sopFcccbzsLWbF2LsyPrJ36V9iAPj
sb+JiZNGB+sTdBMCCvWVqfY8+d2Opq2d+v3gRphb2bSgdwEQ+yywaETPdDFfjWv+nVLZfliSDfFm
AzaZ7Fh6nOlbeRP61yw5w7+BztyFa43OjwZ4MV8l3/eRq8H8F3ce7URn+qxAfFEqRX67u/VrMIs7
km82xX6A45jvvi7t7sIUqF7sbs8WQ0BkJB4bSllOnzaaUpglk7yqNrppF4tnQSXs3Al1NUGPC8ai
h3Gx4aZVJ509DRQjo6yofylgP6JwehzxlOCfUi7qj25vTDSHIMiF0HMVn28UX6UR5cjK8DrMvy4x
cauP5bGI/aZaiYfMq/3Eo1K0Yfr5ZAa1jm4DR+QMYFd3K60Ld7JcC4XhmjDDfY4VOikXbrm6//Ui
2geYhgfLuDAa41YKdIuMdad5LgInP5AYuMsJXHQDhcrWJtaN+bz+pX7JG5gVfeHJkBATd9G2QeFx
teOLwW6pAbmANnPUX7BxhQ/Rtjypa3hxVyhkUfeG3T6E+jcAHGTuWJLPgsmKvoD1JIrn1DB8tYUo
G5G+e+qCh0B5lnYAsafR669zbKckFZEttSd6zcKz1jkWBi/tQag84x0TmpU7JRb+yMYqoEurMkP+
fLMQ5xedDUspbFbkuKcwFUb0ftC5IgfwJ9cAsJ4Xc3SsFyCRaKnJB5Pf1KuCrKpy64/lVT50+2Vj
Nf5YXZPyBeF0vTJUe4Yz2RxkKprIHzFtbQLizTn+rYzn0VdvOrygF9VNt5GD7eBjWCvryFa87JGC
X/KETxk55l72RV97xI4mHq1191m8aKAZjyrJhU+kN4HNHR+hK6r2UtvBJ72V/p4A+CE8sJOZyDEU
GLqr+0VmfcBeEqvnGCVAwQLvJK/d/LngrsucIXPkL30vns1HgriCR05odzHJa7Zr8nvCHpl1oXSr
zVMv7QN9g6G6iEHHr2Jbc3X2iRX/GuEVdq7chAQg7IfGHQ/lW4MGq/YUukTi4JQXVuiZJGh04Qxw
kItydxN7mBU2R+KRnY2JUpqv5mOJ24+cRCoc5rN3Czhv2mPF5RzsLaytUElocbR7uQJ9agF2tqP4
KB5vqOqLz5HaKj/xXSs6V+QekFcZMAf2W/TlKiKs1QJM3SaB59vA0AaLmENo4y4nNXlgbL6ETukK
8I02s19ZWyLmVqS9ic84Cio8Equ2dtvUFtcy1P5my8mUS5QJca/6LSF/qNDEp3In7Jk6SzSypPRN
me7BlFPkYnLRuGpclP9sn4LNTJ7GEt2bNdOLY/4eXlkANpNa8zMdiP3jBuKNxzkuZq94GlQA66Fj
DvZ0nVhVRTivLiHd0KqnDQAmhkNgRLcAnJ/Mc/ZQR1xSpLa61EE2t74fpUAtSZJfxW/jU/+mf4fa
ijdddpX9/H7iiVrfQh20qt+Y0nxABk301leY3JyGk55/qk/qxAa6aSeXPDdWxN3S2Xl7pkUWqILD
KDDUb9p30lxNdAOh+kNkDt+Rkvggf450uCpuy5SUtBHoZutRpcJHIE2OZDf73jp/TW2rYGcuxxVS
vFxvcJg4/SVpTkF7o26kZ46QJHbj/hpzAyFjmI/AsUHPMGUnBtL4SINDOXuyBIXDScID+WiJddRi
xJHwKzOAP/hBEfvafGEOttYhlIEiHGVjkyUbrX+Pg4OxHAysaQOxFmTq8laCr+f25HuYD6Pqsiy7
CrWaiXKyUw3+m6eYkmdIZTGLe91STAleql3DYQXjb4Chm3ntHix6/mhsoytimKxwx8idCp9sUxJO
CTiE9DOwZO5LzhTEhKgufyM/SvfISMZPJBmcIUg0XGlbgoN79N+VbU4cUdbCvC7nY9Uih6xs9De0
QPp5R/CRfq1zr9A9sonGyeunZ+N+TqLmQYQLM3jcdOkR2EtV03w9NsFNKOjVHgM4Y/vhTmQlSCHP
/QVogYmEyhKFTQKle8pPhb7Wo2e1OWdz8Zh9d3AfanOypdHc1MIAz+sYNsxWaWQeoq36LO4aXwtt
eUdO3odhT1s0Qo4JGvFEihwOTRYYfETSj30DKpHX/1LckBnf3ydMHesKlN0qPS31qrnQ5xg3bAZd
fSa8T7ktb/BpK687FBdSnLbKlojlTbAOfQpj9sHUzb8TNqE9hCefj4g3OD4Tz+hj3jhRW1+yfecg
znmNC/JzbXldn+ZNdg2gJ3ndjY/UTy7RJfWkJ8589atyKx8tw5HsaN1zHLuVm9aJFTvdlBuamm8I
yDbFMXhJv4xbe5Kfo7f+QzlH/sJLMIaDXDpBYCfTagGB+z0dpQPuZ5bf0+zMTv4IcA+aqm9clG1z
nB+fhGw97zGl7UF0YpCaHaxRJJSu+VFsDg9+5mfIqp3gGj8MPgEwBBPuzRM6M39ycdY6YKGOyrC5
JG8cyPodJjWLBHfFZnHmtlIfuZaJ7EvE+1hJSews9pbmQUzorqsk0rtqcsvi18RgkrwOyaB1DZjE
XP7s/+qrpPoBR4od4r5dBbPNcFOfIwSmWmjAPA1ZtTGpgJdUJvhCO96fMdnV87acHidluQ+lGMq2
5lW5gfWoWSSm8IT3xgzPfYQubzf2XwbdftLMZsoNKhu21r2hez1XbbzVEDA5dXMFy8DkfRnehe5L
KbE2oTzztKf40yCpes1FQy9IXgN4YlSPrZoUQ0Df0Zv4TGxgTYyhwgcPSJvGvQPxonrS2q3afmfT
FpP7vQbcKKOfCJJTAvgNMGZcBhrpZuDQ6181HnbcgO3SWlWNYzywHe/Lj+TbXBwCYcNPFobqLT1x
IAj4cHeF6jaf8oEj42HcRReu5drrH9NzJbjdMeGTEx2OO27x1B26a3KdX9p9cs2uLH1cGcFDvK9x
TRymrXUR/BlP8aoXvOKH+ij5+QYWmKPYaoMB4lPBUegrvnJYSNPmQhC2+jp14B6tefrtuM53wlrX
2dVUSqANlvx13D2kD3V+wAbhEBhpvMueZPMMb+le3y/wto/TWpFsXI2kD0JzRvzpLIQ+OERp28ix
H1I/3BaJR5DGtYrZNAKH7eoaeGxCradxYeQHmjQfifcZbgoyySFzr7CUiU68JUyGtFrFx5jCZZVv
KyKWeIu/ZW71V+J1IVmp39HJcqctrThoS9NRs1xk2WXHj8l1d4bTMT2P+BEuqlPuxf1yUNfyx/jB
ziw6uJ8dE6DUSn9lw0w1G/ivLjz9nJbqrZNROm9R1n32D0ZN9qZK33mwq2PcrcPkXTF2EftRTiVb
uINC2MKl3Sw3AKvcrvvFRXP3/r59enqQ1yiCwbGh6JJ8C6F/ew1VPwrd0Xisu6PYnkdyLJbYBxwc
j+9x6+EhjzgCIH5riTZbcbUiJOfSroH96LT+OGgSnrBOqme4h8Zb9UPzzVO6sRDeSOfofl52uA6U
VxmZHMoTax1+tefBt+dnK7mN1CZHVggQ2C7WjYXShCojtsc9go5Dap9L7XzPpxM5rLHpNGhm4LNF
nCvBRhKjUr5Wko+aURccmdF1huxOv8aDH2b//UMrN+ldD5AC+dKhtLbNNiNdNKdELg8L/Gt8tat5
QN73NaMr1A/BYVJ3BD8IrzgJBkoEyRkErwr9SoTFB4DAbgS/Av78URA2Mqfluge0y6JbfDMUmyYf
uSqY7FL6rp/bj/45fmgOqdf46nrwS2+4hvqFa3oPr2uVP+fPxh5BEKe84F2zPgma3vZ+ua0eLBEt
7ap7QBe5iuxwR+N8aF461eY0h+IFYE2nu6a6FYfPWqNqJRSMRuzIuX9lfBHJk4pHRMy8T+7Mr/TZ
wfulkWtGV4zGw48h/9HBPEVW3PvSNoa0bz2Ej8OPiIgeyPiru7BpyrYELqnZm/4yiGspd0beVjhN
xIeYGx2PKVIprmtOijZwO7hm7QcpP4rwkwXvJE/ZQXslEsByEPlkPkgB7sCSoAAWKsNpQ1QJLnA3
9VjvAuD16lmi/lrAukNBb82V9RV6HGY9c11jsbE2xcKQFgLNe7IWtvK+uw7HxLqf3LSnu9abpMyX
htMiyhlunA7wwPB4HweTAJV9NMNmRpmKCHmlgrU3pz0Tg0S3x7XBSkD0dLdboKhnj8S+cn3CqzFp
ThjCrY7RYao0ZNZW/5gTT/lVGa7maOVTbD7m4Wsx2pzI8TaQD/NP7sVif4SpqxigejHZ/+fhIJO5
34yQeCB+f/wvnY4EegZZDfQZZo738eD/DgdN6Q8dUCdgGvF/poa/WrHaHwbtVuz5QLMx59/5AH+2
YnUTZQ2DRp1vSg/377Rif3aC/1Wo8y8v3BR/Gw2Wet53gxrr6yXS/Hx2wyto+3UrPaI1c2TfZBQl
SttBom0xs7MG80ehI10V+A9jX+xzK3Si5Symli1R2oz5ZqTWFR4aBDXhN/VO9eBRePTvjGCA1BzL
0MYhjni34fDTPDdUWfmIiW0bkqswflsUCpNxzcp1LMR+oh/K1FFSe9hUX/E6i+lJdq5KAJpdPHQV
yXSAEJ9iXOvzl/FheeHO3JZHseb/HzbGWtth7Hptdh2H08f4O6TLUfccT4loXimEktxzk5mP20na
s4XAfbNV8pxodLaNvjHolI0OnsKC0cVI+8mR7bePVD4xobKhd63HG72hJvdGOkv+5ABLWN3reCb9
dnBINr1L6qF1wdMY0vwSlxfkHIMMGng136LXCKuaS37ySn/Cnr48DNVqOlmPyiZ9zneWw/F9uCKP
YqzojX5zLs6DM16kByb67nxtt4SssORUTmse0xkR4io4UGa7rKb8sbATLw0Nx4tpT2eW07DjSGaX
4WksH1pzLy14z3ZIHcCARuZRxpidrYd9TuzWql0xrsvz7w6Jum6diYBcmdB3pvC66Ov+hu4KC2Pg
g9uPyHBwG9lB4wzmDg+hC/By1qgrSb9eUWtH93eGhdYJBLd5vKdlbU2a0o8xSBJ88Kvu/CEzPcOP
tkbgMZOtTVtWoSgyioNI56aVEMXTRzCvtC9jylG12cqP03wIQ7eMzwahLcKDCOxtIzdn9S0Tz2jN
5x4fgVuYoLdWQ+TpiSuOfjmYfOJ4+tRjOj12izMhx9CPQQWd7lyoJ4LgLGMVbKLPmOMYWTTGa1+8
G/GjJnKZbPq3oXebYJWdq2o9a2cYghSQzuy9cw6nzfRKZnqAfvWAs36LsMVH78UVc4Y2xMlnuhgH
8WTutaNwTb+D0ls+2qfuJO21/fitPOffWCKKVf+k33i3YADSn0iUFYmGK4kjLyw8Q7RpWGrtYdlM
4Es5dk69XZbfHZHnskdqe0JfSCNRBlQCffqMFgcPYZ5KadFf0vGQYh9JOpP0jg9Vu5C/uWL6O+Op
NeASMMwlnb2ccfehNLr/j25FoY7g2Mv1bUZSYlTu2zXtm45OTHBmXocjkj7RQOeGpDqFxkpDG77q
1mrp5+0tQe3ZJJhzvqaErBd6NugiOJvsBAP0YMifzDyW90XFgSOTAc9RquI+C28zJ4+ivxFt68J2
LRvtGiEN0OrcqeZrmF8TUBgcecrnsST2ZwZwhQF4Kk0MF5wJRk7HtEMSG2YEAkCVatEYPMo+hlAr
5DbttRfQM5xlOnPBKQgdehFl4ipXsojk4InGuqV72TFpzgJ5KmcsP9Eh2YpO8i60+zA4cCpNaRI1
fl5uuu5WQcK2EFR7pMXopzymCUSD1qkx38JOx5mUMWvPiqtWHtDzWFINg/c4ls8qLzOCsMiQgyi9
cx6Am1OcMU+OesWAu/lBwuL4kZMrUlIZzFgiv4OP9AWJLWKJo5B+sbvnHhS+J9YeqqjgVK3qTbQe
N2PhjVAkqMgCD8QkfL5xNVT+nQLJbbYTz+L9AGpwtCW5Hn+Uj5EkTm+0L4ikgNhrrZjo2wVLunaC
8uLNYJJpOPoTMKY+XZPdg5Irvo7kp0rPqIdb7vL+GJyFo3BMDxCNGJQs6/CyPGNzipzcFuwRoq8Z
b+EcBuUjZvc69tqH+KX7ztYaYPYVbKRmS7M9VFij1p1L4Ghzi0zHCAEs1/ACp099Awl9FW7S4rSM
byHx39OqWNYoWWYC52u/esqh932rFPQc/fFaPC+HMXbeF1eywXGdG+kAOVh5y0hQQ3hOtizmVtOZ
lNAr4zcAk3GDAcMP9YfYOGsdc0gbYCSnfyLAt2fqEtKLqMYIbWyh9jsBTVituynxZSTtttgWAeGM
Bsqq06j2MAqfuCMUrHSrO3hEd4P0SiTJOzO4iNuUj6VaszCRhjOufO1YUvIWqAhWAwMoOqPDJsJO
EnwZxVoJ7LzGArzWE5/aHuwa0UF4zJDkxfVrFbwU0SOZJlRDxXtwQrlAnFxfbTATrOYfBGklUMWy
ayKW6FmY5dnU3BPCuuFFnDeKiOau2LQCVv7GZeUNeaxXv8QbikKXGiTSWBDJRY/1H6CCCVhiJDdH
XtwiZVtFM+RMj/Mmdxhxi8C0o9I3OPIGBNnNl7HaCBGFQOVW4XsubfuJmK2Kd+sxouF//0cdnCH5
0Mnk64ib8vSr+VR9VlTO6wvIRu0xoM5cK18VdSM+YhaonAzG7Dq86oOT7EWmw5RO74tHF6ACsuNZ
mh2fqZ4FN7kWx+yH+hCbtJg383wO6fBZT2Gn7KQFTjKN0UjeBBAAjA0/tiqk20V7kDRnQbY7rSos
xIrkNvUbHmUt3vUUv7CzhxoxcPKt3GnWhou/LKwBbDNlbhmXWBZt/b3Z5se4NJ9GNXuvw84dZo1H
ThfZoPbmioGt5pgGQ7Fh06oOo776KrxoL9RsSebpdzEW0ksklmt27vk64onXcFOs0fuQWvXQfScX
/Zm+Sivww6cvFYFRzdiwLcZwbRDrj9lmYri0MPlhUkBUu5fSQpHV9+XezK/96DYyT7sPL/p8J8+3
OjuFdKaTyRVbwOjkp+j5VnmSphckQMg/vZD5stzQtomx+nuq8WpmLhYVlByStYrfzeJWhiMZQDMK
Kqfvdmr33N/T1Df3WRJwH8lJ+2uePqjHRXXgchvRAT4MGM2RNmf7XJKIrHuKuFmyDbEzYndW6BCX
zFXf4txDiaSEnBFcK381wrW0uBEqSVFyZurchWZStuXOUlu8IV5JrkMmMgjk5MQkIzykIh8lYAV1
JZFZKFxGugSrQnv4J9c1KBkMC/GIZOKTvkeY/AeNyV3P/LvG5N8e/6uuEf/AtIS3QZXMnwksf+qq
8R9YIvIO1SCI5X/kJ78qG/0PGb8CZRaCEqIhTbQhvyob/Q9KGqBoFCHyPZLwb4keEWn/m8rkX166
dddd/0VX3XdSD24r1dZJ2ZPeKW6bkIlk3aUXVQxdSS8gBTBppzcigWxeAC8NMAtxUO5Kg6bwpH4F
bPOSMO6UwEtmaUNc3VJyuwgMTtA/DZ3mNxKVivjS5/KTENAUMMkxWUgX5CSZYiMOB8WdwgnXz48h
fhIhQ0UgMPvJxCow0YgKsVDhYMpntuDAEfTlNivmaxjCnpxF2yLkcCpoO46Nfh2V8Zx30VVFTThw
Y5jZ6I9i+qM0y1vVv0RluZ85+Cyztu7JDEA9CABQZMMIBn0jVCOJ0dZesKJNv6Tvkjp+zqXFwDuT
fHma0DmaNdOTAT0N6PhQiDbk2Hg6nbk8b6C4TAgMYD21+gMvmuho9VAyCSiaO5aJiqbg9bTxztSr
vWZOh7bqH8tO8hGD7ZMgWyt1RBkHVliIsYqmZ0nLr4SrQJKfOLONygny2V4ZKZqM5Dxzaklq+dCT
WZeFM+TryeKImiF3J/B61fYclGrrICbmhQLZrYO2t+Upxbhb08Ech/gZ9Dwwj0L9nIgEwzPVIhgX
qO7GfKCRx+m6lt/z9BoTyz6JZJgB0KlF1Y2t5JgIxnbuabenpMlpTAat9IXL2CaZ9hpo/brOBTck
FgD1pGdQ2QSmhI2aWbKKm1mf39VK/8hia5NIDLmsnqkDDo9A0j5m3HH90r4ExiUlA6DWtZ2C11zI
Q/WfrYC7Wz5ZdeioaEDj//PqBMX+99XJ+v3xf65Omoz3U70T5+ElknPyS5J9B/6CpiJMRWEd+h2+
SDgLWSuI42QWL3TX/7s6aX/cH2KyruHlQkH3tyRwEnStf1ue/vrasZr8tjyl8iiGioBk1NUP+htr
gPZQuhy6aYWC4s56m1q8s1bmgQNdgS6zXCV7/aA8iABoXT1ZSyEgPydqnNRkpL/i7/Ad5ZXSOtL+
o2Vi/1/cndly61aWbX/lRr0jA31zI+qFANi3kihRekGoRd/3+PoaOL4un6Prcoaj3hyZPpm2RREk
wb3XXmvOMXfjkRntKt61l/FlYgoNh5r+fGJ3c9o4M1XWsgPTgoPAefWdsmoPxFHoHAk4366PXeWp
BlUeIk46lwcPkS9d0/w8LcVpY+zJvo5QhFCLE+15Ulez4E2+eG+Jq67FaDm2Oz9+yhsbu6PdHFou
ctGfjM+2sUUSX6hkOBehownzT3LpCHS16k1qOEHgHHh1tZvsO54xe/ZTV9tcvEvEoRc1VDeifLMV
3PwWyrFFTFemvZOTrVkcCbqHJ3Ez3tVsNU+DaTYEzmjaIe3girzRwYBpQfnChesXfjQ8xsfowYE5
tzBX/D39iyk/FRtz1ZSHpt+RX0HjCjGstFf2SvlMq4rQ+4eueBMx2MbvVpxvmZRWr81jyYTwdcbg
pw8VQw2D9aKxed2yiB7WBRdldsuqXzO/Uh3KWeN5BtMT50RHeZ/WuMQZ7AG9WVRI2LtzJC9RU/Br
GvvWTMArZSZp53oXG1sk0j0cztZ4Ed5FKJqc9zGZLPSVcdJX6sV78dJdTtuKLNvE4bwD9+FDmWkW
OhsCfxUbq3CYoCtvMCxAHzXNjkNPRozKi/amk6Si0vFwkcQHYrmb2hUuvXFOA38cR2b6OvD3qLPl
8JKF3SVBoxRq425AuSDu8uFrCD6n/jk/DahIGEJY71L7PlbIThL9gOxjbh61z7my0RNGDOWIARff
ij6C+b9U2Z5ckU4m+0pzghCOAgAxaPQL7RVVpZE+laHL+IPphYjwJkDjDTpsQTYYKlHuiAfjMeCk
QlMGkkJIa02N6Uw4o2pnaBj840SEFu0GpDcybkIbfqX41rM95pvAXzfQgwcqcOVFkJeDfKjls6ST
OnTuGYKXl/xN8r/YCeYSQd3oiMmw8IxHI7mIyVlJroZ2Ir00JBoTeYWVOTHIgYrxyjWS6XRupfEL
kY3gnaR6FR7SF81ao1DStFMyq2yq2EnH5/FFIKCTLtNowLYYrmmyVuXVwEC2e/M0AEdseq0tIgNN
mL3TLyxRucRQwgTG8w96uuJWJosdqQ4n6HTcDpwYI8Ou+4cmoSV4JpcJ2pgVonIaxQW5hpNTyZZd
pWD5Z7BFS4infk7YqLpDxrmTA3wrrIlqiYnPBH/toOJKbxkuaDOA+IQsPnQ9q3A1ydHkL+qjrHIy
aA8GBLqg0HcELTOhqHUUheIivmKrfAo/aQ439NNyB0j1AbvyWjtad3DFknuYN/qz+SFnmDsdc9Ot
aSTswkt5Vd4CxCkGiGW7fpaOpBYsp3W9yhzzcVnTVCDPknWSdajchO1nQ5+zDNATL3FyB+o9LZyk
X0/4zECa7Yt36WM+Amlb/U5gQDOscMiXT7PxHAoM9Lh2PdXORKQjAU3JOsE+TbBvpn1a1U7dICpF
+SNyPBZ34YrY5uVDvBPDm2wPy9IdV10AH++D7hOEHhOpljtLmg24I8M14GSSqfteT7aGv5ORRkHs
isY71JINJnTqCf2W9sMK5JVewj7bjhhytO5e58SDvBXM3KtR41ddEc0H9nuAJUvKoPjlG5vQOiiJ
0zKSzhXkvg3tUlUk0YA+IB4QbdV+Cv2j3qgkwZGvDDUXiYyr3pO/KxJ+UrxXFbXPAp2LdiDMQHsp
b+K7/F58sc4T1LvF1q1xTL7p98ErtV/3yCH/NrPpjikZ1dvsVfliLCrRLTwGIS5CY9u5vUPJ6sqb
p3apsrnAAKQQxpng2/WYrCaQm0b9FGGRG+YvujZhzMdiRwpGEwRL86PLGEMs9Y1WPEkGX/dFgcTx
MxVvgoGiid4IqVTcklm7TIWNoF0qazfMA0/jlFoLosK3MOPXIzGEJp3jyHPU5EFkPZPdsjsm0k0x
86VXVO4gcQcEIfyNRXmv7/r73Al2s7oELc1rR5s8KpJl5xW7gQU0AB5UZXBf262YovyKVHob6AiY
FEAek/V1Jtv5S/2ZXgPHH+ykn6F+txK5icirpRcCFqHiBRSXkX546D327RtY1vUkXP3dHSpa2j9M
Das3lkrZ2BMfCX4w9T8VFCLms5RteA8ybSUhOKUZ6NzFK0bSdeAUZGLT4WfbnjsTc35v89g9No/G
NjwnR3mZt9t2r1eOGO9Vf2WYc1a1ivnH8O5z452x/mybZvvKjjVLSl1vqldWIfgwpMmMi1UyYrlc
hR7uqcENhYW3PJt7nJVgFBgBm55B6LJdluto9F+SXQSZCnAEjIpld2TK30rs9v095IbukucHrz+i
XRKcXnFpoH2K2cJ7Y0IZy3abHcqTvlPXzarlo6gunDZaxdG9VYWW6Zngs9fxAZ4N0cQFECMZvAJ2
K/uVxbwDgrMYHSTp9uACs3LjM136I23noF7o4Hc4mDjxGTLWa/eIukN2WiYcuGFN2//Qb/pNvdE+
iY554NZ7YyVcGFYtfH5+cJNjciw37nO5KTeYX9kFHX5h9+h3trG1oztja2z9bnXk77Oj/8FvRPnp
ZkeeYHSGxx8Pu7V7ygNzyTkJaAMPz6clz54jJpjIEzuX4rFlMAzDiQvl09NW0Q/lFcvHbcyd/E37
KqpHJb0XxgXTORc1gQeQ8ahvguTAi+Q38iebHdIIDipEGqFskSmBkgWsJLy3uH3Tc/3Q7/3n6TG7
mx6lRzASdnpOuiVKYu6ybqd3G4FBMxFHdrvnOoytsBJW5UP3ijSMPZOHPKPD3NNfFFRrMbJn/fhv
/mQVIKaJjF7o5ZNqLJDhKs8q3KE7tmTKppTSldixRYN3QbWNRwReNP939Ycmra/9Bx5ZVNRI60CW
LlD9fXrID3FeXf0b06FTNwvXEEq+6zvpaj4hQzilSx/V0Se3zL35xiArWNynJ6RjAcUHqQOSHW2j
rSqcNajKebW0jPiOKqJNtYXRtptkq6T6RinuKhppTDztqH9gzLODJSY0L70J8uxcTVsrdqP8rbyX
WDPnThLSpkMuOM0qv++SYyeMNheRRS8CkwyU2z5aHPIjKll0gX4i9WECL7ersHGn4ux5r8KF2+mr
MZzuK64cFbaV7wwhwjlEhRnCH+mub6iin9CGPBeM4Y9MsNxpiQDWf2N+oCIbPyQrzIcOgQ4L9Y52
ZPgmbf653Sx8rBAvZEPHdG/MiWF/eV40yGb59bz4J4//3TGlk2mGE5+jqKL8el409H8ZMgdFGENM
8fE+/WKZUiUOilzNf8/2/+hmyRZdMKQEcI1+cPz/hmUKuMC34+L3S//mmWqLITAqM83XWSTfR7pA
zkjHeSJyuv6+i0UqcwqRiM04Gmx5ROrJJKnjTNj2pzGuNuPE7Dg/jgw7C3RwedW7lb/Pim5ZVtSz
3ghJu6PFq5NddqkABJf1rsiZQQ8LHZNKPF7a6KkS5aMYehw7Pw2tJ3BEtHv1xUA/jtoFWPFrIcAC
UpGXqawpZv8iFNW1LTKSUjqnlEXiXVRX5HsmJJgzTOurowfl8I6j0K0Mpl2SxYFxjEnjFPRzr02h
LdPuUsJ8k0niVqVH5kf9VxA2X3KpHKcpo/yuXCXLX8siPWml4A4DR+Y4lE+WTEEh0LgvB2TJFD4W
J0yhZJ9TMRIYSEBcjSxXLEFMa4Oh/0zKdpXktN2r5hPDsduIgwtP7aQaDSUojOFC184KWiM1s86l
Ze4UEY1oyCGszZhgDTlHozjJjmYRscr4WyGKdliEvxJVuKt74dQKhoAEB0Fc1sntpjX9hHSR4sHL
guskwZBGrx1K6QUp895ixiXXCc27IvzMMtrcxJPYTeNv25blqKM/afjCR4TldlKsVWR4TsfPO1qU
fPq6QsrZgFTbm7DtUuHDKsBFRnbikzzKyyBrQNrjb6HJZ46PWSBuKjjSfAF2dThx/mcmnDGOIqda
Y07fhd1XWFScbVjwS8LUkvuYp6/TCvXewFlE0NEBsA/O5mmGqhEcVZ3hEO8WiSaA/hh3quwRAwjq
hY8AlemI3bbJUrHCcvvPXcpmOyGEHBNjPuz1H7qcv2jM07//Bjz5k8f/vpTh8DTJX8RiqSoz7Iel
5HdoKmAgXWcJNaEDieR+8Et/aswrwFtn8ZOoAUX7pTEvinjbTRMQASgUFEx/Yyn7jf3za+7ILy/d
4Jl+bsynpWwOXh9LqM6rt0LT7TymZyCgRAzC5KSb0WdWKJ95qrhTqdmDVtykCsw/b+L9KNVuGepu
pg90HcTQGXXtxUOgOaFAWjV6uye1ErvKi4HStcNJ6b9OcbXMzMdGDJ68Qbx49bOXUQQI7ZA7MTeq
JUrwy7KDlQXIyg9KCC8LdyLsODvS3v2CmtKv7SBKhGUbSY6R6+ukyc6W3+1rc1bLehtvAL8RFPRe
ZDziQdpsusm7L0XpKyzpN0eBuEtEYTmlt04yblpGQYY0WcnBFHgcVHrGuyOYwpiXVJR73/CWcReu
2d4Qzs7OzHCpkeckp82y6X2bOwPmVriNdXp45BDnVfbe1iWncs0VfAo8sX1oe8m0DTKLBnaJoVcc
OWXBxqC+F/rsGBbeqxIJj2OaHBoG+VPBENSaFlnlbdQ5Wy9W7BlvGRujiw7xSo69AXy8vTbNTVVP
DZ2fuFQviomkdoZCJ0XgeFmOiydvlp7fP7bW4KR5sI26bCOCTBVD6dVTOGkGSe0MSH49kQms13uO
N2mL0RLXBUohARVAn/svhNGKdqhjBZKy8jOaCIqtaFSiZAd9R/NjAD6mJbeECrMvDh1WQjja92KL
JtrYNxHFOEEffvhiMH3B7s4b46+C9qX0sadz5FESXEkBwTBq5ogi11TROZEeh7x7q2PvOBbqq5ex
e5bl0zS8eX25TKtL7QuIyo2MunvWnxSpIDIIktEoYXyrjHkBxT6/mErjOPiPBjqPjHj1NKEu9sPI
DhrE8FIA1d/X7lWVfUpIXVCmALDYjcdMXlUKHmbWC+iWvKNi7tkisVRIc6ZtqTjaEG3AxdHB8hmj
TP1NmQ6m0d7PuMtYoTo3rHzHd/4uyYRVkJLKzgmsEw8Dm1pW1YfGejYQv8h3Aw6CLgUfnCKMopIw
LebpQZdvilFy8wBJKR0qgYg1VRBudeFtpI64jDzeJONaKTCZCOPGQoU0hfuUtprWqYcINW7Waehw
7g1wp1Te+BtA1yeVi5/c7nwCssy2qek+WF963W/HqX5pORgQhbhuS2lTlLi9lFtPb1LxMHdxmDQm
9QSA++oJqOgI+NHUl0hItx6a5hgTq8nwTE2o9RU4GCEalqCjT6v3SLvyTSQ0OWqeQMWmbRzICrsA
JnjKxAfVE2ytN0j8OfdxQGTKZC665NDSPcnGO3GAvk6U2U6j2TDp2apIqm3AJClnPh9m7KvzpLmD
r0jWfQ/XMNOCt3/y/mUy/aUwJrkXXNe/y83STarmn6GdJkPgb4//Y3Qzp3yYEMVlU5GBFPyxf0n/
kkSgnNA5TSiv+qyl/WP/moFzOpcz/+88Pf7v0c08c6YKB3Ftqpwd/h69AJDet1L826Wr3wbLkeh5
fdcCc2wihKiSRg86XStZcQK5TGzbzoxUZ/SyY5UmYKQQ9dPWzapgWQHvMBRgi0bieAqDgg5Hnyj0
nOM1G7bAqS70RY91WZudbO1nmPgngREnOnUy2FEZWtq2N1ugdLMwiYwNr1x5RocZ9SNhWdY02U2r
eB+jZBnM+KEqo6M1sb5a5MI3wgS1GVhA167a8aVWkEvlvR2NidsmwVbAFiyXwWqkhygorJ7AMeWs
3xUDK57q+ReLTa0sZEe29DuDAJMg17dmj+Zfpyc8SQEJXf0TVce6ibtlAowrqMRDMIl7OcVdGqMS
1CY3xRcRJ8VWFxt4MvjpZeuBmTY48JtGE9pv6Wd4KiebeNv3zVIwEmHR6o+5aO4HWbqOvrgd6mTV
Ff3ZbPt1TTnaTborK+XJlC03w7SPXtKNC2ZYAFCyjLCERFfWvVEwdmrI4zP9XHc0Q3uOlORZlNtP
mBdkHddEP9S1WrqeLKorbs6rDzfNCdP6mIj0E60obD75ON/qpDj0CYDnKm42sX/fTIa3yLOa43uO
ilXP3iHPRxslDt9ryVzDod6kQ0ybBZksHl/gSqsehlJIl8tqOY8En/U0LFOpcS2vtiV0+ipdqVJY
kvnnVhgSCwMgBLsew2SgKUAMOEVlqFz0rsYSqLlhtdFo9tYRHru52vdlfF9vg6TfiZnwZtbCQY8s
t2lY1LtiCY2Hmy7cyJJKKoOIHSuwArKtkTmx3Sd1sSF8ZVnEyT2yv0sD1cqGpI5FDZt9FNNsjFZR
/+yHHmqAXdKHb+Q82UU2bKwSk7DcPheG4GhdQJd3G/nd1z94edREomE5/3P4B++i/3WngmXu+2T7
/3/87+W9ie4GbswskJlbEX+AxghBoCUCmlgx+Oe/r4vavxSdu3/mmf1ISviFMiZDN1QMGJ0miy0l
/9+o6+HWfF8Xv13zvG7+JLgx4lihrZVRxGUY3WbYlYR2ZtgnEmp8uV6GMoPTShLXlFqfhuE9d7Av
pK5eyw3dLgVuxKIOehI5adHNgIHRV/2dQVU8S/8EdWlG6OFG802o0i+f+XiJ/lz2heOoaN2GJCMn
lKxj3FF/KDWq385iJFdXBOUyD+mFS2OAx9PM2VcNar5j0j7Ez2FcOAa3uOAdwFIeiEa1m4zg6wDa
bou2VBulB7UjBlFR6NTKBoKSKYW020Yn4mVeFCNZC3K+tJjz5kyWLUq7PKf/V3k2vOaLOj0Yfu+o
HKRRsTgAUe1eEzetr7gJnls9nccfgvraYQVWqpaOvyfaGHtZU0iMIxCg8XEDclS+K7vp3a+uE2uB
TEIoDB8q8n1AU7y21gXxTwGHg+cOTNkEJ1EZ4MoAzc/DVdpuBe+xZP5OCDumwsxJ1PbOyN9y6Usv
97WfoEYJNgRQLUKPwbuKiqnkZJF37ATNUutoeGABoD7Pgs5m4yN/u3ctDbCGBdL/HTQZUY6nMUog
RiLcBeVClPmigt0BDtcdYC1YzFaHR9NI1zUZvoZ2DWZ7Ei89AvaQgBup+mjbYGfzGzZT9aX3023o
n6wB3TcdhUCFXAKuEZ04RfYChPii6F7F6TPAnGL05y4s3ExkFkBQRhk9iiGkxHyRmiuTiW6UggLo
BnI1YkLLocY9WpFyBwNv4ReF7XO14PU3FbuAwPQGSt5BDW66PrL4A+nyE9crOYykuBoV4CZGeGn6
gZiiZOtbLzouVy159qf6OBDoNQRfgWBgPwgOviTwe9COA8FMJm6J8WPwWNznCSncG7BINFesS84R
Lw2EnZ/TE8kZP3k+g3pnwPjv6f2K2gBCLHEGOcQ0Y9VlO411NgwKgtfvkwpwgu4Dy8C7DfuNr85C
NqFMywB8QFMWEdqqkqGq3NFraTZke4gCfvhIiqHfPStWjck3ICXK68SQNg4xkX1yGpgOpkpzS3NI
bkmLVIvZaKev4FcTQc0kKopX4aDIB7EyFwVGDGnM9eUkAcQZiu6DEn/ReuzjKYzxJkpI2WBfVr2H
vMg4ug0pZhzvpa7QPwg139mOuxUVgImFpJsHpqUmk8peDu4/eudQEBoZYB8Jr4GK/+Olvg//1//M
ndfm9f9V0cfX9PM//4O61vjuRIPh9e3xv+8cNIZEDUMZ2MnfXWV/NIZEGLkgbWlLifzAL2k69J5l
BKSGZc39pJ8KawiW1iwvnVVR9JUs4+9sIMpcov/qRfv10uW5B/7TBiLLBPpw79P7ZLCcEcs2NmCj
WtK+GMGJVM0J0SkDk3F/nFM57VQ1beTQuwyptgR/dciJq9W93WhqFOCWPXYgDKrqoMpklwvUkimL
m8fq6Yc+y1BM/uM1VfrLSJMZxcvRmwSinNXFFEHW01A74WozTGVntNEO88qJ9RG+TWqXFvCarHkJ
x+yD9J+VUnV3QV0wCovA7Exg0Ktm63XjUx92mzDE+4pb18xTsrMvYbIpK2U9dA2kotqOEDE0r0qm
7yDPLnKtXGmo/Yn+ZDZGHIt0KiWSYrrXvNmMkCyFwFhVKd3fUH7XUtpYxAxjL4G+6RtrGRWTl/NX
by6DASgfc/WKy6r5irX0DloMO3NdLAMa0vDJFBUvI4jdJhGcZAAn5WnvjBGWUmyhtGq3lDbMZytw
2KU9MuMy49il5+YWbXxXdcpLgGMnGC3MO/eDhpC7e56K9zaRtrWcbocmXGWy+To25TrMrVXZtq96
C0OUqmlZteE2l6lJK28bCTIdhsQLnGwGelPQkquxMUKGvl6LEyEyDy3aoVGhs5WKl6Bl9GsMHIHk
go1OzWhlJzFtN0XMiErTlgUbT+A/emXnc/LK9wklKontriDRwZZzsWXXIQamrJqnAOoQCS2bwkjx
6+rkgCVr3Z9b8b1Na36RBc+ehts+nSN+pE3tTyuCuvFDEvre+Wzy/lqgYAH3SQtMXZUh1jY9Ul51
lUR5uYx23pAojhQ0Ry3qiYbUDkkDoyHNGb1ag2wziiJyr7MeU6vhZBcpq6H6Kjv2ppGdxauxxpMx
W/rn1CQu3IvXiO0T+blI3hXgS37yXIpXSbqZHKGmVlwqZbUcK2+tDKiU/OdiVCnrzW0P6cGEn9kq
X0K1ag1QY4A2+CpsQ/3kNfl29oGM3pse5xvS4xh+ioucd3U0X2oYkF42YQcPiIMlEDoPpmVDzREm
kttIHXN+7GeWSTOlZRKNfNDgG4xnUJnxyzsyfk5Kgs6soCwyQ2gpXkAIAWJCTmuT+MZGsq1kFYNX
63YBXoqgfi5lSgA9OZdlsG7y2qW8BgwWbcc6XpU+yAsvv0kMXVstXAn4T/p+BO3MMKpqd0npPzYm
I6VQyM5ykpF9k6ov1lS7jSEs9DHcJrUBOC5ftbK+E0T/NkztLZf0145Uea0V78dCXqXaJif7yEDX
5jXBaZRi1A9qeA1I14rRmTBxufWgpkUcLL4HD1oaDkFdbiz/VRP3TeDf5VQuQd581VO/DfwnibyG
UeIX48EHvngbpWydqXOPrVRtrZXPgjisENOz8AygVqyuPysjPSgNYwdA6AGoR956bmGODOp07CW6
o7QvSvnyz90kyZ0VddjIBLkpHF10dpK/mJ5wvOJA9HP36U8e//smCct5ntqSHidrHHB/smsb87+C
qkluHIc70ml/mp4QrEBfiRMWgxMSD2Y17++D4PlfsUuz40o6OxiP+hunrF97T3SesHEoYDqZwqBv
Zk/+dYuM0BRLilQW6xy5fIPRP7Wfh+LYax8BK5uqKP9gNfmP4ZTJiVuB6E/wBZ/5X9wUjE/4kH69
KRhu/fr4328KCh3qe0VnVvej7fiH18XAqi9jh2OMxwH6l5M3fhayA0QRMDgGnB930h/3BARUogf4
D7p38e9FCGjf0aQ/XjjaBYnPl9mexgv/uW4iRkdinwqjtVJvBXMV5h8s3x24jv6BYLfxUxi/Onwp
udPFz3OihmQ8TJdafQq0jRjt0siFKJijWJwLFcLhFmK75uCo9wsNm5W56tuVkKOyQ0UGNu3BUu/8
+NKpT3WGfq7bjSE0gFWNGdMC4vokkzqEyT85tel+9tD99CGdf5sS/h9OX+c8zJr6P/9D+l4jfn+t
32pEjYZoXzVBtCZl3G/favGUmEst241gVorFZDrib0353wrqP3vG+Wv9S1n67SnngvuXt7ceVSvV
/GgdeNuROYz2SBgSHFbdnYeORLhbz63mehrpygf2RoteBqzS/JwkL2P/mgL4x1ID7mDcczraDwCl
GpveqQsCITNu+p55gzFzaI6tIS6qZK/qZxXVQ/5cmrvBfOmFx7DYh8NW855aBaXXcw6bYFiGUGA5
UuLMATzrP9UNmfTjV17Apzml8CGnrVIC3rxEBSLepS7Tszt7tOfSc2/s5eYlRc3XrlthM9X3WrWj
GJUFZNXHegSY+eXN/vVuFXUDob1gi9AFK7BH9Pql7sBNAoak1DlKyWEaCa5Ytky7uDtyAYTsQ+p9
zn1JcuPgDnhX2BEx6uD2FuYo8zcSSldYOlgJO6ci2pJsQOlirubmMkI4wuQkR4z2ob+rG3dOnRbG
K97tsN1IhKnpdJjBW3V4+nt/HzByLd1p2Mb5u9HbCpJIl2tcUDeM1h2M9v69RPZfbNm223HJnFGh
v4Ih3rtFL6V+mfOStRu8G8md4YY2SS6G99XIH0J8LE362LgQ5h7SnSGsKvFm1Ce/uu+0+zg7QCkF
vpOKTgPaUf4KIRvpRxFDl/zFZQTQ1sxF8FokXzXsM4ksYuBbTqod/P7933wjvrfdfrs9zZndLKqm
/ONU9dOpqS2nQGxUbs8EjAXj1XIr1eAnd2q5ziYgG9A3EJSaANwdTBH5k4ZEfdyjVP7r6/hxOvt5
rP/9Olgjf/6atKOhQ9/3wnW0hx9GgklFHSOisl9iNdeUaxztCssBWk5rK+hdw3DlwhEmos8WHFQm
8BJQIWQCwS5wbQVyMTjh/fUlSn++UP7xVn1bKONM8FVtFECJYJ9vLtJTj6jFcBJlJV1JK6C2/+sn
lP98tfrjCb+tVklWeKEU8p5o5iIU1glSA59Qr3PUf07GUsRUwcnzdUC47b0w1vfgwvmPcoRP25ab
62g+q9lvGpn/eTn7d5f0rYIwdE8MOSSHa2b1Ur3RM3cotoa6LXEX7aZxGwRfhKj+794H7Vtr2EvJ
XyjnVRvohKgvq/ygYpA7oGioi2UxJx3MGrOV2G4Cad5levlqlvdVvzFFp2rfpp4m0vGvr4lji/Jn
C/sfG/4M/fnljgV1QRScFq6bdoYMx2xyhajbTYVrSL7U4iEmdGrrw+49TLNotSUxe6HusIdUh3Fd
o00vtmhfNc2OW82wo7R2cvQi42O8VSno3/VLtq9dc3jpSHIhu7O+4//MirfYLTP02oXDJq3zJY2z
FYyF3nDG5q7ObmJ6KPGKcg4jkT5tQywlztgfVGT0+cjIEXdMvKu8hz5Y01edTNT3aX0pgIQ3DSzU
8jqIsLRMF1TwWQw+0wqptbLrow9j/PBY2aAPI1qwLqa8U8Vb0C9NIKoAE7KbLzy2IyxaRPItYIOW
r6QeHzELQc1hDR9jpzDpnKykGtEhJ0LcZnbnPRc8bR19aBQE+bDAiYIdU6h3Gr5ztaZbAfYPa8qE
1WmEuhI+j7GrCbs6WJeaIyQXDClRdrOsh1pzhp3nACE/Fcv+wHpQP3HZZn+wapuGYyXw4TADc7NT
/FLBv1EXD318tgSoNcWytNuD9ATjJb6kF345jxkxPRA5u6C1y0G1iAEML0q2Hl7qiGyx4Yo0helX
s8vjc30oD8hqXmKg5gHhg5hl+HyQI7D7sTZA2+hQJBFd5KL8XFQdwpkkYirhiKbrx2jyt2b0GPmm
TccqK9u96IG+mCKInmHkMutFSpnOSk1BueoxH6y8i7i0OmFXZPEpOMSHy/KTod+QnwFvaAsZ/pzr
1jgH9H34IN+i4/55dMxbv6+OBG6QR3usgco54Vu5ZrJauAm8weulXaOQ6RhKDKugXxf0wLEZxXbG
nwPW+oQWOnzyNIW8E3wqo4fnOXQgnfWb6lodSsEuC0dHUH1RuAUAdEYXsSxWkhGsmYTQf7PlJy1B
MD58An9AszhClGGcrB8EjcWdf2Qk1VKSd6a2onE9aifxTRq3OfeUl6+jGCObsZC0Jz8+Sf2maJrT
6PsQW95mp4puD/KyCbZjxjjVra1XXBFFBn1Rr5j1CitLFnY6KDp4QCfINbyW8gQXfU0yyUHd8RuS
K/ygp9HYVogm0Zbrx7LcNuMDwhKmBai6Qev0UEjKJQ2m9MPaTgxZH9vNdG0ZRIP/KJYq4b/gIgX1
WByiF/2p1lcpr2Hc9W/BtgJ6yo9ZKL2hO/baWl1HbtaPjowBJf+4jovoCm6F3Ch68+GygQlIdoYb
wFPUgC52LlazBS6olXa1HSwaW+2+ApNva6DofIx/fOeX+7PnvBc0z2mMvReLLbOefrFDiKNecjeB
sqnChVDs4FgsXpkDU9pdA8CShoPC0vGXKAoA0NiZHWHVXjDkIFO65MJ7huDmIj9h3NDf+GYz55eR
la9juoU2dQ6EqA2ERAfu/ZO8Sy7NCzr4iQ+FNBqdDw5CIBrRjWcufBsz0qtv60BmZ2aVsI+uDJgS
9rDlgFhffZPIcMhP4LXW1gOA26FdiHemHbjI0WpyBd7Lc5gAq4Hpmu6jdCNcmVfhYrg1V2j22DA8
h07RjhSyAPJNCI6TYQqGymX4nKyLqwrBZp7oHLPiGuzVo/DRPvVPxhk69Ci71aOw8pGoNgthN2na
QsAZxBUfvDd5H58ZdiR3ssNFAtVn9c5Md3xTn9qz3y3yjbzU19Zjcyc6/VvFaJzHfUoHbzc9hlAA
tQ2q6BU132O+zx/8W7UaXqZP7rTgAuwa0wjZgRuAr9EXsYLPUW1b/rMfY/hwiuiBKJ6wx1UFoso5
q9Y24X60rgCDhFtUw95PHr0Z7wT3qo++QjpjcCH7TcSxol/KkPaFh0E7hMmygi0D6JSKMjZJHX2b
8pXOiWKAqcHewNvVbmsFfyvibw9R9UhOp1IcC0TVxXKGkzE3Ksv3OHX8+h3UidCcHHiFk28zXtN3
OXnsj3TIErwNSKjSwK1SFFP3A8YPjSfg61J3x9BcOApsR3OP53FRBSHKup3HrpifBCgs/cw6J0Xm
CSkAw1ZWdkvesKAlX9xyAsQ3VwzOlYJ6G7FleIJ3nrPtektGUkgtIbiQkrwokefl6GkWwGrkpaWt
jMbFrklTlBvPcKFf40hknZ42IWzaO7VeGv6L1y9Mw61jF7uZpO6z5/Eg9g8h1hKkesKCo1ZQuvyp
MDjjywYtfB6ymsdgeusT/IG0iDX8gMjLjIUY7vyEGNVlRt3Svev9rvwv7s5ruY1zzdpX1J7OoWpq
DtBAI0eCIMiTLsbOOffV/0/L1siSd3l+n3oHbskSNgkC/MJ613qWvIsDfdZA2UpL6J7FOqnh6r6P
XLHCUeR4sA0T/KIzRtlQZarmoe+eG/Tt2LrrPlcTUChY2LDEpM1LZ5CFkvaWfu+cFpp90JIQdOIY
j8vMxK+XXqzsYuQeo415Ezw3+kaQdhHJmtB8ldthZrkflvye1Tu++2q+5DXUlCev32lzMVjHO0vc
JiC4CThyCVcvpfWpMda1jFutPnRKaYtspoEGkOhr9DD9tNHF5SrThUwh1LXZ07m5y5tnufrqsQLJ
fIXczYByO9qK70l/dnv8mjTOPfbVnp72Wt7J3rkZF4yn4zkzV0qMQHip8ZIC0DZYZtoxTy+Cf5KT
veASy8R4vuJWheasKI6WHNTWMSInybcWnQL49NJ1Vh97ldxhhn5cbIw3ObMVnXT4bQQQxKZDK/w8
lQ807cbGGtKM0m0tEdQ4mUaf8vTg3lFNwHyZn5OOgO68sjYeEL2q5y0wfwtEsK/LhNq/WryE5ab8
sOh5MC9FvB7n/gcAznENxyfne5YxtFW35OZMiksLjEsYg8mXfzTJHW5Q3M613BnxeQ7HINor7TnQ
l5Z01OQlNtT2U+vOvTpDmxC1y7O1SbxDbBygFQfZqiKWJOwDkv/8/AH6NbbVq3Y0D51gj7z/cYz2
bCqElgVx3QPmHm0OxwvtYnrz8Au/LlIOV3O+hvHTrBe0nJXZ0tNs67MRqbGfmwQp07WlPJJ8IXXK
heq1CncjdgiP/UE/DdVUwT5TAd2yDHCIpTCg3fDS5OpTqc1zLFNb7sajeyks9uSHgEnOPF3SJmXW
XLfxXTjyeLaIx9arUtjHEYGLxQiXloPQ5H2daFpus4voQ1mbL8oDlFn+He5xvBLWeC5W1nrYfsGy
3fgv9v0uEZzk5fYX0cF4196V9+wpeYLiXz/qT6yuGxqn1vkrptIDXKkrxDYy/9f2IPRz00mu7A7D
nG9Vtw7ymbXpgbWqS35Wexl710rkjPKhfFgf+lvy/rBldHgs1pBL7DPnWpC71fzJBqy2mjOHds4P
3FQPm/N8v58rJ8o4tvKFEwsAyHbuLpK5O7Mf5vdyx1py0pfKervH7XxhJnYEA2kTsAcI6V/hCRjU
d2Qr4xrvTce6+SvSxfVC2GTXfrFhn3t8fLbgAaezVxKmxCfX1U495jfKMSIowSRo7huMKh83Y+ae
jdlguy8M6YC6jo64yRbbhwym1exgx3Y3O99HR4qdfNfZ1aZagZ1lNdfs0s7mxkaesTsshmmD2piH
9K7ueW1cd3G3jsbsY/Ocz8wZ1aHzbr2xH8ibvVTH+NJnh6JcxzMAxgNM53IVwTGMVPuV7C6obeK2
C3srb0SI6CDwHI/vU0kvGYce2Z3hi7Qzp1jrR5RF76O4Ik0uii1Yi4CaUfwwX9ZdOXqXPWDs+15d
ZFPJSgbA4klZ19fotbqRQmkHh62QRBO1KAvPGbamTelIQyIFvWDGEtzylpkNZ2Pn2q8NJ9aZeay/
oqv3LDr1YaCAbj7lVnbiu1LOeBFNviBtiVaUOqK+dC/diqOqdSPRynupukqg4hwQb9Ah6nm8tq78
SKfqg1I8mit5K27Z+W03nn9RQAU+21h+u43+10/38uqb8P+e5UMZeH79y2//55ol/Oe/p8f879/5
n59/y0P++L+crAA//WaR1kFNDIsLwuWzauL6+5Rh+pv/v3/4hx5+HXLMBXlW1a8sOx+fP+vkTCEM
zLmYBWSVOMlkCPg7nV2cVJE/6+z/4fF/6OygWRi6YOJVVUuWzMnG9sOgwOcCiavh4lWwuP3JoKD/
hh8OEzJflWb+7hf+rrPj/NWoQWMsozJ5nKzE378rfyi/v78GWCv+gxKM3+AXweCXr9z6ReKK47GW
VatSVkORnzyxwTNG4dWY9dxsPiOzOZpNO7VmHUYo0q3V3UaKQ6LHIeA67J7N9ixqOGmdSOgvopul
S9U0nwufSpSCcoQ032Sd8dRoyhWncHmXTeFGCH0fY6WR6waCc0PWO9h34eTCtOYu48wpBUP0A2qR
ZSW3GPxk772NvbiRY/KqlA4ksTqvQ2Hl9ep7V1B0QqNkX0QYe4u1Z0ZO1+HvEqkM5kQg6Qu/fJA4
q4/9V6VTMA8uJuIeAkBX6D8Nyryy6mMQKbgEP40mrbsvfq+uBfQSChGZQRP3Br+WMe1NCgHkS0Bm
D8B1ADaT5TCBTVEE5eQ7oI3Yih/DTryPgjcfo/5QyuHCNMq9WINmpAELy5Uj5Rbev64irFMfxIQl
Eu3dZ8HH8z/3UoqF9FepCDaFC53WVOejgCwvRxSrHGZ+QCFDDiXEDQjhC3H4pinaQz6iNfVCjsWK
Q3VdYOtDom6FeVugDyQkAQrrDjF7Tgzo2R2hzPub1lOPmQovluWr9cG0NDik7VaRvhKtgQAGqEcd
t0YnbEa9tcmC0tbSv/mNCZFOIPxtZK9xgwQzJpKTxwrQ1dh2NXefDNrCCLmA6fKyNoytmVD+lTS2
pJw1GMp+XlyVWnm2jP4xzOuTLFDs4K+C4BAoi6F3YolWJEbyZBZvo9vsTbKHhviWcy5VlTTmL7ZO
b7SzWoPE22rrpKtsz5B3TXAyXd0RAv0umglHJaxnXrnrqBwhKSXlpVN4xYEJ20oyAAPhDVoNfr/P
+3JekzO0OmQT7kj5xUsNoplvZaSee077ZTJcUzQVF4mDmmQF1Zkzn2/YQ5MsS2bXVWZeo55m9vgr
0ylK8ppjjOIfFayvQrkVOv/hX72mqtNIGyQe80BpyhT8zZoKLQvZ9pc19dfH/1hTp2E16qdKttlk
ZvxjUZV+UxhVk6k2DF3Rf+o/Z3hJyoLppCh9dxr/WFRFU5dlgwXZmpbpf9R/Th/lXxdVdUo3y0Ss
RdmSf4kDyrLludkAgVwd86tcSouOZEBMxiA3I+CNvjOazd7CnD7rIuVKoS/LE0K5D8NgIAGoa/16
FJkzCAQqesvRgymj9SL7b8S1UCUJ/LbqrpTKGdF7yJQl0WiJ8/hHUMmzjB+QSbbt9OVQNzel1qa2
sdjOySDrsfmVU1VOHuUs63RopP0GCXbZuP3VCgDW5dDSLa65xin3MKfoVLGWH0GbMHmBa5BLdHRx
D8w9nPzax5AYBx/mjEoNWk9qS88BM5lDSsUZK49UUPsWQ60qNRj+SCo6xP5QZCuROfW0U/MDykxc
kwfJnMZCISEQcTFLVOhKcAxF2nt0DicetVQltSFjtslUYONUMUv1W0PvVo+t1JQ8yR4y4dHNim0i
1sh/A5f2kHphcy1r0zwxB4aIzmrgsRKoJK9F7WuMo7snh495Ns2UoR3p77WgzmPkid6gYkaMbC/D
lyN9jQJMu3RlNBEgX5yn+UgDj/Jq6o8NeDwr8bZaHq7kwNg3QvCBqe7QRj3m4+pEyy3lXGhoXcbF
yx13I0W+utt9YUcjfVYs6OR6AuL6EXbRWqp1RyKc3brSUo2h1wAXbFThWWs94ObqzHdFRy/KQ2Bl
q7E1KLSkCUwOb00AjkvuTlVavanWsHdbcKvmuUqpsxKFpcHlKZQomgrGtdtQGpeJu6jwliaIFaBH
sICGTVt/CB4rWqjtZJWmMFc89yIkaiGj5M2yBRnpQbDmgiX4ux5c9UDWWfEQUKDOAlSMsXU7gUDz
Sw3OouDmXgNHx70seMEtyl4aqdoorWIsioTIX+yik4OCYgSiJ9ywpGZpjuVcT/1lbDIdxf1mBiUb
nzLTpWBvaeUhqSmZYEfPAgnBWcRAZdha6XHHyzneay4qihg7iQGIOuVl7ohOTiiLzkTD0SungAoT
dvohUfFv19JGN1c6bRl6k89rQD5azLbniXe5oZmysyd7L8bqFxcP4zAE2Aa5kBjR0g/kh4KcZWCK
C5kiYW3E496VCytvF25Tbju0Y0/OrqGCC7MLk51pmO9CHwEzb3ckTysRunBk7YVghMpZw2dOgWFx
lUG37CC3IFin9SkAJVAp5qLFPZ+W3rPlt/OK52QJDFdiQj4uFLOg49RRN5u6DmDQKCuT99iIv58t
fFwpCu0sVvBuNuWmVmr0Ww0EF3HkNImvWaiQnx2XLU+ijWlypXvWbwyXwKYMyCRxj0GDBJ8OWOP9
Ct8+7W6ukpwNvQESpZ/KoXzQTJWrfLVouMTQu72KWQIUHbIWZ4RZK7n7NgMqJu0JZL/6hnuoYyQ7
UTKWFEpfBWQ6FTgx1IApn7nSwRQ0DFFSlroO918YYJ8TFkoPDqk/FqL+nErFxmswqk+9KfnFD+t5
ZDypXrcvpmYoo5i7mYhK8p6mBF576zKouFkJrqoMbAdEBJhzPQTkHn6UlXtPY/mWMR9xZZrkHmTO
dH3Yvtc1HZTEAiqLkVWbfHZDxUQBeGasngGKLYDs5wpt3Gg31hQlAw0hDgzVIcpXrZMV/RrzBrc2
LnEtC+DQu8hszVxWQvJIr222TdrWqTTVGaY0U6jAItAWXQTNMKOgaJvL5VJ2wflh44djN5rxJSjF
q+uCkBhQIgNOjLme3tTIfdJp2nZVs50p+rhLZXhSMKaIqW15rXg9jHuQj0+Fpi9HPVqPHc9HSzFT
8MR1DlbtPR18QEQDjUqBOqILtaTjsHwot1aWQb+Q35WUQ9llAIoRYehjS94ILc+sDuix29mdnsFm
wlATMlFJfHiiZW1LsybgKg/0pq+VheeKu0qivRsgUsatOu8sR0q6mYAGKfjSg5VIO3KQdJr60qVG
S+38lqKMft1WO9c6i4NFa9Eocbj/VNyUOVuNMmuUX4MZ4C723hMq0kcgRFbqOY2YLmSy3i4jRQOR
y0yKkxDH2yxTqMV40hLQjOKWU7Qt8BbWmE3q7kdW4voNVacGNmuR4JUKUgBWcWc0tsunZghJke/m
CMmxfiGxNverEujIpL8VK9lA+0UuS2noSQDBGeowxzXstKiFRZJcJKW5K1pBZDdcefK+s5L3SlwM
o7eWZH+T0JDku/AhGX1aPFoNVTuEWxnIPN1hWOq+Jzhc/c4Fe8msyKmK0hqoFRJsdXrr+6fB0o+V
KTqZR69kWUAmgq1WhYad6+ahZoTYSPlTUZnzJkl2RU3jaFIuA6FYiholxQwWPYWSNLdzNAjjWkTZ
YrYexPCYwc02omDTQ+g2k8Bxa3cBVnfeKmwzciOftQYwbtozHFXwsS/TOOUpwgBDn/AFle4ESGzZ
+FxQP1KZdIiF1kqmVNhtGOfqa89rXsKg3FRTy707HNWaY0+f3Ys+OJjEKPkeOCE243/zSXlqNOe8
auH+JEDOcfLvTsocVX89Kf/l8d9PyhI5YVGZjJVIEL+n6L7LD9JvmPgmLtCE1tAmBMafA3Ya3T6m
jI9PkckS/GT91MFSiJOvUPymlPwT+UGf3CJ/dtjw2f/81C00kD/7FWIxEKAkS/LK7Y1D4KqL1qpW
asE5tioTZt3wB3V2F/dYUviJmBpw4esQHLJ1xxnJpDegifylK5nk24S1HCg4EdSVAZ8gH4fPxE8f
xCp8lBqWEjPCZBwwgOdtaihMjDmhja31LILIziF6eQJ940KxKoTkYKTFRy93H3LpOX2AU788dLmL
0KzepIolSmb2quUwUJsQamsFZ3u8GH6MeZrNHg5BSeRCM6JdFQWfulylC6vR14KuMJoa40WIzbrT
i4NniPs0NbmhQo3wbn2kbXrmAfpYLwJRBzUH6i7LzlJaXkQ8BxkCoTCmry2ckZ5QdkfstdP9bZVJ
TjXeZSV61f3gvQuzRaW91SbAhuDNL8FFBK531frio5HopAzpwsjH+2C1q3LsV6kJeCkp2UXjR02l
q1hCoICT36vyXtZQYUh0K77/qAUM9xC5NimtR76lrQJfOKtV/hXD2o6QbSNL2YWCyw7GyKSQwLrS
Hya3N18sD36mXQwzOdXhq5WovDhDSlt0We2gmS+avPOZkMqzpO/3cUKtnzeVu2as23WYzYcWfb3j
WShRfqjIqjRZTPZY15zIajaFMZyH4Gx2AeLHaCtRsvfVHhLbLuuZFAgALlmD3bBZ6T0FhIIEbE+C
kij7/boK/C3Z9uZIkW9BA6CifY6cOIJW2qlCdfXTaDO48lpjIJVrwyWsNW4uHf2Srk9H4ejbUsRh
oKfZT0HrTYGaFt02zKNP2tmyurvmivHUd/Upz1z2CM6xloz5xMs2BXUqYZgfjA5/ixtQBNMuaFQh
xNafSJmTqLTQnjP5orq3gYuc4LnoI4zYi2U9bL3QOxm0fzei9aK5CWUZVgDUNnhUS3FVgp/NYnEl
Vv7Rz+NTWkd7Ly4/zcxw+u7VT+iDGN0Uy0doSyI0qlQA3KvNY87gplgtoMtfhiHfZ2LBkL49xmrx
1YEBMXIGm0a97CQFQpPqP+DPFSiIKVd+26xQhQjYVOmJbDXAXWz+bntIJOsWGfGrlfcETz34Mj6D
wlx6EJR4IzfqutIybATkRmiYyV6NXmIQOtlyBQauYoBwXUBszTzpjODkeEbzrBQcgIbGNWlyNGhv
/1dvGeDZUKyJqmkoF/+HuCKpfxFXrF8f/33LEH9TieBN//rfSMD3LQPMONFvAAJQlf7QXX5ksnHx
T9uJZCEwfhOzv4sr2m9cCxSR/zdUdgyd/yhShyjz1y3jpy/9ly2jDVSP9rlCWjUat5CSjFQ3RI8s
WYukosWqJZDV80NQmewDdQrGmTEH+4kyPiFJrMMyjt6ELIaySD7L1O+CvkNsp3a6fSjVYm76FS7Y
a2Doe9kPH/26hymt8rdH8yNJzWUz0hwG50wwEA99mjy98B5G+oPVZru0cZ+MQEDGxqzmFuTRwOWz
ai/zFNWEz7DpWjTproLYo+S5I6TlJhlZO5TId+dypSy71IPF2qnXXGX1o/IoCoNVlHvzOhOIvaan
XA23khFw5CsuvUowSuje/VJ+yKbVPBROAtwOrWqWhdRsR0+39RyKJqWfkeoDMx1wzfHTpqOYRwi9
vRi/yl641AiZh9gYIR47cQq4M+BqpOk86a7G/4YtzJEtbh6Rea/BILR6/gJM4lt9SWBIC9OV2b4Y
rDYe82y3X2r5McQh3QNhjUEepZMtIYAJkjD+0ln8aQAHew7cIt+Aqtq0qTxXYRY3nWJ7YADTAtoz
41bDY2ovCq+hoM8qlRs4TAm1VC8i8CKfjog4crleqXbuhutSDuhne9MFjtBjfTBLk2Izys3GfKl4
5N5yQcEP0r1AqVp7ouFwpD1UZrrNBUBXXuMxcPCJN4eguGW7LCiqrOBoYjwuTW1rhe3R7eENW0lL
pfDUm+UvPZH7zwBz2sdu1PZPlTrcja7bs/jtTUbWmXtrpAczl+8db5WEz19w16pLwCnApw05nHdt
eB99wbJ9r94ojbbxhVuGfyxSKY1xYzPlrUIDEj1CQhGJMwtLMT0jjPCaIF6YUnIiHWdgRk5vrmrZ
owAcXVcvYy5v5LwKqLgaW1QK9zy4wuuQ9neRGx0a2SbP/HydaPpjQjAizJilxj6xennZEOi0a89b
92N1icPHvhEWAehP38+PblMvR1lYKWKwjAv1rvXZtRXMqWuJYF8P8o/A5rPWxHefsjamH//etZnV
B5Qn1QqyQdaZ0/XfHueB+/AX/ix8/4fH/7E2E9cicmXoOji7bwd6hOU/1mb+CM8DArYmTQnrb5r4
n9Zmgjkc9olKw/75+TjPijxV6fxRyvnPKiC0v+ZKfnrqk6T/03FezqwoqRqqz0T1UaS4UEEfZps/
EeTlJ4JxlxefA230Z6E5OuSJSPDiQGBE5IvYfEZKvpp7rNPCEOCp6OYCvZwd4FkG6VkjMJ3rOJrr
j7ReAZ72qLHqu5nPVVYScBanybsQSnS9oeW2+iHw91N1cFgTxMDc1WI9TFvacoJhN+gTSw9ojAp6
ezRx3mgeC5SgRhxeiAoPOUlrnII1bIYwLHdUhuIhosLMMuQXXcBLa2JRQCAcKRdLtHDTp3eJIV6p
PgaBuLZa8REoHTCv1qkFdxG04kedILsZbFaJ/5ik8DP7bG2kzUfgBcfa7fdjvU1GA8kFpE8d4Z1S
ZEp8s8B7KcG/1Srwy7Id+HETM8amxbIRClY6pSEKzTrUiO+aEvDdDeZZDSM4/CriN9Cpo1Aham6M
oj6NXQ+07lIZt5KQwtgWtA0IVFXGEk8rxfEjDoC7cZZ2LDaO7wZczCMYGsKNGBgxpIy53eB+VARt
Kwr+LAqd4w5/7FZV33woqo0PiyxvEU5y+Vr7CbGIjLRpsKljeB9Y5R+GittZmm2MJDtnrrRrGfBi
C3Of+9iD33Pxsk8DtOhMy4OPrEBHEWvAJ2JWL/WiQ5hRE8cI0HVFt/3wPHxSFmdbuR//xchNS1LB
N5lgDMQpw/l/LDUm17Nfl5q/PP77UmNAViBgoBGJh4n2Ler3fanhjyjrhZAm6YoInIdV4PtSo/4G
fYf1ifMezjScCz+UA+U3EGcivE3atf5xy6/6LV/xZ+Xg16f+Sw4lUImwqVOxr7hwghUHswV497lo
VzMOhI/JS3vkiNJxcpiJ6rWszmb+KegfGjO3Evy4gFVapaixRGVFs6/XCAOASMpqjkBLC1IO0LFy
Mjox8Y2C9PCWEW6A0YHNg48V8k8ywkuYrGFoY2Bym/gpa3al/lGS8KINPl3g85P714GejlvlORzD
Et0hrxRUH53uaOYqI9cnrTWcUfS3w+lMH0J3GXrbF7BYsIS9Vana/LzweHnP2e2gOMboFIfwY6Jb
7swv/LDJRRkdw59zLiKBJpGZC2Y6WPV2U7WXUjjqXAOVDQ4KTThaNNaSJsi/DJWGbfqMhX0Oup3v
D3if1wYjMxQ1xv98peA+He7ypnvYc4yKvW0vz/X8wDih3hkWGuaR1Da1CBsqIjgn4m4DSy8e6Q7m
OFDQAAG0EKVlNrwiMEtOtEpW+k289RSeT0kSkA3MFAfsZ0wxtBvzdeFOjwDXyvAj6S48E/cLArAg
HPOPhFeXl8KQIYO9KNoijndhfea75w+E93bjGggMfYHtMmL8P0tS5Nh73G6oVc4IpjxY2oInrePP
LVit9EWA7XcujqibS4/Z7CJQz3Qd85mDg7zENSrNwjUFsRg1Z92y2b/RUGkXi8k+iQMAlZt3ylSt
c3uRtrytcPW9BNv0wwXPmXx739EFeRM4zOZbJTVOY/HcVLltnDULnf0Ta2/XXrJkIzIBG21D+9KM
YMZrZyw+31NrGyckD5Zgj+lytYfFHr70otkY1dL0HHkqs15SnAJtc5Hh+/Xm8a0qnDKCHHCWj+UX
WgWzApBpwgrHXWVf9HoxtcBaHBzHhnM1r3RxpORwfC2e5Z3YEqOjhpdEzq7F4wEQWrMWyXtO/5CI
4pMit1yyD+KRnXqq6VNVZsOzdiAPzniHfmlOjpNM5QmjXX6pVbMqren90eavHtxM+AMbF4JnsGra
jS6f+Ni5S6oT+AjqNgrmfEzkEx/5J4N0Mq2l3mz4KJb7qrzyMbLe5Pr++0fVeptwOtN/f/9DHuFV
Vz4GfE4IemQk6AsOVukLIQb+Nx43fGyTd41f9Hs+asbJ6PcediNt5esPffkYVrD++30SOvrT73/t
90fxcfoFStS3R/HAWr77DLSN4cqv+AhSvwhRyWfxBnY/xwSTwiE+i3HiM7YUVk6f2Dgl1RIclL/O
KGBSH5NjGCP9b3XoFclVJlAlg71dRelZAh6eX9SR4w9O1Tnm2zB4IGop56vpWXE0eNFFKiqUdbqo
TH4hrL/+zYfrSZQ2wfZgAdFpWvvbw7UJ9vnXHe8vj/++4+m/gV9An0DZmERvib3yx45HhZrCPihb
vxPzf+x4wOg0gveibnxTRCYl5ofwgZcQrMNEWEDl1q1/YtWT1L8ern/+0n+x6iUxYElPokrJHZms
tWAafb20ri52smWkjdFF68QnPdJo3dLpl0rHZG6NJFUUTT4oYnY1LfYphr4MZTZdTp9quFY5V3kG
a5Tbnou4pqDWLW8GDgWzgiKre4zERiobknYfQOEpuMUzFoWGMuiPpQd/pSdPRlxinXftc5kYC8jy
qyihYl4cSbzVvFfZwMByXTNJoKFdx9+Wld+MYJR55y8tNbKEN06ZAkHTSNNVW7rUQtRKZlABFqgI
CF6iavDZuPfOhRyjytRqLcVzqRspwunzN9q3MbHKCZdtZrwmKJ/0YyjiTW1qJLKks2T551qqV71M
qsmM5bMFxb2Ui6XSkkwxmoOURmej5cdMNzpGdmSu3Vw/tL67d2mDbhNShE3QnANUU2iW2hHBZi4x
GNNkfRk0K8sKzw005iaSEfl3I6HLWI0Aovp2qrIued6q1bJHrb1MwJaaAiTDFGY5s79RoR+T/UEk
WaiCgqm6fGEyyE8DTHUopa3EMNkjfpG2F73MbaUXd53bgJGmybwa59JIdUEtfvRR5DQy5swQKZ4/
FmkDohXUEyIMDRGI70hYU+r5Eelc9fvU3yeeMEf6jmfSUH92+ri1XPMp0uPVv3dVYQylaFxdkTdp
BcAD/PerijjBxP58Zf8Pj/9jVcH/q5nYzYCkkGT/aVXhjxj5qagEHKYnyOWfztFophpfDnd1EGa/
P+rHqgIm01R/OID/yaoCovg/yak/nvo3BOafsvYBtzDmFA3oeqJ5ue2vy3uxkGJbeqdb0DuY53LH
jrTWZtqpeSP9mjxVq2rTkAJQZp19YzruIG/N1GU915f3hrIXUE1kZvwTmIhdufZWhPxs1X7RHMOR
5u5NtR38rxPI8uKRksaWOzMyzoXmodm6BwBc5Ci2K047H1iBx+dsa3zgWzfWfG4AiifPnwXH6Cg/
5cv8c3jit9aa8TcpBMJjc/0r1L4sSub5e8uWcIjdPwt01efIj8RtvwBcEZuoNuqeaPaSeTXNWXPM
8YOjdQ8uhlFHtLG/0phIU0Wy0PNbyGjnZpBkPNAIeU9unH03ChZzrKp7lfDMFGiWl8WifodstuCI
YwMCIP+Mj4FyDMIL5P7wuVRTHFFtv3InWXFe9g7G7jYsfThM5rAI0m1PfFK2txIjdfx5tDXO6EMU
1yYvQngS3j3WPbJv8674SMurWlCvy6Cd+qt0GTWQNObJweOov/RPwaXdaXeY/HfOtTVFUIUtESzg
ltAwmpxr1cK/1qoMWnK2b5VPeVz1jqhRvMKrPVm3Zrm5xkRFdQA2kuoOM7gBhOhE53F2V5OFIWH5
QNDVgDgvO9Io/jXuT9R7A0PUh1lycDcgRVC7X/qnHDDDLIEl99DrR4XAE8ENm0h3bG1UaHQrfF94
Cl6sHBTvLH8eDrI514RHVlRybcOzYXvL+o06MZwm+ZO+hnW6JN6mHeQT+rq1MNf1tp2y1Uvfkbnl
PEVrcmkJE0L4WVwIrVd9PAl7zBpZcVaWWkWDd3pqFJsQ1QOiuq3s4ufkBsG1uPWKbR33DFCX432M
nexVls9JvGkQcygNRAnCFTWWOc9Pmk95vl7fjArEojMH/0eZtEdFDNtT/F0pELlgQsymqGc7PH0i
T0PO7QYO6S0pzgnRa4qgBlutlmWPGZlqqda4V76/DYY91XnazkjqCaAit8/uc/LIbtEDj3YQ1HfG
ObyxD6fZwacnDYV905bOk7HHtsbENmooap4Fjd1geSSZGM+UAdqr3UYcMOFEL/BE5sac9mWdzhpj
xXZQjkcuwXp2pDasL9/zV/jLWo2es2K/DYQNHHw+b8xFeqR3x90XvOPe8duNFGpOZjONx8njvVI/
e3lDSs27YscBUtc7jQHcmqDlIiKjC7s00LgqRw8aSwdbpGYu4sKR5626MZ3sGR9N4wEB53vcL7xl
0YPnwdsiWHt5qe/rceFV81TZ8CNNPRm/1vZmu235FqL5T0/VIJkXbSoX1uejvmhmTF5CbG1bgxKb
ifmyavNZY/+Ltzf2H46iGjuNAs9J4Uz8dwYTKPa/bG9/ffz3Q7P1m4xlRWdzQ3z+HSD2/dBsYTCR
+IfQa79lWDiv/pCJTP6ZhIbDEd5Esv5xaFanaSFS9Tel+ltg5h8YTJCjft3efv7S1V8OzXkFTn1Q
AkwlOBNzEC6VPO5Ki6hwaY52QLwi6/1T1oCnxL3Hjw6VqHKjMPSLmnsb+VP2RTgknvVUDyzCTXLs
E8ITksuSY+3gpsF0JgdbtXW8qDL/kUEVgndwrDThnrUtIED17hfZRe64MpdGtO9kbxeXqE1KwrEu
dlQDZkYV7Exfx46Y2THNwYxUZlGIva32+rdWfCX+As7KZAyf594+sFydfhd6xOMKRk/gT+jNh85o
GBkmlW0EBXxlRdl6svXgju49wGzeRSaX+hjLoO75e1/unmRIQ1CtV66gY+pictdZ3slvK6jAw2PU
tR+pJxO18C0Xl7l4idPhVanck1SSM1YiNgypQ1zP+q3sGTfD8gbbh3NYjtU17+h3zZv0nijKsFDr
UiMjR3o9xvwmAf4nATSbKIvzvg+xs+uuj8EEjn8dOW4iMD2M3pWw39Luug8NSWS97GR0D+Ur9xuG
f1RhiAMyRWrCTEyLaCPi0NFYFYqQGFzOYiE8VVa9lOklNBoye1WxIJ1xHAPRCbpxnw5UUw4649Av
r2Z1N1yL0tMRQGZZ+QsrJU1vesNTWRhLmQxfjoyYZZY7jwp4GXLc7/CY2KIL0SUid6o1+Cf8wlZ1
uPhRcWl0GXWP9J3eA4FyHydfdBNWy8QPnFCXli0tlAV7AnVa4mRaEdRamxP1wrnu71ol/n/cnddy
22i6tW9oYxdyOCUIgJkSKVHhBKWInDOu/n/gmR67PX/1rj7tmq6ambYl0yL4fW9Y61mqq8YkxvZU
YHDF03WrlOdyqK6KoGXYnjoICDWaEYjKRSIukWnfJqZrVPNT9CL416g/mu0uQeQ6tLxC4zsX7xMg
IdDHV0rEdTO+mirwg4pE2vRd9LdJ/zZHdyPrmUx5r5Dh6eVRRuw/1u/ZshcxrmTY2FL7mCr7urpm
MGRb/TVuEb4srNeAQGP5mtUc8Plny6Ctw8ZtpE99a66m5HVO3htsCm3CmT2JdIToqxvNzsSrsfC1
NURDXuvnZGBa8x7mVq0DoGKPWwaz5SY83b4kIAXr+oecHVHWZS8q9u26TkUvNKtNVvg7JSbhsCv3
ZQ7SXJMnLwblPAeEiwU+VlvogjrdLHrmXhkfTCigXpyU22hoNa9RMJqJlobFFph6MjAHG8vu3BdU
G8RJbKNRwpfcTj4b/CnddkVLCJhJZhnskRr4LOVcRj01CtOrkjXnxhoYUA0EPM1VAgAFjVkgh5Mr
gN1RIiv2MoUISx+1N9g11ORBll8LKgRfC/D8gp0DXb0m6M5uQM/yvXNBF4BOkVdnsgOCmkN6T2jV
hD0IH6FENYNYrU3Yr/9QHjG+DccPn59Mq1FcW9niIciUVwHxM8p8o139g+8/VgGLwnExIpG9JzLZ
+av7D/Dhb/fff3/9z/aOy29ZkeDXRMK5qCj/ff/R3pk6eGddAVC9EKj5U/+4/4Av6obBbhixp87s
iFvpl/ZO1NircAf++5f+xv0nL9/pd4Hlr3/15ab9dSMLw342wpKI0jgM1oWlrZQG1ZhOjL0iCBBf
m1ohkms6ixKqQQgaRRK/iFp4L+F/K4ZyLWWhi8CQILJtUIQ+WkUgwvhHZkHY0NR+G7AG0JfZTVWi
cv6UAO51CuUcFpBMT5y6KlkyAA0IH3APb9VEeNNoSroez1LEmSNkKM+i9Ugf1Se+rRYqoYAG99zC
fsdtuZ0tLFNlGt26snKjOdq2Ek6eeYRjTPBjU7JQBec+iI8zGwc2O4d8Fr0ysLZBjqAvZPGRd6cp
JtfJGo6G3N3yJnrAL/NSa3gfK0IVrcnWEzRp3BY9ma1KlJ3qHKZ0WHe3WDMOajgijJRchbCKR9DO
l0FkZj+Qj1UBM+kIG+hFo3KnStmr9ciqs54PQxI4Sl3dzam4qzqizcX+JOdPeCaBY50FynEOPS/L
Ac8MIARjgulTi7mNKQO4m8loagFsxMQJWG3tlL2+yhKK8dh4t8rOk9V0W2ozg7zactK+2uUEFXDN
nlHwr6KkI7mtjh96lH7DHK+pGF5KEyqcVZhvEXEsWAISshAlWNzlhBW9psFQ2SGngZuIPsMywdPR
lOi57HasGFre2JmJPfmVB7UrP0sWDxk2GFiRGsxjORJA+rKZYUzYRuuq6Sb8FSmpPNKhGL6M6XHK
tligV4bWEe+jbMrUWnLBa1DR8PTz6LPxNZ6mEV9C7RpjvIZgdYytEljEqRwVyCK1wycQckS+KycF
R218G6qKAUJ/6up2Gw/aPcIHuyXIjpephulLMqi3KH/35S/BnJ/IBlsNECVKK9hawwArzJETbMMy
pi8R40s/OBpH+UqjACGyIzylVbb1G8IJzAyOlIl/iE2SWK5rDRaVGV0DCX2QNfJ0+MYCaneEBXBl
gaOKkZO14MZCEFG7oieBO2wY6rfGYTbydSVXH2W172RyfMy7QrK8odaPvvImGZU9ZFQkfchSLtpn
5bhpIjaCfESYzUYBYUjAwnL/S/etoxTH90GS21FFwmnDYKPzZacRMyKtx7PWgGIiyVMXyg2O652g
1MWhpN5om56QvxkTX+imCqrYFBgW+JzaH9J1QmLF0z/5esBDqutLciXNClFcf3090Oz8fj3819f/
cT1IkJIJ9sJWzpBP+3EH/HE94FQ11WWVwfbgX57T/1wPJPeyOjfY7CuLQH8hA/xxPUAGQN8jgQww
4AAwNPw70z9luYN+ux7+9NJ/OFl/mf7lgtELmSwZG60PAZSyLCVU3Pxx+qF4Gb6CrnZny3gb/fip
N+YzoStPyJC8Yc52dcjpYkwKQ/6w2xsRWC1DqV0VmrcbFpW4a7KEcN98BsfYfaAIomwynAmzj2qF
jt8rVEzCWlGL5xQyT49jZITf1fesuZFDWoqKWnDctxHeqmI4WEKHTat4Vqdi36npRZRxrjHvZsLq
5OlcHBMmI0QnsAqhnBcFJgqz07TwOUDH8XJsU0F2xCx+MxmTq5gIKmUM4LqFYz5+q2YoevNxZMEn
cR5GQAi6eB1mo1dCSEaEXB6DvHN98yYbhLMXEPKipZO4FmP8OuGvTPvBFbB61ggka7Z+LSomwFDj
u1Zx9CTfcQZfLBncLqswrasCcGKlAb9UV/tQnlzQCd/DrO/0JAGAVR6VAo3CrNCS6CelFUDrNYbb
y8HFKlt3KhufYV16RJzHH1zbZvyeslkoYOEG6fgWcrzN/t0MDKHEoId+fS2OhmeCduuMYS90wqtQ
I62OWuVzluRd2pcGXC+Z0aX8ysrBTppPgxzxrMnQy+bnhktditOjgvqhMION3zLESwAnJam2bcWE
+prjfJyOZB1eQnBWclrscSY4bajaZik+Sg3vnSi/5MNdgWdfDWmFGczUbXlHghvNMxicCmompAWD
vMuESeEdEW/rplM2CvDGLu1vTRLeGAy90Aex10r7a6vBnBoX9aSB/PSRhM+1P4abXORspUHuwuRO
D3v8ofCXthiowAd/gP/b+vVjERm2WLH/71iYB0+EhDgBRKcxM3dIgwGLoXki1sEQwQ2od3NDqvxk
bgd12g4LmiL/NsKZHDHKpaE1HFEUN775Zskxge/koEP8m+F3iWzjm2LeChaVSWjB0c2OQYhOY3qv
Z+gKIS4586EK2fTyUnsxcZtMO5RJ64yL3Bjwn+AzOh8Yl8kyOi5fC5kYTo5F5SVjIAj6p1mIbSEu
PDkQtulgVqsC8XMl3DdWcAwgn1lp6XF1OjqKBprlOkiwksXRvV6Ct9OzY9EZl5kgyhq/4gQFoc78
p1oEGyfaIaPESiX/2XyuNRD+kp/vxVLAJIYJ1cxvldzavH/c7pXL7/8QhOxInCeruD3E+DsNYg+u
b5uADQyI2UPVJ/tKkXBmYkwlilVPV6VWHoLU8ObOOlpcQoOIelqP0QlWw6qK/e9RLp8ixo/Cspmg
C49AleqUrytTpRyhMytEaT3Tp42KukTpbiOjuY6tgVNdtY56GdJh688tvOXR5IuYlxbTxzg9m9Nr
GVGx+joXX7Ku/UtB/6r3IYSNYjcYihsFw5dIDEYjdxB9TXcsdeLxcHZLqfwYM7yVpRgCHZZzbNPt
KN8GyfoowD73FUS9WXREZiOFMe5EK7KlbPwoO5wgfreLgLlBsFu3LbsQ+asqx/Uw3YRJp8RhRyl0
d8NQOdk0MLGU16VVocogdCJJOXn8k0adEDT6ebD0VdEs4LR/ck/Hap+bkWwC+jlFW262v+rpWHL/
dmn/99f/nGkqsHfwzRkYDf7ljPs50yRODR0dONR/tWc/ezr1f/kVBALc22h0F4bEfy5tlUWfqBL9
ucj1TG70v3NpA+j//dL+80v/ndnTdGYlA41vNqXEBzxqRitYG8vAIhbrpzYbzongk2s2hZcEEd9K
FPA7YV3XvHzCtdmLYMeYhVjLUMRfxiPhMigRl5FJPqhHS5g9AsRA64f1XmW6IuvCLmDa0osNKzPm
L75ZvBTMY1rmMsIyoBHLdu0nVeUK4UUWi/d+qo5x4GEIYCCidzD1Sw5G8AEkPs4iZiKiNqdowlBU
IRkzEv0u75ZcLzE+xbCSUAzIxVaYjUNT+C/ySNOnLVMpX11N/jisayNsvQJPkJIquxD7+DqVUIll
iflZ5nujCpx+CAqO0cjNa6KR1YIRj2VVr2gp3SYnVH7G+Zwkrw0LG3EM9npN9HvczRqBYRmHtbaI
Z31WVP2+Sro7QaPQaQPHVLq7Jo0etNRQ7dy/zplK0lBPQ+hYRMGgop9SnNbBEM8k8HWX3mizx1SP
q+1Yq/czKdl2k5W0fdp2nkt8e9nG6plAG+XnqNKUqb72yO4I9bwCAa5MmBMTiRnDx/TJqkl1dwqw
FrJW0ka2X+RlY9hnqifYhQCENRmdRtVdlYVmHPDv1HE9y76rDGcufTtB4IjfrkZE99JdLcX168aL
zGMcyWj6C7ZNgNiaT73GkSvIY+D2oq7bllDJ624JpTEbpLxKBXi+i5iT62L2FfqIcdV5ij7SSA3R
AA5xH7r9WOQvYo9Y9x/dUFDRIyZSSSdDLPB/yAmYS/12NrFN+e3rfzYUaPtpHJR/551xqv1sKFi2
MIJCgMvxY/A9/xg3Qb7RZB3RwA9JrvRnjRJGL5RNDMd+RHrof+dogrDz+9H0p1eOWIpf/6WfCExC
5LsBmpI+gIKfkx8wxgbuDaCMelgnpJ9ZMCjGoHMqY9ODTRZ64xClgFKxo238bmKAYoy2PMm7GeJS
jHaJsWqO/z51LL0H6ogkf0FOEYNVW+4sRPkCxbjPIUcGEkgX385GzcY353Xgj5V80hhyJc6SUSsn
n5RTHpWOYwbjfckZUcgiu11h3ebyoURNG02tqycdgSKi+ABe5KMwB3XlN8pFT3jsayH4Dsc9PoSV
JHxZ8lefJkeDWjBqwm0Kvscfpifawb0FDrObCfwdchtV11YR+HZmhhi+ty2mTLVlgnkVBBgg4bxj
Gr3SM7wNPqdB1OXvTaweippMcL2eQbq0u0ya931VvE1q1LlmUm0QTB99IAuhzrkxSBsRe0FXLKsc
YAV4bCkqZ8eo+cYjeJdqmreyoHsYndYMHe7FPLZwL6FcgEQdKA7twaZqVChkX7rRrTJ9YrdNkqkv
Znaua2sl9Z9EgKS6mSKcqlydPDYzHhERqOsmLLkVQrvnndE0hkZxxI8w31TMwPQqu1bFfGhRfild
x1yimTYa/o6JyajTzxpnVdzKoN5E62725SGyBWpAKLLWk8L1VBTGe9nPT2Iv7ksxuiod2IO6DvaJ
b6GNDl1TZF6Yp9H9hCahG8rvXhy/VPKN45a9esPSQ5VvYX7S1cmpg/Qsm7w4tl4FAxWxsLxyoM6u
axZXlcpaXLMZc4HhAWiQcaAJBTFVA/SUAkr6hMLaWsu0nUNj2EbReSH8eDWcygcWOvQbJvD2AXh4
w8ytVzxda9n1yxmEJlIotTbfGTyL/kglP5dOkWcb0peTQVp3WDhWeZl4ehjezwilsY1o2WRbJbo+
fogQm5jkT15d9u9YFImXe1cJKBZJGgkK3+lb8Rm9vjtmFWa00V2GvBPmZBENr0mYqV7fmVh0NTWy
lc56ycr2SVf960Qw6Y+Q0rp3AohHIW8/xctFCgN3IKPUwghpFCL2mOqCQR86rnGViJAN4JqMeryP
A/AvfoNkT0YuqMJGkvONlDHbmr/iWYHA6fsPeWgdrBbC0iy7dd0/WLlgpxTTLC1ZkDyMee74Jc9b
JWM+boHwCcTOgXJRJNCuwVb0efQk9U2opDXoeVTpbwSnEdo8k5JbJTgkX/wBcXNFya5Mbm/p3KE6
FtCKOIHUjboYv3LyJqLQVlg2FUgXS1LLFRLLwyKEwtEdzOSjzwQ7Zs3Yrw00f+Ddjcs4dm47fUiD
dBZphPoe2G3L8oY43vdWET8Xnv48IUzvn9vEfJTLjLS2AdYMPnq2Y9QQsR6fG2H0BiI/mEhsFCPw
IAyskkaxBTTDuk6WKZKgGHlKaz2I/g7bEossa6sw7l3YLpSUDLypg0B+6vSNSSiDZKIJUXD6qHm/
meptGSjrcJC2YWlcRAF9v1A6ikL4xiD1D+AdNqMUH+QpRoUBh0cgcBYqqtLhM7gRi7qaq7h241Jo
Vr3OYzsw2y8Mi3VkfNWy78QIXX0Euj9HR/DcOtTZt6Axt6bPSJ5CwfZ9UEgSaSf9s9I0+5GUCzEw
jyE2qETgnFUe+uQYjowVxpK9V7EJEXznKYxWWuBhIDdWmj4nk+1urqSvtUQqJtAw0UeUGgvSLRDk
XdzL+7YHV5LC6e27c0S7GavGTSP9SY/0HX0i3qQmvk1hgYor3Yb5Rzd05C/rjGXzNbb3/VAwSRr7
tQleKtVeBIFwca1yR3LnQzlHrE6URRrexy1aNgomlUWJKAM7aCekMl0QrGtJRgNEuEpfYayVz5Mg
vlZFfZZEOtLSz06iAENAFjdlFnpswREALQNh7RyNpdcqiHrIhxmFAvg52+osdZSJRZ8mbQejuvjS
RxdqSPFf2cBggzcrLdzlobnPk9YOCzitahF63Pzw0UcWvsJ3khvbbsrPBrv9SQvekwn7itl9TLO1
n4iK9Cs0d3PmTogB0iVqqU+vHZrzQXK7FigDzJdNIyBbLUdEp/O+4R3qZX3bpG+hPn1ETCSSmuFO
EXjwL44BTwVF+TquFafRi2eFWh0U8nDpLfVOKNtVkL6PSI5SCF9dxX6hvrB/cUJRfJIbTtRl5FS1
vq0b08GE4BgRFCFkwWYIY0eOIViDvwMRdaBYWAt4sv2giVeKWL22WuUsU5Iqrzep4V80f1obREQo
qggxqTzVLSwcX7Wj6E7WyacIALv34bg2+pi84ADKURpX31WZL5EVmTMr+NsEgiXrxn+05pRAzvRZ
M9NzGPe7avm81LmtyC9+gG9NHbxcg6Ep6Q+zHzuZUG4BN6whyt1Hmb4bB/1BaszgkhMmlhXhc29Q
cZejM8C1zuJl++RRCF9GhT6fkOiCT36HczYMgt1Yyk9jmO7BfXAStU4MxC1T7kcrRvOXqt4wZbd6
KrYaB6OlXvwcpzUoU8Fk0ZJjhySUAgiQEvWvE8GTtgixIskBUfko0+T0NuiiXWnqqZZw7ekW1RGp
3HOl2AOo+y6qOAZn2KQQtoijmUrxLW4rA5/CQN5JYUm2kBvV5zzCEM6tzrEwEqcVyQqCnm7bwvqU
GkHZtqG01zv0Y/9Ti8YU+QK00gbdypzloMWkh6BonsUCxHLa3v2juwAmBawFRUtX8L2hvP2LCYUh
yvyGP4uKl0nDn77+jy5AZAug4vpTLUtbhg0MP/7oAtAbszf+t8XuR6n/Sxeg4vNlWqLLBntNxgo/
two/xhNLtwKu8u86FfT/El1B+f3llcvL1uGXLqAsAoHpQqBs8iZ10ml4MNjFhWX0hKQfuUR1kArU
+V1xqJBPhGpwzeTxPKCDr0hEzuaYJrc/J6mMXIh+geAWTcleaqbKqwzxCjLeTn9TpHuTU6Wj5BoS
JMnB/C10Esar6HGQCLuFd8WYnITSFute6MWitkYUBPGlH0KnaFBMqlgUtHc/za9l5D9Oc43iE0J4
jsmrYY5d+Kchm71ghrcYA4jxG3vITayzeZs74Zg8KF0OV7K7VmKz1WaGhJZJwo5lbMVwPCTR9E5B
S9IBa4CRXW+a7+fkPBoURnlJHEKgXctWZp3tH7UMxZYeCm4SWwcW6U8BR0GDe3psqHGo5UsCpqoB
Sl4LQDOq5KOapY9NC6YRJu9KnIcHjWW4jpdMTsZNaqFTwtxhBo0jG71nLH9hMDHWhIa6ZLoxIXqh
ZhuBZiAfmX3DsAW/vGS4H6XoPgE5OJPRMJHuE1FfCoPvVMoCJLPLMfZkNHRhRQFGZEwgXPqa2aWy
p3thohshAhuQJmvda6bJZP5yWMURt292mo3MKTtysizqBN2WBsGtRtcPKnzeM7jNgl9Bkkyy0fPE
anelFYuGuoQrTFcm5x2p2SL5ANXIQ2AWc3UwQt9pCQhgx3KMB9rGIjCf+1FxxWQgVDC+C4Ppw0io
zNqee0P1Ia/GyYuRZbsk9q/t3MZ7vYj3/+TziZBPmbXn4l0CJvPXUwoiQX+foKKK+e3rf55P7C5Z
qeJtwBL/myoGR7GMJUJj9/mn80n7X1ak7En/E0n683xCL8OkEuwBUbX/4qH/LVHM/8fz8OsrJ6v0
T+dTH6dq2pixuEmbtl41hjQdBNa4a/rvZzqu0Fb6FKWWj7pNbeR1rgqk2M0zSVFV/OwPXHZV5kUM
PcewoLgY6o9U5HPX+Qz5ECp0jDgtjf1iVXbrIr+2GaM8SH8s6dnikGA0ImcwDNTO6bBlguDqKaCB
ZbNSqqlLrUT5+o6vCWVX/aKFpGvq29ggFAWHJluJoKioZGjRoJyvQlQzE53ylEp0g5E9WcTy5d19
GGnOnFDyGGZwFmopPGmkfBU9iZ3isocAKWz58FP6a8Jeaa7SNa9sFefKMZ6Y8kq3Qa2xC99K3/cK
geImHt7QVaxHWbdFvUeUlyBzmFPznUNkY8BF76GZW9lM1jkJJfHkaQhIJGiL5UJVjaJu2BY+FjGx
V2iWsqrzemveTXP3HEjBc1abe5mMnrGD34DirY2ZMVZLBJP83g643WCg5qj+k/TJr961iEgQIkPr
+ZSWvCumHFHWFev8FA7ypfI1km4Uzit/DLIDAw2H4RJ7HmC12vAN/w1WvGxrBeJy/NdB3mwGfyRB
UrHFTnsQ8WHnTTHZA0r4foFNitoMtgyzrgDJUlkSsPlBKAI4VUE+TomQuPkoLHgZFkiWUwzWQS3j
W2VlgOpOOYLPWao3nIc3NWIqocXa3ZBJo6d10ts0am7Yao9ZKXiyMRwYsGKAjZ5G3f8Q2fbSk4zm
y4xKcOiqU4Io3od9WyW+upV6bDGSFjf3Ecn1GilfSiG8VYV27GUgWmPkPyvitGcHatkUkPDg1U3H
yTrOmE5kMpjQvBgJQwPfpN4O5NemMg+wxDbyXK1zAxK0jGfBAKA+OEnVnDMwllhKUOPyobBOvVEc
w6RJPk2d7ZlQ6o+5tVBYsffNPmhevA2lTAJW5E797KUQk9LpmCrdQ9yJ7CyYF2cjt1GVxPchw72V
nEGrURkAJFl+mX0W97NZHgqpArqxBnOtmrBYp7jak/Xo5bJA86qjs6nlrT/I1zFeWqPmcbJqr24w
ShumXfWw7MSif4jqUlvpEoVx4lN7hMljFgVfyMwE10jn06J6MrLmbkoJhFKt8s6KuKCz0BxWkZHA
NRN16BbxBj1bvGo7thAIfb6NSf0n3x1Mmbk4FHBfsgTW4a/vDlMSf59w//fX/7w7dADQBt/VQhjJ
1/2sbDHEWQhjYEb+K3X8PwNuAsmJ0MBBJxnGDzDOr1cHezwLWOW/b46/RbiRGeFzN/zKncCt8Ovf
fIlF/7W2NdMyDdrCJ+T1qtXCOiWusEQxQwZfyprct05B48akELAt6X3PJNkvxN5OXbmSPuTvKrKX
7ORmBh3hYka6lNIKGKozDk9qB8xJeRCupu/M1q4bO2Tdd2nJgXTu0AWOrs6IQ/8Y9H2XPKn1qgdO
u5Ffwy3fW9XX8SFEIs3HFfMNhxcwSgK1FiMSTtIV3PhlxxVZd3LlwhSwNtKG5FaicbIt6nAbIvCK
kyh8Z6yAN0zapp3bjE8cqxrBFvmVCAbtPo93gfIB47g7ybjK2EtlxGAGx9nV8ZvOr8Fp2gXfbfze
QCYW6DM/1Cl0BdOBUa3SCKDuGO+U1s6fw0O4lb3RbRwQmo5wpfIr5N2oXTiqCfK55/t1+r4nlutN
ecZPSDjOQ3RR3MkZD9VJvmEcLD+rC/SHJZlnhbeIf6PeuLjX0wkx0ybZZfyneEVK8kS4Gvf3Awat
IlmBJA+YR9mNp2zkxOsY9zwmB6Oc13ibpXYX0MHGj5Nwh/uvdHO3P2sbrNKP1tPkmOwfl/L6mJHF
tZN4t2/xCyDnFNX8jUZ5iG2DeCWJ89VJC5vMycBcaS2hIx6/1LBe7fELnwTBK0pHDbBo9QDHaDPE
jVbfDwkkpHzA/9Ctm8zp80sFYsAnYy2+6xUEqqvwcVLNVX6XybvOy3Yaz8HKeCeeG1DQfS2ShezV
Z57JcXDp5vlHbi/65BS3gNnd82SsyYxazFdESRvrRHB4LEnkYHybKa71LpMa9Vie4Vlr+/p6Fj7M
BWoNPWKDj7nzzs14FPoV6JNGuLLFCEnSWEAcnZNd5m4H7sSXN9WeNxv4+0E48F/WA6ONaiMclC2a
Ld4gbJ+r/EPYZ9RCuwiPgsNgdrUXXPyU2VZjZLcPDdzQTraR1tVqgrDhI6+k1KlxikzzOdXoaHBN
OwhmtfgRjl5nF5j2dI98mHJXl29LXuIT0TKd43u+V52aE6F7CFM18P+tU3+S+BbmqC0380Oeu212
0A7BtFGdZJ/hHQjH64BdcD8CAEmefLQnqsNPkNmyRjjlg8l4X3bzYhMMG9LDQ2B97XTwl3lV/Jb5
JDZkuzE9gOH7FB7Ei/k4cgPN2TkoUjRRX6GxBXdevspPNIXCIsVBJwosbkVq0/AuCBhbZUJKicQN
V9/wAdV5XeAqf0kfjfrVv6SmE7X7SHZCrtbCnkh8WNfJXRpuAKjzHaOruCc9dJEfDUf5iWF3bn8b
hHwlO5Req3Q7sfTexXy8kx1W1+zG/6QFm5DQraLK5v8FBMmRGSO7hYzSFaAnLG2bf5n4t35ej++Z
6YABrxmlhy6DrCe/OAj6jt8/9i5JsvxIiq+AUDA4KDuVMBb5pSj2MsdQvV2Xym0w7eOApaHmgSNH
6Cog0rnnfRePVu0mD4I3bQnxg7plU0JmTGevo2QHzrgvjoET7EJ3fA/A3wf4KnbMf88cm/vIqbz0
iiqL2iN5VZ66r1Bcg7jJ7mu2f7LDLsjWOmRU3Srmuarf5Xtp8vDsii01Oj5lOV0CGOMI5BgpE3hN
EaYzbn6lMabIBbmRO+I3UT+VvBPmu0x/BnlqSLUjzpvsNmsfeu1yjhnr+VkBOs/rZSbAyuir560e
noQH42G6bwuYtm/wiQrcMrfsBt5rypzaxTrkFY54H9yUs3aNbjoQhpXyET7491mDNQgVHlsszuaL
6dXb5MKm6cScEnoPNBUQk7v0Dh8Kz+U9rC0+5LyLI1ZdHqjOAS4UyUegQEW5N5qNn9Ow7HO0ebbi
dm+cVjH7HfX2muRXi/U/JTruNhxxzYdf3eR8u8SuGv0mWHOXLT6a9bCKH+HyasjLedyxiW1S716T
9vFj9968A/zNBbxImEnXWnu2Xpr3+Iuv6/aBG3vpERASjwUc/h4wTV7PBJwktqRdhHMbuXX7zHQR
PSe/Ezr6nPNJvi4Dfe5WTmg+y4PnK2uGqYz2K8gyQ+7m+8ZV16XTuZ0bbSNy0DQP7fZbfFJ26ak7
CCDjMttYHr7V4nH9MHn7H8dNeCYgsUaDWa0MHOUY/fYtCGZGoKSMRBhGS1C7npm8T/2miT2JmKbo
QwOEbuAN28jjDi0G41Y59oSTvw0A/YNq6mmdulNZC7ZIoh4Zb3ZMmIpGUsNblp+Yt4bNbj6LHto0
nT0b+5PCQBfni2cAFK6OfVw+lt0xo5e7SFv/kSaILe5H/EmzJT6bhNtB+ndwNwQI1woMQqcq2Crx
OdFOmgLfafzEOEiOc+kGlCEbZYktgUZlkCm31SySajtQFIlNjDWI32UzbvftpZWYNbu1afOBxLs7
k6n5kb/h7UAth42ufRsOIDLuum3xafFqZhslmh3Yxg3LsqS7w0PIUKbh2F/Z5CyfDNlD8XlqT90D
YxZHf/AP+kG4Zc9g7amix2yv9OvxnghH8Qyajl01UY37gSwAI+BncTM9guPTg+KyxHOUdeKk68iZ
98Wjj3Nq2A746tiMhSVD+k5HEjyisX2mDyD7u1/+phVJF82aT/1QrRrZE2D0pBkJ14GTRYcsPgzP
wJ+i9pzeSQSXf0uRW6pv4oIsba8sVko5XiGyP5Nwq0Pk8zTjUpKq26Cp3GSptWGnQBzpE0NKjh7+
WFb38q3eKvDBwUdViI+p7+7Fe4ZzJ/USPg5PYbgpv5Lz/BU8jx7JK+LTSOp2ob8m1lrJzr5/6IfU
wfScRF5Pn7z7gRMIOC+r63g0Qf0oblHc1PYtbKjgim1A8UFV9lKE1+44PRa7s7Wft9a+u/C5Ut+s
dvMuMO7rUTKviBCIX5oTq/eHHyUTn/v+UJySy3CznnHNubITbRqoVfBmXcLQneFY7OprC722dC3Z
oSRAEKlsumOykzaJU56FkK21cvDjkwX/IClsTd+1e3OrFDt5q9AwYd2cnNmuDv7Z8JQd7oS1tKsO
8ck/sypANgUz7MpKNuSwiXXrgN5yguJ4lBA54RPvV/wjg4CNLoTzJjx3u0dfsXvJEyYebrDfK0rZ
b80jL3zF4OMUPMCTZcLK5/t7WFv36ofhsS5SdowxCKJYmR/trVz1t/5GSOEDl8pudPJTfJGhu34r
ZJofyP/RvjmyP9khgkNhB77yl1Ojv3WH7AEjqA45gdPaJtrl0r4xCqjfkjvGv0w20pWxG6iva44O
VBut6BGdYTxksRPilpq3VHiAIP3VpX5Pvvx4HbsJ8SilNzU7ZdqmTwP3P7cCnkyfYDF45xQDbMIp
dYZD9FU2l+gQpkSpH7rU7W8BOlhyTvgnZnzSFz37NV6NZJKB09kaCQ5+9BZSdJoLLLcFUfCOtqYY
HD3GPXgv2aSerLhU2zXMW/Kam5VGWixBdhdU7fLWstsVS+UVm2eCjN+/GQ+E94nAZMlOk7sALDzA
/f/H3Xn0SI5lWfqvDGbPBrVYzIbatHK9Idw9wqlJoxa/fj7L6Zyqymp0o7aFCCADmWGeZjTyvfvu
Pec7vU0L2mJwB2rTGZb9BL53cqhKiinE3hvTq44/7/EX41bqKCXBtgzTEk2Cy65WIbXv+Aih/No+
y6/ZR3JBnfe8PII9/Skc9os7MipYbfVNfcuuzebYbRjxHR+t8tSuz+Wv8hwRE29sh730k1yTa3Rq
9sLFupCizN2GVNsTzlrNTjV604M+7yKGbzxQmY/GOe20LcrzJIF+C0jZFyN3eZxuRN5E/i0ymmbe
2zzL5iWJGalRlbtq+UZhmD8t/HH6LasbgL94Kvm9MC7b4rgN0Q1iUqMOdKD/5JafAT4RtkII21Os
v+Xslg/PTD0H9B0GBoMlem+KcxeRIf49wJ8ohHPTb8ky/qbM9rIbrqZyk1b2nYzyxZO/TZCELiqO
+lfRf1mcR6pAaWbSh2hOvGi1J2+YD8SsXiWJq4W+q3oCcNgcaZHr4IUZpQpOrni06MM6fa/1+LR0
GX0upADkgbHM8OyXP3M/cFR5iosjhNQ4cRPBtQhLujuoGNaDukcXLm5QRoAaXXzzW4LsuXo8mEzT
+xfRjZCFb0q/fdSxqkH9ZA9PC0A5PvJLNePu20RPcDrJ02ozoFW23p0kyoJmX1O3DiegFc1bgmqV
kS+KnGDewMwGX1Sx+dryZg2ILuvakOM1lDVeepBxuXMPLOgYTmp+SMVbda1ITaXvZARWEN2UoPON
QxWKSDr92Ivei+JCLnSwnAbIrm+9V5NKG/8SXfATfBWWao+H4Qxwf3kyPsvYBYxv7XccYXz1KJ2T
wy9Xvz5+aRtqjy+gLpgSzCs5Bw4OYlfcxEEGvDtDoYbUyjac9TiSTA/X7XlgoRm+qkvh1cZJTL3h
rP2u/bJHPn5No0CNP3qS1ncK9TMnS9nR4d+rZDc6C0sQiG+74AegVTuo6SsIESF+nlDQFt1WdMxj
9xp59/ZjpTaouQE1nkH6eZrdw7jhOebL67GQfCChsk3Jbj3l0r3Jp+JH+5Au4snkYH9YTsYzRQoG
Ej3ysQbcPX3fvfc27Tv5CQEX5rs3eDmg/blO+YGetSOwPe/7bbFTDpyV9+M2SPfiSTtIl0C6JC/V
T/KSbiAWumPLiAv7Nh3Kx29uOHgkNIIVzTZvqJMev/EKwV6h0MZ8aEMmSYcAObMf3ZJPXOTSGrLw
W5fHMk8y0Jv6Pf4IsD4AazXOKh6aPaTrqcbb46fYFzXNzuYn7kAEwg1dUwnBADnqErhzDRH+6Mns
Z2O2W1gY0OShX6sJ5TIpFezeXgleym30cMNuPDiIVRzV57ruoYuLnCPbp16krZ58xlWY7MfhfanO
NRlhVgdESDHCDkAfcZCAHSlzsz6MpPc6R/Kz6VRf1i5qeZYGLzn0xChhyvwqT2qYKNuKeofhn6tR
B/u5huia8hsmW3QTaGJQKHu6RXinp4nfUeKLbetCT5xkB7mhSRUUTz6HXcz5GjYN8TU7gHczD/rF
OinwMEPLXz7n/X3f+yqF1RT0t/QjvQyB5KbhRAmH7/6gciq+9yEYZiRn5T0UNHdeTBvt4k04JwGw
yMop3qRyRMNIweNFDqek05ps5o8wftPf0l9oomBENqODyII/TAw4OOP8tJ/mW/3Ubaxtt0l2ymdz
Ls1r/Y7NR93qfcj6MKXI/2xUa4G5U8P7pb4l2+zyOMjWmzR3UlbVj/vhfmh/l7f+ub6RZITMG3wO
4MVdtlWZBZA0ITFJrLF7QH7EM4NmR/8an9uP6oL/Qr7hyk1ezspFRUiBeo/HAspPa1vBQ9Qs2wmx
LBcEE2/iNx9w3Xcrn0ELm1Zyp4t8Gf2JkDOEcIMtSe7jmzplmwLMzgv6mRrNiq1+8b3T9ICivjWN
D96bSqp4AMPRG4PKm4MiBN8WDptHFHW3mfY0s42f6G1+Wfk1PLFGyvv5GDvSob2MRbAexgAQXu6M
H6mvTn5JWXySAVQi8cw4DtrmTokdFvX2En0lhMFy6m2u83PrEV3IiIVjNeuGcZh8lZMlJXcLS9nJ
1g2FhM7Pcommuuh78T1+poA131UUawBp7VZ9mV464Vc7/ESdZp9rPGbS4Iur5Frj72jxH0ltnU58
N190zj8tug1661WhML5YSeYnP6zYVBNAo9vumHO8mcdji/wvp8DbUpLdv8lQ54h2pzPgDtNOZRL/
VJ7n7fAm/hp/BvfMirXhbD//sDpTMMQBWUD8ITpJBk0QewJtm+pAV0lU92vcgxxRXugSVC+eFowe
0qowOlpuFtS7JqwQ0vh0Gp8gXpEM/1pZ13Fy6KaRPNPVYVNciudm9FknqaoWM5jMQDBviXXsou3a
7cfIY6nElLSEXDtYRnLOUC5Q6GASzchGRC81tof37LV4xXj3ql2rL3RPBAZwlpFZPPZxACb1yqwn
hSLs6nvlEPnrwTqPF+WZTM9oxzGQH+LgBg+X22MWjw/8NAa4rS/zRw1THPh1RFeFsY4/6RtiAiXz
MH6z1jPziK8zdCv9YpZHldfuxjgkKcF4WMPiSznRW6szL1aZlgCMKapynxG+NqLiLH71yUa6cDsB
X8I+sNIhjD/uhaea24XaOoi+Gpamf+uJuIKSTpEwAsPf1Bk+/HeKHdn661QDaMNfXv+3qQYoJKBG
BrMNFfPuP8w1IHg/Zh6SKMPwF9HU/ynZ0f6D+AAgEmhcYCX9hRNh6LKmP/iBaHoec4p/YSSu/CHJ
+Yexxj++dfMvwv1CRDduRa0UEhXgmsRixoq0XTPjnFXWb6xrsHJ3k3aW6mYjF9BzphpRupkj7yMX
o5NpQ00j1BitArKfhvUIyb4Bsfe44YzqWVbv7yDUXh5RH0Y5bBIQBmpEjiAQfJp1/SOLu+83I1wm
Y1a20j1zzXksnMSKT4UgQIebalTLoKJ1WrCA35tn/Eqo9Dsj/7WuzWGq6cYwmdQQK0KTR2JzBkjs
Y0Kg9lroH2FGuEOsSCKiodSP6GH1HxrqiG6yLU47RcOMmQIqU7RwZVi6mCshHbW4s6b43VjoKtwZ
rMoMWI1i4BjMPgD3ab3NcvOORKB5YdK9k80qjJZQxBJD75SlN9Lo3y1FSRi24k7mQ7ZJcqjIFod7
9qmINo+L1y70TJFsi6QlpKqnEvOY0zmSn6ATW8WwlddTnRs23FVPSMx9Ub6n1XfDfLRtK6efBfIO
7lRF+Yak7X1REy9m1K7Zm9thVbzm3kJIoMnV1W4aM4tCtps+RD+EdvWYMRJRu9XSuDjIc/HeNk8o
JeEPqL9boLJDQsec4W0Zp6H06BBmcGr0z/Ih8C++akF3srtlN8lKuClQbdAzowgtDuuYKs83ca5P
MY0VDREPphA348SS5mgNzYrmswDvoKlv5ZLspJy5q5lER51ggijtz0Ibosjoisyw2wYECNG/Temp
SZO70HmLLbnEb2kZH4HQ79Zx/dSlfAP2Agdp+XuVZ9b5uH1v1zsTYIlC+LslIbmaMYYoNeG1hXaG
fmog6FieYkkWKSJEZMMgtTogf5WZ3eZZCIYJXHRm/e6SD70/JgMJtXLOxrFQxq6YRIxqOsRtnTvo
/n+NougA4D2wqjx3LUc0UYd9rkfcBdF+xogxqdWxHIckbOSJUdesd26p6N5SUZfIfecSCWqrGpO1
arWuax3r1KgDqdDrcrAgqNlTPD6nMk0CLWUflxEu9GCkZMYbreG2Q3pISDa3rbSH5ZCA8BvlE/EL
m2nCsBDXT/jGaLI2faimolMA+GgG7H0YAtAqvEUmQMKeU2i85s49o2iYNetrSqSDmrc7bVx3yQqb
M6PiEh4HpnLKD/ODHzOLbhVnDc8cn1RZUjcvaceiVo/M7p0cX2+sqRcMtXvJZ7VhSjXQ6rJydrFx
rwyYojNFCNSsuqAgCioE43ON9KZX+ylIhgbnQS3M+M6wC5cFWjOr+6X2pptjMhZj8mgUpomJj4UZ
AAY4kMgt7+tmUkxWMCQb9xino3l7ONslIuWtOMc7O/yklPv67MYiBIy8/Gik3MW0TpM19wUKywFL
CFE5l0ql4daYSHqb871Y3JirkCqPevC+7km92aeLfpnJrrPQGRBNulL7d6hA0k23ju6/7wZK6Lkk
G7IGCsdkl3vETfx3G6hmoEH9e8nrf/H6/9xAybchtV1Cc/D/JWB/CgMe0TeiIqJDUB/7IIDDv99A
8esC00DY+lCkPab1f2peAXejaTPhPavge+Aj/isbKNK3v+gC/vLWdcRyf68LELu1anGhNmHS6Dc9
RrdKbsuMPKU3LV8wSK6mcc2Isyw3S/mqs4FY2XOcMXmVEC41nOmUpxlS7ZhanwXwhSor7STjiDqc
FsrNPoOas+TwmRpwCG+1yvMhCa4850jAFp92k0TGhIrHputvnYZ56XFko2dpdUdt5ViL0XauEYuy
7nb3s7imYVP/rpf+ZMDwh16NjapzV5AeVkrflkzkXqXlADpOb4nqWn5Ywtx2+r2oAppbGv31obFi
Z71DUCqDnLRbWOCFso+bZ52pcacCdppzlx3eMR9N9Pw71xp+LlY5BEwa57Oi3K8FuEKcXdOxFxjj
t6vwlnZIFdSWYxJQYIHQ8mJMz6uATFQeWSY/uyIKYl0M4rtxbJjj30nIAh8qSN/iaL7GHQ+uIqNc
S0nzGOL7thula9flz0o7h1mZXWc4QUXS+9mssmtGwlG0hPO9MQ0nVbvrmkRhFw186IZsaVV6b6zR
NhtEx9qwrYqCYVuMBirKahOshuJB6vkWmC2GkkLPsW6V1769VIp8mtlciFXEWl36WoZJK7nbMh2s
nnFOUWzb5tNJCeqRYKQuSc68tXF1EXvZQsOU7JvTKlsYNsxX3FqamyKhRqqFY60svUEPrXnaKHMi
28OS7jtZ9JsWbm+dK/Y6nsXW16bdvbhEphiagnIu6Sjms+6p0G89Skl8DxI7VYtxAoEX9uLbgGlB
7Jj2T+oOZiVEYQYCwhDe6c+nRiW6i1ZfoyX70czqhCGy3Rb3aSvV4A+nAnmyoov7VsNFtDCh2Q5x
pbhrBpbKJAF7aCFQVCzjEQHtwpe86r7FMcWs1euIVUosiWhK4+6TjBvGl5cWLp7BETJNb2NL2gk9
m3bAbSeYMEHgMTcN6L7mfWYXXdWT1OPWkoStXGteycYsdbVnUvIhP99Ji3ocu+9Yr/w2xvmiITXQ
Ig+HSphNA0Gsj7w7ILj0UNJpfAYDha/M2tUmH8NI3YJGS9QyHmeAnlTxrlWFHcrUa5yPYd3GHbPC
GogUsuusp/1fiU+y1bupqrhtu/j5kPglkheMY6gwyY4Yu8sUa6jR6Xyon+ZYHWvxS6Idj1nWldoF
P9hTpF/HCrlyj1GP8UQP+ViFBrga9OfZ6YyUu71WbH1MA2R7QZcOVDoFrF8iI9Z1pp5jkDuXqLyV
xItbDEMD6Bvs93ulL50JdWqqGPtaAWOhsSQJzSaCsSVrqEiKeFL8IhOel8dYAmMbULWqHxCcX+sh
2abFYDfaR1ZX32l5ErOnMkadRO2Z20KD9BqB/V7rWTaEo1KSp1fTG5FaJyp6V9PQ3qCZu+gaLTdk
MhriFOgfJaJ5Q/hpRtUVhwe9hvISa1U7oC4fVRJa8lMzPpfyKpK9Yp2FgQ5xjHWsVTrXhKwochgY
MtqFpGbkokIyrUj/71iktAEVy8Ew6uZIAkzoqqvCWENlBBcTBthPnsCYGf8vHfI6AwYE+X99iQQs
o7q8McXzyDQyg1FG5j093fR077sXQZE3kwgKRhY9tYZVMuRXjGxOOzH8abtt0st0BEo8psTZmED3
BYEVnOfZ7KFTgu0oGoqIBFNQpnwviurNy3atqbCr3lvac5Vprmy+xcuXNODboisnFjRE7uUeKpyN
Vg7Ky7mKKU/1jMfEKMJHCBn0XSZdkws+BK6AHOLl2kIAUrh/xOhpLkvEORZJ8xY6d+YECX3latyt
iDbynqgZeJxTrHMHWbaGVOkuwNcmyWh9+Hggna5jtyv1ZEtYO+7B9Czdm73FWKGe6zBj2Ioo+ia2
xqZVsP4alTeNzDaLBnkpOiczCkib0eH81MNuFhgIwfi8t3TppTksucPtuYieS70+TvN3nEFoGUcm
A9fYiPy7RaRjRyr8zPlo+dHWu0thDmsILdUMRlB9HcR3WbE2KsJWxUy8dEYmnLlxihYMpOGEEHhS
jbAfvkZENCTOARD9N44jJGyLqgxECsUOxdH/YEOiM/FPMv9/ev2fTQ2JjDCdMo8X/VFcoQL9U6wp
U67JOuBLVQLK/JdsA0uzYBiY+n9iCv5WkWnEpFhkJ0oPoSeupn+hpaHp/4RJ+ccP/og9/PuKbFkr
cZVbwwjTKllMR1TXmzKMIuvMRPXFZi4SrAmeMq18qYkPuaoEEsrJMdIhLiUAoZH9n8nKRPog7yH+
EGbKNGFVNWY9BIznogrF9yAXkl11CPGmr05fVadQoDOmtRcxxozJ4G4WdPJRIn7GxtrbTTkwCdL9
e8U5XRZObY8qRmvKr6SuVHctCeK+K8/tcjPzCT+5Cd9dGgaEbzoHPVEefpVwiZj/NmxmYEWQiwEX
3laaeOlgR3OKiRj2LT07h/H2YBTrWuyLyocUT95qDsE60XeZSYFdoX2yl1RRBKoJMFJ169TxoKp5
GBsJxxxETuNAwUrkgGnSc66nQNHzPbmnRSd4JY+bBsx+llEe9i+98tNTsfb0a8t8Z6qkfLVS440K
o0s6F4uBcXqEcpnSHVeaHf0IXP784K53OzkO1qy+WlOyFVskmSrNd2Qo9fA+PoTWs/UuIAQqh84T
GUkimXeWeXsvVafV0WVMGT3WhwZA/ah5T7ox7gfylvq2Oq1S+jY1oq+ZESm61uc9e1MaKWjT9xSu
ozqRkD2x7+V4gdOLCHxzGOBRoI4UdnLRPmdwAZrHAp69Y+JN+sZJkQCi2ZgL0imRXOUjLBboixXB
uHXxUGS1I/Iraz6LWDBK8okXimii38R0vVoV01F5/enwbw0DsFCEbRMmhqRhPIOjfWxETvwMujvQ
MYVQvmKYdxfoA4mw662ZemAPW89uWgZHMvpfInuGKA1IKKZ/vU+baaMi94KHD4zbMcG1SGoP6Ixx
AnfnQ3AvDNVxxkmaiUSnwy4HwbCKe1ANYLef0vqoMlASENrTX4FscUqlAnlyr9UXa+LoXlUohpaG
72uBZkOuV/cbGGkoMTWSS+3clD1PElRXYeT00wS6MgUASws8CCUYVb42TfnIO/0Ql2WQaF9z9Fkv
6PyKZ3PFFvMwYUiKeUXZ4IKQDiMNzXMb+0ovc4W7QLPI3sNuQibmMF6Lh2mOFnyNUnFp+1Azpl8W
7ccUtGfV18zJGCXLJsJEgjKlCJVcPO1NJs2J8oAXqDtjmsNJP8/z15QKL1F7XMZxVyhykPIEZii5
6gG94NwELSKnUW+2itIGpVzzIBIx16+INZ4Wk4egmi7zSi8NNDDyS2woQ/uC6Isu6ICqOS8DlWGA
XF81jNf5zDnISk6qBF/EYlIi/1pKIvDm3hXWhP5WXB6ppZkpY0OquspdGoBnaQyRqdgoC9Mh9ZLJ
y5Wd1clVJEIlgD8NKGmOxFYiVFUWyUdoja0U8QgjcBLaGOee7FQprBQmwS06ZRFxYwlGFSjwvgap
oNxNGARM/ScIa1Gv7oHuEtYwMg9tlHf0+bjqBzZ0ypG8cKuMr16oHsfI5rcJJ6E0wMHPirdK3DPV
5Cdr7lHX2/eOzwoMyii07fwQnoM7mLU79h/qIL6VuB23SgJ+QW0DbbVeoUR5jZWdy/lMIM45UbOg
z5MgIgXRyLINHuyggaVn1eK+Gy6KWm7HJGE56l8MEYUGkyEDlXCq0k9boHQMOc1jSQ5LGeZEQh8Y
R4e2RlfFWg+JkhKxgqhHISSZM5EeYyy5Z9Tw2W6EYosTLDQjystylUM8BQ84PHAL7VHcY4GKtiXy
6jXjC18qdE0TUeO1uYX09rsSZYxZb2k8uWoshHkrkMYUb6cl2k1dGSrmsivRH0ioKXqciwLH00yg
0tLbjUWDMEJxm3Zr2EsvuvVItGNfqvBuqzxAWnTV6akOfMCokW9yzfHKRLMAhBGalmvlkaf2bELt
r65h3i6qW0uGgwgdJa/X8KH+kBtEpMmaHNmTaTBIfoYGPadwmyqU89kAy8KkbjQ8oDEXo019i+d9
rrCymR35Bsw60aB3YI+hAIb6o0tqIPEXVNxlbCSZSOossn5TA16f1AJzgj5CgbbGXlZbTmcAFY4j
d9BaFOryS19+ik2+uY9PdBk20qOr2cEPvusvc3EeLWFHI4Wze4swrsrJ8hyNX/e+9OZI2AlI7xQF
IQpniXGAWlUhcwP2F5gStgFBiZ6mCHyIacxXIAFuCubK6qprXhV+UTRPYqd+jI8kgqYmlUeWE694
dNwLpfYrstZhzIwEfXYRE9d4tbMcLkWun8D+hyY3mdluhxb/vXnCFI/EB04qGMm7IjtJ9ppikZ8y
7s8h4P55qYlNl5NPie17hbglG88LuG2vszKvn1ZH1stnVtLwLlbubBUkAuHBOiRNFc7t+inlWUaW
5bCNBW109ckg6EEvdrHe7IooRmdYM7kX78ptuC9IjNCm/vs2HGkx0g8UZRV+lWn9T1nbmID+0nD8
L17/Z3GLx55WJuZ6UaZ7iFf1b8WtSLIJDQnalxCwKGLpKv5tYkeQGIlflNF/WF8Z5v2tvJXhFbKD
0qQkGIRe5L9Q3krqP5e3f/voXAKRruffl7cRBOoZItZKv3s+0To7GZn6U8kUNWw7mOgc6k3I23R/
erXeNsUdEMr6uqJUmkWk+pzgosPKfCaDzfMIJBHH7yj7kYzcnUHJATRw+vSqDsIWX51trsaT1KKl
yWS2/+RmLs2naLC9ENF37/sP4s/giYtOXK0TERJIVAyxcSeDSJF752saWqZBO6xmB8NuCaoVbYTK
1ndnXWpVlATtgN1QdkU6evoILpTZgohbXOkrd51EthLDS+6N2/Rf+bAe69V0VSt77ce3rvyd3b/y
ceCIiQCrmK93XSDPhR8WW0sQGUgQLDl9Kavua7rPjpUwwpiJtDL7BXdDtF8a5BJGAnuAuKEVcGFp
yiDrMY3M52lUd9PavfQ0aehzBGNtoWE6VWjEWz58jN6inuW9lckfsWx+jvceO4CxjazqUMyrs8jF
Xs2W7VDIT11rfUo6dZFaMYRoXAEJD+xx2aH36Hf97N8H0hwe8C4zRbta1Mg8o3EUz2uLtUaWpL1e
sK3QXAMOhAQfiIcdadRYSWneM+zy45dM62rSUFYKy7YdoIq+EwXDMEb2aMqg/abzdh+cqsLESr7i
25Crt5bZs2+BD0smJKE1g8Ji/reO05ZFyHA8njzTEDb+h/GFpfAX/nF88U+v/3N8gbkdYAdJSVQL
kEUlDqP/eVQ2GPIzMJE1WVX/mPH/3fhC/w8CR1XWH0UmCVB7DBX+XE1g+lkGnVUOyuoDRSr9S6uJ
/s/ji39469pf5v9zDj+yMeMixLq3kbfLlhmjZ+1zW93WLyDhxEBnS9zHn4/ejTvuU5aHyMZeUr3j
pxIP1Ammx8noHfWbW9x6GEKxc0dlTsSfK2+o9nao+nf6OTmhm/OZPULk2WVue5pvdJs/aInts3wv
0G0liw5/gnuS7KuJZMl8Sp+vALA3ryjEg/jSODTCyU/278QH2JlbBgCWnuq3O7IdBOcsArbhpU4e
YLZDF/uZ7PJzdqSWuaIpdctNj3OKdrpbOc/H986H7w9fBBtJRA82GC8FIiMXirNdHe5bHIvnxb69
UwGhXipCYFCZ7rbYbQK8y3r4U59QOCA9o6EWXQ2qlRBRsfkVffW/hTi8H8DfPTSrrmj/+rtR2fn/
KTP+VzWUZ9oPffd//rcmG39lLVq0aRldmZCioP390WL5+w2g77S6Tu9zHo7N4b5hNpHLl3ym3+nP
e8ktPWzu93A5dGSGx1cV+OI62HeorKkdEXpOnWThYP827OlnQSFhHqP0ldoqJ8WNmabqI689dFvD
LUCYOtmzsWHNdNaTjNVOuMVH+hapyEgF+KhXCPNNjQ/mPUyNk5ZRkNeU4ayPCXvJbja9x+GNXsXD
EyXUxKCq9B2bb/jZOKF6NA+XuMFO0ZnuHPV2C+xs/ma4RaQCUdhQIPXHskiIIsQ6CfVxgdCQDMV7
G973lt2fxOSWp3Shrce0f8ty5y9AsnAvnGjBx8MzGpTvlei9F/PQfpN9ELe78jXDpPRU78QPNQv7
+2XFGBT/Hr8aJ9+Rreo/YgBJynVGVvzFb34QSa9+8WSWrti+4DhytGN6KJ85oVm07F9V+/0Z/JQj
eYV9nu0yjL08kHbT83hKPcEDAhfI7+2XuTG8/AAp2yQayH8cTt3ygI3Hg6f0jnjLQUFcBpnfBVOw
bnLvetbtCemgbp+vlPZuc0QvEGg31Ix0wF2smbB18cISbc6PkhHsOgR3oyA/QTBEhCYdBacJKkBi
fkaGtF24PHoe74+3n92u+6Nov9/DVyMgl8m2rnmQfHFWc/IzQRE2/ixCzskDRylu83+32zO9NIx4
uuH19mtxxGngVzZPOqQKHBnqRn8f+YjgwGzSQL5Rl/8CDg95f4N0210dsv2c1qFV7OKWZBlBrIh/
IeaAHSqSp6G7ju3m2fqSvlTt9X7rbwQN2gI+in4bPH2NbrWp9h+p1xNxIaPspulGD0CenuoDDN0w
ZjURrsmpvuMThDvnYtPxkNGzApWBZCM3OVJIuzgJCSifvG525i9gjDB8lC9mFA3v9EPbY3Edghnh
3nztd08fhn16umIzC3v7XfEimwG/LzgPMsAHzarn6p0N9vBGIPsu2+B0Q3v3afiFL9nIb67R9ush
Adww6rUfPueP1X4wNlzF7Tf3zehyVsUwzCnuFIfYeDnq3egXYnuFdGivvCDZ/5Dt60wIvmdC6Gd3
evx9t/YX+zI5RINGF8n/2hjO44IPRzIp/fRlRekU1ts8XMhhJVTdOegOJmaiNkdWTilsnvsvKVR2
TDgCiDqMirWPa+OAEwlI8bKfmDNvZkAIT5Vhv+Ktdt7P8QHQPEUgl7FkcPEK5dem936MOMy+WqiN
Ns2hvTWB4FS7K4syGuX0j3tmDCs/eik9vhmHyfJrE6QfTWC8Lod13Fa/9EC5aVwcwVZ4YASvdhLH
snEOYKnMNh94Z68YDflX0umjvenOvP8q3PoZnqzfbOc9Qzj+MpMj2lDB5H11wYmlQ/lmcMz9YKGM
5JLFYX6cttoJb8OOXm51Vj/TK6fvBK/XyiqZuIWLY9Z9hNyub3wpHh5J7E7W4z/yQwFmOAVppNya
NoGq/ttJHtyvwVPs+Nbzhcdhaf9oG8FfnFOzTWl79Lb/dtkRaSr/vt+mw/yUvNWXcaPtKx9Bq/vd
b6NwZJc0XfYqR/RHz3Kuv/d3Ozu+Gs64hcXpSnaMvePx3ir3cfE6f8Wio7vW1eDJ7L18P7jKttzn
55n28Q4Y/1xgoPmUbcHNnJ/PV43bHhEVaYaS/WGdsMlxk+AMcy0efxIVjjn/RElMzujEDs0GSP5m
oPK1JvJzGpx/0yjwtJ9mk30qgXgK4qAMmEOVHnG5ewbJb/RuPfH48qHs2UGcXwTfesUm2xNQ51TO
S/Sx+kA5P79E2oW+8Zr5D4vR4F6vf3ydrvBq8N+Lp/GpuU6eHGCpH9TtyKSa21ahqiAmV/Rw9pE9
585P4oEhZQMW5iZ7tN7qq+GXHg/gb2vXEdyIVfm1vkiv4+5xRR9rEV1QN1ZtlbVY2pFR+J65XIjh
WvkYnX199NKg9wBTbc5nWCUuygl34lLqiN2hyKQost46N96sV30DTavFP7UzvIjDC25qn0knZska
qu0OaAkGyiwnb/zGduwUL8bFVJzqk6whyyH3KMhQGRpW6gqytKFVg6R+wQGhXe5MsNlUivH5cf7A
UvRiHaD0MfIj7fXtzi78hyEOx4PegRf3JSiB3PaH/CGq4Mutn5mulTWheG4+YJ1wi+FYHsTxUAY1
y5rU3qi5phRbcHxskErKLakHPsm4KszOi3x/yhgzmtkHvO/VoQfzuRbuHU/ZnL/1abVRiTmBq4kr
itBgvb62CucZCp0uOWh66pjrxpzZtcetFpHgWunPhvBxJ1rpLt5yhTuU4APlwH1d4mlyxDu3Wv81
77rMzYM5nHc4UWuHD+gUO+MqnnGioNNCg2z2CXq2u8uFk+gmpXtOXFh5fGmbvEQS8S32vGXiGRAJ
v9jKId/rb7PDsoO1I1Q38V4B7u5px/m6nOQTjk9fCPoAeIa3fipe+o3La9hVgeBWAQ/Nh7axNuSQ
pJ/F/u7+iDZKin1xjN+W3fRqhrwbQh/tNYQ34ys8sA9/nO42v/UNlmqRXAr/jn6lCeIP6Ec7Nljy
ep1xp57TZwGPnUfgzYa7zNU3kd9vH1buUNzUb9ql29+PwpZSYhfTxA4hFoftc+FpDh7XYEycButb
h2FV8iRP9DE+IrrdG0G/xaK+Tx3LG20lEA537kga3V7/GrDlH2N27TO3vifFNlbIBnjVHxZMSXdn
/H83WXTKL9zc3H+79pqfmYTBUj2W+PbeM1yrgI2/sAtgFHxX7e/ErQ8Ca7z+3n/14Xq0np/Nq+Am
nhlCrvbwT0hbY4uxnbAsmybA84yMfdfa+4Bk76B5HgLUtV8P/MHjUXZmMB7tBsTB/+XuzJZcxbI0
/S51r2xAjG3ddcEMGlxyTS6/wXxkErMQgqfvj+iMyoqstrKu27KMNDvHj7tcAvbea/3rH1DbtGx4
NAL23WfcMh8UiWs4d4J/eTZWD3ONZtAcgqfDybxHYXenYJDddotnCuIG1Eix5kc+7Po/CPYiq0U3
+2A6QSByJgdPA/KVuXk7LBJOdBD4fqSOxiXBLPuVlWLd+Dzinj56u/hdOtIKyZctcR/sJljiH2xe
r68BSiSIxLv5/SpYA29/ECidd3wmTI1MOB0+rhvuLKOlDJYszLOCeCNc4STw4hRDV0JTDWvxi4SU
yVET3Lels7SQwHrIq2HaW5ol7Ywtj7/ZrZ8WWgvSraNgV5v1hlwck7EeQjW8BkJEL/58a+GZ7EFL
0Xxa9QnA2mR5WmL4wf6IzwAHZGShPF2hXHRb1LATtSgigEONtLIK+kv0iluJyW4lWohSQuR/DDE3
qSshraQ6NGPGTySkjyYOwMEHmQw25Gvkf8SPoQvzMl7u5tz3tRXbHZJN2KQegqmeZ2hukKodWl4s
AjAWJCnGmU+y0e2+BhuVnj0GKCYvdZg5tWXY8pafRj2C0MemE7O5ywSHm2y1SK7gecdW4aIyv1bH
ntAenuDlL1AQz2zsqvPJwiIzCxtxqhutjDAyyXx2unWKprwueJ38eA8nVqYl9Vydu7PYoElGQqI+
L8hYXnD35fLrXOEsnHocDm6W6lQ+1Ce+mGzLMzLSMx60D+f+m52fBJ87hZ3zhhjXuXCtkEch+Aw6
zHB52FSz/kBA72CM5aFgU97ZodAeOiKFNCG5q8RWbZxXLDSZosUfPDS+Io7AJgCP5rUOWhJ8rnks
pNbmON8AFO9iT7axoAhy6Fm7IoiP+RoP72B0s7PKkxK9jF948oJU7bNt75b+I9Q22l59eYQCVTbf
RlU+H/IwOOjEXe0dyV240PhEqKWsPtDOv4Z9YKf5EtltHtRBPspo9lLWHLv7pbTYAcIP9Q3DrvaD
8trP3oH3bS1Edu0m4XQavqGFtQi2CIu029Q6zZpmq/8Ur6mtf2JWSzmEKM+M3lFKeQ8CiRgK8myl
v9UqgSm+X7jGgYlk6onfwp5sHBv/6k1838b4Aqd29JOp64LwoTmx1Sw+o9fImq7YVAf1ujzKoWR9
Ptg35rVHVwgF61Dx6i6+vo1mMTGxtS1zZ8OJHbHfpiGVF4Y4rSeM4QKG3j7Xd8kX1uBP85izCrXc
DIowXklWvp2+Kl99PWP1YHXb+trMcvjSVH9uV01xxBJ/JA7N48OVXyUMyEy83B0E22a7fhMyi1y/
kK3VgW25lix9/3Sf1PDU/V/4OVjqK343n1pgrLEu9ooP5a1eS3uS2k0jEIMahWm05dps8vNcQ5EC
aLWhz4tij5RDqWJGQxkkWaLLVHCwKqekLExXUKhp5oFQMYPCjgTqwAAJCZEjmKqtKdbg16fv85Ou
cTiXwWjVgeIuXqSWD3gP4u27/iFb+Wt2jDbPmJugs7xS1hrYrCUGaDbpCdJVt5V/5Q+26fxVGpm4
miQTZwHiY84LNPQWpKf4V2LmaiKxeMvmEnC0Rk932FbdM0ow90E7TcEdefj2POnK6LjoBSzVri/U
HiuMCM3eIUBmM4Qjv5Lt7F1ZTX5ma6sYAbkJNYgRZLue3oilspK3yURAHNmDx9W1hT1mBLX9HfPc
3SyExY72VQbQA4lJe4VxOv9ycd3vuTNMl6F9BA0uQ1wilAP8YX5HoBuuGixeITXVruhKYZEHeJLq
M5KAvwJCDWBcPJa97hc706CVTJ4Cxr4H8NjM6n1hVW4aX1LCjk7ipHwnlNLfOd1Ua0L9eNiN2R46
WidSrCxOD1gj3iOIPPxkEnou9Pabaf1c6/jCyPvGyaxvNtNtcsYVtZ7303qLIpOoMuraws3CG9UQ
pDEXvxWn3jANvmgcyqzAQkeQSCwYJBOHe5yeDb/xybp8hz9VO6pzWzcOaXh27/OYb5jnm6crus0V
rPzbp+LUPqeXFCx+1G/ZRi48K+rntmMr7+6rmCMVPGcv0qYVlkHj3qPHCyI/Xxdr41T6jDWjo3S3
tcySv2O0G5xv+k4n6ZgoHKdzezgTDnvy/Xd4a8/xjoOx3YqbrLakNXKgdLZeqLeKlSEqwt3F7F9w
oJV9ycaZYbTQJg+UkOcvEio4ReBu+GXY7xxA/oZSKOxtxRNcRqFnLp2H9aRkuZNL4rnCUxGSoOqk
QfKBhwks32Cwb1sqXj5FRDFwn8XSnJr2gpbfG01xh9+7VYfVlfmemzmPU3RBNGIZnvyGcxLOB9Db
LOh6m9YW3/CJanG5nuWx+n5yZTAifFrOe+tKAa950RuZhiPWF51teH3wwafujiVRPeYtvO/HAD97
Wvnv9nSm+3aiMLNd3RMcvHxWZfBw462/tLbPcL7V+EKZq3P3i33LcaAjfrox2yzt6DGyjywZ65vx
N5rr9xeVTwUBm+8ZrD48D3RLlbliJzeTVc17h8hUnngLo99cfEe19V0vY6gk8xhQZyL7tvOgCAzv
ptucYqQRvYJN7BCMwx90q4BkkSvqRq6UgxmCo69SDgJqJfOnOdGnUiTLQTGfPTaoFSY8A8XnsCsv
i3P/dVv9fPHzX/IbeCAQ4OHh5FybfK3DJjWXr/UFfWlgHUjS6y+3zSzjbLgwtBBmEtDnF+f4LLDv
ZD+ZZaf4A/G85DwSySqy3rQv5J6a+XvQV3514fh7y6yV/HrnMnIhaEvPEB3XrFvOoj3SWtzs19mr
4vEYu+mJWtRTWkt5BdOgVQ0Jp5oFL1vMpsis4AOZXKTj9DtiG2CEnKZfz1A6qBR+3Q+0J+trjQm0
dRKfVmHPHzo+xjuAkJfO/QJ6jrk+F6oba/TPcIo68xARrOK0Xv1j7BC+24/3O+45hp1sCmWzsGlC
6QaggK6hdIFA0A+/j1ZJ68be/fKK0J93Wt/pnwjtCPBg8bt97jx8zbrTyEuuDgR7ZiHZJBiQl8XJ
DqUZ+zD+OK6p/Cjp6DxylK2WZF6e9GKjbP5onsJSYkVQgmChcP8VaJ+643jEoIA7K+x6pDf4Hln8
WlP+yrb66vHz8HAytaBcrjIPzwgb8gQlNEJV0kPs9hMTlG0CkgguiP29DZEHoGAAxdoavSWEbKd8
PHfAt8AWENyxf6PUXdWx36/QHLJnKmuE9aFeWww53zaceOAaMQk3Jnx+TkEZQjxgz9JP3+kpS4YC
igv51EH4i/mHl69KMBRw0moGDK0RSKFwbkB4S++VziMF6lFWTNLc28zdpSUgrBSwtF0BOGNk8XR2
IGSfCzYLrCacfnuzF+yUkLjtm4CYC8dSFsXgqmvVPIm6M9euuNzQfY324RcqMLuVQO0F3cE8/CYe
gj2P0B5IbBXN5oPfxqbEkEKwp03jykBBHUUBWMmxtJecW8+gdtNQZ0WD53BPLWQC7He7x+qCXg0p
kwueavWrlh0KSIgCUV1P4TL8o6BLTCoMlVLCjQQr25QbiTp6BYGo9nogZvIbaYRvXrHSrYEGAGcQ
OBwuvBUfL4p74S9+7zyBbJS/xFoM1OPJKyr/9u4Ka4T/fhdEsVdv0RXayU/sMukAH6GljKzVbEKA
TMOvrzC9ydSEfhHo7ylzlxALNP7MYIFuNG/45Yu1xIqsLFwPH/JBu4pXaauTlXNckn7No/oOBvEA
W9r3hlu9TLH1/IFQz4cG9XsmdrnWDuIBocYFgahgIa+EXGOnDGK6i7qtgXU+641x9XFKYc+LXxLV
qkFQqbBJh325bVo34co8GN/IPhbE7hSecn48cqLXxW52HbGEfbMaKAyhwGP+cFuX6+QoYUd0xkp4
dGXW5belQgQi0BpJHltoHzAb0k1joySWLmJMhWkWxGgYb8vdXM2ml+pTemVMfpndb2QU6rbwWXqQ
o93zvJM3n6wx94ykkIHLmWJ0hq3FS+l2e5ESuPggBct/7pRAHPBRsjBUYlQneVkAkGYNDt6f4ejJ
W4hhAmJLLEkwJMMojnX0+BqtOxCdgn3yunOUNwYq9tzq0beu2feOywFFOO4XGOPwkDZuaRWreVIm
fX6zrN85XjFzWuznAdntPXNunA/mH+/cxrGMLfa0BZx5H/nnwy/Rv7xO+3Ma1gNPbXbBqc2+0sfG
5ocS0mOWnmGnL9SaO/ywAjj5TnfpzXO7Rgv5+kZX6JHR0ZvKF/YUl5tVbmJuDH0fD7SBSoHuNuNL
1KsbzOng417iT2NuYulqV6g6JJ+N7A0mjRu/oF80V5W5GTf4KZrQAhwuwkF1tID7ai18Cpc3SjEL
UpNZ7IEsqRz4bTZOd2a8FSx87YPqsnBxF6KI4/1wm5KgWw3W+Fuv5T3AcPDHIYvx53sb0q3aSFlf
Cxomjtsl7mYaMYSUt+BpNsAy8L0pr2rvG/uQgDnrC+dayIua9D9bpB8uwhDLn5HJEXuQ+dQ27G51
2Kp+FgLXUoNE29pmpsAv6s2NYn4v7PtmQSdhYL35uJ5RPPIheODZ9c9qyH12E835zXjXOV6t29zk
t4vB2yICccXMn25KNBPd1IOvu3NU3Jej5vw0G29YP6A9m8AfvR0u7NN8a1P78gUP2l/XH6/HPMRr
HCib9GNvx6QlxBPn9rreMWkCWmfP5YrSpIBpWZ8US3wwg0tQ27Qlop2vXoESbdH/2dGTOz/Hp1vS
eEzMt3DDsapwYZZBs9XDeNtTqOcYlj39irEUXz+KswXn3ARwbnCJSQpwajvhEsxXcRFg1xZ8V+4w
V8N0DZzgbzSROO0Zhx77nIljFz4ap01t6x4DCwWz0Wk+UCw43IfSXbxh+jg6PXxPz3DBeHa5w5RK
Pap2cZsnVczxLEKYruCCgX5NXhRGBbjs8TkUBhkv1Idv+DD9vgDT3lzhNDB9Yig3+Dcgrh1HDMNN
O92MO3CL5UZrV/C4Jn8J19G6A9cbb/gc4XOGnQRfmPu0KOy3eFQO243iNlvtawwxj/R5vHo/fyle
qpc6jAiyWdqYGJJhUYbFC3p4GwtF7xZiplK5hP7CSGayXzkkCvWb+KJTcpQWdQAzLdCD1cL+jbaN
ny+DiSSuTQlfBs0uQiK2qvRu3a1shQ3LIhhYQ+16cB50o4lXyUFqdxi4VO4D37Dm5Xd+KmfciKec
0i0sQx7b1S2Ej2yN1Gqznu5bRT12adl4LeXa0ZPI752j0qeb5XrBX6crKEMARj1XbKxRm+r7qNMH
cnCy7b6Ndh8AEIaZn/IZ2Zq9+CC/ii9dSBA24/bbm7zxT0+r+XrQ0V+VGf8ASEwaK9lC6hzhKgTP
zfOUvsHutRchqd5euSfXzE+c5MQuSPdMODCwyIVyIwJYWDi0Suqu8Qha7r1uo/n1d78vbVgz/Ff9
zOInMH3QTB6IYLimHvSFjb6jsXDwL6RHkVuwHYizJ0Yvjua8UsrYuLQ5HWiYuUJDr0KNGBhAMQ5j
cKg4Ox6e3MMEkeceWi4jO0s+xhtM3RjINZsK6JtZEUATtSBfKSxqzip40C00u24dmXjLEFwGaNYF
jL2vWB15Ca3A793C5smwUkrMJoit69wPxaBo84gp8rVtaq0hp5t70oyD+AVl1T5aSasEW5vnFq85
4/wx2MSQAjH+avYeXjx5BHAvLqCL1F3fqi9QmmhsBSpuO3BRHZDuQ3JikzbfHuzsdB973VN4PLnn
zjdTq4ctY6PKTAsSRxS5qrn+qA7kpTLnkkXzSkvG2goJ4D4CNM70jKuTngqr25Su8FG7iNRffgCO
lxZjLZUYJ0gqJSNTPHGoVUuKYM7no2FVm8iuuV46I587xdcuZozEsrR2eeC95n66Xb68v0zAC3c/
30S40bPKl9vbSseTxZwR8Xkq19EY3Vnqqsl1gNpmXhDAn1DDchl5Qp2tcZbd6C2+9sEIX641T1T6
2M1SGSsfM6ILZlu5kj3ggThcmo49qAsjS9st3GyDkL/8GfzF0cBxlMX7/GFvZyA6mMVBd6+3MxEu
LFVphYY2d4nGZGEOPjRcTvCIc4I+Gz+lmz+QBmM+GPptExgK+8L9FbBZ2BafAykr1m+0OqBvpxwv
3ZF1rNgzgPNd2CsO4M75hSvNCo64YS2LxfokkxHiDcffH+amjKG5n5szMMv7r79c0tn0u4OyoyHz
OPN5BsOYwmI+QqML/2cO3eD1TIHGrphcH2smvusn4MzTxs6LoSgF+SvR6D4zA4YEgnXe4+o1H/Vo
WukBAQcOtYvLZbXX3EXs6YTMhA/X8BVe+7a5b+YCeNqUjP0+21BeM6hCGP0xWV+7hnvGYASWwg5U
vjlI5ofg6i5LAfLDYN5PLH6PsY/iXhPzUF3AUgKRb2dC5yAPOE6a+frJlH+vcU6WnGiF9wVqj0G0
K+I0V/st3rqWuG1sdn8x/JrPQEZbLCI5YOSAQaDNygFXv5nDlfGuxbI8Cav0RV49PbxTy7BjDPtk
iQ2+eIU3fTsd9ojlqL9YqL8FZpeDexq5Fdo39ZJd77n7phLcTgoeYBQZw6roZnOj0W8pNDEcw73E
Zt1bwierEAcqbOAChtG24DNldKb3eWTDI6lw0sJjdzDZYIwtWB1oJu6flvaisjK1ILPUm/edMbeQ
38QsuPISK7QDvrbD/JADdwD+Y3+/3PaJYiN3pErxMm/05y0+xxYw8UfmXz0MLmWj2lglsUWxpCiN
wQguRjiPQVrKBAoA7VUBB8fr0JycXGW40UGi8hl08tTeubNMKJxY9Z4bzrXU/aaEoo7QHW03TxOy
/SIoDnNVdDgwGwg+TpXbs0ug4eWd/P0ksjoQBqpFBfhPA2Lkf9adbRV+CR89ojOOqcqKrY4pveRR
9HGlJd/4kRiWYFLo3pz+WNlZqM0QqWRud1ho7RYfIJOsn3m0XvqzX1xkfvCuN9k8o3maaJcYLSGr
CODg4lJKF3lf1XKAmYUnosWyr/T4FPMcf1zKFfMaVyeZ1nziLrvufKY2sfk9X2bhE4YnfqWqK5jt
JmZdjKhhbR7ybWKy4ja/yjl1aeH4JCU4ArdpdgKHheoZx8Tbz7vx0xMd1jBHgQ/US6l9+3nAxrL3
c0la4DdHA04swGJpazuq58fmt/GFbYrtJQcIRALK/fQw+xKc5hEM3PunM+MK9HTsCOYMBI3MVkfa
hb3CRvhBpxZxmE4fJYxc1DqM5ujdNpEZ74CpAOuSV2YVPY0SzjtbhpuM++78SO5S8JoTUxzBFpm+
jD7lx4HnwTlwDvFMgR6DrfHpGA4pzNYEmHuH2w8VNxAZjTSQs5Mx/6JBpoADrGF0+kTBQhGN1f6K
O/01g3gxdgVcdDauQKLbSTD0trkg9Mj5i3Sp37sXPhPsiAtqiMCQ2VZzm75ltNHH20hL8cSfn7H4
Jdtgq5By1bApmucnsIDY64P0AGnSUsO3gZEdwze6IyOoPZlefRGyno2goWJSsWClxHPaej2vPdqY
yge5po3j6KEcgAxhningnMr+XlJTWXt43ZW1b/y54r05vJC2W84dBj1io1rKw+02ii+uI28k6cak
7dDe+g+kNNU2Lm3iEljuduLBTHR1TI8pROzv0euhxrgGO3bl05/mwGqPDfKpc7aabwZBqKxWEnRC
HCHsveFzO6r1zZl4I3dGaOQogTSOePCanwiLZ9KYq7xAUkBIdJA9Wn6sqZlsItxwYn/JCKDxKk8H
NfKw/mWuQbLaKYHthajKwoXQwRjBfAer2cevBe4NnDplkH483lC2MFB2lbfnGy0tHTM5Eg9z5Gzh
ADNX+lZ1OidLYLdbVMfW8NvxInC4YJoTNTFd1Y3sSayfFLCDRLdA2+fH6OsJPDMY5vXjwO3xm2vz
zQFtyV/6lxYuwsuM7YhseN519r2NLJzOe64+GyB7O6iq+sZ0FuLc7IupBlJtppuLc7LYOLqXj47l
A7ccmHu+fh8PjxnaKzbeVEzSW72tP4j8Wc/P8yY7R37zpWJfqrP5g/S/I78ENWGOOePNI91pvFWo
hCNnWCUbaAuR9du4S0okY5+vZwYLBLy19IJN53bG6J8W593NNwh7Mqtj9U0haP5AFNs8V/NmNVld
EGec1Hg8mYvj0FkY2HInc2e2xb0kZvGiXvD0Bbng377vbsTMQNnFLj7kFNzFCm+EPaI062YdmCix
T8/1xbz/gC2+aOtoW61gbm4LcMFo2+L/8weY40SfzFpP1Ly+sqOmk3z84tkfQD88IhFA/3vdDJtD
yRBKoQkG73YpBzqmYTQBPGwsRebUVnfGGXlu+qhQ8o/c/FU/Yzo/5bD8mnvn/FPDlvKS7Oc1w3v0
6ic1C1S6/8ZaGQPpF/JqXORIf1SJVP2X/9ycZ6a//5Xd/h9+/k92u/43ASG4iCpmFr/8QUX+k92u
/01GfC6pmv5vFPY/tTKw2xXMd6Dai2gkRYHf9ye7HU78cqlKgozeUZ/14/8Vdrs2f7S/hPb800eX
50C4fxdIKVWV0QqaQQyCuvRiKXpL4T9MQu/FeryWB8aIt3ryEF7tdXyvBhnpHHYrhcRpn+FeNdpd
BvVHxrB1wugsgbtGuukTy4bHgkREKJS5wuifryPAdwWFYWSNE84zXGTiVuihhZUJLhhGDVmytmoN
a59Rad91zmgZ4Wc31WEsD4UdYUCyFOn573NiclZxZMCjSnMp1NIKr4fyYxrh3xlB8QQNl0RmFBhQ
tE9II6roPwxi4FNSlKGbvepYZD3Kmc5NX6CWr0QPu4txWI0PVD+a7C1qWLgq7Uyc1+EzgqKtYLY1
No76zOBEGZh634KnfjuITf1bCEtcc9vuS5QWu1TmbeVyuMSVMjeyj7TLDi368lolqr7A0dgoggR6
p1jFh0gFtW6SCGPVoTtXOixBwZkW2S1cGuk+rXRPH0pKOUlZLRvhWD700zLBAr6WZue3sGkTcCkG
3A3+STWgXy5K2PN3vaM/aEhEI2Y+XgEvVUMRDgwvHjHAR/Vw2+cT6+50lbXUhWLjtGMHtebZnMo8
cwf5Ce9Wgzcif+Khh+8ZIFE3MTUkVoB5ZdYdFnnik8NDeqdK8BI9lAjJndAcefkw0aVuYi3/6eJ8
PS2/soEdnnJEzzIcRdm569e8/VTuq0miJlb7jRwzNs+6VdlhPYuTbK8VbrPIfKmluGlipzKMw9QV
Ny8Zis8uQWQrV4w7pLTggMSgzjIaBRlw+ck/tXZ+L3Y64q6FgaFJIssadkGd0xKgtqwx36gieznw
qJLx/TDgBhkrZYBkGFHIkGlQpJ937e6WZCLkS3RKYD43hbydzNiU9Tkr9jcMQG65gms34MAUEyMd
2WqWEZbBPU/uaDOScGg2S4AOLV6T8ueIzUVpzpPmSqnfjpw9OMMpQmvfsD6Ikn0tTXbTak7WgBtK
q66HiP2YW2EKNSm1pmktdpRHdTq/bbvpg+dyr8eHh04hlO004Mkbftk5niJNVnr65OXZNpF2DWO5
OdNi+Zjp7hQRDb7PNQDVeBaW4Js6hD/10sGcqzENrPO3MYJOtYCF+vgRRcpsnRnIAkktAd/PnwRH
9UjuXLGEipuG9YCdfw+EIiycyeDo6EmLgZpaDbCeJSID1EvRJmuNAVYSU7zls+3carGsLRV7nXqF
LMx84L5ez879PY1cTAnIIL9FjbWUnlbKM9fGmFfis5MU8ibBiPihvTwEzalHPE+e26F/K1DQ3Pvc
y5KPZQqtvH/va/p9uYPcBCqsqpMVjTDExdK9SdRHnW6jtL8ahT4vvN8nITdS97iKMDrLYlMYm7Q9
FTp/iQ33puD53GUfooZvE33yDW7nrMSTRu2lHhWnnN26Ue4+oIUID3auaskQ3FBfJxn+YvkkXERY
66SRlMnwE3c0qEPqLYvHSlEUd8DvP6VwTvSUqJ9S+R5acR1PwqvUl14ZF1A7hR152o6w+JlECGF3
w1ngLS3UKE+M2UoJHk7FCCcT9vLYeHcMfuLsB/fEFzF+vI4TQyx9sngy/WU/77rStPTKNv8pxXht
EDbbFmznKQEfU7EuuufnoO8WIBTP4X4omXemgmw4DVInkq5BZJYI1/E6hKEgxi1DsQozjRxfwKpA
0DS5dUNCRtr5XUKqzhPLhNsgBnJVuEJfkj5VanjOGNBR9PstjAvB7SYDd1LymyQNrFp9JDarY4TS
KS/JbLld9UHFnqt3Wqm/3JdICJ/3YDmljjiMbpTjGIoqmak5jiRZg/gSe8ml4WG05Q2Lp91PZDUs
y1DhlnQSPu0ttJLUnypx9ah6J69JULwd2YzcfO6PemageTcch0l1lgvpPGJn2raGNYHJ9m2Egh4f
UPHYtj/YHHqqwBiY9rahfn7WxqGsb6vbrYVpNaWvC4zG2LadYYnEVJHhUHfTZ6NoIjZzCHM4WnHU
mPy8VI4LVQV/fmhb7gdxBRmKU/qRDMB7wPdiCS1Rx2ZSLfaCfiUgSgb9SIdT1EH2u+vtRWjRp5Z0
HfeHaNdZsion4kBVpQhEQ4ZMDeer6FJwB3kJi1CENDtxNafbsRvAgjQxmI0YjScsKIleAnm9Naic
MKqifXREtiQzeFQK/qNr7UI7RwhVpUQhU7khEiLzF0/R05bdijNtOwmxWz0fIQo9exwK2ZeLBKN+
cXcXoDU8FloQLapVlr4XRvcax/JFUhi5lcLyrOEe9cgk0kuUnV4q/gJXojZJ38WpYTd4TLiy0vTJ
/UCJm4rBhMORJuLVPPbUwBOLVLi1PHG4BmBCs8DjoOD5xZ/FXCTnqinxWpetCKbkncU9jqsyrvCV
mnfJ3h17XGIzmj5DOZesREPBfbZp2X1FLXvNpuLjfkeXO+QhlQpByoh95YvCpYwGMFx0qWnBnmPE
BPxF/tSJn0O8fYjLdXc3zFyFfQ0LY8w7u9f9GzV7LlTrAj+CJkKMdIcn0zMdwFNBZOJ8LzJvwhrg
kTVrFYp6MWnrIuKdVHn71ciS/4jLtaQwsIdM1dya/YJxQzUxfhQQIdw6EmFq+4k2/xn/4uQI/oon
PhZSxdAhVVgeqmo63cen2d/pe6SnI3c/TQ7MUD+86V7aqn7U5FtYya0l36J9rLJPxdKxnnS/F+VP
tiqM6qOcM76GttUsmX2nbfBQ4FjU2muTQqLJZZwGWlqlrLto+nLXTiQXZYITi02oy91Lwcbd4SXY
xHCq7gLHI+eAWkQ/Rscc9UmE00I3rnmf729T994R8J2kSlBVFYGxSb2+TT3DKxL3BJSLouFON4U5
fC98qlX6tlB57zcjjIXfFMO3vik+noa0bRoCGBbTNpLkj9oQfsWkvzxJqhq7FBA9JVNg5OuamxTw
4Zv0ON3llYHrQLYA5i2jfQOpRejIGhDbPTG+X61yFfV2Fz2J2aK6KNgWmxmi0yJIY/K5yxAs/dFG
/I+v5/+Mf6q/Kxe7P5TtX1U9tmmc3P/pr/96rEjcKf7X/DP/9j3/+te/8iN/f0n74/7xl7845T29
j/v+px1ff7r+dv9TRj9/5//vP/69szmO9c///pe66u4fZAx+//y149GVpSALS5VoURKycan5Tzsm
FMOoZv99x/T/+Pl/dEwYXYnYdxuy+kfS6T/0wAZhppKsouk0kPf+xc5U/pum6KKoqRoBtn+EZ//Z
MMl/Qx0s0UbJmvJ/O7A/r8pfbsk/btG/F5diq/pPDdM/v/N/MhcQ8MvtF0bW+suH5GiLhOn1+Mhc
rMCQiMflR92IMDolDACxCIH4/yBTF5OG44CMnXANQnYm/LGctoxuONDdwYdy1HrYFlWwJNg1sAS8
2XdtCDIVOnWmnaquvwgDRX2ZStv+3ugHdUHftez2y8fjhFuN1QlkCGitnSpgR0BP+UIQcHwpsg3u
BcutpC3WAuLcsmm3N+hdVfR2SzhMxBE6hPLY4cjHZqqmPNzcdHdUSd0aEyaB2qiObFwVrN2oDSkd
UZe2vqHArh3yhV9O8W65ZD1Xq6iDWkyh8zo2C9IrFKtVBcwIK8vQd9oQ1vcJq9UCH0lMT5daFsQ3
/V1DAoqxGPYDKiSFnD04ApwUOTluBS1Y0o8Y0WAdfgcKFWrsO4lIxj6blqFkI9DggyUQUaPbqYLa
cu/nqOreihWSD9IhbAvii2oMF5tyfZeHdZtpnr5snaERL5oKw4xyu01LP2NzTRYeHTzFLVx+6bem
AJP068CeWqkgvA8FqS1kTlEK5NzYqhW5X6OwLZmBC0tEVZFuyc/OtHKRcKFIaxnlTz0DmxT3oHFJ
WM0CQgp7ObnNZD3/PrgBRU+IIIaliQDpSCsLvJKxJ+LB89oiMUxdoX8s78vvcpIr4jcMbKPi9WJk
l+ZsNaeYCNEoCe4jkryeXL1lY5XP+0vSGUw2HoZu1bqB8xQ2C4+b1DvT7b5P08U1bYVXXeQdJRNX
1EgehF5FD8bgCyiqupqStJnHEDxKJRSMYYXX67tUw60W2hPGbz+6+Ljmze1F6giR6A2gQ3iok074
OAHmVOGEoSvf+cB7a41VEecYraXth6RR4t+XX5Ki+Y1AOGrMvkgaVC3/N/aCxlpFw5nFMDAClAUw
oP9089TIPvinzfM//vyfm6fxNw0DFWIa/twI/23z1IW/4ZRCG40ppqbh5IDPwT/gpjnagfbiT6OF
f8BNIFHsnCI7uCJrJDz/17ygdWwZ/gI3/fWjY0z9V7hJFgQNyd1ExDJc8GHJfJfG4yaDDgwpJTPQ
pMq+DnCj2QtVXIO8dLgbJ011XrZod7CzX0b9OqrnaFJEGexiahPblXEL8kHA0qti25zOicLiRXIi
3Ltt0sLFfpZB1zKEjKF0Can3wGMwXrxGBtzVEQpmhG3QLbcfMTGeJNHGhpcvECd10jqSyTV87qdC
f+t1FZ8GrEnTe2vleruKsCgVsLSPqxiKirIqB+FDZ2EuC/rRdtCp91S3R1mrqMx9m+kU3YetzPST
feo2Aij3KYz03Ajp+QhYuR+LDF7YLLyuh42kk3kMQWf6kuC4LKgeJX2oac9i0bs9kmtCbsQiGsJS
TN8zesMU68RosbxEk/LWEfnQp4M/DvFJy9u9+MBfNwMCXmr6dlxAWVcpIolYpEEqfrMb6FHJVqoW
T3hr3VEW6srJcU5bLvKADg3BTsm8Mam3eGPbfTJs2DaoyWqAuwHROFaiSkJCdwwnAi77M0Uuv3hs
NONrKJ4vRZf7Q8FJaGR0V4ux8EZ8DkoBvkwXw0NP/w93Z7LcuLFu3SdCBYBMdFP2vUhJVDdBlEoS
eiDRN0//L/qeusdVvuE/PPXAEQ67KFFFIfNr9l7b+9LTtzRi8mfpDUq8PFjkTrrzMQmULhlm+nge
m2KtyrdAp/wkPdlIq/UQguI1i4nekIp2YOWYJQwbzWrjCPchL61LSIM66WrV3xBVlUB1NjTzMp9q
inx9k9jB6+gZ734VfESiDWgx0mXuUpw3/RfMroeyRtuUya8BfnDpjG9dZO6U0Z9tRnNpHp3rUV+6
7YSuxUF0Ypgxow0Pfb7hVVtzcj7kZK6VgUPTYxFpIRXMnAdPozbIDaIME+sW6HCKR0wLab+kHr/3
JFbWuFqbGTaT/lOgF8lSMbOSftWwER0lOK0QiaVXXCbTPurp62g2z2FHUTq10zoN5FNn+CvDt5Yd
I08blXjDje00/SYIve9lla7NUedG9CBFAJkraQeibNj6U8WUzEhmXooluZbBmrTQde+BXXCJmEC7
67r1uk7UXab199bgHDktnkpmX2XqwKEkCMxrd0q4Z6LeT23RvkQJo2HdPkbOdMoJ7JHdvsQ6RlG0
iibgwu50pxF5mGmfAlvTMDjbBjfpQBqlMg/W6N0D5ilrHt+s2JZpfC8i/Phh9mK25qEp+w0ExU0H
2K43iAWKUZWFyMOy6i2W3psIg6VuT6tONE+DANXQmSsvqtbOJGDmBlQyHvfceNStaD2UfPfEW0+C
yOsUOF7jRHsLGqMKqWoUHh4GlaMJNSVCY6QDGUe7StmWB0Q24o/lZ8i9Q+YY6zLt17ng8hyAIxB4
qkz+pM7iVfB7fAv9wKZ6Q4Yn9jznt993JpLfrUWuNxuVJ3CKSWlVwU4rzEPGPtxgX5R3r9h9mTGQ
zgGTraImCCvnI+vQxrXNadLwywT9umduNMQ9jkNzOGfSXgdk8WaG/qC7cbgRJcrpNDjmLvqjWK2q
1poPvbMLCuCXFhKqsGjJ6M1/kPQCsDpYyAIRdFo8F4b7FEsKtdjaeIZ4DDvzmI0MmWxyJHuLSaxP
NDSJnYbBCCEMNlap3yuNo7mmDHKLdJPHgr5RHKuxerSUdnFAhUvTOugafNfYeAmq8kmFyTVN1SXu
+LBia1lFYpVHWNbQijEYIdzje+GWbDJhS9ZWsjFSf2kkz14JhkKgLqI+Sxt3lcfPmbgaBdCMFidj
SSaXNvKVdOSCw7iPs/4hSpBCZM5baOvoTTR49rW+yq2RL0uSfVnsK5gOED0/+7i6DyPx3utvhu5v
mb09TxF4S8dtDx7XlGdhnjemZK2ABDajs/a0lsE3ycG4v/QC90YqvqpsWBkBtW0/nUfpzTM7Zi5X
8pvDJM8Kgu1Y2hfdrxZeZc0zIymvSS8OnB5rw6CzZNIOFAtxsvZOD0nWNNlx5B1MmR0dWURsCFNC
VkuIrlvlD83k8glMCeJ8jEiD3x2GBm2wSKfPjL3OujeiU0DZWPT9RqQI0bP84EfeomkxKo0DdZ17
A5cFS6fzzoYwUI7p9du/uLNlM2DJW1SHzSjIEH+/C3SpiX4vzv7y+v8UZ675DSoR677bQu+P5vU/
m0BXfANWRUsLVs+QrhS/UPNsGipLt6XtkfZi/ULNs2CXwo8DdCTNG2vvHzS2dMR/Kc1+eeO3jv3P
m8C24Yizq0rbeHkxspoKLlNUfVhjRcDBxdKMtWfkX2ZqLevKPox1etZFtvJYZmg2nvkUCd4kmCKi
ko0YKChjE5MLM/Nyb1f0KQJyssuN3Fx2if2QOtnaLk/CYC8BU65N/O91bWyq2t8Mg5j3Bg1K1MsZ
68ATuY73rY2ITzBOJSVsHtQ2frrq1Oo6ZZp/bQwyN9qBnBvOOW/tkUpYDW81QexEvh6A6ZHcS6ST
Fr5lSXIfuOa7rAIi31C4J8hoY7EIRgB0A3t9nbW7VY7LuA9JjaNc6btqK6Nxa0ZqlWcEqacYO7yH
xDXuGg2QgIzefS5KTy/mRROc+y5/6nvoJwOW/3DyHsYgeSyb5FT09dUcGWIzjCwjoPW5Azj3s570
Jd32sjAYmReBvAAAX9QWp9lnoXcrC1lf3vaEjr1pMqPCdVmrQIJy0UTZckNXPbNdUGMmpg4dNkcc
bduqvy8Y3eZmeI5DB/mRr1Ah4kKe+q1rkgSVeYzA5GWE7Ylc6NxxnwnmyFHZMRgPx/dhbOHwVO28
Uu4q5YrzBnM++pho24jysJzLTgKcIAjXasJ15YzrodI/69skTkMuZQB4SicsKXJeMtyvY22hM8lP
mkvo3+vhuiSmTOjkpijtXpPI8bJhb/sIgZUaFlbeXC0q6l4YB1c2m7Zur55hngKRLMo+37kNrlcs
ieawztoviFhrn9CXCs53WUUvJcs7h9UeSUeM1AGfWT0BHgnRTtNOw1NU82kPJG455t4ev1J0jfXY
XnTvEgfpIdZWzEdw0m/NUr3KojI2LaWLytA7R8U4HwaUiLAwTbLm09dWlQSe3EYDDTcAFWgj1VtW
2y9Z4KwVmnE9QeQCMtVzP4cJ07a/6iRiktraVMSCaPEPpyEzOSp2BsKmOmjXDooTmjqEG1G9rZL8
7t98AgtKCmkzdIEV6oq/b48h7MMf/WW2KP/y+p8nMActR4TH1pw/Q2zYn8il4hscQSGJSvo5Jvzf
9tj6ZjmmMDwOW4f3ZPyixpDQEE1Xp6G3XfHP1Bj8eH85g399678NF5NWjFndh8FW88KnzkEpHmDp
q52BFYQP80cHAs2BwNTtXlCHuIqiOIgPoyHPbVc/lGj0YqVfrT6507JcsMFRl2iiXc3rbTQ1Vwet
D4AaEmFWjm9eFECQorLvTVMcbTE8Vf6wLnrsXOTjVS42hIpl3cwv2MCwJnqUvr0tRvkQ+ISDRZX2
6XveMQvG+0mhrJzKbUJ2pxU4l0gPL0aL9nWi8UyNTTR9l7eUb+MlHsxlDqOs63ySViGWWS3PcDPX
TATDVXStSSMPO3cLUjgwN6gWeJLNBzamy5GOSc/xLQa0TLpaZAMr+ow1A/P7mAe0vD2pHY+sdXt2
BQ+xTYYNj3QOKaPEex+SGcQz74xfISdAowh+4UQgAKcYMKySXKs4L2rOjYHzw+UcqThPiA96qTlf
NM6ZNCe7tv3SNVSBDeKDZl9xJoWcTT5nVHc7qzizvHJ6b6P6EAixgHnJUWAUbwbnaEeB6E39iyU4
1hXjxdLpLpKMZrQtp5oEvDxXq1b3z35mrQbic1wvv1C1/WgGcIsKFVpjLiN3OFSax1KFsylhhslB
7Sv8FDF5kU51arL8YepQFRhI3YjOM6BrAppBXS/sYzVE+3A0dnbVHyKFg5gLpBvafcnSOlXOnWxw
rSRY63V5EKV/Gpr0uUEpIAxICf4PUwve7dudLtra6NbezX4jvsrCZh5YA7HMk4emLLp/81aEkChK
NE4EVuXUZv+fk8u2ft+K/PX1P08u45sumM56pLiZ/zmDflaPBiM6A/WabhnmrVjkUPs52LO+2SYK
L7bMnmXrTPD+O9jjUDMocjm2DF1YBoXlP6ke7d+Rmwz2fvnROSP/XD02JURy+Oxik5jgeyeG362L
kVPDg2rnu6Y2Xg0DiX0cX0d20rRvPfFbau2y2K3Ywo2Wq3h6wc1F2oNTDfsmRiucNOLZwXYex90X
je/KadttoiMWUaNOMkRC1gQSDGC/C63IoJrQ0fQ+QyYrOEWTt9cqc23ABhakMJoJOefGq+1e8qJe
dAZa3JZIX/IqRsQrLRoPf4BJY3FS3Yj2eYpoxXES1tN6UDLmszeyG16lbNIHNYm7ic4vLIdTZFjW
oYwnn5730t0yVn1d44XdRnNu4SAtquhEpSvRE0VlwATV6w+vTJZ+261HsCus8E96VW9y0b8ITe6T
ODmrqjkMpfeQ5j4R9FINS1/AIKoGmyg8MzoKTqAZMxdC4KalB6u6jK6yA3OWIY4Qz2NpYlMNTcww
Up44CFhcVtUeJupH4lffByXvtJROuAn2jXTAtVfbm7rOGoNNrxjiKPdVgTwoOriCebs285Ro6PTR
vun8aEdJNp02aQD6r0xXWYNH3dqT36HXoj8MCba5EHhHSbETFaY2U067VAMwCZkunDyi1BmXKR+N
gdJA5v69F+NwTfLHaijeWIVsWFsTGhIsKnhOZo4qzsd6WfifgSxPReoeg4myeDCwLIwNBzLkTGQP
RmbcM8F6ieSTA+FmCNS+mSACpvaBuCNjJm0GBi6qCTfTLq5zTabDTYjC790iT4HU3voboT/EXor3
pU+vELyrfuKsxYw/km5Qe5ua/yWSnTfaK4NBjlffMjzFvHUQLmnWLThnIayYvYziUKTWnkWWvcrq
4sAPPavSZF3XeDdN6CAlgmqh2qsS63EioCDX1H3e1eQG591V2tUl6eRd0OfnQRmk45IKkQQxuZ5i
53K5cXd4jEUYSWqQe/QGwW8G/qDqsA1pztmfQhOtSrYjY3ehJvxYrNRnmll9kkRKNpwNmwzFHp+Z
vy+n6h3Rxib2nbMZ4eJ1AD/6+gTGBtWMz1bSKjFMKgZ9nQahcGR8xHrQLmrsXRqj24k5ppZhAzUy
DFtk3zVjRfoheN2eIlh9Dw2MSS3sDwzs0S1FuMnWegXEI9+H3cFkIxfjF+WymadKLVLTfI59a+FE
RHfU+fzfXP9K6PlUvhzPjgd0+2/XQ9S//IFf69+/vP7nLWJ+szj1BZeTvJGxb4HaP28REww3+x+E
zGx52JhTev68RexvHO1cIQ7jH8HX/mUGYbumQwgAayydk9H5J7cIuO+/1L+/vvXb8v1PauTU90bU
creUEAciJ0CJTHuQfgGHS45nJ0D8NJGENi6bGoavqsFGWqumq9G7AeXTQMZDcm1JXbZpJgvEhj5S
njB7rULrOhbnoBxXIZNPWz/24jhq/cJx2h2DulVMUGiUuIy+UGhRjmlavhxhO8jwUXrIsDywDwWG
cyIAYurvGj1xJMtlVnxM3TnqCMROH2M3WHb1C4LgWWFsx9gkQKhYBnW26keGJBwMlc2G2TIBXWLf
9H3wz+5qiq9Vp88sA3EbISlRRQLSpgbLVQSXOAn2ncXY/TwGkAGBStdeOe9JNgnqcx/kbymbjdGp
D9xKa1PiJkmat6a8ZIE8pBGBPw7b2eqxQoOWayMKF9RXSSuf68g65729RBa1DqV9inX71dfcZS7s
hXkblAsv+RzS8lwJzgsvAn2ZYtuL9TNzqJ3y3W0n09thsSUD7BqVN/Xuj0E0F8kOjmZ5UXpYJMpy
KciaS57K8nNkfzWZz20dQVNz2NzZyYMyY6SM/Uwf1HPUDAvXbOdmYVzKPuOmiYOr0dczk9DGWAtf
3ck8GnQTYyEOZZRsa5dknYBuIz82RXCMtZbsAbSE/WM84iXTo32R5Wu/4+9Glmc9O6Gm2xF3uETh
PEOvR7zMj6h4znN+zRo8OPUI3ia8F8xSi5qlYaI2jvZeKSRNcXRKW7oEDUACxkKl7MsgcJvn3VzX
knnh4oWW4zaEjSUGEKOjBfu7WVoj+0lBJR8mJxkyLui96SFqu21fUv+MCgBJixcuMg5TLU4NycHo
iprDFKkHz3XvZUC7p6Jd0niXVDDYdeBvteZ1NCa8uoykYoeEA00/mCq5UP1DVx/JWQGDwGxY3rDl
NhAkG7Oi7I9NYy/0PtqFhK2VVXxv0mWMEw7T5NgzCrbMy+j7F4+Ybp0dWjG9CDUt2KSsB/FjqD5T
h2VoD+cw0pYaGY83aOskwrsaSkyHRC2sWIRUIUUNMISmfjXYW1gYgwo/WYnhtkKxjloCLVTZGy1q
jgPCZSbW5xZ+K4NNdN7PNY5yVNYVQdtmR7s5qIuseCQyjwk9JjU/hHSV6Xe60a8TT8JAa4zXKWlw
h/Y9fLOQtI0OsNWEJyofxoPovyrauCytF6VOH1wau9bx3mIMDa1tPwVlcspNOIou3kuZEtta6y+G
OT32ggAKWLRBkCzHm+aTTA07Gbel6aKY1q0nS7HnGHjuzER89MW9XWBUzWCSaa+Blz4WGcY/BMLa
1DxIA+lfPq3qcFiwzVuTIbcimXI/VBe/tA8l9NFx6EFpIOBGevOIPWCv2Uc7r45Bkf4oEcG2khln
KffE533eJBUkP877oVtFKEyE/up6X1V+HEPu+IJix3QKLv7iPvOLeh57eDXt/Gw3+f72mfe3BZTf
EG3aUHK5xqXIulUXxFAsbMHKDCuUf9OrQhlAJtzl7irw5XYc4nuXvanrvNcdy5t4+upqwQaWT9fE
lEhxnkrYec277f5A0bVUtNqOKjeRAQJeK99RGM4tXxyKFiiKQI1isG7ODWyOOc8nmVhZrK8pRWaj
324y5ChVwvAZV17txAihUXxq76WNHwBORT+EG3+KV6iukPBhx+vyfeBm5wChj6nGuZ1F1zZDuFib
uIArwlCgOwHAddzXvGImmMSzLohO4eDdje5IGh2Zawq6dQEKl/smDpKdn9sfHqs1i+FJX1HC9cUm
qadt2Qz7wgTQMnTgk/mZyq7a5Gq4hEa9DwEh9y0w1MZdkNGyKfoBq1qemIvarlmoTAYMqrgmaMSE
shOtKvfF9XZ1drSKt9SzoXVwdKu8fbRZn7uy3fhdsDcq72COH2RZrcWknssWs6vCA1abyyqALz/g
M+kPtdPsrRg2ePzlBzDZhu6qlc5OAexXwM95UmcyD5eWaLxnk8qziGsHBXD5VaT5Nvbqu76BocZv
YqH1u3qUa90INlJEF8WdZajb2D7YdqLeZQ0+RtNbRUF8qerqRdXNwcS4VvjNjrA9MPZlfde6+aM2
PZa++9Tq1a7K1ZX7BCw9EMmacYiFg1pnkDJpS56+lxzkECnL+xw+UotytOoZ+UbDahgw/oqcQVG0
zDrnWCtUZ+RBF3F75O/5sdCggDjZKwqbo6z7QxPUPwbVvnTRsFFG/CKx//Qx22VHf/KG/FFY71lZ
3cnQP2RSjYcazS4fRqrfIqYeJn6PGyClRvKeTNmuCiy8SsDDhrfIrrJZzTfTjC82AXAYcP8CXGx1
rBg5JmgBy/rmlNC8bpf12iaboKxIAuCcAhds3dr/5lkIVSR1JmUh+RwoMhkI/E3gvcsQ4rcq9q+v
/1nF6rjjmIGQeE/Q1C+JMYicGOy6jEFsSwgmML/MQgzPolhlwWb8Ebz631mI/HYbraDHcuw/5sP/
KDGGwfDvVeyvb13eZiV/qmJdr+1zJ0mHDXcE8Ytpqb57CVqfzILAbSXDtnVI76ha8Ct+pTYpipoi
bzd9VZ1p64jrRWdg1PUwE5O9U56994rh2FYgIasges1DjWiXzEAyMGKJqDuQdqWIn9npgxwPnoww
3BJqedcF5kuRjwsZA5XpumydGt66df3v+hA8awi3xyL9ylP9idEfekXRMIyFS9TLXWY58Ny1R9lx
BdcdQ9Nc5Yeujd4IfsdXUrhijcK+mvPBLzXH5x7K7oYOrtmUHHV/QjkOw8dx/UMUmVtLs7CTT9He
F9xztlmfqgopvTUV1R51hnl7VO/Kql/rtQEsEtGBPu3q3GViagYdQZ80yh3mOKcNqXZDn/jPOFuO
XYQTfKjuG4GKi52MnIVoSCcdcIJemuVtabMvLXFy2VJGAxTPIF3WXrfQYvk4pe3DGHqoj1gKzbKE
NJOkRCTgORyVpQ7UmOppFSrjjezMbaNh4WvMY8Gs2sgzbtRxWqhU3ImbfaUZ403G5zIrM1/Qn9SL
qmm+SywSuYwRl03mwL2aqmYn+3TpU1RpCZ4+E6e1n15yk1sa+bCVIbPSau+uRYXqB/bJrYJ5qwfv
qQvEtzPFNinA/ZTdsSUhZcK/3gjj0ykkiWGEqqM18jXoziq/G1HnKnQXXhWim5IrJUkDYqFr1lvF
7i01u3PaNXeZjF/cLH3wSUkt43bfucktQF3bOJXcqmS8FLJZNwqffjjtMpOeHJ/X2F5zgzVW0yw7
iZQIlLLRRDsbHYYdJ1szVWwMMwLInKUwAj55Scwl0CFJ22KYxYOopmvkmEsTrY000g8UJrjnRdRj
RLC2eOcOrofH0/TDte7SDTA51EL7UOTWc1T0nyaX6SInrrPJq9vP/GlInHh6J1i9VTNHBVAqOYk9
HCdkXoJ383DuMC9EP8zovAi053LsH/GigIaTyHqiFhJXTEiTNsafhh7ce1F/6k3w1VPTLBI7vDh1
82qNFCu9gzZGWdocFWU202W+611odW0PV7Dp+2vko3XOjWuE6n8WkSKKDWGe2NfQhchv+Tq/18XC
D/21lwOk1QcdDndhf/R1/mX0DuCDgiiaIU++iqJJF8lgbOOYWdvUqb1otSe9gfZbu/laL5J9r8Sn
bSPUNuIj4pGHKEPKVo23UhrrXGm9jj0YAzfcWYG4kEr7I2nsD/yPb3XdriojOFE/g7cROpIZ3IJT
y8OauHwjhN5GYV+rivcT7138XGU88BswjSdBd2F2u9GpHg1cZYPuv2neV+c86/6wbJLg0CI1S1xs
hCgCu4a4icndk+O7zdr+NfHhDuNO1xv9TpMuNIRcezMi97WQhcWTF27KtmeJYMen3urQjberUpFf
qYYMoJxuR7QWTBb/vRMh1qFMeW5GC+HYptCZzfzdXYog5Ne79P94/X/uUsf9xjVNTDl+CoTDLBL+
dyLE/5I239FlKsQl/otgWH6zDfaoOkJiCwmMx6v+a7e4bVbxTejET7pcwf9kIsQ+4re79Le3bt7S
2f50l2o6YbWFcrNN2kTuqhECHWGeMhnITZl9DGQtmnJT2M6R626edbCUIhghzqPfXn2vPyFZXEY2
Ula2kUOuL1WPKK56Mx1QawRAB1BpZRDsU+tH6gOpaQ4Kl7hGr1EyOaJonBukx0wcWZnGpqFtl3XQ
gLAKICiTTv00UUkSlwrma6joCNNZnGFfk+1eqPpoF8Y1Sc42YV58j1lRyx0yk4sKonMcwE0k5Fdk
ySFo25mtvHndNCva0bXb3ecTeMmR8UiYHx1s4Wa6zIbHzGNv4kyrGOyuHNO1w2J2Flo6Fb5YmNUl
EBij4vqHxthJ4tAdxnBrZ7Cfi5eJoOYpEouiCa0n1xuP/eAtfcd7rCMFAiuslk5JWJDpwbIbQCwZ
vfmuo+KMh+C7XvZkpTTNp4WHMNW0D98n9IRaZqazCmMx7J69+KaRNfeRpp4QG3dkyhIEKSLk2R4Z
Z3h3Z1ZmIDNuMQkbnf0d4+i5jRDDaKb9UmQja6MBzyUD/zO5ueuuHV+Foa5ZVdGMZJsJQWvem8yh
o43PdCAs9VPjp7jIooxhtJ++5r21D03n0Qn4D2M5fOfkhDeWgrPKpwvx9C960kAcjdXFzIs7PSmu
IjWMdcUFEgbaHcbf3TDxeWdU8szjHFSZtiR5oWke2j489DHJS4XzhCR21pe4LGPBJjiDcj7wN+nh
VwxGuMFuLdcK5eaQNo8EE76k1rNf7/oMhljYw2arLQQeJeOR3vFYcZXkD3gvk34cHOZNWfMY5uLB
GVjvoCb8nsUTMOM8ePFcunQEvY8qiVaR0d43bMysOP8h8+jecqYrY918KbOE1sQOlr2WYC8atg4C
nZmsh0NQDeksAf/TReo9KOxz0rqnZhiPdjstkhIojVc8MfFf9UWOTBR/ITVFV+j3IrtZb4pHPdIf
bQX7KzIewCTsFVd39KERvUzzhPkmieZ+GWDhHTbRGMxaGp9GsmwbYzKC04vU+2OVk3FSx3OzYX3n
2v0qz6NqppJuF1HJ1hIgQ2+nXCcgQwM29i43fNZeyiJhDAaqQKs2/97zn4m8ZFl7s3a4Hi63/89G
AJrJr+f///H6//ZSBCQ6jofF4w9BDIaMnxsBHS8JTjpuHOI8/0cs83MjYH0zbIdzHyeeaf7hCvnT
+e95WLZdHZiKZMT1j3op075N/P8n43H7Qbaj/O2t/95L1ZnswlYn/xsj0TJqipNyqE+jZu9BBQ3l
h5lglsekvHBjQweVoD33mnvUeLSzps5n3o17Wz8OJLv2trOfMrGqSUzPp7dCJfdaCEsgNervtQCm
1YVUhMnZUjnLa5tUe4fRka2Ok04Om7SXmR6sm8jfpV12mqbiK1RvCdxL3f9hh6db3dqSemv75Gr1
NALyYxiMY1RSueNKzUgDjxSuCRkdQ39aBz2V75DxoGrj93aQ+lw0xXaMusXk6wdwC/cY4eZjiJOk
9/RyzjhmkSAox+DArVARMpqtWPAsGwk+aSCZ/WMwPuzkMfevRmoxadHWIyaZQmu3bNLncWc/GESQ
sIX1ZbQn7vuhSaDEtwMbVizCSHNGUKEBhdcAVj3UNoEfH8wp2KGonlmt3aziDskKUblXWqIH5G3f
88AkLYSJfy9NyRS9X9sjqwAkkq91zpBL9h+Jp3bWSOmdQWDT9JeYBX3Ut5sQnAQmuUNdERKUVvLg
V/qqr8eFnwGEjq1LEsYLvx4Wo8Op2Qw6bRsl6+SToYBzJXWsT9MumqUTeyVpqv2do9Q2DuNr7b7X
0Up4Ie21DS5ShB0nWEw+cYNFOh4WVaa2QxA8W1BN4nxyZ6bWP0tKVLomgoUXWqgeUUJS3at5h+gx
jdQVwzHxBUb7mcTQKRu9fbUn+93V7AeWuk9ddcNq1P4j/TxiTgj2UW1iEiedKgchkHzk7rvLEMz1
g9dwMgjXYSlTyte0btgbJN9dROVCSKAqz0NxNxTyELceosu7gtwFWfDZVil5Ll/4+dbeyBCKHW42
DUdu+rXt+Ss1/chlO/e04mRku0RQrxvk0ZIWWuZ82uLopHuvVY+y9BYx3ZHLfiaxgjvqJELrq21k
6TvPAVWno5SNU3I5GNU8Z6j3ozpaJ4JKqxIrvSbmVi9f3VpbtRU4XxNQTukdvFZfqe5ZphpOVOjF
FRG2BJX50RZr/4/eHeb52G4BiyzaOti4yHQjy5+L+LvPE1qPw0gudkG32Kfr2hD3QYcrnPWO1+Xg
piP30IM3yLC4oiUFHclbFp2nrQKrPztGijQXgrA4DojGFG7EOCTXs4+2BQYtwVf9N18YOmpGk+PX
tAh/v22I/6ZhcITOsf/LCtn6y+t/Ngw3DzZDPYcB2x/4Ka6a/1wYjveNrTUyJFb2rksrwRf9eWHY
3xAueY7rYidAJXlTuP9sGABaAYrQdZc+hHnhP5Oxy5t58rcL49e3fpO5/6lhYA/CFN2seG5s5LmE
UCQFJhmLYt451egTgyZbpMI4FXJ8dmp3G7QO/J3qGJZk3rX1ImyitWZtfOdFb0lxLyka8bbm7gdu
tUvpFB9WWM9lya6xeWKgvQ+r5FXG3aaMoAT4GvArz3ssM/kAQwXZpFF8VLUFJqtxTlqJT6d2BEq9
18AP72ARPQb2AaVR2p10Zs46qa3aQPxKn81bklidGvpKzRUDpaZGXc0VNTc6cQ0dwPYDEyTVriUg
mbgyt0oZDOORMbGTRDS689L3oQtXk9MwSPKSjY7L1wtLQizGg8lzrxSOR2QI92aRvcUhwXyuebZl
ccVhP8/8/h4ezlqnGKxjbyvZ1CE6/W5Dl1qoIrz2ARvNAWHJ3PZofSb7mBj6XZHgajPCjYu3O+YW
HXv8Z05Ekqq8i8y7tHsox/ckZ/p1bocGcav4PoHZHoZ5A0rdx+GJDvJoKocIOjukgTMf4jFgCye/
LEctYrePF8X4ksLLGeFe+PnAP0sTtBNzQdAM6rEejXVrElLTgu93nUumPuzA/upKBDaeTL+bIUPX
tHAIlIz4F7Pbh1H67JjGvu2IFeqAWBnepu3vIjDfXn4dQ2ClRByptelqq6Rp9/yFzpLhTlnxW+BT
/OZ++yNvsnuJz29opuUIOop7FpVmtqQ3XY2s9POUYEB7OHdFymg2PGSAzxDzrYbI3sVd+qnZTAtb
/U4W/arNYqY4UXFoZbBMi46s3nHa+W0ALMdPIQuUGxcsiqV/77kDYaCTbDLJVWMS19RB0uXygA+w
18BOZyj38xQQjEOubn2h11sHg1p1cfTkurgECSFyo2TpjBqru0OvwA+W4z1Ov20T2O+xMJ6nMtiL
+NVXb2k23TvmNG8Zckqn27f4xUuN3BAHsFeXfheZfxYy9OZVpaPFmIDDN9VD7uYvYZjBqymBIqbG
p0wBIIR80NokUWo5iJiItMkm6z5kX9lSIWHOgj6C9yNH+YSIoYnVEqaaMh7DLH8KUtOagxyal4lV
z2qfsi2NtqnyAA2b9l0/9TTarJv+H3fntds4lnbtW/lvgA2mzXAqUVmW5BxOCIcycw6b5NX/D6un
UK6qDzPo0wbmoDGGXXLQ5rvXu9az3Ia969ivbSuEZTCu7QQkqsSzpDtHM27utQRq0eiCApmeUto2
WtBgYlaE+8ZnuSYVCNdyw4yEbSkcHgIdnqQav1UGUnVsfJOqsg3t7r3Sho+KpB0PvGreyNZPatHN
Re2sRIV7E3aWuwjd6RRG7bMv288obB6DkYuotOODHtpPCfQcfZhwDdtLWfGnkxgAIYvK/SaC9JHl
+rLJO7KEIXvZfuCfMIo7XcaXEgWYdzWRjgifRLVV4unKD8KLbVJyI4ujpsLbTlFZR/0+UK3d2Fm7
KhpIPhvvynjXh2LXCrBy4U0ph0OPrS0frNeaIDJhWOFVTTtz9willNGdNhs2MKCeA/I6Kh6WyBTv
mktopFPR/zPb5kpsYupqykebQKeBUCNF4mnqHocePWgFnS4oIFTo5swZSmluwkR8a4bkORGv8eAe
fbc5mCV1Ri6dUYx0Js3jRTE8RqHUrtRshLheMTqqqb+3dYnt2/QM7IiiZ+L3wXzl6TYmz6ePc8YZ
ZndkL+3xLk6erOk0YE4zsOfZLBeGQK7LmBlVz475oKte1cIx9H20e+QULsiNmuMrNaG6cbU1NLb7
rB6txH7j5/3GvfpjIOMkFFA+BhT1XjkrwHwNFoi1kVDZBSg6oQXP4vtPUHEz8Bl47o6KxMDU9xvM
jeSdo3UzwGs2kus4Z+veNxziTuNykhmfrYVSnqbZsDQSbiXcm9mvUqTnDsECvtUN/tRDGI7bOaZX
wjqaJvvAPujWDYZ73EWfpG838aRcKte91FFx3XG9IiNEaWJ+S1hwTxh+FWBe8duWxUl9LNn4WEOx
dXTwtwjrwUSHJ1HDAc6RiMd9U2s4B3OGbD+46yZ/E3KGKBokE63qxSKlYq0582w/haV71Y3AxF1Q
/SEYiQZsjzbUt05H1bgfP7XN9KgqNHGRVbfJlrmJcRJF9ZIVAC86v6LJPvmWBMFFhHI91XhQ6/JU
TQkw4UZZ/osnOYYi/ic0bnOEEq3/If3aJFB+neT+/PwfV3/MgKxmSby4yArW91jLj6u//peF3ED6
Bmyp4O+Vce3HJCf+MtEC5g/Owi+3/K+TnKFhR2SP6uga6J5/dPX/jgj6dZL75aWTvfl1ktOLWvbG
GEHe5pbaVc0hqzJy4EecxidXK54QTtdAEXgc0Ko5KgQsoDw35a3dH1U9wPsTXqvFwQFR4lbQsaRL
oad8jIhh+O70GozuLkm6dZAHj5MVvLeofAMh4FwaWzGbVEzrU2c76QyfhToSWqdpQJpsVC+NoJEt
VhbCfQpH+mdmEqZtnvSOyifXWLmpswRGihl6WAYFpAL/ukzNYxddO0W4MZBKUwnImMsZwV+e1eoC
LxXCbu3jivtsm7uUQTC4tNwgQ16yBRsHduQrrMtrPzI+u1F++op+LPF7IDcHC6tzj7U6bw1bwsjY
ecZ6LVOakHFWVY2ykNnZwebmhO8NfPQyv+VMW8QadTLOK8u73KRtGYAQW6SFnV1V+rc+YZI06nU/
FTvXgABUEbCsm7uG4MvYin1ZPAoZ7HJreBCiJSFacobsJ40WBK07YJy/bVSQMymlImQol3VEGYmF
0Y/pF/SjCxOjjj9qBskCv5isIMA3ECk6+EPFKJGp76uUimxdP4NrW/mFuGR+vU5bC9ZByLqZmqoK
V9jUb1iveninPBsIHFgyz1UfG6d4AJCzEIW7r3uulxnw7TpIP4pob4wDjr31KIK3RBRr13qYwAUC
9vG63D1bYA5XZPbbRdnQQqayiKoKfqrDiT3bMrQFLSTsxRTlHSKlolxbpbydYnraMiCbONvzdloW
PVkl0oyASQZcTgWeOgHEOnpoEf6hu4WbqOHywC9OajrhyclG3WiwgqnVXstIq5s5drdgzeEIC5ao
PvyIUQ2YBQjUqwzxFaen5fdQZPVzOYkzHvxTxb6B280AwqR9bVFW+YqeTINLYrYrf+Zb8vG4bZel
wLY3kqwvoWJWxLwyR73pGEagS/HU49Ec4TJE2dY2fR1dcgV7d1giu0DtTXTUX3tvFu9hJM+m+Zoh
SgmFrFDG74TLuj0XS5ATWI7JODOeeGphEnuMkFJ62mfN2Wz4xmL0kka6p6iUBAzlncTtoI8O7v/t
xNOG0W8jiHgMER064IL76d7KwGHa6j2j7SoieImVkAdUzs1HW2bm5PnQfZvBOLhVd9Zx+A9ZeJON
nxJOf478F9fGUZTx1jaVtZMfy5GKQghSRWV7Wnd0Kt7vTtCfVZ9qmSTdliWDeY7cNzOvOrre+sLZ
BvzqewxqaQefvdaXMaY0l/dXBZyD95jXpAcV0Z0/I0UZTyQ9bedGdYxVM6c3xoGk7U3pxhsApSAX
yscmIZ9XioMLg3+2Z0x6eZeU+joeBa1bjb3wxfAkU2fTW+BYfEDwan0JMpyUcJca/2VSDmX71NQU
+mqPkgBfyTOyF0AGcvdJH5u16M5TQz9IbOCxb18ZURcGI00kxtPUW9elDlM9LgClonaZ+7TMtw25
G5W9vh+9J0Yc3g9p/ty5/Ki659IodjkUxH+zlmLiDCJlbDqubVrm/wh1oaXwiP5FS/nz839qKSpf
GKKdDbJBnTNYX7UUXGZsZrFUzw/Vnw9g6y9hahZwAsPRDT765QFs/WXajAuoLLwKLAD/6AGsiT+0
999eOS/iq5RSZxCvbYXbiZ3QcMpyUNABL/PiPZNolwnGxi7/pnKq+pl2bYTqKiu5QzOoKy2gafxL
mkENOdeXHoeDa9o7RbvkRKQ4M7hq65jmo9u40FelycJLJKsw0Xd9wFvSGc8Bi6zcGu/wFWx7kloB
XyKQCKOtulfacjWG9UsnipMwhkXrVMsswgSJeZeN29hBCwg481I2cjlwZ+mmT2VFQN0kWeS24qGi
3UHvwk0sh6dxCPDIvHZ2eqVqOQ+TrD/ZwWPWYUrm4OfkwtOAOXtI5M52klvfHK5N5a2sEIiLZuX2
4srvwIVzmMMpLUJeVXKdRdpKEf5dpZFPECNUIGl7ZkIxiFkdQnNOs4PRluEphiEVaZ95+d4Qm7KV
57zHYOV8tvNyGpOw4QZjgnG2ZQ3cZyUbyQCjpMqsiM40Hok6eX3bXOLK2GiwBK2E0leb1gSpZOqi
7JDRuyG7U0T4oRTBxe/Dk5WKvTa2JHHVwzQqj2yBd4aZ3RcZUFy9qgAD6TwEZ/9KihE/Lqxt5NQ7
DVtkxzlhp8ZbZbJVUUnLJkF+r/CA1o1ZpkijBzmc/EB/wN0U7sKmWKkBbbxZBcRPvJUOMNsZbksT
qqJucFUdjZ51PeJGZX+OoGjjIPI01zqpEZpF3D6WwSNT678bs4mF0ZmhIfpcCOD8dxOlbc9FAb+c
PeKPz/9x9jjkfVj6Yf3g685q7c+zhw8x2cN6FEDfuB3wRX9O/66JxMtRqLMB/P6hnzouX4ZzidOJ
f5WbwT8xflja78YP5/tLd1S+AZejbg4dfT18TFhIvVP2AFzLy3A2r4IH/8q9LY/GO7QenuHiHa4N
mcCFBARFCcm7cjb33UN8cfYRqOwPg/Iu9j3HoKHlcrh01KQ6125/5XSUbzO6LLpHt/WaR1mdCp7M
zz1X8Tty9qLfdCfMTBPoRhBB0IEML1NXbXhQsrX+KjB0Ygq+cSio7ffmA5+Rf8zIcYYCllsU6r0m
26xYYaPUYFCnZ4cYfO9xEVhb9TrSg40InWUybEPe56QSl8GbFlH2Cp75RLNBgYF+b7+1VPjwVMdx
d28rS4ZDSjsjvOa3iM5mfUqIP1wxvu50xxubhXYMw2lR09vWeAEzqruDjlxQlancW8ppwogmnnl9
fLQoVuLYYBy4J+jBi5X6lXwdet73SxaYLPE/2INxWuDA3+bZ2migYSxb/77eOfuuuihPyhP7QF9Z
4TdQ1bMB69i+QTrT9AVsx+wmbrzsRnlyPgcA4wutW8cM2Ax8tFvBhqMTrdoExdKO72Laj7NdW27i
+NqmwPdqvOEQ53UW1UmWn27o9ba1mMxjjsotjvUFCHC0Klep+eRvA80zXizvPX6EZq0/gxfWtXW/
bYJ9CQK9p6RhaZ8clr4L9YJ6HpEOuOuec85wlmMQ7AgIQD2Ht53tiEbN/H1lN52mU0FjJC42ufTv
1Au2E4ohEBnTg90sxkv8OD6PnHTsFNf94ibZKCvzGS9D+wbUixwD+1y6EEkbqJ3HBCzD94r4a4u9
7yU2dkqwVit+pLcZfUOsbA0uJmt8bSFyd7exug3/fx5e2cFV6rAKuATBSj/b9H6xVT5RuKl7re4V
tBK+2p3OXJst2HfJO+2VYTREIKp8NPg15hW3/tDHQ1lsYlS5fM394YLOT1ElTEGi+qvRRV3mFUwG
DFDkc+etfSSN0YQf+D59Li2LZEc7FnpMcxDugz1shngzmPw6jgDKAv1e67cBnfLOunsEL8NGFg9J
Sh0TUBuuNZPHE8mVXnIH8o7CEIwnGkDXLd9epQN7WZvNVmBN6o7yqFFpFnlN45X03BG/cL20vgGP
zrLYoJ81O/PwSN6HTYT/I8ReFXnokFN9Gu9CmqVAa39kz42/cfRF3B8L/J7KZxccymbxOrwSOa76
5USlIOtSCDuoCDnP+Ru6wnbqMXl2KCtYFs/UC1yzE0JyFAG9EgdCKq6+HWgO2TLimJdCW9eHmB/P
bCim0up5eHX3DSvauQLA4+1KK3vjDbwlkmOinZoZrrpgzYxaGwDmQWnEJdVu0k9xZS+1Fzf3dIJb
C/NOR6KOlkD3gifmc9ls6hf/sd0MVOJBVaSqikpkLlXg/3baM20n3XIAXlsvoaNbK+Vo5Mtm7kAb
H6EacYFGMn10Hsvr4Txdsjd20Moh3EUnqsRBWXKFYJNcLZX377bh5VNF6aDErrqw7vWJpqY2vJBE
sVbpEzJgQ2spddx80i75qClYuqNOPnrsgc+f1evhfaQqr19Y/BeBkb15cu+sG/NmuNAmddt9BjcO
rh42Pu+824P2aGteAbWIjBRBlGu8WcUnLrnoYXq3z+IWbs82vhrN82z+XeAOKseVrnt02flvJWF3
atI7r6hWDImeQzPW5JEma/JtQbGIBKbm9c6KThOhHRR+INrKpuAI7TWAXjV3QCyUWzFHxq8y6fkv
RnXjU59Fs8EIXa/1BhYwDHR0Kf2b1UVAZCpU2PmegV3zf8wXqs4V4Zf5gv3rb5//Q10kiUGeGIy3
rep8+Rk3+0NdxFikOYiKrjXDzn6926gCOBpGJ9fhJvUrr8I2aTxySSgzksw3on/Aq0A6ZXz4xVf0
yyvX5l311/FCa3xdi3VAtOPon0qh3tvZeItR/Z3kF81xjrbOpuaeHfex9RF0OhN/y1hgydYqGlQ0
9cCa7DTlxV5K7VORrmep9jJ1k3e/xROUDiYuN7N5kAXHEPzJFcm752H0cTpkDAMuA4NtAFaFIZD6
HGXfwf7DedSrfRSmWwsYlxWymkvuey1/sPGCWvqzTVYzNZRXMRdZTnTfCbj0ARkpohidW59AJupL
IXzGhqRe+ipPNrUmCIIdXxY2KNoQKPnQ3AB4W+sBz9GhvLeAZbcALygvuaBg7iyXFYClZNsxLp0N
bRQxNn+xDzpEIbcj0CG3ZPl5rtOJZw2k9sWWmyFNY4S2B1m+xa1zO5kGkIeaLQ+AuJy1DttjwVYp
M5SXrDPWif40w3Bg5W75Ob0Dj1mOLYvWRiu/GRJUZoqCNpEEFvImUfCXq/2q7PSXMNI2IsaiPy99
y/g2cgKvNZJ+l2asL8l0uUp8J8JvlkTFkrs8q0GQ0l/sZIcpdVZs1Kn49pf9qCxCheLNNlqReY1G
ukc1pFBnqUn/XIMCQcPaoIty5Lu7fmgBsVpkSAcSaZG8ivXyqo+NQ9PY0bob8OaqevStnWwOJ+Fp
1Ccbgw5brjn0xoOGGJwIG9pnt4NO7GGHvbQRe8ZJxnf6QHdVrWrLOKpAsTqQIx5U29xb6Te3B8RQ
1Td+YHc7pR+JDJXnOaAZGu3bBNWzhmLFajFeDwY8hq6cabySZ3vgZ1tzsIiCTFdaM2TXPsS0w1D0
u25ScT/00NRKq1woSvASk/0b3Xox6EbjQaXd6BK/cfNCzNmzSpo4eTt09j02Y+6Dk/tk29o1Gwqw
DeNFaSJ2WOjjwqFJRJPWKcGYatOSZDJcITVu3K54jNgyk+zV6GaYIrnONDqPcCYHMaD6buX3/XL4
lBmGgUHepSTrRsItSm7dNJRMlG22V3A3lw1rpSrfKDZYYrgmd4KkqBWH6ZpbKzUShykX1Q5sGhOR
0VFyH3SPmRu+WM7JbovjoIpFTltj9cAbApQ71YRm9ZTHLqkdgdzKIOHH8ZVBVUjYa5fYpfTULrYZ
3JgpCZcO6Aubp26E4K9ivNZNNmiKdXFLEz+SA2CD7xguEnTeLmvWJjU7JFMYrHFxxB3rPtCD4qVK
ppML67dmkFPU9mgk5cM44fxCrPc0pVuNA8gVPE6P4NFXRqWt3NasbqEgXAqfjavS2J5BVoI7+rah
AcJJgaQGYNvp0hn9+so1lM+wmZec9Lp3vIF7eaUQF4mxb/nhsKqqWxULZIT218HjqlXqhnnfOApE
V3M4jnEyG8t6ssh59EIWa5sFVDM2I70CPE3jUNxaXFbcTjvWnclZ5sOeYZ9Lt9J7xcCdsCUNczCi
IV0a4sEa7RuXn0vekCCX8LVzqkMHor7FJZLfisQAlngxyMkbLAFU0PvCCr08D478VmANaP0yrnax
YZyF+jGaNK9UTLhI5Xok9s5UHfVGYzya8vtC49tkL9B0e6Ukx+521yW3jWoOU9lYC4Ppo4Tun3IJ
6IpkXzI5t7br1fzA7ektYnBWcXG7GVAHdxUAUjHdK0PDn5ZFC0x/aMi+oS0GV3k0LfTt0FRWSU56
P27DdWRjz7DskxbEG6mmr04oN5E0CNXCDIoQxdy0ofABDs5cLe/Wa0y4JPR564HDhB7BpttXnnXJ
PJn6j0jp/AQVtiezerYy1OpSBubZYcvdiZLUkXwYkggH+ZB9ZkjnC80fr0LJwyQps/5fvR/FN8Yc
gfQBvwRd4vuw9nflytx68p9x5fSa0WaiM3X8rpDgMP7t839OMKgPJgEUw4Cg9d3O9mOC0eAIOo4N
oAWldf7YT4UEWIojyLH8tLN9dbqRQGUdjgdOU2ca1z8YYfQ/qhvRbr68dCx0v44wkOWtbBCAQLU8
XPtVeRfg97dDKKWlstWoFrPNBU03XK8sbmGq8dSZxFZqQlht6ioLAqY5SBQtPnwvheDPC9qGqixi
M9zWtn8/WBSgGQolpPhbyq6E49QcQ9V5zRP7mCflMYFAIfV3V9ZX0sm3pp9vK0NyzyG/oDnDsaXi
cfQfMYnta8N6GtVs1ZXuuXYLlppyHbf1biycxxkVW3AbH7B70ljolSGNhoO4kzUaDW+qzrQX3cBO
Vas2Pd4ouCHXoKi9mtR/KzDrhGfWrnDO8ciZ2HTK4kaxaaoN60M7yxQZGAgSsASKb5LKOquUdZDM
Jrs6bEmCjKm+jAZjbacUarfIMeAHyEkR6MkeRPsQqyH4ATATVDV6sew2haLehMpwJEZKExsrwzwa
9k1LeVCbkvoLhuTg953GutXksYcJSdCBVoNIiBp1KUywU86gbgMYX0uSRJ5BsjKg2pHfnCndo62w
aqvdtW9AjlLdraPkj3qZbXU93VcCCxUjhBNkGyc1uHXeJ4gxZjiwKFNX1BPgKOpWGVcv5AVB9180
+au4YxmKq1oZ3RVcYo+dmmYpC1o+eVhAha5oWPCHdeuWLHQphg3hqrTqk1OcE6oLK9s9JZmyYlK5
Zso72L1zqiX1gHm8k9JYCeQvu7TWVRa80Pl1jFo4WLm5sUR2Le1mHfrZ2YU135BddhULxLZN83SH
SOdEGxIzt0I3H8Ohe7b5M+za8oTXBAJJMJEgwpCtx1u16dGxKchFhpjzixBYeWRA92pmliPxS1xP
i0CFhNiOXmRQ4Ud+yCcvlsv6xWFl17NsoKjRKzRc/HW86wzW5s7cXMN8EWqmueotRVmCQ1tKK8FQ
50c3mOnGRe1rz21TWETBSCC7JWVWxnhqUiv+N18YibZj/jBIo2iubdj/47j9fq/65cL45+f/PG4x
COtswf72Fc8W4R/HrfoXF75ZWSamyC1wDtz/EKTNv6DhaPPLcejtpfvppx1lTvV/16//4WWRFcPv
l8VfX7X72yIsMQelD0bSTdWcSOXgiRYuIdW+kF6npifuTGCM1Ggre5reuOU9DyJ8DQRJV6fSzwPR
1wx0atkU3tBrd6kK3cNNNr2wrxPEsAaddw7ntQSVDcbLKNRuisDyahvK0Gi8T059rAuAczZg51qm
FIubKlpY+RJluEUKct1cSxm99IxWaF084Qi4lSO4Zt1UdmqXnIYhdxYN66dxjgOGJL+ZlQUjaoT+
69/MHRwpjZrqdIlj66NqzXMFlo73X1NSFTJcCszLjJkxJOoW9J7JtKgE9NFhQdulpnm0tJGGy27t
y25R+jug1Msis+7LblgbYXkbxVy0QObMIAJTtJukpZBV9LToonOrfe/lSn9WyCVM3XjKsEO7SLaR
Nd04Cghagdg5x3ialhsNSZDcz3a93m5M9KKOpVmSP0xGSpEK98NxMXCf9YmHRsprzM9Md2nMmCjv
lRXpR+FsNb1/8mHzTXlNkZvsek+Py7NmPUmqrXKHFDe4v0UnuRvqvntQSxWTi3LQWqTLsX8WgTp5
lDTRFdFwt8OKexhT9U1NE8oOxbMd6mBikKeaoH536+zcdYCtkmnTYtrTJQeuQnXbVIz3jaXuI7Oh
DpP+Vbs4FFC92P15FlpBEdOpAUKyMwDo6VTaSbp0abptuJZN/c4N4gsE/4OuNFeiNve08W2MGYEz
3zfC2hPZeDSdDxmB1LSKdG2NM4XWoCijkuLoNP7BpnBWIM2OVru33ek6z1pghQ0bAvmmyPrgRDoK
ZFMsegeMiW/ftLiUotH/NLqUyVvKU9+a70lN6FANfCKNilJqq5hbmok2Avjq36uoQVt1EbCg5bmk
Gox5d/bfkhff915fD8j/4/N/buxMdmFs9k02Ypx3Pw9IotrA/Jg6nf/UhSO2/TggxV/ENBhSfw6d
X+ZRi0QG2W4dLMqs0f2jedSYJbOvktpvL939bR4tOhEJE7bXtlf7N39wOy8IgAGhuxdldq6becOW
GmvRUi/TQK6IVefGTZRN5eJdHsVH0N5Q+grZ1Kb2tr9pBnmc88IGoa4+nhCglbE+a12tLeA6HA27
PFhd/S0KbZSPGZgh5x41clMZpGLoFJFI2GBQ/BqOuAaxrju5dW/78lR2ylGhXQixx04Hj3yzxxmW
cQe1gydzIl7El3c5S/WqQ+RCPtDhBgpgUpA4ryXwvsSmkTwfKJFRdqmjPws5kQqs9n7zEvSDftL8
/gNTFEs7M1vblaRRvWhZ0NM9W1aiQlyJPpzUxJtnfuAyHtNg57ThSx3SyBLQKepkxXVjlnvIcB6k
2Nsm5bDN/JimKGhrfuY1JTKIyCIvtKo700h2lfVocg8M1GNoNqsgcIAPws5q7T1VnFyn5TlXpnVg
J1dFeZ0QuHOcXYwK4I/lJsMm15loHPFobDpcR7oBZykh+B772a3lZ6dOgkrKydXPPUZcniVbwR4O
d+cQMLD0XYv9fVEN4codKVzPUbJk1F/FvraJRXZT0o9FBv/Dtuvb0IV+oVa73B+XZXhtpul+SMZz
W9KFZBrP5VSzkhuWiigwbBq0f06HqH4isrnUmKMn644BcgWgL3GZyyxofDj4Op1XVquLYRzPvd15
CcOzKoajQDFhU9Z/A6NzpfglHLKCiwyd4BMDXxDGW4krXq0aVnNItslZFs5BhS2rNXS7WE1KdyhE
DCiqhKhxwKnLoRD1pnGo41ayHb9f1Nx8lxjuTvbjgu99xRX/OnOetQBgdht+mqLa9xIWJHXvrWfY
t3CLzgFfoy9ZgsTKVVCmp0hEa/oV3UWt8ccaVWu92ccKwQfjFE88EGAL1p2gsIYwNjTJ4T6twn1F
iDVS9U1CxXugoOzE/vXUV5u4q1ZTxgWsj1dB3e/iwZ74K+zJUGhszIne24a5dCR/FP/eMxpWtU4D
i+4K5AD7u/Xhv5zR83T5x9bj98//OcSySNEIVM/H6ffVxs8ZlnWHylk83/y/7y++HNFAw6kE5Hii
LHdGZnw5omc2h8vcC3t1Ts79kyOa3uffjuhfv/M/LNUapSWplk/6NoE2zu4amtq6HtMIr4HfEtPs
1hqcuaCnvJHHuu/fDgVbwkLzUu2DFpVVYhUXo8/Xmbh1mDIaBD7HqhY6bIaWSahu33s4N2NrH0m6
0E4exQeWBz2hUr99qAfnaXSTZRzgThjGVeLbB2foHoIaxTIN0lvYhetwrLxETrdm6Hg1aQyUTxil
+W4y41M7kp9rXbtfJL3ELQZqoNDfMyvYjsFa1ONJq6KdzFHZsmThO9Ojnn2G+VsqzQeniG6FZq1D
znqVNubBvvZFt4uD/jRUpBXG8CHVTGwN+ygl4KVziLYUddTtqe8rIgj1lTOwg2krwtE8MiYM6Xn0
0WG3rEbgmClk1WDUtxZDcMGINGU7Q7kv5TdQO0dFT5d103GjDElWJZivG2qoK9TqOLvHfroR2DUi
kI19yZeqnyat5WeOYGhpq0ToK+w7q1A4d+1gnUPnw6Fex+lfQjYwmlYjNRs0fTbF8E6C4kR/11o3
IWtaa6WqqERluaDRb9pdM64sW724pr0c5M9dpsKCYqoWyv3Q3aTduNV8RrjSWNPTBwPTpsA26lAD
/Bb9sahn1mo3PUUYTcPS3IaCjHBu0lfuJ4+hoIh7ajZFP3muIeid6yjdycaNhk89y0Oan/PHOCqe
Y9pYBoX7i59cd23OvtcndFNRMz0wCq8pN0bloTg2Y3cb0VmVpkzeFiE7Y5osQvsFLVqOvbbSfq3k
/pbBfiH7vltWpeBvGYzEaHzLpbyGsvUtaf2DrHCx6U65EUH5mtbZbSjHqzIpjWUbxpuQ5tW4fv0X
n4NgJbgyz+cR/8F5+F9nVQTQ37XTPz//5zlIzwonFptcS2ck/mX7C02CdPL3m/x8Nf9yDhoqa2EH
jZTNEV6yr+egZmJoVX8Ch/6JdDrnn38ZVWeqxJfv3EC//br9bYAUBK2pjdvIDXb1VBgUEvTkS/wj
l5pb2SX3hR5cMlhpbiCXEbnKwA+ewiq+tLaJjyZeEKQ4+4JOQFh4sZjAopubPsXbUDmnzoYqUSTn
uXvAhtbHBqi/UTGodo7NZY61bqWc25AEYjEl3PD410HB6RhcJmEdaA/dyCFb5YN/y63+mnz31qQf
uszbp8GkXKC0Dx3qXpDGhzSvwfcN66muLn4AOiVNTqrLJBtN/VXlY0CKEVTJAWYVScYuMi9pNZ11
kKCLnLqOiaJgfyTzaouVGmlEHOmGYeC1MIAmPX0uurbUDdtrAJel5l0a7yOX6G39mkzqxpTN1uwc
vgma7tLGvKsVCqP04ap29sAAF0qfMB9RUm/YVy4EoMgBlcS7d4CkTMn1kxWW+5bx0LHUTY1S+r3J
ElTZZwSQfsSD0ymV54/ZAwmID8UtTqERMbBzsjYWLisYziqnkVdZ4LHT4SbK6YPpu3VSvjn6h9Z8
DEr+AHiB3c6EePFKeR/yhb1Spbo22xz/v8XNePJo17tLDLksDKwqdbcytGtb5QgnPeHVldwMwbjp
ScNknbhKE2sRlM26t2f9sPT0eaKUKdzV4tKN6d6hyEmBZBer6UpHKcmy6TnS3oqB01MLh0tVSeQd
n1ZlZgFcNcn0CH1r4nHR0TX53FLYgvi1pQxnTgBf8q5eOiJ+shoVj+x+Mp0F0bq7oAF1Gz9Is18D
ed8pKdyFPn5tC3FtddZparQXVYPBoAEktbtN0FI/a+Jl9EW51durmkignXU8w+HhqvzZunl66KR5
SvJ6C8LH89nz8wx6znhY5tPetO6Ye/EQ4bPynS16DASSU+8aIBz9deXrr9gOFlEOwqQLL8WYguIj
ITmxnV+0OI2JC49kp5KDotl7S2vLvYtzyZ1w4XUazjk8xmF8GIAtqzG1myACVVCB+cwMlPZsUiMj
TbOZtCw4RRAtgmJtAxusMDgTU9zD7lvGhFiINK4orMM2cR8jqGWi8Aq/B/71MZDsNnseT1ANLVxu
/94DH5+PZRkmZVZMqCrOnf9+4Avx2+D7f3z+D3HC+stCJMUyTDQBDXeOBf5n8rWtv5xZ2UW5+BsI
92VZhkTLfpfEIIryHCvkQz/sxCYmISYblwyiQTjxn2EhZkLSLwf+36+cUCKTNBP2913aFyqEH4ug
F6UdbqUpL03Qs2WCSxlZWxumby2jVTLEAK+3VMF6Ve0yJHrWmG2+/Pwuf0sh/y/vskvBYdNAL/pj
ZffbD9CZX+aXl8GDOEMhYcEGOmk5uVh40BTNAfzisEJlzNgnqSkpMeSLqb+DMbqQ2BsH6kZr/z5p
n9XsbeixLAOk5C/dOdQ19XrCgC33qvn7hsWOHh50dRU61qozzxIo0WC4W6wYJNjGRWgn7KgpOnTf
bGwndkw3VN+uMHqvQuO2suiXxuwS1sVKcUgHQJXjmhlaVyHvr7IWV3q6tcUx09GzwVwmbuIVGJWi
8TLlt1Z71YYU+5Kzd1hDJki3rbi3NGJlIn9xKW+MpqumDraxnux6vNKTI/eJyI5JVt4PY+EFBskO
hV77JF2mJld6zT3+f+7OqzlyI82if0hQwCXMaxXKWxZt8wVBspvwLuHx6/egd3rVLU3MhPZRD4qQ
RiKnugqV+Zl7zy0KJgeO1xa3vFX4CwNFClTO5rs+2PpGQV6sMnmsRetZqfMS5qg7dBQLwBiQHVDv
t+NryHBeb96ZnK0K5sTovXv1sRHnYHyceE8a/dFPh02NLNOQzwWC1oKhpy56Wmj1bPkQLtBlFuUG
Y/6wyPL8SzY+alGzmADqGOJqW9bC7Q4QefJ6hcYOZQ/OkGrrNhCk6nxTOJfE8a86soBQoAbAv85U
QAWWgxP12LrNRVe7o+1fA3Huk2CFTmyKpmvRIWtHyJzJ4uRmqFWJH9SRCyUhvRl+WEyO1rrO7bUc
mPdM2VOWqOtYTgsUZ8xmPrIo8ygxMMuFR0HmgZ0zyo+uk2ttm745E/1leIYbX2qmRq7q072kSHXU
XV1vJeZZqBs4EcWmiILXpgLVMHPe2Bh/uvRjbmtDPCjLg5mhouIiQz+HNc5el349G0TOYZM1rPna
jUFwZ6WaS1tkq8mOPIkvzjGG97xmygQdVCsaTySmJ6x2J1PlbE3NSo1Rg+bGk01+hwUt3E4wkurE
95L1ZGjVxemrj1Krz8rQ3YPK249lc9+w6DD9eIHXjyf6PUFsVnTXrKq91PXPhDPurb49KND/+zA+
zgp8A8u5T9RM2z8bGWKatNlqwwiVnv1tZZCH0B9culrDqe/KODgGSvhOjlGznVL1uYMvFLnWPetG
L2mzZ02bTq2oDimR85IGFzvhYqJ4aQydETtYMQM4h5kOn4IvchhXs7gE4GS+Hqr7aTIZRGpPVssU
0zgUvNUyLGCaWJu0rDbScsE/MhXsfdKFy4VEOTXazjoqu9UAu3ls7aNry70VxDElG213gjz3HKl0
75AdSaoyhwqJUM/26JKgjckciBSqfp47I7C+awEUXu0QcreQD7AZaOqrUiZrWzG+ybY6m1O/CUOB
fpAVbDod2wZLlh2tFOk+xUq1dFhVDLPtKkVcZnVGviBYqFwcSsTaSCxBU+LwLL8yQFtlNoyCwNpy
N11zpOMycbwiKwNAOtblNweONBFmnNC1P3eB9Y5FPhbPZ7gxRpUfB30bJG+0G16FmigrN5o+R69P
QCH4INxwr4MPwzG+SMWbRvVJMvu6xihahz2na3gpSbiPUywGsfYaKm9afidzdFlQPgPk24k2S3KK
pdqNwKV4du17rLUbjNrHYDgB0EMHxlwipQRBQkHO0WIciWgh6Vt1ilUrQApRzQdKsLTVc6YisYdE
ak6v8biZe1ljPCQKTmg18UI9J2MPbHT3bQTHnGgWQ4Z4URI8A1wI+s85yoyNn66V+IvgYRBBjon3
YLElG9TPfBZ3vxUBoadmsvGDZ71Ai4hnoTUPcOvwgupLh4iMOPHXovD3Unz4GOREYXouas2y/VKT
XKUpn8LBcjeOXpvtgtTG6fzVLV+Aj5LAvo3SYDmE06oKxTKKnoKQ/FUXJMZz5PfX1MJI3CEH61Z2
8ADQaxND7JYiOQ3xcPvN8bXMz0ZuOMEMuqxjbyJurTZBVT8WFkm7r656tFAINiSHpanPGq15ygg+
zHRAo/Htt6S24X6RxUKgyWfCoZl1NzJqFv7YbE2lxZ7/NiJ0M7Iny/j4LQLNqkIhB+pKaIvmr2yT
iykkwbbnKnDkndvilHD3VnTjge38i4sfF9kXHeqSsHJF2ZFObitfi/Cmg+ZEk8za4CFBRtE53+pp
WPzGAtEc4pbXUyTv6nAKeGLIOP5H15AarEiWXJYJi/K/KQDMOUf61wUXjPhff/5HDWn/bhgIqhBH
gWb6ZWhg26QV4oBTDWHiCJvNZf83NTB/F3NZNasA+NffTbR/1JAUleyxEan/P1iU6l8XXD+/dB6s
X6u3snH7sjWVGLkqQQ8QZ3geQ7/Rapw2CiolXU2AXendCCMCgmrlF0/5ZO9Csl8mV9sNevTahy5u
2i8S11aUEnODvMSpPxxyzxo2APYY3ewAGaKGkUfvvxiu8NIs/AIcnP1P7Ht6qO87jfB2/20s3kHl
3Fw2Q1WyKw2FweOuws/g+wkZ0l9d0XsNqxSYSgxfxTkT3/KAvDwutRgQ96KYs4uqegUdU8p4ZWk1
7Rb5UDVnjvNQtm/Kd4r7yE1WYlcdMHiG4zNQoiSdHjPZztgbz5IosAE9qt1rpChgIMD093hXLKPe
NNRhFkwpqmkp5LqM/DV513uzsvZtqa/iiIGfHRxTyK6afxfNgEc7aQ8QgxahTqebnYwRmcBoennc
bsao9vzeWkTdp8S8o8XvEjOvGF6DQl1rHXxgExAVPbzQ2lWQVKfYgYc49/L+up+slQxKWA7xqQ3s
5WilQC26VVrh7NFsmBTR1p7kyBhGO4Em5oJUPa3MzlXy1Z2mpe6rK224pZ1zaHCHdYmzdt3uPozN
58Fm9lEa77gBGsLQxbociSuBmrQ0EQu3anl2enyKFmyHIGQKzhRpMBF7VfFMkvTRh+TPHF8b2yUg
qoiB+0ivZMDdThXRjqBySMbTcwXyKdFhRbcXA9WwI3lL0A3bqNRj/9TGydb2X9z+EW7EonQQMlO9
lmO01N1D0upvRL4xojYPhsu2qNEMHtFho2kRj96wHnmIGSetFQUgNNnlacUDohFfUmGxUav8ri8t
ZBSPMnuBEbGOgD+qQ7VzyYfppl3Qw4LE55SQgDmgBpeTuvznno04dQ1LdQkfcWeFlPlfBqqs5H89
G//Nz/8YqGq/W65Ok8zc0p0xifzqH5sl7XdQO7T03w+/n3P7SH/VWBmp4J/5iOnM/+iuxe+gA2Yf
LygBTtW/h+qBSvCn9vpPL9yeT86f+to8rRT22ii6h0A8Tq21Msgn0GlBApHt7SqHD6XxzEcEUYdI
zxX3a+i/2uDAOCmQACXKWtGSo0k2Up0faJBJUyXrSAzyScGoEfKgRfFwh/YOpmATHVypXso4YbcQ
3YdJjkYJaksJcH28xeyypBmuFUpBAx8I+yggQbhLW+acbTHdJhWZY6alj43EJ+d0jGWBHC/Mov0C
0f6+LbqVJkjDTJW11KtDob0OVQKJtyAks3ljyvTQ8t2bzPBLa1obTMrLQoHFgTENpcUiC08anVsy
JwUN8WvnZ2R35tFWAxfgKO6qoZ2PcqLcAvdqTtqRl7aYSmA6KhYPJdS2YZPTv8n8BWZHtdAy62A3
9RrNFgrVCQzluEs0EGODeo8sHYKI1Pet4aBAzwAOMOiTyuDh23hog/jCyAzDSXpkmfnh9CAn3Vdp
aesAQqMe02OU2tUcX9TyvWnqTc/MgbnvXemQfqsht50w7kBelbZyjfzxluTGymIBozqYRGH1JGN9
GwxKZuZ05IizvRZU+iB8RwIPK32DwWhdIUpzYhB/XzpLpycgVkbHVhy2cHnibgegj0LzZhvAJsf8
UHAUKmDowfCBgi/J1MpAE9kyXCr2hfKVBMR4w54wWKTOZca7K4RQ0Bq3VvQ1itIXiJ7LFAJNgYh5
BjOTJbIHXbKsfKyD0SlIm4fGvhj2u16GTJ477CjYHdVwnWrG3iSWg5jTldLh5m3uNX6HBVaffSXi
vPRRFtMx69pNOmgMam51cx0nXESO5ikpmjf1mqgpHt7kUerg6t106ziVF2vVSYwA4/16M6gw42nw
KsK6hvq5Vd6UmV4km5tLrO8YEn3bXxUGloUkbpjBL9Rdz2nbS18ydzXZxLJw83nvxrG52u27gT5W
lM7KAYxTkDuFTm5a9uXJgaUxsY4LPzU8waJgWGRswiHBJsubFsCRNwWZNAYTYaRvTvma298M/Ra7
/jId/U1EUGACow9lWe2cmOmk8gNx8yqr3lrqe7KWvY5pb+nQfZUm45S45+CXLNKcyMtbGBwlIWpj
eE/mOFJtVqtun0OIi8+uKnGgxbxqnO/R4C5IJ120stjzNUBIWHqRzZMbRivfwbNa8zVRydlF2pCS
qhbq1kYHHFrU2GcdT89qzw41r69OVlXz4QBXkuoX18j2RjVebOcJmeEis7XvY43EqNYT4c661R59
bY5Hvw1lfEh4dNSOFLSoZX8SrTUSZ8zaPSJ0XOF+WmaWu9TUYJ+CVC56nO412mzmEWNMp2CSlBMa
3LL22o3yte9PS032657AH+JLl7r2FCYJAr/Jq/k+TZKnBuNpIJNNkqSZ1/EPGh2jkzcF/voKfoE6
XoWgN28ZPNnhrif91yg1Yspq4IeCIrJf1TohiU3iCR9JiqgmJEHV3oAhZAVDSIxfdDRkt81wIPnZ
ScWwI5kcyBIfjAkZzfDxVfcBAOpxE5Q2TCGkqGH5JJRsD4h0EzN/GYZqWyX10s1S6g5JzUe6WddL
ukf9iTdoMU7ExzTwJPlkq0Q+KE34EkgszHEyraO0ixCaDxpyJ5pe237uxpfasjF6HfMWf3Zc7G3W
JpzLaOvLlyRMr6wROd9JT8XAvUwKHNGTYSw1RznqAX9ctggnR0ye2Winog7ZFYwWqHc+odb4REnm
mQboVCXaEM6E5j6+SpXIrbjVyXvVt5pB3HceIeNmqdxHG5pOryPZKVMJrCtoUO0k2fY5FZGV50jE
+7ZaO2nVcEQTbTdY9TaVCsGI+V2k+zudVJ5WR4KusOR3GzIwEoQH1aU3xl03Frf/PCzWZ7ncH3I6
lBpCtUA3oxjhuoe4/CfR8RiqrW20urUN+temz89pmK3zgmwKxlkrX8gdkU0L0462EsvkWHcsguAF
dMkXPSr3ftHA58qDdqkM8UcLfn5BOPenMeLS+ifXZw77NKw5s9hGRUn500fy78xCBmvrn3tXHDd/
/vkf9RkSdaSABkIeANj8H/yy8HbARoFwpNb612rkhzgTsxA5z+ASXccgt242Sf/oXcXv7CpYjVhM
37/Lhf7OwtulPPzpYRKIkX555TM06ucCrUPBHaZiMGBa+C+qVTz5ieXlDube9tUpzF0edNtBMw5m
qOIRLhitJ/6SYIAIchEAJoK76AMjEEylqNm9OgR8zEk5rmw/WxE+2LFzGJTypaOBmiwUJjqwUf5U
4bYlMwvuEiGb08INmlVoJS/DkMh7SSRXRWhsj+mxGnD3DfQbQ1d70+yLJJTqKZbdEaH3khTThWTm
U2KirMVrw+wmg14xIGhJsVpisVx3WC8xDiz77l1l4If0GV6TWJq+A5TYX2n0YiPIF8DJdCrtfMAu
ZcpdGKlg0+ByGBreW+NqYgJVMIM2mEIzPE3EZeLBqYqXtkUExNTXNZ5o0oADLrAHHxP925BGL5Uq
n02Mp1o8iFfpjNkpRkjYT4+VbiVrC7dqhGvV1rti5YzFJs1UwFmIWN18L/G5mlHy5Jr09/hfO6Hv
w3S8m703RmGtJTahXCe6QJn1lRxO7HsCGndF2t8g8F0yoz6hh/oqFVN/iFXzjZWxFxXyUQmDozmk
KCn7mNfpHwTV5IibNnBm+6cFtUNZZ1kDfDVCBxmGF4eUdmqPNREZezA1SzG5wH6nnZ2BlOkxG+iQ
/oDRPsZ29LUE8dG2Ypso+ZuRsHkv+vAwgu1jdrwRSgsOJ30M63g1sR2xIZdb9KpMOA6NsLZdmB8c
s1uZKZPwOK68YGp3Pad+n1vsOLh6DTtdmu2c23df2QgO5mYX21aKfQvT0g3d0YL4hfUwkTXflAeZ
Fl9NbF+zy9LBBlZiB2vCi8A8WZfKIscsVmEamyjKVUxkOn7zbh7XmC2gQ4VfazykaEEKluY8OUcT
VkbgTmCvxHOCSa2S3Zr6dKtL4kundFVhZoszjPrDc43Frc2rOVDj2Lv5JYzUq1Ya9zTQm7bT11rf
LZ25UOxYkhT+HEn1wI7j1BXGR4BElff1VNfZy5SbezvsLz6pG9Eg12E+PBiMZ7u5jm1Qs+FIXaWy
vRlqfTUjrAskVB9EBNIeqYFj9bs2gpgxPNQOXoAq25ZZtjWq6UWt3xKM3sVwHdR6WQhYgMN4MZLo
vg/wD2t8KXTLX6kTnEYdN0ZR49OwQrkNMuInslw8maGyy/k+EMy6CtNP4q45G76GfJ2/p5a0KjIy
FKXRm8HIIh23CRsL6eYkw4r+lLKLtP3hQyXfyvHZ79jfqqbyzAgNGClzBjOX3i+9vBJrFdmdH8HQ
hF3f5O2+kf5BduI8JKho/slXlsCPNKO45uQf8V+vLMGd9uuV9Zef/3FlafB/McRaQjd+lapqv7ua
i78V+j/l1y/DVsIakA9A9TBgf/E3v4wUBPBBwT2j8R/Mu/y/cWNxZf7lxvrlhX/f6P80Umg1MahJ
T/kTJ485pTjxWlj7sUZTos/hkHjH113erVW32KmC6Rkl/Uhp72r3ft/D3La9hBApc8R1qs1YjGbh
OE92rpKxQtMBTqOibRC0D716smgmsoSVLM1Fr+6wXx5cxd4IsNyCLYAF2zWlJcmNaZklGVbM0cPD
5PWAlDKn3PdE41S5jxcTHYpPZxZaiMrblOFffikolce5G3Jpixzao4w2KaJdaup8FdE+oagAHqaQ
FiGZoOXzLJhWK63eQhXklfUhmlMmiRVFhDRvYnF2Auyjx9Bvk/ym0cIFNcgpWjqJP6ylxUPyDDsJ
gxmtn1k8h6yM0/Czs7YuzWE/nSpaxREYbOmHh47oaXjenkkvKfVoIdnvkOq3DqtJvTUla2ByRqYn
MWrZQ1puzOatbgkik87RNYf7PFIXXZKsHZLo6hq9pcbA1niD+l/W2S4RUJi056IGEEZNOkQvperv
i468yRG+octWEiEFfPhi6dOpaAGNFr9FqWfQaYsWisSmxlDu6t7almO+L1g4FlGCuM1/L3xjDeHg
qCf1CylB3pTkz0M7HkVUrWrsaMpIHreUp8r+EjrTmhwxPn65BDY72uS7Thmr9Gxaxo677iSfTdAf
hOQCVjXcAF9tWXkDV0jUqmRjssgehminanQ1AkyV7+RPg0kJUg31k2VpD2MQ7du+O7ZJ8DKayrOw
m7uKxm0MbT4QxvbU4bJQOBerLaKng8K62w+dq3TfDdMB/uB4omTHNaEeqNk1BlRDaGt7bGZyGtZK
P67ToAIiFu7cOsK/0FB+MWSr80tfWT45d2TRPlVTdxwsuLvKTsGCZphvqdFvOgf/syRpGBlE2Gek
CFJeSZupehAsv/fzeb92yRrICeQAvhTbaPUaxyB6h29draqfekt8eVKt/LI79Wr+zcGc0MJq2fkw
PPWRMNW+Q9GXJYfBfyjd4iqFjy26u1V5NRFAYXi2wGSN4HkI0YSxCm4L3j9tZziEFbgvhRDHhJ3p
gJs3mptsFB5yLPaK6+y4i9+UXNBU5x5z5mXBtGVCEryUbENEq3h9/4rw7RaGDdlakNuGCNPyNctW
2JGgPbur0Wx3NUyXxoi3TNw3IxqLVpvfhk/FGTdJTpgCYIXCYo2q0a83RnaONHVNvh4GOfVSuf63
ICBhKvjM8ls21wvRexpPd4P15DIZnELEE+JZq9WVLp+MmJxW6L5jUxJB5O7HFuAlPKHOutoUmW3h
fg3sdCcc1ixTIfdOZGL6KPCrJyBil0i5SaxtOE4iA9RYdV/nA6Dn4dxFlWBlA52Y/U0ad0jw2G1r
jDKlMM8935xGT58CF3N03a81GKETVmpqy+41jgkasU4jc4LABXRnQAjMM3JublaJBm8sdgXQ7I5s
98LKUb7IO6MBYqbXqzER6zFMD2OpP0dBsPfteFPOriYbPBB85rRvH60G0BiRgEVOXI3iL4m2fpYW
05raCW5jbz3EmcX6tbizgwLvULlT/XjVa9ZDIRT4w/1GCea9z6sLagwDzEMUdzQOYBMZ6PlTih7F
f+yZMiwYICzjhCEJ3v1C645J9zrBdqsKMGkKATIyWKHDXajxRw6OUatYU5Psk+JyjJRi27Oe8cd0
E0CjbWt/3wzpDTE4JTEzHOvbHDOWpQdDKqsSQG1oJGDLYUSPWGTV+liNSKx68pBZFjVUjiFjoG7M
vB5wi/EZDGhzSP0hxovY0VMX+RNMHZQEGnYChalLF1EtxaqQaHjtczvlzM0SusJPTpWtZTeHQdsU
7l0XKQBU33lUlKRHBGoeAuarcKMvnE5HxGYY1/3cmxTrOPGFnop8XWntWVLD9ar27AJ0KQPgBvQt
oa/u9La7JYY4YxEFxRZF8V0Bns8aeKwLJTtkXXbVyNZR6bAIZVgrFudDqp+Y0jaccsGumgoyVQpI
KWwGLXI8JNnWZNh1LKIq0xumQmPmFb0PRk1OcXoKYWarAeIM2ZjZKhIAIdtymjCVPmaACPC46nXI
OR1ufJ7lgRFnQEwbsLwye5HhKa3bZTG1Z3NeG3JWFgNsTwVa1AxQKHp4FXEK3Tch8IxPPer2E+kz
lqEdLfEZavHjpHbraTKuVsfFERdrA7JOmUCBz/NXaOhLwSjP5wZZDCm542CZmqS5q1EE31yzvBg8
K9r45kfmKqqUXQeMP0MAXPQDtJ+Ji71bwvQKQACR1Q3kgA9yWVozT4Y4u74oD/pAknFkbisrrbc9
ihiXw3F01KNqveEd36gKdrKxOrpFthNVc0cPg2J3niA63ON4btMoWAUjgMwibnCYZMqpaShZTJ/9
5ACW8jcbenlQDoO1NUNmO2hc/DTfC83Hc+H/o5dujK51V2PRL9i9zVr//+TmwkTw5wr5Lz//R4UM
60DX0CLoqvhfzMsfSzdovKggftTOf0x0kNiCRnDBFeh4atAI/JjokIFmWI4KNAZ1N4Mi/e8UyLo+
exT+mA9+H+nouMUQP+iwyTFb/DrSYYybZ7ni21tEh8yIy3BtSpDKU3hoDWTuQbybc6JcdxyoKZtV
UgLG1YNdw7JLkcad08DOCNnREDeRC+Yh3bkVwdmXGcohc9O67TWRFWoyu74vG4fCQyyUJNoREYP4
KPRcM/JsinEmsqQDASLyQ5fow2gJievZcgPkUMjgLIulXxGGL36femrrnsLU3qhhg3fnTKLtoqXt
14OLkdbLKsoOTfbgJonGAZsCxsNgqo9XVz8ksl/GBUdMp35MGR4sTT5W+H4m370fYtYJqXLR/fxQ
CzNEVf5SmvhFXZPjQ13m5bXK/OfR1hcGFT5mmFcuhlsepSe7xAgcR3d1kPQLdt+eXz0IVokiAd+U
pt2KrSZwkaI6DPgttIBRhjCfrXKL72WpT+Opr2LyG+2VNUJv0h567qNBe8ys58qHCpcWZzOr4JZR
cOjxs0p7XRUR5o/hHXw/piRnXNEkL6Pcpq6uFinysCRx2M3B3lKDt6p6ylOmZsx9JtXZDUI+d1mx
Rre2lpBINE17D8J6P43uJq7y1wbNNytPFoxZId+NLPUUPV5XBvOUsFdXSk9dEwBLaVEoZiVirEoN
KR9n3SvTEIYJ+ToiEANRANDwDvmsKdRlZ0dcvbXCRtaQxVYfusTz1S9RCtYlwoWKLJ/Vzy53+6Oq
fIncemVFyNAmvMZoOMx5Q6XYEc4sE3YbO8eR/OS4ydey+hpQ0i/MWs88WddX6t2ejY21DZ1wZZvT
lkXmuguMK7lULObctVDqmxuYEBAuahA+Roa+UQ2CQIhreGrijxLli5I1G6AN94LpSl+EeHEQOZYB
F09+X5fGsYYx2Gn3A1s2x6nvpWo/Bzkzn0rduKW/bjHmZkN2i5gcQ7QjYoU4u4rQa0NvLw3Pr2+N
3pDi2CkGr8ne/8lDCWYDhjqzAxDnk/TzH49cnAZ/PXL//PM/jlz1dwMRpzCRORAhb1o/6RzU3x0y
hR18ZZgIkcrzr/44dTlO+d+h/3x33v40R+fUnccnuM3o6ecX/HdOXWHOCv0/nbo/v/TvqJifxhJ+
SdxsW0RiywIZARFfx05s8HSdyoFOEjClOXxtCUAbCAwO9RhxFlOGGhNZ0jTHNIbuN7Dv1PSzkxI2
4BuAoSgU1Nq1FpYdHhzRviZxdAw0XDbz5H2SoJtr8NJ02kYEmq4m10/cj2aET9zZTBqR2Rb7yNZ6
0yL1Fg3RDWP6Wi+0TS7KFXsqvtUUYcM1kkCvq+lWSvcLYSd7MzQ3SQhDeDoLFcsr4t8++4ZIY+ED
6nMLZ2U72zh/C+CWd7GGncZO7gZWeNLO75KxfXQ5/GkFkFMpaOXraVXSO0jwCE07bbiwNqZEpaAi
QU7djaUwFgnGaeXrCNE7WCMww2s8TmCryyzE0tsrb2Hun+XM/sbX1RX+0pfvAj6l5ZMqgFbD8l9s
OX42BhKtgay8HmgOl+0CgxOBD9m+t51NjnULE9pB715rE8S6C+BPF7t2YNaAOSou5cqk369x7U7T
YJwjZdajdKx68wZnLoQGQqEXhjNfFc2w6at07xrXdmCEzAfpN4ABkpdc/6xhKbOGJqTBh5bWHWPr
o1WzGTewyAbjBI1rq2rI7SC3TnWxptDc9UOBHCvdFH0JAvUB8Twjieho0r0EpUGdjXpYqNs4bh4C
fVrhSfa9UneIejfOlkScrnFQVe24d1JYLWpWPQVdloKyBwJWBxStCdAAl8zHVC93rqJtkjQFGK1g
E65Oeq5dhCNXijEdyr6/lWO8JiRxxzcAYY5yhjuQCPXdDFygFOGdXisvqX6O7OJOSnoapzm0tnYg
gBvl+7iG/rnxc4ZhTJ1C53uwKO6BL0lyohEnaTMChSCBMlam8oGs0w6QgkyVsqr0IcYAHgX6QxGV
074YtPZUZv63TPczZhrmnZEVLXoS9xIi0m9b66F2NRQUJPtFjnPjYhZrQ5rLHFBEhpN9mUNDKwzx
JWLSHvgAt2mJIwfkRT6cw8y/D7Li2dKqO8AJy87IljwLfUZaR/wh5VGQt5kXz81obnpCsGs3uHTd
sDJi0o+sFuz/tBpM96bP+A19eGqDaNODGKv0p1FCv3RfBgqFwuGCSvWFP0chNa08D9rFzYddqtsU
LsGSffZHEcyoho+6Fs8O5npEJy+dnu+MRh7KYWR2FnNBS/cuUUHbM620W3Ppxg9wOa9ay0SBlXoM
zdZEBhTVN39QNkoPdt7sTU/pcRMN2hIpJh9Tep3XSORoYQ9o0m+lRtNf2hc9Qq7nB87JVTDhjCnD
sDZhviZuiGc2k01YoYIn1GoZBox+stLj+qhGAdYEkERR0oeemucPAU6jDntf0EMYNdNVO6PSBi53
1uYyzTatwuwKTc0UkteVf0i3vRjlp6y0XZhc4g6wQKwSJWutTb3cqkpJcFS2z9EL8c8bmqEbIWuL
CZy/VaIdt3JU3trKAOWu4aUMHPc+yCE6meU5yyAMxmSFlu2WfR5ilrjHcemLg6mIvdqCjhegQnVG
K4oO4N+iGmQfxGooMq52UJMWDYquG09KaW/9PtxlhJlUQOcdI9tIKRZufsvTYmlmys5OJsj2GJ+C
+iwUhCYD0HZ1pnQ2O4idIG47eJ8pKzpOarPWrr4iVomqX2JixIz4tRy1J9K5zjhxV02AtQBJSxv6
NzWMvoiw303MkGoJ7C7FkR7qsD5cL5wXpuGAW/OcVzrg2YYc+JinF3PuMmqbL0wPyHVXVoRosJqS
CZxnNBrxVaBimNMmO9jResUEVlJ/hbhIx/QbK6RjJ/KnSv2QdLst5suI60DA1Rt4JNPmSoI3+7Tm
2PBSFN/1olQcSuodUcrXjtSNRiNJS/1WJtbZBrxF3u4pVuynMh8JUwt3Sm3e+tbn8aj2rvYiAm2N
LXgRWNly/s9VIPcEzIu22sAE8JThFdHWobbGe2gdDPgkKp/9CDG4D6+Nr8NjMPiCPhbpmyZ5uc5X
sLxLnF6rxu7uJHa9RFqHoeEPH+Oh8UndmlICAS2MQI8KItbSLO7KodqoBWAfPdrb7UQ+QHbNsbNU
+YsuvqnyUIzJhruNwwsxtnTWU71GM+klrrMZrIoQwKh97otiW7npa4htA3PKQbWtu1oaZLYixBpZ
JaQeBJ914kYrDJJeq/Q73DIJfRbq3iWivHOoOMs4Vr0mUYGUvfiZf9CjVat2XN6I60pPdUifyNAP
Md9IGtObH4LEyRDP4aULDd0TlfMP1m3AYCXoisUTQopZD0NT/Z9afHNOsvp5CfZvfv5f9SbGAtCx
uuHqoANxGPyfqhakFr6BuQL9BVGAYZXiE13Ov4pJdBQ/2nsMq+C+WNOhqUW7xu/6G/svjKl/KjR/
fc3uvPj7WbGB1NVx/AGmqmkFL6rvnoKGrI+6Kx/U0X4cSDNJZaItXYRJRYLdy87TncZ2OmTQxSHT
dktgRPq2meEFoxvcZZWbLYiSZvfdmMgcObI0eiksL8jQmkw8hL0JMDUmbXuU91i5vVbCIBnFMU7y
N721vKJpQ26VCk2m+6HX1SVNhJc37XNO5brIlfFamKQvtMwfY2a8bE1Ms1yG1n0rm01vs9DpNexV
te+ZBaZ3lsvbhHgXN0oOahqxPaMD7Afd082LW483vU7eQI4gzaWcmbKwWY0NNyPiAkMTWxrmYesS
vtHY/SUwghe31O9UzvGFJbVb48/7PPdQVu7XSEX5V3IM9Xd5TI6K8jpG3qixEphy4KuWVW7gDN5x
kFyqjmuY0KkCZ2eoXkOfhB1LZwSLGh7n2WjUe7wtuyiyXjOz9OZwaBmvU7bUuUaUTYG2gA1h1cpV
HmBiHf6Hu/NabhztuvO9+Bxj5OCy/wOCAUwiqSydoBSRc8bV+0HPjFti9yd57LOpmeqqDhQCgTfs
vdazwnfX7TDrKz6CEdKU47yzhWBsHi3jkCkYL8ODQAAmG1daHm7VmyxA9RfJzaAKhPXRRJvsVdFd
4TfWJtPJxKZzKCsm69R8sDZWiAImlflFmKAOKaHBOQ1J3AqHRDcXY9s9uhGN9Fw1bVcZD7qV3NEK
XXpCeiGI3X1Wp9djPWwVQbjw/BZDbHQZkfCOTi+9V6nzD63IYj4a70WtXRd9vVGIpTFbDbslDrGw
3pjIDl38KhTljhn4ioT5WU0efZ2yC+mJDdLgwEVNF9K5dF1g//XJbIo1WY8PnpWSqWS8yf4jl/kA
V/KGgtZlxzbH6L0n3kDbd6lMBcUNwreV1hWnUQr2EShwxD/MJDpTVbbKBzVaeLFYb2RRdsaAGrs4
ofPHeA4ecW165mlUtU2jo2EctNBJ/a7eiFl3CcTyNhmkG72hLqVT21J05v5oLC6KXMFNli0UIuhn
hcVOTQ7oT0XXeVfNDPGJNGtjlYsxSXfNVd4Zl41QXecVS/IMI7HtBQSltbQxVWUio6sUPcBtFTaK
CQWHJtKhouU8ymaEqhveZl107Gg3KVkBVkmA7YMU0ONsLFszi73V+9xK0JRto7P0ZldpE8uaz7oS
uUsAjtwT7kJZvcq88jZzmxWK3i1Bzje4a04UymHlK3ZTxxsdOoU6hBd90AwsL4xq1gQU/COhqddm
MhZHL4gqLJnQSGGdqb66yzGUtqzVRCFwfIzy0RjcB22fzcXuUdB5sbvEdYaWvqoRIAeLDIn6TRQv
R4ESfiws/s3VkUm1ScEBcDi0Be2b2UqSf1EZ/vL5D9URBjfI43AWKEt/QECa5K1YMkUOHG/Twc0P
lAXtD02kcAItHOQDn/swaWnMchDfREoq4sTX+UfVEZSUZ5PWpFr9cOn69PcfqyNp35e+KI5OprGf
Msj1jQaCsYLRWzeVshNqkOEuKsmjVtKoNgJCkqjfMhNpJQ8YXe6piAKeqcQGMStyvMN98S7qHYty
66mO5WuFmFgiN3YRzCsEdPBPjY3hti+9oIaUCyLiHcNrdRBZb4lTo0uEao68xq4TxuSGraIakrUc
B8uBSFQjyxd9J5A3kr+PgTWzTGx2nUVih8opENtrlai8JeSMbajdiB4NLjVEkJcyfBjGqujzYxV0
bLGDJ5nQFoMYFMovIzoIz7t2dZdtBkwSU3ut+TmleNt7wYMsZi9aRNW8MN7CwNiOHWOt4h3DUSdA
rWsBXw3AxMHDnCQf0lrBpKAUkHWaPu2ZGv1FgRJr1pT5mubUUUgpPQDnHkctWKipdqBajZo5iNk8
texNs+aqNLICMYBMr5n9UGGCI+wWOWY0dWSx7hICNjTaRREs6BKQHyLEr6o/3jcpJY8pTETLhGXd
ZKteCsht6MNjJdJaFYqDj7IaJaVJPpeE5iJq1hlZnUHU01KApT5aJw/Axdi8eF2/o7qzFkvyebsA
njy1fUGALHkH/xDI5G2f7xt9pZhHP3dpQEYrL0RpkZT4HNulFLNMjgp3XwljwoWn8ULIksVQVisW
SLaWSEuaJXdq7689D05bFO+MQLgsPQKhOtLFLI+k0sDTHwrCNqh25UdroCUA2rhO272rhTs4+gdy
6pdiZG4KKzv5iXTzQ/nhCqwvdN9x0RE0uTJL2SxnafJuBcOlUNUPqWcuhV6ZjUM4qQcXOhlgQxYv
QrHL7MZnZjahBcGagnsXzApdfJCTNiC5g2ocYhotCQcsAPdNR2/fQriZwuws4u42C9Brx7FKA9Qk
PXVAb1+NIb0cmn59ElyNpbX/946vNLxQTUssKrCwQbBlZfzFbsBgRDrfDfzy+b93A+ixoZUha5PY
cXzeD1BH5s8YdHUK3/j7+KEfqs8I80hj0BSqF8ZZz4+tAkRzpNxTq9D8J5sC1N9n4+t06SLjPtdN
J5GGztn4Cg1KoHg6BQLoWTurjJK9ZiosRQzBfVWjcuvsYRTv8TT489hH+NoKBlzHiLgEQzkAJUNo
CfVhLIp9EcmrBDGDaDyC17jkdcNwG10DIjQ2haQTmN30xqpM1D31gIvehcttpMmd0dFrg1jQlhYU
FfMxF4sp9+XaF6mImnH21hsGHlnKQAb4XKtN9rmSXBqjuB8CfFoN8oq6SJBlRGG/VVmn0R+adaG7
0FNpkcciObLouztHC9cu5lKfpTKxBhtB9E46dT0R1bmqI9hK3gLKrorXHozMeK6AOg7+HeZy4LzV
XAZb6bUQqZSHTFCJ9Ry3fTgcmy5Yu5r/7gY3UaFQMosIHWgutOoib6fETHVTWSY59cpOLV9NFGRt
cyr0rRaKq6w5wldTpGcNv2FY7wrpkpDtGhmZRNVRgoE7AqyEI9uKTHH+hoFx6TUGAxadLvlaQLWC
kgUyMiU1NmmWuJRzKpZ6uKw8mPEIB61KuZRZ2+sCSK7+RTZOobdUDWGpqI9JpoCLv/GJs0hbJ2AS
rKrCGRqc1XZqrcHRgoR09OJyOv88JifoOAL3UfJyZsFN6PS5ggwfvVspS2y9aowlrdMFgo5LTh1K
cZOYSXyAPDEHNDLzi1bp5kLrGzQwJ7VOFsz/zcMN7yHDDb0nOknUCb4ebhBHng83v3z+7+HG+AM7
L4grRhp2858yeGEhANICdwCa8Udt4uNwQyWE9hfAxj9dIz9rEAxSKi0wyhYaPbRJffAPahASioTP
zS5L+nTqOgvVj8s5rcsG4o0QLeL0q9Gs4qwyauBN6bQpOSGhGkaJlgN710mQVIgdLXepuyFSG8kU
n8hG411NlIcqrF+zCIlAoVwkarWp1WCFrs7OZWMjERnWy0BJRGM7ZMF17gfPWTk6ka95SBmpq0fF
zjUmpilqtVD2oX/Lz6o73EEhAojNAqFLNxEV1EgqlyE+fqqwnTOGOEkxzD1ERbkYILPQRfLENSrb
tRiSZz/4406s2LzEOZL1BxF2aleMV3ms7jXq/bTt6pvCj/dguh8Sq3kJedtjfHeKlSp2KrKUiqL8
MLZsuLMWYxyA1BvPS1XHmPZIfQ+MRfTLeJGHjblAxr+yUpqAJAexMJPHrV7hbmgs1LIubT2CbtyM
lIMpVVU3cSSam6Gv95ISPlilfJuJE1N1CDa6QHetY1zLlb0M27tkJSgUKLAeBOGNdkSiX2LGSfJ4
U3fDlRZIwlZPh33Ro6dzydeNB71hMdcc4qK5TEdzG6bhS1YLJ7XFoq0RTpO7Cb7YWL3UOjDjSRE+
sgPeWIBugSHUjI1WIayMZtKrEnA2Gpe8OKAU46laiiaRXpU6kjzmbegwLqY4mq57qwPCROkw9kDW
jQdWQtRYKPvkkVOlp9QY7AHZcGUVL6VoxWxvBeQk+kiM2hJRnbjrlWCjtSpESle7iEt3r1Td0aiB
ZVvpZAKu5d2/eXBCiK8ZtNBYkkx6oy8HJ1OdkH9nldHzz/89OJkgAsxpfIKsMpGnefn/Ej9RG2UE
UvAlTsbEqdj5c3BS/5ioAghgdFkW6fx/IPopf/BmUm2F7jLRXbV/tNeEqf3L4PTp0ieNwcfBCXx+
gnC+JKi6LraaP0GKy3VsEOkr90RHY2XCCjZjXxFYvEpuvosVjQYrkkMPba4I7NkMmQ+t26mp2fuP
IS/IqKANp0SWlcZ+BCkPOG/uC9ZNBriODrX7lBZIso1uHcaoQGlZAKrDLH0yzPephFeIA8Ax5VFK
Wqct5JMy1Fc+MUgFrG1Jt2a4MmctyUsF06uawxrVGSoiaz4mmHWzSlnysi3CpF54k0k6ryGnqVQy
hbbZB1WGZl/eB26PwlIWb8M8dGItoeOF+k8uEfaoeKpixUc/jR28a/ZCBI8jOk2JVkHVslDBEZvh
uouzcF1NEn/iiqMhOWilfOXK5pYKD5CDcpin0rpEZg9C4KaCNdrUCcE3EunN2U6SD2KRbVKOCc07
jdx9pL+pXbg3ZfTqQ/bkliMhYdKTNsJb4P09lWGSXdTt2FM/jpEEKIeuF95dtPaGRxCxcB2rFW4m
Ep8yz5GN2qnZgcGxuepbc56SB2bSvbZY0wgTrq3ICIKUosUQD1d5VM6ga50oxyNkR49ZPbF61+l+
Eq3MyEHKezmSoRA/YnQr1oHvGbOhaCo7jYY7aVDqDd6Oq8FXX0RBytllZwdPgCoa4gnxmvwhVvV3
oagf2TNvAtZp9WCjhrI1Y5hV3UuOYv3fPO6wOGEnIqKtAbs0aXG+3oPxDz6PO798/u9xh2oVdbMf
w8rHfgwwEwP/E0RpNDzTX/y9+8KShBcJ6Y+CGHLaFf5cDml/gPvElGRKtGV+4EX/yXJoGlA+Sn8s
ClNTB8oSJRpDPEmfBxyvS+OmzjMk2yeveBuHdxXJ+rguikPoE1e5HdU/V8kv/f/w3rLjnz/6Iy9U
Opd4nh/xbLuXdHKO5Ql8SJ7YpGKO0rOcLYnPtPJtTuhqs7AkIsv/1P7+56NOq7qvrvOsiKeH9O8r
laMSMZmlDK3H0lyjcjKMdCZ02AObhZ+uxn4tmrNOXmTCd5d9rrGaLvvDw2We3Wg50EMtlqMAztas
9bY4VlP/aFwSZ4/CAgB1RHZrvma81Zs/QWz/+dp/3WB/PvTZHSfjK9bzMOY7bpOZGTmmeIrQDyZz
cNNBh+V+STQylcykXdCtcscrT7tMLwxzi3s28pcf3pLffP/ydKHn38THG3H2TRDGlRhRzdmoOBfA
oBBD0yoEoM+D/hISppi/9/iloTRkp8x7GrNXwFY9Oi7WaPjLwOH54sLyrrVoETP+i8I2NTD8Wt99
X9+d5nRTP1R95b7yC7MNA6fGtgsTKl6PiOA89sC489bk8RWZgyu7uvWMefhoeiv97psbNTVDv7hR
59FDQWSouVEkgSOAf1Gvw2I/GHNRn9dUmq9ZlVJSHvZjsZG7U6Lc1Q460rGfahg2vZESz0Q1V1V8
fkiZFcggf8np/+Nj9YN/9NX5nWm1lcIM3DTi/NAFJypVVpqg3a0rbwqWI9LL0EBb9TfZ3luQd7RS
Vr0N5WIezqMNRpTFcJ8AjztJ6Wu1tsDfDBE1RYoNiwIeoUm3BkMPsrS9WB81vmayb68Q2aWJHbar
ipB7/yCbt7m2SZs3FyIqOml3b6D/wYySKIv20XvBvb9Sd+o235O9uRIe6htlAfGW6sCAY7BdDibf
pPdnT+c/3pVfFOxn77k1bT8/PDeCEhZeVvOeU//sU3iQ0U2ovGeDPYaL2HPGetVGOxRWknrQ06V/
lwr3g/dSWXBsTsr41CdHq/3mnNRft7yfBgBrGps+nJOqWYMKJy5wJNjCYEcABpfPhYTK+sJjxMEE
vxJJYvef2K6m4nxoHYsidItjiiQT2bxJ0kPiObVTWZs+vxCyN7KECJDaSB4awEchuBLClVYexJTC
Ol8RJJi5ft1RUrqjo6F0tFfZhEnfDCS/HdWm3BlZhKlt/MB3fbioTvMj3XODwAnNlYyfBBb6Ww+Q
6kXPD6iFvn4Zf38LPxztbDhQYhPezcAtdJOjll/DUfX0C1U/RtGwVBD3y65jAOeEkwuhOnN6ckl8
G+26H+BASubFWiUORoc5sOyDC7meNeGulB0YQyKao2YZB1s/fPT0k1CvoEZJmANPaXHhWUvmozC7
YHwh+Ojra/oNP5zH4uc1aWebjdoziHw3uCasg/C05bkXrRJS1sVFLG1i1y60RUJSC3bkcvv/eeiz
sQMzfiSOJl+e+9iNtBgWtYJC0db9xUWqbzFpeZVNuv3w/PVxp7nllyHrwxWfv5yyV+e1xmENbx4e
R3MT3UTIALGAhd88nT/gI78eCvW2QRWMNeX5pKvUmVoaHIr028K8zxJa2uXs0Wt22AaYry4SJpZs
glJPr5VW1lhLDiBe7KBekPMoyfsSPR9+BMBqX98E6TfDgSaCIuXVkRX9lzUfhLIawqjrO8y9ReQU
gc2AirPRrfc8kPTP2haRAaWnm28O/JtX9tOBz+6JYYaCPwYcGL03JrjYXMIDTTZ6u8O9oB8Kj+UY
HvVFWVzwhXhYTF0HW12Tromj+PpcfvMkfDqVs1VIkWNGqxLLn5ZjRjln+aGoK8o2TTXHc/f1sb67
7LOxg+jTRghLuDF6vJGmXeyChHVi4MiYJLK5cb4+2tRpP3/IP17aVB35ONoLiEt9tzd9R23no4j2
fOmhN8/TPVbiUNh2+Igid4ftOtT3obbXwn0c2N5L3x7c9j300S89Jv6uQxjixqSGIoX55gR/s+fg
BCmY6HSeZLRln0/Qyis6lRk4ZagaabBKiYYmKU9EJzMR3w5KezRc1LW2qiDcuDfMY9AjqxcvK6Lg
iPdAxW0m66/PSf/N8hxkJLCiaTZhUDx7NCWvbgKFhBEHKdZw4d5iR8iGk0c2l5e8FOpVZQKkP2Xm
ThkwcqMv74u77IaLnGsGnq1mGUYb6FQRUNZ8WU5Q6K2oYybHmXnBhkbWNj4ql35RJDb/TGrmAMBm
4xW9TwI8OGa2VcwFDFbJWLS9E5E3WbKS2zIE6I3dNvM2B9knzJSaNd1BHnhh3lPhFYYrEC2NRFrl
ihLM1/dE+u339OGenL0jURprRYrOy4GCWxUIshbUwi3Fia05cx12Nf27NeXvpiSYyHCsNAU3DkSO
z49G1edaVne9D5hug/2OyOFZgARZq2hPHbPw0S3XGkB4as3DDifD1xc8NTV+eXM+Hn16sz4sKYo4
rMOs5eh+pQA974mT8eYjfHzBJvzM0LaN9VzlD73AjHVj6peRVNtE8DJJImlkrlaJoZDLb14X6Xfv
s84NMabMPIVOyOezMgRVi6ASAOuWV2l5kMxnngVmMjzgsJMo9K+U6ibN7JicBRzO326df3dXKE4A
nIZTzX/a5+MLhGsIsST6Dg8rCcJReJHQeWAH5i1rUkhBhiazr7+I385QHw+pfz5kDXN5QrxC2vKJ
U5tpWCu75VjTsF30/j4BUqI4HmrDb0YBdfq5Z5M2nqufl3p2qysT06PfMArgNNLcZ2ZGNqLsj2Vr
14RvrXoY07VnHgeEPMJdrANwPhK1QbREOim49wWvR7JmRocDkd6ppD9cqZWDTzVmZOvGS49mT/Eg
jxhriHgn9mKpKk6POdM3fsxy1BB778pH5ofWBGSZ+/r1fZ1Qb19e39kb3ftM+23CfdUAc6PaU6U9
7Dw64vF9Es9qeKzZHEUt+rey3RjiS7och1cXzVFeXQFtlu7Q7KmrSnn1Awy3YTRX0pVpvmTG20Dm
oOdI0bNXXtXuZUKT9utzl37/3ZCyNkHnUE6frd1igzBb8FK+w75XVzB8LAKDwO2lpRzIxrY73BRY
aGgjoXkxNiPkF8Cq/0/vovzzJM7Gp3RMPfTLnIR2hU3DGnZBAyhjQVpKYYPXBhl5M0cRNH43NP0m
ZGcyV/888NnQFFdCb3ra4Duy+KDLjqKQoLEzhqPKg4rg13uTLmL9ZIyOLxw7JEGBv4pJslG/GSJ/
gSKzvf10HmeDQW5aaSI20wBNKnY1j8JV9GigoUJ5JbKItxMLMUBAuxJGcteTJ7PSoInS9FTWUXAz
6lshWzHBQftGbIrxI/LXCloJV1tOdq3ZSHi43qWLUtBmeblkZz/R1QO01FBU9qZIMNl1QWQNUGQD
FJ5isEOluB2/+N1eCb7ZpfxuL//xYn+8Th/mg6YtYlEWuOlx6SAj60ZHw0sng627kakj9PQLWtJ6
57lxQ+AusRFttbM8PFfNKifypDvFxbL/U9T0HwsMExT713eYLha9cLBUhKt+HhszqzX8PsQgVUQe
8z4bcXdVE4KG5YXxJ0Ek5yfmogqOfk0cE8BVujyKdpf7r0yYZvTmlTrhS+Y3b8aPWeiXofPDaZ0t
6lIDO0Iw3avIXdSwSCza0qsgyBbxYZCNK4xUsrGUb8wOQbcNE9qMrw3qd8KD2t1qobZoQb/WyrJ5
Rt/j6cS6rHmmRuXum1HkN9VnTf95muY02X34Suukl+JU4PltIATq827fFiCYZoG10lJHPwCiAer0
zTGnQeGLWzOpWD8e0zXaNAmnY/ryvLIgsUxxVgdfW6utE0d3hijMyo2QX0Jwhub0zcF/f8Hou4iT
mPqaZ1Oa1smSoheNT0liQ64Nfk+/3FrDc21CcXT8y6ZcyVAPvjnq9BD+esk/j3r2kLbaqLmqzFGx
2iUZxe2FxtooCI9F9Nwo1UoTH8DDdCs66G54sIb7GiTT40hKzpSo/s3J/P7+/zyZs0czp+/r6Vbt
o+yehyTWvPKKDv1KT3ZuT8NwNj4q5E8Vy+q70ZIE+9/dB/RzJDObyFHP776fVW3piZXvlNJtE975
oBwiE1WX4rGOv+7q2xEdKy4NO/D1VeWzzkQMr4pOVSJrCi5hnUP91OTLLr4NwDewa1SqeKnTXYzC
Bvh6Cu33OsFtGHm2TJpP4SNftU5ivmxVifiDBpY1fWONil//IGMXliq7ZqL2tKvr2NgL8qIdg1ma
aPOK8HKlvnKjLSQcaGvPxfBg8DnTwxlx0ygt0uBrEwJGT65FgE+4vPHioxq+wk40MTCo6XNIJibf
p3BbdsfC98h7oPAbpxhkiWGXjDXFupksLAnyNNFG9DMrn2vqUxK/dPpdj1HFwCoT40JtZlEPtyuf
h3CN2HIEHsjrE8N//KJzlipN2DIldq1aRFGykPJi5gvX7DPpdi76xKLq/GqVNrbSJsdsRtBuhCZt
Pr3k9ijg/ETlArcdv4FPnQliSGgas+wteevDQ490xYtmnYcaGFL5vJcu+bVhSI/A6i0SrAwNJ0Tb
OkJIMquk+2lhSp0vLoFgH6vmMJoz0G9ev2ZfF/ROsxcDd+7J90BOXVbnGl/RJjUe3c4kPdNfRKO6
0QwgSogOD117kL33jBsqsGEPFMLvJtumP0/i48CM0nTibDB3rTLM0oOcF4tg6BYQWyBVZitZtxV4
akE7mccbkUhgOwtfI7nl7Wtxb2i2BKJJ9WM7GjcKThgvAfAHlV4ISPWSaau8xNq48IWOUMmXCvwK
ct65QkdZFai3u5gB86cKFrcEUYL1KnBp8LQ3seZk+aXnXwEKpUUtSXbH0+AB9E7Ip5+Ddpaqu8Gj
OZ5g6LAz7ls/K6DuItKwvdFa4Mvh0INRzMxOo92+aoqbKZTOvaV7IClPjJO6ST5fPivGVQSov0R7
/6g9FxziGe86lpkZl0x1lmSBfZ2SwXrpyfDsVpG3whliM8JBYs9ZxY7RwhznZXZM/MtyAPl0FMNH
lhgb/TDmL90y3BBEOvIcZeV8cgRMCxTNmKVkurrz0an23GNtixABxlgGN+mm2/OUJZuYRjrdmeKE
c8auNc028Z/17xhkTEe+S+FK3Rv32RNxsLtkHs1TOPEr1j0zdyEv2dToM1JcT41TLLvdiVs+q+fe
PJu/dg6S/nmzS287au9kI1zE1A18iHZXfudUuMiE4GXsnQFJRElq+KxSFmmEJixDoEnYONSTJasT
lvoYkBKLfAZgCFsFpiIKKxFz1T0gdIgiqudk/anQLtGIyoCEw+suP4lcQmxum+hBJEAg3sTIudlz
k7Dgz6sSZvjMI25MuTJTcPVXVn0tCih0L8jXYu23Koud36MFf2hbR0Z/y4I05s3Cx6xvcjezjfba
RaC6cofdkN5WzbLx9ujyo9BmKMaiO8PzRsCfR5FErt9r9y1oYcpAs9Pabg7HK54EI8T3NE4ywEYj
HLJ4GuNbwVjIMNmL/o28GuxuV8AT20pc6hS2vKtQu7LyJbh03V2NxU3PSGAMD5HwQJ4Pb7WwVp5K
m/AgiHt4EMOLJl805P/1vCm2XyyFo+VvItanmUNCrt8cKvOkhcdIgOxO03rZgdsX7z1j7zM+cKyk
7sGwIfFDO7aTof9W3i4fNqXO8NpSBvIBVSsuDH0euP66G1804W0QtvQVBVIHDlKEA7p7DxntlAIL
lmxLsMu8q8Bapv3J1MAQz0YS4+FMlg9adMyzZdysRv5c3dUKhuVjiZGAVEsNv8KpRmPnrSZ041YP
r6k/qc9y/xJcVeWSnGA/2CfJ0i0WmEdc0fYMQjkWIj71caFwGrw3UuBU8WkQd+igleGeYAkO3ygz
TVoZ8kojA2IEIbOshasWbjFRhUljJ/fykbiC1nvMCm/u0+jwNkiNGvq56rLW78t0TpBEvWA2kFz8
6JjcbTPaNRUvlI3J2XeP0QSq30/1v7BH4nIM/VdaKGO4i6/NnDtuZ5eTFJGR2Vhq9FbUZcZVEjGq
mDuDuOnu3RhVu7EuDL5qZUvm0n1tOD5MzJd9tk3fIk/ZAA7Q76wNphrxNX8O1BnCnhXp0jcaNGf7
QTjVKxeEP1h9bgSJVTPzpT8R4MKsssjUmYR5Wl6G8gKayHhZvYTxjEjM6pq434ZIlbtSuyoOAQxR
eaOYrh0W0Jve3HzYSeGdZD/Jz+KzMAdEtxRXw6nZuDfaIRV1uIOPuDgk/cXI9mK3Uwe7ePfcC34n
aZeWYufGs05Kd3lSyOl40rMLtoSYA/d72zHVp3JV0z0hqTG13YY0CkJUsKEwsQX6sfQHJ2UrpXsU
kly0BwuB8pWZPHpwjEwkUcf8kgdj08yunuqutHs33NTVTLHbVd3QucxLlmnWsAK+HjAv2kOvv2rD
Cs8HRtxtdtCTe8nLN5kYXGC+Zx7GKKkHyIzKZRDj+TRVp1ILcurChSjfqDHJBTKu2tARtGHrMn+b
6lrBWNoYG624MapH2NzJ8Cq6hAA81BGsA9q3+j4xl+GQzyaLnot2t2yRvR+zfMMDCugD9VjJ0LER
yM/0ickYXpTQsFtkpjqF7cY8qXW66yqYLqDCCzgdjQF5nZDY3t30iq0wZt5SYkM5pTZLqyT5dKEM
xDfsO67iqdlI6+BQAWDC2Inrf56fhrtyrpt2Ms6iTXnomnpm4KEJF8Cx4GyxkIqR0o9QpGwLA+zj
aLt3YrPSCPLJNom6LoZdnN2oF5hMCX+JLsK44+VweGBr+Bx0j9Fypc+euJtSwYwtonlVnLntPB3u
knQlGrNoCcp6cmRuS6pWnS1ulU0mzTHZzlpidEoWgfOs2oogq3J2ZBvtQb7LQT6BKzu6AAKnGBjb
YyHqLgUKBwzh2XLQVnG8YHXJ5CtmdmnOQKOQQehnxMLsMpr42kqKlqO/kFf+hiFSVx0mt/IlM+91
GBo5hO0Rp+gaHxe0y2Cctd0swvg8PNTFrmHg1fdlM4eYCMSRkSh6z0+Z4bTcQYauaJkCHrdmhMAR
vnOdlBBgbyuNhnQ4k6Q9FK5COCYaZB/813Ozp+w+K5AgDORjrgr9Uq1XGG5l9ciYM7TXxIJ1iJsT
R1dBSTjN+AK7XlXtLjrg5MvkBV3HxJyRAou5pLNJuq3lreYx1m9a5TtJzlQmOd8fGSIJU2jCAN2d
y67Eph6HEqexExR2JVwp8sxgmIqInoF6py29duMFi2qNOFBopx2pYfzZ//rvn+oI1Q9l2EuWD2Xg
+fXZb//rOkv4/39On/k//+a/Pv+Wj/z1I6coiU+/WaR1UDMivZXD5Rt85PpvGdr0L/9v//Iv/dz1
kL/9r/+WZ1X9RNPz9e1cV6fSksE1gIDVwB/EFvYLXZ5Jyebbz/+ty9NBf8MTwQrBD/+UcAFEQabq
LmpEYPyF/v6gzpPpTUx/wVeI05IN5U9gwpTBgTeKoLSJo6j+E7MCHq1fnpNPl26eFT3V3iM5SCCT
pVC1ZZgnzyKJQ0PQBTdlTSMKKOm4HqWKkd2UrB5VC1COslDf1cwiIDRPDkHL/J/iTeCBbqRXo3eP
peyviw7uJ2PuLeCHC5DFN73OysYEQLWMhO6hDZtTOVrAYirAeUNKaJ9SjiEvTbtCaQxSW0Iw18aB
eqgjFZkO/bAY4HGUWTY+KGeUGB8xNeFyhzMOBXvaIXnKPJIJPKhGRjPV6Xoo+7jR4zFd5OVGDllM
GPIe9/Y9NFlYWPmCaL+E5ajplBU1khBiNLzYqyi5EMWeja+6rybvooYdsrkPxtQJRsZ11SQzp3NS
Wb8zcpPXXnyq5eEZjPCsJsLClXEtifAG530zOlZcznujZA/ep6t6GO71rGETHkLW6uXmMhgaRxOj
fJGQ490onc6OQIKfMsDqwoM0eGyFvOBKtPrtiOFhTHJrGWpjxTjXwlMezJXG3iAeonoTFiqmK76H
Xk0QISXvbo0YJzfdfV0FF37jwuV2V9X4mrrkh1jp0xAd60BcCla3FFLrWXbjK3iZyz7GHNu2dlma
PhfE8JEfCvfSjcNLSWTX26sXeeEt/GA4sBO0dQELP0QmELWzxOyvIB+soLqv5EBchaQq6p74kEbp
JmXXUgg3Q+yulC6aC7qwbfjy+oq5o3mH5zPTlahnoegDw4So60W+Cgxa6rZNIm10eYo/z9e1H1wn
UUtOpVEh6bPQNPfBCiLvTmtjiQTghlUcaiJz0DdZk9DeIRezYvudF0QoVaa8bQWfkOHKOKUtBSIl
fYyqLrcD0uHx1sxbM10lfLmmb21y863FzoUDraAd2xEjSYtQ9qilidShsfZ5i7IGW4DLORDyCbV1
anXZX5TIBQNDP9SoWvQi7FdDtm2jhZbTxgVSGYWaU+rKuiQdRlLapWcQEZd7FDGAqAdsqDwfcX5r
CwJeISDxlYasK5vSJE5we9g6hOIF97RumcaRW04RyVGyzwYDHPwACDR1mtJYT4j41gPbNcoSPHJj
4bvdaxFpG4GgMq+sF2jKT/qoB7xXyjoZaEWnniOY/pVFt7EtMQ2aHfv2KOj3gx44PStfte9RyfVk
aUktTCu+UODLW263M+TZBlsKSa6oPvtuo7uWv87znhCyH0Ptv3JWMaHgkNnLSI4GwURo/fWsYky1
u49q7998/q9ZxZT/YBKa5nXEPzL0HKqffyN2FawklJ9BTBI1bE7e2Y+zCnoIFSG2YfyVUPH3rKL9
Iaoq/N1Js6ORmfEPZ5XzquT5qZ81cfoyViLRSCxnzOJSnWUBUOaCij3X4gRDwJagvCgrOKtspFIy
JwYw90Wb2xEJG/M6AFZaA7ciRMzMLqkZXXthsM00lmKCZ6IknGhXfKrCYWn0/bxo8H0j4v3f3J3X
cuPW2m1f6MCFHG5JgJlUoPINSqGFnLGQnv4f6N6qVst92uVbl8ve5faWmECsL8w5ZqA9jL2zdmhF
/fxVtucsg2phqo8IZBZjOgDIyndZ57ZBRFF2rOm5/KHeywCB1Hm1qkFgVCqS5MARxnm/Hemcl1Xu
XMEHdOMRCfWY3qiS8OKkeLAMxUulaFUksTtIZMlyb0wUe23FJNVhQt/FxOoWBNGMiuzVRnUAqb2U
rWatl8r1NCc2Sf3KorI1bJagdXZMjYJh/XQhDX64sodhNsUUPNnsFi7Rtm2IcyPIz5fNTaWGp3EM
CGcTdLHDukqINgghZY1Zv4YO1pvyj8CmiTABhAWDm3FU2kZ3FduKF7bWNrE4Amp7aQv7EAbiMW7I
rIqGcjO2YkN++CrrNDcWSAdz+HqNSeJj0l+qjr+1LWINRwmyj+Sm9qsUvqbhc2Sg5QO2VuOeHbJw
0bX2Tdf7WweYwqA7lz4Bf02QrSpUjSSE8GcgzKbXLE2hARUIiB02eLUb6PbGnoZnSe920RSvClU9
Z1p+LU3VQ9nRDyTNOpJS9mD6Kgz6IznQrkVrMTjFamjL7YBXkGCcNQa/x8Hx76pBWvaGWBe2cZ9B
YRvs8UUrpXVq8Hf/EhsGg9rjMAW7jFirQaEdTzqGgKRFqbMHj8xjC1qDpAs3ZbNeVvnM86UZhJkj
ad/a7KUWxlHot33ePBBjjbhYPdpS/BAXzw0z0CgDE6eYxbAccSf1sMkhPNrBnRNvtPGqoNsxaDtH
AUteGaOtgtMntOWNHQxvpiDAPnjtOmVpROrGjIp9Px8rRbcy42qtB2IfO+YhQc9oGQ/kLhEkxsSH
IbIWKAtkJpfgHA85lYtosZUm9xkGZhPzqNoz2u39ZU5wYMiMi+rUZeTlgeHYq9O0l4bgXgAPhvTE
KgPQdSUDukpXFuby1DCOlQDorKfJWVbJ5MyU2vWlx96srpUUWmvA5jyTvcjRFimSMD9+joNwPXFi
/ZePASjrNAHoCvAf6yb3wj81F7LFOfHrMfC3n/84BpS/cBEa/FbDVhHazv6ej2OAmCIKUYe/OIS+
I2o+HwO4eljtokKTiRD61FwYfyHW1OiBMCeZMB2cf9NccMp9aS7oXT6/dOuLyobypHZyKdU2oSUe
R6sAooUWrcKiPEURmoLilMTcLnKr15dEkGh5fZ8GIUaxuJM8TejbgPtoXpJNFIRIg7Lg0i9ZUlnp
cxYE95JfHtMBimFdjLe+IN20MQjd9g3pKOvhmWC+YqFla7s0GFaq2cIY2nc/0bcjG58MZOw0lkfQ
DtfNVHuDiNY2aae5XBTMfcvEs4ApVMkKt7+bmj0TswCup2leWmOi490FzcOd2e/Ya8nPyXBJxjBH
BeEpgbpum/hUEDG7xAN3iJvAk5mVhfLTZJuo/QwdUeQ3I6q9yj8LbIZ+ja/Xih44zCEAZdCpDCJD
5eSiA4lqsCNAsNpXjtcP40PkPDpKeKOAoGOybUN9BW27dOxpUXYS07fQXhM9uKc43IKf2VjgqbgL
urke2QtYmufCAhcfHU0j9KKgudCM8pDBXw+s+lDBaVW1gYTa8L6cTEYb73lB8ZoXN2UkH1RawqCJ
962VHVI2NIrfbGuyNEfmqJFcbXPoompYXOs6N3IWfH2knHX7JVB9FQAQjb70Y/H8nywFWYtTXcGQ
0iitZGR2f74HGCaqgc/3gN/8/M8Bg63xBcfJB63qOyvl4x7AgAH2ysxl4XFnSQKb+5/2P0pEvp7M
h6xZPP7pHqCTY2bNdwwb8b6hGP/KcAy868s94MtTn2crn7UJWqI1cl4DbxvzlkFm7Vn59di8RmhP
ERKvwmy6yls/XkpC3cRZtDU5aBIlWtWZcZAIAyTKw8NSuU/IOWobWndWlVKgT/ddEefEuGSO10Vd
e2PT5cEumFRSwTS+olaVNjbJR+PghqiBgStekO+0rA113w85OyBGjlmLCg6x8uyZaUkiwsdsFg37
lyuabjetzrVtejDtl209uAZ0UV+5kMeCEf1Lbd5Z2s7Mrgtmon0N7EoDlRuAuWJIP7FqLEBbtfES
7KWnRw9deOnEUBaZMsjaQ6BBGdHkxcw76MpubQUkTY2sfY3U7SmVSR4gDwZTR1y8xnn2YoblDN+W
26NmStZi8v1dCAUcwQs5b+1N0sxfVeovnMNbknhXjhJcSnqSraiIkLheNqPh9qV+EFbLStuRdwEd
cS/VXq8NZM4orsrIWCss5dGqdn3YTA9YN9aVb16FJrlfk9PuDTJdGru6kKR2kzU1QZ/l3eD7ZzWZ
edx01Eyf0x4rSio2pa9upMr0snwwjqUg+EV2IF9X7TqW1rCrGHq5aqi/IZkoV0odHpJW2hca0Ftf
gKUq4ZTF+TpXmmCfksel1+M4EpBR1BSaiOltWDjk2RN3YdFfMP3Q0vpxLIJ802fFDsrO5UQilzGw
byirpV8wtVXNFn+2FO/9JrmZpV910q8V5rFpZs/eZCYtUrXSsvBhCpR821IYVYF0YY0mm+J+Ucl2
R2YR0oqsO1Y2mrPODA6JEh8pxgi+GOq7GnCH7XdXelQuDXKR+Gj0oFsPobnrcmUpc5npcnGjG+rJ
mFmfVSqwR4rk3oxVAol7+Z6xTnLNFAWRQswqU0xcTXQ1G1OuLmaD+hCIcVFYKqyiPDz6CSvPLHwD
3nlKKzLA7epeT1CBNq3C6lzJLk3APMLSSRYN4wudHCh/Es1WZ1yUzHMjwQApmidJ4zxTyhsA1AyZ
UoZNlV6ue4ZPgS7YKzCOaue5lF+oO32eVJkOEBxGV+M8w3JShMwEhb0baoXToUw4ZTC7JPk2oxh0
s24yl6Xj7INxFrQrL7DHnuFU31ilfp+oYjOfSyFDtaggfTN8mAvWmpGbyegtYc8SM4ljICcpZNHN
E7qJZEPCyoCeW/OeGGQqwzxH1o8Kwz2CwUpyCwd527ERz1VjExIam5QwMHgqCN0WBpNC5kSLkHZo
ZIJYjSNfIEaKioCazIwxlBiSz0PHgQ88+j6HbJlItoOPlCBS3obvg8p5ZGm1drr05Wnvx/2z1Mbx
OtfEQ5ybt3buXwaTfmc7aPcQVV4qfmssOvV9lDtXZktRAJsX8F1ZUxrifWTHBcnfjTJ9M9cMBMHQ
zVrKIexqXFlPBis9MU7b0FQumgqJEXg4HBb3gwbnvuIzYR2tBtW45nNh7E3p+Z88YYlqtmRVYazh
aFj19D+fsBb++19P2N/8/EeVPYdrqMxYVGfGUlI1/6yy5b+YGH8EE1F9fxyvJlhJWdMsDerYbEJh
PvIxaQE2hCVKt9gGaD9G+x9rjcsf+5sfS5Tfe93VGdv2y57ny/P+KjccNX1gixDrxGQNI1EwORML
+Nc4rCj+Mq9KrLVvM5j2qyVpUJ6hpG7Hdk3JDjKK0ig/Zfb4SJ/6btniMHFk9GncnyQQwXlUn/Jm
eLZ6VsuEbvplg84z1r5F5HEp+UmQHZfhh63YYQ8Rlivn3EjlruwQC8TpQR3qM2lm3F+kAqxxy1i+
uQ4D9dRQsc9uXs0JDn6leEojMxiPWU7Jr/4s0OzNbVMFdP+IRuBzRO1h6PqtrljcRd8tkipiH/C7
BrJVNQCTMQbNtMXYyqsEvEgbMkMOUy/wx2cnkndRbV9X09iiwapIg2NZ286buuQmTdkKNqwORzt0
cTOtVSXZ5om+qkrgYrPbIYmeJD19iA3Fhtcb7EymO0JyoDGGXlPWB1Opr9KaNwXcOaJ9a9Ub0cE0
hzc9u+iZ65cJC8AbhfhNQ8sOoNJr8EkuLdGh77uTnTvHAeRSil4zkL/V2buVPBDZR+Ql/n0wkr52
GVjZTlZH8kpAKgZRuyAoGtgQ0nctqQnZg/vGaF072dWcClwsInI6QvI6Wu7ME28OWQLvNXkeSveU
ke5h9RMqPQvZUrYLZ7EZ7+VAGgiWRZQWxIOY5ITIjf3gBLQN8smkhc+c57h1GKM4KEsR1pE1kpI5
Us3hIxkpJA4LUYtPWUVzExJUIrgpNzbR3qA+U0250LPx3Ah13TBbm1qAawzdJGyBjlxsAwdYXEyo
ZmvYF8SJnOs0v3ASZy1sZhYcY6kwKTbQVbVFOoe8XEujvotZsStptnMipOHltFGz0cvLaJkbEwqY
0tzVcfwa2iRNxOgXDGRaukh2VlksW8IR0gRC9Bh6bTSux1ReZbm/lXirw9o45nWxtSsG16q5GIP4
XJspEi5lV071no6ZsRXHMqpwo48Cms5sWbQvBljwwuJWrEirynDOaZRh8UPmQAkhmcNVFoO+ITXW
ECkJGOml1QWk3wUHq1SWRW+uxXRb26TFhEch2IZh6y7yAWcWqim7RZKAHT28w6Czia38VE5nrYDp
xGbqW2gO6zZr1l1XcNX35Dg6lTfJ7O6eE+0JFKgnkuJd0/tDqI9z6IRnSw3LndYdw5dqeJfUcenP
uMHyaBJN2irKummPlYkGrHMOYW6Jq5x4i7v/Z5m2KOyh0DdDtVN8OH3tVaH8h+lRHC4cAyQtwbU0
dJiXf27mFPVvc/2//fzPowY0DBxNltE0YQBaPh817HpZCf+GpDmzX2C5zBb17/sAHu/jtDE4uxR+
ypiPo3lG9G8GOtpMhfly2vz61L+oroOk1gng4UsnBOjMMnjNU2RRMsEekdkZbGL9ZzuUTlRn6UI2
AVEmbfns5PKwHRUNgGR936r4Dlv1nYZ55WBoAPq6DQXfoaS8VbKM2WWFaou8VkBO64ZLm5C2u0BM
IOScVWgVbGvptVBCTnIausxAQXeM2yhmsmJKB8NXjgpxlo3qP/ncAsSEQNe35pSo7kq0VUvxxRnA
TJvG4VKLpnYpcT8m7GKOWXppQsdT8VTFg+INqXTTF93rZKrIVDi/7PSoGkB2y2EfqRxMPhsyFc1L
bB40cjVktEUaNN/WJ3Az1PoLIzYxYNp0WPLATlMEE6cGfSMq22Y6wbMkwERsdZGhWTYtb2pV5igF
glJ7bTKODvTLpu9dP32G6nLqcnXld+B9dcU1NAN+VEIeFBC4BBaWP24KcJhT4ywTWrNQQvNWWfDl
c5bbfrOeNGtrBTMlQSfuJAWdp/F+i4VvRsfURgTuN9wgzmZ5niO7eZGE9NxEJIHWaQOdXKdyZ/8p
AleryE3BgDpUeJDohpzZDAWtM0bLnAaoBQx4dSMegEzac9Pgtv1gWRl5oFD68KbrzXTO7XTTSdGp
xxbmtxzpotpYfrUvY6IFdPr+oMpxrHUHSzt2Wbupekz7UUfZ3jwIHSG2oxDAmOx1ozo1wtpnmXFt
cjJqCKDk3Ihdo20eSidlQ0y+V42wrMsPetvToFJD9BMGObn+lnVwjcUypurvulfofFBiuOfzUdYo
taQi2Uo0dmYeLUcSHoPmbszUZaCH18049ZvYubHzccOVcEuw9iVZNSgbO27nqZf2+abrWWo1zpXf
hBdNAf4iH5jLi4ppgDQ1h24EalGZ3TpgH3EVSCcn1Oi7YrJxz63i7yOFQEeCTKLXwITu0RGuPLy2
srHSWR6b8LHVplvoeB5UG2f/GB8x67x1Mx9m1mfkfNxoAKBcI+Yelll9DskSqBB0q01xiNM5ij1H
g3Smez5N+BSIOqPGXDo5IextvwDitLDZ+wTTiIlbLKSOC2l8EDBeRq7+KGU+mL00ub/MguuRFrVq
xS6nX23A52cn0xjcxIfYQSR7tG1JGDCmyitJmlXlc6PRNxXk+ihLcGW7rNr0MeTuIr/UUBWHYeRl
skJEV3LAqRp5yiC/90O901oLyEc83WatjMPkMFTWdWB3i7bNFuO4M/TRjXAmqDByI9b1fR2fKkvn
0027i0znOpdhEI0tDJdCIUMCfWRlTo+kDuyIVzujMzjESn4minmRzttDo33RRztYZv6Q43bKvkno
VCtgkpk1Jz5NDqGWkr0Li/JOEQyRLF/0njK1hyIbEtZgPh3eKBMLF8tXxUTMO6urG0e9ahPp1OvF
RR03W0lujnYhbetEXDsgPotm2PDWLYySikW1SEzACI4e4aDHjK7ytF01SnplRazrK7PZRwHcyMxR
U1fRpc1/t+ljtohaS9XQUYFNBLvx55OYU/vXpu83P/9zrDrPP1XLoPMzfsQmfnAcrb+wj88k2f/N
R2nuPvo+gm4IsyEYgHKQhuQz01qHxKYTjIsY7H//6V/0fb9RbRmzOEyxye4Fbv3lHC6qplL7NoiR
Fw27mrg0UT0ZUnsT6f9o7/q7OZv3+NNDUZJ8nt/aaalxb+ahCJpZtZmv8I0dSiIGrtK0me+yHsd/
WCxUmb1g+U82r69Cgi+f0FxKfX70sI96JU4I05gqx819WLBmedB9gwMudu28dvlKhzCcQkt1tfYl
6f9BR4mF6kvJ8/UZfHmr01byC21+/Y4W3rWEiyh67TmJcajQJ1lWfGUq85opBlrfuYyNPZMmryjj
F1J9sTLh3/G1leZXC8uRVjHHiJPOxMQORU2OWe5Fqz2BjrpLGQHpz8mYnMmiWKrspsiDdeWKssrK
4FQqQ3bHIrBd5G1xwYahBXyLOlrVlkkVcTzuHf0+0OwFS2ceV0WsMIuzTJlixLjpDaazGn+u5Etn
Ut6MyLgjP/ZZMC6YHH8d1J4RlHhpqoWahNd2jzB5bLHpVMvBedHI2RN2fJd1pusQtdsExrOuyTDI
aSjQP8ctv2GIl3nIzJdFVTq0uwZrVFuNO1tAvM1rtEgon0diVabDFPXnEH+CYdC+g+DoczJV0sG8
jLVULGwOvQ7wJCHsu4rjKmTertFok01A3gyzSYTNWNfr+hRobL8mf6WpI+awFgeBecP1SSRQsx+E
cmTCem+qPipn58xtdEm7d18MUbuR/PCl1cPD5IirsgZyNo570RhXspnuBw0TzSDoKuOV79yTyQiZ
gol8m7u2KQ6Z6Gn/xL5EUAhqGYtL65bdpUTOAqyKtED2q0vbSnRnDCQ7Sx3OTidOSda+1mNzAZmf
QSCZk7mKswoLEIOLejTuksmkQBZeHoYXbdlvGX9iIsIP7Pde45Nw0QyepQ0vla15oxW5momBGcyp
ZZXeJMRa0eng7VQ7pVoLnNTGsq64Jan3WoYyXc0pxlAd243FanJ491Hh4+SdOKGDp9ow1hWRwhWM
gUTe9CVZgwxRfTigMspglbClsp00t+nbU6JguY4fW4Y+5DyjMggPIsSujIyjB++CVBCI6oLjfaXb
xV0CZygR9mrMVd1tLDyDOG+k8OCb+l4UU0FGYOasTbvtrxu6IWrbOMy+dVgVR9aO3Th4ScH1UqJQ
FB3hILJSL6pa44JncK/tfEvOAyzc0gO3J6CGQdO+DQ77oPk5kwnUrPIKjUNC/F2tiz1xxQtifTap
CYeAAcWV77euAnlaEtV7CcxudLo7WbOv1cxeNpVMzKdE7diyRxh5fiBllfHeikoy/KYrKUbDTuik
hFcOeYtUl3yLkqdokO+lvnmJ+h6NrPCXunEr+YdGgWZhhLMgVZnVJtsMT4PPN9Fq5ZNvGudwjqsw
iPhM1AlvR2ktG8U6WrKgcgZ90QdQrhNVoe6wyucx47bhpKesvgu5lLJ6FLwtsAoG9dwK340r25XS
e70Xz1XQ78fWXKk0DvZkbVPkhHnXrK3E3pZ6/NQJLmItWYtGPhuj4jrmsDKwyMUOAluSPKsI4Wue
cJkSBVtTNpWo15XyXqucZWDnd9o4XmSN+VaH0pNufAsssRq1y2wI9wRRUDpN13V/oWBcRMgEQ/Yc
sPexcIM0BZ+x89QoDlO53HWgCxth9PLpcP/fqPQzBnS+L/8qgP+lNpgZz59PDjmMtdqeODlUFm09
ASpDUyGrSjyT3cZMyWjsmz8/4tz4/+YhOS0VRM2G/lXu0A7GkKeSw2EV+LtepSMz/EufzJi4L71E
Sl1tMj3SUQhAeCvGXN5WyKoz538ayV+E959f+W+LA2TsH0/jy5k5hqNFciRPQxr2PXKfJlgNarb0
yx+V4r95HJNUP11XGIIjQpzfjk9O9yAOi9CS0IbqfnE5pi+DfFMj7zb1H7Oh/+/jzJ/Ul0/yl8fR
f30c344dpzLsCMU1dEXDBCCaLoKywXB0j9LwRq8ozf8BgvCb9/CXx5zH7p9emyIx0ZYzC91r7XCA
EIbHaa04fDu7f3gk9TcFxqeHYjPx60M1ZhYUoubl2T1bS7EjGzSxVlNLCuwmwtfSF5cDqo+BIs8Y
iOG9AGe/CJR9pt6k0XYoWCYmzTE3nqKAWKDo8s8X9e/ffGZLjLoIT9G+vBE1BUZkJXzIiXjm/LOw
LDk6sjppuEONnNKQSqsy+QcuxvyS//6J/3zQr7qhKtFDmz3gJsAEW/r9Yuzf/vyyfvsIFvXz/KqI
qPlS1clq11XkQUQbrYqvk/x2ENl/eqIJI40dFxUXyZXfhSJ/kqghN/u1j2JA8PXnPyaaCs2SNRNd
uHB+atM0rieUyxqhVQhi+HA+GijY0zPJYH4WjiLP4pNPo8z5t3CrUeV/L1FGg/3lGvv6nL+cD4Eu
22NSCZ2UjglzqdWt8A1Gy3rsOJxmJFoDALe/iexwrVijW0TxVaI627CVkYpGeOibVSM/BjrGM4gK
sUnuQxF4fn2ntiroJStsrk278j0FK0QpbsuxA5IPQqBmCFalybrDGu2H1SE2zFXoqz2mfsGODktm
qPSM10x23NUiFiom6xqI50gcsbmq253MPo7x0iapxTK0LbeCbzlUz02f3iYOidq1qZxHSb7K0nDb
OAzEQEKkE1qxO7sIr2XBTcbE/h4IiVI5NQ8G0F9nqvamRn5Heg9n5UHNlGsnzhjJyMtmbN0UCexC
GjvEOM6xJ9Ui97/59BpKblOSk0TnFIFbhtPW7jNwlNmTmuQ33LahN/nXgzWSUufs5QinHhO1UMnc
toiXKRhaMzdR4lB9+SFZx07ugPzR+kPPn1gW5WSVrowMXzYTZwMDGmI3Y9FE8U3WJ8QqEZValec2
R2Ndm/dSZrtmY9xLqUMkSr1tdGsTtMHeT62ntFEvGioiO8reyrpmxoasJdD1U1sY2P4zC2Gsdm9U
xUoDhRd1t0MYnHyshYoj6IgYZXZRcm4GE2fPIPeXfteHyyLKV4EOCMCpCk9px602EaWXoTGXdSpS
tQhwvhexF3CzBt4+e0JWzaQtpQR3d+0/oreQFr0m0gUjV2ZXviCJIFefYst/CRpSlNtpW9rVkxwA
XlCQXg/5mZARIgDgWviOddSC7EQY4Mqv229VNFyNSrkRGEtLovACpLyosXEGnZWgwfNdni09xQZS
MES1bP8lEc5R+KqXx7jXRXjSNP0wFvPoPXBZ/qCM7rzJudHSOMAKBDGQBVAWFlh5nV2nyDulyflb
vBi9si2z4Qk15inu0BjlwJRzhtWrRJeOYS/WObgKHan2MEDCsM4RSXjJuJMNj4RTQsrVZcY6zaJs
FTl9psSvZexD1h1ERD/+psLwSdORHekcd+ITHGE4VM7TpkaKbbAwcJhFNgg7AFYnRrqNwtccDEjr
nFlA7OsMcCILwzCiT2e5gJYrM+zrIXfRYbK1aLvL2ghuUm2HMoXBOOHbhsbvUgemn5B1/cG4zaLo
IGUPWmwfagWNZFXvGfftsvgoE1OK7t/Vp3LpKAM+pGyLFvNQ6eRAOJlbQ3eMrBfZ8i98pT0pJr+V
uYWPNyzF3W0ZJ5uPMqYLseGKBXzeZvCY444lOpyraxv5004v5jOQBUI9+XTRF1YOccl4zGsiGdWs
3gzWdJmqjYew7bGbUGNZcVy4voguU4UmZ9qlVcGU/il2OnrpyCW6fh7NxoXqopJd5z0Bhb2CZU3T
KsVt5eqa+O/VxDByEh3l6iARyqdh8fenfmE3cyLXoC/k7qqQ49uaGzZ9tU7tn8KOHPxD64htaN3r
6rcyqBc5+I2kwYQQ6t0ab8eJlmE3qqh6NPzaw1GSdb5e5KKpfEA9pHw7zQkgYapqDoYXx+GznuFU
lWTMxcajHPKslGa4JjZuldBGOr3zlJfSppXnDklMW0H0fIG/qsV3kZHiHol2l6Z8V0laf00YdbeV
CrECML/M3kSWUBxytSf5q9qSLunExlNBLEZPPAkFASAQn8+VBYXZdfeBQEWlav/pBEHZJshBUQjr
s2EY/nnvabHI/LVK4ED/+vMf01b7L2TsrDs/jVQ/pq32X2TpsML8Xp98LyM+1QqUiEjrSdMgxXXm
mP1ce+KdBc6mfd+Hzv6ofzFspSH8Uiv8+swJJvy1RB9g1umiiMWmG+PrIvnGO7QoVNSljFickGAB
8kyDVFq2NqD8mC/E9DjFrL+qzrUSZedojpsxUFHH3K0B4UhJv22kdiUBUXDuVVLq5EDzGBxfSMZt
26vroJ+QM7B37F7L8SiJdDuQjdNPPi2dDpQAyEN/LyYmYXXpRnR6lmwCusOIPl1l+eTV40lFX66F
3TGV3qYISFPRP4dMBYm5KeGmySdteiyIESy6+hz76SNOXk+kiA0bPJZFUC6cJFhIqoQ/pNqI1Foq
JL2axqsuN0t8aYsgzV8M+RA5x7LpVqHanOOyWsgz2mMMtmaa7ZXOvsunejdYaFYsX5YuZWW4CAvj
biCR3RhepTTctYX2bunQGCzrQkqGta6SU9g1sCvtVRES1krgkC7daHm7ihg+jlXtJqPvVQZjVOhM
wlR3b+wW23UooD9BaZF7czM2rWvl5jJAb4mA6eBIDGeZHWbOa5mfhs66ti1qOFhFKnFcVcYMVO1l
1ETSd95qnOJklfCECetUaNFaN26cUVnacwZumRdbGaJBMpXAgGJsV2mPITXjHVG1DFnksGlsYzPp
ZynaanF/WUjFPtTGjZTpr7Gfnf26l/ZhJT9rfX8Zqnh1GqsqFiWCXzSG96gKC+ZgKBY7w3QrYTOp
gNYkZ9PKyGcPHWuz3hoXVd4zmBVvUz/c2uKurpLLuif30HRW0wRPKBUVCa4Wm6jWWg1oSWAkjoq0
DZX6wZCaizFcObNeWJN2tTy9MWS+4axZj/a0chyDakN6qCAIAPE5a7IA+LJrJKA9wrkecbHKI4PB
1iF9QIXSBcwgmFj/sjNEgtS0JrJqYsbIoi/JuNPUwUNIem9KElUrn6yNazqn7jIRuuiLJJ82shRj
eS55SYpAwpM06XPaMSyBK5L2zbVo62+9YFeWk5ct8WY1+fT4vRv8TwodHWh6MibOuU2zmHZw1/tT
r0Z69de78N9+/uMuTHoixPa5AYNK8JVVwCOy+wWLSkoZvdzHTVj/i++nNZsJbO17yNDPmzD/Ce0j
0ANDwZI5d2D/4iasW39v2X954vY8R/k0kqki0VCXTsnGv3Wmk9Nir8Nn6VFXA8PZaTeTtKZCGXe0
FtB74PlglsQBVCT38VOorIqXlO/ZeJKh0IlF9gywRjqPV/4zZpsmXQzb/C3cmqdx01zqycLZyHvF
g1V7MAtG7Mvo1Oz868Ibr4YHNvrpkYzDjbo3vQLQGw/KDjo+GhfNu381vWWsuJewOQ/NrqaX8qL3
4SK4GC5QOHQH7SzuHZc7klc8I2KHkYu2n5iSCxuC5Xt+CO4AJyglaX4L51Dt5RME5MCb08he8CKa
0EierHNxz+u9iFUM5KDBlyb1ispqGoK4F4FaRwyHKrJexIjkeSOKBV2Hgfs89BR1AUCAbX20RO/H
t/yqXIWX5lV9E+y11+EhZClRLpWL4p3ptuJqD6iT0+GErajAnqtrZ1yvte/i9wRBFbqQ0yESAxq+
7TbA39XY1YFyJVe+wS11Ub/Iw7one2mdYtaHHqUsRzTdoLa5nfIKrUVwy7/xv/6bluFcRPyzpteu
i52QFumLhFyRuJnFFOC4cHMQQmJTixUrR1VslWvCP9Beim2GUsZYUvHl+rrmdx34h7rVt+SDyEBt
MBKTstm6c3z6UuRLikvuhvq2i69qUmeJEkGbjonXvsH7ZHmW5x+IpuB3mS4/ALpTuQZKnC1kac2/
cCPS85VyXVH3PsYv/L4f/+dAYfbNr/HqTUBUyZJn5PD0c0iMi4X+hqs4IpiGVlYcKc9LqOuuL9uo
vW+UU+Fs4csMzxT50jt8QMJkuyvcxZhpn4Zv2Uq5BXYk3dgvqp0t1A3IgteMF7Z03lH2apxMyyQC
QLOsVgxFJSg854Jd3rfskVKfIsF558SA/nATQxGuV8W4ynQvtZfmOSK19hoKxLW4jM5EwWM9UDnS
vBocjNtOTz2B7paL/rKx14yxRwS/sRcau1LdkKMXYZY18kuHrgUXKFFzXIVcfEhs0V6C4JPpTxbK
Y7HXT90j0bw6utpFwQUM7DDeAExAGqlchrfRRfwE5vwtvqZScA7tajqktPRP+l3/PDzQOHcPcMOe
B6B2E764pZpt/W/Ed8ARrKDEn+0j1rP8VdxLNwGJ9GsUVk28hEgnHZhWFs3SeUNE5PPht5zZ5PQu
nEfzVLxglojO9pLATDfYwMRbSSsLxEgIxpAMvE2cAt1e4tDpFc8nbXNdKEszPQakg7KKTgGJEV2A
d3mhx1uQtCVNTL2sNka+6llUnRovWsm+myAJ4RIvD77iST1SlJXEtSov0gc6kP/0KebgdIW648A9
+O55/dMpRuHyt1Ps689/nGIkcFIqW7gliYAwrNn19rOXYM4C5MD4eVh9nGPEbNJhzIJ8NBrE/XD6
/B9357XbOpp12yfiBnO4lUgqB8uW0w3hIDPnzKf/B3f3PrUDUI06lwW4qwsoy6IofmmtOcf8cZhQ
vqGspFOOmZW8ADI9/8k6Js2noN+K28ovl/5bRT2VzFSMaWGsK+a3Tqf6x9apnlU9caPZwkyFrGQT
ZWKtyw+B1vl2q4p2ir07Mgd6dDjCGRN5C9RPC5ZsoJZjdE6CegP37zUlfTEghTEmjTGYYxmrNj3V
KhgzvZI+LPrSmsmZOCfLcZpDHaPAZ7s4Bz2KJD42WMOKEHd4MYdB4iuGd1W/FaREQkwnvLi9m2V8
YyneY7Nzyj5f+QIN8jFvmEoG38mwrqPFShytoKA1EJUeesJT7aHbEPOwY47K7wtx/EAU7owEedcY
5VrRd4Pe3Lesw7HevauCfoc+/zn3vqKUSVAMTOBdnmPmJv1xfx+Jg8ruE/GyGmx6L76f/Oba5o3P
aid8ktWrnuohKlZT2lwSyDsulwDQz0DuHCOy09Ew0tYBHZ7amjUtdfFTDuONNEvD9aM4EatUQIIw
zeVI07gW7gyAtgLKu6m4jPG/+vSvUqwn2to0VQkpMsPqb0Ys2uU/tVa/v/7HiKXoz4AFPYIzBrnN
PGJ+jFj9G3tdwwCTxUCeewg/xqv2DTWzTgo4nA1eOAc8/BivsEwgn/ACAnXpAYvKPxmv1tzb+G28
/vrBf2tzikKMxFFs/LVpOepBBGnh3XiqlNceUqNOC0xOd9RLI/r/5RKO1M7LboSvHjRMDtE+Lc6D
d6oIuoIlGVmbjOp9zA5SGZ/SFltAJ6GePWVRtsgxgmT6pYmuE+XCHrAdysVZr8q2RJD3cbKtDRFY
pdNR0I+0T8C0cT4tMZEjCLLMa6WBviIZTyPeQa/yZcjrngv1puA+M9QJnOQeEWnF4VvOkREG1WIQ
GhypB4RITpsFWDdFom/OnKmBsGTyI4HaxDKsyyGFi7EdcjZ3lBLjaJO2xiJRvmppVQyqI2m1m7eh
Q+ITjW2q04aJpIcChnfq0Q8H4vnQG9FSlMaVYL0lm0IJlrL31DYXCXMgGttF0VkLWgwgqlnOAxXz
g7oYWU+zlpJCjEdeBUZJrua6LD8a84rnaSHm50LRiYh7jIVzon3ownQfNzHVk+hVTMnPlfWtFouk
5ToyAlTpg5zgvehLd6rRUkxJw6UiRrhHF2VMgdBVSNDuyXlck47mx2udzNr+Xole2W5r1smnE2Hd
exoH90NVbUpO+3pt2vVIVfehIiVBwkMaI1Mi9xuva+VWgHAL/62c1noDooWCLr2WIrjI3ZU9uz++
UrFQ+l3vnTmBE0M2Uq5+M+RbpSy99Ca2b6l19ABcjTQIwugpRT+dJtZSbd8U9L1mzlaD21Zrz2Hx
mGY3LVlKAPHRvwbcOQv3SsVZxyg3fgTLo6Uum3NV7+I0MKe/mNRlzZT3+pRpe8Qckfo6dFhP2dKf
29Sp5K9BgHWaLRL+YoZ6GOyXU0t3Jt+mEApOpPXLlH+XymGFNtfO+BozfpWMcUtdMrVDFtXzc43p
BlFJLFFrH145yDd6c9B5ElgkEPc/ywhXgCUMAbQVrDgL/6ht0nszPvUCoLAl/OGdeW2eWRaqfboe
7omcl/0EVRJPlxNTSUtd6xnBmJevMFpSI8MCWtUU3JYa6NG30Fgmok0uc4V1jf1puxLEVass5ZP0
mtMj0aB1w5kEw7yL1WOeIyt+Cgh9wQxdziGgfX6qIDzuRmVTF+u+tiV8XCCZYS8P2+kS851GS7lz
jOiBokwz2QjsCRnjVvtgu+nkPFW7atefpaO4yXYosj+gSQiW035MO/nEjVWf0KQJSMUvPoZWPF3g
1jKDb3VpPlRPxSk9GEegRJ26TtLDmO87eLWkML/TXAkeByxg1cI/a+DZNt0M383eGD1xwyBaBHtq
OAB0a5b2K9ygoVwkd/1erw6DsSs5Xhbxtif+qNqE/oqAn4j7WT6I4aVvtk16k4pzYx35/LxDKGz5
QbdXNtvxucRwzaNOMnX0VDFAxZIkejus7AK3kuCOz73qVPG2rR1BhWlEkMWm/ahVbIJLWUbCOOF4
W3bNUkEEtogTmyArc1sCW9YOwhIpZdw/8dsdpNoOQ8BT5JHzSaEtH3aoJu8nZYXyACDI61xRpDdK
OHa3CtaebI8PJc8fkjSY8J9xhuWYBBfHazctWeaG04y2Ve284dyZT2N/X7zBhCXmx/IP6CVjGmyX
vFmJTLXWwcrO2bTRxFXF0K4visxfPsFRxerAF2yUqzJyEPL7uWs5ZugkXOe9TqaDtw3D68i9FPZh
fkrLQ1keWmMdy4sg2yH90TSGmcPJZXC99dg6A6BkvMzclOzMIUrPTvR1+AExPR1M66CH1yHeUrmr
6n1aO169Tf03bnsvnpMKBDAFuYMFuke+U8djvs9ShwjTi6lFC74DHJlVtOFht+Lt1Fw6NjO0PGg0
1uWDYt0r5UckOEPx2JUfWW9DHhpPc4Rk7ajEmrvD6Aj+IWr2tNGgJsXzRyN71RHQt/a7OriWHyQM
WFRRHUqSpsAQdkOVhEM7UleeN58uy+nMgBH29XNCveZer9a56vSQVsdNjc4MPDDTLnxa9SIsFdz4
qCBPk7Q1662pfqTzJJbeYkUmxPI1SH23M/S12vEw1c0GWaQaabT5LpQO1ZbZw+erQY4YWb2Ty5Pd
gRKka4RCDbQvrem5uKM9Z2PlJt1VYu5smL9Hgkl5nceszXV4xZ1g3iekV8zvHTGlybGrjdHWDE1M
DMomr0mEqtZZpIGKkjdplO/7JtgXX0wURX7UjY3Y75R6j5HJbygoMGlWPLfWW8q8SE9/QbQXD0fv
8bR7S4kebsuVSlnvquS90KyO7pKb8BDAxGaI9+vU2Ib6iZBOmoCjv9frVdGDsVil8S6z7iQau2n0
mLOZH9+TOeb1jZqICqocrvvKDNapMz1L4lnVjkb/qCToMK/diMvdezbaa0Qys3fSvubHS3M9wZ3q
nYbGFOB0uIGvv8R9eBzISrlUx+DSOMYdhIsRW2PDgsmVp5wqcuEgsBmR1VuW7yZ9EV3ZQCzFEKr+
o97ZxTMHYiM8a/CK/Rjw1kCXb9mqe127NOmXZBytlupzsxCTR31aQvCScZiWC2DXubSroe8abCng
Cmyr9BFhdNJfpuAZKyewgkMHJ4M8S4DAjVt1tuBvzOgS5i8tC4j3aKRvsr8PVsanUK59vFUNi9Xw
KlVOQxea9oGwtVAte44QHQp911fbOLsLy7WYrzNhHfLpafb79+qT6TZfVuqMtD0oMqYraFeB4ITm
Wpdsr1mlDChQ+xZNf/geC/j1lnXkOYbM+YZthvEmegtxP04uv1/UrlxtGur2Mq5Oh4ZDEy67NzrE
WOQEmHNLRWb9PqPSq0QSjtZtikBykdFhwhTF5Guu8RwHtdsUx9ZnjL0pMZl5jpHvBGNHtyYPHAo9
iW6Lsm0h1AQoJDhCtpJyUnHg5C0w087f4Ft4HhzAlYsJpLM1v/FMrtPcsTwwyY75C18ns4VX3qnD
veEfdKoYJhbcTSM4IqA29ifGWiZMEGWhdhlHmjRO1bxTlBXLubxUPRqrVv+I8q/KeNa28YMq7Vu8
Y0xJtSOXB4gpMiTNFVpE1gOMSDzunrfzHBxc6qXcDcEHiYNl6/50+Dj/Rzn2syJSms/UvwrKME5K
FKhxdIBG/F5b/ql2bCZtXoVd6BNLRjWXkAI7lNdd5yZP0Nq0dNfIc/wASyYs7hKlTXn//3MBWCA0
WZY1Q/2ehPjTBcRRaVQkk/prqmAVWIhxJ+kH7kycuMW0qd6t/pVw0qx34u6THEdvuPz9BcxHpT/u
wOxmwSUzH2eMWQ710wWgk0ZBOXnCCrp+Ti7MPpILp9JvpDGTLcm87JEgjDZXtS7iucmrpad8RiBs
zF3uEYj1VAnygoRv6KJD8t60h3bxPy5wLt///hX9fIHzf//pAhOvBYgRsJoouvoihuTfGc+h+Z6S
Oai+Gvp2LHYd5mPK2MR5htJ+nsWl5h0LQlddQ+m9MGWMlh8yOvYSyMb3q/uXNohmdJuiAoimUcTP
T1/ETM7+L1jq+JZCxJbnVv7vpbU/Xv/XQZ0kbxWdhsZDZH7XCf44qM8eZAnHlDITo349qCMdpWlk
6YouK+IMOf3roK7x5yBXYU3+for/Jwd13F7zSfy3R+jnT/7dyvPTI9RZQReVLUHiEAizbZHfRaDx
/XOiO0NwxNeYhKu6OobDewtevliZbCyEU6w/AOL0kk3rn1J23Gm1IHEmaFHwrXqSPKRTgLemuVNw
9sivcX5vCSdiEFrRGUzs8KtJvDeCvW/ZhbY3/ae+vLhj+siChulZvbbKc1WuhW5bSFik7TFeDdMe
VEJnbmcggsm5biWkD/1BK9ZoYbiS2VQx3mnxyzA+yhMBPfdz7qP+ouODqUgd6rIDyKzGc8OJxvPj
oEDmtvA28i7ZwSTiNdyiK4gi1wzIJnDD+DZ8iokjCGCuVlW1yrQ1ttPcf2qSU6+4FUYD4iK1K7oA
T16psZMPzpg4EyIpbY1Dx5RdAiklwRZAxYPpI41F2ZnGucG0pI6rUnFhadf+UryKiArRy/BGFvGl
EBEWjbQoB0dFWFWsC97IlVH6lW8+WKzsLkNmVWzkZIPamd/ti/0QrAbR7qqVyA2AC9qduEYV9p7d
lns5/OqgQiiHkg8Tn8As+caSYKCa+Ftz68EVZB23dkBLlJh0yJWfniF+lCA81lK5LQdOOc9+uOXU
EQ4Ozk4dcJPO57X7cDsOm7xY8gHTO5/dBiUZvgTNlmV3InH96JmO0W1NwtVhRsSb+lUs9oa6jgn0
aGC4dsecQ1cR0IkZ75rpsU8fRRgcImK/lTF8yVcKlWryOHVHL7g3ohfNu+N7ypPHoCOo/TXwr30B
FP0xNI5psuvGRz6+Qf00nLZd/WSVWzP+jIazop1SgoTKfU2eSBlQWSEnCA3pbE+3yWJKkoewP+lo
6Tgpx8OLhIazeSpwjKXdiTfX+rNZgCtj8SeRy+tfxpQE0BK1ayWg57D5lQjhYCrSu9fu4+6U8aTp
TwUXbBEiDkptZ0yI1RbC9KFomwx7dfMaxpjVjzV/SY+PZGjxL1ZGUVezK/K1k7McfInhnVZR8SqR
rYg9GWEvPtFOz9MCxEr/6Y0rud/IBJmkh152g+y5vkmeHcj0MokbcsVbLkE95MAevXAH8uFF1540
866guxZNe4X/C1WOibQCiaraTLpCuYL4Dn8j7XzOLV34ompPhvROxFMZ3iTx4nnoBuv7PnuXlGvA
nyRtUWNk7gixGsTLjH9pT0YfoH+TAeo4qreu7dxNT5nDAdREo5tbtlbiqcrwCJ+M8qzXBwXxRLHO
8Rih9wxfskPs2WpzbDAbyVxa7yGgt14QRCrlfWWdw9QV+2Opv9Nhk61FeVYvQM69dKO3Oz87BONW
UI6qt8sCheb0s45WxShuJTc/1i/JhOO+3xcdMEnFhhRjwfYiZE922sjV2pPVYOnubnp3i/xbTdeU
OL4HPWJOocc6rCrLsUREMg4EmVpdzr1DygDVox9jrGQjS/yVLWOXsZbsYIn66Btwzau5uTctmwyn
M5xxcC+LvkHBt9S+//SVU0CSA2hVYrpfCWSjso4vM8VF2CT3rqXZeLDMeFkwbLVlYCxC6Anv0y0/
cZZXoOND8xXWA5YsZWF85rkdvksbZdOO9pC51EjHywCKkgZ7emBrgMutTey24PrdXqSotSzl+XOk
1lXqr2k7ty8xU0BoYW8cTKgV6TUeWsGWSdQlNFJYRrfkmqwMsr7f13Q9x5yPfKLR59s6UVEg/MJd
ULiRtIkDcsYQgttavXdkyRaHJzbIBe9ifFj5Kgqhw2z197xeladq2AzXmDldYPfuJq8GAqcrm9z4
noCNKVvqRwqnuk7UyYgU82iFR6+4T6c94KGhv1bKtt9PJc/UQmr3lXjCgU8QdkJ3sbYBFl8CcycE
27BZitZ6ULZjjTfNrpv70oQAuKw51dGmoZu0yac9jdgwdNoNVr+IwJhg5b8wiRgAZpbqEwEE0HDo
mS7NfJ0yDUNDExcWJkwO3nAKETUtvBuJQdYi/vJeTerJxdK4l0pbfw2/LN1BI53iViOJ4N5KPnx8
/O2uAfV8bW5ajyWtWvSxRHFtWfkbOKqCcNF9YsJaMgDZnD2orHIUTgwu0S49xqw7mbZvwGliHd6P
yr7ulslFEtfWa5M6KJhovTflKsYSo6z1aIdd1N8L0zu5o355YAgR2SVCIZCINd8U5Zl/Csq2DI7x
4KLz9vRV2dFdO0XDxnviwoYrgChBR67mwial5UPEdoytX6vO1XBggGr3cvoc5msle8uVdVk4Y3jS
uJnVzvC3/KTaqZB3Q39XmXtIUeX4SYaUoS95iiFftDvCVHRkgOHJD10L6rZ2bpuj0hG2A/6Jm5Nv
vgiLNJTdwDEsP+XmRpg2FN+KbKV/pACErFUEFCDex8o+1xye4C5ZxcCJIB107jRsid3N4ztNWYDR
i/qHMUHTzbl1YPg1vguZjmAiUtXC0qFnVXH+i6gRdmtSD3ycpzr+4aUI4ZUovO44Ggc4z2azqRun
9N99b9U2m7I7Nup9yYxoOtTdcumo8qDA6wCnMAuC+7Na3+NXJtwjNbdd4Wr60mK2KdfDkRqkdFbb
rUJibnHNSVrILoP3qAx3Smv3BuIMY9t5j/OTAgzJyK/i00gupLEVWnIb9jA/ESHExdpqbaoGHDfy
Du6vTXhYLEBB3DS6tODDRltIUaSRKMj3Ipc8H3LUiOyZ6ld0ZSWjXLnG+lWWz0VO6sWu0u4gN4mv
YfVSxxfkx3z1UBoG7SFWbD97KFjDvXzDGKkVO0jXyluWYE1czhAV7gPrJGILDw+ojtDDodZ61eYR
wQz0+bjNz/p0aCk8VfWIPG4ZUvuWP1B5S7tM2kXXCBt4C8dLcceTRGnFclK3Wug7LgBcp85eRxHW
ir+ukopmJ93S5slEDyTkCrnP2CEsqi6G7RXWQstNe5iwAHvhTlChYc1MX4Xi21lHwuGth7xzChnW
Vb3z2hcxsi0CzooVPjLJvzaAPZDtq46X30dvLbWFwa1f4BDGgts+50QnIXCRGQfMixswT7r3IMQo
TFFNNKQmigjHl/y05loz0qVSfxyjNbM5DsC1EjeLYqvdiq00LIjvsBiSLhAOmKzpuSuP1ZG1JnxG
JF+9vpTdItyjPk3Fc2htWh3hx2ZwqN95/kqmop+5/HPr0XJOHnP1RCbljmnVnOsrDjX9R3GNQoXN
zxys5eCh1OOvWNhTaArxgrTRdhiOoUdFJFg2Jz3okeGsY9OtJFf6X/a47zCnvz10/NYe9AopMKUs
99fFs3VPVveRlLJlOM6qromaBwVIF/PEoZGWN3a8wHLEU3zwV91T4PosxIio0PAvgIJtWxvU9EmF
4LZoj+xZdt42PRoufSAwNW72kF/o1feHTfrabYan6WHaJS/KLt9O62mjrFGn3mB9OlRzHxWnPpmu
sDLX5YMGpXKRHMu9tiJb5Bif9NwmToC6eWsT0Ti6oj2sKB2eOIi4JhuYTWVbp3YpvQgP6+qqOMbK
qW18SgzVaAFc/5C91p/do7ngYaqWIYLTRb2jQzXdG5/WRne0f7U4kzQl0dRnOyw97Rmr/DdNclMz
eFp+5zz/9vofZ++ZOmIBaxYVS/veDf+rSY5uE3kK2k24klSXZsXLX21yOvZI4xHty9LsrPvr9A3n
mXO3yUX8V9P5D9SZlNL+OHv/8sml3+pLva4RzaGW8boqoJIvhiBv8ZAX2a7WzF2T3ZU6GjaSYnoS
YyrU6lqMSGwk5BaULCeWimMkfs+EtBloxoVtRGq2bCq2MGZ2DUim4XfvRpJqSpQpqJq1u4AMGx8a
UTkSsJi1n2XCXJcJbjz4lPAHZRPNCTiokz1qVmnfP+RsSOmkyRGQduG1JT7HT1+8fMSDU94BYtQa
YSsZxOrOtqsx3ZiFykE4divxLuOAJqUTLYWvjgJURVJPJLWbslF35CgvlELbJLhOOgVAE/ronlQi
YWvM0T8tGUARWUDwD6DHEw4UmXcoq+lK1ca1Jj0oEVF3lnOgUAoeQQq7c64SBvs9cUiAZtSKN4ss
ojTiJCBIET2cCEiWF+FaQ3qJYNsWReEpSqyV+lwgaO2EN6vDjScUqAtjJVlPQ/QEJewBBQObEVV+
kcoAKbaGfhNM73tm3oelRlOmCvzyTsoDlXoaWkdN2mTaseuN7JCXafuQackls4zONsukX/kZYSa1
Knz0cc1BqQfRrZYY+ERpb6rFI4C7lzDLbwAqWRK71nIBWN7yQJin6sh6yBKFQkbQlQmkMRERaMdU
abapuf43l+2wtSlI0/DFUjH7H7ru//zCr1PHH6//MXWY35iSmI8IY6AAjHbnr6nD/CarzBkalekf
wMG/pg5NIU/8/xXnGNF/Fe7mip1CuU81vpPl/0nhjs/4x9zxy6X/Xp23Zv1Z2uGzElAkOL5UXKsG
Nm3bIwxLNkpQIKF4DAJsfv3Js3aCf9Zpl4dDwv/0TeF/+QCwczGzczbI6vARjUiYk0tDUcgK2SuQ
g9uLT40IN3xgz62g4pE3YjQu5WTYzyK6tHzvmn7TFISiIeSVQkxiGUwPmegsM9lZllTT+E+3nRx/
6r3+METjOS01R7Fa19PiNeegVCEzHN0fRyXshlEiQQcVOgJTQypidLMkuHIpc4eXTFsvCh5GVVll
xkCoxeCWvTPq1jYwm1MPuo76Y7E0m5cw1AGhsccfp6WQCfu2E44h6UMlx1mj9Ti3VfmzqsXH0jf4
aL220pqYPbuQE8CmPJiN9zwJxhpPqtqrdkwseCmq7/lQnJMeGe8YuQ0wvWZuSFLAQLggoRdOTWVf
IbmzgmERpR1xGqWtFJiRSVQKwFRjhXGaUuU4j9S5R+ljfVnlxdT3fvxpcCiUKnUfKJlL/usV19Ze
pKoZ0TksJuFu1Pw5yCJcWBYhMkKGyVJrrHFZ9TiEOf7i+OT3JliF1XYS9KXME5BV2Bj7RqtXmg/p
HWq7lHDuZ1c4cJCu/A8i+YD2V/TZo7aw/XH8SoVx7w/oEhtds0Upa1ZS8lHNXaeOlFJYu7L2CQve
zsdbEIXvgsKnyYTNaCE9R3F2V4UGLe3uonqttxj68DnrKkQUXXvL2/jUdMQ5qQMbV0wuScm6IeO/
8oSrFJRXcAkkJXlXQ46/ZEqKSSw5plizU1UIJKCOUcTTUYHX5AkgGMV4Wygp+eSoGStlvGV9AATQ
cFMNeHzUfJV9AWdWjm6ojZAy17QFOYChvMz0+JaPwc4swoc2B7SbstrgWuDZg84gvYDKtxuvjXE6
COtArS95aRocdBF3eTxDg0pVxKzcvkHkHwUXAxqVGIfXqpMujU8WeVgC9EXNrEIgQ9OuP3nSh6wz
xoqNDn+er+OIh2wldvQuGTJyZ3dZcYi78Oy1A8cUJEWD+hXUGDpJU3rGO0SLsj8itRHqasmGQKW8
NitPxQbrvAZNMr9M1m2iS9vSp54lQ6I/d9iXQ7PvBtKs6oMpcx7yjmMKtTk/gG9iHPiY328qhMl0
/NJg4HiUQbW+5PhE4jR94zGI6JpzL2J5KcCSykbOAypq8GSfi6ZTj+Mm9ifazdbUoHznNKrXOBaG
wNFCnAcIWPE0geePU/V1QO4G5JlS0H0+a5yShuAWNPdR6frUcvOYGsa/efVCN63KOsYhRcRJzb72
bza+rF6sAb+uXn+8/q/VC4G4KEpwH9By/hxyZJjfTHa9GJJEmGi/+pJ08o94AXQ8TQOB+3PAif5t
FrGahOD9V1b6T1YvXvnH6vXLpcuz3vunrpOeKEUR9FO3TioZ8Fa15hnf95LxYCmJY4wyHZeR3apC
+nRzaCidjZUCeSFHQQfvdTEahD9rnrhVzLnzNF1GnHJqPjrDLJ4Y36ca1qxVk4mseBQ9UnkdpgFP
s/aopt5RET+Sgoa9UTsFwezTPvUuQRKTukzJgK1pEEwnr93r6Wfd2XWXb0gK01FxNikumCpYJlNs
G8S75dhk4q7EI6QgXxub6VaQtE4WRvWsM756qGHIS8nzmofXCD7CG6Lu4rdIKYCJG1r9KWVdu87C
ADVPERHQh3RAJ/EporVcgtD1RLJXsmQTRBpB7QKfP90WVXAvU9np6ZIwBOdxqG8TC9aEKbS2F6h7
1IdYURV5U6KQM+qvvlXPXfCQeS+Rgb5vbNZBf9NYwQXEWZHiLQpKzxblw0qXPzs9eBLEbNNSgC75
VEZRUK+VUZmZdKaeIhAblV6sRDM+T0ay1IUQXTyp4AI2KdwiYFV3DYaqvKc6U+9GUjHKARFJS4B1
7EvbAaPnKDD/J+F58nzhSupasA58cDWVtYVvvKxruCEFicSJIH+OppYfagstbjMQ8+3ZejBC3eOA
EUWpUw/Q+kB5P8beE/RQelHC3lTiTVJMq9of1yGJuMZAma9iXzKUxkfRCrDVyZaqIp8lTHa0EsmL
2OwYRnzJww2b6rrLTknf2lIcnYvEEtGazcpMbCjCJD0jkb2ZyG383Fr7sm6HeroNOyw6iaewnECz
C5DnW5NIlTUeQWyAlbMKR6upRgvto5CFdq1nK63XXYWmwGDQRVLJhqK+nyjtfqZjpIaEYYlzjU6Q
4Sir215p3CGlVGMEO88wkOxKV8BY90JNRw6P/lJEyORrPJtSesRWsK7CHnrXuI15RhMiegQvfSDJ
Z9LNbV5SQ2RS1ur8JbRUdEHTBx3xQ6CNlLYlbVxo0wA4taOoaoBPEZMJ543Xv6v8y65SvEM6KCez
bHkOYZ+r8sqsqfiNforQZ9rBYntum/jOkoTPTipemgldaqS1XE6QvWSW8CwFtUotLqfTGqx0DGwR
wcONKS6tAYlScQqViw+Q2A+0VVPgwBrFneiV58nUFmYvE3GZuJGJvy6YdLttJWInsVcs4uEh4IEV
s9gVI7xfQn7sfX1toZaN6nE9GaQGDi3DDgEUojm/WQ6znU5lhyoHax35q4zgO2lJBBuJ15UoyweB
4xMCKdCS80g8D/T0QOIFZ9DwEGr4y0F8LiJlegzH4Vxa1TbhkaV1rOKaVHqkZtrzZATMMQYmjDmv
U97EqIoDGqINxfM6bG4KzJW0Sj51kgakkXqiRy5ah2lO77JFwbYy6bJ1ElTr0BPXSZLDdJFhThwm
cRZpIVRmZwdmLvI2g9rdOgVLclZ9oI9bj2zgw077GqPpbgSmS0jRU9KMrjcSJe8nTA9BA5E01M+K
BfxiMr1oNUjm1mRCQEJwlpL2QSyEl1hEe6Va5cEnnIiaCGfo3rpafnmLKgNCJWELav/exeNFDmkZ
ZBNNBzYm0kgvrZ29LMUmQ9IXxekuLqXjKA73VZ1eJB/gTgr1RaWI7FG3LgR0cxHtXRWDTiSZNd3w
9K1WCzI1zHVW55ueQAvRIwHA6k9xF2x9QqKnLx3dbJq3Z7zhS89KRhz+lltoSWErIGSIoK5xMt4M
vXolXvgSqtO1rdRVEPWfsh9/xA1TBKeLvC7somABYe7bacMs2TJCgD/ZdNNb3TUVJGVlhaLLf4um
t1SCCdAth7RaRllNgzlbTaHyroaXCmW8N+V2SQTrENMZAWMoRBMEMkK6IH9W6VPcQpvGA4elY5WM
4ucoJ6dxajl/BfAHTWEG3n2kaidyXyoET8HrMCnCymePX0Mn7fHiNDM+RSq2REu/sdqhDvXe+qhC
1p97K+Y0V6fgH/qCrQnawecrGQjVAnvM/q5Z9JO69KvpHA7eIiuYppvRiYxnGb2zr9Phlw1gqqBZ
/SJHzVFfI7AtOapYw8Ijm/erDum0Wcp2yzLLyCA5uzmGXXdr0bb6ZooIYyLLtEegIa1EpbvXqc0A
N+fdlUa1bKBiMdLP9tgPLbIKBIdCvSCHc9sSY+RRpMfGvfWwTvKwoq0s3rWxWlhJis6xv5MSzCO7
jNOIUXc4FPcWm8xB2odav8pQslfKLajwe2k3KRzp5SL9J4ZQ602WUfIzYpVibNsId2ktb+qBmYFx
1y0zA8x4oAQqRbPukhXNi+azoBtoUk3xrqwNymDdAyv+2Ug+yERxY0Pq9mVKRDpwHQyqeovr2Fz1
gKUgGTpa7K2gzLAaIxhsao7PhIESyVtPV9GnnWkJNNst7v9SZXrVK0ibSQ4AYUq3o+aRCs5K5FeV
HSmknOXYf+lIQW6wiT48J+abZJW2aYZ7ETZ5qNbuFCP8KOtgkzOxLkKNzkEU02rpFObGkgin1b95
ew2ObPZeYaXXDcX6++01Bi2KNb9ur/94/Y/ttfHNkCTAKxY1IHbT1k/FIeMb5BUUk7IsgXz5njL9
ozikggrA/0cpWtPhXetoyH4Uh9RvMvY4qjz/+Q/aP9pd/7G3VkVNppquoByjXMDF/by39uuitlop
i1n+MkSR65KYBxPs8U+nj/Of8lBl/jO/Csd+vj3qfFj4+W2QbKLr6PN4Hbb6piE2r/vQxK/YHxw2
do5SvPaUOzFRLtualpKKLKTosRk3qwlNNqa2s0g6cdfGBHBOlT0KEhCn/+PuzJrbtrIu+oc+pDAP
rwDBeRQpUdILSpMxzzN+/beQbndspytdeU3FZTu2KZEgeO+55+y9tr6qRf/UCMKulD6gCtto4d7L
FKsi971lngE5eoXyLGn3STfOaqg7f/2iOOz89auS5oPLDweTQQZMN3gpF0/UXT2X4qWatqc4CCFw
jB4TJVPrFhNjDFfKE7pPMEr1AM7XrcyYvNbQ9RWQa2J7tMZ03xTGcU7pnnpx29L5yInzI4ZvvPmI
Rr0Gxbg1LWOvXw1WjO0ea1iTuDl4vU4Rt7GoPw3WrCC5daL6HOTRleZUFH3GsLH7qX1QMgToXn5Q
6bZlgHV7U13I6cjAu8ZxR785eBFyrNPoHAyxh41jPIwinpcmdzUcVDpC7VKIl114VCKhxGEVgdAt
EctguAe0O2NcBBDd4UT3TJUxwZUIuDzaNoOTcXZkk8mPdPBWYpUh0OMrGnIorQJfzS/CZLyaY24w
zisYP3jWVdbDo8yimdUhYXU93SBKNcrAPhh2k58jhkC+UY4BPBPmNfQuieoORWWlN8FTZ+J515qv
HFyLW3cEOsrevjeRPxtYw1WBtVwkTkLLpML1DSt5aXMc5qaAxDyrmlvTWxtVHJY+voyxKjdyuOyB
GlfIT8QREbti2FJuuX4lIS7qgb1JT1NvuVr6NkWvuS5wFo2vSfyp0i8z0no7Rf3FUxoU7O+4BoOa
pmX/L2JgnuaO3n+2UbPQG9Cr0rsvvYllcujAbKn4mCwxc/wUiZGwmIugkAgqr/wKG1QJpY0IGR21
h/eKI7HI54JlDXQ0/AEejZJrgmlE2gfdPF//isRbpVVnvcxeKQM3CjdKVmPvKatDFDIjLbRtQL2k
CM+hlF998ezL9ccEpc0fJOBF8dLM8mXQFRTR4m7SKuZDOlVSdypq2n6aW4NinPJznLwrfbuNMH+p
RbesiM9W8+eg6EnAXKdqsCwH+n0cWy5myRFYOf2Ttxt57qpoxMdKjA3Nvx5jGswBft1u/vT479vN
730ZmeaLwiaBKJ8v/V1CrNPNgdqFdxdyF/2h73vNzASdxcUqQXuMRubV+/teo9HlYSTPdsOEk2f7
tzhfvLA/rZg/Pe9ft5vOzFNFGmqGZkpDvjPI97w4ZPA+Skl71UVxPHfxg1Er2yiFl6WAm9HVjeTN
mKNarZ2eos4AMFe3ROhAM1+HAS6DAumpQf/GMrOv0msf40J8l2Nmi6DV9Za5Zx6gnvmmE3aTxi0p
L5yrVYSaZmdLEhIwwdoqbHvjaL1Vk4GA01tLdblrxmTmZL5a6tAgc1OwhBbRinMfh616nWHQ58g+
YjzKbrQE+pVpAuKWjeZNFzgf15R/4GBdXRke/cR8qbPKlnsfV4IkuVZqbUTw8XbZon2OCgkdbGhg
BivLhiDdTPQBwHtoF/RC+Kbq9YdIKndJej2wgZsaIZUdtUhYdKYKQXOIc2JhmkujMtfxgS9+Uzn9
wotiZVF6EniFArqjkndf2aT5F6Vo2yVYhwikf7dsMqV0/BbVWm8mQKcGIVhIJucb0aMDbqESyYPs
oTaSdS0JYCFHphVG5C+6xlyRXBGSRVM84r/ivYnVfzbgF28FszqRApLCjE/XX7RnyTDhM/Zj/Qgs
99fH//sDbUpzJagzVqSIpHycFQb//kDzV9rswTf0763bPz7TBGQCKIfap2D7n9u6f3ym9d9kKkqJ
WbGsavR15b9TQMpzJfpTbffLU//V+JIBqC9MkTnY4JUfVUPDlbYIh0xGT2TMz7Y0FNFSSChYqC8z
xVwNI9bMiONKmCB16zd9h/E7JxKvrtcTCe/mlOIeQJCrPafIextpOERdgE/8NRCrx5T2n2Y9gepY
ebSHEvU+U9CS8AmT9cLKRdtro10nGrCECkQACiebDyOwKC7Yc9DT97K08jRAlQEwoiByKhPIAKVW
6e0l6S7yBdT4UhdPHJQ4jicSgBtBvrV0UUWCIvqcnkWNmdXL651iPHZG5HaDdixkugte8tAh9FLE
GN9srG8HUVr2qA3GRAO0mp8i4o0IgnEVgdxDIy2cQkAiRtjL0sNA6yG/LI1ibRR0hiaKoyxY1KJx
t8z6KtG166UrY5e5etnLSDn9fFfJ2AVyLKx6rnwoFE4+o7gSEXAbfVSF8QT53CJnUaUIAAJUnDxf
XehC/dAL1hKwKGwS6VwLw1Kh7QWG2W1bGq5q3Nt1XZ/FOr6YUr33zHFwFO0zbFilAYmG9BRqJePI
GxrI2+jE+L5p59ME9QMYk1G5kvAyTeNeoYzBKqSvtcHfRsnJS1+MFBu3FgrjKq8FFWhWwpSqhmlo
KgX1klonq2nK5LUQklYxmlB8VWyATTYNC13r5rYvwCMreebijnYS5J/NKMWLJFEle7Jw3JIzsqym
b76arSUJm5uuLHlrXVMqPgWt89ZWRWbE5MsvZIpfdPJIPKILMmN8kxKxQMaKxl+tt+JQn7hj1jQq
CSwuxl1FzSlGFINWta/1Z0/q47XAlzfxEDSyTzcAUJrp71Sz/YpDizM9RN/EpDELjjqN5xoUV+ho
7Wp/uk/09wUzeiaKDccrewm97CI37SyenoU4etRH3XQHtsZOrzdBEN9bRQZ2JjIya5KdhwKmArVY
IwKPjOE2ZOG+nGp7Qm2jC+U9laITbV2XIDaa0XhsaIroVXgb0ceGjbBPimqjwYAM/bOiRtBrZs5h
Mc3j0qVWakshy8+Wxl0zDa6MBkDFqx/Exa2fLNJaXscgAxxA1rxMopmRfTCERn4vLXgn4S1Yrjfn
anNPD1HuKFBhCmE2HaQ3Ymr/dfr6RxrGTEQhHPSpxciuYr7119UeNdqvm8OfH/+92rN+YyXXMX99
x7T8Z3MwrN9mMyJl27+EaT8XfJRhKmT4P7aUPwo+CUoMrjXqU0ulKvw7mwMtt/lk/+PJ/+fXzmb1
8xlZSSQCEgW4cu3WfOw2OdwUxfyWZYQtMF9CEGtbhqsgM9PHxva/9RkN2uehLJzqo0ASsINlbX11
4R4utPKpBbbpyD4B7bj7JaSQ0rl7wcZSZi77Twkd5hZ9Jp/Sfnwz1s0VTw0zmfaRzaO7Nrf+rSZB
C7DxG06oZ8AXV+9RAEjiKCfrCtlur27zY3EOd4jVoSw4QJFFpHFO/2rdq6txbx+VOenc6TzK1mX+
Nb2zfLUEOuWOtmPNj5OjmM/2rJb5iq9gNab+Ipm+fht6uGXpoZJsA0Y0PlBg0VvUC35x9cxz+Sxg
GWvdPF8J+meYXZPseZg+NOsW+9e4fh2SS0lvUD4/gKd1sEWDvQCZtwMVB8WvhwS4YRyymSJm5Ytx
RE2BrUR8Q9xSe6+NeDHHrRxtRdEdO8b5e/EoZltjL6drZn4AFD/ElWWsuAwEZgabsF8AizH8hf+U
EtAorDtCkSHVEq6sgZexlWfghvoLO7RTOqwxtmVj0ZPD5+AjBYUAjAHyB86/rR+vpF1xGg8KEdMO
/VogLCF+V8QC++iG3ygQtjM5YFwmfHfS4FX/0DUcRE999k2PNqHONbxpz/ED2TbZXgFKAE7wzB+z
CD+1TxJL52dxNp/kRyDgFbbjwBYJt+ZlZhjtV17oDMrClNZNSJRTyHU6envyq9I38PQDHQlnpOXh
pvHRLNADM6C5B0wXQs2OTgGjUiZFpbkb21sZ7tq3CQ4gbXegedXJuI8Hi5ukfGg2foFrPdwb8lFx
fVRQFhXMQrQD99PIHq18Gd77I/sbMok0WMrIfNJ+Dz8zk5aTdK28dQlz1UvWxVmoz7AMMVt5N8YV
AP6lTb9CA15Kh4q7iUJcfNJ7tnoY5dMWQ0l/Yw+spVPp38BuM9ManyCeW9oq8DaR7uKtlA/qNxxJ
abal0PKLCAYieMBv0IRrF2iydlXr+/A1Dfbgdpdk3dYLygv5yADD1U4Twc1u1c3vZ3moHZHWld3d
pbVVO9q63OIeWytLdWuupA+PgelHP/KBTHf1OlrBYPoSd9m2WylPZnokG6kXnj1zCa79FXNNVFVO
rK69bGOQH7vwYa7hWrDbu5sv3+qFd0qO/stVIUfzg3NR7L3g9CrzO9KVKds3yVtfLhv5a8I6cy2x
/sCcL6DjON2xvgHIf/Bnso1819fBTixXonc2ma12JzXYZsV6hAUhAjF3FbBFl3En19A9Tw0bYci9
2DXMHiHQENFKLPgUX6hwGsFJoejDXBlvWAKomXI7bT8y+CoS3EFMfAZOyMiOR9jVuZOanArJH9tl
DQO7R4EET7qQTkGOXrpYkmwrQpTSGGgAQWey1y0kmfYnrH5wa9B0NIO5+20Ehlq+6tEqjF28fXeR
D6JdLprsDH9C7y6acevkjaxfFeFFITTgNboO2qrqGF7sKFEmD/0ZBJZ3tXpF8Tb2N9RVcXHMGLsv
p2W3ULfzWsf4bgnl2eaAvEC9Y3Pmc2eBsE1kwbLvgAq8mIvcqVdMxpJzq3EdFnJkewrjCmaCtn6j
95a2G0QO+V4EvQJl9ZStK4QEO2a1/mv7KGNWc71NuCrWyZ0j+xA4anaKK8Szjhs8FU/Wqr5Rh6fn
cjN8I5nzMK2yNWfpDOrLuu1X1ZxcDxzCzTilerjI7MlY0BmQpT2nZyLg02f9ah260bZeB5IyFJYA
e7j48FyhzT9y5sYNlDyV4d5j6LweXOj9K5APFrgJbVkQKVoDOlnhwJtkAPyzzmNyk2htFsMhyY5i
u84VN3G3ymOankTjQd0P32YPEc3Ct0BeFXRmFUf9MFVXBEYWOHyahxIXxthvmRcVPeYwyQEqhJJO
FXf650C7ApkGarTRoXVYqcvgW/0ifqqfPCkDgg1TQcsevvGCxiWPHkHPJk7xZEwbJl1oG/g/AM3K
RTvMiYeZZjOe56IaG0bSXIAJrM5oz+9IwpAcTvTCcGD+2/5ne+MEVt+yY0IOir1Kn/1NvNcuMQ9c
pvKChIYnhRJ4TR0IJgmFMmQpGnniBjQTaub1/Nbqe30TsygdJ+nGexJw4JKq9xLkr/rBz8O0QWuY
bgzvjAAPOE7YgqNdprOPmTzLndYumschWEfdCZ8SijHq2WzrGyud0Vp+7bIFhpT+xPnFUnHJ7gGs
NxNxzTamq1B+SJH5pZyuDOcc7ysXXkzikIBL7i4EEf6DGt4JZxOQLhTfq36FlzLlkKm2cM31r/ZV
vDaFM34SgWIqDjJCmso1rtcZSTsdcbqd5dv4CT9tx87/JDwZMBpxQNrVA2lQAZQrBcuYrbHOoDo4
gFJPzCVaNpBukDtQrTV2p6yVfIGxaFihvYdkxM/soRb5yv6a39NyN1ArCjbLjIFPEcgYrWCa5thK
gNrzQxS4v239bDzwCz8G7Cg9siGIwI4gk0QBzNzVN5O6UiFb+GvGg3x/8L58Iv/zM1+EH8ihJBxy
4M2ENUp/3kOsxw0HqsyhaCBLkp/Nz5B48PkjQ6s5uZs3s18VwXIwlqDWE5GDOnKHt0KEioONfWll
Cz2DbcybtYBVh1Wen72b98lX9j6RtzbretjWEhhen1CMu9+tCvGEqdX3QfaOZ64ocC5u39E6SVvI
McNWgeaCWbm4A/FlgpN/+Pv2QwUVBQLG2Mgf0O6iIxP9hSFvI3PR7+lWod+tHjDl46lLwHk1r/0V
pbEXIuqqF9jG6lN3qA7Vo/ASwZlEB2G+JBHO8CWzDbS3eFZJ4y74Oheeitmi4rDV32+maNog98EU
Oid4azSqUZ86NYpROunPerDIHoQt7z7fmTHuIyQwBPkRjNp6wQdB0+9KuG4/mMDutS0Obb/YBMVD
i2qhXGXEMpPaQW+E7QXTQkodSWHIzVC4yG+a2AWqJ4KRcuNTLLv0M4SeT8d7jlfM5JRd0DKwESpD
FqO34pOWPOcdKHZLo6XbQOHjCyrUgd6u6DZGv7WCsyIf9RRozBKd2kTC5CqpXWi76qpE+wwEvvxm
WQdEcJa0R4GSj45A3osNpT7fzgEjrO+Y1hvlaK1QgUuQcLYGsY0U4PXAUF1dkWna6AsWoCLdRZK1
Vk8J3KD4Y0vXJcXljye7ImfzSPKNrT9LDqqiZB2e2z0Brn4z2KjGDxwCOHcexvq6TgloBDwwp+zA
px/d9jTJmEQW7KxRd4CVLNg0h77GNZfr28h2TSYaPZVTIy+73Mlmyo34ECHTHb0bd/QupURZdPKu
phylvInO7brQHY4YVXysxm0jPms6Nj5kEtmWA/c2ma6S5tIhyjHRoUvgvvsk9qlYJONKD9xsoizm
tuiGZ7PCMYqrkE8MXv4EKdi9NGzeEOTBMf7y3OU6juCZLXQ0RNCn+F4uqA8oMkfKTd/24m81JVHF
6nSQFGIll02+F4T1GJ2SR6qioMTdc1aURZosvCdTWSIRiXfaHlZbk93StU7B9glPKsF7uxeWuptw
fbSz/67c6m3yjCQuWgmfKjfJnRbVZjiLqxjDyRZF0fTpTbZ+DA7eQ3sP+rXnRqtyPgaMl5pMBk1x
QZkPz0Q7tOWLRgeOlUpAmISSi34xYKRm7qnt/U1trkCRyTYSdxETAQrdj/5Kmg9z0PRjIAJi0V69
7EKPBw9bc1H1E1f1qR99Yi+YZs2+0OZ1q3xV5llfl40TsEQ3nwDvMCyPRbHWNfbMmgJIdqNxYA2j
45EdU7VZppaTnSGrq9x8jhbU2+Hwf61a94Qy+vhvBbKZ+ACXm/khXsNKHD38c8dMtGYNSZFo8hLh
TYALA+y/6Eoboors4Zeu9K+P/96VFn9TFEUisFAGLzMjaf7TeDBFZkaoGRjX/J7DPbcEvk+a6Eor
YGZxQf0bcPNTVxpVBZGAEpLieTb2dxoPivlroswvL/3XRBmr0UNPq2RlbUVRQ14K9ZmE/EYVxFOZ
jlsNwkzWbT3upGFqrlkmQIsfASUnlKl03CB8mQuhVc3FNExnZNBkK1fHRPyKzUtC4jKvZFX23rpp
mll3ecxaGnYkhVUEuhlVuEo77WJqIaxjSojcInxAh7BX1rtcBzdNJSSU9Bh3okYJlYibCYVYaMB9
TzK7iqqHsNFYOcgmKbRPhi+LJjwLurxP+trxBX3TaimsPagK8O0UJUs441JkiO+xXxxFrz2kufDU
Fq2bEnRXkmeDnTo8RqgX2+pByLrzEIuPlaW9NF19U0sd9MdDCELSwirTGsauTbuFRoSuANG+BRyQ
V4cg4yiqchWIIg7QXtPozcHMRBH5YtZC16f3SRZOIpVcFwX4pqdd13aOFzAWK1g6MlXhDEn7OafW
zKToWMII6cgv7jBB+CPgz9HHR4GAoQMlza9lJu5rTd4PSGUtqXEyha4/C1BGxx5CS18CuMOYH7ie
da4ySFq4K8jKsDu277IMyWL9zOlbhxJCaAmVpvoZTuGGgeCU5kufPgZ+rV0NaI2U2EXXwgaVS7cn
gjkbdRRd4e9NVh9xhO4BHmBsbVmZ3ZmowuJ7MwdXFewQ8PFb6K46VbuAgivmoJRWmpOnbG8SFEb+
fLbMqIMPWmGVTteupCYFnZkO30pgPl7fL7zp1ae0B6u0GIwWmakJZrxixUZFPS2JkEvpzvbkHZoa
6boTYTN9sMlQClrVpw+Ysma6zpFUH4+RYS6JFuzq4NwJxCuqIVUaPaHknfeT14fvWAkuU2c4pvgF
jt2x/G6jIqUv0L8TOCCmAvZwbSMjKehi8aNF4yHXIF1z0ZUtf59ywKsmABaxeByK8qE3aDvTQUmM
itfdFIQjR3tZLkndKddGiZlIFTjnJuD22DsqPmBSdpzzGCvxy2sx3lgV5zoayIbWvhlZcZxImyc0
rjtmPsDgtNknWvTNq/sX3Txw1l7K6b4P8pUuEV1jSW7rlSiWQNLGxsqMU7fv1uU8ivCnnMFpQEWR
W17/FGZGe0k7a1/o1rFWDrXEkUnIGQwUB87zvsJhjLejf0+AR8RJu+y80A1VtI7duCd58JtK/Z0o
ZE+/iSJ/Wbm8A3SUYsMOvHIV6gPfXf1Sc5Vgh+wak71T1bCLAnofqWM1n3NGnWo1FaIJf93K1OKh
f1CaNzl97FNtpRd44HoQlBTCoRqd1TZZliwLLQYqTx8uBu4cDy/+UMIc1axr0nrLwvCgEBLsDqeQ
UxC4+5eUvTUBKimQqhBwWmbUslOR89aMmpS0ei1kci9ImAMSiYpw6JY1DlHJKtYKmJAs8yAmi5dI
l4+WWCzzUN6nanoUcg5lVtbALMgIzOV1TNMpieEp8WwXBTYHKYdoQ6KDFQLriRDuJ6WyilPyzus2
2KlNstVZPwPCHWrRIiSuOssehFCjGWvObz7J2dBUuC1z2tgrVuA5RBpHkfIc1MIiEeV3PfJ3PG1m
aeZHOFQXLUDorWmd+8NW918Uasxnf2hTmwjfGGxi3zZ0Qp0NWZ3b2D9IuQzdbHNzIIHRxwaoXdBW
2X25/edWDgSuMTuwGGZLM0xR+x+VA/LGnyuH//L47yMLJCWmijVIFmVd+Vmgov2mG5jsUWLiLbJ+
0kNqvyk4GcmWQC3Jv5jn53+MLGSZWQbjd0th6P33cPQz1/6HO0Ejg4LnpDOsUXH7MyOfC4sf7gQ/
CGtNiDiypuLKtO61tFVBgcvDAm98qHyyfWvZ5+QdacT+9S3466Tkl0s2S35+/MZSkmSYvQUU3CU2
+mU/E74cQNKa4E65M7Trv/52Elfszy/0j7dY/wUoEOdFUDQawEpzsEH/6tYZfbsKyuUyoeZgYEMH
sDh1IKVDJ5X/x+dN/l/ffX4bfrjMVsFqj/JGAPeMloY8F/W5hj1kkBHjZysOS2Wz+BpfFOkxlRaa
8gxWFlCzbOz5X477yYQcx87vVvO/0sLnovhP1wWL3ZyopSOKNee//+GZRZGhZHIyCquIJl3C4bqA
pDrT58WOSRPGz0xmBiEtjD5fKNNZGXSnk1FnbgcSl3BaMLlvVjgfl5LxqKWnlkaHxeRnlhiF0WZS
Qn67RvfpQ66HRF9KW0G6+577xJAmK4jiA1+FWWeoma3w+1R9bugwciCyJJq33bXq70W91cqNALmA
01uxioGyTPlNKp8NNK+P/K1RQ4BdWsbBT5vPoVCX2QKNZ7UWqYDPJlw/uXtp8nXYg21xaw6R47k3
HiPv3JnXQdiLDSOgaM1+nYLQRilUwatCUC7RPerA4Ey8EyQcZewozaqTmVfQCv3UGR9UKScuqrpb
HTzkBt8A9hpqz659g5WEacjVAackS5mrWS0q5tqh7eKfmObU2bndAtPn4l1pMcCI8JGU0IRDUOoC
0TaJsAO7RNsfJzLbHJvSjujglQATJi9pENPr8Zz+3t9blUP5W3oO48c4fh1glTmBd6YRLHJJGaT4
8g4ihIbZCkhh9BEzZSECV1+JDJ2O6XTSVxP0l2UC4mmsXvt8Hw5rg9elucm4TgvglAkqjCWaKFxZ
2I0pzHhmg/k8qcu5YQPwz9tZ5iHx1sSakAFLoMtJTJyx2wkixKBjBHEciYiwYcguqafuzgddy55U
uh17nOFZjDxTWfV0MvKNYp4SmpO0RAYahqXx+s/dkwgd0lWEBUilUNEzT/9hwfsv3FVZZU356TT7
58d/35OYleumzJYDSdXiF9bm76JJC/k+lAZJFJHck3nCMvn9NKv9pkoGon6eizqPyvl+P+xJ7J2o
LL9ns/8d9ov1q2zyl1c+i7l+XJIE1UP6nOf9ekA1G4fpGTHL7J4OV2aXbvzsw6uEV5X6OFHVw9Qx
7dR175hKRPfBnlzkXnDUpeizKrirIt2ZUTEtaSFDoWd8ZI3X0E/BtOUY/fv8ohuMUBnWWiRraVP6
LaZrBtriwM54Smtx0QTaQR6LVRjCCCuF9CWR+2uLWLwVafuXaQ1yhC4X8O6kv480ukknuuAzsTX1
M5u/n2XsR+ZdrcFYlYFFPTEFlr2Lp3bGqgm7Ab9swEkrFYdLl4v53qixbyb1ib4QgOJlH0OVIzIl
DWPHm+S7Gr1CnFiPnKIwJj6EXrnMgZBGariugJZlamxsfw+EMZByRTOoMEK6ky1U+l5R1x4VjZg8
a2Rm3GyqLtwU7UgqGwZh7FIaK3mhd0stGU5Gdy2bjJxWshFGpJgEpGA6kxn4Bfk3glJ3SZUgkCx2
nioyVmZEBDZSUfVjVYH+l4UNDBmns4aN0KI7YIcrOIb6qn+SzALPJgL0HMK/McF8DFNlF6qcXfWJ
DLmIOIggeQ8lkSk9a7jaLcMS6ENPTGMIX4DpoLyfDRQWUNzG059KNXCM4FNlIm6g9x8lxFJmtrJM
LjrBcC0T1FB6gKsR0Scd3aRU12ERQ/mDLpQhugJl4tl+QBPdQ1YUoZktC8UJlFWLToO0sWWIOF/v
sSZjbrRk+cFqGTRMnN1tJfVBEJByoRnjtg5mRVUZLtu0uCpqBzMkWAVywhhkhiXQzygYGXQShi/J
LWJaoh58XrHV38qhOg2ieFHmAy/0jlqejuTCfyktG27ho8BTGawk0bYnH0CPg6XBARCvJB6+0rz8
k5dIPEyGaXCEYWHCIvSXS6QpzVLvn5fIPz3+j4afqUO6QjyO43/OivrPEknDj+A2i5RSHRE5ElW+
6B9LJJ0wWnq6avzucWLN/mOJJF+KP59bhSC5/l7qm6n9WlDShPzxpRu/lG1Bl3RTZ1XiWoH4urXU
T+mZcRnTeHr//srgUM853NjloeJKuzDcQhDsJLvKmYcb9u6wWK/pRC/7z0h0EDd+dL6DugABH1Yi
eiMXpj4cwC0cnDWyRnC+N3jAC2VbUKwz1mH2rLEO2KjEMWJfOEVGzS6gUHIiTM3VCj0kpIxFBEAF
pO/O9zf+JT8M79EV/zLPxcYRceNJXcJtcqoP8SU71av2MNnpVipdZWdYl/SirCfcqmuBiGTmi4jN
i2VxBZR6ibc0Hra0LdzkWpC4cglfo2W0KL/IVHwE9hvGi2mH63ba+a9J6XJu54nAs+ObAtckE6K0
J/4VCOIDYWwapdJmVHvbQAeepYeamPdLFNNVd/1Lkm8yHVy2g9hdIrT+HRVUCWHFLqaPBGQpOnqU
v/f8VVXtd0i/Dj0uCvrI3CQbdCU0GAl8Pwan/NGaJ/3ImYa1tPMACUdL4yhgZBUcvOxtQ5vUciN9
k5dLT0UluQVhzT7gQGtWcYGtjJ3osgjc0q0Xu0i1WhZb2YUQOQkO2Ovy1XjPTrQ8oUMuokV9mNbS
PbwwflsOd2QwK4JyhsamuVKmtFft4LYIj+Gx2h/ULXEnD/Gx2Qdnr19EZ5ZfCu8eKYhNnbYYXhg6
nKkdS1o6NCNEmMXX2ayFbsQK0KzZrc5c8b2LHqKA8TXvrbJV4j3SU49Ai2TthceCHs9TfOyfKmuj
kaIKZe1eMOeRxRMihG5catqC1nRxk5bNnmdnXupv5TdkPO3BIBwEcoDNxZ7vpgET6ymXl7l+5t30
uQEIGstfAfRXp+7aXeP1cGsf2CK21WdzDtfdBhLZZ72qzqpjWZSdi57rSmjrh2rXy/JZITNIWZcX
A8lbu2LZ3sXb+lCj5UpO4bZc0aS6RNf8kH8N90Hd5F88AxjPPCHgi/VX+6Xdtfd6FaMh0XYa+TGL
soR/44yQ1tEtMTTFq8QQEVm2nV7gXHBb3/kludaH9qsHLFrienb5WSKWy02Ddc4efs2/uOXqRzDo
wgPEpWgZfHCtk4/uXG7by3hAk+Qwfl+HLuEcq2nHZ2tnnq0H4Kw7dePtvT1GXuiKFilStrqPdsFu
YLPgIHfUXygAZMH+3dq1UCNmdNvqPNxUxD50rsktZVJYricZZJQDQrYnRpHoeUBH6LMJ/ijW4MdJ
KkodwduVATm4j8YakhOnprfgOrwzjDce6m5nHKZmyQY6jcSGOeas+6Kf5qgIMo6YdrldkmQ/NIA9
bHN4ZAjpZwujxhCnOZPqNFDwlxrOP67Y2tqh64pg18Y5z6EmW2Ue01lzXhUKlFpeCHQCG40OaEl8
/F7wCQs+ErGe6df+2kn+YkJSpBmPOvzo2kSzyHmzSla6jMN6DgCTcX24eruikEweIFTH3LhTTWBP
cdCEwZFi4nMtadUBAPTF+GF49/yv/NGLzsO0UIxLOK5Y5VykkqxTzEUEpxKeDacJliTzYvahi7+0
nP4sfCmv8tXnQHxhDcHzwiIDqfN1IiYP9+TG89yD8oEsGv7AU7sVWGQ+5BWmlcVA3IttnLoWLgmY
ogM/GAE35j54Rbm41I/SBuPigtl3pq8l8Yl4ssEmGVc6MFylo/EKxPuJJJcteoJ+397M5Xhlqm8N
cJpdo9pSQz4l0DrHjQY+hHJaXCn1tnvWEKOcEqIC7UjE8raeF3PuZ+uWw569+6yw4bJM3yPWQt2w
I9OeNHJt7JwlljXXCJ0bvxWf0w2DYo6MoytXa5gKqStVy26i+QhLPsGwdOSQGyFRQNEDfHvRuQDE
CVCjKL9IbFsrOXjALJ/IL5CIAX2x++yRmvvkEN04gRYeuULZG3eFuIyO/pmpjc1BGxnhuceZYI8s
d+Crz+HZ2KJSX6ItXU5uv3fGfbAWF29v4l5xt+Snbs1d5bA8rrqDvjPv1WviFpcSsargWOh4vwJy
SwfH/2he/Q/R7lbtCSfGetzki34D3/gowO0Vtum5J6HAUG96+eKL95K1OLtC0+JAvCqk19Rbicy/
r5C0hW9lfWvrm4FmhMUScr8dvuRn30GVJQOrgUjfm7aIqCaIF9zPQKTXAWh5gvxqBzRxzmc6RRiW
oOqJtGOK2iINCxQXF/6VqgBDZGZnj90SLYA5ZM9ZQgmg0hgXK5SvPDjrk/m1prZI3kSsFwfkygUT
vqw76XJ4FLLPHL2e+CzP3wTOTrwLtOMkD7ckiFZ10BG+hP1ewAcxPAX6XZKfg+hbNtwK2hVC+jDV
L//c2tSSmBgzEaY+1MgN/l+1KTXmz7Xpf3n89+M7FntGzooo/94a/t3b+P34bvxG/jFZpXj6v5et
f9SmskHjn1L2X3Qrvt8ftSljc04huimRxspQ4O8Mo+W5qv6lpfjzS/9lugCSqWyDygTOagCvgfGB
8ou7KQ2+/p+7M1tuG0m77ROhIzEjz6UIzqREzcMNQpItzHNifPp/wd3V5XJ11Im6rYuO6AgXbZEC
M79h77XdphJXXtAfWycmvAsjS+yQsYiL5D3sG1yALScvu2pPVs66sJubKS5uRIEJKVKzDXs6uZMo
rcvS+QKqiB4JS57CRY4t7zLFNXJwviuNdtAik43SCN+end8It67/Vo7OQ4F3u84/o+HJ0r9MYNwJ
+0wv+chJP2uACZbKhK4aPjYDR4jSLTZu2njtNc15EM6VQRZ9RfupDdmdO0ybcUw/+sJc25rvYs6p
k/Ro1Zk/edEHQoIjhvJrrXb3Tj1BMWGcZgXM40oKnCFaVc+yIApP0pTXDRs64d5mgbVL2HQ2gI5A
T1Gwqp3tnqcATmV82xIEobX6e6knr/CATk2v9qN4jjBsJR7WJVSMLTpQO1BrJd9mMst0GUITIoAA
9Xc3k0WehYfSJekgpIQT+KVLT/tQ7uCiL3Ye1Yg6sI7vIj7RBQI0t+5VbqR+FFKIVA37bsSzih1r
la8MAkKiNLiyesQ8sQW3z7qbl3FM+GKYyabXgSsl1XBCqbELUQlgW30HZqXWOmG0Q68+C4fcRc2D
PzizvQP6QXqEctxXyyFIawxc3wybjUf8h5AYl4hGtx4Hm9RJe0bXKr3sokRxP7B1GyfBjySXpNrB
yYAJpCjJEeoF3PJcSQywE2yceQoeUBuzRetU+Frh+J5WbTwt+pqb5NSX3qEp53WaQDZI03VfjPuQ
+bOdI/qV7sr15kfLLZlSOnjhuExs7XaB/JXYb5klGYjLbAaki2+XMS7yB3d6HPHndsU9PT0E+hFl
weBr+U09eQ8TqBgRIaLOENzXYMnwv/v5/GIgOO/qei1DRkuZSQJFnu9n9doyymA4bW8HMgdUExwn
I4Yplstt2hJTU7ElhXbThfLklVz2WUfQoAtqBgfivsiH8+xFr7ZGVk7fv5VN/b1x6yfduu4yk3Vr
9tx1DXpJlryojP/JZ7XB6ostCBofECQGA8e/Eg55y3rn5zmCROPzy+t/O6vtfyF1WUxLrsF+5Q8R
VxhTCYCXAg+tAflkGXP+flY7nN9ABWEf2hyw/Hu/n9WLP5brAvOR/oOU8jdmrRjafz2q8c6TUe2x
Slzyr1FE/WHUaiZDXrlhvIsz5etM6lEzbGgv51v9DoLEsVF4OBZqB/LQnDjBYElLnLAehu0l6t9w
lLJHuIPmVKsXQbLRg81XORZM8LCYpjeZXl8JGD8/fd6XP/NVbOtXudOvH/jytn5aWonBkAVU6nhX
ti0j1to+dw6QN69+DbKSDQuxAxJBuhAEOTFnmxJcAMizY4+Kri8IJv6aZL5v0njV5N42Dfr30Bab
NIUDJRkXNom2K7xqKwt6N4soZBHeAhuEBS5eSd1bmXztanfcKeiAOQICTmHfYIzak6DRscRKFd1l
hm4//kzz54hSXxBoHeGcavXX1IBTOqpXw3jxGFMGNeplOvtRxtth3huCKGcOmQpDTpvpm5zuIEaz
L+P3IGD1w2rKSu5KOhlDpyQmbdex2otVMpJwh+uqRrwROYfcIVwbwYgU5i7zyitJhZhWKK6hgTXh
dJONHmrCfqPjL1BWcFt3d5mwEQYnDJCeNflVdl8uWmkL41mehjgtqo/CfBp7s2fGi1DLcMlUZlRB
ULAZykvciZMNjSUXGtYBZEattQfRhseUyFExgKJ7qbK7rmLAUj9oGilDdbRGQAMYDXgIQQvE9cFz
k2ew33eWOBkjsBfmyFYW7vS4PHUpH11jri3078kSeUsxENDuVPF9bCe7Jih2GgSCdiA5tosgrBEY
tPio8o+S1A3d1S4VGJlKK5gEk9dtIGxKeoKVdhl63T7OyUqunobIOMxcJcocHowqBCQFJFEbtB1+
f1J/i63hxftCVns91g9FpuHpIcOtKBG7t2vBc1cUgonzwDCadUUYm95qZuto6tU1eISt4PbMSrad
kBQyIMkWQjaXvjdLyak0kpvBQzEihM+RAWc+fot6+qDifo6p5SlnrFah56ZLYQI/sO107PHOsMt1
1ZR+T7tTOPumDFeQhK6UWiqbl4qRdOhcJQ6s4CQCJfO2+M4myc7TS85egQskoH3P8PH0Je8ufElb
+C9uvu7c6dnGgZQYaMSH9tUz18ob2M9CDl1ExV515SKyzeEbzqlchTQuwRiDcoTli8q5sPYO+uwM
9J90gUs8d7R8o8ZjOKQHParWPWaOjDlbQxIH0neaxIwg2GR46oE+LuyyaPhssM5VtbMtqG7yIbm1
lEfqqCDLGASe1tNrq22JicBO55swrbYBT5GdhRcVCz9yoBeOPT0WSqqZSCdvi8yYy7u+1xhjdRoK
O8zMntn4lhVtRQsZSL94WuAXFViK8SGdvKcSx5LpfmgzzDYMfwWJ3wnJu6DI7jyQl0aJkaZy12NU
UzO+W2FyUq5DPg5eOnDYGqFeXSTuOwZYWhmsFuhYACjDYWpa2PnZ6qzVHHx4sWSDehLFThLgOztf
IuQ1/ZOd36OaM4hVarB1piWWA9e6mMn0IqaMDLCZPQYRJhM8G7SYuMTF18xOWKYx/MMPm6pUEaLT
pf2mQE1Rtolvonh222+QBxiqNOSD9xd9ESKM2bXT9Ac586Rk+Ws11XtPW+iW1XpqRl+mxl7PGEmw
E1xptkamYXaMiTeQjUaBMe6mXvm5y2LGe09zCULauXPKDt0Cj15ePBtZi0uypK7PdeYIRtXVa76T
V2GwtI0DA7W6xs5eFD3ZpSarLHGZUPe5HlYgjZNmnIZdCOQxYj6RpDeTi35RaX4Rm4BTiUmOdFKm
MWxQw75XkA3TOrXeB0dUYu1AO2EnwPnZFw9KN5863uwNa7eDZUMDHV3w2TNBTG6+F3LpClI0e/PG
4BPQjASPSnAuzX6t1yTcQAEYAbdcuZ27T7pxjXEyxbvEtt32NpHmbWLP8AdZEdVek/iDbD/TUbGY
wfUweSe7x2c22l19qVV+20kgiW2ty3UUoj4IBM4r4c5HqY87gJELw5Do8iZ6diWzFD2joN4kg/mw
lNSDTo8ffpkUlSjAr4qoWedtjpUvvOJNRgAjl2BqYt54+L6C8HGimLYiTDMWegz0qr4+TTtY79sE
JRs1Of9/sXGNe6mfzcTb9ERmT515zJ2YBF0g8oOE36jesMoQGredKFRVvbGT6ropkS5MwzfdGMEv
GX6O6hJND/iLJcwrWHEtoaVzNrIzr2sCyLwJQynMTABst3ks0K5itcUoHRj4D5J8ryXpU5d5+9rk
kp4SwLipxrWoh0C007n4NiyXU8bbd3MSCiumodmyyGQw7TXLgSpf2sJ9CzJicL1un7I68CDisGq9
HiztacalpXJ7XUyJpFKP/YiWi0G0fl/3TnmS49BswhhvnpG6LuSYWdyWKIjJmXcxi/x1+bKsZn72
iP8oXgxaQHZErJeW/dHPxctgNIBiEzcC5dPcVsw/a2e6irrsTAqWCrJ/y/A+x//HkPF/FEt/rvAI
CWbFD/TadIhvZZH187/mxtBZRsFVlxj5bUA91proMnhOeh6I2QGN4P9zC3/PWhiFrmtIE6r3j+r8
Lwp/yDN8uj8X/v/j9b8tEI1/2XDw+Et/pYx7xr/AiGMMYNDya7SthSgDeILt/FlggUbQM/mTf09v
5N+Z0Jjmr4/gj58b9JJjwz6wGbT88aEIcFONcU0MeFnN5yCA75HaD2UxHwcabNu8zH22rrHrOjW+
5IAvXmTpfooVvgKDm0OZKRI8gGaDuiuKSAcPdH2VKG8zy+AQtLA7yu3A8iIBXlPxnDXAD8YOhTP3
NpCwq5YjqzbIaJ2Nk17zN+uO388s4VOyn1KSxmPIOeZXUaX4ojjsJ9MjgNylncBzrm3k4uxnJ1+g
Ie6Immg+gIffNgOlcR5QTkSfUAghiU6HJZp8Qb8M3L4KdVKbvKbuy1LqtlQZYjCPMyENuUKSJc+J
cN75D3dGGvopvwoU7w2zWOQKyRSxzE/3ERxdanx4Wt5qZC1qUo1XKK/DydmPkOjICwGj8KCF3cnQ
XybdO0bFgwdTOvCMc1Xhe8JfHscPInNudYrL1qXqiQsG9+2b3aGGSMKzO2m3AaKzVIT7RMbXXWXd
RiEVgR7DxnqpTcgJi2hupilQRnWc6DVc2MaSob8dQxGfegjJtcd79S5ZXSLuYO9jF0wQpY1v2qoM
Ejy8KnzpZLXNw8/RzokulMN9JN3DZEks485BkFmgiC7F9HJTWt66h91stJDHBmfbD+wJ+0bWiOSi
pw4GcjXKD2rFj4pxSjOJ9whzmTfVRyHTG2nX26QIN6Cr773O8hNHBb5pk48xdBvPTT+AaAzcGMMb
VFsamng76tZ83Y/UtDqZbr0kgY4XPsSiProetnTrkI2ZPwDltbG88w2/K+NuPYfxMWXi01rJ0Woc
UiPmnaoYpw322WnUCur5aogepH0nRny3GJ0n2hDqqYgFFLutQNn7MrgkZnNdye+S7U2UvtcZdkcR
8JEWUPEHnJ8QmE9mFq8svFpi1vymMlhMkkuaYP2W7wPYm6qwP2LprHIqdmRyBs7kroSOy8VY2VTn
zWfe1jDEGzA20w5K4C4sWnZfn1nYn9sYjMxC4/HARM7PQyUOtdEcOq/GwSYuM+rUrmJb4OTPIdsz
13zuhsqP3Gy9jKY87ROEThwcy2FkgMinzWzK6cw9CVf7vHzJ7bdEcVELvEEkmazBzU38lg1IFDnj
Mb2J/MmBYkTCcWO5wOdgS0wXnqYfvrQxTNc5WGKPOtZ2mdtlXOMw4PcWvEvwFf3TlOABlhiVI8ki
FGEVvAKI/Feyv7FxnjAyC+ZmZcwsfXgjSQGgiYltEnwvw25daNkpIDLUY5Brqs+hu4wuC2dyf0uX
YiUVuOHsO3P+sFL0nrGJMchQ38ClYrVOdiVqS4wF69w7W9IDKlGpGw3HqFPZuHcwmJfmbYPuNDSi
k8zrN9nj++xZK7kapVzP28IQdc7x0Lv6s4z2aMJYZRc+e7ASGVB0Nkrt5Z98U1rYBVAFSsntJay/
HpGRoPGnm/JPr//9piT63WaWJamM9B9a9/+sM7gqJclVREr9dlv+PCIzITQi1//tz34ekUESZs0B
hehHGN3fuiy5Z3+p1zyLHx1lo2eQpsVW4BeletFFtlkatdzlufWpWnPl0jNWDuuHcuaZbBk0NLW5
c3HeXQ05V1cQb9qQxs7W+49cZC9BMPLQS1I6HRambmlxnDIgrknYGNnEqTHbtJHw2BmSyFFNGQyH
uEkw3qS+dJOnKZhvbQVOROj3uY2yVkntTg2IcJHedVs5fpua7GD0xlbpIeycF4nKucvYKmcTbaB5
HqgAiNqsnlRY39QAHToNP5IiY7EJyu3c9++BbWxlr55JnNp2SUeDh65NJq+6V577klwslvOg+49Q
5Y+1Kr9GHC5l2hNWTxAUUFymIOw9lM/HxDp32La2fkp648C/sW4c+0Z1hcX4BbR6lrT7NtLoMfHH
1xlmomLTITUaLHkZKxR7QwAp03uQfLx1YsPtxgS+KDemtzD+jNRn5RG7zHnggqIzFNqFdLh4+P0T
+OVaDX0nXy4ZOeIq6nfRWO2Kmr1+GHavaR6cLAy1lN54st197Olr14YFg0N3Is9gIDiQIALk1yIs
1oQLXlV1tzYGHF6WXwn7WDkTqyq2pQzPzSJnyobNUGc9o5W7NkYSo6UfGbaygYzpoXO/JoIpeuNK
8AuvZbgbk3NqMCjshn0+4/RtBjLJye6IgUY08cURp5Kk9dwa1/Uw3IRkD/2DjxtbeAagR4R91Kjm
Im/7i8KcEpa25g+F+Z9f/9tEnpAfLC86I2+bLzYj+P8q+2CICf6IgTyOKPHvsfvvE3lXd/HdMo1n
S+os59/vE3kaLE4aZlrcLMJy/1Ztbiwj95/bQ9TPHg0bw3+cQZw7v+T/lEYQ2EHVdeT7TMz+3Czy
DkTQhJQbncOUzoUm29/EUfSQD4x255zs9H403s3RO2XguJq5X6W6hfEeKcZonopMPFde49uQ+RGP
TJtJiH1dlx8qbT8csB5SoUJw6h0fls+M4jGaeF7p1Dl+yfydD7P+3MdM9dN97CIxsILikHbsWmFX
xuTdDCYsliK+K1LOi7F6J6VHAHXl4cb9aFrdtREl+9wOiZWPvkAr38qmX0u2dUMrXzyD3kPOq3aJ
2ONEa73mc7CGVRaIS9MNp5xzwy6fU2QnXt+sCu04tcq3yVcnsULKdBtH0EPGcauiJ6e6zA6WwF6t
c9ynY80mUMTsMLuOrBOFBrGPwPaA5yntj3rkVGi8kXkF5DKQUr3Njjgt1/2AsaG9aMCkPaIOkkhu
BENhKzR3Ves+yCqDqGA+2Y66JCGyjJzFoBmbB8vskKSx6w4hz9j9Y734jCr4j2TlZYyxLXfeuVro
Bxr6c5YpAiIGsw0CaB4D4flVNj8nveVrpvIHtZUZQ9BQx0lC/Kc2Xc01mPDrQB0w1KwskD/0KDSM
VwR+YIkxtzNpfaJvDlPdA4kADwEsyE7VumKEZjjLoAhgG9qQGqXdLB7ytFoJ2MNVQLiv0a5bR79a
KjGjfbXYaSRdezURw2yn6JMyrI+o/ML4vVgS62poabPf59kx179ls+E7TbZWZbHOgLQ49b7JGax2
iNJ4M4mGhmRvz6hH5jvTPeLavMe6fB6XQXLgrm1wYgZloix1vyCExoiu3fy5LuvV6KLhayAEpQP/
MjI5A1AeFAWdlEL4bNHAMsfeGdMdaT0rk5Fbhd15NK5GRag2mIqylutMB90WdwcpGJZW+iUO05NL
Zk87ljdWyCyyE48qNA6hHpORBM/FujUQzuDVgsAAddRzNi2+bSftiehhWGUMrgWGuZZ72PEsoyve
sDkaFzdmuMcMNpxRdRHlUeAa6Iv2XQesLgztuhluu6ncRiV8Li/d6cNTANbEa9R76c23GF3JZVGr
BsBNqw37tO73lViAgX1V0qZCO/HwmTbtjZa6rW/L8R7bLp7SmeigKgtvOvpaYnnhJ43XLlGyQPfE
NiNUnanvsY8kvKmFPRg8dW13S4zuwa7i23nI0HaNEwo70lRUlK5/SPLxUPS7GEmp1TLdBSbtIBjo
A6cl4iYa18IkU2RK1qSrncp0eC1LAUxDJPDFzNOYGUuD1SXVVdBCs7GHczWnO7Mb1h07irYyr/o6
fEu0+drr2q0Z82gG2F3j3CYvRPlBk/iZ0fohXJiw75ItIpiXcZxgBPyj70EcBtTGluEZ2HW4LP7q
HvxhyvnlHvz19b/dg1x2AJEZt+DEFBAtuEF/UxHJf5nU+Nx3JkbTX+HpMDaorS2bZ+qHjP2ne5Ab
kE02UyVhMvv6W6Blyvg/34N/+NEXD/NPO94SX7s7DrLfSTuh+OVBtNzqoHX2lsHFYQ7hUvaTxkxI
Z4+QPrJ7f0uriJjSN81qJl94IVTNBJXxxPFgVVhl8mFrZupFATnS0ONxzyM/im9E6QDHAJc2wNeT
HTsg5C2J+d4p9xyMcqXMyzQGhPXAaxet+4bz48lUaq93JbLGeSPjBuNquokohPPpse+rreLMyHL9
aKM2t4JNgd6zMdoTwphHDUqOSgi1L8Z61/czGNDM2DGe50RpuntzSNqnUNOjq5RAasjDQBqb7Nh0
xP4Y7odZNle6mMj9XJY95Ei5L8RdaRnndhttgipelZxsycBcSXKCorHsr60AxmcbkypERQvSzoZN
xaTPDQDsnLM58iOS60xxbbjXDqSaQruLwO6q7I50IrBIJM1xDiHGTGw24fK9L/R7AxwO65WHriEt
oQnO5NVvtcF8GTT3IuJ5JQRpqaFYTQtTlxaHGJNNTe0QkUttOvauTYjYq8YDWyKWl9FqcI11ozUA
yBDGdxgHAvdWzQ4cqIAsFH0tEMOUOUmFDOoagH1skrzoEBEzksHj8LpvC9qZ5UNjnoh5MG/1SBdI
r1EqNsFAfC4rbLcbt8iVPz3lrtNOe5iS+NRIyZqt3zgB0q3GJJWk4+fC9TQgpYlBJVRZcHFVMkOj
GuJLUba+p6qbAn6Bzexzn1cGwVDvec9GOzeRuZnufnQWVXfoXkYmHLLGTF2PwWM9Vr6OCKvPYA81
7K7UqwWfKjcfYsyYrJxe6cACp9504XdFXpJwkX6P9bVbv4L4jGodETXzQiRyceX5xHu7SIGPg0RX
ZD+JEYsEI1KR8Gg1dc4SutvrCUJqFpyNPfgdIgmLp8UuHPq/5M5JEDb0XL5lAtgjU2a/VTaRISHa
j1KcjUh8t8P5khADUjiz/dQsqW+eejQIKmNMm3jlOs3Ezq2AWOFNmBemmLo1+ckIRocmVjQPk8DG
qWxxbNBlB07zPtoo+cPrSq/vrSp+12wXqnhbvFXedO9B/dIQnaEJmzeqC2n7IEwJzdmkyRK/Vp0d
0W/z0my+Yk1gRElb90NX4F4Gq9xBaHjSAuxvln0gmfp6ruDPEvZhd2y7EQwELc8IUTXnxMX5kczJ
wRH5jonPrid+IEpN9NQ2+YIm4FAPPQaFYh3pkDqzrcwLP3XhQaHYk817HFYkHAybwKR7R+OdGhuv
HBkDm6uAffhcNh99RP3jENV51Vsj0My8ZYI5+0ycVioHeKY6UmUpoj0724kGmaGwxxuUhNfsmEHx
WC3ihrE+tBA/HKf65tZUvVGtXpOiPsiyfSUeltbFn2NWd1m/CfuKsBX7lAXJyu3N5wEpWSPGPUlh
+3JKj80CtiQRDySN9S2U0XMTGhtDSz7LvLlXurgxFx+GG0z30r6wHYJlF+3ckqKhbYDTPmuGzuKo
XOtRQiWUhLQVM7oBRTsxVO9Baj9mFoy+ongOkZPMgnlm4fGsad+iiMFoE8zAccHNaaBDBo5TV/80
q+TeSZIzS31Ue6+jCt8CDxF5wnS1NokaTcvriQ2A1PAiyOg4AUXresJCnddUUxsnkatJp8FWTKgb
+2g6xldD8rM0vUOVkM1jZyfPKFrAQtm1FlqncDAgk0EY6bsD86cDUCbgBvOL3oq9Up73ZRKSSpL1
yYLfFdvWu5ItnLT+lEE8i1l8agvITqUHMAmbimVHaduvWseGnXmCxoVwlcl4gJY4O9t8WiCQheUy
8cTHXS97WUVMmRth6swj6MrmYqYo5ZmUjcd2IamLWn70ytyKWM/9vrVhiJIwp+WIEGLrTFjJxozQ
iv+DSyAYFcwGIXORNIHTj379L0ogWBrM5/5QAv359b9NHnUczUwcddeySbJgnf3fEoisCcAbSPDY
yDGb/FEd/T4KoGyyEFJjsDZ/qKV/KoGMpWjCJP2f7d7fGQXY5iKU/sMo4I8/uv1LCTSzwG7HGHqw
aNyRTYdYKVRmXkwOglk82Br2PU+94EjcR9O0imb1Zteub9jWcxCD6sW2+2j1qJPHfGMSyzUaNVKZ
4KG1xMqGeeANyYeXB+sog+yLwiEjXD6SHjcwpHwUWOgaP7zU/LId10+Q37bOtAotfVe76SMyab6+
bnkTZOF7gdpCi8NLVR3ZbExAoGa2eA64HzN4MhvrrifUi9/CCHB2vNiyPMdDv26D+M7A7TUn0U2T
d7tprA5O7ODecSYML+lG74cbpzBwURALJt60sPiu6uFY2kxJ2byRJLEyUg4Jj5ek3Z0cSGRo4uQ0
gR3XCr44cn7SIQxEOLcaW+wzI7xNi/JAAbVOy/mpLm32iAYbGYQBUYn/OIDyqUx5g9R3PfTWmmXc
odG8bRPYB5HfpKoiZd1ax3ikbO4rsyeVbZFzgTHR2W8YXARmcku4BBKQJ8v88maxTvBFZ5JkmZko
MIQ38Y3p3pi1Dhf5C1UZCKDsKiX9PG8silZyNMm+0N4Fsl+LFOGgfDXGO0nysQvLofPeCyTqzksP
cnl+V/G1JXFbq++UiLpMb630nW53k8YR3eh8ZQanUtE1s/0cuu81FSHXsz/UuIcIoWiuJ4thpWg3
JnugWh8PXlZuVBgSk3xspuYGSYFft9mqa8xzj9u5m2fIlMbBZvU5a+pMiDAhppLzT7Bm6ZjOAKYm
bpmwd089ZWV0CEJjXzfWsSwX96P+lEfZShuKTT+NvgEZbGazuYoHQtviTT9OBh1wRnCwuVL47DKG
FK4LlNuM501sYoXHQTTLqfY7V2ICpFOtq7vCy+6Vxtux69exIcGdHWcbMuGNsm1tyKOTB7uMrPkx
pvgYTbRh4i4lTwr8I5R01R+ocMglHRnYtL4ZTFdFxqYPdRdwVZjlJovPxKnvGC9/jo52N4b6NaJp
xDEWgtGoXJ7oo3CijXLDTVI166bDuNiv3EluI/HQh9x5AfMwY0kxipg9vwBSWMW9tmnRluefRXaf
e/WqJLy1xJJlEjlC27OuDTa8dXYXdP1J68qtO3u7OiauF4W84Wrf88G91qu96uI3pwhZMOLW9FC/
uR01wZQfymZeFy3fK5fhwHKHD9gUic5OnPRJL6GtjkhAYsN+iCZWpY1cZPjrGQ26jLJNUeE5hxcA
XRLArIw8lhzTvUa0SxaXxdUwWj4ZB9Q13yovIimab4K08j0l0EYiGXNkdgPBSPHFZs6Rtf0+oP/R
qgIW2rATVXLd29ljZtq72LLglapxNeeEm8LVyheHoQcItB93jqBFS+Q6H4P9DEgrztYxGC3i0a/6
qD7MQbdWGTw0hz1GBpJYyuzsmWRn6+Yqj5mBetEjjn3yZ5apkZk7q7IosHtYuaAeKR5ZBTwLV9tO
DSltSntSaXcfW9VLNZj7gAGEP+v2d80LwD07Byccv3tdcy5LD2FYeMprg12M6xOxfY8W+ZtrkZNl
ymhr9iMTEQdeqHaz8MyEPt6k/KZCZ34ITEJXMYcGrTNczQ29ThaJG5lpfl6kj06d+ijYdoyFsZZy
yoR0dG4L48AAyzh4xxzNm/J4tBwQ255joWu9dlvgXbepFEDB+yVG11GucdVNZBhXQX2KhpLdv9bi
re2y78jQngxwx2M6EUP4iBAVDDoRqfyn86dW3Ms522pj86KxrZ4Ip7EyY69ouFdNtIThpWBZ0udK
GItT1PlKzWEbE0qWxuRRC+RluMfXrgE4vMufkNI89xmAhpFBThz3HPrdR6mDu+4ZbbWu7rf2uE5F
/Na1o18jNpSj5ydi8CeIxTLJ3tBa4sqe7jzmhA1PfTG0J/VDSkxFnWpb/reOusK4l5X0/GHqNq3u
bIz0xabknu2LHuovlhEeS3gbJo3M2O/DIT3KEH9Lx/MgyD4HlehCaE20L7viVxMOt3MdbbU8fwuG
62UHxlAGcUV5nGBhD0nBWc4iuYVwk2b4RcTKoFvqY1LRcoaZEQLLBOJc2z+4dEGJCh69IjmmFp7u
VIdaHalzx8KsT8h5g+QXIJUP69nZaQuao4NTbkzNVUS0BvYXyA7oH8jYVahvUl3d8n6HQ0yQ5QpC
nf6gJkA7ZkZ3AMgEeTmY/SLBvQN/hBJg4p9IgBXJIiWxmlNddz7pwbdOc5v1VANVYGLOR/M7v7ak
5Lavkg5P04ztP7rMFAYYCWpMgS7v/7fgdn716wHV+/X1v5WZACMQ+zkOWx1z2T39ocwkslM4vwff
/rzgXsCwrJ3J0vkPZuL3jRP0N1vSFv/wjRh/Cx4Lu+LPZebPP7q9SAh/mrT1eTWZTdEQUqHe00he
SuI446jhACQSrAWh7JxsMMwDhtRQr3zcJOsGLnjITiEq30z50I9M0CMHp3RE4te4EumTJR1xFdrh
+9TnjM+KF6aKJ+bMsJ0Q6diTdUhBp6/MNvQNrPRmol4GYRzqYj7nCXtvp9GvQgvZ8dg8RlW1xGjQ
hQ3DS5rkDB8o2nQ65TRF/om5K8ye9fRVx7rBysW+SkHWRtjyMs1mVj/C3FF+kTT7vs6IJu8xDW8d
jfgJPeN2wVpdh9a1aap7tw1fU4cBnVXZFwQu34IoeE/rb4b9LvSl/yU0DJcF6W9PdpRj9ibKICST
RDiPrvUj8GzTpM1zpj/oJH8ZmrmNs+pDWuQTBvZI9o9ZA5ROpnKTR+23smO4GJfGORpazrSE2Jgg
Rsp738sc0fKUkVRgrTXE2EXdHNp0JrImW5nBl5zCvQTUmuWInK1BHYeFT884JzReEBauFa5fmX2v
uM4Rva2bJqQasrZ2RYJt9wCjZOvk79GiPSrGXeCl940r9k6LoVBDkV8FCq838IDGuyXgakGq2hWl
pP0905gjxNZpntVdnbR3ZlQd2YGtBl3DBYJn0Cj3dYadPu7VsQsQOCGn93ssir3NFCMZnnMKptiK
jikXta8y7UNEtwk385A8EkOXdXwWdOqejvd9KuTXHCT+ADWsaikfQfIu6rNSVFt0PAgPHdZ6WpFz
WtIYDcPZdiwShMPbFvX/CCOu7tTKMb47kfGsFINIt8pe6C83dkd6hAS1V3ZQDgaHrtx20DQYSOCL
ZEzWeo6bvm93ZYo22avFp8MSMCqMr9xq/sE7eSQ1bL85HznJbJrIv6btcG5xzvzciP+P1/+2iyCq
lZXCv3GW/Cv/bcNd918Y8rBPAx7zllUER9PvbTjRrVJIweYd87LHH/1+PrIuoT3XXRRL/AXm32nD
KU1/OR9//OAMAxyW/OhzPTYlP5+PY+EMEikc3ps6KV6nUNvr1oNraFsn4ZsRhs5THoi1svRVkMSb
xK22WeaZp5zR3iXWucdnpUGVSDwWjMllAMzxf9yd15Lj1rJtvwgKePMKAiDobbHMC6IsAMJ78/Vn
sO/RldknFKHXLbUUUleRzSKBtXJlzjmmXA17g6Oufc/aVWD24GuMgCiMWGm8pIfUK5LYAp5i7sEf
9F9a+dyRsgr3RVwNXPoiYwpsYKAqxOaurysx3cWKLP9oYRm4scIoYhh9re6pCEvBb6MotSvobfSO
nxj8HxBbfokkGDZCs2R4HIBWkz7mgUgxuts4M+IlM34DTHaGVacuLlPQ6ptg7ExOruEw4SSLvC4u
bsCLSQEYwXfhipn6RUu1CqdwAuUbG4/QyJgx6aSqn4PaHoqwpb9aSJw7w0vQPL67xyVVYEMROpJU
kjvcrBaFw3TXn8u+8geVGJAeFnUwCK86t2zXXu9xv5ZT/WMYhdWQwhwpB3QN6sxRGXPvmC4jMp+0
x7rXBHYuKVsNGPjj+ePmJcLgrY5E13TSLv1Vs7FQwULRERWHeuvG9esYTle5HZ1WGxl4kper3UxW
QkzSTHVEBlGonuboKQxln50EyxG5MRTkLXg31r/lzFh26AW/QG1hipe5hDIJasb6SGTzJiEobq2b
OH/EHDLpUC5G9s+ZtJZA01YmfdxprjwGJB69HVuRwuUMjallj0xHa2vUHUprwnXa9EXTMT9T6zI3
dGhG+YMwe5NFFI8lr0Q9fC/qFppiupFx5YxBzUGTkIZCRPO7SsCuTKmMW9M4lTFh5rKBobin80Gm
NXHFdA3aVZHQJhasQ6QFRFFV2bFg40BM+tyKj92BMlcdUs8YlFt2t871lLjJ/ODKdz8cclwz6njn
ObT3hPbky8kSbC1ENdCkNRGYabPVsWjc++IaFALopLv4VM6ca5L8K+k4dvT0RyOVjqvQdTDqzBXB
kYhtUzeva0/tmabQ88Ws6nZN46Xa46cy6ak0HEVxe1jW7POnlQBVqAy68r7JY6HYmuKMQ00w8kM/
JuF2qGPom5gEnSYQ2qPSKgWg8rovuYa6Pvvq6pQpx39vKQx6glrWBA4JXtjgr3/uuKKw/vtC/x+P
/32hN39Tganx1Dq4yL/kKBjmb5rGUo289KHK4lv+WOoVZKDAK1jvVYtXJDIq/n2pV34zifFW+c3/
3T7+zVJvSA9x1Z87rn/70U1kXn9e6q3yroiCoqZ+dV9pJvhI1S+AY0/F3hA8Ms0sZFhrKXRL80mK
iTWALdSsc6x/0VlPHfhY8/A8llddWkN9wAiYu8aYYwidXLUlc0/UCbjCVthKNsNUw3hohxgSKV+5
fOuDtVl+KvzeQ/uImwDtpGAeoB8mlMWPc+dZHN+y+3OXb2pYX3c/w3HAfLS4tUDIghLCFOn0Cp3G
R4PYeJqNJ9HcD/OOIsnX41W0Srd34m820YoJnNOrNxKKDVCwP+H7HSIT+Vs/9XjJ6SSR+FC75UsS
HJPeV85ieaY1bNW7aQb16ACsojq/y4Ab6QX3VHdn8Im2ga127kDEvGvPcbqXxCep3hoqyW63TN+n
9XUODj3LMStW4MfCuWAePQ97FeY62IvcfLu/pIwlQXmJzoE1cL4WWCy2NQ23/dj6MVMopzmz0Oev
nEYScGn5yUyWKWZO0eHUrBcEj3nWM8+gbWamUMD7n1OvvXtX7HL1RchOwwRAbU4WjJv56mBt+UJD
QxWe1rwOOoc0oGfN75ZVvOYYM1XbgjTjwNH8QHO00m/A5jxicMwjnMv2kk4P7xZJXqcQqV17QHrj
g5aizZ06uZOtmR26cNoYfCISq3bg6jip0PN5UOieiMHDAaurpMwRUDta3UJCRFs3lymMbDEyHTRS
mrRI3iQS77Tn7gmCWDNdr5jBkfa5kWQXp/rAVGkdfXZvxuC1B8uT4zWpy3bfPesM3bNjSEwfIWYb
TfOH8xCTWe2pTxOpc+I2xWX9/YFesEjdgHfKE8x1o27Q9067AJxnXflTdjS/kRo+egq0GGwWdH1w
5SRfwg0lKbcrrkQQ/7QgwrRplVrmspO/NM6POHOJ/VXw5UW1R17bYnaC5f04uZo3rqQr1hv0DTFY
5pGRNJi7ad8QWzRaEtFh9YrMi6Tol4KeOJq4LV2UD48AnmI8VVb0U0YPwhRnQdWl7qhHDAgVY9WN
SUQwRJD8RNJale9k/+6mayZqu0exX33ocFyyQ8mbf68NGipcWbqDjQQCHU9HXIXgDdGTekH/r0x+
wqaOigFDxUuYeTrWmm6BL/YlPYvbdj/u+zMCDrJ+pKf6jZn8BCBq8NP0VpS+mBz6vnNxDuVvlbai
1TR+9zsspP68C1+GSz3mTnc0fZlwNdmhFHSGK+bseDEAB01JyMD7j+Ge5g8pb8S2eWjCIQuM77HJ
sBqiybW0J9kpxH1pl3Y0OipVzvDOaw2/2vfghZHHrQVGlXLS/oLx1J+Z0/hPxg0WG4PnR8LUA2d2
Sz6DTf9WEXI87O/pVzd/d+IXHWh9o0PCypzCkXbc1MDUGmKfa+h5WDugnvhfp6+fdJEvQif2THO2
L/lTTVs/sxiO2sEDWt3tpSGjfb+s2cLBnC3zXbkUHLFZCE6CtozEUWKd9QW4uZ1Y+JicH99FUl6y
LAG9olRE5eeiv+4rHBgkXjx+NZdx157MDXSGtfWNv6SB9kVjk4sgRXATn9r7Lv5UwVryTwkSTlvk
OJXTQz2v+RDy032dHdrv9ptc1W9KkfjQTdu0erJ6UL+2cLRAPnyTphkqT9ZwFY5desKLMqCKMMBn
tcad94HBMp954M7T27NuT7XfefTXA2mhPvfSS2PaLaEhGe1CuJTjRkI3cCifpo/kQrkuEs4Iyjuw
d0w06A2fspuC1Hxb/ZhvHV6zLci2+EdevtTO+DIzckK6waXAooyEJlvS5B6HjYEzGkqXvA11Ukgp
CZmBmLRdvKbYx/zQJKnhUH/mX+EhPFgrEq8WmRc7scMbmxAZZuPVQ7Dee+BF0Bsp3kMxn1efRnMm
1fH+uJaZ56C/vKMN2ZJLlzB2MVcdiD+yOKqF+BnWjviC0OJEomT6Hr0PL0zYyFV0sf1l2nmoV/Tw
79aeJHPK4oSOyQuBsScFrUbo9uvWRQy6jwAqxHb7M0cLkx2VEZOnH+7vz6bdu9HeOt154nmN0V0/
4OtCdHmsW5XJutktmsKPFOssYcpRk4opEzwHVfnvPpajEhcVRuQg/NHz/WO1Bn6W4+vfjuV/f/zv
1Zr+GwZWDFSwxixKwQeh5neJICd2xn+EZ/8SAf5ikP1xMLdkxQRSw5H5Qc6lkPu9WiMMA9gM53mY
yhIv5V85c5hT/Ue1xmGdlsQjQkszmeT/tVorYCSXNUAM3yKoYDtbCd2kaIJxRCFW39vWS8J764S1
zHqZltYPCaXVU6Wd2nbK9k3Xfdb9xkJMhUdODs6zZATre51ap8hsScDDTd96lHfWDO4hLdGvGnNc
osuV/TSPPiOl+xrSIiCPgHOW2B0DKBfJyLpLIJIlcHwUpOZFD5pFGs4nnK1dyiYp+4KUvpnk6CzK
OzNehvTEN3HvBjKHnrYbfxq5X9RN1jmTUh0Tszu1uTURRKzA5ELGdS8ugfRaTTUb7rhDjbkQUBC3
OdGTZvExobceGhk0IJXm0G0U02RaQ6sykBkLi3TeCnFTtP3EMV/AlxfdbR1dzL3vd5IRrtJZHLHa
6KRU6cFrZNBB6xW4nPNZa2skNRI7ttWkV1FpqGBHyVUeJs7aOAlMwUsL5W9C9iTZlPea7HL4LjFx
rcWkkUiwrJIPJYZAWnzFEE4M7n8BumHNzY+V0zOHZx1z+jBeNMSb9ATtWT5loQl89HTnRUUZyY8o
BUNJp2wQz0KhASmolymCm4TWSaVJbhtT28m0q1FBwm7Dv8C+CeFQ19w+ZisjXFgXHWFql1IkcHym
KOsDVtbXuY8BpbK66folnfUd8266hh+RuLaG1rPkbmMgR0gr6Sym7W4WQQ8TlEz0F3NPHJANNNUK
4zEYdqG0TpMyLyV5WjZjuJMKtJvNdOgilHqWvqUL/VPSU82Ncpu36uLBq48GyefaW4hDyZC12Cvh
tJmEp5hZU0cPKInAEhji28hIGEnSYeQClSuEBr845pJtzQQ5Sb0jDqq5L3sxeKglt7NgbAIpYrEG
qNqlMwlJEIwRZsOW0R4v2jB7P5PqfaCwFt+D9YwgSU+bF60e3uDFm2ixOKlEJXbk1iIqPpo0KJIK
qLC0dqrMOIgc+mNN+S5jqt7e7BxZ7ZCFJfH2v/fk/JAKoQ2SFdGgV6lZ/7wWAx9hbfzzWvx/PP6P
IZIkmjodTyJaFEbOfxoiib9xWOcMzNEZP7Ylcqj9Yy3+5ag0LeQIjxWXo/zva7H6G/Mjztms7FiX
dONfybWxOv1tLf710pGok2QEykz/e6SU0o5FXd6Nwa9T89zGfXCSrQBdbiBt+Yfg32FcE0e4EBUo
YhQeCtrtnNxXoSxdkQiBKAFFxewmGiAsluNSIzcFfCORaniz0xwEFVbdO/rLGm1iQuRCmirfepju
tJHgkXx2hKD1DUs6cjE7pRFRQKePaVToNpQKGqu3CVdG0gmXHS0vlxEZI4KtAIGXsbjoM4mRMJzl
DiclQyINz0lgGI8HCp8N0D4/ETFeNPK+ZSjGzudKj4j3SfRl+lEd49ZsDnZjPfp8dhikn8LpbSYh
W7DA/Ulv6LhsktOrITvMZugpQf92N+d9JfbnsA/PVtQ2rGrKWkwYBE0SdLGYw3Ra9ZMD4mSFZAY8
zpDLdtoLl3Rs90rfo1JBmVQAEQbkSDb8B66UJ7nqCGRU2XrCi062y9C4kkg/uc7Ps1EyMGOsrT5L
BnkMIAnEfHjDRLUwjXRZJobbqdYyzWAzlJyJktw3UIERXs3OE5PEXNyl79DsJdssR9z7vEBDafdB
QUJxJ5Fge682ST5HcDKNo5oqLmw5l/gIiLnh+BqN1fM9YoPoErQA8VuFdGNqOVvNsmf0HEuV1q1C
TDuKeEnmYCl3OHHqYYs5M3IIpGSzEHepQq7uKO5maQCGNZP7QDzvinWH5HDjqaL9OpmWZDcBOTwU
JujNkUyUkblMdZhlo7oZ74NXWsUtSu8bmYo8lzSia4IFnd0XadSXsXl/m+ba7YcwAJ9fNbBDqwcA
fkjeQ4IpgXF+Vjw2NhDda/22vnOUR/ijYLcKJYCn4YBXSPYNc3SNuaX737wVvFa5i73JqPyilgkY
wtLGm04j2Yype7kyadevH3ynOMBuC0Z0GFvQaFzsfRMspkJ8Ee7Ksp4hJoU4iNxK6l+TKvzihMwJ
NWkB0k3ztqGrR+aPem0T3AdzjPRJ6zZpQs9CyJdVPa6G+6dc90uNiIo7His1RNRg9WiTA1tjwlYT
9iVJeO4IpawRbaXStOPZN5BW4WxI2bXXm3NTMJoETjyZ+bmyTNcgxRBxO8MC+UUErWRwPUaPVkWs
EQhfbCqmIrE4e8WEDYjMa+xenqxLjpSgNwor1LnmNhZBjah5eTQLFLXK9HOf1JdoJiywCw73katZ
Tq9pjHo6m7/uM2JGGlyaGCDsoyK4B8QOqHPthw2inakljwkgfseYECnFUyMT9zgO80UP9R7gPMce
hbTipCv9UVqbMxaQ/ClDgyIo6xxzsCpPC135KThP9xJxwdldxiXNUV0tl6WYuZbSbFUGjHN/rUsA
/m91dEqSXQ4+MRYNB/geLSIgbwMk0CkQwJ5T6Nzz+zpSCo/s0mUnmseGBaI3Cl/PiAClgOky00MJ
8qm0QNKkodtXdfSUVsNJRMBf9KknmmjFdOOMH2Q9GgKg3Nz8hEy4CC3xXQs+heitEHm7MthapzKA
WtAfq7x5yxkrdMF4Fh6qbwo3O067/+rtGdMetkiOJ8wM8ez+41HJJB7x79vzfzz+96MSbioFQA+H
G7b//5fl9/tRyfpNJVyPtF/pwf98HIf+2J2pE3gh4IdkCRDnn0zFj92ZSaMBP8ww2dL/1e6s6vwh
f+lrm9i1/vyT/81UjEA9LEXgXqxAeF4Do6Vh0+hXM/i+44UQEiVZIEK3E6N3ErXDq0/ip60LwTLW
LkVVrZK0+Zwt1VH7askFuO8fsQA0pOp5N6nW+aHbq2Ltre3K1wytb8jGVfTAg5J2O+eQXKasdqzm
YkUI/lVu9jFbabhoEhGPY24ohzAjxVubJHss6VuIPen1Ia3MfJfV5rU2ooNRBMgGw70ZtztNmy5l
jXA5jyo3muRjm7fv/YN1ztkphuuiLO8zvS4p6fezRJx50LJWlPIHijTCA5Dyxu1iovXbsrApU74s
NI4LmKhcYdaYt+mkeSdTeE7pFqo5+NImm3fqPdrP99QJZ9Racl9Pm5GU8JU+lntFHP0JzbQ6XqLU
2sj1VxqK6zrsPwUTNw56g8wuhAP/jbeM7i3shw4KojBcRpQGfVpsTIoKODj0r0mfm+ApmPu0Bwhh
HYaHcoI9twhOmszOOFPvw92nThgwzI5YpbNQR5F7HjDvpOSZJ7o7xubD2wlecaML+3E8waxJMagm
Nc8FWYhgvyy7xulFgz9aGk/wZZLh00iP5XCZaETL1ac8b9PpqE/bQnpVpVXTf8eYSLvhqwzDZR+B
0W8+LXIdMmU3CvRUw4799SfGlUb7axivJglJQngpenSIyI3Hk9p86OzThPCuBban5l670nRHD4dQ
E8NYTiOcQ078lpG9KCmPZKnZ02NhaVlgBOsR9k7wJA3hpoE1WTXiWpstbLrja1jhftfaH6kCpDGE
vlFWvkyoiC58o25G+UPwXSdshfuTEaXXJJwX85hvOK5QH7amq937m25EGONqdaXe0c6083nKMM3F
8s4IUMoGkLLhi4KeO4WDtpB6GvkW/adIu8qT5Yrtl1pZL53Elmsqu0Sb3IfGLwjMVQGDLggsN6wB
+XOvaBkzFZl0qRomYWDOy1CbCRIMmqdSDxHcNgbYzpDyRbSED6sh4apg8rUv4p3JATlV1kMLkrIU
F2VXac8GTc5IzM4d9AryOzVGxjJ3cNdKa6VQd/rQXltdd6m3uEUm2nMlsSfloBI9JXXZAk9JeL23
HP6yqnri5ULoE3OslJV5KIt+gDkub6GSEEtjXCSr30sJO1xNRqTcdctYpApXxukpvcuHWhw/oogA
yar2ApmAkvCIswC+CAJd3skoxYGfdczd4cBiDBem0zQmjF7pQ2fnTPnIWuoPviA/VD/3l4rhjnJP
vEfwlRyzIqCXUOQRRBSAWrlH93NRHsRthtNd68u4iHucM0ZwdxHBR5blhe2OrHGuFdxGVHQKwWZY
y6aYIctZtj7lztpQqs7B25iSddNf+bjtCRFZpW1FdV6zAAnqZ5xYtqxtO9laBPKKrTcNyU0spU0f
dHwQzAd9hRsGJlgfLIRkgpsK2ottGJWoIfqj9pEZFNNQuOt+cCzCI8ZXfGxifPdHQV5p0psovRLp
ZfcixlblW6i/O+Uc6mRJjJcMU2qAHfBamF9xySSFRnwHR6Y4TlQqioIhKind2UBF3K1KbBBt/sw5
iSn6LUmfCiZ5nU6I671a9UwhGf/ZRUkeU5bSwT8L+ZkzWcr63pcBGm2dOEqCLYQXJVvHOMVkA6Lr
GIO65GdeFxZgzNe6ugkhGjGCgCpy2KtXOF2rgVF9B4QyMN65O1eRpOL5jMnIPKUxGY/xIm3fI9Gt
AJkY1Kii+DGOBdJ6v47pbSMmnCCYIqWTGc7fmYEV6ZM1ZbTZT4Gxa2PYoXX5HUsh2GVOaf1UjG8G
/XehbX8aBPtIly1zIafqwQRH2pnT4Z7qN2PWP0wGAlIU7IlDfylV6caM+20CZP3f25ew6B1oFgHE
0oOlhGTqHwsfAz/4Xwuf/+Pxvxc+5m8gCSFL/l7b/F718PvUQzCYRBHN1K+MyT/KHjLbkLbydU7K
9Ij/aEpov9GLgDNFG/uXLf1fJVFgWv9b2fOX163yMv/aIE5TyMlZGnU+5fAaV1Cdw0ZlqNmdrGCV
yb5zk3d158u7Zl1HR8ANdt4ix7RFBbbeBCJ7ZUACaxdB+xUJdmTZ3YJbVuOJXrvoqrosVZLTNnvL
I12JMQupS2eywpABzU833BD9Iuy8u2Jn+qslXrRt8zpHewKP58q/rxgVnTsktYZtPE/fHa7h5MZx
/SN5U/xml3vVInMZj4rcKNoJEHO9GFeAjzQgEA30FUfZTntLXfD49shrpgfRnVXXfJ+1rZmuDHhV
vqRt5ytfK/xio+8ddOf7xidDh0R72/IpdYa1HP/Md482ZLWIHDl8xsuz34sO6BF38jr+Fo3l/aeR
nMETdtap2larbquR5QTKFW0Wpd11YKy/y/3SVzJfVvDWr4eSxjbIdWeQ9xwE4TeVfqIt0Erlj++g
QWwGK80NPMTtbf8prrphyfYENTB2kYfmPmnMYu6YNytY6u/SfSeEh15exfiCyF1Y6Gj4q426NdJV
qeyK7kRcUP7UZwwutdBTt9aU2kJ9tBYjRjd3ousQu+YW8hx2rOEYLofjeDa3/NnT13xWr/JqRM9q
w2BejGcVaq2DFUhvSM+wTZ8TvXXLIZzgs2Vr98Tr8NV0rt6eAiDUX1B6dwiB7fc942DwgDu2mszm
3Ed3lKMudCuCIDNtMeZrLfNHlFhEopAwzbciEYCYAhLLV9zaHq7Vl7K4+5SbwtrCteuHDO44xK7l
Z/WjOBDM5JJtT1IQWPRncDBOu6yXEcwDp5Q94UhAd3gJL0CVW/trsH312Tpemo12VPfZBg5eBoIj
8hIEDUwSj9Eu3d2fQDMz+xxIyiI25a1ejktCom4hnZnAlt6ro3JTFupWebeWk2fafJuLBWKdhkt5
XaRO7bWLnxIv9r50xAJj9HI8dhDQF/zxikOKJVxD21xXPl693S2zNxsQ6Rg3OBif50v4oV0zO9rS
mA8Ur1ZsiAGKXTCKeboF70RqNfuqeJ70V576v3zhRvyqS4RGssr+sxSLhZu27J8byr8WwL8+/o+F
G5M5DeP/PV+yJfx56ZYeolr6xY+27l/6ycit0NVq+F45u8rMEn/vJ7N0A6gl6oJWtKowlPs3SiyJ
M/n/tXb//5eOkPevazcV5dgbStKhX90L7WrYK/NGix3KYjSeqGV0XFoH8b7D9od7+koQDNeP5RfZ
xohdcBMlfadls276Tw5V07KGJbBmEZcUx/KTiRzBReEjdOJYQ545l7MFtYeVQl3zHXLmF77ls1j3
R/1Gch3ypwFzHEv2Xl/H++hqHNSlqTucfeDOy0sMBcvZGx3RfXvDaLSR3XCTil7c3u76zSQ7yNwY
+dsMUZREvC+Y1Kxj90X/Kq3mo7GtBW6dOfd0JirP8wUOXTl6tXdnROTK1Q1CBKg+ghbJCUtXD0PG
TFV3GRHGiLSn+KbAdOLBrcxtzqEAZh2FNzk5vMCXipW0vkOKB7leLhi8FbxIZGre7KHs9/PXktsx
d/QbEJP0NX0VeXD9hfyRmAHxhjqMXMaQc35vW58qgWwW51M3u2WPqs2RowVneSZ8t4ETV00v6yFw
KFdQkwQYFze8gKEtlsQZv/QGuUcn7b5EAAJkqU2OY3ipxu+qJL/HE2cn1xeKxTj/nWGeRXqFdc2X
WPTscYQbMRq7tPQMTbNplqCj8FjkVJWMOaaov9Qjw/Pwgf6Tirj7MJD+QzwXqGTBbCGeQPlPnUvI
ma19aV+89fTmyG3Wfwgj1Ej+W2ekX/LjrVEZXYWDcJDXkL+GH/R+8EMzN6SNyXfK24mJnBu46ZaP
2kc5vBw9hraW5JiZmyKScIqbdSClj3HkrTEXHDbHajf62C/WgRN5gkus+pLk0WVvA4V3w2Xgiyus
DauJfSRcTkfaJhTDPZ82e9GEOIi9DpxEadeb1k+Wrd/7o40z1aMwX8Tu3YtdFEELye6WzRIHbgT9
apezPS8yk9mi3bgGIBODH0M7kFGx5tU54RlH6xGEF7DVdSC4b+nR4rI2PpvbzKH1XfL6bbGXb+J7
/fVBfcLSjMQxf9QK3H4UQMKSPYdWgvZUrqcLoBKiEL1JcUOdPAvQcKv5M7nxh4+f6rx7kFp2xQ9Q
GpCMcrkIB0cyDxWTkRr7HvORdc2p6CSmxGdflEvEZbPu1pmdf2JhhDBX0xDB5eJOhkdmBv/HsZu8
6fuCCkaI3TK6QbhoZH86i3tCxvrX+UusF4bihM/8i+zr8TidYSYH0TW6uzyFseXr8KfnI5tiTiIr
cVEbBtUkv1y5Th5Dg51wlZj4L4Sv6mNyC/vtZffygv7cvrFBbQpfu1pbpINneY+dSUHd1j3fRw8v
CTKorsK6rrkWXPtsAc8lHwasrot5CxM6DzkUQiwW/IG9tVhByM5fwUaad1gvAIFPCqUK27MZ7bRp
ryKDk4itosvNBexVDcf9pSWQe8g9uC1ZKui6hyc1XEa6VxH7pZwC2Z51D122evcskgljmgrOEHjl
YtpYnduExjJdCQC0h83IoxH9b/KL9hFGi0q+7hRunEjEPb/I531k+PHNfDY/9I/2GykWTJqGTNn8
NSQg0dEO9xUkyyVRuNvawfvZrO8LIHuL7HmgnMWk+zwoB9MldW073FE2Lup+NQ+L+gm52wmSYN3I
VK5nyhL7y998KfbG2Tin081cUKzYt6+v2+22GewNpcTX5pQuTpuXzelExOUCuYDtb2hVsgfccMQj
TPREeZUOyw7XF1SrR3k+o4CKtEUiH1AVO5ZHIFYKOSFjpvYxHTnkor8ErERCuuBL3OPXcEXo3ME4
mytaWCqpKIjWmoWy11cW+cnaZvwyNvOVhVyMednycnDj9/ozPcRE9PaxJ7Kc4P3H4G3UbjWRBOHw
fkfzEae1Y3GPuMhQEBQODj14fkkvSuPOnkLBd8UJx/KT7KNjvzVehts98zj7L1URHwGG9CdxfH8L
fXkhL2hSataSBdyymW8BYF0xTkUr4hNvop/j2bXadW89aR2GXS5bmNh8aCzMM6quGasZrxOUknmV
ej8dTqO0ObFe5kj56NCAlCJm7b2hE9YfissF3NM6OZS7Ccn/tJ4QXRE8yTfzxFCynHKROBhJPNU3
CPv0sGYbywgBtDfIi3l3kXaEpo47Qny86iJ9688zkcvf7Q5N3Vv9lBySS0y3hEB7SmXHAi27iNVV
PlyHdIdDpCDdElEkvQQi+kblkpFIz1pI0EZFnw5zNPJ9bVwLcu+Rb2Ri/14EruWcvr5wxewr4pWI
k4DIpOKKIUqQGdg5g0KPF5jKHlGd+djW6FugMTb5Jyf9BJuvp2SeWQKE//rgi+Wr+a1/08xKj0W1
1bARLxES83+CSLjot0AcZgh9nMRlPaGjhssusiHeiOTOOcUbd3YfbhmDodwBBe4BHxKHa/ieVtET
zhE71fEv2PXx7W3X2B+imzqNvEP/qTwL9UbpvDh/z9m3ptbpo13Cxt1iBcEporiPISQ3AdfS23AS
fGMrv40SAArSUO2MW6/FZ9wvpkPzinGl+ASfmPuko37S6NfsdVKtqgvHtdvIIeJTGN1jtgKaQezL
e8jakR8NSIo1njdfvlY85zex0WQEkd4dfgugNW+ae/9QX2ndiZ0zEpx8dwd9S7BUPdk2lvVt8Gn9
jBDCe1u7VSquTWzJLi3a4JOZn9oirEbP4tQVDPBlN5+q3gEvySlaMO1hD1Gze7wvGX59upz1KZR2
IhdnvrtzHnmBVYWpf8G3uCYKZDsnIEoA+kXGVAJNaKEO6/nX/qkPa/47b4+1TwCl+aU+OGmsoc9d
fxLzhbVIPwrDpZNIZcLprlzSSjbqxfcjOTl9puEuvoIDD8BU8GZ+VaozobtCP/Cl7cPQR6Wd8Ay8
HbPlxKqjGLS6da5KwQ62gItZap7Nbfc676eDshMPxIsrp2TLqBYOEJTTjGxdJrbSNalXpowHCZ0l
EYcXZJTTJ6JzkBB2sU1W+iHaV1vrBFjhoL7k78FngwLiJ/5KvpAnI7BVeS/ZFGb7ATsanSByXUhl
/BfnclqQZr1Lz9UVUFSbEu+2nV2j8R4ot8COSO2hm7HI0u203Rs/yoLPSpUdfvFwnmTguyfHfBld
3PPqS7Ottq/mQVqTlLIzTjYp3LfKMXbSsnZbGyG4B0Prc578gnhiTvOh+Z5OdvQzntrUOU4H6Y1r
XkuXlDqXulzogTegledzGA+wLdEZLIRviTbHoakcjVQxn2huR1oeEUOsk6166Wi8sJOiD1kNtT99
IgwVhw22gi1qVNR7AylHcAhs7cSnCWPDyVg6drzZfFlvlzSMT+JBOilvdEOVyiMuKEYPtc9e9O0o
upC6h84+qi1ZUvaz8YTO+WVearvAQyHWeK0KUcPJX/mbO4oeguJ8EBK23ZE7Kl3Fxh7OaOygaM2r
zIel/6RtSKgiEDxbEwy+zg/5oQKGyxwNu3SJqdRZRbjchp1ByOMuTQ7RxIbNJ4o9yvKGb+WZGZEc
rUfZJYv83TghJ0x2hEN89AmjGdvTNrn3QcG3IAeYJHAUF5l7MDYq1C86EcwP0NQ4LdtF+PjF+Pug
+camvTwCw4FWn7qn7C15a77TS/FEzNghfOufubdD5DUAN6DA8cdBljjT2E6WlvvrJgqX5DIB3qB2
3o/n6dCugXc+1IsL6Y1OueoUL3zE00FzqYRVT3lTdsZTSc0UOryJKpEWjOfX0ts4reDF6Y7xxEPR
z83LxuP6GJlR2EcsBsLTM1MifpU/xMh1tS8SXArH0WWBwVZh95ws3qxdOblIPLJtvNJBOH6Il+JT
deLF9NAC7zSOgyvMmpFX+vr1HvwPd+e13DqWpelXmZh7ZMCbiem5gAdB76UbhiRKIEGAIOHBp58P
p7omT1b1dEffVhyXKUORxMbea/3rNw4XW/R46sqc0iZOUtdUXNx++oQ4Kpt6GyEAey2zEwyN4xdx
Y04irDEoIl3sErfzSbmuzslOZwcgXLmCdmM/DmwJJoSNgFE/w5S7+/K05/JBzHe2u5ROIy9v+a6L
SFNJ6311igD5YYoXFjuwK1S7yxBquN9w64KXnMVtzb1IbODbcApyhVtAdfTcfy61PS5wcVudFXk2
bEtEAkW9uvBMk1N0er7JiYCaft0NsYGPGAqeW5RQL4CkRVWs43Ppi8A26pGQv9Z7Th979cu0Mbax
xpxtIrbxFi6mBH4YJIVPBv+0IbF+rgXJVpgxifFf1WcPszvLsfgNSWFFiA5vtDRwaMV32MZRArD/
S/t5Ox3RHeBDxN7B/utVEXO3iNyROZtUh7/gWuTYwMNmkkmIUrCYcmTOLLavnAgyh0vgCUG2vvFu
pqFkxP0+X2rJqrIiktyk0DjNS/vjQZmiRexgz+3EwvGW8AoQyBYSe2aPP0QIiqhz7zFBMvbXFVGQ
bTP0hTRKvsvJCk5H3Op12b1WrmyGmTDnY+y9PAdEtMVWxO1a8FTIF7nLWxudXOxVbjOJCO2Rq256
Y0/XOcg87dIdK12SVp0TT4mO2CXDiqqUgsmuHVJFoiESp/y8ZRUhQaAC4o0JUk+Ny0CNqUtRmQOh
Xjzutlq06zEp275947j3kJwyNuYmHoT0EYVtSKsrKpGTByUfCS7cWtlv8+CeHhQIyUXjaNLkSmAH
dS1Pim65OmbZRq6DJJJgH3OVxCP2+mzmWvWFf6JVUk7M2zs+y5jhTSh5rnRHJhbPTLBisAeigOmq
iA/rbCkCl2NEw5WYMMlRJhdm+Rw/wcvx6FFc8AFUKW8fj3UW6uCA1l5hOw/ZQrt1uwaUvd93gn9v
Vv+60B2GIKBhKlwTFUITPnP/+cxFHYn7v0N3/8H3/x26s/4gGFZDMYxn3S+h5N+ROz4hIZEkwxa5
t6z/jtzpf4j41+v/D9P7DbkbP4X8e5TTmxqqzP/W0MUacbnfJZT/8Lz1Edf7zU0kN9uGSdRdDB8l
eyWMr24NBtXcffHc3ifihhQ7XM+YJj+blQj+LiLrk9qvEodXnLo0DpbmzSDQOaZ7YADs5l+TK9R7
HT90W/dLZhP6LBu3zeZM0sRV3FlMqWXuzfYyLd4fj1WvhxZdoIuL/DQ+KYF01qs5yD0QxdMzzmdm
L47J3UuEPf+V+GfLHbv98ZaOV4q9x5XE5gk7NJlPD3Td7d/+dVcxADISEEBiDB8IgNH/i1X8C6H+
fRX/B9//91VsYrE4mkngqsBX/YKZ/76OyWiQRknLCEL/VQqs/UFAGoxljDp+eTcy8fsTgMaRGvMZ
6MewpCVV+m8B0AYE6L8u5L8+dZPH+8tCLh/VbVDqpA3Vd1AsEgexPhBLm5xk2nZS0G8hOGc91Sf3
LWaMnIUTjm3nwq/6TaP/8m6XhVoRy46lMvDziEuTWsDC6t/ktbI018mVeF8Pws0Iuek/ZcSD5Ovh
45oz0VOmXYUqk+hlr148/BvBB7a+x0/dlbYEV210x/Jzr13wb9wFGWUFMfdY4l+i9nFUQQl7n79f
Eb7vaxR+KL/ia5y9NfMk7rdtNMBrwDIg0vf1uZkTTfsYeUNuq7g3Ota4Pd9CNLK8FsG+hqL3clWn
jOpIATos5r0r+RgUoOlIVvctsPQpuCRxbYYnzsOjAdVLmcpP0tbtnnCFk919YAi8T88gbv3oR0sP
CLz92rw23QqdBB0B7mGlRyKjtBFoqDlkue3GIF3eLW7FCRmMYjD+UmdC+MLfApHLtP/SFlyYYcLd
DsxZ/Mg4/+zr40iCgIULMmwnH/2xPx6T+azYH8upPGnde/TCBA5iELwjJ59f1/kcMalXTrETCki8
C4iakA5S/JyN4QejZFcu1tkm9Z/BfXPf0Gv7j8VjcfPEHaLaAAX05LSHCcWYlokf9XGEqm9Ebl3D
153bSnGfEz48LgyZV4l32Hy8KAQpn6SQSXF/Zky7Nb/5msszAo7o1opbvj0nXD0CSn0K++9uRghs
WjvdDnL5DYKNk/nN931jiPxf//SQfwM80DZ034xv2Q6fsClGfod739zeeR3PHR6BN9Vu49tOWANu
Xb7q0PLG8l5Za3N5SdeqzMGdCX9mGDCORl8Uy2JkfZBRxEwUMKFbCh8U8GsgBbq3S+rIW8Phis01
T6f2piDcluHNYRSbuiLjbqcM5akO3fg667aMrSe9zSta00mcefjmDVqP9SEFTFptyspiWlXIAw3H
8vRld183KYCNXcyegRTz3pdRd2weWylHHe5pdNXdEnqaez9hHWQTYoA0pvvCqxd2yr37Sj+zg8Go
Nbx8MgTW3ebtYbkSVpyHLD6FeUeyEC+nRq5pi2dq9jds0+TzIza3hTIfMQCaguxTWa+19Wmb7GRu
np211kBml3VM7RhRxLrJqOkm284Fukbs3XaYz7nFqhUcEgua3YO/0BB04UVfiNKRK1IRNsKQH5Es
Mk3uhPAKyKVGdXKEbHxN14o0o7Efi643NZuqL5/qFt0vVXVC1F/vUje3czoFZX97wz/lWkcJzT+Y
b3+dCXAKrs717RLe19S4F1I0AF3gGj7DjGa4naSDLXsPxf5si/fXujFZqHKE8SryJBjfnX2TG8fc
JQJijTaSaOympMR6wBv1D21CBcZu3OCEBWlzlrd1N30CfneTmsgY2JYYblwaH8xnfDqW/bK3iwUT
4HX5Rntc2Vt/+5wlHsaxAUCXAzvZMULLZ6uJ2Sc8Bj8u45Y1QbSuTlPrq5qrfXY42lU19AQcu3Fk
cmF4stwvayrn1hNmt6m1g07OaOQFvjyCeT9Y1wiz12Dnw9QE7uEqv1xDirNv8gwNY0r8np7hmh/d
BSjpn4wN4ivtjAsdQ/iyOPIRzfrU8ZKHfXPigosGD2btHcaUNqGyGjwqWyTFw+4m5i7dZbM60X+s
ZdPMFaeKnn1wOqvLVCRd2r4fMEpnfb2C1nm68kZaWTNzA2nDF4+4SaRYPpA745Y/7YQmlMiw4uTy
WzVHPPPZ/mSz03ogthCl7hggg/VDrECZ0N6hhyXZyjKw+NpmAS6HvDRFo9d08kDvJ026tAw7BceS
/ALVC/b6TjpMy4HoZtr70fM0VDEgPOTIszG7AkVkfFXC5A2L8S7OA2w3WQu7+lB/XnfXnTEv4+us
jMtQjR4hc3+8WHTw/fPJ69P4LKLnB4x+BwAbtz7ze8QkKgZTEB5dAki4S5DFuYR3OjlbBY6j9OLE
Wvonga3IfEPFk6hgBJNbIHjf36a7XnZLiY3nK5kCpfuEWYfFXGIJLEUpUiePSLT2VzKxJTb30KwX
p6UZHYIvWriv/MiuNCyKr8vFUWZZzJrEHJHhytVlw7k7IKgDZp+KrZ7p9kXFBtx7Gt7r4men+KU6
2ZnDq9vLj4M6uMJXPr+9l0/PJ1K9uwCfuezj9vDBVLSTVwoD2Q/CEE1AgBR2qHvbGYg1gBh4+xUC
FMXss0SRNDck71IexqCYfMZggd8XvM/dHsJvTOe35rsLdDeY7wdyqQXWm9CGWuFX8DJ8K0qgdWS7
qyu4LMeAkecPmnvBGQ6PGdg5+QcrGfTt/uv3pto0m3KCLIYBLIDJpMTsPBpJOFvNs5H2jDU19yfo
B2kY992dyhc8blgGTCKRM5AzautTYX8Jc1faPVZt77SY+uBBcNtdk0+zjAo8Eb5MKufEv3hlwOwv
woPIp/b2lYkWdH7nI++e3MN8rF+a7e0SlNftK+ucB/tFtazX1ZInGOAtHaQr4wZeXYDYZft0A/7r
fH0dkIa/newdRySDhtVpXu9HMAEIxB8iQpXanXp4BFQqvIsYEu2KwzOUluq0tEV7N9g/YxF/vtGm
Qw6lXR8XZU7tRK0w0Rbi5H5xe6qJL32lz+ovfKWyy5GHko21cPLwDD3DgGHF2un7OC5j5MVRowEV
7cQYwUj9tMX45N02WBXcZ13Fu2Ats+/mcFpbLn/IjLC77KgjnqqcdIb189qcNyEgfnEQtspSn+/V
tbS8HQxX966f1vS1YSiOAM27TJ8aLhCyK3mSB87tqb416T/kEWqXuesgE/uqm0RPV+XsS/eXD4m3
m5nERJtYAVbBQC2iq/qSh8rZNX00u8qqnzyjYdquOIH9Knrr3GRprH6xryLktSB57DuK+0hiRuCX
OvxVZTnWdHUqPHD4Be4iTyIfTjizbAF2qugEBpHUIVD7o/lW5FABHd5mh68HRyyFKR0cv04T8aOF
jo2fbo6XtF0VQRldw6ddVDbOze59e11rR2sxFmLNQEKsY4FYdv3T/rqHwqE3JvlU8/EigTyQAhTO
+vdMd2XKGbgbEJLyU/D6IIOjIqn0Q3Em2IaJ4bOaVVtlL04Tiq6pHisfmdfXs8ecYfUNEzOfnF9K
AV8IGbs6xWLkHpGTIc77BXy+eqR0JF+tCC/L4zJAKGUSRmYfCacW9gr2Y3rb36eM1BfXPSHuQu7U
Z4Rnnrq2tpdAneNhZk0fMJvf8Ap8bcg/JM4IhUO9aDe4pnTv1Wo0xGImJ+9PvcvgitndAtiJ8A87
jZL58NOFUAoC7e0yGx80a/FsEJvztcVjcpla0JLtGw4ScK3u790k+XxlTstTsxbGEBDXWLEsdHvO
BC8cwnuAeiIax6hF+GQIhpdibz+Yojdhdiwnz+yYGG8VhPKd1H4v8tK5KXPyjauxPMRWpWILvjoP
r/SQl8tfJOswKh1dKKbGZZ2jk8jRcdqK4XXI0hSoKxJEis/bQV6Tp/Jw25KUOPEjx1QSY03GSNS7
trlDhm/zwjlvj4btEgrjPe3PT8kVZxVFcc4EVS5C4hyQpTjJPtuMsRUbcddaoazbt/WJsGbar636
cV8YBxqTNTIswwykxnlA7hPDsoosZf4ynX5XA81OAUX3ylGdsO5smGVRPlcn6kTv3Nt8ZD9gFODX
U6z0P9vP4XzCcGLZfgLAPXhQnxpZWF91R1jza67pkxKrDOzRSKwjq23NWRbJHWbSDINk8Mqv9FAC
3HGTpzYn4DijO9j4DQeN+/60F+MGdIdYCcbAaJK9qcFl+MIygf6GdjGBiEfUg29Ni1iYMsb1ngcj
ghCgkIsreU/MbZq4OVywrEzCFPX1yWlGlstpzR6jwz8Z0QttySV5we7eVZ+/KAsHCfJ+XHzqa1j8
ylKhkAH9jbXojof82XCVN2WJrciNCSDiuSZ4Havh3YSgndx/6uZpK8kHn8BtEJf80XMw8fCZ4+uw
vioxaGPcZl/MSDpNKnYVblfwydJn8t2lnJxOI2IZMgN5jeGfxvJ8ZEpgX7e1tigZDtBP44rlDvQS
G0sivsYnP27mM3rhsBA/T1gi8LKY7lL2XIU428mKY62SLX4Moy0I2+DUCArWIx997IfnDJMhofpM
xeOJol2aPd0HSP3H/UJJjUQfeR+Zzq9l5cmrrlprSB7xkcVTu8RTPHwk59G4ineTkXMXj+8q04Jm
HqsPzyxcJXWJMDit0zZ3hmwm1K7xRgXGxxK35zkgoCf4E2B2zaesPoB1owU3NeJBkFl08o6hthXl
QsyjU96NRekycbGl50GNFZ9sun3Z40rIw5uybb6eo/uPiUVK7WuQ1q4Y1iBa2N8ekxRlb6Cl3pVi
N/qXRqPgH+oAnCP8iVnbr5f61f+v5LtwP+qPfwdQ5x/597/9TxmK4j8508GD/+v3/4lG6aPNsgqy
pOgjmf0vfEhDFjFO0WDPk0XyVz4kOKtsYhktq6KsQL/8E44apfXgsyCrfyPA/5///bdnuvwbXFr9
w///j3uDl+L1Xlf/9j8JG/5nNOr3p27ABP0dVkVFIp9u/OxwmEBguuUhSYJuvezPqgcLqcfkS94N
swHg5+txe5POr8tec0cmoSvOpQUnoPuATLewQhbWa0nMgCDGyvIsMfCDFHf9TD4rdjJXRlwN6FL7
tZ/sr6ArjrVJPoSN9JVupaMcYAQPzcecXK5BEmoCVBB+URBuxPjiXbyri70SGMXmuoAO748eUUS/
u+m35aY7c81Pyz/zz0sAIR1otUbIOkFo7ImFy60R0oUV7H4GsxH782a65o8FIeZyzq/OUwekuRqx
9YUUvi9dbMeIbxj/4nySSxuGuKd8JXoMIRIWHNJ/tcfHK5kNJHCZz9KRhnkNkfNJ7S5Ys2LAmM/v
Bu5r4g+mhr4TmQIin9PfNXyWPaZC3bTYJud0psEIdy1uZI1eEQuu3K94Lnv2BGqnRkeYE2qPhXyj
BXSfWErKQfPBx/TBzdoI/TZQt30J2PuBpPO489RJGSUv2x9jo4HGAOFqTyNwbTHsWzRvEYpyBwsE
0JuFZQK9mYScVat8bR0v2ZTePMGUCoBFmxveCTc/h26mGCg8P1606nA22OWV3TMoPyEdUjR/orkD
viBGGYVdHasRpiSQMpfjdyeBsYu+IUCJywuQiSI6o0EDVCV+/vz6DsIhfV4njKb0qAzNqbhkPCzu
n9DNmCY2v1o+LlLGiHCbW9N8qtvMsAN1c8jsAx6s3nRysmE/OB9Ua4PLFG9OZWVz8IT3yWjOVgd1
wP5vzyfe/M07TIPvL8HRI30J4tKGgteHF5dhrL22mETfnG+8tkbuI8DQ08kW9cMFl3NBYuyLT9az
KziPz5Ekqa3VtzqEZ+qO7noCpEl6xjv03cBLluX+/oH4jzxtYTWABI4datTH15Ut4F32il8hOXou
Py4QnBuyhSQAJ+JMV/lDy2yTs+pLjuQoziUs7cRRXjuojw7uXvwPH56oyTUayfIfiEnAEFTrbgvR
yFBqLDAYLGnqKfap2UdPQRIpFECXtaX6EGOmdHLTy1xykpGLNk5ihZm6GGMBBL85KoHwjhNDzSEG
+ary0s413mFZFOZHKUz7+zwBd0RysoOoRBvW0UkLzncQ6FMxWj5dZsGL22poXOXwMibVTiKTBH90
J92Q7cA6uWEiQ2CgYK/bWKKNiMZXry6FkusBjlYzJFf4b6gvFsKXLrjJB7oIfauLNCdjm/KIieDA
iPdsEBNqB8jxZylt7OwakF6ROuhBM8mpQ5ZWfTCXo1sPh2JAX3xZkMpWoJqBVbPAd6YDyQQFpXbe
EaiaNb1dBRVZulqU2ctT2O7IX4It3JE1N6txZLT0d+GniWrzyIq697PXS0RZ5mD45qmHfAFiqMJh
m11RU8Ae390JZYgSGhuYZ8xvwyEeP453W08WiROikWSt3DDjpe0W3BQARYOF0k7grCz1abcEK4MF
7SzLxA7GcXMuLLTiZN+WJ6goTkVbZo7/6Mf+I1/qvgC55mTjcWE6afVlfgkkAM0hjfmXeOzW20AO
RZ4D1m5t6BYgQQBIYXW4z5LNdUOL7xFP4eFw6ZV8lzG5z29L2ffGfu+D1CP0pQhNvkuQ0BwGh9Mj
377jWOHrLRFIrxgeeyOs7jISOVcbZL+37HTw2zZqRabQsG9knIfs2ycVlyv4D5jxQ0C5PdF3gPCC
OL0WrhB0U/hEP6+9MKniWvLDHAfEbiTKYkZPMeqlszMsKuoaywV0Q4qH49UM8ccG/zmKlmI6+uiF
AkfBJsQ8Gu6gyC4g2pm3Q49sqyG8mMljdgf0unxzBAzhxXt+yjynpbaURwsWm5gKgJUtLtsvxf5X
Ln/GwmT0eZMV/lH/cxmfqaoUCX8dxv3T9/9Z/khYqY/B5qb6D1Zv5h9jQaQh1pPG5PPfyx/1D3yD
ZF2U+VkMuuXflHzqH6o5msYxwdMZ2FFP/UO585+VP7Iylje/T5Wp9f7y0v+h/HndrlfMcYiRUl+N
tr8OxzxbNtoLtAOC+1NbE3vq9LiR3yTib0YoPOnX96EPVS13nsQypfnbHVrtjWOcJCzc0U7qQawq
0FPICw/IKhjd9NOhEigHlIleGpPHwEH1QAog0ctoP9iWewNYqIS8S8PG7SFe4cFju9KwLXbGtiXv
1cmuHPu5giLPSOYKmbCkgoy8a3hAnZ5dIgJgRfKZ294ryAYkmLQ1wz67DeDUueT1SYsCrR90Ag/w
3uqVl1tUwG/NC9ReOJhXgikAMHNNiqte8duCpO0CDDepNklenEtdX7U1AV+4wH/1ksU0725NVPLt
mIZJtSNempOjSy37xot7amiEKBHOCKPfb7VyInoqmZlPUw+HR7UkcYIodStZPAVbfPKIqfvCPPaV
9dPkdd/f+ubu1pK26Z4QRqveS4csTPOVkTxCuQYEL57K153BL9Zj1iXScsvwH6r8JrZvupF5F/XF
fCrZqloSafIN6yCIw7i2K/mKSN8gVe6xUB7TOrJoOq85NH8N5hTiYUV9ubqSRVY1eBXSajR3d6QJ
ynWltnJQFESPGCb1390fTpZTGunihnfLDcmK0am+mYEUXE0UnxXWD7V3sa4HrY1LyJBIhdJinEGZ
ft9tUjEB57rsk/oLW6rgTopPnyDBtzofdXr80Lo7KoaTQwjGNSoSwEMLwDMR0E+IDWOC4lnccDGY
FQpJ3Mk9Mm/9W2UWWLQCu/XYjD/xrrcM6EQJ6XuiGCocd7fXLMvOCpOZ7ln5CSYvl6alVzyRuXZh
gdwpHj4E8R1DNwyaODLF5OG8stOxTPOFVYEDixpiqSfUVWwsvtVKwOMpv9y9vhuIdaUmvEof93xQ
QqvuvCIjv4zUSyY2NWrFS3FDQYWLbm968rWkHsh6fLlarfVT4bE/ScU6bczD7apAisg1QKxTsb4J
wlk1pEio6u/XEzbYtU8+Xrd0T9CT/PlMuRVfKbaqIxR4gcJ3BShp0mTX9gRFWcPsX3kjFwmzUHUd
23IVo8z/klVBN/jXjfyfvv/PjVzXZBHzOdR5f6NO/EmqMHQLvwxdVTAy/Ms+rv1B0BCuNSi15V/d
7+9tLCcO0RdYz4mKwiP/d/ZxCYHhP23kf3nq5ugj9xs96CXlWVOJ+GUB/lMxQdCd5B9geSIsAPwT
N8C1E/RZCWEanhIJW2GqLFvw6ruD5mcJP00vPJeNPo1ghC8Zf8HRxiKEu2ZOZytrKzIA29rFH+Ee
SW4xe7lpJANYn3mE5LkpG6wdZ/hf58jBBPIRj5Lfx/K3qMQS2612uDfBAM1y+igWpAw1mI0di/uP
ZFFo8/3OaWZBXVwRJMfvBLkK7WXVC7CZZyZxhZvbPo0aD1+YQCXLa3taoYkzzOghcVItc50QtVfH
6TA1rnv99UWR84Bu/PTEg3i4Bx22veMUY9RojyUZZPdRp0gKJsrmboFcmOiG2ES3p3sjxFt4iuzg
O5FbLuMEBndMPU7RgM4LaPoDIPr0LXRHwcDPl77/9mFsKZ9KeaMIXycsEpavt1PpIKSGnoAu3NTf
K+rprJuVau+WMpLvXTPZQ+JFWIDsYVQ+aBsV/02EdzVdKh7wjd3ebYORN28oWGvtgCemPtun+ILA
4Dxa2WvKvS54r5ZQXQsutrbF/6yH2fAFp3Vt7lDg06C29ATInBK7/rygN8f3hS7ffQjIzP0MwohV
If1D90D6HQe2ie1eTmCfM0BywOTdCA3gkCdMlfsZMxE2WMsKFN+cNNBrbLXy9Z/mw5yYk3L7nD/n
9RZtIGNnINgVGzmEaRxNvCpg1gfXWsYqq5tV4yzfiJ+TWyxNq3m+vq2bfbZVjtoXgENSfwK/5h5b
cZ3usFz1yNZYn4I6ui8BGTBnJqrbe5wWJCI7T9hrPfoAffmK9WFUYpL2PLdmV6jQwsPBom844qpj
Lmjv4P4fmuP95/4Dhfo9P1ofwgdjRRQF2xboD8X+svd175IGWeoV4BJITjgFLu69ckU4yNQZM61w
n4WjUS848k6KjTWn6feNFXVxUO3hkmTCjv9J10kEdg0Lw/CeuAgBGrOK5x2smzyqY/xnx9Hnzoq1
KVwhIycXnXQ/976UHf1jeFdiciLdfC6vSp8ZA5dIa7hiRLOCjhSI/t4ZtFCfqH7aIJDj/fAVxmBp
8JPfPaYhNwQWP3CMdo9N9V3MMMjn/t1SA2SyCzHnVgTWF+DOGPTFENl0yqV6de7NBmuqKcGsGGq3
113qcio+zhmRIewm3cS6zhPGipBCyEKYCPOXq9R2X4RYyXUBfvqPzXOlTZkq+Nk5XzPvLT5EKiIK
Dtg/rYtdGhYuLMd1ox15a3LOq1d8jW6J1xNCZcEo0D4HfaooEV7du+qYg6gZSF7dsdtVYTpnVHi2
sq/a41Vx72aMjl50H5XtoKnIHjV2WT6eh2hsgSN+GO3Y7TTlU9c16rjoGbRIRf3nBOSC2YewLEu3
mZWL56SY4KpXwxGQYwhACiidWyCD3I8D7rD/5LZhuAsOVDNAhHMMCceDVA/lLHoeUz9btrCE9xIM
iBjl0n54o08XOxsilPdaG+sWt4VNl7rtmFPgwb+BlBTWNOtk9dSu+WaQvsClTV7tiDXd1QBW1F5b
6RspuE1xxoOwOUKCXmN39g+OjmG1qRZtkLt0qHPTmlmZq7r9SvMeISES3vWXjBUkJw8u/qhkzRa3
+wIFE4jCmCLj9hh11HJEGWyas+WjFexJ8Wa101pWPPpxKNT97InNgjqznDpd9fMLbbgBNE7Gm9PR
wIfC/JFHwBPieTjfw5H489jgRqR5/NWyqvSrV1yxNnNQgsBFTYkpyhv8KLjewh4vHDYFLCF9+nYs
MXwSb5vp6AeYb15Pp3sgn0JA9UTt51LzFJGwaj1qqamnTNqf0wLBxlQJ8mnpSUE/SaJ60q+GRYf3
1c2+TgmXj9LMNt7rklZ8geFpc9SRee4QP6ib+j05ygT2vr92FePnnuPFhuxOUFB3aA6juLljETEv
gdJl2vrn61uFdkQAzrt+KGckDy/kl9vF+C7csWOymU00B/NoDLYaNDY2lxHz6jmf97lSzuSNsRq/
drJduOib1xfE0igcQGDXyrq089p9+d/mFFky+3JiD0uCR+wPazJAxrnP7/N0ncLal/0GT5BsPr4F
ysRcmBsCkWEcVT5KDxTOykyZvVajEiqZCjttRlCnq6xeE+tdWw1HVhLMmvfumO4VWDIv1Ufhdv0l
38FX4xo9BsIH7H7S+QwlvyTYlR/ZvvXwsNsYK41J0COz7YdJfM8vBQvI1Vsf1wd4GNrDY5D3gFaT
uonpDWiquN8+rez40hBlc80BofJAmANEwVSGFwNBLRwHf3xz0rhwaIQ138u/PNQpkpUNlA0ew1wO
sGlaeVdf3gAW27irGHHytl3M1V0L+OK+Wfblxmwjvo6HZpGbHl954idAQghbdcGnb99tTL7Krsek
2+fRoMP8+rk5jnrzIcFJ0+HnXUZYbuSZjJ9Vk1AvfIEtBw0R6klcZ3UnHwXw49/AtWa6PKXBKQmv
zaKYCdqMzyDhI7LpVqzB0B4Ts5gSrcwHBNPXUVheNqgKkgn3PpwcKiK0CMSotJ5uTCG4AP0qz8Ds
J68cxEbzy882rj8TD/E5CLVln0gv3hXcxzhiM8dlbsqHq3k1vzKLS+ZVtcBLKhAXX/BwAFrx3IX7
dYdLOjJIO0/HNaGFu81PjunZJMOvAPLGgWokk7lyc1DLtIEZU1YsMu+JzqDbFO7AH9Mftk+0ChPI
MgsoKPbTpxumTZtDFLm+5UvrRwiuZ2NCrAg+OvR6V99aq0tlPbxdHXgw0ILuseYVQsDKhgCTwdXF
8+WteZNtzhxsVmAXcEim62ekTWRYAlYgsPqQ9BNBMIoramIPuP2P0OhG3ZTHG3XbZdBirD3RFvlC
GrVUL998eVQEt3FkAfc1KbEkh8GGzFeNBGMF6Ydt0DVH3hZL9cG7I8SniE/2CMkkz0BagjKWr3JO
fcCqFNYsijvkpzZkRXPua4ExLno+9crgD3JOr/kY69YqiKzxIOzNeRBWIX3rr4XeMeMdzWNTJkER
KWmZXbfA26iaF5Ur3DH9Q5VjpwTDMEMtTTc/A5M/4PiaNhLSCpJVdEJa4vbUiNi5Y/Z4ChQYiC20
XcLLnrYYZpzmEDMAVuwsgDlzA/FnWyOzjBNyiEiuxR3nAuoBDEpMju4XOiWoXzbTUZwjOsoOQkXj
5tjDg37Y8meBYS1ZEnb2zrZYLYm44aoQMLOH+3Oymw2YbXI0sOlp55y21wcvcK63dk6B7ZsrhWKB
wwlkRrTlk/uCYQI/dpPurKX6WX5b3FKTxxNX2TDF2HgU5DF0IM85vVB5rTRt3lhvLXpjIUhYLNXV
VySf/qSRPCTVxhuYaEvl/kkKpUQgu8r9yxuyT7+Bl7nxHrb2ocf5JlkMtnBmDVw8CxkyR5f7c5qn
jMLwpNZ63klXysIkiREz7Y1gcEWXkGFQa31+OyDJ6WAjonZVlYUhxtU94jBngNIslD1UzxL/KQQ4
2BtBym48i4xQT80QTM/nGUxkZh9XB9/IZtT6o7D/RIhPwBKKOSjWnKUAArrkkLxCEIGpRDUuPTCA
bjOo2Tfm40VptynDLX8FbsSErmI2vnz14xGzEs5cZWOrz+TJ8HTMH4U7I4lF/E4q8pwhT3iyQdiz
nR0VgOwhkGskdnPAE+1NfEcTXypTXSP3DqWpf+njCuHxLSwZ4mHMQTI1vohy1Aor08TOLch59qaf
tD7JhK9uwhUYrPG9kPXJq4u614/GGYQ6tXBULsbN11UeeZLnXqNhYYJ71hoiJVPB6WmAAVGifDcO
j9dqwKL5uTGkI2mtzaI9dvd4+FFHS0W3xKMSMwmUgWy2wCLHU4ymiysDDwBHpvJdDsdfGTRsO1Pi
YlP3dI8bYQhMDguSxtmma3sY9o8xKKj/FpIIswoTwph7AueT4H9dkONB9lEXlzzUkTjfZOahnvjO
qyaVWpaJ2KMmpQSneE/Yhk9g5fdkSWmsvVDLYWjR7U+nmHDJFaY4z3mqLevOFrZ0j7bgm14RNgCS
3FEavn5T3jl5TmPtS9EDFRk+N0Pw2vSLFJIHRiXIdqeFxiBYinDHROvGLnfcaZEVtpiWUOxBysYu
o4jF+b8ufAN2o4uWYqlEz8kaAaS/Xur/j4ZgGgb4zu/wzX/w/f8O35jKH6i2CDO1cM9Tf8Wq/Dt8
Y6o4DJvMtkAwJRnk/083PXAkQgH+L3fntRy3tW7dJ4ILC8BCuO2AjuzATN6gxIScM57+DHgfHUva
/n+Xbl2ucrkskWySjbW+MOeYNoN7gqvngcpfEgRNmA7gKFh7Klhi63dmN1KdDS8/zuB/ednzd/Xj
6CaLEmkbcRXuaqVxzZSIMhbmI2vvXjcuqTPeWhogBzSCknj0Mg2f1VRsWqzxeUq4ex0lp2Zg+Kza
5OhZwypOiQ3u5CL3SWwyqdONh4lWzkJcWWQPsaMeraFflxDd8CUtRJi7cuiIOBsWRh69aPqrUtML
NyTIdcad5QzrxEZQji/Y0PO1KBUEN/ZiDr9MkaIqOZRiNTx7BYf6KA8mMuE4710lK87MN05d0n/o
cbf3637Z2/4xHKztKAW7vZiniPGno/Rbi/adOPebBiaC1Cf24hPPgxkrN3qMeSQ2gQNMQESdu6qP
T6aIn9oW3M+Un+KgPUb56KZgNwmehMYqtlVOHBaIh9Yin1T1XC+ZYHqwDU7yXQtMvvGrKxkh6whv
uZ+PL6aCOC2pN6ld6QtRMIPN8fD62rpWxKWTiJXaL2UyN33VrRNHvtQwRpLQY39PpgHe1zwY4N22
h6xz3E514FcYrAn0wzg1R89AQEUZm06IdLm/hlrcjbl+l3kofa2Qqz3D8iQsKrcooSEuXDWa9rEu
ttpA5uC8TzBZVaCiOY864w1fCbZtXDZHqacEAGiIFmM638F6jTt/o8TlsnZwmLBInShHVecrYbuK
5dQM3kMG+8A8RUreyzE87PqNKF1lpGZrug8jQ2YVMVQA0tUzNYzQ+CfojR0vXJFcsJQFM4c6OXTk
yrZNvE6ktehQfw+8epOCspo+QrDUJiF6Jbt4q+kPCRI0a4Jhopv7pnsyysl1LPLCs5cmaxd1T9nD
RUSobjayE28zLNzc4Q1o5Pg9Z4whkTEb4yMAYwpyYHdZfPSttY9EIrZQ4LCxCEW7icf8m523a4Ms
DE0wOzGKa0OgzcLvDY0aybrpPPxFXvIqEnwfrcptEerWoRiEW0zFEc6x4sZad9FKMILJtAW5vCET
FRMAIhZ/uvhddjFyeAweUrySNMYJ1FbigoXdGk51VACsxsiBRiqhSYD1s5PVUFCJIj8vnHiXRpOb
Odpn5kEyLq1xX9kKvKb0Uk7ZRiD2MP1+MaWNm8fGWmvK1cSrzS3U+NpTRcG06LtC24mKMttsV1Ih
UCIxv/WIclUueY2cIQvMUdR8G5jfES6/SZV+F6E9tQOsbSGxITSZWmRvm2mmKYzBNZABaBnoDkH2
EOnbwUq+orR9YnFxm/naRmMcYYU2FBix0VEglh31rjneVlp6X1OxlgGooRxJJs4oTa0Ap3i7ojV2
pDJvLK9FSjLgdxt8dLh2sBQIuGPGHBWm+TL21opkF+LVS9GkzNOYP0s04GFwFb1xFCK91OGAib8H
0QPqROvUjVYrL1YYYfrBJ2NMHUHw2jXh9+Q0iABtAnQaNLi28x53Egq4lS/tEduT6RnLZkQ2a/pn
lCL0YZDWzJEziZ+aEzn2glgRbaiPk6YdNIKFwrG9QaW5jXIENjH1j72PVYdPdkjVzlV05WSAOMmZ
THu9gAVX7ItcW0njuYPGOWrNMnKGq16IqzXoLwUk8MIJt7J+m8YXvb4VFFVZzXC9ge6UaW7lA4dh
QCUh5gREwRHttBroFgZEsFlZ7KbUW2VJcWr16NlKkWXbhb8su+qtd2hVs+pGY81mpfmG+KhdLZnb
2dpTkmjLTkq8biBVi/ADUzIrrnwfAzemhrLcBHRWZgbUaZjm69EN8a8MVkBQXFvt9TC600fdnRpl
P6JM9SpGR04m97Fhr4HmHNOael+loUg6JtI1pnSDqo1K2EECVCbJqhXlrpfRPcHPbpXg4pD6Ie6C
M1tdBBQcJnJUiUoCttV0p5ZORQ0i1xrvw9I7tN0SRFJqWwsucNh0/ABV5S2hdm8sBDYdUCvtW6Ez
jtQzXIg1gY6Jl++HuQh35E4b9U+yxzjwWDd0FVh9gGQ6IAHWrKRMHBWjc/XEYIDjLVUzXDkJFs6B
uVCYrkptuCF9+UwE1c4L0qvD5kDgklNrY1Pl9bYcUYWYGtrVaBcoCEUmBLE1LVqORSwFljfO7IlM
vysdsVXgrntOvQ0HLCj/3kIOiy+ASzZeBLuzB/8HQQV6UuquHwu5v/n4H/ZwhoYPWUNUAU9ZIhr9
axFnQvOElAkWYFY1sNz7q5jjzkPnaZizV5868MdiDpYyX9BwhGP8Ll/TkH+P1/z+rVPO/lzMWSOH
YhGkLSpSjj+Md8TOvKrhtoK4fse0vF3QjdDBP9vfDMqIjf1JgBHk9HclgoezND+1B+hNQ72Z/7a1
jd6HO47JfE1QKnXRg/8EiLPeD2fWUkg0lAONJ1C8TzixD/SW0nPHTWnsaTkeHz+uV9qOxX7Ppp+p
KAJBUhEE19QigEdZ32YX0vN0clgmtnCnWRQaXYIPtJjlN/9mFii8TNeOP6PvDJ2lYukHbcnb2uBm
Q5yN48u1L2jaoCkf0j0bOAxQK2bRm+wtQ2a0cG7jBxR/nzNXkQSoVeRGq+ic3NXoWK9E2TPaEod7
0nvd2emJRM5wEyZVOyIz+FStWzwq1wBOT//MUHzB7NK4K9YMH5cwys0jtjcwt2/Rm/mBZyBafBoX
X5AYheYSF2q2nU6NXHS8InkzO9+4Bc2VGjxqH3n84r8PzCRvxEO1T7b1R7ZO34eTXGIT9DaiWoY7
lHaKuibyB+bZi1nMxgTzYl4A11RvuPC2fPNM/G+x0d6E+2Qltywrl2/pmvw3/kFEuZoWu3t+oUgt
U3wk+VEpN6Dc75ptetMxM9oyevSY1M+jy8/4BkYKvx5kCwDz4Y6eqFNdAoK+AbXfjHfwWDbm1n82
D9Vyr5eLO0juT8Dnhk13YkDRgruamSLKXkE4u5v/sai3V4FyFyrnQtt0E0bK4RE+BJmmDKTTVXwh
Antp7ZUvcMcnCobtAyT8cMWsDxTat/GeooSuvFDX5Ut06G6No+2WLrMOLsvDiLIOD+dD6Pbb0Cbn
B1Mddd/4FsxX+QIySkq6k7JkmbhlKbMwtwXvwWqfrVlceIvjy+m0jxbbu6/rdaUyg2Q+NOciYLF3
oy0zrPQdpE93zVd0ON7BL3eeA9VnPf8fSJMrFIXr7KR85RebVB94ZfWjyUoYrT8/fwJ0Z5T4kTsi
HtforDu3WY3AAgd3cNPH4ohbndlhhXUKs4qHv/WkbvQX7KDxytpRGI0ZI/f6iVv0Qq74jXniwkO8
4reXtD6UKKzlLn2bLvoHjTsoAoBKKwZN/BL8f/FxTwoOlgAuQSQSlqpZ/3/7AII3/sKPx/3ffPz3
456QHw37wHx4Q1CRJmf69+Pe+cO0dYwDwpyz+P7s6f867oE6z34EXhIRQT/27nMAkCpIVUbrB4AD
Kd/v6Oe0X2UXv7x0h4vlx949MkPPVzKJLLoMcA8fNMv7GNmPZGP6qTnjQSTiPrK87JJJzrMhg/6U
ClePgl2dcBf01nhbxhOrAVbIGcPAKQseZG/fT1kOYzJ9zeW0G9i6e4U79rC4dG0vQjb2Cq16QUBq
hMsws+KnUfjxKhl0TIUVz6FGNEwgJHoslSolIrq9cVrA+45o4Hjydi3ZKtsfTqffmhqbPzQ1VyXV
1+pQW240ePjPTHBvMcorzSqTs+2Xa6EmaEnyNnYbDSp94Z3ItnQnk2mywVpQPOdtwXS+IArUf078
bTNgNxAxLj+m+kUIPM0qc7d1EoaRHM3S2elI5xZtAeWrHXeysN3G8ff6gEoYJ97g+atJ+AyXPzRw
Hy1w1bTljIzLcwiqdm4x9QHaRlY9oFpeFwPpa/OOyxzvokx3k+LDnrqLJVRWzGW0JEaPFfq7KkCM
8YpZwlYJR3XrbMtseDBrBikKDVYa7/K+urGmaR3TqiYtwF1Fwu6Y2MfaaaQCxUp2Q96gButspioc
7HpUPAYisheqxVU+BMrSMmwsGkUav3QOwSW6AXTNiFPk3VI8BY3bt9k6UMg6h5rHYId5B8P9zN8O
jb9TVH9VwvbqGf8Su6iGqHwLdrlMVWsQ8WnLBjmWTEANfqw6XD617D86mW29KTkmioGp2n8eCv3e
afMPg+RBck22XveRUxOXhvpStPJWzUNzrUYswToU+dSwia7jGdFEhUyjh8xj2veKDoDOD9isOJJN
AYGLCeLLKa6udtzfWXb/WDRZfO5JQyVIkhzqrKmoMxSImrmxz8b8gIQT6buanaYWCJEDWza8L2t9
3fEblyxPhVZry6pUvoYweSrieF5O1EvyFLe1yrjbKJhmoHoITfGV2kQOpCabk6ROIAzqyiET8Vnq
5bXzM2gKkfoaDvI8OeFFi8dXlaVa2/v/ZsS9PeexidkkBWZI6P9QgyOW+/VQ/u+P/z5MFX8YAumx
aRlzIukcovb9ULYFymV01FTmM8b+z0L7+6Fs/gFESCB6Uzm3paP/UIObRLmRyObYfMyfqubfOZT1
P2vsnweqP3/rvxzKo0etr6aWvTXtjAijkoH8pFRfNuHAhfpW2vJTi2tXmYqzr3ffgn6jIHjN+9sh
fFCEsxf99c/IEh37rII3wQfzTtnVEu42yrtM4prKhVt5lFxQLXzTgnIYGCu1oukcqHNJhQoN7Bdh
DoBzEmQnBhsNZGuHKk+PWfyXX/WkLNqqQw1mAhQGKFNnNZ5nqggPY3/EujiIbrHqrRPkQX7qvSYp
wtXJH88+efC5Za3IcUWF4DPCrA2CfWLIpSqgYh5zSWTQ+5RbDCPbbZCHO90slxaLbu2iaso6Uq86
QpUBTn4DaD4mjHukci5K4x5GbxC1q0TDL8MkxcesYGdPHXmIaq/dRiI89Nl7TgxXxnVkGaDG7GI1
ts3Jl/quKNR96ziXMHI2E/uUeHiIZeFKhQgUxnkaSg8xh9dXjqtV8c4STwMRtGE+7u3qMZj9qWVz
r3Pu+hGVuu5jsrsLOX1TG78smm7bwA3Svyjaa8EKsijvYssNCv+kipq0suKYkhmQ2Ji/i37TgwRX
CwTMKKtkliAGhPgaPalOfg6Qfy9iz1gpiB48+60avWUAzIHnY91Hxj71p5uwsI8daHqEzC8p5H3F
VB/VHqlNZRy1sdzkRXiOUwTq1pxHlkom77hrI/R2RCSxxG2bvuOtleKSS3W+vWyjk32rJB2RUyLf
Bd6ND/RGsdVNRXZUPZCdhSicEj4RjFJj4hYSzc2EdelRYETV9GbX2UFv5KGU2VKI8VBkILH0GpCq
sswY+kkSp0iGWuQAK9PSe8z7I1LyZZBWe6wqNfWpCLYRC7MKAb4s0m1QvJJdezTCa93p0OLZf7Jo
U0qL5AX+lo6VyVfgR+trr3imwu/yh6IHxUH2bUukb9YjFcJCEqoYmCoChZEih95L2jQbL9DWWixY
t8GpUA0m8r0rPXZljc6aUkdqCOJghhF7qJuyWZEEwSfPGRlba+mhIZNB+5Qy6LHsm6SPtH01kv0X
FuFKerfSmrZFgqYs8G+0clh7zbCOa2SS/VMTPrdUP1NtgSTqbHXtlTUoU11lm+cdyGnEogjJxbL3
ah0oi9GU+mkwg6+42Ir8qvlHc3wNIgIKppVGgF1rR/e98cE9WPcKZjfjaHhvtfYUwbYJ2aFKeg5y
NFZ6km5t7rS07LdZpK6VVOUGRwdR8xcyBe2GjTR0zCGIJoe4dF4I/T5OHhoyXQEKY9OuxEUMQSfF
OY+TXOsM69CVEbIFNTj/eydI3F5Ma1BPz3cIm8B/WAWac273Ty3Ff3/899tL/cPR0Vtb+v92FH8l
tHB74athvKQBeqQydNj5/XV7zbQ+Ak5pdBzGOj+sA80/BBctcy5yRX8/8duYw7N+ub1+/NadecL0
g5LbitXeVr1Gblup3XQZucCVcxY6qwdAUjHuYIjWrDhCtDfmabIQj8ggUgjrtLd9KGCcsxPwugsh
lCUhf+NN4CANG3eOMdxkERRcwbKNoE4SrhcaYr7Cq3eNOrh1/pTiQMXXx3PkJg2hRqDDHDKlCiTZ
vIVXkZKtE7N7j0ImTirRTwZ4oiQnUC8jNLvk/GqAkpEuuvCmw5A9T3nzbsruEsbqohvjdW6Xy6Jn
9cHsoSuVrQlKI4tp3J0c4Dsinq44qTjqWBxgnoM5wWO3KBIFCaJ4bQduBYcoUQXCLKwVrC+XUNYf
pXcOOUxVCAROqXyqUb5vo+Cx8i0wgudGhOCe+Ka7ct3EzVooBCdW5Zev8xzbFPzKqLi+zL+VgO8i
1q4U7TvVRmJUecGq03CYmum7USAvFDlfu9+0bPN6WP1DhtB9EBHK0I67SXGn3gkXJdSnjCJe5bwd
w2JJV/hNJZOSnZCAAAGIfSDuOLr4yvBgd+FrZhKgkkXdF3HMh8pqR3ZRmevn0MiG4ODQIVicI72V
fsWC/y/RZ5nFw9B5D2P9pmnQT4zws23DdK2TQDwp4c3IgkxvE3w/+rtj5Ne8ip+tTh487V0KSAvO
qxd2X8GcLe34l37m4erI6XoDp2xutdiOfbdr+4Vq5Jegvc+XaQqoi2fjflK0A7EPa238soS2cgIN
cpNRnfXy6IUWy2iirh2Wdk7Kda9n/UGhko+g5IUIWPCnbKrWXnVJsO/o8HKMlLWu0GK+9l27kTRN
RTieC2HfDSbL664PTqMd3yesyrIqRsuirVPDODfZR9s2z7lWYOEJXKuhsWJrrDj4Q1GTSAtncgRb
sSXlFZeW0n4mslt0kG/0FoI0iRwA7EqELK3Dry57mXh9zBbQuCsxEp3ALWWzrzLfHZnbOUOxKlO4
N152siJjZSUHx8Sfzm47Uu2VnyprPU33WiNXlUPCWn9QFVqUKPGDre2hsFKxuQ/VITPurUzl84fO
HpfGgxmNq1b6RyvVHhUdx2dVik2ZyxfPYCHv+SR9o87S7qcSjZQH14U+V+PN6gvqIY9hJHG3bo8p
X7Hz2wbMCb5l4rZjNXwyyTZJMvOVtFscr2q2Y+nFVDHj4u0xlXqDq5f8dn2ydzJFurbo9yUqHcqS
NT8gVVTvg8IwFu4K+ZIrGR45iYisnWAaKYcKdXMYGvMDy6I83qqiXVuW/d5FIMN1tIks9O871j1O
Wx3solv3Q702eIcTnLIOuJPL+e1hT3fVjEr0cZO1Ae4xZ2+q7a1DDkQOWl57agZxRCByqwXOPecB
svbJDet4LZtmlzTGORz9uVPcBvqAWLFYN9bo9lFwiHJYkeU5g87mqcfB+yTXHEdJQla4tagEGsAR
UJ2VN2fOwpUzWZd/7/06b1gMjc0HWGIdY9M/OqV+6Q7/5uO/j+xIqJw7QD7v/6pq/q87tEDTkuSt
SZ0v+x/z6v/drwBoyePGC8URIqVNzNkPchuuVgfLK0sfekTD+J3u0PlVbfPLK9fm6/eH69VwCrNA
ENQyU/7Wh82LnvJsDEROZIiZC974iU4clR7e1b78CIJBXVEOHEYukABovmfk+DLOWtevIubTQayr
Z00dTVBQffUQeIFyUxPQuR7L4KOQPkas9FgQBRKpZ2U40q6f++wzYV5l+1gIu3EIlqEeoEZVGPck
Le2dPNXa+KrFBS4fpDoAIA0xLu262CTCf/JzXAhoM7PKWKpdu2fjDa0qX9tTQKluHrSIgMAsvhuH
XC5L+9OuSndU3hpyq3r28ZFJKkVvglC0BUYbiBjx8NUlIDFauS1CD2Wjs6p7cjMmkDk+Hn1yze8V
W6/pqwYuw5hIpPJGFAjrdUI04xFvh09MlywvlMKLFJekBjWsPlQDnFO8u65ayOFtrO7+zc+aIXnM
ePPquASdf6plCbr/uZZ1xH99/PdnzfpDV8U8/SbXdZ5zU5V+H4/zR5CcyW7VWGw6muCB+l7LYi+X
UMmFqvIvhuQ/PGv8ka4ZYNA1QV4sKKDfedaE+et4/NeX/sskpohCYSmjF20dCDqElfnCIO0BagzB
Df3AINeGEnWicx+BwFnPALAKH/kNZAJmxykIWRAXToyyI/TupIHrDB9VnjrbYfCuM3TxQ97k7+pH
MTUL7q6rViz6FzO4BAR70KrdF02AYGex+RTqt/m/Ea2Vyk5F0Q6n0MAr6XyG7U2U3phzykalLjMN
/TwhfqRBx7smuKn6h4ZBpdh79cahhS9pvQ9DjuK4e/AMnrqTD2SifOmxi2Dm2eQKiEjjaYTxjKBa
uUbaDV4Xb7p44ZFENwJX7bWnIGpYTghBgTlAvelBgN3Zxq5/c1DTG8NXgJK13rIEs8BTxtjTtKP3
CceiGS/kfkWYMDFHGuOWyYqPUy/IboXxFKKlEGy2lkO/GcOdyNt9Wd8OARBT2vZjp9/FOELJ9BLX
pt1wFBBmxx/VLW3FkhdbNOfaY6p0dJilU4GwFERqQo9f5Q9Rc0a00pZr/70l49v1Tn4arJJrF18Q
fZfsk9Gi/aubVQfVqm4SEoBqlVXVn2fZ/0u3OoOrfn7A6Sh//fjvD7jzhzQMpqnGn0JTcxYufH/A
2X/xFVXyQrnS/rMa+/6AkzwAqR0Nhi04TX56wOd7ls2X4/B8/yl6/a0HfAZx/dKs/vTSkcL+dJtG
rNjCVKLHsmdmjjrejlSVWTIeDYWpfD7cq521VTPt0Beow7FSto75yE/y1lfoTFUTn42tntKxfPKU
jMj5inJtbJynhHNjZbbtkg3EojOMYhmA7evH6K3xsQQ5KSEvZU5ylWGVwyUdvI/K6W5bIgNrvTs5
JTdgIr6GznCVKN46A5qrJiR1DEaUcptwAYYN9BqFerRMrEWsdLzPWywbuUkf8Ti18btDvHUadHuk
ozd+LR4SGepL0TbY52gtbQiCIwBfyvttK7pNRvxIaBF0NFbBJgyrepOkzwhhn6KAk62vrdXUAzqo
r6bFMcJX6jAuNc1bas7h8VjTQJbX9PodMqjaqrZ5QNQzNmaRUZz7rFEazAJJcQgJ1nSM1B2rdap+
GoCpggjb9Qv7xsVQ4kbFEfMZtdT6Pj8vQ+kzEvruB328d2qxycz6UrbDXsT6TqNUyY3qvcjNh6lg
L2defVntg3HAnWl4q8R+1YVHFdJieo7VbdSjXnFgmLdoKcYCjl8PMmKZWq9DpZdLPj3NXnanp8VJ
ZAg1zeQhZai8rMYAhIIQ/+Jiex5lAYHhQp3RdYjQ/+F8ENSkPw2z/vvjfzwfELYztXKcmZP3QwEw
78fn1TgXOlf6TwXAnCnMrMpGSCUFURA/FABy3tIw+7I4lAhXYbfyO/vxefX/8/nw80t35gLhh2q7
mvxUnayGWFcS3ys/OMZBfygK9EX42pX0MR8wmrDEFA1IyUlcZEftHN6opGUGdghZFdWQHi7UikAj
Byb+ALR+uJ3xG7YCuKi4CJTUDfCohtbZl0xTfX3Zs4DP24ehplA1sdwBWgFUGmnYBMeSqMlyPQ14
34F7dWl/9lIWGnH/LdTrd9n42LcQbaGQnxwCtaJG/5SBejYECSl6cMi9YG9MiIgt08fN1/FfPjhj
dI4bC4tSQ+XgK8a5q31I2SZEYKoU0wEfgFSnJ8sxVeDU2wViG2BzWAKduqEaUeOd3ffbOpAHfyCB
LexeI61+YAWH2ikBidUo7abxTNfy4bkHENbk9G1kBFikDQ+4FIz7CRTKOvpk/ZhIwiMq5aTUUAVt
eg9kxQVi98h6S7WWxpzyY+SdszBlvjH8dBNG5jUIwQ80cXgMzQ4Rr9o+8Za7F/rQ3hf4ZCsVLZqG
86cAmumNHzLz9nGjXkIFNlqUPVgVtD0wO0qEMDL8GO3+YLfOSon8QxkXz1rnfU0RG7M8i7d1m72n
hnZb6uOHGohnVSVxzZfA1khhGqyvrmffb8festBDIpjjs9pa+JDIUU9YEzUMZmSlL0Mhr95or6oO
va/eeHd9DKy4w6E/JfhtEoCj/XWsA8xNlJcWpjHbV90mwIUTx5ybxTQdSK18yVSxq0smel7U7qNB
W86TIMa8hMLlDZL1kfSNzykxUfNNIcEj+ZOcpRYJ+C5cxCWruFLN1ha/TzhD6x6GPXVU49irkQS5
Wgtw+sXjXQIP1UICblXVzmY8F9QfDvT/SW22KkuddCIwysQF+FknJ1ng98tQpoG46Qy5bD3mh+jN
+9Lce/l9YDMA3cLGPLEKYfFA22WkIx7Dwqn5+Zqk87UbT+tWtS9gHSNKhY2PmH8ti/5qRah5K0xM
bOiCvDkFdv7JrXCtvRpPHAISZB4DcA31TsIc0AjAjkcse6jw8fVPyJyRrDcIujOLUWyJrxCifPTo
ENZmh1fksqsKhrGdhLvOd25iuLwK7/6kh+4tuv4hDt7s6W0MprUxsMFq7Ie4iTZlM1x6tUCkbMWH
wKxXoYb5MK634winrbDvjbFEgC8iLB3iubVRtPx7m8n5LsFVguBqbiexIf3TXfJrrfnfH//XXUL4
j0rNJZFcsSFhcvJXrcmdQFlmqPb8Bz/7pNBSqRIz1N/4pOgyqU9JI5K/zbjRxVxL/rQY+fmlz2X2
j3cJwutAzTN13Pay3jdxHmxqXT9ZdnmtsvGpxCNTZGC6QjN+NMvA2pojYVUGFgsPv7LABJ7V77kC
sItvcyl1G615csP6eptwYmSMYXVcF0vsadhDTIYcVbiZylzZO3kJ11AeEw+9bKdat5VaPsSdc1My
Blfj4Op5EnxY1X5WE5tNz8aYqqH/Kc1Vnz1lGmm8rV0+6yJ6tQwwVuWA7bnpWJXOCFVmOca3pkxX
3ag+o3bjsVTcwWtXqKoWU6MfZWbjk/e9gz6r1Tuiiqx+q+qaGxX6wZqxVwzV4MJDIRPYdbx5klSi
91VZtMcnpWMdVJxGDJMx8/Ye0G2enzpn2qgjJfRgbEeLH0/tvCHoiqC8aEyC9EF7jtj6AKhbZEF5
qEGjhgZIslI5xjZASSflWntuAa5Bt878ZmfTBepsxI3sW2XeqjjglfihzLyHHC+lUmfnyIPEzyBX
9qguM99ws8LYZH20t3tx6G39JdGYWNdjwihtvE8EJ0dLHqZTaq45MDXoPTqDadAfverdTNAHqxga
VH3TR0Qa5skmHsZlBT/MzuC/zKwZu1ol7MEjxT7ILD6NojpmfXPbgGS30+6YOube6KZVQyB03I14
N5qtpiHSIGCpRlUq2/ybwpDMwCLqpOCAsIJ4E+RRPNEVO/4AmYGkJA4KQgLxhCf+dJCBxvyatTjj
CFsA8MXfnjCULvq7wQk3I0CRpEa/SkEcdbemypaJHt5rwNqHOEWZmHU97qxmk860SXZ1XvbopQlc
ActE/FCKG212ufCuleTOQErb+1p3J0VKHLQUNPUI9XRkyXnwUGUNYwxtDLYBwfKTA+SpRNitvNDu
7MUYfHR6uPM7e5lk1ikNhlszND7biGQiL38sIMFXartj6rRV/PBQRChjwxj3sCe1Oyfo73RU4p3u
7fXsnMp7p4jWtWEeR7t51LPkDdHKoiFuWSUTl5Zr0+WgNAqxivG68/Nb5eiqzQjHqzVLCVhF+jlp
IOm+AyRVlOVmRNmmdd06S6PHAtubLr6avL5MOqCbUG46UnqMOc4xqu4Lh5yojijhLDk78RzOCteh
j8CSmF+aE5/ayrgxsShrBN9XPVSrapkE5H9GmzDLmX2QfisxhpiT/tJgxxs9FMu2Nrptmu1HaVxV
HTkBd2ZnMgAyEeuo6nQl/lorPkAL3nYDJpMxQuVSrM1W0DFFW52rVRTI8r0X7HLHIhiP45i4YxQf
c8Xf6jgKwxbGk6i3RuVtzOYp16CrjCQP1O1XNthXRbM3gxq81x0I3ahF/i8z99975THeQPhrGnJO
ZaSK/oddBSv6n9unv/n471ee9YcpkCwLg9HlPEL5SwtgWWTlcWvN0jkL7/CPVx5yNWjm+H5Rs4n/
6N++W4PNP9imGOxVUEH/6TP+je7pz8v8pxvv11f+y41XirIr696rtw6Ex8xOqeHr8tB0xpdZlM4i
FAiP1BhgVqcZa5HKJz8KT4VUlkNhnzkd7/SpXlkau+jc33qEdw9K7jpDslPS8kZr6bEkIqg4i9nc
F89e0T2Ng3jucIhIcpSmQCy7nAyBVJ+L+sRAUG9jfmCCIvBg1H3NPVUibOXiGeN+iSLoWOXmk24a
iJp5upg+XDjsHPI/wJnZvU3WFvMNYxqyRWUqCpCv6do3vsvmXduMLAs0aBJ6ZrKnF2tdMZ8lPgKj
h6MsSNuy1AKXwhiy7SVOrmL74mf3FKSse6eOjFVT7kr9IDHecbTCpPGsb62tnk1iSYKyPzhj5CxH
DV566u/yik3P0MebvPWfJ83/pnnDXk/iB1th+jxqFmvcFluf7BL0PVK4tTO3FgXGCDOIT7mM71oz
WSeRfUr79KEs/Gq+ndhi89YAGzVlK7VT1oIxVduRqRtRXpSK8aqDP0V8RISYL4MzvtQTC9qY8mL+
WY7RoTIoc+u4BQbRZMdWUAPgNWYfk9X3dVo99r7xaoXkT+vm6LOBdl5MzTpGHcSkKHkKyUVrnbcK
QVLfQz8iMWEsdh0BhURfdIS9+BYwPs7ASCKMg6SR4TKvC+vWUzPXSC3GSvBhNCZNgMkcQ9lXNUAN
Whajyu+ylq+oaPQY0CcXVtPcjRYZi0Ank26CLx1iXrGudV2lEFexD0knv8m0eh8q0znJyN3Qy//h
7ryWHceyM/0qE7oetuBNxEgX8PTmkMfdII4lvCMAAnj6+ZDdqc5KVXRLtx1ZVVlp6EDsvdf6129g
KObdv3TxTtYBVpAzy4iR5j/j5ALT/nEnQ23w++N/7mSgPXByQXUZM/3wMvi1eDcBexgCYTX5o3z/
+yRI/YsAQKyBSf3XrPbnToZQQoAFxXhIkCjvdeN/BQSZ81b1x+L9D2999nb4tXjHLFE0rmLeB1cI
SoJ9w9MAJRhcR+iIT6HJGpDh5BaAPnYSExcjlQtKPVJzGJEkpIOH4d2JxuJpAAVZDDSiLckkRYFs
QCMQUtKP7Cw7LY0O6iA99BIea/MSvCpPssIG1N0IOqdThmdrdkHT6n4/ZCImJuRS1y1MREO+9Pho
iR2xTybGtWmjQ+otbb5HbBekZ6l8JeSkspU+3gB3HuRbxPA0jIIsvHtDtsBFID1mlLYStmwGSRKG
fnfK20ufi+uJwL9efF4UEfoJmdFPXGxFncquRxu7CCLCDBI87AXhLW4+qNjEWnKL9hhrGEOaJWI0
2Bb3KWhvBVjPnXmWoKbbuL8yii0PSrXYCcPSvOM7orOI43XI1WkMYTnmeZAU2kdeP96Vcm2MitNB
6c+mxi1SGPi0Am1dS3h7qh8tBb2R4K8jwAbVQwsJotRollCZR85jfIowCxMTWJsgu12OjSRXPiXI
ppDF9xw/PiitSh4T81nIL8p1YS/6z6SNA7JvAW2aT/GuniNkCSnyBBOZwgTrUoimz/GeL2W1w23C
PMDLxX8edQP8TB/lr92jekAAZOnq7RSP7xOjZHWt3yPm8dFSmqrPSMN9ZvDMXmUy0ONNMXm3THlS
Z6GFMksuekO7uumim16gG16dcJZmCBn8sYIwrpRENy1CL9lHD3XOTFAchWWjYK2AzWldnuK0fRZb
YVeWuPIgilbk67ZB4dAhYa/SCvcAbTkgZVdi47WtMEbMYZWa5IoZKPdCQcRUBoGyXG7LTNoKC5z8
G3PdZzPtdaFoQa2Oj6U52iFvQRErP4kG7jp4MiFnYt3ctCetKyJv0anMC6pdq7QnczqWY3oeueHz
CGv6SV8qRvKmJPG+uXGvqhGM56oPdILMxmrTlfdje8e2KV98hxzlqUxSZbVX+69kEnI4epU9xKM9
TDiqLgDWZIP0wZyDIbxmzih83+7mpU1mfamp7KGewbglBIRKCr7xtFjpDV4/Sg+3ftHpl6KFEdYS
U98TfagX3VKTon5d6eCjd/hcdtxQ5vf57lqYTilrOEiabYYRYeKJ9fU44Y1tMzEKJlpZOxJE4m3v
uGU1qXLo5P5Tv9MriVEYJILsdeP9yuzhiiHbAL+7QdLO+T4+posQ46UUJ/CYMM5Eqk7MIi7DnRL9
2ubv1WzlXOEUbqntLGqtJCLkC5ylzXyri2n3ElZyv/q/cZ5S+8ddP9MhDneO7QEQdkyGizCqXn0j
VopmiPOaDyY3wb9uVQ7cY2imxMRzRoaEf8IgwhPmNwbRnzz+b2eZIf0FygLO+Iwm/uZx/xOIwsdH
ZMQKo16ZheWU7L+eZahReCeKjsDwr/Lvn2eZOj/KxDQZHx+e+H93lsnS7xSiH2/dkGAKg7JCSfrt
LKtu9yYsRWSpZp1fFqjiotmk1DgOhIdMWk93iSo43aZYMEaL9yGJAnZpX7yL7+EiDZTSeCrju98M
C5h04aOgiI+hwZ6q3nGCIV8Q4zQDcsFYao4IaTeUVS8BYm5UXC/SctNE7bOkVqe7rjwoyAYzZdrf
cuHtmoXU5hg/IwKvrsTxQIltpEM7fSB7ECLhaxhm53eRBZDeSC6Fi1QNBUFkmGjk8lnX9f2EMale
lFjeDgSwqM61hUyA4EHLm28NAntvGidJwu2+wjwo6v0pb3YJo45c7pniCH7Yt08dx8g4Vo8ipIKp
Q2+YNmSO3esM9z0aECVbS2VyUVX1s9caJIBolmNQK01+EEtzXYoEpmWP8kwKQfGS54nT3InjHavk
cB+7u9OOgC9F1LcE+EAVxitGFlps1/Py3Mjy1ZWGFNV9BEpwzUhWE4mC7WMv4jSO9Y1yx/qkkP06
G07XYkB89iEvQFLuX/oU+dq9xoxm9IA7Ti0IzMCMormCF469M5bHuwrsPSTLGhhcr01bLYn2y2Vj
qcWzJYpyXzY9IJQ0DYLFvvcRChrqh8RVlbdheB3iF0NIgKdSr7tfKrLJcmz0jYqOgbTFSO9pHyY7
QZ99S/HSkLOgkXGkLm/ATebnraiWYiKs62u6lOLuaMhfs0ZCSIYnva1OYtX6Q29YqTEQEGs2LiRP
dNWkmDbo85Pu4QYUCqJDDhohgGJq3abW1caCiE6AoeqprxloVetBwAyfPFI5Ok8atrf5basM5AaA
LFYDZ2yWYeLCoxuUTlOb+X1eHRsYwRHajWYkEzVuDtJ9CIZR8KrqUoSdV9xUdA0p+cHcpCKU1zJy
6Q9JBcaUVk6+DTnE0b+Gz0bOkCK5pk6sQl+Nfpzp/gBNM1/wWqm01GUGzqrslznc5lx0BgIKcwDS
+r5fwA+WjSQochMuLpnM9eTn3HMtIOe1XkV9Dc4J/9uQgiY6NNpp7K5eg3Q9i++OVuHsFBWbPm0i
r2tAxLRFmPkGg8OFUvpUKF9heSfsUXUb40oz1DvCInTu0jyaiH2OAgY9TDekDorsZxOdBYnoCKXi
Lic5i2mJBKFGxy8UdIpWEK6vGLQpztqCajM5SaR+a0BgCnHPQSWZlTigpLVbQPTN7tOyQvikV3hH
gUjKN80f08MV3VM9kQhYMQNTa7tJdgLR6yU6XNWYcB68uiBazgKKf3t9mLApvVeyG5sq4RPcjJFg
X+8lm5JuywxWUb6xadTQjggAhKefd8N3Vb7f2KLGxDLk93wwvVGgMr7+CxvTgcOQCiOJqiHMoM5s
V/LvP4GdP8nH42/9sW/7k8f/7Nt0KLFsrQpqlB+Y0S8DfP0vkHhmeImX+4XZA0d2JgPJJMdAhv2V
JgsFSWQUI81MpDn84OdbPPy1EftHyTD0jr81bL+9ZxNS4q8NW4TqOR/uVRPczUMuZRIOWEP91FRE
VqYpIO1VR7KklaX03pbScVC7S0d/lRoE9CYF4j1cbFvZ6aKzpC3bvnkdi3TwaLDcvk1XulQtpSu4
ws10u7rG76RlLyxX7UI/m0Uz+Wp9WxnChMedKZASjHJSxxhV1qcVAsIXgySNm9HTAJkMP8qzmGR+
gXmQwASiiPDCZutGkAD6kcos+P4hq69z5HL9INc6CA79mUhInKBCvJvwKOn2A8rAqBztqONVBu0o
o7mJU2N5y8t9OwB4admz2eESb6YkW/Nh1TpCgzHbdlBrW02Hwwsmu2YhY+CEblKIm1076+51BrCl
1AVmvjgXQ+l0Xb26DV+ZAGbfzQELNA/h66A32LRiBhWhuEu/rvJl0p8ksQXnVrbDnX2OcZXKRePU
dW4EnSoE9umafzNCTHNvzUcz5KtMPyC5qJ1myJ7GGpMWFAN3Tvq+EO1iSJd9Zz5M4xzYFhMPAzcA
yyR3MeVM5dlcb6O0bnMEpYkEV4ApmDcgwEAkc2scQcBYg4I7zornMm/O5VgTuiCtEtnY10K7ymEA
U0IvBxUL6f4WlAttGxm316yWPuT2JelLaAr3sIUMfOrFzZC8dfXHrdGxOGjXHc4A8qBbi3muXKto
gLq8XCkCpi7a+PGvW2CbIvwbGlyWOZLpfwYWATn/VmD/yeN/3XTMn6j2zxkv2w18IBBtUqf+xgr+
ueuofzHhg6Bv+9vs9+91NUpu0COYxDNlH0n3/2bL0X6vq397x79jRLo+9LlUmsSPZ5pGakX7nBNY
YKRJYiUk+okS3HcZnkB+02azNxMM43kBKZ89ySlx6u46HLk08xh22kY1w9dF/ENbShohajoj1JdS
qNn91D8tIjSrdHvobb1mMtZ5mpxboVqWxE0Wxb2xFMegp3caFb8jeQQOz4k7Hy9KUu7HJmeIUxjM
DsvxoI8f6nynivM923DzXjvu4om8vZ7bOr1TF981u9PfM/FVx3umOpXqzUt/LAilfcnC8PNa6s/X
XN2OLBxR7lDPdkuwfiZwLU6Qxr5goVUsuIqF14hKcMV4Px8qW0ZdnWIG58gLZo7ReEUNFT9TVXol
0LydhuE+TLDNrSFPJgmQk/il1/Ma1gliMrDVhT9EeNZDyrQuNh4n9Ghou0QcfHI4Iwb2kxnocLuI
Z5yELFRz1i/X5mJfGnQWpDLhljMUKzlqP4Qpw+4SEVXyIGhbEdc9SnDMgovzMB1KE0/MDtVQKB6M
RFobauI3Cyz3ouPUmphmvAyzIXRX2yotg1zfZ6rIPibEVOIlmoJ43y5IM1yZJ/a3w1VV33spJiu0
l15vd2aS+Vw0Y+qN2R2RiPf3BADn3kbrOJPIIhNJMydvr+iRQwLbe7iRkoo1GGsNAXQuX5mLp/gK
pTG4SeXHU/V+zxabYuQOlFRhl2jRv/TobRa1znIdRZc00OV/XPjA8/i98Plvj/+5B5GNNDtBwD9k
b0H6Qyf/cydiu8FgV8HG7a/BeJQeP3ci7S+znIEOXgUIh1vyC3ORP+IJgbh5n3+tmv4Xm9GfKBd4
56AFBDshR2KW98fy54YHr1plckq4/et+znDf4ui6bfe43vvCsrfKrX4a3hOMo3CuR+5niavJ5r9k
SIorw5KcDF+t3ElWhf1JaMJGsp/vNkHjD1LwfXUaTzxkyBYDMpEsZsD+c2ddnfQhs5GU/3VA8ofM
418zjpGC/LdS7o+fhaLx11KuUUFvzITPQqyPg8XZOT2Jjv40POhBzRzPDlfhag7sIapgWptrwcZm
c5N9JlhlocEoXtKg8LrdZIlr2TEt4GgVU3dHcOMgWj7359CnaYES4PQOgR9YnhnLCTezZh05Z+2x
u/Tr6yp1m/0Z24mFC35LdoG8pV9yz4TqWYs3nCxCb071iN6aR+W5eevfmjfg/oC42i2m99oTokD7
vqQ9ecid+ycaW2tDDAmRluQrWAPBFaMz+BEDQevhe85LwXvMku0BvP9w26fPVyo0WnqL/YUH4XPs
qMty3ST4xjAjwKTfku9Wcjz+cvf/rab+9cLjOPVnF57bR2e8LANazV/ML+zXIg0LtRt+XHgo3xBY
EG6Mvk6mp2ELPqhIgGXIhpDzoFreV3Bsdo/r78ZGNkYqc+8Uz4pf1nayXOx5YGo9du/KCWnqO+Zx
c5DVXiZSetoPz3wpm9y9k3m8KRyvtk/mqfPPbNkuYSxA26Z73WoHY3ldjRfpi23frs7NUshWkDH5
psx6HXqg8Bai2RX5BfxcjG7nvBEifOyCh8wlvPmSP6TWcxxgoGCTsOdxImC0+ZYsf3wQS1oTgNi+
jsudQX6Lw7h2dp3bkeDy1BBiW9oDznj4UGwyh4zc23YiXPjqT/Yu/iDOBuYL4RuxhSVWfSQNzOEd
WwR0+IqN75AjnuOgc++rMjDwp7fWHF7OxFsP/dI+kNliKSts7jxpJXoIkV3dqZzpwFDbEezmhS76
kAdkdVlj4gzv6HctMB4L3TU2dI318vRjOfukTq1uCxeSS3Yw13MOOJfcvfFFiI7oKEShePEbnsCr
8rGXfuT22ETe49XqkBTumh4miWvzSdgCpYxb1TMxxrBmCqV9XUd24ZHPu6l/mAN+gXg52IQu8Ssl
A5hwC3QPa8UJgzaI8EfUd+GheTB3iaccGMIH6TYnPzlfRcxYL6X9FW8InXVhSzr94RxjlPhlcv1y
fwpm38TxWdnrxDqTMoUN2OGOkyFBKWqQEn+0YcLAdUWoZE84QlbWEy7a1p14rbsruEuynvfz1UmX
Ges0Zl+b+PqYV1n9MnbnfY6n2msOIxk/sz76NSe2F1sHbmueS3C6BwbMnyit3cYWnt4mnoqcZxeS
2/Ij3eAtNac7M+J+Mz4mlwme21wyV3RxfiHUZ1rpcPEs+M5ufrltW2wItlc3dLRlbIPhuW8XzGz8
EStE3X/K7cQzll/phk3E6s76cXRqD0MO906EU2NX/pu2NzBEZCZdeqMVnmIPsNIdPQK0rNX3go1Z
cp5aSzk8bZI1DDwr3UzE3mRv5JbsKqt1843p14fOeUosJE92YUfoxBdW4o9H/Kjt2EMYwe8C/lit
33w1/j0Yg8SNH6R3mciQbWHPMcfKOlo1NvcYFo4X/U0LSFxZTlsSrH3YETy2YL/vvbs7kN1SydZt
pz6To3QNcNW1pNX0MfsYfodb40JCQ2drbuNpp/q9DqSd+IKuOvpKfPFBOQ3cPfh0LYX1Ypn4x8WG
+MuvebHEe8NF6wVaZJvDqrKPhRs+X2Uk9fa4oWx6U7+yICM2vPKvnvqCnxxp2/TOkkMCqP1J7pOV
egvnH++L85j7D7Ngc24l/r4t/i4K0G/ZoNexkgbr6KAdqYqdcZeuMLR4+PoYbJ3lnznCGykVezJk
TkTecGcr1s70CQN9TlyUdpiWsr+MknVJ3LslW+ERBx5XX14jdsZ//G61f7KJ/xAU/7KJy3KOk1gi
psEWu4tVvQK/C8gWs6hoyUtjeTcv9WtPDb1laTjzMYY7sXJGUcSuh//Mzb6dCGZF6GsNFvrY3u5t
Desotz7L3/0jV1t7lrCAtqbtN9mM1vztlRzV4h531yfxUL/nT7XoRv70GfnlOwRJ/Z98IWivZzTn
1/H8j6/kl0LvN6EmNXk7MXKh3FnpH4JhLx44VQhCVcuzfFsV5HWNlppsrruCeAzRyRtvZEjoa269
rpm1cxgtx9N9dXPzN5qG5KA2Tv1GGX4s3caZd5eFHR4gCwbZQcB5YzW6BonYhC0+4eXOpjp4ij/X
R7f1vG3DOB8+Jq9+m0Oz7wDwFkEntnnA9oogpPQYEXQk8WKNp56LDel24THc3lYYPeGkWLnlO+Nj
dQmErR6UnWHH3wsPZyMP3/4l+lG3C+49vwG87qaPw/7O1p6fquXAXxDschedB4e4Jfuc+6Yt7kIP
h/7WKn3qGLdW0Hyzd6c+QWeJW71r8J62YpA59x0D6hXQ7XPEQf5NlCYTead/FvisirDMpoeQrW0H
VMvR3mzRTY8jx8frKfQIB15cjDPeKfva746hv3iAYPMkO/UJ84Vl66ngSA89sXWFX+pcr/jpbssf
jCJctoQFaSNg5p7AGIpPovjZMnzF6/G53ukedB2Bqw9Z8ijGF5LJZwdVAdCaPHB7pkvakjs513W5
4lNY5el9eM88kcdky8aRfJPTQSeKzWU4YOW49jYBN/qFpDone5hPaXhgso9UzZK3AzH2sLWsu8cB
QdPm3rxQtNpVGxDmFeCPhvXwiu3aWTx2Xudg4Et4FWbfNii9D3t1X0S2sRd9nNlSqzMtbG5qwq3i
S+oPxyl0tYfbBzARNc0G1XxrfV3dNkBxhy/8S4QkcFc8qbAxBQbZnuF8xMvCGh0qQiIg8JGBwpu9
tjWRbgpL8qE9Cgm5V/VZIZzaJ+nKIdp3I7vd8o7DbM8rDzZJSYfpWD2qvnjE/IPDqH9q1tAvtnjC
UppaZeJUVDctOVBPwsv4opBIecq3tAbvkGbP0Vl9kHYTNLe7jXAOCyqUjuthz41tsSdfulN+rKB6
OCYnKatpy+xmSxKejw3oerxcV7318dS7sk2QE4bDz+02snZEJGYUAoOlPo2XBSIVF2S2xaeH9D1b
eLwRAPXS7TKvXLGrupOXWp/JRWZNpbveyd84bGyWCTFNGWcC5AnDzzYNBLmYUlKYw1F7EhsnjiRl
y6JZhruKYssfDspJc0kv8OZFg/759t0+Tx+cVTeqtWOxCTMHWIF41mTZc/v4NS/hRkt+u/V40KVF
46ITVmT0DiQ4q6Pw7WxSPjfNMg6oNV3JV2ZVcvg6PYwn7QR93slWC6d/mW9UGfPobgvh2iMLVHJw
3fW/P+Od7Clsqlj+i9yyooOdic87IjYL6qIl06Bcg2sWoLBslhU2BYGwlbACBoW0oULb7Xo+cShp
HOQ4dvIJwITBnJseUWXt4I248B2DZglVeklztMaguvZvXG9QaxujksIpqVWuxLPx9h9lD3O8EzZo
mUe0JZ6iVISdb+7Y8e0weMFBFLMe0hLs2IcCRcImJtDLdIVRLCtip30PIFdv5FU6LSbd8SNZUlbs
4PRHmbRCRsXXONoscKZIdr3TVoyD8kdonMRx9mvDET6L92nH8iMLEic2HzNQJ95SwVnXVVjYqHM/
M3iXbn6kOXtBbsq7XGJG91Suqn34qK5vP6pT2cHWD3dyAfCNKLItINk7ga3TWg6u69SVg25XOOTT
cq5JBSvwhRHa6e7obADxS6rY8urmFI/1hoDaQOF8LpfleS4mVR8GY/gg7Bv3tmnsQD3QALnxk3Ii
JiBTLGhTyavyLr03l4pG0a4PlDZu5esv2DI6GpG1hMBYJdki+4ZXItbPb/zsNXWkTfyZvxBg5zOl
dYiZxaX6epBtYfPygesPRUO3gTezopd8FJ7V1UdDVCagu2KTXPrc0i+xX03scWd/9HAMdxF62Oe5
RpYOQ/DxtMN425I+pxN24WvTrpcKT1p/Devcv9G99RTFH2BP58mmsNykvupSlBD+B0gACyZzFSrJ
foUqV99ma31bueyCe9DC3E7dxOOr/Cg/lD290pUDz6YQZhu9gw5Sgi9ey41BE4GCYJfs8OpiHd5b
a5HAtrSqTQOEMLzgScIZozqwVOL30Q/QeoSn0NU3N/dZejU3kR9dNIEWMdnoD9rROCZnQMbBa70b
mxFmk3bhx0780VNGKakdre/OfcmkN3JvT9x+lvk4XTAFdlo73xte5koEIFrKBi2CZH1sIPDTmLD9
WlODUyz5sla2FtEhnyaubk8m6Y9qjpvwGG7GfXzRT/i8vkdeVcyBiIlX7TVGs/aXxjYPEYiAPu2M
I/6B1NrcT21M3E+xn/rXVXnJvHbf7eJA3Kie5L6C9OEKsTjpu2Ldr5rHhgvmg7m4xXHw85fSodkf
fNEVt6UTh77C7rack8YO4b55u50LhIo+QZ90qq07jJyDHp99j/cTtkcM0D0Mj1QkgoTjLWzzfoTx
U12qVbu7LemutqSdcPuSIrpNfVJRr4xtrDxaMfdnaZm39e3SU9x/yQx9k5fuBDUjiCmvb8s5GQKr
xhJH9cf2IBBCG6+ih9vd7TgFN3cCXVyyjJfxsXgQLulaeIw+1Q9CfYRV5ZjOA+ZP/Jgr8xvtcO9F
y/nUV77jnXYcv6+Dg2zAk3x9j0PXR89Orm07vhmmcgQR+r1JMt0m/zZeVadc0yVz3rvqmfmSsc/F
MzWG/GDwCzJ1CJmkEpLsd8FtnepZpWQZaEI3emAw8F7P3eQtXWeYVTZ+8VB5Ndb/bnOAyxFxkNVk
L3JvO8LyOldJtPFO7HMIXzpH8IiTAm2xn1p2UOtNdp+YQ58Uh1C7AFKm9ZU43A6635FyevWr0A69
ElG7rRH1bZsnvjeXagwgIV3BpqFlNZyc3VznACCoiT1JJAUJNGk+rfnquDfLTfbW25hp2e0Ob4F9
FQxWwrZ/0B6KNd78Vs+ihWfKMwFTHedMprW40zbpFkRCZlNnAj93uR8pEbO626/FNTdvvdI9/Vlf
q0/3LR99WZ/GXbM3rdG9o6oC57A+0kN8QCPmXOfCcdWBH9LXrNv1EHQXwrY6kLeBFqc/4HUMRWDD
sfwl84bWOP2AEXV2+cj8LSGIe4RGEcgfU2eJH/iFw8/ZmcvqktmwZxde8wFK7UPT3+NbmZHcWV1S
QvTCdc4ZitNZcam+Ghw9iEekfgYakfxmI7OKZE76+bhBsOmaG7g5HngFlgqhT5RmQVfc29VBMO04
UN6qwgMEWHe+Msdu7odNTUbluf+kBdrP5f39UXD7JVUhmQdtoG06T/poVwTyupGHHzabLkIbu6WB
L15Ve8OeTynJZV7Ce7eTXX7WSEGyKpfd1OP72UOH2XXPKuBAfOBfW3e/6i1gycqPHhWnoRp9l+ya
vXsImMFqy/mbhq/qiQQIcnfpVGTFE7w9rwQ/uF5gw5rWbYPtQgCWi9kYWRRUpTwxSlqXgY1dvSG/
dVJafLzCgtSfuLtS3xAfYunJKLy4x6wJAPG210/te1uDtshB4kRlEG+pSBEbc+9RY/DFS7Qz1dyU
TJQVeDAs9RO1AynKlE4bgy/tutX91hVg2m7TZeepVAWwku3+m/w1iCUFuaTeCFioS2Fwz/mmgRCu
+1oKfeZXyNJtmM23aNcHi37Umbj3SJRO1brl8nF0KFS+KhZ37rQLg6s0783Ch8lLgJpScDXU65t6
k9N+zJDfBp9HUtA3cJ9fQ96DO1+FMLhVR4WISEdZkkiEl9tGpZrnya6mb4Rvysfd0x74WyRCGOyN
WflQ1prbD69FoV2U0PAWVb/Sh6NArTSXpTK3y2zAOtFPnm633BlvnGhYdNq3mJT39Llk65A5fGn6
egLsEB2/ypywuXRuoxO81PitjD2xea16eG3qdWeA7FxxXH4o4Ldk/gRMjNp4F3XO7F/MP7gXE9Z8
+UbrT/xmtc1IVhNIp/W00dUZOo14ieD2YV3f0JKG29gATe2fryxexY+Mi5xzfImg2umjrNOmQYkO
JXGpmZyWNYWTKviG+U+ABlzX/rQJx8dJx/NFlczf4GJBvolVb45pwBfh4dZjESxtwXwgznydrDKf
8twi6uyIinKv06Ay8fzKMfkMaDyMZUfbRSFn+Nr2NQ863/eR79hf6aW3IRZZpp08DASjwMZYx3PV
g+HCOg04jgt2yr/2M3a6ogf7nrHn8dgSQx9uF/se8FWzwTNIAwR2xF+QIUiDd/4PCFMO5rUUOTVH
NJHf5JmYvK/JYsm4pT/xOjAZXbre0Mc1cMH9uARw39eOQSWpB3nmpG6PYInFM9jxGfo3yD7h1/y0
I1xkabJHMkggbt1hf/VEwtIjv8Mfk99a2OrNGl8WNubWHAy4sIE2bqGyE07toKCJgTq15WFgaYJB
P5W+SPhO7ELtFV3jcF0tBCxVHNwYhidS7Ju9uIZauKZg92oa07nSW9jn9/RNcNP15CB2eV8eStDX
2M6+Ke3oa+duLX6tUTBa6hrAlnMMYykPJt4mPkted1Z6OwmMABHx8cYqJTzOjlc0kuwUhbewSJCP
A5AGCqXsLdvpK4lg5kvrdlfcBHgH4loglZyLGttEi9k512nG0MlVds5fFGyMEZ6j2L4z7fiWbdNH
BuFLHtDlptvccgq65pjuK7u1R4el2xr2gIjWvdpEnnJjmUxDiSjtwM5Oiw0Q4UMpLJPl6M+CKUt+
SU2PcGD9oLkUk+f7kfiYhJnLfLZkbuxlAJLKNp7s644hNOsxsaNNYrO0IpoXUtWBMCkdGMbojnYq
XsFjQHMyS/tRpQze5AFNfNPDuPJmgcfHY3bGtJpJR7diaLsZdat751VcSG6wIe1obt81Cbwv+iJr
wya8najeHqgVTTOI4PdUzQUt6GprE2tD/gxOVc8ghbYKR53fMDNwTRtRBWiSsuLIZaRinDImKXc7
WtJl8icRcTXNVgnms1O+M4lJnfbYbsVtc6r3HC2P2OlZ2FuHJzwgAK8V78YEmmFC8Cl+pOAqhMhS
QawSTt+X0NvtRuuxcoh2tEI33Se2bk3OGk8SV2U+wTkBh/M4+sDBD7GX08GIdulcmU5hPOoehQCx
wCXex6DbL4UFYRD4evLF1eiRKhykzufoR/4PuPPf/zAu/CsT7KOsxia+Ru1vv/zPc5nzz/+bH/Nf
f+c///hLHvK3p5z5b3/4hVu0cTseUbuPp69bl7U/x7Dz3/yf/uH/+frxLOex+vqPf6vKW/uW2eXn
1+/TZQwjUSdJM5g8k1d+QXb/hJan6hBO/vq8y8//+DfEJ6R+/fb4n9Npg9wZHc9JAwsdUmJmm4Wf
02n+yGAYrqkKVDtUnkxTf06nGVwrkGFIRiCUQNUFhsZ/p8qYvBQDa4mN/Ycl18/L8j9g5+nCn7Dz
fn3r6m94ragkYxGht2ZMNbotW2/m9c+o/gdvsVdWeLsxm8IJkt0iL3wBIzlShr+vVN6h1Zsnnej5
eBI2WfV6G07FsItqp16lCPzBG57hhgjxqn+gOctq/POPerfWw6Oesun2Kr7GK5VR+O212avrzMtX
8noejotPRFn7FEbvIsS87Q3tdbcv0cmYnl6tRGZmsmiL+xtGKVryMO1zAtoZj+k2wZVZhorUqgjv
eg0LstcBOEnmpkeNGb180JlUjqK99KRTsbRfs+ehJnORA+k1vJiAeKGrYHrdLDwhXqa3DbnUPHP7
UQK5f6uyW31ol+y+Iin7PB3idw35o/15NHG5dTL2wc/OepyTmRvAZRpjV7UALzln767Jz5ItAtex
8djDGQAF58GD8SY78Vre9OfbrjrIDCvSo/4+bqdlCLdOIUzFSu5W3xKHGjQd8Q3zsZfvIMCT1cii
v9uMK4FxmPb8eOp3TNBWuKHZC0CsaVMcbryaGiipUx+jD31dr3IOoBtQF2MHl8PGri8ElTLnzRyQ
KUZH0KE33ZvsjW66Y2wEDr14uH3nj+lbdCY6HQSaKaX9XoAK1kfR2jOfJA+yVyX6W74ULsjTCH4Z
nosn6SC9KPxonoyXhcsPTtOX8KW8TMk+RaLE/4SUzrmfGJxhOOEMog1Fu0LRUyyTxTrFBnzCRA2Q
49ILtP4xyVplUBTPHfyg8TW/vSuyd69C79pOBGKeh0WO0N9VaniNjZVXL9r9+UbXw5TIaiCki3Qi
VX+RtEDxmuZuj+1eYLQ6xjcXypMY+rDDCtlpDhSaDaHCV4JiYIFSEXwNPIGV9Z4KyR3l20JekrlG
wp1iwYjUE1uDalQsZy/iZF/11NybhnAd3nTqoubr749GH+R+21KaAkLwEUXGE1/pV0jiuS1dgwLT
RlU4QXXNB08YJe/2Ka56CncRFRdZzMC0vomltDcub+BU2XWvS9v8pT+qF3zZqlcm5hwWMQws+/9z
d2bLcRvp1n2hAwdmIG9rHsliceYNQhQpJOZ5yqf/F3Rax5Lc0R3+Lx22HLbkokrFqsxv2Hvt4dnB
fzwsCvwSFcOxuVNL3ktC+PTlE/DARdr2vKuWaMR9gkgt+ZJ1D0HKFtHcwDtuiYJzN+5mjn4bTghi
PfgCzHNXfby0xdoZypuSRlxrgYOzQmk/hLsRq25HwtnVuVRM4mR48JfWa/GsfVivzis83JW45I/y
LbmvGbRx/1b3wTu+EALXt1Wy7OptzVSEUQIRFM5qeo7fpufoHlX98D68s4cL/UXTLIV1/02SeC4/
CnsvcSc/N+/xZ/xY3mDGbu3XBt7Cyu5etAy6+35infvq8lMmRK1FDS8UnW+3eOyoy6LlnHU0bBWj
c+2QPQT6hdCh7uQdAn/XP0XZksLnqWdzcdCP0ln5xQ6veUTJhysS6Eq5SHdIEkrS2qcLnSf95zz7
HXfRYfg0agAir1W41LOSPoU9ukNXyN82fzEo4ke5YDFMgt2jSX0RcRhKPmGsjLxFtaOxxmwxVxIt
iwJe14+pXEv5wZB7Bw8JXX2gL/Wr9UBqY8eIWlBe6UmzEuOqtqA5vQ4pEOIJi95VSKYRLymdHBWE
xEDEt2tcDkzgqlVno10hlmPEKLjJ3X5VuEhnEX98LU/qpVsnX2ykBuF2+AZhBkOFhUNgzk/6vmpO
SM+rYX+SLE6vagNl2XpfyN4LX1DFeJ9z+/z6+sWzj6AFYe33Hl27J5bNq8Umi7dr7a4ad49+iagZ
uRgf1acwPsjtasllmWFupGiUXw2HzsV4gRifMs9Pbuxtt1YWx7rJqbpq0FhcBUPNM/DTR/NuYg1l
LLx9yWpObsZujZlwGtd9t8j1b3Y/Lk04Vgfb2eCEDbWHGsMOdxqp5sUqMOjr1v/c0mem8wnfws9m
WhAnLCqN/+BI8PGE/1r6/JvH/6v0mUMwZovcv8/HMATuu/9ld5us9f8sfBxjfpRnAh6di6OfCx8Y
xB7ADGo0JMKe83c0wqY+a9V+XlT/9sSdWVvw0zbebKzUIrMHRG68a1P9sXDga6azHrQBCa8CNCJj
tU2TO6uiEUFwP2XOBt7lEprfsSxIPK7DbRUQRtO6T01unQpVb+RstRmb2VDFTT90rxPUn8i374N6
uBfisTGZSLFKJdEnrvjojhHmIO0iknFf2MG4bmM2P1ggNxJb+YrCEpVt/Bp1gHTVNG4i2r7wqrHM
sQjbAGW/y0tCjWoukarfDaV+Y3Q0iqqUtzI3Tl2JpzxRpGTD+EhJaRtxCqrim6wUp/ZM5q2qx0mw
OVKldbC93CB3aDiVrUV0N3dxSgJT35fvsc8UXBQohrkAU5M2soqfpCSHz+s3ZUG+RhXsfA0VfjGs
AoIDqigjpxZplEHbxvO2AvMhMMRZcr+GGpxgC3hSkBoMVnsGTC0+M9GtLPk6Vpm7nKz4VRtC9EKV
e8ya8qBs5z6AUa5aNo19EK0ze0SqkRQX0gDPKTa2fghZBrTJqksbor6rvS/ijGwQ9YC5YeUiqbaS
b5TnwFNZNHvddejKrdJJGLQfUlFt4MhWZr12USAamNx8kl4V+awuk01ohpUWXkcXY0FhPRh696Uz
0rXqn2RMpomTpDeZPr5YFkvNOZaxSg+kCy0tljFNbREAllPD1JvYbtZu4+xDu2X0ESGaSu293sXN
Oo+yGdc6fUiSUmMrf4odKo16rn7MTw3/ZlHS0hCQJfCjgfexl7aLpKWtWHnLfiec8aavHpiDQRWx
lqaNnT+MQkguTKV4GXFt5TeNwbwvk2/dnHORqBH/sU4w9kRkRfyusWBzjTnOnKY9++oPSXioJDdl
4x3qGs8YrpPIHSGBVQRQJfoqlaThZsVnEP+TWc3I8W1HmCZgVDqy/94zopT5uWdEtPz74//sGUE7
c8JB2/guTebo+tEzCjgbeCoc/pqPx59ty9+JQTOPHbGzwUnOo370jAQL8RM4O3zTJFLh78HYyd7+
/ej89am786//dHTGY5SELYxHCFXgJvDrrLKmg9Xi3Lgmo/QW7FykXYZkejIHRSTmaQB3vLDKpsIS
cOcJ/5gwIQIt9OKWzELT4jz4BQIAhI25cfHS9FBqHTGl5ab3MTzJ4FsTUW0C2yR8uUyfsEavPKUT
TePd9hrlQFRdDPthtgTLXjvCP5vraEerH/vYJ0NuYiaXeV+SPiSyHvVBG+Fo/BgEdRbFcApkPZLg
DULvteiaY9QlLDPb95DRMC6zMVyHOnvYYONG2V3kectxiq9G/uiO6CAaa9l37rWDmGmG7VEHlFMx
ghc1yg7buhUtOLa8OUk7f0qGrwhKsrhd5TVnexuUmLrnhlrbRL6+snBa9xaCkgr5bW6zL2janQER
z24+EgFKaMDtMMa7aJr2WR92C5X0NzhfV2VZ3vVT92715aWyPBQqSXcGtrfm3fsl9HvWZkP5xTfH
u4rFj66XYI/6dUHsJ6cNyhyvPw6i3fWwwded7t5GWFQmLVHMWlNrzp+g4pqYttkVbAfpjmuLlGOt
eM1busFaX5Pyuigq4zIqm4V/s8gF4ghFNFyuNq7mnGMC4MiXA50LaTBAiSs6dxFn8t0YBF6Q+ItF
ulwXF7zSyILMfBs6GOIjDb9wnLxJ9IhcKfoqjupXIl7Kjd1Gq1F1q9EkzHQi1NUVW3smk7IIs9Sz
ZRjEiNpwTdGNasGpteiCDW0REEfazKIp9qiR9W47IPHz5jLR49VA/FuHXu6LJd/N7gtYxmM/+Ozr
OnqhXH16Hs5sd4RIMbjyWJUQp4qeHKsZEyznj0HyNW3aj762t7GtHhtPXPu6e4vTTz8cKbUpoQun
zpZVVbEJJ/vCMaMd4YU3VgzBqrCnb0r0SydiZGo46Grzr01qwb3CQdcswqJlruqkH56d61ylY7ZJ
jJnkKH3Sf1I0QRUritb2HsI03U813W1hbSw3WEnf3uVRu89nqk2UP9aGdm1aH9Wnz2QiAyhYmPYm
pB+ttWtWdnAG54yfMTroEi1yhuYgjtYWU089fswM717go2nYikwQNhJpvRVFkiBSZOlR1P1d5lgI
tYpT2YfbsMa6I9zavZb2LDnvxachjX1g5gdRt6eRgN2mNh5DcqwggjVP2N8xOWe3rTM9Mm/LFryu
10YvGOb3IZKCq+4nh0KPHtoQUU7ISVFmn0OSH11TfxBd+6CXBW/h+q53prOnkcjgAuqTCt2WuHXb
epdpHmHoSLUEwehpwnKX+XqfvPB2IZTzzogJFLLn3eGElEkSCrvy4/QRCPomoXCygcEvoyi+sZtc
IbWpnsu4OZZG9+x6rGDrtNtXhXBvnSA4mFghPAg7ICk2+MOWYUnwlgveMIPCk+4St9zU86HiEO7H
R8YGgUAe8dUIxpswTrNlkQcZ4U3eWa9d4o5BPtgUJu7aonaS+aacraJ8e0Q6HvVGLFPdAfxOC1fl
t5ZZQDpjwW6yhhA+rTwhYJXw32oRHP/BPY6jzw5I33EtE8Ss/l/Hu1ydv13Vvz/+p6uaUSx4EcKP
yJydAeh/XtU4knQDg9GMG/ypxyG/lv/T1gFiuYKmi8f8eVGb9EVc0x4jXsv1zL/T40Db/etF/fMT
N2dF8s8XdaHXTty44y4c3P2Q26xv1TczVIyHLGedypi1d94hmcCdLTyYrySjtI3NW17cZcJEIMEp
abbjqhR8WjxlLeux5AbKaMwJKJEQqkrUTHqNk9ldqlTtnclyV0IxxIjdL1HVEYLU7mxHrtzWeq0H
Dc+0GT5ORFRXA2JKp2zPo94T6qVnHyLgAmW45ErjLlLyqloUGbV/I0KDMW3RYBuARSqxjBtReDYq
1pFluYHcK7Po6xB7W1YUGz0kMdXoF05KKKrCZZkXO4NBl0riN1HgpIzb+t5kbrLz0ssU23i3T5MG
FSjo2DNm9UtU6YTMFeeOk37Ut3OeQlHv0l4efDHcEqp2Gpr6BE4DDAk6fBMDUqjeeynxWBuIA6wM
jl00XFlkt1A97JUVpcw2TcQc2RXc+r0Wj+eYcWMP5MVIo0PCDMec2o2hOdVK49IkAI3NPOPARr13
ObgFMpek03xmrvaYZOSzDBWtmNmckwqfqu7IN0AyDzhrL340rgVAdd0PYu5ZpANx5F4iZjVhQwx4
YCbJMmsJOcvt5zEBwp4Yd7J3vkEc3Y1q3LEHQBxifgx2/ymyONjLlNGYzKq9pqF4g72ChMgba0X0
dkpkomKzXUbLIkK4WmbHobYufoq50q3WmgEtNmneHHvIloHdf23r6tYrnS+p3q89FACaq75Ivz8P
TnTnJtlGdPoynphQpQ3NZ7SqIww0FlYGs38MA7ZwGVvrOv2s7Csp70ySwrXRp/Do5bLO0XJb+UEL
/YvDq5nWprkys8Ej3IYC1fZRfOQ6csSiO2p5etc2wJsaEIdFl13cwgdxjJXHIMA19q46Wa4V8bSG
iNDKCnkKSYmDY37Ctb/R56Bb7uTaHA5ZXIqFE2iLdGzRscbJhtd4J+36XkXOnUXIc40ySjUtevfP
PCaeQ9+ExN+0IaoiRlAZcK+FOdImBjw8PLJrcUxsB4pSOfkgKWPZW1/duiFw0Fn6cJ0LXpW+Bn0w
nCuuS034wM1juB0xTbaGaoL9tMd8jdV2y1rdS2oSZG+Hgjhmf1lqzzI7hgFIepQ5Y/ZhwRjuxs9O
5t8y+2sHeyCCyVkRW5t0PlxHsja0ZC2h64Ln7WW+GvDr+S6GvFDtBy/hdekOssaPlU17x1IEFLJX
nuqPocFMY4R7cvpI/IxvHBGLVdJOR2vOEYh0daVWWSodNzRl98UL7dNYyBdDH/j8EVTiMXyIn6YR
0b8zkDYarxzKNtgFG18gVOAadUW8UIoGltK0Z0KpV4ByDYKROn7OQd0qawar3hK8BnPLYC2AQbRg
nosOUQJljgZpTtXjlny5PU3YlySyd3iRN20U7hW002WlnBpwMOsUI76VnQ6HKF44EyeDrSEZh/S3
VJZ2yZNpW/QouCLwuo57UybGV3j0CFGaCllEaL03VIqRoACqOy7jCPNB5Sz/hwnQKEpTjDsh3vj9
FiabqUqX3+IaMk5ROQc1Jkvisg96G544EfyMvQ8viqZjumztbdlXTE5V+6JNmJs66n4SXpyh31v1
yKGWz+sA0rgTYwfu4SH1xK7PnMswiI1L1+YXSEQD464hMjVkJx4Igaiow6vGDiDRCqgLDUQm+Jzm
yL8TeCD7dafQMXZ8TtJsjrxqb5Lc3qV2huiqRVnUxJuxXpd0cqCz80p/7VI2N1XNrEsyFhNkOuox
+4N82EU9mKKo2XnVdE9CF3t6cR3ULaT0lagq6Opag2M75SYStHZtsOrIVCX4ItwEeNMXkIkOZWs8
uf54y4nImkZeyf3FOY8Ks4h3AUy/3D+WajplwLLGglhuH/3agAgtfBRF/gBEZzH67iFNmaAbjn70
Jo9/sWZ6TnIfKvc8Fv2rL18d28BMBU9I15/rCPZQdhGafmi9kiCIonvtx/o+dpIHEpZLAj78jTBq
DpNGIfTx6Wf47UOZbus03upGdyP4E5Z8nry6e2lDbePL+CFy7bdez05eXJ1sKrqOtZ9mT+uZrTQS
pyBY1WgVvdhYPtCgLlp6ucXUPJX2ubA0lHX5ppbGuIpq+62Q9bnyH7zyQc32paa4DUSzpwBe9q62
t7ph4dvRZoTaswxS/aCH/rBISb8lpOjWIpLXt+qt5NKvE/UkED5ZUNmD0l6E7bhNWk5lP2B5kENm
Mvd2pnFOMMGyUNAY0w58drHRpnrzD64ybceCYyd8BhgMsf9LlQkOmrrvlyrzr4//c5LOVyRmxwbM
M092/hwI+eYf373t2OBsUCqOhTLhp1k6eB8dYitKgt8RPwBBBBZ3FGIY5/9enekaf6kzvz91F5aQ
QD9hid/CeZoWGLzA577rdHZrzKO/jrn/0ZXk2QX51onTdDepATuMjF8CFGKT17+0kuTLUb8qp3gb
SvPoEv3hkANVzXDUyLubahh4JjqykHWOn9/SsN1adZ0vOoWB1RXaxbLlNui6fay8U5cENxk0/7jQ
l3lhrjUUv2HFkVykCPD0Zu27xk1dlc9cNbB7+ifgZ4ewi0jqGrqvhr4vqumR+IXbpGDWUvvtC0qA
gjnMuMk171MlkgRMSbJWvVGNtncbcPEZOoPUNJ6NkGhPbm+b+VYn9NusHdkxDic6vk3pkKwi4IIm
j1qZEiEzPejpc84wucumFYP2vQZSk9GuXa6V03263iljDiYTn6qmICwTsB5jxLVJdcrgb41kRC7M
pFjJ9LUZ25uQOFtzIGlPy/cC5NaUfslH+d7Z4jxa6YFpwWpIgi9aZ5wDeaPF09JzJlJ7p6tkshxW
4ToLO8oRfaHl2beuaN6TQDtrgq2pzLNoqTKWzFQKZjDMY4x9g46rGZKFKix4Yv7FSoKNsniOzNQK
+E429mTTWxveW1xpa+EwkU+Gcw8YrFTauxzVVhuG54w8tgL6a5NW69rONz5sDoiDBxWrNZsN4HwR
Iw2rf7GLj3FMrgXpTUWp3xq9vpVev6pL/S3UXgfUcu2Ac48wGwZW/bLu64NrilObpO9T+qnY2IgE
fK64KbJmUxrtvktQmRXGVrouxZP93Mbua60yAg1DviOnxEKiNhwmFbxRLC7iYp4O5ApZbqI2WmXQ
2bvxS53UD4r1zSi8/ahCssa7xZg6T17brDreFF3SkjKHASASLK599sOhvJ0id9sOBSVT/aTlDlcw
Cxh/EuuCRW2DoqaQ3oKL8lxbwYby+sGXeBtBGK18E8G1E1crmQzGpjawC7kI8SKe1mRgGvacg4jB
ziJAHVoUCmPy5BBfzI7qEuUl4oLyobOAFefeknkNKcZBsbLDftNZzqtWuxtinq8xd5Mc6WfshxD5
Yxc5KE6QM09svh2aI/nB3oJUS1BQrgoOcQqKe0yfOhkdHRKC0sQ++XFxU5coQ0loTxI0LB4em87l
k2bu2+9p6PIQ9u2ZILtjVbtLLXRXQDFvCBbf9qjlbSdZVyJnrumvGw03sZSHjN+nqq2VXfe3NGvE
VvENhvO0NAasGPGQUJJqGMKrQl9brbkcGj76JvpMZNZDDlkg85I3QRzmQvVUqXzISKazJ+8ggPGm
ZnXly2zHySYBSdtk4T2hWQ+Dsh/jOtqNJOZmptxMLJNdo0l3skReERivUgrAkaz3kxjB8HRXjuGq
YGGuR9EJhuYyMT6NlI63qC8TmRsBH5Ewq9YWmofMrQ8pbz8jQh9C5kUwIa7sjQxht7hqHT4u0qW1
lNq21/2FbxIF0qUQl3lb2Ek8rgofNmZCfZTXFl6+6ujRYlgm71SlPnJYPsMs8x8fSwsxbEGaRYyL
Am2okt8C+8mNMdf2HEpdxyQW8zC5VO2E+dbjK2sB3BrzKj3zMUNnYKK58NzmZvKwpoh8Z2bOEo3e
ugjis9QYSgHuBPGTd8Vz1Onr0sRC6wCGHj+tDvE02IUBuESUn2PwJHqkf0uyiiAT6irS08Y43QBF
eVa9TZi9tc8n+DzjrW5ZB5CPVIz+q0thOjrPpS14YyBgbuJDYMkvlofgSZtIPuT81REv8oYBoQiJ
DeFuSMvFJH2w1cKUbCVN7L+cuouOqXRlVncCs1mOBd5El+G3LN6IBzdchtXpHRFcdykC71B5G6Gp
Q1L7MNzaDAg22AFeRVlTA08bT2SwttNz1JIO154taawbxBdVrLYqQloaPAXSPQamvkxy/SwJGXco
SCOUUXWPUnbqN0HS3o3TjcFwwy7RYqRNfh2yfOBtwGYwkialJbs4w1p2jX2C4L8NNPNY14r3RcQd
19zXEmFJnueXMErXbeTte7++SRPjG5ftYhzTU2sky6ZtUX18BLi2whZgpJU9dEaHgpcDQDfUukAd
5HTtF5OOsvLdVahDLy6RzKIWE2F/n+nVwXSiZWaOy4neIBxsnhRSNA5/3zfZ4KDatb70wQfb0S25
l4eArEdXD09mmt1J7srI7DahNLCksegIWb2O58KgysyDSzk1eC0R6RT4Wshzqdr2pYifyLFbZNXj
nI1gZIr1LUIslgvwRy8Ae65RyOKYnrnr/F1koPBoH5LIEmfBQeKo5CFtSK1DyjtvWbLhJiixGbT+
ykrDSyxfek2szOS1rgy+UxeiGxZtL05G2K3M0rxEDqLdUduUYbSBSLoo62TXcxB6nXOy0vgi627V
I0Mb6vA4GRaz7vyWZJwFLMZV3EPWDnHZusaVEIabwTLYMallVcq31AIM31uPkZ9cBOxU7s1VLK8O
gWR+US8zwml03q6uUOtIXQM07Xm0UlbEZtZ7trmwvNq87RJ5OxLrAjeRB7PyYRFARJP9EVas3lR2
plLAzoE3XiI6Mz31WDmPMUOSgPy0KRjPTlI8uj2ZdVEg1iztu89/cplO3WuSSG3PbCikJv9Z8GLM
xfavZfpfHv+jTNf/QJWC68KmAbCc70zpfw2Dff0PxzApxC2SsL8nxPxcpoO0pm3g+diWMeM2/28c
7PxBTW3zBf9/tL7GPFj+XfLy0x/dMmd2w0/jYK8KHHLiS2OXeJFGIGJdYJUfyitqR+Yf4CWscFf0
lr1F/QJBwcAjEybGJZmqdaQhAKUiXLpxce8pQLaFzeWQNetSNpsujV51hiERlpoVi4zdaLzNeV1I
fdaTVtPONiSeVXp6l1GKJwOquBCDA4y6qK3fzHFE5WoWJJjo67xCg6xHb0SRbsqY09USD6MXotIz
30ljGaDa6meVWB2VX45P3KeMl/V754273BoQfHn8Q4bV2aS0cswOx14wER8yInIZs29TEsWMW4an
jAyFpnNAWJq3pl5d5v0jko0o1zBolyiCgmcHFYur+R+Jll8itCpW6fKxNM+sfY5TixlNEBswobSI
xWUYWVSn+n1ddV8HO2D9VF11j5rYjo+alV4a1I1xibMhBg/XzT+P93uwH8xkmLZGMlBBJzrCTAu1
Sx6XG1mj6A8tlLkNycE5ruU8LbZcEKKyoMVEDKzdSFsxi3ku3ewUJe79FMYvRA7MdRdjwmzXqvCa
5v42bz8am3mRkOHL/0irKY2aH7tBM54MYS5E/d7WWw2fqrEt5EUbCyq/eG0QjpibT7H3USZ3WdRt
Gmve1q+zeVOuBGrADrlriMpRDnhrcV8x6znyTV8HnKoRsrps7PBJaWfDtg4V08x5LybBj1u8adzA
QHhYAH7VGWduxtgI/9GTA/i8ntARdrHzoSP/b0cSe5zfj6TfHv/nkWTa8wrIcd05JmYeD/x0JJFN
COCOmkn3vqc0/jk58Mz5qPKARxPYYnBQ/NhQEetLBjBkvNnxQKfv/p0NlWUiL/zLkYQK0HUM/BGz
5OXXI8kNI9MkCwrMWjYsB89eiTI/D7QPLNjfXDDt7H0WnjURZqhwYFcPMSrk3ucQietLH6plZ39q
lMpB9TJp8O9M86UZaVhU7m1ddAQqzLduHp4Qty2d7LE07KVUx5KNk5kXz6ILv3XDuwOh3nT6e09L
tpmXnsvRP+lRd4nT4ll5zSGs9GdV6vuqraFpp+05L80X9jynIkZA7HdzsNteiuxSc/06o79EW0EO
XrNFmTa6Lj/GGt48MXy9QyxjJy5lMXyMkH0TVvuWVt6VffSgbLUV/rDXnOYJ6crQZPtIuhu7xNeg
JjNklWA8mo5CYREnd0FJ4lOBGnaUeBE8PmostPs5fbZxN4nI8CdWz2aA7wsBna1YuKgk6fcVL7Ef
AQ/Br8IuvJwWXmwYa88aD1XvHO1Qnf10hI05MCnAaOoakNSGQh1F56+8SPA9yvegNckTIdNGugtH
uYyj3yxb7KX7DO1+41FzxcptltRp6PWyYV4dyrND9DLfFoL6CD9M7XbtahajoghFP0b+nkLYKb9m
aXZyFdsBt0N6qb4VnnaInXYVpvpdq6xzrRNF4qd3RgDbp4q2sfMtCuv1IM1jqc9apDiSlz4abpGS
3nddgEDfJa2KuRO0U/cm9pK5dWPuGURlQ7BUeVHpRGJN1lxSPbhjeXXTeZm2yaPw05QQ1QJo5lzo
y7gunYVR9A+tXX4dMnXTNM5GCXBdWvOYahp1sn3PknjfN4Fceg0TeILNtbq7c/xMrscmP4Wpiy2t
KbnznNfeAjGjjODcpxSUfvGWme3a5lJMaEhMlNM1lyW3KUaNIJ3WcjLWxLQcRTzni7GnC8KV4sJt
uXgLLuCRM9UW1Y2VIAz3uKIjDx27VjX3iktNER9pJ+qi9yhTua3wOMeDvW257gcSkSquf8/om20H
vmfa2tJ66R0v2cXcP1u75As5DcH0lkE+/HBT+gQ3cnkDtqQxorvwTgTcBNlKBTpzcUuZ8Tud6X4I
34uGmBeYgJaLXR0tyuTypkKC3ZUN66QkwqsRPRJ6jAQFLywQzWuoM3gilZOavwC/w4y5gTnierBk
GT5hyck7fzFmclUysTLZnDQKbH/7oCI+6h2KnHG8OuxZFVlwQrMQrh+dDP8H+yhiZaqR4VgjNkhh
j435Nph2veinngxXcwD9p3MTV9ZBs0C/VNiM0gYTjaKlk8K9JHa2n9pmn2fBPvaKlcC9PrX9PvRZ
nGXYJG391I7DoxFiNbL7ejvZOzmpmyl5M73mVvrxN5L2lqLLV4FACS+qOQ1ZI6pUkXbjMFwJHO0R
SW/IZIdoaRX7px7G8qLtBu1YWfgciFpgX4yqh41GgFbqn1zDO4SZGK5nzFpwwsX+84XpeVw7v16Y
f3n8jwvT/AOpuGd6zMSZuTsuV9+PC9P8A/EIL/mPm49f+vPCtLgTUYES5gKE/2ftJZExELUZv5Oo
hvyEovtv+PW4vP9yYf7y1H/36/mj3fReV3s7Xb2ykVzGnrcNEJnL3loWFtVXVW6M9jlEpitDfWHn
yC9mqoaOD8UGx+a5mypvIIUBS2sgIppogZGoRcSKR6NYdho6J/TnVofSu9C2XnQhdwJ93weZ2vdt
AMgeq05ssCEO4y2XwSKunZXTwFTlxK9ksA7s7LaiuyZxuMbitcvruTyUaAdL6l8mIwurHt71jnY4
OHr0DahRqvI1ysRLbIy3efqi9ewMAjxFWPCn9lPV5r4ZDIII4Xi48t3zpptUJOmDFaCKKkDPIxE4
j4rZ1tRB7kD92AsaFHIF7mOvXce6IIYsAsXCBESwerQ37aDMbaPoqLmTDCyNgT2+kxO1ydryNmuI
wMy718qGxhIL88j68cNK1U4fkVrp4bTptdpbuKMJRYdIxKCub1SMK6l0nGPZIN7qU/3sJhOHV3VD
hbyTbOZTdtgJvNhQ92hado5XLiNb2wzuF42EaRnhnG+ZNRv5MppYb1g3yCl3XdrfEC117jVwcpba
p717bdFoNNDKxobJQxx/bUtj4yQYiBu+qpi2YYwDkAXB0MTLDGpZRbSBxX8XyPwzLd/IwH1kNY+N
IVl3jrfSm2FhdiZLUxDm8lYT7YYEC1oNf6W0mGRIRqz1GSn8Mgn9bdgOe9bm8TLUO5xgYMNCgEYe
/LtivE8MYBF8aTd91B0Tre9r648A6JDqemF/7jSXeWW26VjnhmlxyAOqgtFUi0Zo65j8gTxj588B
b3TMenBaUWTll9QR+164O4dF6vjJrphkA5s/i+9+pgx4fdoh3fyswifHZIWqUa1kbxaYExm8ONFT
O2BkLWGtusgzp2qeBY63NbMrIzXOLYE/ZZwe83F84H9gHNV+TnZ2GDO0AS0wNaOnkwIh6dJRueE2
BmxuFAXFU7GxJBjNUMMWkXHhzpHOLGEDddVKko7Mr03hcgv4NyoRL/qgXlt0hf/c8xqOtiGYiLi6
KdC+zYfafzIZ0bH8el7/m8f/67ye03WZnvwfxZvkgB/nNb/ENtI1CJ+0XZf4SXqLH+e1zSk/q/Nw
Wds+qkAe9aPBsVHY6/Mil6RgQcP0t87r7y6in11Gvz3z77jMn0YuWeQ2RpHEyS7zHJBwvb8SFoCA
8b6z0pfOdIBO6+l9alXGvouqpdJgGyiFB8a01pgPdmM8yy/wM3t9RAdtZju/d3jXkji/lAYLiXFO
6Bq6aFFxusd+fLZq+xD53jo2uietdfWvfmd+m6LS5mOJ1hagVJ6n59wJ0JxoAiDnpOwSfyR8J1Vc
lAFVLKD+SDqoh7rcizhB9S35WQJD59F8ZeF7jDsm8t1suyUyXLpFcsM82DlUjeOesrGFblrT/f9z
3/AzkV43bNfTbVp75Cf/8Q1PvcAn4pcC5a+P//GGF3+QZ0dwnUNFYf/S0XuCpGlQ90wQ/hL3wyTR
dAxAOFDv9f8ta3684Z0/GD74pLoiMNDdvxn3YwrGo7929L899d86eiZOrcs4aNw1SYOpjRUuUzWc
pz7mJc/UAByJY1BuNWB66lXH1tSZNlqpdJUNqHT0WW/W4opwv7nwj70iOfL5X049o74sunfy9LO2
GlSWJFz+P+7OozluZF2ivwgTsFXAtr2jZ9NtECQlwntTAH79O9BcXUnUjXmh7SwmYkKhprrZ3WXy
yzxJ0MF9TvWQQtbWeeL14RIS4GUND8M29VrpUF41pUsoXFthC6RR72FM6Cer/KWHw7y07VuvS7a+
RTKvWKZOAoRoYLzeUU/EMg7CLSxW9Ug9me/sXQMocBrsDHcnCaqmxIDdDJQppDza1XctN/2pf9bz
VSL9lT9dtfmZK8tCCODc8l6bHkkALmsNV03ZrCrV5UvfAP+Xxa9Dd5ZjvlaaefYnWot699Qo8Egd
ow+lGC206aFrta3TNAbuWVndF27CzCZc6VgqQi5KE5L+ggslWx9w7QgKp2vjyFTOLp0e23a6iiKx
0YeUEKz16scZDUxgMBM2+ICzz5S2QACCBHq8mA6pLl8wGcFng+cV2fNt7EtoEwAmiHcqBwZB+QPr
kjE2a2/wT2mo6JILT30XMIZCM+yl8YTPHvaSDx93cs5ijNbU+e1i0ydBTNOeTPDVMieuuh7QW7RF
Lzg7g81YD/Pq9Ob2b2ZPsR0iEEc4b+F2zkoF3kUDDJPkxEjrPW11Ox+7SBQ/WG5w4nx2jLxjUqL+
atZllPF7wmV6abIwwakKPpKe80zXrw32eEtNBy9DgWj9+4YMh1QGL3QCLuqkH1FC85ThYNWLSXoX
yBdJmdz5kuz+lD3piXuFR3kTOeU6VvFzQQww5QhkWP3WzTXGZmqXasF1MPjHKHuOsU+mEVHzhjYE
MlJDHPBZUOQ1g+xAoIljzrl0Pby5FdFz33zSu2lnhIxi4wZWkS4uhG9eZ4F5mY7kx8PwqhosKF31
umr9bRLrNM5Gz5b1YhHrcciLl7Nd663hTcCtMK5LSr9XtqYhlXEIqwS0Kd0gjtDZA6jC6srJJPTN
87yxWPGdrbam3ZJtYug/O2AwdRapvh674WhUr7ogb9RyrXDKoya1FT2rV24HA1jqNxmEtJrWYSwI
jVcc8Y0v4oTuAUl4iH+0U/mpnPRl6TOsbIzbHP+PMuInjfuDr6HzDVSb+2X2Th3tatSyV1T8peUB
AA3QBGLLuyEMx5TLekzK7CLyap5juaDdfFm0UOq75M3N9XLpd9oTTY+7Fm50ZxF+CM8+nROocfZ1
IQT7740Q03owgu2/d1vyDGqmqUPROS/pFEKxNv/TOYyA9q/b0v94/PdtSf6FnCrIZv++Lc1HNNNl
axI2/yxbzY9zGHsPBHesbRg9bPIQPKEf2xIZCcIRJp0pfyfB/+DebM2SwC/b0q9PnT3qV6F5HBpZ
lraW74a62hTSf0rLbOn2ANKaYdMXmDwNbzNo9VEE6sbzCNeWvY+vGTIGYtujlasvLW3D5AgXIpYP
KpjWpgOPog2ObRxejwV9JYP1FGT+rV76F6niAuPG2tcsQ7mJtGddvQTFeDA47bV9ttJhuQZsMU0g
nghEHWXcb5vRX9oFQu2A51OyajnkpKmzrk5mHl2laYVqmS5HnctPabe7tjY3bhouReJKVvPgCnP2
Qa8bpr0uFOtebMi1XXV1s0sKxD5GYrGh7SZb2zXsDiJ0D27THnTqsLtitvRKBCo8rla0d2WHndcL
vtppe2NpgrMkvqUuuywHImE2r5rEnlkRSpd1tDeq6EYzknKBa3/ZKvkQGESbiiT/kjXuQtrjo2Pg
xigGjNmlhWWusq5bvzuPVXZHMc5V7nJrsoH5EBpJZtNfGy4b2LFBoGqCY821bafXAXFs08QH58s3
1eFLoE/6o/XtjRbb5KqC6CgkbeF+/yInultrBDR8wCQcRLJ0WwKeiojdsK8TCCpZeuhH8wHs0tLU
G3KmGpts7PAE5NskDNIQ8SmGo+7QTdMO07oqYtRrD6t3vOGKenb0Zm9V4b7wzFPet8W6n9IHNUR7
TiZ7l1AeUbCIAIpTbzqPXEwby0OLnm5bwTLFvhs2cu/NaJe8uKFPax+75UajrIz8KoHtPiRE18ij
60O3GZqXrAYJWRmyXVqQM/AEp/RF+2JVGOGjlzTHoPPDBUrhUvRyLXTCPI66aay7Hly16qt9VmRA
ZcvidggulOz3TjpB1ujGs0iTY5w5wGK+yEKRK3tJIzR+V9sYo0IAAgdnxNqLU8U4PTz/bcRm/zia
XFCsUrttsRkuPQ1E62y+x3s34tssw9k13vSnJHMoEtUx4znLvDmrCrRyQ49oQ39GrV/blNg0EW2n
jV/jPKoZyfaHMiy2eg86emq3rkHRlrhz2aAjms8qJHWY4ppunjQ72+SWeQ6Ud8lYCVrI3C6vr+uB
bK+CiB6iS6d2fjdIeUj0+KgiANuhWke2/iya/oaue3BMWnXZt/ExpwPSFwx1ZtvzZOyk7KqlxnxA
xylZOgyPx/pkQZ+3Egd83EjxbTW3vzlHgei0qkyqjO3qCyyVurLXJKgeSjmgSTj8tPy2AAJhhhPV
O8Qt6/rCF8wNDLta9iOYykgGZzt0jpUDBT+LH2T8lpdMqW2UA9C2gXpgU6w9cDRu+WVmAExK7Vtt
OPqhtTK8gFqyGhAvgxO/vB7AYuYpR6MIM1ReiA83SLa15lxqNY44lznWkO5dX20NIPO6Q6gntK+d
tCH5HF3XkqiTdsMUhBB0tJvK54B+eoJaG2/iDOm8pRpoyJCveFbTGWChkLgJ46GOdAaWL/7cLsPl
v3dbZevCdzsrG9yfEKT/+bbHuOI3Ofq3x/9nW8U34s2mamTnWYpgMPxdjAauIhFtWYTQqlExuIZ9
Fze46wldlx5riz5nD38SN5je2qbL9v/fR/3Bpoqu92lT/fTCqUP/xVCigj4fCxVYu9K8jIx8ZQ4X
XkcHM6u8Lq+7PHqLYnETwrTvHoJkk5f3At/kpB977h1mUQFAIblcVOuAIywWghSFwjXOGvZBDcji
XEecyOkUul2+Hssge7EzF9i4CWS1L9ZpDWU+5/Kou6fcttdVzQpTX0/9vcb2oaZ7OmQX3Hhkfudk
nF/DHXnIhXAJlKN4JNGT65QLE+Ej79S1U2QbiybYGPDUGAJ4NK8s+8Of/KUadxK6aJUiHnLptM1j
XIPdL95koy78giIZd3rBHnmsFSfvwEL+BQYQfTGIdTka4glx98A7kwmbUjAsza0Xa2vOB4uCgFrQ
zDR2+1Ag+lp0ZeHWOgKUaVddw+LhMTrs0jdzmJeZjtWx2BZQ03xqL5jQL1vfA2fXLhTm04zsUyk0
A5c2SIJMrLoR2qOenJ3+cQxBBNs5rtxgUTtXnX4V8N3OGpg2gSAdY+5k+RRaHw6MVDd96fznvuJv
+rSA0NgtrOIcVvouTfWdUeZcZPnyt6l4hEKxC81LO853emV/Hf3mNjWcd6OIQIQU7hk+CnzMnrdZ
2CDdDRN7IpsOuEpTu6iLoOXzculaJdu3S7nGtMkpobfGeZ6qX+tZgCI1U710+2JKyxsNJWqfD/lV
SWgzRULuaPLUDFmuGZrf2Sl+HjdF4LW9sl2ENmv5mF5UgmSWp/JlFcMMRZpXLhRe08LfAgC0nB03
jrbWCQy400MdaQrTANw1jlTcZd7DBkJEEQCbMCP4hPo0ruQYLi3EDVPRvRe0XHl00os9MHU0m1NQ
DZe5cKDztTtLaZeWR4VCs9eg8k/13o2eW81fd0b7EGvdVtbbuLxvaKF3crl2xK2bWMw8p30DFK6e
qAW3cIUTcLj0UmI70WWtvEXHb1NWihPYW4U7yuMdMzhWeHKbd8Ot38qFETKX4aixiKqPBoJhJcCC
SupZfDKtBXWelXlJ7Io8EGzrsd8VpX/ZgWtwyAwBLOhcyeGRC9qi0H3Aq5a3VZX6Fy/u88WBWaCF
CwbhzZL/z+JOs/fvd6ZPj/9xZ5qpLNzEZqYLpCwuRv9Z3mdZG7ugbfydKv8lPj47cNgNMO3AAP08
a7SAQc/mRmtW8v7MnGP+5hf89NI/Y6RziUW9KwErFPkH+cjlmMrzNOi7SaFIp2Wx8Ul9EOR8GkZ5
1Y3hdZvFK6P0MQer9QRSvI5pHyB0jXfgpAENrhONKdlHX4t3LYCMPYUOX88cO78b3OVi/BiL9qws
7YzsXaFHQ1FILe3YDPlXfQyWZQLGmUyezVUiZ3Loh9ybPCbkzcYUaq1Q3iqbXEYNAbz24NQVlLmx
LijhQ3hOtJ0LjiGOm02WvxVJseTv7RNZ8S+r/Vj41MXizBvIpK+FqDee+SALypPqj0LRrwjCqvOK
msBzvMsqQ1v5o7VP85bUm7jLwpyQcGzin/YppZC9fWllX3mvDkmMlhivLTsnJuK/T4N3mqtyCo2f
6A2sS4o5WDK7gOFooddDlk8xCk0CRl2uLQXEFyPCsaFnNijyzHw0s83UXRbTeIdJ4bkTvI4qxJTX
WTArww6pR7P7Q9dYREqTgRqRGszTNCGOxYDN1oFBIe8YaNwJJs6MbdA+Y5SgeaI0UaKK6tKNzfbQ
jMFdU+vPcZNI4u/llVmQq65raikSP7tIMWSNxHsj1pBKu+xKfcUdaGdPxikrjGOETlUHzKSlsaxc
ekt0jNLNteqhGwZUqcCZTERP0pfCmczd+2q8C+CvVDrRbsWz0zLeuxT3aViLK01vblojO9qIeXnt
PoR+BNFZT04DQ43FCNZ+8IeTQVPxxjZTMqqhvFGmOVuySc2azZgzN0negz495zDW0Mbo/NCkDE5D
FVrH2jXCjeLm5XMDi7iJRdzIPG5mLje0gJtaxo3NYol1MMKXg3No5ytdqhN1FKUANk3CquLe13P/
67gHZvOFEATOyeSGaHNTnLr+rKZkAw8CQEF60XCjhNEUrQKuPI4g7pO++4n68LmBDvNV1HdagqRz
tMF+cM3skE8TrqJpH6sPXVnrakzhkm4YzWTYrzT2CdmPL+Pcmsot2J+vw+i1G1gIH/18UYYk8tY1
+q0S8XXMbTrnIYtm/GgrELJctT2vxrrfcm0cyFlZVyDY7hqu5w5In2C+r3dsjgiSns4vV0uMx5Rb
fc7tviioYS2l9yC491uF/7U3gyssauPcj4yn/d97H2DoR0iTeSers+l+c3T/k8yGIPd5y/jt8T+2
DA8ijQ74S1qIavOg9PuW4QL5wmIi/ofFnJmmS/cwLcmu/a2t/YfMZv01dxKTA/0+GfoTe4oheeaf
ZLb5qes64xDH09k2f70RpAK4k93V8a6X7tlzMW8mgjh0xJBs6w1a/lwaE0a6doSEmo7PMScoZWCL
puSDL1Mbdmt+Nss+pCZAojIB8V642bLM5CFUzkPluBzEKhi7qOvaJsRSugpmCwCQIXrIvP6eMCgF
VZTKqHhylqjl16qWnLVxZfU6QPQK8kSfftXD/jh2apuPaDFhvDJjsc81Ep9xGT+Pg74ptCK5G4ry
axj6XB5qu8rxf7r9fsAEWUIzWfMrvcsA30/2yTSHFYsdHHi9/trCN9bCt7HOV8guT4OSpyq1tkGK
ExX/XcB0SgEEnGR21Emt6jpif0rxHyaWCEiFSZwtrU9wCdajfupta986FZXkDRACYAs9UIeIAr8w
XjcT65vNDYXv/Erm3o5leRv01k2k6E2jj8OtKOlIs7XeP5ZhehNE3asfsCaLKbmoYqz6gf9S9e9u
MRIIf+1bdIgGgagt3obWP2UJJWVgVps+WmUWC2R4Mge8mHYU40QpXwEZLQW0Bc9+zHMWCd8Yr/sh
8GGvBfICYXeveQUQTQPTPDCoBovnSLbAHgbeY2/jVcFqFB+cr6mmweYY0PlTTzUw5brT4F3xq3J0
QP5l6N7IAH9h0I4GtEnA4LGmlo1OAiu3lXh3Bv8wea/sbv6VsOi5D8uEUVsziAXAB6CNPS4/rwm3
ZUFeqmnHp7432CKAlqiiezCLZlokhX4be8mDodCrQvOiz+myr5J8PDkYj5ddHcIWaLiq/CSoX//t
A/il2Pl/flt+LBR8m38OZNRlXSaVC4DU0unKy2EHpMQKm/x6rMPDP/9T81X8kxGBnDBOCNdlg7K/
Rbh/MiJoXugVg6ri3eg/IZeSZzOWqbcKLbJyql9ZcfcvPuOjY9gY4OczPmoK8/qffre/8/8ZvzOn
+GVc//vjfwg4s1ERoJoJY/eXcT3aDkYqT9gS3NNvEg6kfov/uE5g3Z/tAT/mIgKQI3oz3hXaAWz5
Rwu2y0v75XPx6aWLTxLOjzyIw3XfGPxn03/0JvmapXAjMgewfHvyrsaRw9/Kq/dps6seWuj5qrxu
0kPW4ASfLmN3pxVXdV0uhDpXnMbrbO+9RwqzC0A5wzJWKasaBgAbnzK+NcKMobkNknP5apEK6brb
blr7+r7xr8D5ZLD22vX0qq4oMiHExvccIuK0zCibES+dgDa3TcJD9NJ5SB/v3aZuTnW98T2UEBKE
ZUE2BvVIw/nspR9uPS69F+tGEyuQAgsoaUYMd4VepV0INKU6TgRaQxh6i/ESylVybLt16HDEOsEu
EQ/Gqr7O2o3CKvmlvsLUfpHfJS/VmZNwZB5JxZcERIEAaQC1cB+OxQB5sDzZFg6z1UA5bz3R42Tb
G0eGlynndDZOLjI7Ze+twyRQv7YAktJRLi8VhZQZ1cs2mJ6tHi2sh+mlBAFXb4yXRj9xlKRKlC5X
Vthm7zPlMFZC7jESQue15UuiNka4S2906n0Uou8JySCrlvneHxlwr4CvB3eOeAOoTll0seXwbL2a
J0HZNL0qw72jdrmPMm4em7vhTLZIvKUv1V2X/KvXBdthNgnZjRPdnKD553UBQfbzuvDb47+vCzO3
gxOSYzOksL/VeHw/yIH04Ghn2ZJj3jc83E/SLiBXA4WZR/6dCESM+LEukB9kJXFI0zBgwJfzJ9Lu
N+n25/0CRZmXjn7PUJZRsf1pXmrqsV6NyvV2HUauIKsXpvEaVpxJWuzxNeIjOi3WsBu3N5d6z+ff
LF8wfi0UuQpPRBeGeqgGebRGe1tzq/KrW1kfAxoSRf3mCEawLW4FfbgqJrys+Jko9RAQizCS1uOF
NUFLtd8wpew8JNtoDuZp423MndbSYHVCqnOC8cadMxgD80sHeGdHeXDNTclIwa963naaFJ98poeq
XzRJcjHU43VTlh++7r578LC55y6sCk8CbgKTiyA3mMsCJF2AR6/twlfP8a/ygO8o8CC4aRsr54m2
qnxuzfjOGby3WOVgSv0vSjT3Cc8shZfB1Iba3v7olA9R9TTI8qYyaUoZcw8cbc9dz7mtiNo1xOZa
w36SlTj5QOgDgtW6Hd8I/NWGSxyYuorRMs5Fv/X74nUk+cEhgm8uhRKM+JZGlr1rJJZQPB3KQXsk
gPSjLJxtRQ2K0dPBrtnuIjC7Y5kkT5lLMph7oihOBA2hemePXd3ehYKaSYBOglu7UckNwsUKcXAF
AGRb+M1OYtHSjQLSWrdq3GqbRzl1g/ctkGkESCMul73sn9P20QVwkjOC82p7PZVUx7KTZN1AU0gR
nareWI1G/Jix5ukl7cGNd5Nazi6XBmyBZmm7/Z2p3FVmABnp7Bs9YxkaVhpDJTI4buhvLBtOXsLZ
Cz7qWnUVrnOsT765z0Z9IT2OcrG66SYdtEO0bCp6zORkXXZahhEb/kagvcU40XpkXBsWzOTRtJvz
lzG/+z20XuwyMs3ZPSZ6uMs736WTMaGTcXJgL6hNg74eJvYqsGqIage/KGifcK6iXnA9kRjVs6Pn
RrdawtyttexLZzp7QXVfpfNWZERgUvkN22WzVZH/7Cr5NIYV5kw7/yoMZPykOrc1qlI02M9m4T2n
xg2X8SXJ153jhu91YF8PTnGvk61UVkdBmabvW5OAm5aiuBN3wxikPRYlFC/dPLp5dc5TWjKH8GDZ
8WsF9aQluGbG2NQSRi8ls86S2HrSMi6Mh31DJ4rP0KCM6W5E0u6DcO1TluBpRy89Jdh5guGLK4ZT
b/nnSbp7iHnEiQC0YACC1cucNHqJRnU0HKQmGVIDHrjuSoslhjaaB5baYDK7rIejmL5M5Gw32VTS
n1x4/2Ycqe3RX+ByvDNAymI1/uddxRBcoj+dNj8//vuuQgLdMTx2KocP/uzz/K88MCfQdcEYERGA
3QHZ+eeBoSlsRAASmODOZjz4T7uKIQiuSAuHzjxN/KPTJh7r30+bPz/1b6fRn24hgp2wc/Ro2pWk
DoZI4tuLl1VLgNmgISeLvyQ9cZDY+Jq61aoVxALs6KTxJYjGhA9nejCmZMmMbN+M2SGZwAFK/ZIY
D05ksjCmCIO1KKd3vGj7ckyutCnBHwE1rQPkNsc8KIgWpVkesgm7jagWDkS0az1iqNgW8VqrazYw
A8oHdJCRhloNbGc0OK+e0DZxzvJaXzb4DxOKYnTSGp5vbR1xX0yHTFMrK1HPma5OnhpWaV7vemVf
+jlFxrhv2DsoF2r6TUMA1GgvPKfcWSU8SMujizdWWw9rDm0QK8uzXpxO0KMlb6o+fp3IwNSpu+/t
uX3owU5pn82ae4ujr1YdRt84uFn2JDOu6lFxzULHWNXdNRR0dsWznnXUamKvi2z1aHik1qB3cGic
TH9NtPC6MDjFxsZbnk3PBpDQnkjIZFp7LwA6EuWHaboearGOGjpEdeqQGjQZw61eJA3a5KeW3li9
ar5/G/XGQq+Hhd449+QhMU56B8e8qUOPnWpc9/QyePGH0b9nxG2SydyM9FDE+kVaVZS6rEfM5cpV
j9GYHzu7ONiGNmdomn2KTzMzSziECs+J8YHL5Uo2UH6EtyFpuogU2HWRUUjqkPvz8/ho+B2eiEqc
41ZSbCk/+J2vqvY98F2Do23mrswWEBQ5xaHnE1hn5XWXQj1BNbubTSJ5TS9CYZpbh5oguDYXbkih
sif2tcS56kjipPlNqw/QM8VHxUon+/qkx/SQl9AL3Wbr9XPDMURHys1I2ywSjY7Gor+so2IbdJCu
zPZBMp1uyGCFlrjPnDnYBHdvogoM10c8+vf9IDcQSO9zzFDflo5/ZSffN28BYp/D2RO5c15K/klE
ZbP9bZWkrOaXx/9YJXHIc1SGsvw93v6LrQKHBkfp7wiPH7YKF9IzMqrJEju7MX5eJVnGId/x4/68
k49x3e+r5M9PfYZK/ywLNb0T2JHILCx+mMHS/lAnlEf54S6GmdrpAI2LcwBtNTarlfJn2j7HWXMf
pQ9u/tFgDG/SawlZM/Vv6I6qgVvWiIwOzC2TBG5PFq4OY6Bv8TpGh40q8tUBFTJzYRn/Xzn0e+HL
sKFQYOZI3GOT94cqNfiAfjB/3JkxBDmK28mkL/P43CdIZQzNTefFZ3LdqPRkWIzafY8pvi6+DQRD
ee+CoQrzFFLPdIyaErgSS3R10AfKWMR6MOt75ZPjL+GEzE1wwUuvQFPG8V4V2YU9J8w40tpBckVK
n/63aNOV1qI06dshAMMydQxisBtFvkvreMPYilZ4mW/GmYabVPjrTbda6N6lZfg3dsNYTGaLVBOL
0bkKNEZbplgmabDpdBCwubYWbbIhPHM76nBRWkTiuMU3SaggwINBRRFypotTTRzsBI9Xn++iZACw
66wLaGVRAjsqpHfGIMreVuOxj2EeO8gjjU69eNcdu2DgSO58ZBFh+IkxJXdEzOtjuzIK9zYB896J
jykXp1a7S5zxNirejNJQEJiGnZMl15XLJKpyuHv5cniw1VtXJ4A4ShJAH5g+HhrKZciwUzTUXtW5
eVnoFCDE3p1Pj6Ji0kmm9hC7yd5tHgBtLYIBdqlID1JYz6NyiCI9h/jYwrDEmNKvc/rxCFuenYzI
9oysJ3E+OsXl5AzJ9RDwoQxTuZqyYNcZ5lajpaCkd16n4K1DGM/YdP3pstKQ4QdNpyvJv6yK8i4x
1ZsvxY1j45bl05tQfdTFyVMcGd3CJoithuDOYFo7Eu9A1THHVQ+JnSGlRgt6AYs5vygJo0b2RcwI
eSKq30SSfveOMypaigNqyQGeG/FNADOX+DrtguVTO5S3TCnYMJPbtOYdrPpTNWZnvBIE2uscsP5H
Nb3bkdscpYnw5asye+QHwPfZ9zm6f9IWZ83pG/qNogjSo0m5npNzLaCdJ4F51bZQzUpz1zKT9oO8
XuUxrkLdLB2+X8NTZjeU2+cV5fOtfFIp8QblX00htOkmOzoSQnDQUnHsie7aTNhOK3eiLwT8ZTUn
EgqbLk0DkZ7APceRujqUg3gIQr1ZgBfad4HnLw2bVoihLoj9s03rff5U6Q675GzDsWZDTjBbcxI8
OiU1U//iPYb1euaiuJyYYaFaHLT/YY9BjGUT+uUk/vvj/7PHSBc/PMIu9vX/hg9/DOoIhAukeEaE
//Hnfd9jxF9g/9l7OI0LnaM85/fv+s7c4TNP1qgOQIziZ/+JvgO8+PMe8+mpf9J3vMTySiI6ameG
A+JlCmkJagjRv49WN/dT1NAYOMW3U2i+lUaGeqiGQ134t2QGFmYdbzVJWMX2j8osOtzqGcecXj9Y
lfGGL4vJcl6+6p3OSh3hhebUz/U9HJeDb/jLwfIJv+DuWDaAXtcMp3HjcaTUehwMhnC3nsrWaqSh
VbnbmORJqEN7qyAxL5rZXDy2A8b392xKrnPV39eN3NlivMEvuRZBt6xtbBHaQFA6x5IrQScBt+iX
5KHf/aK9Nof+6AYYtUf/VtPBLAPq3fTevWWWezMi3F1+jeoMk9fXoqNp1eFsXp9cE5EqOrkNvaUa
dR7eYbCeld3dlF26THGq5aJ8g6C/9PJ0RoEeulKuTNd/DL3p4PIdtkY4k0OH/ba51Hmh61pQWth6
trmMCkLL7tiSM5rQgimrxziosvRkIkMLs/lqQ9v26xhMCM+adoEK89gMjLM9kBhVfXQb4DA+/kor
0r7GNhDZFFy5O3f2iMGjeLIaSFVV3WteguuqXoaETlrXXDqQVEuWHdsMD3aanDz0Ojfzb0o3vJpG
7/QvXhcYk3nkfyHq0uzBMPsf1wWAz7/pvr89/vvZE3EX8hxXdFgSf1u0ftJ9EYS5iLsW9+C/7WDf
1wXnL9xZM1QafhsHUJ2F6vu6AF/CtjH14s41vnkC/mRdsOaCxU/zoF+euvdpXQjkYE1TELm7sFT3
aQuV2P4wRgN8AN8Ud9qAHluk/jnsq22Re8coCM46/v00tlZdra+CwmSTbZh4xIcwzamEILEiniUc
hom5Tg6uza+z+5SjI1L2ZQlieBwJ+jUeIcVpU2J36h3SzCENDcL39naGeYlmvt5QV2iAx7TRj0YX
gSy9qwaHG33Tke+PVz7RhTSQAPataVcn4cb0mrU+UWTPWkMc4z1MGf4nQN608EyBF+FQgPCjZ83p
5V0JnYXTVLMspL2frP4Wgi9gmvDC0mAzGzAsIftg+zwY7L09RrZpiC8G8HBdV6/kkJ352q8QmJdN
lN1Vwlz58XSoaa5SQ4ZAZy+T7h3+76ptd+MICbM31z0g9TGHVKk9+vLewBKVFZeVLA+QltfhQG6u
h+ugW8fRNo4u4IEYPbEhUQq9bVOk2UukuWBv2694EVYFAAO9EiBwxo3TTBcVgAPMEFdqJh5gNgAU
OR4cqE0ievDqZxs8gq2/OKw7NtCEqn1osg+yFstSB9NffQSCQLi1Dr3bavjqNdu6mj8O2l6O16X5
JLgbDOK2B9QgUSciwA01AAfaRiZW2vjCNspDjz+3Dwo8s+6x6PpLLeUAbnJ4MYqNN4pbI2AQnW4w
IayUbO7MptjI9KPQ9kmWv1tWstKsF5/CWz/JEG/EgUwnorh/iwIZiZgW4C3YU5O8VFtJxNOEsk7L
Phh4MxYleg9lXFtlUXwcaiudRCP0VKB1qNNNcmG43L6Nx9I21lNyFwuPBoGN5JjZ65jaOntjKXp+
e23dgYm1nZ2w6rVLt4ED5b4p9KM+DFuX1mCQSHRQgdQYF6Ai8vTeRFAIjfsIfb6KXiQAoSjY4mlb
doWHG/uRGNLC6qABGZeTjYpt3EFMokciWuogqMrpix/11MNhDGPCCStjQTrtni/MqmvO0tynOv03
YKMdgENxol30XLFKG7dX4XzRKro8yueCm1Dgvpn+zs7VzUiepiCJ1kJDw6aBL3nTsH8zhe20YhMI
74S41vOWkI6u8KjkE90JKWlpk/eTsg3AFgXXwkCLd3Z3kdQHKfHbBdregOiFne6kENCy4cnAb61N
1GZxVtaL+lRy5DT8atu34mkoPYTm2UlXwBIjzZsqn6/ldQTvScHvYoRKISYqkbsB8YX3kggTBZq6
/h4kzjbBN92Y2SqmgZXbz3b2ulfRnBZvlwGNcjSxrgxVUPY5PqEx0ycSEV7Cc12XXMBGGiyHGyS/
leVAhx47/sjdFBQqm8iBTkxoJr5LPD4hfgB6+N3RGPMazZWbFieTs0Q4xocolW8RM2+Pwk4iW7sJ
q5tTt+sa1jT3l3trzK5ooLmIKTpWLcuReSJbjVUEkC1srKy5Mv29aXyleWc5SY1KvXwFm2Y1uaeu
cbbhKLg4yhVe+DntoHYehV5lWez7ut38m7dfQqSMHhliSiAcxv9zLP9WUPnLsRwA66fHfz+We39B
aZJsssKx5n2Unf279KP/pbP3ElF1MYD8HZv5vv1SrYnqwzMx/+Pi+LH9cmLHqYGHQ1D88Kd2DG82
/Pw6df3lmc+pnp+VHw7LCqydMnaZCcitjRnI6y7uBLsRFxr+Kk1SBF9nX0G3MabqmElptFItUvkQ
+RidB6OURLZ7KlhUfSt8ojMyZD5IZ6XS7iqX9sQ41x5dhchSW9oq7BBFUmHPxZPLEAJAqzeQVw2O
v71GmxSjMg1hYhr+j7vzWm4cSbfuE6ED3tySoBVJeccbhCw8kHAJ8/T/Qs2pUyX1iZ7o/7Imoi+m
q6QWRSLzM3uv/TH0NSzt2KPLLwgqCdYCTTTxlYtBQ2Wg682G0fTH2AIiHAN5AAGxdKYUvcLkgv8u
stvIUDYqCrYF9tWtUvfxUUnSjSvz2clJAN5bWxP3kiSoxg1SrAbr2hHaJkRYjTxEXys2z686kazA
gwUdUiHcdmDaPdQnvuEq6whDaS1+ZXZYoOmtXkU7L/rY89ZcfWntHAkJAIVfnHohV9lIsHhkNkQs
leE5DdWPPtLPqj48S9W4zJFGaELsraC8+XMfQsoayl/0UIgNcBt4/+UhhBf5tTf+P77+50Po/GUA
AeIvUAirKB34lP/sjX/YyClk4a4z8v2BX/v1EDJeRS3l0DV7mHO/1MCIKx1Ug5jJfwxn/00NbKpM
jr88hV9/dKAo355CbFRRyQWxdQAKBMpj0StbbTAfRqe8gTKFXqCPnEM4JA+K65xVuIFMYi9Mq3py
YBgOgLiCTj/UQqzGdDqBjL+ge66OJjvsaML05cph5ynu1nMuA7NgW4p8wi7xiFaKsdMsmSwLy4b5
geohV4+e4BnQKuJuW20HUf5Yd/G9Wc0OHeniRpfuVZTIgznau3Y2ZnjcH9qobxEZUCkU5WcNLmKI
waQoWOiWCvUjDcXecvu7CRX50Bebvv5MuuKOEO6DUKt8lU/qu+fdhs6L3gznOkGMDv+iSkYfltzR
wxiXSw9js2I+xEjS22h4rxg7ucmwyHLPWmaaJ7YiBbQGc+GpGilkBGL1wAkVqPbBuUQNzMA0u9TJ
kHXmVY03ZgXzKUP1R1OeSHwSC3r2cEKDVds9z3re3HpBdJ211qcR0rDj99UCDQeTvYREmSxTc3gU
aEkN9YUR5Q0WuUhnBuGFmbVVCo0Bedn60ppuXNuCJpv1K93MS9SQ7YM3yOuqLt7VstzYmtwg6Nva
E6dpVV+ptcTJpe2K5JYslV2S3ioVJhfFNok6NFe9MLd6HD7oFe3RGGNGqZzsJoZRq6s4ezUsMfG4
SoB8JOXExs+9S4Y+WQzCPTnt5E+q+zA1OUOIKWcwrMyBM5d5L9ddG2EtfwhQdkkSkyEtacyZ1Szf
jHl4oaNwc1m+48fYVupLox07k0gLxg/4R+ABsNSb5hwN6CZ6cfCmgAAxmHJl8Cx6ouiHZpPL4jKc
xLuDTXEa93EVouDPD4lkw5XkuxoER1r117IuDrLnB24SqB1ue54M3ioCWzqEKKRUnBLZ42UZL8HF
3lQ8aDuWzLy8qXthT3oemuBoEHUqc+fBgLe70hRlW0i2B0NwZQXVgNGZRFdG/rL6ALKpEHJMuIuO
YK8Lr3SyR5LoHdshVnLyALOrjswKMWzx8i0bzOO69dHNlkKq54wZsyoAbwIa6mhrav1BwyXqlg9F
f1lhd64QMDdRv9QnidOBLPXIWVTeGaXnAgYL1FLCIW57VsTE9C56OoFQmpvcQ/Xn+q4JlhXVtpIl
O9Iq8HZrxkYbwz1hwPCK3VVSoTpmEgi2SyLgrbWkh2FOBPSYz/GOhFokuZ/XSAnV5uiI8qobJGzf
c9JgFrXKhd7q1+NgfMS23d5HZnufzlud0cie+yzQt4rusWLNfSz3nm+PGUSDOfFIH25woaDyG/xQ
OJciw86JvMMi4d3kequILml0AIlJtYuMzNdgtNQuikdh+hV7noWr5mTHlFtljteLSP5dqfZ4n2pk
caTK2CxGxbil1linItoYgFRLzbrunMbhl+vynAQrxYwu0sHaYFRhu5Ff12b0jpiMbWqc8O09i9F1
wLo5djkrsY/JXuxaRoZ4l+4zwWR+agnnKAuVRF1brKSuOIAG2o9xdJ4rJpOCCXusZdeTDi5KHBmY
rmV40Oy7ye0xEjE5aM4DG+CIaIp0TIxlYzHLDNX+aGnd1pKk6PJxGuUMl38JDSRVObKAJLkKcncF
B96XLq7WUtAQjWoIM6l4aYoO/A7qrMxWB79LACwlOr+LJiDXJMteel0l7BpTTGsHDDa0GYYAXdMj
F1NW5Hjb4WU5wL/BeIxeawtceG0N/WOQq3f6aO7AClULwqRLRhHKJhP9tZaquy5jBxDHgIbKDz2u
3keX5GXRqefADbGL9mRF1CRaL//cWgRIH/NwXWduhnRG/y9zehw3f9Nn/+3rf87jNMZnukYnMMtc
Zo/n/9YirvYXK2LkOUDSf5hmflPM0BBQuqieo5qsfX+473/O42gIKEEYHGLO1M0ZafMvdJhQ2L7V
It9f+reOYOCKH7wEgBH26mXMQrJ61QogH9FHQ2ygbbCZ4oPfZpuoM04OYbsuPkLcKkAeKvZTaI3H
DJQp5nUSxX0pFNAR0+yQZMkE+VJHaeFeKwEzHegQiMO84Fat09fObPaRQ3xmHIC1CEir7pZaqq8j
RBIkPviaUfs5Xr6mfXBRhnhByUaA9Mfh1MfGrtFp/0ux0aCGjMX72Obrxi0ONFAvTmkeZNOs4Qh2
7KLke4mtLEv16xzCaEe3UgbzUnuOVoMDjbtGZ+WY0iFnW0bXuhOcWKRuB55JvSMBV7i+HNjruZfS
ik9Z+2JZ5TLWP5uq3hH1BgeOJB7mFHyyfKPFqle7cwOxyGHvJMMb8Wl+j4caBMmyCT5GAsMThIGu
UPG5JPiFsi6HSiaIATdaYzH1ZnvR9rWxqfAMkda9d8Cf24b1GEvrVIl01zEIdJ3pQjfI8gnHW+Q0
a0xBj1U/HBvrvc2v0lo9qlCevaFaDTaAgtw6KsGjkcVgveeX3x0ii8DIpn62Uu/dUEY/c4hRihLc
psUmAeBb6HhgOw86FtZ0bHy9PjG2yxYTaLkieAM5ezVkOcqeFkJLvI+ZBmYTAvciZwEA+ktD0pKe
LStduwgHW/K8tOYBMe7CDtF2asW+rupNToOXj8mFPVgIKpNqWSvmqmU81aAlTKpuhxFsI42j6132
BRjZ8ZCon4k0FinfxI2YCTvGdG6afBWURDmFyqYNigNOXAQHHkUqPp6SMDaLhPPIDT89vDboLFfN
wHctoarlNJaBptzU8XDPHQr/qNjbhbsSCt81a4Gw4jP8bW5/9Z8++3c7jvZ1KTZbIWhG1Nl3gdPb
BVn1tfB3C69UtFZ1tjZZJf4YJI9GZb1AJ6fdpeeWC0GGPah7jGrx6o8+jh1LN1QNPYA5h9r89mv+
u12GXu772hTnyrev/3kco1KchTmWRX/4tTVEwOhgU3RVTmu2ID+6xl+tIQYb+j+GOgx3kJ79Pp9h
98l61zZVzQAY/q+OY8OYW7+vA5qvP/q345gUWCcbysbcxupmKowPR6tXSkO1nRceaW9y5bbFm5Wz
+I+rG6l0yDWCks0J69SZJimtnPZphAM49WuvbG6ThMIn9e6k+8w29VGa6MhRI6a6tytDezGnDDd0
TolAY2FRWendq6Y6K8UxiFw/qGq8RI0AGcjbmwEYeeluw8hesXlZ1HhWKnNJCf8REKtZ57MXr98H
oCKIDx8n8POSsbhBBGPOpCVzyDeTn6P5nuUXolB9p+seBzHCsSctMAB+zCBopsgO2kPbasteQyof
EBDN8VCMCfPku3gMEGXg3cPZ1xpo9kKNRSMLIEF5PXIIpYq4SImLgVLUrCwFErTrAZJOjzg8YyE3
Q1bcNwke+sGEeqS0+0q9bdpDb67RPi8VxVs2AC6LLDhPXbQS40MVKPs+Fhejbl5BR3qdCpNcIOms
Cxjeo0MmWZBQJVp7B317VPT3UVO/EZbFwHmbdfqlxgbLNXreQis+I1BZuaPzkBsYuFMKZytaD1Wx
Ghzz5LrDW1LpW1Up34Ygvxj7alNrFY00G1UMEUTvrgI6AygJxI3U26mhXW/oY5B39+EahCdMlg4b
TgSyI3uK1WzdKlhshECGot4B8d1nYXPKSTQQ1p0XvTF4fgjFByBF4g0sQg4nl7s5h1fiolcv7nNS
whWpPo9hs1Zy3KVexoX1GbevbpkSd1ZdtBrx87SqBczHji0MBtggstZxYJ7RntzG3vCe9hg3CFyK
1pmhHiBWkbtpczUWm8iY80aS/qpniSVMnKJyXLaltq00kqljbyKAjRVVye3aDfkzG8+dTKO70uoO
ds3CYaj1ezuvobIXqC2HJ3ZhfmU3W9GRMqekchEuzIk2WtUf8sB6DMlLxKulZ3460wrCST7Emce/
IkU5lRIyAOPJEf+X5Z1rslPTYDqjY1llg32k9qF/DHB6pn1yRzzSqiDJyMYnoOfqOVJiGlU0qFP7
4YQ5OVaI3wZuTRADJGtsebEHWPkbN27uMpJKU4b/qR1eTEW4HYmHqKk7CiLuvdA4OhqVlX1LXCCb
ULagOTy2mNiaKZO82VzPzCL0vr123IolvtOYy9HFVIBFFz1/96ZH8cvUhzsTBETtDPsutHZpMNIt
4Eng1tTm9d+zVjV7RUg/EKSDdgjDAPhDnoFGqpeHiOHRkGOAmYbLXq2fFYRiU4iSKCT/kte0r7Gq
tXiK8dwOQ3hfWv2+5u8AhDAUYhdJkSTvI6vWCQlmzDjrdRjPimfKFvKadMACDtmvp9wixJLwF5Wk
+MKItk2GVTZCTASHDU0bz/VLp7U36RSdutiA0WQhUZTJSSMJsYCDUCXRQ+1xPSeduyFrbBsbNe1V
fALnCSU9M5//6LuTloErjMCjWU76z3cnf+fbWJV+4PvX/7w76VdQ9iN5hf+i4lr7vZMxYHPa/A8Z
wdzL/NL+IyvSqXUYTKKsmROifl2d1l94TB3HYS+HHolv/e86Gb7T96vzy0/+TdUaGEAfdbe2t0bU
4NzW2JR9uIZ2YVLh9i0BmcyohKr5TgBy0QrPTSofjVgn7+TVAuqiGUxvem+nTtmNPqq7PKMrUY1H
GUSbeZwxlp+VCYluHC8QqD7HSXOBa+akONk6bYNFXWLBCUiB4Da1WrkW8KaCtD6PzAzpXDjc8it7
au6Z4MDYpYJ1lSvsWxI3lpiyvdkZa4HELk4G34apq0T2nrzOfaOtVQXmSljnK1KlfB0Yo4n+J2eh
H7X2MhhrvzY1ZkeSqxh3VzWB15xORhwesyG5YiLK43VqDWshbWWJ+j+OPlViqTtFzxa5lgyPbqqy
19CrZFkLY485HpSWo1wXLRRt28rWtlC3hmUuSoxZA96epJuPNjCBTrpQkfZUOf+JbiW9nHaHaXK8
ZVLt60b31EThVRNMGzmwRo381CQSLzChLR/jkIkE7YsHBrggn0b02a5iZ+vUH1U87ZyeIbjbdedy
xCA3pveRMlESeNUVQ8idS35Poolj1VmbjIy/SnM+0KueQKSgNJOvSpfg42toyPpmpyv9hSnacUGa
65VsI4wJFApArRExrcCD3gN0AAwW+0r4CD5h3znAOFMTQnC1yVoN5RiYAmpGZAIOJxkoTL1fx5G6
BIS7rh1vSxbIVTrRoETe2ibOO3Zfe++jlcYaYF1upSTsYfDT1U1Xw/QZbFTB7VoWD3akXGFa2+TG
0PBadT/LXsux2OZaBfm6WcpZWdUW+6TPLgM9F75lcfGVQhqbSGt8URhLHeh4QQx0kDjTE9S3CNKX
8l96ljkc7rfH6kfPgikEpi/LFMOihf7asxh5NZpDrjEgqBBwjH187SB0neyIiF+Pfje8cIYWFYWZ
3mJ5vGgd7REw8KvZ8O/qJysaxV1IO2qX3aYf+MCKiDGltcoVdDN5yRyKC04pSUvhMsxhJoEPoobA
aDfbYyCxmcIEggN/zEQojRymg+vUkQ9TpMmlZY6rdjjVifXQNdDZaUoxjvmJ233gpPz8g28BiI4I
tjiNcWOx1eBN/WfhKe/qlw3337/+f24BhKeQH2nLGJP9AMT8ugbIBwA0ZqioyGYg849Z168OCgMD
cX4c93yGCCn9dQ0w0Jq/1f+nBWy+hn77vFr4KnjpBCMgb3Vo2r732OkQjZaJWmPbo+P2Kxlu9Lo6
FBZ51s1wbQnqjoKY8n0WGedJMbcpQw6BdDrTnNumvzdZ8uaDOetuThUGUDtK9+nQIIDMpd8oN5HA
d+paa2nNzQ37MTVOa8pW/sRJ7yfVIsyyJbWLvY0d+AZ6n6k21+aY7yzFo4WBR5khnvYiOL6Z5oqV
GQyQIWWnrqu+fC/rnolZxHw7bSuYWl3xNmkWrrI42Sl6vyxH7VNPmKZpdXpqo3SrBNlaVJX3kNWK
c1EId+3EdAOYiDE9WemuqvvHJjmiWACIcxWUttg2SljPSn0fYM2Z+LjlVDCl1/NLzR03CsxCLZSX
89Z8SJwN3ug3E7trWq7Rly5FHRwQ12yCFhSuWZAqFmo46Wr3pBI4HUN5HcPpWqPqEzXUfDV/H1XC
EDmBj6LH/TzXvY4e3je9guQ2UJ8Ni4uBsWJUQei0X4YSMas9Ghze+rATgbWsZLVWO5Kl0tTvRLCM
s/SpGbC34cJdehSr89hNt4qNrtP3NtC5otxYk/8H2zT2Y1Fv+6JjwRIlQKNVk9hQBvZIYT/NQXvT
8nhbZ5j3Rk4cdGTEfUMJUsj2Do1XsxKfVm8c2sjYTRUGV0JEu+7JqSnT+WcmyExEM9vZHSHgKzj/
S2MqHwuNix1ad2toRB/kKy+p9nHcg8QivAgxmToOByW60rONGu9o3HZZxUaoIjhPw1uWjw7x58VS
U8e3yYH+QP6zJ3F09+w9vBBmJzaIw2SEOz1kxdhE60kmoa/0LKNcMGu033gNtWY1064Vy76s9BAU
6qySsvutpbq3bl5dmzP8VESXfdbtWDSwedN8SycxKrIImGsPU8cGYqShK9/q5hzlbJeM9LLK7k3k
IJsEW12QuOAco+EGsh40JWu8T/LyErENqefES8bdwO9Iu88gB0WxPCh6sbcwYSTS+yhhKS1cu7b/
YPHDf8xnGrOtOSWIQdc/ns+Uzn+r0iH6omH47et/VumMsTxvVhf/GGL98OH+UiAxgPyBAtZgN84n
58/j2fqL4xeiFsyIH8Ze/nM/9w1zsovBIgIt03+QYP+mSmeM9v14nlnGv37yH3/+m0OXPfZYanli
EASNObTDJcBCOTOQBFKUCuGhf5XmWiXfV9gTFpcbj52hVyyIhlyq3R2c6kVkVHg/KanlHQ7orWRN
b2f5znblhsUmk6lyeGuR9rG3i2bclb5oVUiA0dmJyeVq3iE3XYaWe4f6cJVY+sq2MSeoAF84VjsG
1p6yTkdj4SByV0nbGjoqriRdKsWNLM8Gy+EIXVQVJ4eeIAhi7nU99sdiOmJ/JpyYIU+prarsweoE
lnT3oKaxP5jVrmPIH1Pmj6N4sJRwOweCJiJat0NLX8yBMtnEpaYZPy75axi8TD/SrZfSRatQivBZ
MtBIhL7qh+xuTEYFAnFOq1FflgDUU1ntZe2t2hZ+pTSVJ3NChzpgye8YM5Uc1GkODEMhHW/2JUe8
CjGAIE/1s1XfqTjBOgb4KvSzKLNvytkp5s0AC6Kii9lDFqrWJ+vxVYq5LCX4XhlLFtGoHDrsZ87s
Q4sj208wponZoIZRLe6nRz2F+4qwIIusvQudMcDYFrJkaDG6MW7bNhjfKoK+l52t3lhY4pQkWOUF
/USkrCQgm77hwLMuc9Sq8MwY3Iy8ocE1qhd8wuhcmmJluwitS6x4qqEm6xRzXoFJL9TdbY9pb5as
tsW461Smi10Edj5dWJj8UjDMPUvhAfOfOpsAMQMG4XmscR2jF+hLdwFK/84M1xoGwhIjoZfuImyF
JvZCrUp9l5YhdO44US8ajXjfYLxSZ1dijT2xQ9ZqWOeYLXmfknei3w3o0UtczBrWxrqdx1wfXDt+
jfHRHS80B1YOrGnwcIKtWt+w/8IsCW+U4WLjx5goJcB0dkLraUrWGiZLE7OlDAe2w4h4oveUbFls
aGgYauyZqfkRZaTo7IRHmimrfsUUfogDUS/vJfZO6QG2wO5ZsE3xsH8ORbgmFbdfpuCVBzDLjqqs
/uDi2bRYu+oeBFxYiJhy//lwxoX1rXj++9f/PJw1Rh46Aw/0DGx1vxzOGDfQq1nMUGZEAsfz76ez
7lJzey6+Lqg9cyTWr9OZXTCQLjYQ8HRmvem/2AYb5ryA+rp++PLStW/rByfA/GgkmQOtmUmtqYt6
kdTmdJG3CYXsqLkM4p0ueC9154G59007P5SmXDqY5EmdShHK4DXiI91qwc5ozUOZm5uI8YhayKUd
91epalFSlxD6LgmeWHndcMCvuRbWgD4jW3gTeixYpJVIdh5nGZvbt8wBRTgW64yls+vcSqgOmf5m
VeOpZYDqmGwtGEFHrcTc9E4jbIwpAfbo05v2ZLoth1+IsUqsDWosYb9piYZzvvNVazhkHhMVa1w3
yUcKT7a5yHbdEocTHuXyiLxrN6rBKnW6nUI8g9kitSo8QjurKj71mEVEmG2MILxNVQM7gLJBSLPo
KtYo3jzB6eQhcJ9Dt1rZsFm4MNLNxCIjtVs0G82NDK+H2r2alObOU7DvVh4UGljhRb7xQAmP1HCd
E69D2W6s0rl2p4pg7nDYtr1y2YXJZSHMyzKVu8B5VI2YoTaFtF7vkunGwbulAUgdXX3NDBaUce5D
JBxnv+pk+rYXXynSuB/sjERK9kGxxWQK75xBTvcoTr2t3YRRuIccPgedLksWKLFhXSOJuskKzudg
vO7NbquyS3LN126wjnpTH2BRXkemcZRqvbS6HLYtg/UAUm9QRls1MW5rGGSGvoNVuZjGgHHIvdPn
G2TUu6LUt1ninnCy+EXroUrMiRsVu7BR92WoXoVYMprYPliVuGkE+q7G6/ai8XYx4aGgFZ87aa6G
nmS2Jrw3wP1H3asKZyepLKZUvB1usNczeTkgkNREioypu02jSLIjT+4zq1kZTeC7rPxbGLw5s+QQ
mnteF0svHW6mOPSFg91EnEPTRoKjb6T91ObKITSZHHnWXqstblOekiHvNm6WXUzauOE3t4a15Zcg
N9EsbqxI+K51r2JZbNPB50N+6OcPfZbc2u5+crxV7RobOzK2UUPclp1tPDM7NbL4ULr7MWLoIZ34
GUKGXALkGbhAcxdZnyceA2H4iN4YgkfbeIwueaVHLU83msbqvmXdMVOmAs2Dz5T7NvGjWULUqZof
B4ekHVwrloxwb6saVg2PX+EcvbjvrfeanUkXUMc3H3r2GuckxDHbM5gA6ibbkRTcNvwitqXXDd7f
KQhPg3nhadlF05vzrOGm67AY5uSuGL5dDBigy0WVtHx4J/pd72IcEn/ICKAj83VVduqmKNKNlCOA
UD4OzadQnis+Qo5L9mScYt1CZ0VGUYFmcTDZUxCYjbl/q1rz5ywaXsyqXkvIIzmZNwsjPE+8wSXs
VyLQSIjzlCswNAQfaQQXD2Z65xLzWxH3K4n9dVt1lTMyKOedEGVPk5okqIVQOl6KcbqMyA6ujGeI
X/Thz1HgYhG7Qgvz2mFWI6YIyrSECusk0UYNtkmO4KGpbfs/k7g/Fa6hMYDRaSbwAdPt/PMVymrg
+xXKrfb1639doci02EGwwTd/tDG/ryFA8XBV/o/z8WuDYxtEv0Ovw5rBX/lt/mT9NWsM2JWg0HLm
SNZ/c4USdvK3K/TLj27Pf/5bgyNLt4r6XprbLhLr3FI35gwZ7lFN6pG+iIr7rtZ2kzWucpTYiyYW
O1b+8yctgzzHchO1pjgVbfOp2c6H07QY7ZRtThoSx0lQoLiNr8J8eE7M9uw11ZEJ/rabim3iWBuF
ZzTyer8rrFOUfbAbWHhRdt8C1J4Cxa8UsRY5IxsWhnpu3hlwWhFdBavKiQ0/G7Hs99b4kenmoWut
vZ73+6goHieFg0ar3adRyw9KWt6WnIpOniwjZNFJHb015tgvHZUZGdvcm7gtloZdkJ4XbtPaXg8p
Na/gBBfTSUGZA15wPXpIrtu2IdbxLqwVCAPmfVCNj0lgIMrOsqfC1TbMVvDHiatWZZShG9xUaVdL
iBNy52pPsrpjKjQspTYe4PwsMvKIhBzOjig4p+egouBmqJtPiqoAeeVDR12uaznWQs5TTb8JHZbE
k2B8JK0thx6YpClwCCExnlSW+pWqnquB4tubkpMTDifyxt7SHKSwSsaZUfjaAAki1dau0awDO3rL
sz5aJl27hyGPhgiAWkugCnTSrMlJMdE3cFW4kQAeDop9TmzzoqLPRf5+o0UWAjFhPPMhQTQLvSSJ
XuwOqZINOrCJ8nXf7QJteooV9ho1h/oUntqEWEjCEQZiTiP7CCfgFJsSP0sI4spce1n5LEWKdZBx
ECunI8EHe6O08Ip1n6mJ+JaddSuTvYw0X9TojqthZbXjCTnHTZ0KfDXEAZR95pdZ+W5ycTiqhAPa
XKuttnEEC23mlCngfjciW8Vkx4XodCAlDHfBwupg7QHN01NgS8mIMOuHTZXIl5a5nhuuikq5j93J
j9p0NZg6WpCznfZ3VIQfM7i/Cuh/HSu9jo1iI7KBjTANSVWhIEvtGgOS2A46FyUYaC7AranA2Mvq
Zqfa6a5mD20xAEU7SVSNWFp2c5KBShcL3DkMt33uLnMVFrgOg4tABkqYdpWzSFHowBPprtWCT8AQ
bMwEXEynYHNKkkePkjYZ0hezBkCXQ00sebWDxb2SFCujbXtaZ7ZRWDz3WugRQaR81OOLMaXZBRdB
+uBNwD+CEbKMTvQBOheXvKCwvCiU8Mj2ZE0Ew32soQuOmgHMPzZTNxQXdtcfyMS4mwSCaJWRRGa+
W/E8q0U56YxzvAM7OT4/F0VjfxbSeWyn5hBF+YdCUI7/B3dwc/em2jNxDqwcXrx/vn5YXn+7fv7+
9T/XHx5WPXu20RvGDxsfN9tPb5H3l+mqDosPdH7/czP9mq+pbGG4tuaWcr6XfvZv5l+AQRiLWrgG
AXPo/yoNHIjH98uH64/UDwBBSIM9/s/Xy6cN5OSOU9RuQ+WEQmJReKcuvOsbC3xNtnBafK1VxZim
gMX2OqVnsnus9qPN7jWLIKmWNZ3xlsOGsfXbFNJ6PLFJxxDb2OegRm1f3ebGxWDfO1a7zMq7AhlI
a78aVQvy/SjwBhXGK8O9pRpfqeFLWuzV7DXUx61npgtPg8zzore4pwVPt3LdY2AIQVtkDUNxfR/J
Y13fTfFzYW/17s3F9o2TZDlMV2Z5mBEAdvswtta6rB9jbef18JTEjdSrZcOmw468pTvGzNFgYB47
anNGfW34LpQ7oT8O0SsDt0VQv5Y6tppdKIiLbF6Dlufv0rEPNgqS7sXp32tDJxNYrk3tDnieoT5n
DcxU2hyP4HJURw7HunmW7WOijdClbiR9QWtcoihYmLA78TnU/UfnPE3YplUyCG2WGYUMlxBQjWE3
prfTSIjkXCryqye/r7rKZe/X0ZNt+GY3LNXspm2Oaowmi0xqcZZVu2pF54cRTUzw4jSsn5kiFTQR
ghCDwgBQSIqtFRyEeHZtlgwxEbvTa8mblbM9yIBfGyYW6yfLObrubYSkTTuqGN8nulRa3kWBZsi+
70fQBMVnwAIlZNzKsMqYeHPchxEBcVNMfN/aH0hlRk+mqa9KOmsF2GzbK8t5QVFHbMBjh3uDoWum
EjOiYkquXiUnXYG7JtNMVH7PAn1ra1xBEtpJA1/Xc9+85+HesG8iFvc4BJcJbNVa7pleGjAQ1MT2
HWqilFer846WmK5u4hzgQAZqmsvUyUilxn2S8+EQkp3CcN+lDxI7q6U+VgNUpm6n8luQqVhRryym
ZvAD71JmTzXQ34RJr1l/KPYdQ0p9eir6i9AgLTy5nZyPvvicgMcGGSPg4jlLX0ZF32lxsrWUQzw8
i/Kj4Y3LWcoVjrfRqlfD3QqugiQ6D7y9Ib6MGPhr2+zIFrWdDcq2Puj2vdAuhhILVXHL95O6t+yS
Y5JSFAmYwZc07fs4ORJ/xCpMLjp5N2blqejPxXQBkfEiaN5H70bgQ0rsBhSXgbJE2/Tiwo342cku
9tZNRrBnsnLMjLjoQzk+a0Hg1+zRYwCECY71lPIB4G3rJQsjJs2N7sVMiPvu4GAkTwZIwVnahvhj
fpb7/KaBbzMN/MKn65mN28TozgcsZ9kL9yKp1w8tHpVUAXhG8FpbnFK2WR1vOg49VJLlZoCl7Hlo
z4t2YY3nmD/OB0bIL2X4JvClTAoCwGLXt09Re5uaN7EDC5dPVOUdY2hSMv8UNdw45z7Kx2XufYy5
tp4n83m9LcedzpkzOIjyt47sl7L7cKS2lTloec2pCJ8cAu7ioQG3K0wMefa1pVOaudK4mTOdjdhZ
YiPlB+uYf8QS/g/c34VXatC7JnndOHifIznmVDZhOluTH42m27ZJ4k+YpyIPRVti6PuRKUc3fkjk
DIU17dImPRsksZu9ezcWEQoTkvKmahm7HQEbznhTZwXJZ0m0G/HmrfFG0CeIB8OaClxr450uhoss
aoh4VRhDE5Gp+npm7AunXFdO1PIrHSAWVwHnsiWOQCl2jRmeyXYnPz0oAVjwwZB2dMq7qmC5Yl/Z
lYteL6aAsEt7P83QkH4kabOqyDL1WthJcBSA4xf6H9yyggH4YcFnN4U23DD/S80AdetrzfB/fP3P
mgHTMdNe1/5mAEJKwXQZzdr/5ub8GvlSF1AvsHGDBzlPirnIf5UM4Hcpb+hyKVyQ6/2rftX7DoP8
/nPPZuXf+lUz1KRienWxtbM4YuEMv0XvbHJug5cmVhgcOe3GbAZ0znrxMI1Tt/aS8UQObOqn/bjL
pv/H3XksOY5k2/aHLsogHfApQU0GyWDomMBCQmuNr38L3TdfZWZd67aa1rSyIpNBEu5H7L22f8lp
LHJ92DAG4UvbDbf2aDMgtQM39+m+ktKSQDlykLGRvQj8WQmrMelUU7SkZCoYtA2E1UKGZGoVwrQq
js1g7FvM/BVNQt6bl6amQSU0MYrhYHgOU7Wj/lzp+yI+qbF0g/RdDk8K4z0kCUcleU1rBUwW4mff
Wqgiv9V9KOGivwQc+o6i34QdzYihowS5tiVhJRbgj+FthNLC77U2/V5xp3QQnHW6RVSB50fvJkfL
Li/MdUZkGU/9Oht8DhcByyYf6UvHivzqyjuwDUToHi41rd9GOjYjGRxlaKuvhW1WGyWY8nOax2ur
a1ZGzgXKZLvM5FVqhDRmhrOunQFhYWBup2ZK97bGb9Fz6pOY+K6gLA/C6JojZ/NQ9U2FunAM5S5y
6kshp2OtSdZLdX+KwOOoOdreeoe95VJm3oNAFGlq6jbz0V8hOszs+kAD4zokVCsGgysuj0QY1FzJ
Tk+KJXFwJ9uONxZ+R+Lz6rUty3Jnhca56OwtdEakvW96rFBUFmtRPY9O/o2VcallSAnSrcm0juDr
paTjQ/T+0ESGaxTe1QRzg2wwISkUy8WbbAAuViJuX7GZ0m+iAc4yAHBKbrjpEH1jy2LKWK0MA8Uw
0TwRcRbWTF9nzadn3MB1+TjoEg1/LSkG/NxaaUb+YUzkrwtAM31YlavRGPacgN9Gn2TnRjyOMeP4
sdYeSBnn0F/akw5QrmVPHDaNvW0j/9msIMXlSDGMe0fNbs3G89wufm0lUMXMX2rEK/uoEGv7MY8F
ckU+QyNFZsqw2R7slddnlzhFAKn38cE2ixkzde937E5AK310HL1ZVyOfKC4ghh9bQd4QqsoP2aTW
fe1rcCzlcJ5a2sUJvbnH3e+2KffsKD14mCR0Q6TRgcW0TEuwfyYqfi6/PmaxSj8LEUYDcex6MDLC
pn7Siu7ZTygmnaC5zyPWgF4lsBUoyGoovFhrWMtyCNeW522KYYALiQM6OyuCrMBcIrarxdW3mqMa
lJexaTbCG/cIEt0i9O/J/t7xC2uox8W20jIAx+VNLZ2lCQKkILLaz4mRhT9qBDxscjwUoOlodgEX
E2qQRNCmk/5bgLVcpCaD/UoLz5IQ8cEnE6D4wi7LxANrMnaBY2uMDKhwg+8U7DjMkVh9GpN8huYX
UhI7qLeAEmThsbW2sH/maFhBSaKK9B/cCRMVN1PZUeVxXVj/lXKMien3W+0vP//nrSZVyVSVR5ac
Ngayf3bCzh/8czShLBhtFIjzH/3ohM0/DEyv4D5UWnTnFwKl+Qcv1DJt5KY2Yzma17+xy0S58lsv
/Nuvbv12sQVVoSelMOKt1wf9Jg9S3TUFB2OfJMCVrOxlTNvk4ij57RAahwQUgbBLmN/vmUkcUNiB
GdA3sB795j2sBpAZ6CkQASjwaYjcaDMTDAUbvvhEToHbOybsirhfDAbbnS5vgj3u6pOmgNkdHyrW
OyKGBdcxRSvip0S+RNHMWniRXr0PQVHW4OMc9As1HPccGnzSR7tRJJxm6jLqB+RcSArM/nngie38
kY0DjtICWdwQ4mWJxk/4Nas8lE/DHAWkOcfZomWiUKsVxw3K5iaT8tJbFnCQHKeFoPSl6u0pgYnK
aPtzH8eriNvHs7F7xZXP6DJbBiVtaVHcRgERHdFgscojNLP3A+S/4I81Fqh1DMMq58qutlWnb1sz
RBqIVah6QyK+8IGCZFzBQwQqpNCs5wEWIg4va59ZxC6piX3LtJ4wvk91TFh9msZT23piWcTpnTnl
W6eC9JeNoDt1e+2TY99M2X1GX2/FRMQhAiRgcs8ZsMoF8DXCX6K4vXdmF9NA4qZSh3fBoEqGDfk6
HkYG7d2rgEqQRuVScK0NoXId05zRN66AITpN3XCTifjQSnB43NG1pGoI+qVF8x6Z417PGUdaxm4k
tCiFuVF4KDNGJ1yliJu1kj2yFV1Ng10s40Ezwp9c2p991y31QHPQ6JnkObERbIqLQLY+jLSeIXZV
EpjVmqSPUa6CRiW2isAW4CaL0ChuYkHccmw4vBgsem2U3hpF9+rFzsaos5uZrwJYhTUdF5hGsYEs
55KVX//cyR+7FxQUFMyWRarZf6vi0SIzv/tZ+Px//PxP5x3cTMCZjP/MXxKVKOR1anGCMVWDcd6c
jfT/zzvxhzXvqWz6SNOaafB/FvIz2ouWg7+MueG/gGB/47yzGBX+qt347aWzx/qlkB9Nu7X7Nseh
L4trYdWIF/plXiZLBSZJqsK4Y1z65Dn6qsRUpjPac8BF3CUjCiPPrMAE5QBn0AlTDi2FVh/DQj8M
0n4XGjDwUHXGddM4VA3SbldOOuxgW60F2Zgxc4SopY6y/WWsCYp2cpI7a9lCSOnnbPRxn5cGGyJt
5RB0jruOEqoboN8VQ4OG2nkdEYotbFXf2DE7bDXhzOT/E0198DgSKmVaCxUod1SP5loQfLmONCAj
sif9xvrWrWIThBOk9HjROkT4+PEC551pxJvccG7CICHeFpahPq58jDmln12hG8TsrOv2Oymvwq/2
uuk3qAaaldOyEsimhA3QmK7LsEGVbATMTRRcDMOC1Io19Q4enEJ7iMGA7GpKbtFVmG20uwJRYdtn
H4LWZjN0nF9J/JD5yEfS9BYK2K5OeIki+1SqYEsA6FWHzmRP2sKbFV1tfvEykjC8EhNHQG4BiRHK
F4qA3dR3zcVvmw8IwMAKw2U83PpUOSJ55RKGcNItQhUR+lSJRWyr5wnhu441NKqUV4IkwM9EE4BF
WEc9qj0V5cMikMqNBmo5Rn4hHZVL7o0xWMWFMSfD21p2HbTy4tvyLApOSISZlPPj1SvedL5RE0K3
gRmwiBh22Kuun66GkZ6oTDeBz33DGAIHvjxppbrpxzmcOTiEZnY3BPHZwTSc1aEF/B8aaG+ptBwt
m1KO4QpEqOim6RYvUfqVsw4Z0/EyTW9j0l8RvC9VBp5OZJyzRKLbZ0QGXHVhDtlJyarXgPW7DUVu
3oHMSoapTA4qH0Klqlvf7GuUie1d1xp3VksCWEc8U9uQ9TLNKQQr0YKBROTpa6ObNT1wp3SXZSm0
SoYzarTNS/VqRpZbi+CMlmmr0pYpZb4q4/LDMMn78FNSllJbPXBqryfsVlrXX1o8RpUa7RvdApeJ
7DmOEXuqSr/1exraZHgRVvAGE3mDVWzhRCQipnsnDA9NnKxbUEcbHtUVSc9cFl+pGBedKjYZ8nBB
ludsEsiIEXGMr9S5cfQWBaQkvCo96J2FLbRaDJnc2Rnj6/I62PVOesmtESHboEupm7MSprs4Yiug
B5sy6h6junUbpzyDs9jrEFy7sr031PHARo1mray/sIzdehKA/ZAPizHoECM6BAuohHxPwVJ0CadC
sI7j7Lv0wucskHeodLdTxMjQmc3lMLhd9sjHyWo3bVtclSCiMhqw+tpbTdW6hdr3ezthwIUGxc+w
WPn1dhD2mpkizrF0IlsNBmyVwW91RHybKMEe7NWOxCdMrh2HBf0DYE3HmHq38KNDRHYtPRHNRpeo
59DOeR+6WkU1Iz/0lm+/M3nbUYcLOqkE0IDlHWvelq/amvbGWKL6VW/zHL6UKgkeiwFgeCXbPrlS
uM5Z8SUKZEBVv1SKdgJ79KpGyh6K15ePkWrRS8fF7rFsaPomwXDZBGo+00GC/stWxiMew2Nujwcj
03cNKFw/Dp75OFSWpMFyIC8rVVlhaAJAjzznDFZieuByoHm21aNVR2+xhXMXVJmO+yqoHtrslKJl
pTMlsoGx77RRc/+7sOTer4qXopLLTiGzTcsAqVJ8AE6jWgJWhfo2xWBSQY6lZzLG17qNcb45i9x5
9uxTPno7dOFo0c5+kK381LxRMUs4Bchmm/lHfS/i7w63r+r3iwxOrJHBdWW6bAMRU9B65f6h59WX
Og4Hg6fjVRuKlc/ohJAEthfRUYinAUNzRo7e1GGPCQgKIstYq+tthqkLghHH7p6HDuVZQxWIG3v4
SgG4dMoyTqqNii3D6b4sJeJs71Z5/KylybJqQUGKJ5YtUBoBLI2PfdGwEkIKIWi9+Uun1lwU3BW4
CiN2/BPpS/lm/srEaeN2KAMy7JPEQdn+XRJdi5aAdJtnNloWCVXpdBx19h5YL60OkyCioUA/KMDJ
ispegWDA8neJmbOYarUUecN10sxxbaPNcukmHa9mg/DcP+rGjAO78btgPyiAlgN6dhuI1qQso8nf
DpT9cQxoOOpcAC4OASmRvGEljosebv0UPUDY3KgIBzz0h7EHPa3oXFUeprhxbcffWjpJgLmyrM13
g7M/Yyj+zy0OaTeR+rAWttn+g/+gY/wPrjgixv/iivvLz/9vcQg8RLB0/0W9+6frwsGKYVNcYU6j
q6XD/tEMW/TJBp2yxByHVeLXKa+jwYWCgEL/Pv/h32qG5e/Iyd9+deO34rBUZOFVVT9ug5aERlJI
qsj+mKqR4CiGiJFIv3SM91qYPuih4gaTid2pMNb+UB0GE6Eb1VKO99+R0+0kGiSEKfshg8WTD9jZ
PtZqgS6jC/ylnSeMuTBK5zUezP4ogmrp6YDA2blGSCSMyXq3crCEUXlW2nKf16RC9par9B+pPZw6
bk+41FuTAaAdViupqEtTnZbKcAii6xC1d+bQ7eNa32eD+hB16hV6or1oA5bMMU7jdkDTmp9VjUyu
kqM+0w3WZs6Lo6WvU6K+x/KghaRPQNQgET0D3YhgWdOKldFaJ1J/XG5FEJaUY6VHHg8E2LDobyJd
i1ZegrBYUQBWqAm8JbbX7VRsIR0sOPJ2mqdSKWrumNwoQ7C0xs6N2B4WGv6teCI1LniJ6jTYQtrY
BdNTJfWtn0NU1/uto5+MSN/Ps4kMQytfpTc8cyCNgKEkFlk6gSsbRmjUMmJKXWx428aXqxims5E9
G/qL3oe7GPtFwzlOu4zi8mQZX0Ye73zRXqJRV9YdmiYdjaoLmwMMNsUN1DyPGHLkvxgbOvnSaMbV
7CngstxeNSPmEEXTgJC8jlLCSxwWXc15xK+Wj+0u70o3iYNvj5Dj0V/mFbtUxFJGojzI4MnDzOhX
8ohIYeN5HXpSBRzJeMsMhiTikW9Wj3eCaZ5H4Gug5rd+3K09vTmgULbbcSOnq8m/37OgV63ks85L
lgDZwavsJULw1YQb30LY2WiYNcyamM/yg5X+NhgMlGGw/BEai+FZicr7tEnW6JeL10SBVrrSRqOG
WqL7JQ1+5vuHCJo/8leprjxL0d/+uUcjzSNgKsZ5gOqIpfivhmGDA+a3vvn3n//RN9Mc66hb7Pnw
ZVs1H3I/FDPOH8wOdYwLOrPCXz0Pc99MM80g8N9WiV/6ZjB24C5JqgCZzXzy7xyNeCj+2jf//NJn
mNTPC7CY1wX9Rm23vj8dYqmlCz2zPcqDLF8ALV3H8Ev6ST3GTuov8rbZJhL9HHKySstTN7fi19gr
9o3mV2tsSON6VORqDL89SZsV5YkkXgZeq80DKCt8twbLWeeS1MN7UcCCkbMII+6XTmiugTocVQWR
iecgYWmiHvvxpJZo3nsVrf9cyFKeJIROMirr3cwOrBUFV9iiY6EAYULJk+zvUbfdgoa6E62BTgOW
AOLI9r0SzjJunGOhmEuFHlLhUYK5Jp6htm1CvzOJ40J6B9yIJduBZA6oM0GXmPAqq5w1eCWQgwvE
JCEPy6jQbZKXM/Dww2+F1HOR6B4yq+HvJsCyvFpDs4nY8tQKRiVipVpT3ykz3LI3KI2/Svh1oz4t
JQaLfMjcjGMhjLHT1Ugt5Icot95EJk7M2sCwWL0T48jsmpbtttWefSj3QrCuwtE7MK5E70222RKx
UVd+mEFDWUeODoGdvUoKjX9V2OyLPiELQV9qKU2WZ+2m7sTK6maIzn5XLsZhn5j3pbzGEi0+qkEy
B4bpQ3NOZX+Tm+nRaoplUHfMLqN1CqJIIkHoQM8WxYft10wJPWKw0lnOkfYo8JJlWow0KeS8d3it
pu907Ha8jJ3Nu4NA2K0HvgJUqPKjk+we+688OCT9vmVsGfmbigZm4NC0gSK0zm2jPU7VA0J3VqmQ
mc+d11/VEnls5L9jf3gvPSRG9N4qUvbeulVoWYqa2S6Gl5wM+ibE/gxAutXutLh3rdhjwXZt+SBU
fMGj/ybb7xxpqTMQhsyUF8RDjFFZr5y1JsiuIC5IACfUg68m5bIzAEmbn8CV8yRcTBPD2QZ5Wf0W
pGwVcT3U6kM9qK5Qngr9ziu2OhnPFbIPoY3LLP6IcClmrbdrweoOVo1V5yWHsDRrsPA0NoXiDiPR
p9NtoQDBiPZxX6xbil2etmWvJfvCYe1TsRIaBwqKcRWGz3b/Qau4mHLe7hoy7YzV5WFBEzsoKK9Q
kgzxLgo/QsaymfNsFjYQeRzO1rtD7kcp9sTFrAxmM6Hg8S0+MpVn56tFqpaRqUCNttJRuzbomFsU
SrL9yFhF86AlKJRi/iKnrJZRot8MNc95JPZdeTdYxrL0xLoYvwfGYwVpHS0ExSTsV6la8QZ8eRCd
nQa7K7ppEz33ZK38EbakQh70sFa6zxQteG6fKgw99PC1RodBUkxe5W7PfEdB0kHqDcE4oMwYAjjD
OmhqiFfeOkw+auub7cYCjuGioXd2WN83xUc7BWtpsqONUJ9aezXcgycFV8lnG4uFTkwMinH4wSi/
Kng3wSLni+UBGynTZhkUrwo6t6Z5jlmOVh2Gc/TkPlqTsHnW2WTz9Y3sc5qdHO25hB6tpC95KhcC
CLGDFoohnlqwj9PYuD+nCkBbU9+Gvu1O8T25rg10FKkGm6R6Z2dZq4+S3oYs1qnRF2rtrEe9WUBx
XVRYSJtGQYaWL+vIdmeEdYhFRybnrnjqOLgDNVqYbOXHHvY/v1/LscL0o7YB/PvqQcmQu0CaZiOh
xi0QyTsB+MtEvKs9Krm6HFiAOMO1Qw6MkW82fEEYO+nmOWjIRIeNU/K+pqqrZ5PbhQSNmem5Tq1D
EhNeaMOrRCzV4zLVHVyzWL3CDJHch2WHbuudFJ3kW92/yZnAzswBUVWYtlDzDHBTdXo+4GOWddXp
4mMOS0VDGQ6uLzTec+fkpU8+g7Ugljd9yNIBlbMASFPW6Zrgd1dxQvhwz3Zju453bbsrjiw3aym/
vHOnQ3XlsxTqEtrabRQxsa1txIxzVLYLYID3mRKOoVTRf5T85faU7URx8rqXhvMp186WijaPjt0n
zVatCwBmEZ3xoyCFZLJA9HVca6yMMiDKUanuPPrnGCZqVE1LI+d/JatBQW7lgN9LvVNV0+8GG0vv
SBujO9VuNA/MoCQUHr2AehsAmS2sj44jpTBKf5M3NadsjOoK+2A4upr+FBg9ATsT0TDi1JTmYX4Y
g/nzGb292TmnUUnp/MUlCvPHlJFGm8R3eoQPwecTCdh1R2W1U81wVfjC9eVwtO0X29iL5ib2LyLi
2yH6tVHQn2e5dZapytvQZJvcsQHNSOszDru9kNVCFP0lrMGiSR8AYX+eq4Muc7AK2eKAyGffkvZW
mfkj0gVocTTpMQOuFzLeZdIDnNaYKXi30iw+w4iRSWc060E392HVLlN8WRnXykIXpPkGzXGA0tyH
JOPYECq0iQ9MrCsBtDUmoUpBi9fhwiRTSxAwr3BcDSajO8vkgnNKILZ0TeFsSRgLgFMM+ZWMNzzX
DqUuvrxJe7ZyoBwFE0mqFhUQXHBhyrC0nZMTxtvBbr/4zu+qoD40k/npmywSuIBgRkzLeBxuyjjc
ST16EQMuLYHesvLHbVwwh8Kc7xXKMRtVV+2fKqt8JCwTbm6UrkSCFCYYq5Xme0tRxfvUNuiC9pOD
AzNOFP0zK5q3quZ2N4FNqvukR+YaTAnuZV/1HgC8X8aK5g/DTeRr+yb0iA6lKGCqv9HrQ4akxKJi
IUzhoNK6NQoIXEZRFtza0U7c2gsv2ZhvOoU8wvwp6h1OE/0WcOImRBfXAXuK6O56Pd6PRvmotGiO
/H4fsgGOlHYlw8D1+694bLahbVNYvGjZvU4kALNd9ihrq8RHXnfQuqvg2A7TUZ+QGuUZ01CLK9ar
YHBxLZTpZ6ucEsmatmfqjVKPb97sGPC0rUI4DNdi+zb4Ov1fvZboYeCbEuvaAxhRD0akggxLNqOo
D6g7uDOMVRIU+yg1D91YiU3Qg7Qq18OskCSj27GD24avhBrJC1iek+PZeJIYgvX+VRtslBUAC8yZ
ZjKzmjyTXQhCwpUsM8SxygXQ+Y6t0p1hlHdjm7yVzfDt2dhM9YbkQjzO/G9aAOyzMHfMQ/b/A3bH
6AT8TQQr02MzY4kNeVq3c7k05WyJKsyvAjZAxjCVU6PMfVxJ9obHgt/lyjfpIlUwCE99OBeDx3Cy
DzMmvnHiVUyvqtiGR2CptgUzhxvZaEETvg01NUUdbkA0uD2C017LoMmQfyAbLFRnp57eZsJo0QqX
MYEB2B/kSZqZu77VH9B5s/bBMqxl3qPw7YdqZKcslehgasWyGeXj5CurukhdSSXqB9wSUX4pYtUt
q4qWNGFyPb33PjeI5F7h2Bujt5Fhuee8ckm7cDFXcdysyyJwyfkC3bmpZH/tvfKlsYnfGrA4+UlO
efNq9/LYozau8c6Kkx/o22CCvmPKTdHeR5G/att9DnDSDJ7MlDAti7a97JYaLpHA0faxT0kdePvG
16hN61Vq3Mf6kzpON8yzP0xrZImd6CAHAiqwuIR54a95hJZFCFUMIZZtaPtMQy9aBcmJMfe2G2DI
a8f/KcDcjB1erO1EVYtzibDoZsf1tRkZ+lQ6EH2z2Eg/XHOu9HnJmHU8TukmM1D0/HPbbEjuHPn6
PPFzyGadt8//aQIJwOrXNvv/+PkfE0j9D6aMSHwsy9KwOc5jxh8TSH0eTjJipNcmQUo49NJ/TiAZ
c2qoLgiA/l+lzg+dKeAX3JKo8Fhf/3tz/TfW03Tnv7XZv750a4Y6/9xmG1oUWVkXe4SLmwtZ3RXp
1eu/WWa4jmiVOTCUhSwMEr/BvGCLeFnU9bkc3/xxsjdDg2w7z5Vjl1gro0dGJ9HG4cyYPY4j0NbO
OTsqOcmcQ4lRkpM2wdnDZ2xpPD5PfmU/MhJEbAImtUboU1t32LhWqAheBIQvbArTNyrL2zIG8ZRW
y4Tef2BDCwoLoX1apy5xa6csV1aBNqDON4edMZAQ4yggpmYgYJlsErjedW5sRZTAEVFUqBvdTiTy
aLSAXkh2bePgRjOhKzUmskp76SAdDKNsG7eWq+Ngr5vy4OnVjZ5Md3rXUQFxTlSe7QZasJHtnTW9
WwZgYxqnuiJyp3M+Ot9ApdLu0eZ+VbZAaJJ9tDoPuYPT0tOTY5r69caS5zY6DN4d73/o+jo8ywxf
Q3MP8P2GtmyTNq9hLm7KJiOIl9Kls66dQIZaCCQ1U/09h7MrnUbBXa8zz9+mIYQqzu4YhADujhuQ
0Uu/FeyzOPxZy2Yo/7rGTHYT89tVwX66DQ85ksCqecJIufVR6WVhxsEwbEgEIL4j21kyfpoS55CS
tW004U2Bga+islT0fUnxaLIVm8Sz359E4J9tGtd+NFiwRet8BiL05cKUHRVEwpzAcAt13BRKT2YN
ATfkBdbe2XHypSjalTJ8KVVxUHzvQ+36M3WPmS8U9QOq2g6PueuEzs7q0DrMzQazUTFo8629AaV6
EyvBi2f0O5VRLWln96U+UzKi6rYoUHDO+P+ieu+A4GvUTUFG0a4zB4dE4yfHwQG+Qt1tsaK2reZ9
CPDoWOkBvvRKDU1sG86+BsAG83jZGfS3rbLs+d46QOudMd2gGl10M33Co1Os4ugu5T5Ks1QB3lzd
SuWE1G2Z0gLCmTsXFmWQtPEYviCMXYoIPVKp3iQhHQFTca/3twKHzCJopyPipddUVq6iTzcNvXqi
KJRNxTLGYjP1fFC+tgnz8NICwoagcCYHeVv6jHBrEiOMwWTgdSdxqvry0g3mSh3Mpw5NUh2My2YY
WWMVa930TmkdkrukYLN407A/kHTwHEbTq9rnZ4NWtSS7BaVCVYi1yM41BrSorg5S/0xM+xBMr3Vf
HlnKL+tQuxvK9lnzzLPexAHGIXWraXexnEcJ5T94u8UIF76uZnHQzjhFnQvgP9wtM+zr17vl//j5
n0a4krsFYZPpYFIEcv/jbkH6BGx/9jD+dYRr/cG6S1iSWENe2r9gNz/dLSy34IDpKnCAvxliohv8
+79ga35/6VxwP98tWR60iYNbcHb30pVHJAzZ+jeXhmvLQzCcUi/bZN50EDK/1nEIfql7jku/XYMm
noBH+A/Im1Ap+Ohastba+aV/NGrkKTy0FXO/m17TT1pCrgfwFPiMafOdRUwAdRl+DVT0+7JvGiSh
QDiq+BolrUrrrh/qvGOX8R7GuYt4mlb7W23Lc5MlyEbE0cSS2EfHPI6ufI+bZet4CCs7sYmYktHm
fOacfipDQgcDXlVYT4POfofBOJpvDeAXt9ZIMw1XxId7ioMdhPm7jVkq85qjF+o3mT4bJqpVClBH
T/JXRRQPDSeXmDOUjX7dqBly0LKu3Wmsb22TFgEuIGXkiZaOxIEkfokLZdM7zWMFfVApcaNbDqvk
cQmZdTVQH1a5fckNY6Ml3IocAJEebjSLHLDGOvpwzMVw3w9NhNLV2BSRXGK82yi55L59TtP0GApr
JerXGsW7LAdg3/61VKjSp9LJ3dLM91kXxmQvX4KEgVGrJI+p420RDozADMqeoiHDCU8zFWXlpbOc
defAXDPDmykOHoapYjrf5yvgavaWBFlcC+eK4NoKoYufEO0642bD+8R0XoJ635ETmzvoD6LvfojX
lU8ThMM+bdWPqsU7MdFYNEoJ5r/e+EOxzAIdEI05weVCU5OF/quu5w3oEGQ+7aS6ealMn4r6rNvl
rqpOgR+eDQ+L6ZDv2kheveZBqASdpY66Yo35aSERbiADT2NyKbLxIQjVXWk+DMGw7LNnL6ddjQmu
AWHmO4lbRnMMjP6aGZ5rF8iOw6jC/sHsk8ycElmwHnP/m4hI5cACzigZr2smk4SgC3ez816YHPxM
kBPy5QMGjYwaNh0fmNoRCRoyntRtbIXqcFTBVcxV1nnQkuSCkIUxep5fxxGYfqt5CxDGpAtKbaHS
A9uR/hTq5WtmRQ81TNACkx2QtkXCzhY06sGMW2L7gPtYXMJGkLsaVsLaIj5GV+9bAb8S79pWCbWt
Zli7hExf2y+yf3C/gHCfqp6jlSiUOUSKovk/nOlYv5E0/LqW+8vP/zjT7T84mekTID5yov8i37dB
SJpz3AlqVyipP8tZSYOX0FJsli3/aiboT/4801UbY4ljz6Z77Gl/C0VGi/GXM53Fn5jx8HgI8NTP
ioaffGmj6aFbHYpsOyLqdJ2+v9Gq5g6Fz30eemjm4lVYIjvTyor02a570GLxpKn6Gt0Ru2lF346F
cMGP4R232T55N1hdt3b2ng7ZWWvzg6KCXYrUCz0wbhVv1SGcaZFSFVaK3bIBp4EyR0gGo4yRJ4MV
0bigRl0kE1noHpK9sUImCEjcRHg0MWerWhvhaduWF2soo9vciRnrXoNaWY1+D70svMe4+e0ovYap
Tpxguq2rgJUHtxezJ+hnpBV2x1zhuCwi77NrtME1DOdOr5jSyeJlSvz30oSuHpIWmqXXwIdjH5bs
opLGNa3kzPTdMMUMoAjdSjGwKdnqibsKq1R0sMGy0FrZmz6pPlH0gb1F6OmB+Z0XPTjfIbgWCSEc
xL37drnu08ZYMek/dgHji8b5jkLJDCNl1xWzhqhEeORPD5k5K9Y679Mr/BOTBAQU8glnwNJhlN5r
FV6d5KlLjKVuwmfPH4uqxCAfviIqRQxIX6UVzLeJace7RrSI9UEm1XuQBjcy4fOI1fxoxrBtfY8L
SDNhGxpmwLVcjM0RCbLv2gm2DNF468DMbpqo3jA2WzoKNuuq2aWFAGP7jJrXv+2B7ePcIzOilhvV
rHAp90F54xT59h88jiDwFtm1pHeZT4H/Qjq0wSP9erzA2v79538cL8AwDAs5wY8FPpL4H1t/+Qf/
3eEHYWLMiRDUoX+OIwxd+1cMk+3M3qFfjheN0CzEL7zcf9egf2ccof6+9f/tpeszSeOn48WQQdwJ
2Xdb20xNMt/6+06LbiuuoGiEz13kc3VjMtn/tP0Hp3ZWYJrZX2bBsiT9xUAcaglXNZSDmiLTEfp+
4AEva4yZUbMdpLEcZxlfe+8xIaZ6ZCVVd8/cnDsLUDcb8YlRv23tAoaI2VBthXlv9TBu6O30YSDX
x7sEYkA4mr0OTZKTTKHuCmYEYfBcSeuJHGvmttXB9kfYUvvOVy6tEa5iab1Wvn22ZIqoCqtJJ776
goQ9c194u2gKbkdRSneoAmYKlttU/p2dDRt/NgLRQWeK8hyaN62FJ0l5ToLvvHs0aocktvZcwREo
M/XZicC8gYkIylVMYga9JyWAXKVyOEzE3pex/snMn4VQMx1q1IwVhaHVf2mcrFVhsz80Ec0KlbAo
xXzzbJu1IRquKttjZur/H3fnteM4lkXZf5nnYYHeDDAvohPlQ+HjhQhL7z2/fpaqp6bLNHpQr4XO
TqAyQ0oZ8t57ztl7bQRoieqw0rqN1uDlq6AoZp8r/iCoDp4iDa+N8WkpNxeUHZfanUKkeMjgCN2s
6g+hIKOkb/YTsbXyDXVrcNAlWo5WTfZoZP1TXqMUJZEUrYZD7RjaMeO2wdSe1Im1f6kYiGhQhldx
dbWp+UA4dCJA5y5qdLI9W6QIjfFmiUU5bYZu9pe6InhVh6xCm3kVmX9pw5vQpV8dUg5FRQoMQUWb
QicutPMSMwXKlfg0K7cOhsgYKKTfwswL6zAjVrefRCcbZVcSBwRj/Tesbx+5G2Gg8g89GUoFE+oG
ZPgf0sAcUSpgPWmtvQJAUCthsCuLM2fTIolI+4HvJ01+lrT0Q4gdoObtTvlo1YcawRrbOi2gDwmB
26bpwRJEBdiIQn5My+lT1F8NUEvSUP4sS7HXM/GjQtCx0Qp0BP/cdZJjGP1TiwWSclXhP/77MUy9
BcT96Rj258f/tk5SP1Ous9lr6EP/vUaav3Au04lVwXxBx/aPDkqVH9eBfMvUvWSY//sIhoOSdEBc
njcpqoiV8u8oozT5dsT6PQ32z2/7T2X1EFrWnJAOvp1DxHrWbD2FEzUN847ZelEI/NKZha5Ef5rC
aCvElQ0GYv3ZgDls2SUX+aLX+xE8jyR4q1Y8GaGym9E9jy3T0WjaJ13iLrTEVJH6tcInyMqxEyzT
7cRk2zeWC9nJriVmY5bbMSzVosYViBhnoXkamxpf3zWWf4h5eDdn5VhHzQvlNwwgJJhNBdpOm09y
pQaJpTzFWNohkrqmFmKNIZhhVM/qkKMBFdzK0vY10I/amTpSY2QGzi4HvOhKrcZAOSHTGheC6ndz
96ysK3qH9BS3Fq95NL8NOXs3BHQWQ4vnW21OQE1odUKCjWc6bVDgmKchrU0tuJPg+4VBcafhWR4W
+EXiVqsKCDgDCzrwJAINCsbwET4kPU58ZoY+zXuavfQAughdjMIUbvEwON7lYUeTGmBtihvc6Ov3
QtF3ApuKsHZnyRKuVax7aJE3N5VBPRJNvt6kEZwWtTrctfAu62X2s6h+1WLZJ+V4X+WGLc4oPkWC
xEvRFUyGsrnoiXN3aWukbGyIabQGsNLeQlQDuEvinSUR5Tpml67JtgZq974i14eBfqrQdGTZwa/B
sDs/Ns0UZHXk0yvaSTVtDM1kkEbedbvMb5y67U4cAKHtxh5iESXJRyxLeGl7/S6rw+OgwGuKvHy+
sHEEVTE/zSoI974+6ENyaEZGd8jwdPIkkJSa9TYSIwA1EAiQLAN5JcBpkKJgLQ494ldhFbHrtsI1
HVS0xjic0jn5jqaSoe3cqvssQlqnyQu+ibVCWNYsl7nF1jlV1QlTgboVouUojcU5HjGDdNjdRoPz
abZreuWWWkfPNdxYBvZcK1UcK1Qe2kkFw2SKX3IqXcxQkHBrQXHHX5vmZ7F+bzF1JDWt2bYdnrh9
dkuT7wTpIY7eDPG9MCq/WrENy+JJj/jcB2m5L0uYW3VoPVU0anO67QjQaWLnZ7o4Tt1q29ho7xZk
iWUL1iI0FtoR+F2kXL0Lm+YkEdw6YDVTelnZaHqaHfOqvBMUdNodnhe9ka5mg3ZnsjRmiaK6GdVJ
25iJEKQFZntpABNQFOE3YiQat0xaRZFJ4jAMNzdStjqJXhK0sSrk4IbVtpaEF0FUAigKfguoXYto
pGkGsZVQBx2rXT0Cghij5rZoMjNdEgZEQkL7rDDA7fZQ83XdnhFlb5QaexII/HW1DhJxhKDvaL1V
5znr78AYv0edfKhGWIsN31wUK6daeTMBWwkaN2iEDsUhQ0tDA03o7kp0VRJyqxvoXQDTap5sMaSp
VxN+b+uVEx+GgcKvSD9X1JROVmsMQSLlW+vMb3nF0qEyp/WVYtyl5SrehUpsusoK8XnMGUbUJUKv
/Fkj8qicpy9Di+MLBsMrXrEn1Zrf8qnJbXmZ7ZpzxaiY5OROAr1GNbtbpd5vGxWddB5eFgvfZos2
i/WJKdTAAjdq/YOqrKy8vjyhlctL+VUh10UuXpv4DcO+rTJLQ3UOsF52Ws6FkdXY0gLrTVq+pJtw
JZUJe26nx7ZFKNUh5scAecjb66C8NzNZOJxp4/5RXfn3ae/UgggaF6CvQZi8RBOeBK5H1n83atX7
WK5IR+n53ibiAMJ1CfRsOYVNr9JotN6S0fIQWgTZ/JJWDYO95NyMyHbmAS1LQ64T64nHPM1rJ9Hv
2taNLYtAJ1Y55DfWlFFlavltQ9knheTLSkSLleR51dAObZkGqcWEWTYPBaWh3peuaA5w9Acv7ceX
tuOS0XPZz1Uwk80Kpby+LCR1So3wLgkkv0xqEMuRJ8DQ1pX11UQFUd1i4nKC28NO2Q1jfx9BqbaN
WeRzmjt3EbNnI7MOodhfb9kRlDAXPUezOBo7vap9M+68uSiY0uN7ncgq7S5kwai0uhQxfG1rc8sR
91CUdDJz6BSqlHiDfqFVGEiIq25d1/RQVs/DKJ1aRLqakvqaWNmpkaEwJKeGD53bh2xphj9Coj9Q
Wjw3OdnZ4605Xcuvk17tE5lrV2+xM6qCBY1vxtgFW8WD6B2IbfGTavkhn4H5pdkZ892PYBXHVk6+
xeFR5RueLJrZi5VtWyu9Di1e03EWNo3QqpslW1FdojghfKM5qgvOjzDi4NrlH9nAN849t9fDj3jt
vbDvYiicReEDr2qcdoGHI1Tze2tV4iYrQ/hhx6UQAdZm0DuRG2+U0CJ6WtzenJQtPzTl9UXOhsNU
o3rtmie5Vq48zSOKuOwfjfSQFZmjnwQ/Q2Ku/98Po2Rt/eUw+pfH/3YY1X8Bnizr2I7Em1Vd4pG/
Fe0GZnUDgBU8D7Cat5zj3xXtzIV4CD//K7aDev7fPUHM+KYocpDlN5T0f+dA+qsS/4/nURqSDJQM
usAYCuQ/oZVjUxDivugr1F7ftbCzHnHAsGQXD3fGa6uewA3+7tx++dcz/z6vW/0PJ+A/fFYqXYzf
dwlaAqeIOQxJ862tzkWx2rhnQylhwerPCC62kKbJ9koxcav4azqUBtLwsWj9mRr5WRD6+4UYWrtd
BuTlMSYmmPDyjIYX+Rf+G72sAosU+O0UK0jEevlF0vpgKUCrW+rsCCRvCRGbROoPMmdbVd0oQwUu
kiiFeX0uh3YHSQrhZ6exxpawJrWxQGaqWMlmmtWv1ArJgtQ0L1QYza9RkGJyaLiL62Ugbv4WUG/e
5ygYBKtH5dxstXQ4rKoByWM+RUoSQBHiXJspvlaL7u0QW8PaUtD49/P4UADwKOOjHJYt1iCHnD4P
euBM0J9KISpcIRfR12sPRpw5AuwiWQaavN73qe6ahEEAHQY2yiSISC49L6F3nnFM2zhh3VDo0EYo
gVhPpwTkZckwgYj3acqwnAK6UHCcR09GR4Mm9jtaepNG1plKJiL9vgrpOV486vUMI0S6s245g6C5
ul4mJSZsNmPy1N/iG0FqxOuFjvpmUBdPXAIVTWo4Rvu6AmNgaJe6GY95SPayKJ31wvTicCBKbqWj
cVkWJKkG3ulGIeiBpGtDDSlpGvmatNpuLiwntti1CqTrWCUwNiyvWgNLGnAAZoVt3U9bacxeEyUP
qkp+UgH5omsZVnKLrDpIBqFyK8O4z+Pmie/2u2iN3BlJA+7I47RF5kC0wh25qnaFjsCVMdWG4+nO
1KNzX2vfa68cEMz6bdo7XdU+CqroiDfMYvUtqImdqN3XHKp0FnTyaBLY3uXqWtrykNA87tsegIvh
jAjgMZ2CtQI6OE9ubxkM0+JXJMALoTTTR6c1APUjLzMwxE/ys5xSPpX3Sl7tpBG8CpWEnDH4u6WN
V8lPDw6/Vj91bBARyhYlG+9MExGiLJVc+MQp9QRCA5EIRLnxiwYRnITr3YxrX82by9xDprjJE1fd
q/r5DsvvRZZGLNKar2lMtYagn6zHrOJSE4p9YoRsGiU4ct2LIIhl+mucJA0Kuj4ImeXlo/JcIF8d
m9UfDFl3S8P0lKb+Wjq8F9ZzMpUnAMqu2lHJjKtbFCC99JU9tSjQbL5MTODkRrmG9LVLqXDBw4Ed
QIsgyszKEiwRK27GZV9RxJmmzvFr9VVJI88ciVO3EwWa9ICuJGNEt99xlnmyMtLpzAR6bZc7Ie88
yYVt1BQfhVAdAIsibchoPtaXjCYQOW/HAh2rCvhGapDbFJW1xUrlFahhSuJYNiIVKn0xR7H6O6GM
fuQR9fZcFoe8ND0hy5mEptfGKBwiPF1xSu+aVtRQ9CzIeJaOLNyO6iUBx1XGyELnc6tlTxUHSZY4
StYOETnCdJxS2xIk92TVe1GcbcMQnHFBBA85fBgMH4zRCyzsYysIZFfBIx2+6niANLRwnApbv7PA
xS0aKvCCoTWspiOy+kAIu+2aQYuLpHnXijkXA/TMgQSkdHhMZo1Oovo89NiqFrOHfW7c6TnoIKlC
W4+OPpMGuLaDcZG5K8lF9TQs3JsCmWcyJr6YRhAf9J3ICaOara0VsqDBKPTmiqFMDHeHRu+qMUZl
RDpBdm/NnivE4Koxb2EYmgLfXDv3XefK+fyM7xeNNYyCrHttCvlOrqLztCRXY3nQQ/xZ1itsT9da
dQchEQf9yY6IkFgyVltNeZdV4mskhT6wRGERSh+xGm9DIz2I47pFEZtxZsIm3/UJSVMspFaNtoHt
b9B9c8ngLw1TEJXzRdNvOFQMBRbt3DgHuFaN7W2cfdYT+dPiwt/ERtX7/SIQIBYp6ts/uZFHC4/x
pMVcEeT2/yd3D43MX85Of3n8b2cnvIxMU0XDkjHNcFDiFPTb2cn8hVaeRbNKUZjh/iEXFZElo02N
7/s/DDwQ88BJ+5eak+bg35l3/AfM5x9eucIb+/1JZo7FqZxS6EAslAlBX/oPel/BS2bju5krN5xF
1N2joyHopq2cWKcylAOkdKwl7pBmdG8Yg3ZTYI0YyXCb5Gr4auHIW6dqv843zsHzIIO3XWq7UHH8
lLTf28RvVVhmiQj7IcYR1EpHQp32YT+CwFEZGCATm2J/FQffmIc7AMYXU1v8TEvOYQdwOzfIhiY9
CeGOsg2V+qmGlV+25TXPO7cruruaVlEOI4NtbzvW8IjZkys02ENFqww3m7XC0CiASRTZHnOinc7A
R5MZaHAT7wQRjqZYbPtquibCpU6BJhZ5F5hRd8zCnClttIlzgxGzzG4k2Ub1uajSpjBHN6zVnQA+
xiQYJxu8PiKykAltCN2Z/MDyKYoLFz6ZNxqS3+gYebClGUsLKEIuPrtIBwaWvkYykBeOYxPEi0Gj
oZYcNVVDjhEFvUTGaB7trWmAakmrQQAFlz0TJYDSRHHMcGRtNx25Dn00kyCiLyIrNTZLKUzSTURk
dC3QlcLiVxCVnOqi3UpfWtQfE1wFsZ7YWsIhUjcRYKi21hXXEt53RpW3gF6u+vGtCmOnaKS9lkdA
1m4VnkXmtnzOVt1ln+A0B6WznK/8nS3RycAZ5Vj1ZwGaRnfXWjh2Uu+h6cFQqz+odAh7TSWY3etk
7SGzhjc1jvcceuHsMI4aoqDSY7fFIaOnp6kldqrwREFxZs04pAxf9FA6lhGWjHB2a9yT2EKJSFFc
jY9pHLmA1PyaCsm9xlmzqPug5wSdW/kxKvoALdOGZvG3Wp1VOlVJUToySYpdF1Cw7nWxc9BBbTKM
l9WtTSdtLertcda3ddxeBG19w1XwmQl3xQCD3ZDequjaz5krhjqeUkxinWHuMqtCs8yIxLh9lWbu
TBYzPCMwUe2smSdL2v0Em0eW2y/C31psBxEDa9MgNSp1MzPfmbPwHK6qN46Tm3YMCDWrPgwxgd9j
ET8ko/ExVdpDiBi5It9iMt5zQCSbiiz5iGCXijztBB6sBCc2n5cXORQ5EHZXM6+OZnSLtrf8njK9
5cYMY8UPpRCLGHTUyXgVFON1MWruwfVFWIY9uic3WT5GBdRsy0FGGwDroeg0MSoV1gq3HSZCaFqu
2YVAj274cf1OGqMLvqBTK8a3WmZ06KaTaUH2YcEMs2l2+WKBRcg5hvI5r0NxXHXtMcsjoCbik5hq
tPnbJvX+yRuTytaBgJPJDUgQ478X9Rws/iL0+cvjf9uYUPMQB4vUhxRXFanl7ybxxi+WfEtLEvEk
GP/ij/w2iYfTie4IEgCIal2/mez/X1Gv/oJeCEcBj/11MvU39iVJlW8bzx+L+t+/ct7/HzcmWW8U
s1PqbBvthxQF9n2uXSXjO9qOgXSwPGNbbNegvzDb7UwnfQ1/yGgY3iXiXb/wGJYP6UOcXKmTxvdS
u2bvxfsNNE21yNQyXFzpJXsfJB+Y5p161O6zp+KpPhif3ROPDhLoJxuSSO9LMMkb49x7+jE6YW86
KR5XuzsGzWl5qgPtU/Fqr9oNfrJvTqJLje6WQfE0uZK3HsLdeOAVvK+EkmKdvULoDO+Y6AoMIQhK
lTbMztgV8xdhXzugc+9MoGDKgfanulPOeaAjySFd3FX9PeOte7bKoCNewRGPmpcAJWCg4M8HJgCi
2z1B0SWsz0Yt6sIVckeP5ddZA2Pb3LXn8Vxsk322XQ/lhZxZdz7EF1L0tkwb/L7eWF4fqDt1N+M7
34HU80s+gexEUWKyEQCYuvYPBJtfQGny9MTceQjJD2Ug2zgtnfFAPmN2HZ5o4gfxRfxpD9IL5uNV
OZj9QZr3tHCdyo0DjffUHm5dYn99GdF5OqNTBtYL6sGDBalu2/Iq4gvMMz/aKl7oF/mWNYVVkN7u
FZzqgeSk4j1+yGUnO6WXOZDdwmWwuJXfpcMcJPvhWr5KB4ohtKw/q7yR7cUdD9G2s7FGBforaE89
YPNWH8xDFIDHP7QuUBsP97Nb7sX7cNu6hG04hdPbk9c4md/50vb2t6E3eeFZ+gnPDBYCyRV2ole7
UMldzhe8DkJHtnxEh9HB8+jCObUr/nUa2TYbkaPxf9GO7cJl63roL8tJ/Tae43vxNf6QL9qVQDkW
0031Nm+BRh+bF8sFLnYersJG8hjEOIYjBPOLCu7VDd1uT6ysr3gk/vrWgzkUG3XdvlSkgDDAcJP6
MG/Ttt3gXqU2XImOgi9WEXgeOcluyNyusovaO4bkEzU+GS7pVt/km88L8cVPURA/g4IlHVG7X7er
5aTbQfqeMsZh/rgjr56QFJRttWu1V2ukyXaQaU5rHmC9cQMKaCaps/VCaSNCEExd5iqFDTGIlhJc
OgIPJ5x5kU1CSSjg5AdbypEEjSftsm8IBcMW2zbRScnH52R9cYCIuCDPzWdZPU0RtjNcIra178sm
AEejKleZuSgz+Q0dtCg8V80rNnFVcwk3KOTN8kJVW30hSwVWT2YykVgl/ftN8ib6tSPdm4/LXfEz
SLv2ZaEOy69C6K3xFUYCH9vuFtzIkE6GO7HBoi8TorQhgDlvHa1xwf6l0n41H6EzAn+jnQ39Oh7s
2OpAoqE6adt9Lebbuj4JKLdNO3w1FZuqNDwPB3U9hXQM38Zqj+aOm0tzM+EIDEx4Mzdw2Ah2IRFC
c+v39ZZCjFZvEzvjFoaldlL6U/+RjceQpExCsB6VAc9uClMTEyJJ8sRN2dr8WYPOH90o/zDM12ne
aUg/rBNhH2Ug9SfK83JbRbsBDBqKPtoukEO6xKCMfiDkisdyk6RcxEeZPI1r8ii41sm4ygRZjVt+
xlCCSXXE2UcQcgUjMmCWYsLo6pd+m/n9tt0yRa1St1Ev2Tg4dH3M0hOsfTS6i8qMkucJt1p8bjoS
iMEHys/8DT+SXQaBoMeNctUZyG5Mp95zKIFZGhgnmXHJpX82Dbc4Fnb23SNlv2QprhXfEuk6KYZN
trRkXmtgA9Qvw8FCfzCJW3M9r3jckf1XnLMX1M9ciYWxn4YPI3bL2J/X+wU9fHHA9K+6suJbaCJh
ZlQvSCdL5kydrZGHCUtu2tYmwTL0dZQeFyVKfetGvtxmLJoTNOO8IaEF/fX8GiW7ruA8NambAsMs
LULaBtMZqAIkDrUjACjbEOxD5+ceXWjM96uLPxCiH2IJHuerGj9q/fsQ3yfJrpqDh1B6ae+NZ1zZ
VexY2qZF+hBz7VQnbGVKbNMmzZiPr9uCIDc/m5+1RXMtNGYyjbPacOL8vpUflMUNm7vVcKzyZ6y+
my6ICm9+UvJdLr7JFg0IvPg9k3Jh2TTVeCl19aY/9WWiqhdzm33BGAxl0sxr25J9ggCN5lTS+G1N
6JxfOmlL73Wub6bDfMMuMP2Mj+ZLwjw/KzyeEhonv8OkhPvFZDgwq42xkzWXxDQdqGF0tyBMm6OX
3hS53Sr0BbRmXsKcNUl9UNu76Esglo/nEqHZtE8GfMJa9ktA7z0/HUGYMoar2AXl7MA1yE9MD4Pi
EIKCqsBROdJw5vdWO6X02AW7fdS6t0HdMnjSsbOrG032wJuM3xj4CKjblnfUn6krva3mc6RdDLS+
HTAPWoCGLRRPy40uRVi4Pb+ZUAMpWTZY/Id76aju5f2N3/nB2hRoxyQw2S50OsV9AFa0eqiCItD8
zpNO8isBR/szDiZKTjZ83QOJM16WY3lO77Urd8E9OS9QBBq4XrLfZPTpT2u25YNrXomQUbikh43g
Gz7TyyPiWt6nm9+pCEsme3gWguQcu72/3Gv24gxOxW4UuebGfVds6rxd6A5cdifTXfa9X7qSa+zS
U7meFywT1uLG2BsuU9Dh3XqBbKlujXnTXbTGjk/6vUzH6EfZWT7Bz08tBX7oywB/3ozKprzAQNjc
N5rPzLsZCZqw25RFwGNlklksPibUZqxdbli+RMVDl5EV/yY9tjvJR9SLI/uT7OJDc1i8KlB25HyA
+C+VhxlAr8tIRPIt/wDV2jmggJ43cW2Pb9FL9Dl1/gL1NsVuibpkgykxlr9CMnoEWnZEt6bJW8k8
n3k6c9Qf/NVoE7ko36LJSVV32CHotnl1G1Ict7VfePJWJ0xAcXWUL7ckHGsXpvfRU0w2ZY6mk+YA
fxqhr5k5FEax5KHLyyfauHb2oVFoAg1nGgr4WLZ1mJIy5Ipdbh17C/+Jt1Dt1Cyx7GXmkTocHjl/
GNv0+FVXSKjklDe8PGipVeNeuYE1XAQ07Dn4cG7B8cBmaMC2blX4fXmd7rtz9CS0bvsCeXPAGOSH
xR5nN++R2Pgxtyu+bNyS8EDYpz7bA+A4wlw2/Se6j9vzoa5a6F3c3+YdnujTYc1+eIE8Pb+rxKrs
Bltdtg0YeFtAG0rwwovsCwdYJb7stw6aWD9BGjR7Ys6dBrXXFbY8FOoLooAGdQcn7wc+OBY71ZXO
6+z1mGXOjTvtOP7yE7JvMQd+CR9j9VO7148xqkfMJk/iZuF/E8m7t19C6jJLo4u5SC62Us6lHKiL
d+mz+cmAAmMX2fRKvlkWeJxe+oBpk0WG2At4vBKlpbUx7lU/uUZAVqpLIvni8N52bo7n95oGKju5
QVA5ChVf/UANVTQAhmDggNc6j7v6Kbvk23CvNBttAML61R4Jcxz2MPpc89j95O7oMw/xStf08u0U
rO/FxdoVWCPf+ywwMQ1zHys/+exoO+2HRcytT5CedXrLYMS+2pSm+A6UYN2f5XCfrA6qHTG1Q1f4
GrbCV+hy8+jXSXJXCNDrCxIo4zJLHlO7jwwfcnUwuM9De6rdcd7xDOb4JKJg3SfniZ6W2dyHDPbK
93Q8Ft0eLU/jz6rDc5oYjjVbVehje3kEwWI7AMOD/TfcLgCMAQqBmReeR/MnWFmjdkmeb3+yjrfv
At5w/F2nF7kCZrub4bCuDr/U0GbuRpPjmuO1/ean+E8eEdJwXyrafr55hbbAeSXajcJ2TsFavXRM
R9/So4D19LHgHuDYesJoQRecsSJv6vaWA5nkS48/4hc/mEm29ooxd9gOe/nY7XnYelPf3t4AjRzm
e1bQPlqazTHWv/2jvJKKBoixKcSN5aDkOP2T+wq0m0WTwGM0o+AE/ruBiEYBP/BH5epfHv+7vgKm
NAQBhi7eLER/MIXSM6CXgekTn9CfxAK8DlgDOO9/bSz8QSyAsk+xLFoLJFz9TfUquZd/aSz88aX/
Sb1K+kOX9eXCWFvtUheUMKWqpqO9mY7zkiLaL43PsGwOYqMfFnzcFujvOs8ehIQ+ww2MKbzdtKgV
8WuFdhMWCoB7mPlLECwEuqsmqLw4J5mp6Sr3xrBu5RagTCQdiggWspGYW+GGJc0f2xxoXJ85sz66
K2JHSQMgGLeQ+5wbsMqILMci/yIVn4Zseps4aja5xVJR+VZHZVtT+PTqcj9W64Y5wrrJBisw5fpQ
580eJjIxE5GviuN9kmK1K0RnNVoknvJDt/akvU13w421trQUfPpKbBWJvxPs61i+a2om7t27xr4f
Z8QchetpBnA8t9qNeGivQnFDvdOhxgZqigI2CQ4HhQWSS6axvYj5aCclZRhDe4AHLwM93kZsgPv1
jwugUXche93RO6Pe5FPt5yG1XVlZIOVIDVBQDJDxmH0qPTd5jWota8gnLcX0Ys4D3eUsK/iMrRii
tGQxR1Vtsdc0PiWyj3NVTJ2451iXg28h01kGmR6CestpTTfqXUe31jUEDdtWhTcxHwZgs1+9vBxG
y9zlgBzF7KrG+k5GOt9ORSCjlTdjUoGr/Evlm5vj+lFcyUNlqHizMMg9aAqzbY3ncKyCtpa3JMjQ
zqQii0PWf1hQSAPS+bOdGxpVrxbhTHaFtpNiA9WozSf/XTbbskCbMXTCMV9EmM3lsMOQajgGY1M9
nm2zzT86kYAZLVNtS+oGR0iptoHPqSmiBG25lziCi2q5tRT+HXQNwTSzsUZREkQo23j5FF+mIrtl
mV/DEC2pXIWvHGU+zWwEbtimmNHUxziUr5gMkhtlfYty5zmtImr3PKKnvWoQow3w/Gt9RdYZA4Rj
Gebdz3xxiaqcY4Huz2wx7FWKl3GirTHpZ1nYTUrh67P+VUN8FFeJQh3X2TA5OCcCA+gMQyLByu1l
uuXJLUETpoRnsVTTJ7OILW07TFocWJYaFNGSfxYdx2JCPgBx6PLFqOKvQoxAzY6jKw/leQ5jGYiO
/owWsfR1Rf8azH6GsIUAdlqbj4hTWqvQXEBfKXpjlR6snArVnB2lib0xNoNiUO1uMfcZLe64Kwk9
MN8nhYN8M7p5aD4vsQ43q5ZDvgCDcn0s3lJAnPb/JAckT0F8N1sK3jC5L3Jsu3LxPIZvSQEioWWD
RmaR89HdCu761eytLbhNjmjqJkc0aNUDjC8YxCJ6gnGp7pSm2I1MZv65+xR2LOaxN372zfIKE+DX
t/o5/6/ou3Le+/f/uymd3ovv//0/ZKRfNMh/v0/9h8f/tk9ZKNdMA5g37O9/4WL/32DW+kVj36CZ
zZ7E8Pamd/ut/81glqCXGxX3V93azZvxb1GbJiGCY5LLK/7VHvs3OuCETP5pn/rTS9fYgf8wmeWu
XMN0nsiWtcZDr8rtXheU9yUiKklLmlOrjee6JaoOF8S8xF6rEUmhRMFQsIJIdwOEmbKW39R1cgR5
/pZi5X0SxpeKBIu6S3bFIpHzQGTy0lqfs9bTe6m1U5hKZznSj1Ome1MZPdZy6vVMpjLQU0im7iJJ
86S8ekfQfpBjCwkwbGuDgyd1jFIKd4aJ9JtsJZJ1MV6OU4okq+GoWR/YeECJ3mQ/wPntCbxgazDC
a82YXpoAxREdV3aZVPXQziYjXzXZLEQv5+l0kaeJhAxP6MoPa4ZdkJsYnXLkwzQQyxXIydhta5b7
VZTuMLzed+q3OjwDsCEVUTn0IVVLYhE1jK98yDxyQGxTkrwU4f5NdIs6KGiq9Wi1yzEKuXkj5aXp
PhPjoVxoJoQVZ2tN34aUGz3oh0R6k6PuLVcBHapkS7B9JnjgJghBPUr/qSO1Wpr8NSpgcJJEQt9V
lBI3b/W9aI6nDMCAYEzkB3fWS0kejCz94I64yyt5H2f5QxaCB5Z1+YTtj+zl1pey0HTnlkQpUgQd
PR5uFNjncK4f8hv7UgbmuMizTST3LpesvSElL7VFha0UX1pvfXZh72hDe9dXFq03BrZ566k9sz+I
r8kaupJ8RD3/0wjCVggJ8SGTts8H0Oy0maaGjlN4TwSlm9WPmPh5WCIVztTTaZJ1ag94NFPdPg6V
dTQWNvE4RrEXdwUwos5txz7aoGIofPPGlzHj1TPD6KGidzkUzIktVlyQNzgFpZDmF/ojhHOxEBDS
wvYkPyTTXsnCL6Otd7r81Y5I8mBGxG4Twz2t64TmdvWewg9LBEAXQlrfArWJ3xLD5LGccWx2VDOp
YexiMKUGWj9NBDQaLeWdkbOHyAU1V6neI2p6rdkHSEh/UG9sZWWKL8PNk8jjOdFE6XOjGiVa6+VY
zeYBZzkwOgEp4mxr7b3Yz2djWJ14Ft5r1viovs9V+pzDEL2ktfC1mNM+V6W7OgToh+z6yewJU0Y1
mbmIAxF8LvF30aWAXBdvmlqn+z/cnceS42bape9l1gMFvFnMBgRI0CeZmUyzQaSF9x5XPw9qWr9K
pY7u0CwVrZYipMoqMpP4vtec8xxyqrmSHoU+8/z+oJXDvg0lDMn065koaG44zI5hhBsFt6ZAEEZf
DBu46ykURGsdZKjHDYMBsUX3XSLp0Acrdnky6Cjz4jnpiRefmmsZUzz0s4WjBWByUF60SD/7qg5D
R96rBQYha65BSZiHYjBPTcwCZda4+kDwcToytZD4JM14z2lmBy19iRVtPcTGuyX1R22O7v2gZtOb
1atELr6iedj5QvAoD+zhS9X6iKzPTuRV0c72o7ghl+EaW6OXTMa2CUidLLNjmKlffVGZm1RpDjPW
W9viaZ9l/6A2TKTb0KQuaS8dZc5gxAS3MgAXa5YhpjQkTBvDt6jvHuHeHYxehsArXv65lyiacJl2
S14UToqq/hdaxLIV/vMl+m++/vdLlE2xKJoa1sL/WQf/oW4S0S/x70Waj4VB9PMlCuKaqA2djTbh
aDr36x+XKBeyhA8ciRPuxr9xg0pL8vIvK+Sf3/cPQ/nPN2g49jzOalDDIkzXlaWJduMn69nUmatW
wZMSs9yIZFxMFN5GEqCWq7x2lgnsZmgkqBsxudSYYFb58vjnAdoaBkqJcK9iDDLVzgWovg06F24K
Mol01Wn4jItupzGIjA4zahoBNmnUwy1LlJ2gHTN01nGur2LaLkJ4nHDCDUi2bl/ATAEGGqhLNb2X
+CUqChKkartcb0neSlCtvHRZvTVJ6YgtMlwBs03iphPCNfYfImf6S0uoOjGMACrn6KtMDJSSgXLK
IyqDxhe8PkV9O5UvE4+UELELh7w52skgAfVRyGkE96Jfuio6NLKMpx3/VZN8StPoFvpST8hoUiLL
CVrgOuK8jrLmXC/exMRA/8MpExBF2+jVaTb7fZ8xF58WNVk8PBiBeLLUk2AQYFPX5yRKNzncI3VM
PvO84NeC7CmkN2HQ700fhYgfv2mN73UVMN/xk8VgqgS72hDXXdqcAUYO3MjG2oq4NNgsVuJtMtqV
hiGsEraAKKknBGIXS94jE7BE6c/60KIXRsJjZcVN06aVnoHmHkdQzeW0BFuaCGAkGJkxR2gn1uzQ
NH2bCIzWFayfU/QQSGgGpEy/5SOMaCORH9JB+sAZ9WotndRc5lccEi78QssWRrotaem7VKHeDhbT
v6UjE9vMK33GvrRqCi1bGuWcZSzYl14OkL36DzZRwyVb1C2Mg0wOemmZ1/wnlg2Svj+fTv/m6/91
OpnSb6olG5wv/89/spTY/zqd+E868QqcQiKDJShkTIF+L/GJmBA1SSFgHVia/ifYhP4b9AlDNolm
FA1Z5sT5GwfUwtf80/n0yytfTsifzydybWJTLEvLw0YsMdhF2qsp1ecsL94+dCEB9oiqRBocTtg+
8A5vpyApnXpQUf91vewpGl6/XBFGT4nBQ2eoRyrrJaiT/Rxajl8Sa6CzIpShPNXE+dDVbw3oMHnF
4pKIFWiaHkAxZ5bIXqgnUEyISsR73vdBB9cr1U9B8dVF2YPSmm6vT04UQ5t6VYJDad2lpWcGrHhr
fwq2Ymv5cCtMvG7zDmAwbHFzL0esoyoEgnIPzEpsDIu4Sdytw7PGGLkRVkI7IkIY3bjyD0U6rqV+
8nT/GoF0nEIwDAInykMrJ67uF+WJY4PVDi5YQXLzKHMKQWe0jY+3CEbbkGSgbPgUxGofhPEhZi+o
a8NmqHp80vhP6yKqH/+5JQCdswyggAErjitTVxmv/qeHTNL5LP6pj/7r1//+kIm/WYRmMSJVkaj9
EDH/8YzxFFEfGBrGLO7zn54x7Td+MRWJyPP5L4XZHxWAQrDVMibGFkHL/7cSruRFmf3LQ/and278
Yg6LGQoZg0Isepi+DgDRVypFYhINq0nXIamjS8ABVTW3lmle2LIgzjZhi5S0Ddwxe5AIu9J0INax
chxZCHWJ6qko5qDd9ce2MJxoYG84drc2mE5xkYsOTXAy5LJrJh5sWNMVimY9iPIJHjzTXQmGsqAy
uqq2bXSIVNzr/LPXT3JO5IQUTbhXw/00Wlfswnaq+w+5+tJ1EXnUyjopFqex6pSgVntr3KRFs0ni
2PMt/30Yy50sR2yIylNjifTD7Gz9TyEIyOPoT6MJPNNnzVbWz4ISH8JCuUYU7Kz2FviJJKUHreoR
bEp2b6K+MGHfZ0yjELaM9SWHNthb8XMIB5D27jmypLtYCU4h9um4LfHhyE7WDXsTSwqjAuXU4XNw
pZ4xW4WwwPKl3q56Ygg71BvYqRJxmSyX8nOVR/VGaWuTPlYl4xHJSwuRekq3g4nWAQt4L5Unyyz3
0xzeRXhxWKazr2QuT31A2ZSXDYv97Y9cd4nuq6i8GOZAInPpzmNYr3WzeoL9FLl1Tfhfgeh3kPzH
rrbexry/FRG5YBJHRuyfVZ9UxzR8VRv/uRw638GpBrxV2PZ6fRY0pqJ5RNRrLuHCmensCyF+THrc
bD8Ur2NNK5Uzyy/7iyEIxz5ox/WoPIZYufmErSqKOJEdeTwpAHt0J4BUqyc4hwkGvxsacT1Mi6BZ
0envmlPfWu8FmV6dKOzA+yZ+75aR4cym/y4KxS5V6m9lDG69SrZALnCAPlpl+CpZuVMa1rZX2ILD
7R1rqpp8ZIqJRs5vtj7mdLO+hvNGaIa13qKzneTghdT1TdSjwsVYuu5iM8USj9YsJr6lJvStEQiA
WwJVRAnzNTWX9hjodNmlp0cDtp3+MnZgIsZ8PRTyu6UU7yKPgUxLXrd4TFj1J2nsxkQIaCU+rLm4
dbK2if3kcYDZodTowjRxJ1tEFUSJWy8/uZggtYpXF0vBZh6Is8R7bfjS44iwS2JBsmhNRKBkko89
PlbWVVZfliZ/IsG0HZqdr80AExGnNYeFwAyRnO8i3WOyy3Mw+9GbFVe8yWqVlz0mL+U0sO1vs8nr
DRE/0usUVe+a0B8N6LmdbFdkp1dYejrgydlQ7ZZ9xYR2YZrEx8XcUFBiDpJpS3WwqtEXysaLjrVr
jsIHyxK2EHtPfsS7ITTJbwqvwXxgLH1rJNmSKFTOP/daYqiLsF3G7CbJumQuBdp/upboJv98Lf2b
r/+jM13WjxACdfMHTIx74ffO1MDOjIVnWTeSGPZjQ/l77af+xleI3JJMeBfEDuPk3+8lFfohGWj/
H50pVeQvl9Kvr5s/5ufKTxpAHcSzkXmGlsPOQA5ZWBn7cbzU10Y7K214iAJr26TTB65sIlzApUTd
abRGW56Maxsz8CtZuQUsv9JmrROuXElvuY4MrIm8GFtuiimswsgR9s8lgVzJOG6zgISk9AvIxRY3
KQE0Op7Vfpeb8lctJYdmiZ9ibJequu2Xn5qs7PxiuO8Ff8s8F8mmxnHEEZXTFtL3cvAtiLPMQNws
Vz2DR4hSsen46JnqyFSdOJPDvdJJ2DLj8kgamedX9coolY+h7V09Gk9NKrypI8AGxUCrpoTBRhrw
x3VKbj1D7j2mQ3cOJ/NTsKzpaBZYUqfGustqa3JgWC4RMB2hw6rT0paXDD/dqI4gjUTZbqzHe72U
sFpjxyBMiMu/cZWIca6CF3Jq2tn1uSzbrgHPTulqLRYlQaucqAoexZyzX4PRCzMBkYaxk1p2NlOD
SiNmFZiU1ZHJqkG+MfpLKZlSG8fKiG/x5svScsO+wnCgrR0zZzJnbKe+SDnPS8wXRYOsPCojA4C0
7B4amVCeuKYhLOXh2V8yJvMwPVrVgKJLPCoJd2CP3qGOvEyaqNfxqRSolqX6lkSkLs6IFiFsLzsk
sTVcaZy3CZwSYVD21RyRictMYczvo1bei5V67pP05AeGHcQqajtlVSCgZcc8CwofGxxS1vycD9h0
dIgpYvygato33+Jtq4ILgcVvYQBHDjY1I6c/xFtZqV7UojvJFYqkoKOJyIL6S87SFzNGQVmWO0HO
731ZAdDSpo8xZGJhsR7TqcsEmfm9dISRQ4ZJ5CgRlGJ+krXCGiKOiYZJNuArSaY3FhBZDlTTlQUE
q9EoWzsQJhaZdckhg4dAdBB/i0rAPFSj5O50RK+k0G6T1NoJdfKUgEhSk/pO9JeYr1T9sBqWCH5W
Y6KZBGK9FVznFa7Wf+4xbBK4gvoCe4lmiMZ/45gxzKN9+HN38Jev/6M7oOv4hWJGKu7C/2b2R5/9
Y8H2c/O9mBv/+C8/jQb130QDywk7O4xRJqPMv9N88yp40b90Bj+/ankxff58CGNGSduwRn6eKw7G
q1zYBuRrVRp+7vFDxXzWIUNFs5raTGoywW0R8y2OkKuMmACnxyE++F9TveJpIq1QlVyG/uW9iIg9
dekehnCV1w6aCGzyHR+4hvQaF+yP+WS9Vmdkid0N6QkwfzqMxbVrNxeNfViwCZBfNutU48zpIzIC
ntUBCdS+ZWbUFHeFdZrzM/Do6aIQhkNh/pF9h8pn4oPIsbudsC9cotBicGS2fx2WXSDzPLRQ+kn7
/FRsgsNtbA0273l0zdGbSPgLn6FP9PIKZOIEWEK1jffuiC/exnywFV9ZKexNhoXkEtjDZT6XjrWG
Cz1crbXl8d3CH/GF/C43Nl3vJMp1uCuNTVKuonfQG/BdWW1ni+Rs2XSzpQBO5k4M6FxZ3vqNXeqH
NMK2F68qbo1yXCObTKBJwSNjkaQCmEtgvpiLMBJ0EDug/KUoP8b+iT6GJQ4i6NcM1ATiTXGDXVsX
QbrvRmMbm6hC97W/E/KzXNxlRQT7Zm2+TxImt1W6lS/BaUq86CZ4/pG1UcXQhei9gu9P8VQ9gXyH
gTvrDG/d4QWpe7/K7dIGK4vYNtwPh0FmJGPn13jfX6aH5BngBpTP0EmvRB/cgzPCp0HSxD0SApae
CGPR3OKkzPMrarsCVSfATJssHGQaNpJNEHB4ISo75duOCefb19baMzshbDjzQTkMb5xtmHauIu/1
WbufvgnjEIZ79IzDZbxDSgMMLU/cdnhh8wuAHMnRU7faM6V2YZCRsjybl76/49qSWnuWVsFr9Ar/
qMZmguo3feAMJ92ChsTiDjuQjFVia1ghjFcO0HvLbXKrP9Ln4J2f2HzPt6vwfHfYq81TjW6vXhP/
JhGkxyf1Y7TIFuOevMXdKoo9p18bSEgv/tt85z+23WraRYMTSk7E8PqcnHLMMtFqXpeOspWlRTBc
GHb5XLnldjiS45654XNx4qqq8n2ZrzAQGao75fvcP8aYY5ttpTxE9NhuMC9SzyLedsYKqnFvuMgo
NdWZhwuyRCSHjUSWih3MDuDonAYgWTFkgtqZ8f3nPtoI68/kTXMIc4MSxppUdLMnbrV8WDXJUcoZ
YIuOaYJCkdYAiqji9emsVBdVvgwZSE/sxqpbdptkOsvoYlLxXn1kF5WvU6eEVoKmPLQzfB3okt6D
V3879EdB2QooX1ZwLdTmnCDRrDba1X/oDLfoPTlftXBdPPUOziEwGWoKIMbRvtzKO3H3jIUyXQ2a
SIDgXQcaaWLKvo0AkWCEK/ap9tncBPgY1G6xcKzfk6P6wpXae+17j4n1BURs9jXvtf30Wneuv4vv
JrxbbP0aCwd34WS+v0KR5lT93ewflQ9+5+G70tZodXCjVDijaoXbV95X8Sd/Za9CJtn6tOM7RF5l
mz6A7Csuw1FEKWwPquGGrEcIG9imB0hsIWQX6kQ7F3aM+4Tqklbydp6QR7MaQQALj6L3RJS4iJCE
b+OuTfbq7OQjerWNYR3ljD31Z/0SFpfpdaCOJoCWH2NgG16Hs/rFaDeptEbnFSM1cMrYUe56As6Z
8K/kVmOycwbp4vREWLPZgMTV9aTDtq50qLfp3etrvMV/t7NsNsQ27pONuCLYxW5OBJt4/WEIluTI
UzbyU8vdKHeqqPuwYFVYRHatIGUFEA8fKLQWnBx8Sf1U38/Ci78QXM/L8ihS9s0CzXJrkt8ep1P9
makveNwyrAUsqaYB7kqG/+0EMiSXP6bCnY4azFxEhthmDuk22KlitZ1LnGgGFDJWxqm8RSwmHwIg
hpHbfeJzj3xb1NaqSa4YyYd2hwSiGz1Q5dHKCs69ZkfaZLe81Is1P0DKMZ8Y8+S3PLW1+RjfLOEg
6u8Tkio+W25YrVxlpyur3uXyXk0Hhs1YmprGqwggnVdgynEZgNSjSB/Xi8yCtfsmpRaD8bmJVtS5
7wOQ5PkWUIDPoDts6Tjf9L3q5a7wbT6pz/pHeCqfiKhzy6d8eCsHUBgEnCL3K6anZNooEF10ZPZu
jutSWwd7DFcU9zYeCnyg5FY0m75xByxlIn1/inceqTt7pIHIdMJrt30YOaLJHXQiqS2P1gVKdcsL
UMF42cVMPVW7G0oCGpJNWW4wtxgn9SlON0TkBSZ0p3Xkw1jP1tJteNBWQFTcTvxKXW25+p1yzcAc
A8er+SanGxA0+m0+aCA5+cxTQAgm9oUWkcIbjpHLkpy3np5rgH+P0V2B/4Mk3GCtvM1M+esjhjph
9lrr1HGKhicFi/mKOAatXBGuU353gYNkYui4LrcMxzDIsxjIr8lDW3623DHY72j0tNenspzh96lP
JIxgQEm3HFnFuC7mfY247QVvUhHsk36DCac08V+qKOF2YbFpCih59of4Sepk/VK98rCTbsvchMkG
ZfYqUq6p/miwg8Drkkuv/XgRUg+paTfdJw/GcDWJm4WyegLCLOTOomn9xOmEmY/xyfImJlesPaM5
9Hgwcpoxguo8Uhp30b38pLGNfW0asA+r1Os+Kce21UPoyesEm8aMosBRaHVNr8aMcvM98lixwN3x
OUCWym9f3qZ1tbW+sRM1B1pJsduiOsI9oA1bHX+EA67FcD/Y7x0DTmbfIelEIpN4X2/6o+LS03jT
VmrsRjlEW+2C38qnZbatjXJBy6JdsabJLWPExY3YYbRFVHkPqACVA17I7oDf3rrAc3pDFOR/XvU7
gTPpq+jO47sfs2UkmBNp+kqbnEz4TEJHXOcnjQwYu9+Mr/mufk3Qt9rWbnCUTQAYg5DblX+PDya8
wmVQ+UOEs7ErlRftBUMMH46b1Vx1KgZCl7pNqz+n8mV+q6tNg1RHWJlOO9El27V/sjbZ4imEd7Qy
psVYVL6l2T0PVMs4+zQgx2f8RkzyEo+1glllkplmoOE6WsnROCWrDzpJPvPxnvonjndqvWtemKNS
OchbUbl7D3n6TafO9jRqKnEkbi9vTe3gG2fhC1utxuztmwcp9N20fWtLxuuO+MnfZmNN2on6UGfb
VNsVvjfB/Gmlh42M+soJ+YhMeJcZ2BMgxpzhAwKujQXoxz82yfaQHaBMmiudbz9WVL86hYSZiNnB
7O4XAyl2ieYE5dx6i/FDAI+a+TBm4wmdM5/LeWNAYzgJX9MZioEQrNXPoTkD2QKiqRybZ4pQP3DT
G9yrZloHoSvF2+ghPAnxdnCwbGJIam90t9K3lnj8m4JXAWVny3e4fGNya+ScT9bG93ckwR3Es3bq
vdGbvcBtHotj+xQd5U/lWDnh7IkUXd/5rcFgyrPtWINzqDTXRB5gM6G8+ffxNxk0fOrou8mqC1yS
zGOIjngbK2E3mdsXAk3lj5SxPSLfr3DadO/yoT9Ro0ZuSJQ8jCbi694sHNPIl+Y1Wae6/wbha1bq
tRiiP19Lx+lTPxgpxZUNKuW8/I+nB5AEvqoOBAQ9wmP/pb4rOvNL29/H++GcPMu28ik8EAGdomI3
yN3GouFY466br9RZnb6L+nWg70iDz4odK2+iPJ/1NYHhfFcAxUjmUrO28lrEyTLtcjglyLfzC7++
8TpYIbaI0bxdtevldUIns6dtygW07a8TPDjm8KjIiQekVSFIV3St5hazr+G5fdN407jP3Oazt3Cq
fovhqZLqf/C49Uefr7G4lmn3FRZw/3HcSp//ly0gHfOfv/6PPl/Wl8Wi/EMv+9OiXfwNLqTIPQNY
CUuIxij092Gr/htQeYk5K1t/xr/GL70+oZSGZi7SX9hJf6vXF/8a67BMOP545cYyC/h4u0Z50Pyf
/yX976iS+9CKWJmHASnINkcFsV5wrjkKHf17SHbLVlDxIamW5grO4dFv/WcfBrW/qvY0aAm223GT
dziBHfqMAkRa6CZvwzf7dbbrWbWi8OdfkYxb3Eg2NRwFZ5a8s86N4TA+MGwFJBq9m39Mt+qmdZb/
V3AaIDVsBC88mI/1R5msmXvJoKQZMwp3g+KN0j6oMQMWlEwkh7/QpfIYYXmHznevov0jFPgJNWT3
ODzCINh1V/1tETsyqNjHT91Lz/kefPmMCF2KbApSFfiZHVyQZMZ72ADF8SE+z57kJdhR2/vppDiF
vIVosBoPtChUTjyKDhxCQdtKH2q4cljLQcwTd6hU9QvdwLieoCsUCmpDJdkAdeeagoQgOblMYvA9
6z+7IflqDmhTJg5d5m10m4h3YQ+NIx77+2V9nwZvmXSRI6Kt1sPoJtghAVn4HvyJ7WftqCeGA9qO
Jpa/uum9qvfq1cBcX2src4XcQPkkAGt8GbRdU+/FCKnrNVBf5d1Ssmy+6r2+FVwCF/gfyQo20Vwr
ifeFzGolQ2iQYGIs3IsO1gbyH9ygHU04fKSVcLAewiNGDMfaDp7xEj/GXw3XDfvhNyI3I8C0GyY4
T90THjdEjXa1l7Z4vB0jt+XXDhAEy6334Wt4ZB3bd/u4crTIZR7fA+Xoz8x/mHcy2jwySDrl4ppZ
AdQTpNzu1L7T+ZvaGvKARrjnh4/hhGBh3MSFK7v1XXfq3yNiIb/wO2QkGumrMLSDXSADD+yPOYGK
M5IksIS2cOZbjZra9TfJqXPBIh5immxXvPTP6k52j8reGG81PfpG3xgf5UN3nY7TsdppHrDEvPQg
//kv8bl/8l+omtJ7rTq32GgAqbefzTXyZDfYg0J1Ulp6b1lxawGWIEpsZ7hN35rFR2MBJaBxAXQJ
737I7kzjqR6oE7nZgdhDL4GFIq65rKdPKgeRATOy6RQPBlyQ5sKa7Vjs3pmUJamDkoxw5hWlwWEy
H7kH/ek0sF0tN6xXpeOuP5Wn6mBdhEdKNvOTjXR6X2xm63TADk/lyV1anNL9xF3RMsL4gKw8PA/P
IlhzZfU0xYzquI11O7ejtZa5nAf99KoUJ5X7tPpAbi3icWQ0/VRJgBbgW7zLW1W5y2/iS/WhHRVo
EvSE52CrV+hdvkLrLtJWRNJmha1slB0U+GqLtI4ttvQV7srH4J7yYi8werGbe8I9DR3l24KwkL4p
yEWErmJwVQNn3PHdauil80TazMJhUo1nMt0Fl9Jcx5x0U18kHFDvpae9Gq+QnkPGl4gSoMCwvkDc
VmZkt+MCsoWT9D26U7puijPYAN45tSSoVvCyr/RvaLYZnvDLPWvXHAIMNJ6ML5znYXbrGwo6oVxV
jgIQ5FNzkTQ2L9isc6ad4ar7SAUnuTT6KttQRWY9lunZ4RDhgMKH/zQ/RTTBIC0SUsSBieKJPuHi
X4ZVzGPgosHhJ50UVcGa7hhyAnZjSKB+sO7FtQ6iholc9BjcFM7ElpCTvZ9ucwXn8n4CkKGfCf9y
0TDZ/p35Nt4bHuvgc1q7CdgS7MEkaG+DvXhrt/V2uuUPA8waTMLPxCIe9d18CWomdryXAh3UVFV2
Qr2R07jSwA29vSj7KF6zZfVfWGt+nLjxBWcEbYXumtz1aYdXlf1uJgAdQB7giMkqTN1snZ2ZhULZ
UhH2t65IbCORNvlM8cvpVAz2kK+r8G4GY0F1u0ivs2PVn2OGIC4J9Pvg2JXHsAZKsq3VeUX8OVSd
njke9wA/TCYTCmqRfVGSDHCEuSC+qNsvqBx88rPLyAJ/XEGHfwiO1ht1L7nCCDL2iXJvwHTA6vVp
vbapg9u33wMsZ8GPMtvvSQjkhyxdjIu2QX0Sup1v6/YHpz50VUg2wUUy16SmCegp+KWi/2lVezI/
1pPvKdTcmLGQXdriByzm/kbkjG3o+3E+1+WJyGHJG1PPkHdh7jahQ7ey8oWjGb3lfM5ZpreQ2snc
pL/axOmWUY94AGjzgo0xbD7aStoQpMZ8+D6Tn1p/1U6rrtkhli1jPrRbBQt/Q4GebYHSqOhDTHaa
M6/wrZAdCDXk60J72ciQFTZMIXrYPMrddJcq2DpXHBlNRwcY2ul+vhZ4GLlhDnRCrnr3VSpe3eJ7
c00/e9LEe4QyPI6t8a0w3MP0GZ57+dwo9sgshtHQw/gmi0+IIdDO4xgT3pd5xODWWyc9QKhfxRvf
FTeDS2diCw+WB53o0pKVYuvX+MhHsMps66HeXBBHXAzHP/EJd7Qtw1Hlrtjnh3bdUL44g/0JHsjT
H+ulzlAgXnQamj9DZuSkr3BtDuG62Icg7ha8YccfKzGeORaexDQ2PdCCsTUIjpA9ENeoyGNwdvsc
3RXpwit9w0gOHCkiZwFX3ROXBK/9oNxjUFw3O/GVQBcTq01PDrYdhuCQTMtWGBpqzc3KyMCwVgaz
3eymqWtLurdEEu0MRpLOzKhpmhzGtGbDemU1ooJmoTwcxKt4al9YrAp7TYFkJZL11Djia/5RfiBO
Cr5HPm48l11+Y/pLolL6LL/GykePXpfHh3ahI8GTwTXyarbq0C9oA7UdtZLywPeL/O/5M+PB4U89
draGoyY+VhZVj1eV91H3afUrxnr1ug0ZJRnr3LgxIOZ34oeBNYVd+HDht/nnrgoX6xvLNzKG0Psh
1v0vLYT2Vy/BX77+d8WG+ZuCcg7t7b+0//+j1wChihyQfEm839jy/txCiBgMMBeg5kWiuJjNf9dr
aL9Zko55ULQkTZMRGf6dFgLw3S/bwl/euLFIOn7qIDC+hTPAzNYrdTDlFrsnaSbaMCReOk9Z4yTM
yfyu8tIWyEBNHkjTRT+wzVKMe7Zv1xprvNGQnH6ocABnezk8pXW0rgUnncZ9Y43XIay+0SYcQyM5
jAKBqjpxccH3BGs7IYUsQsMgiNaqhMkZFBzqaXXRuWEVrVyjdz3oaBMHrf3IfU7HfDZwr/eI4+qD
wnCny0iMUFn7kAusdoC/F3WXrzp5oThmWS1p34gbt1HUOpaQ2jGLNjGG5CgjgUf1EU4Q0tXpXal8
L7GCU5wlm7ov4ZX6dksDAgqyYgxadcG1JHomD5O3UQuvNfRG29fSjF8cOKhybkHC+2LzmM7dGooy
lGXgnsa+YfMqBwRDcN6WELyCiIBzAuMVJvghXmQs7m2YeVJak+KDQm3u0A2qOT3bYlLjwJUk4b3o
jDcZqVyjU2Y13SmXp11RccohziuN8poSujYH0QMpep4R1hdZS68Jv7Opg/LKBlut4NBX+V2PZ444
nr1cjE5RocoRTgPxQdjNnEGVbwQD7i3fug8IeINbwCUqvrY1Yo+kcRILnwPzh0n4GDTTTUg0F1rF
TqyrMiUvUZysjbn3IKyC15MWGcm0R1z50pm3Jiazt7O4YKpC4NjtFjknnkZAJzkzuZLdpYSmyRtJ
wZ19pOB+xXjZvCpB7Elh5TSD7EVKcm7M2SOWh4HpdIxy8zho9+StrPolLUr367XM1whMf0KItBNW
jkTKmLkr6wJ0QSFTOKv6w5SHnilkx0CQDgEVBDGIgPGRVpYWpXb6aPXhQUeyIRIi0MTqoWiGQxVA
65+H2U1hJpCXCIzWsKsR4uDI/EZL0Jead6XI/oWPkmi8llCXJuYyqG326STt9d6kd+jYwGZe0Jd7
knQYnnb6tpljttUZiSuJ+BFMqC95J0OYb0VRPmudgci9QzqZCjkpLNbj6D+PoNoKNkzKCDFI1/eJ
QXBXHnmmXzoRYarccePXiNPH9quEvRoMNlF+yYIKlYz+PLcC8JDGk9P61BBEE4xps7dm62CO8dHs
wOlE1UWehHWrw/1i0W7kLB5LSIjSrgVLaNBoRSjYpadCsQSEMTWLMqbfmTB/iRGcoFLqWb6Nq9hU
D5x6mzDN9mqUFzttcciCwKrq5NaP1X0uSbu0EtcKOApA6AubLF6novFo9M2uSl9lNUE9YECoOCaN
eKtwHUbyO5mzK6PlB4NaGPABlv8Q5xFLaBNxzT/64uKjyyOyZBfjM8FF8h+khiC+udl+1rhw/v/6
9X9cXGSuyJBLRCSFf45MXmL8LBwmlmou4aSLBeT36Rf3E04iUksl+XcYyh9XF6ATGCq6qomShar+
b11df5HA//LSFS7Jn6+usDWshDyAxivMMocYWj4Xqj8ymlUkVwu1ayzpd4lkHFQzvmWCqJObUN5n
YstCkjbJfDMyTM1qXiNaa8rNNBbPOYPj3Ne9UFbviv6cDzjAIO+UXbavotzrkuakU4n2kbKqu34l
h9m9SYBDkL0DtmabrlDzfQdiCc1jJtOAoG8mU42crEXB9KKo3ClSslYkzlaNahTqRFTDGKM1DHta
tHkAMTTp76IZHsK83IrZo0J0ZwaaUlc+y8LCnSyzLBGpFYMhqbajKiLJKZJXU142Kf0x4XwSSQ2c
1NiZ5pKZ1Isyt55SpZypT0k4u2BRDlh6UT2Xn7pYbtu2ZKWPmkSxcJUYFMahhv9XIqMilhRnrvWd
0TCzHqSLOMVfcV+Uq0a2XA0vgVzkTiBSFKsNrIve2hF6uNEJItYL1pS6QDIifJFNQ1QJ/tyNFtX3
knpuqQrEpn2LGgii83gfiQIjw6Dcks1BH6FPG7jO6zEQPdG6FxhFGTIxx313ZMrJkEnlEJzS8hrX
8zmkFcByXCibUNbvGRHZMxHZmVEeEsFnZ54yidResCIiUq6fTSP5ChEuXjW9mO7jxW5jSm/WEOzJ
ur/lhfzcw6bMxmtZ9ziuWfHW+4ItlIWT3bgS7XDlI7Lhgv2/3J1XcxtXukV/Uas6h1egATRyIBjA
ly7Gzjn3r7+r5fGIkqZ8S68uj8czkkgDBHDOF/Zee2FUzFhkPIQ1MMThFGnFe5lvI3lcxkLCi4TS
SQ61haKBaUmLh4bJrC6/IlND2frauAAdS3RQ2YJbFxC0hbwDXUSkQJzqihVpzrsp/ISrG1aLATeF
XNRFzTyJpzypaXSBuyZem8kQzaWwvRQoW+IBErc0cv8lvvxaJ4bT0Tbr0Ci12D3nagkTK94Y5lWs
wbjk7aqM/IVWfRg8i7ZW173L+Z2N99EorjwVnc2oO0NCGoWsHCVFWlseTV7CJl20rrnbbvGJEy23
1JNDJkfbELQNqmPbkiGBURLmGjNSkj0wKN3IVvzoNaROwBIcLfLBpcEeWPUZxUTinYKG5bkO2ipo
rK3IBDEU+/uykCbm+8yQnaRHClYOwcFVx/VYNh9abm60DslSmpxikVA9ryjQjyQLATjN2CizILUu
ssedFbjHirf6LMP3NTT5NS9JB9EZwmg1YYTkAor0zJpqK8OwERSYfg0pxEnus6VO7zITVU4pISi1
PNRRjYBRIBdJRDZdpxXiBwLISqaWp7LFHJGrGSGGZjbX4wCaTOARJ9gfRMZTEBkDRV3ESbJL4icX
WEEhluhtLbtPlBXhPeFKZzsuK9lRM9m5jtJKME9+DnNJreWVkrG7n4IoR8LJ9d6uNROVEBtn4sG7
oXzAiL9K4+hWk3ZALeEeYuIxYyzqVhheIiGt5uB1DJZLhIkSDlxh1XH1/D6Ri+fEENdBBGBPAeUn
KCfASjvRx0w3vJoSfN+IU5GaOhlQPDFbzxjXJ1h/kxYQe5Frj1QHs6nbTTVIe53+HqTRW6shlXPR
Kvcl0/puNJdt2ROThAo60ndVGjOxyo6m+jH6heNjlzXH1xJBsivJ2yBueD3K6FIY0lqTOpgMVldv
JCv4MELEwkZVMHKdVqYjKuPUSOGk7gczK+EVQVz1JHdL3uoa/j4drYisr9Gt65AhLY6IcFrqaf1k
ap6jWdklccdt7KZUQAfd2na18K92qSqUDZPNjfta407+x/IBoNpvLtXfvv7v1ZnyjeJBlehr/+bG
/N35mso3tlbg2VWIH6DaKQS+lA/or1no4Yc1vwtsv3a+qiRCdTMJCpbpQP6ofMCq/Evna9KUf33q
LAW/lg9lG0uiFpbB+klE3hk+Yr6EYjSLC0eOEJow9OGE63SaMFy+1L8AtTP5MRytB8Oxtj3rJNjk
m3yNIuxhfEoe6vGEWhCl3Rt32anfNQemaGwbtsmZoKjXOlsDxiru2XFvWDcEH8G9dlEu0qF4k+/y
BQka2RMZaVcGnzTC4k25fIgn6WLuVgy45XdvFaziV/U0wYuTvXmji1lke+aP2AeaAsh2t/ffeFjX
9io/oF9gqQJonPiB5JJc6lO0LTbWo+RUq/CY3fcdc3vuLqCPLParZ4QwwqF8hG31fXUvH/Wj/2Kd
tXrnX7hTYI8e3KP4JOzdO2PvOvKd9Kzv5COrrSOElLP8pnsvnAXKuVwUtni0XhCfiDf5lr+at+jD
k5FRLnM0kI8ez1k8ha+M9q/ho8yK+1FEjvNoXcxTtrfke8tl07+sXzHBqyflEr6qV0Q21Zt6Zz2b
d2Q9vKUPkH9YI4wA430sU7McNDL6AYbrD0N+DR+MvXgcL8ONqE91eFKRx72mW+mgPfsP4UM5gGaZ
MZt3CfE4Z1dchVfpZXzJTvGlfTDf2K/srb18rDfhZ8xX5duPYCXf3Pd6q95qcyne0kdz151Gnjrv
EoVB7ky/k84Bvya8ZNw25PhelL1+h1jjmCY2qxbrTI78nXpUns0dAN2DcXDxFIQH754f93o9nEC0
Z3vgfDNxjcjwpl3Uk3oKPkzIDfdsEX3gucUHm4ScBRtT7tfhXnhszuZDe2Wgqcvse5c4xBgfpCfD
dLqe3IDmUpy1R+lRYjQCUlu7+IrDQiWYVl7cS8o22Qz7DsA/Ily2CSzjntjIyZjBUE6wpYQUOjfe
xl11IatmC998Ue2nVVn/qN+CD/kmTn/BCg1WwkPpTQoONjO5t5Os29Rgq9fC3xfSWhkecUyH8c6P
7ltTWMryWXhF8zl2u8Hb4JFuryNwPH9EKHzXT9ElrTtrhJlb34YYwKprN9JHAJ6AzA9KdWY5lFwG
rEuZZJpghJYpvBPbVtPJDm9ZxUIKQbJGY00yJxDqeFajGpVoCuSSFTESEQmeCjMlCdVJ6t+6cJvG
50K9G60rk5+qPlIJWuE+6VDqJTOjs6No14knNwBdvSO3eJJrJ9feX7fPiczLiCRvnWk1peLNSO+s
9C6xXj31Q5FumbB2/Teh+eh41GHzkaUvvncbWDu16zhYVnwgrZ2l76VwObrXzruTENr3m9A4K90b
CcKF8aAg1ElB8hrtM6KhoK7mg/Uh5uos4BuDwx7GjEWsw9uvE4hWRWNNZEGlIuicIv16a2GMyJqz
mRV/CrzmGcorNoATeE2Ht2EwBuu6dC6A0/c0gZLBmkdUP5pRL2XxQ5dOKrJURXjOIncWEMwIdcJJ
h7NRQp8V34xuL5tOw0mjAqENrTuVFUuasaHnw9WvzHaT8IeK+6I8DvDrIVFv8uENPWuHQUXQMC/a
sTjLeFU6IBQoCBmdfAptyO4Ycb8Z7QsY9ZlLDMTQryV0OeFUOvIz8AUnDVct2CDEtCQzie1bZM4R
CovPVVQwsSM5d1EbDknXlI78VkXADa++15IbtEYx7WJD4h8N55EOZNAJo23i00wgRvCPnn4O3fcg
ByrcTEaENj/n3+XjTXZSyqesP6ZYCaJyW7kLj6NR56cpy8ilnykG+f5+fhH6Kw+rCucggUOU7M3L
WBck7XwGIAEDNiQd8gGmbVRuy7Lf+vXKxLGQxHOpulG/2WlzHWvblm5Nu5qyph0HNlRuR81Bx/dq
LJRsPwCKTxY9VD9zSJ32zUzWqWqrGVscpBMYN3xU1sQgDDu1JjUaWrTczSw+5dMWRnphnLqHGlu8
0ncI+ZOb1+Dzr0IComAuCnOrmFe1k3pPZXKXvDMAdHI7t0P0CqRO3xvBjraZJYW6L5HDenbqfpDa
Nxi0GQszPKdUrTtwI0VmmwtDPvT9vA0fO/lBwON2rcc5mt384p2Qt00xOPMFqEwz3PQj9OJ99dAz
kkPqNlJUA41ZIP71dftuMIB7vzf9m4UgKunfJH3dCxCS2Jls1XQd9//iCRB1DJsFcm/xLyFH0v+Z
JQjbij/wdQL0P77+Rwkniwiq8JqqOKigIPzXbEoJp7LxoE777yznawlnwN9FGGVq0/aCr/oxAVLI
1tFhjbDZ+GMS0m8pb7889F/lT5HA/s+NI0AdugJxbtgqnWR3EtRNRJ8iqTN5dJ9Aj8070V92kzah
rSSWm2QVxKVm2QH3rjCSKJO9CFQcSYUDKpTQjHOOjRX3kiCtlNxcsI2ZMe4yQOFV5arrraOviSUe
C0Lj85rerQTMWSfPXqZ/CAgdUFwtO8M7o2C/a7Ha+2nExo4EgpmWRndtZW0HlU8kvNgH5lFsPDIn
Buvvmt6xG0Hg4n9VPFb7KmkPmvU2FMqdqRMMxPmextICErHthzgcmnJb0KX7er4zZQNNFQbZHPU6
HikRnClWUKK2d2WEbJl5e2+4jyaXK8Hv91KHmoP0iCYJDgUK3BxPUtlOgiY6JxdbKh8/Q0CiDu18
yNiry8m9n+rcIlK86bDwxyHhRAr61aC5NZpyUEb2Gn6fvcWxBeapnTfGa5CX6zY1F40/LEv1pQcb
x2NaCyluBsQADVNcNCiNyA+bg77o2SYrLBeAite4Z3yOMwCG68avLilydi/MEGJOtodY2Ol6/KoX
7iKKhUOUgHUC4dYFsNGVkV0+cWnIdgTqM3OSvI9zCSdxjXJIb5nmafKn0DGxkrIVD+csWfkySA1v
ZQkNts5m3slCiJJXfPTF4rMrCRLQwg+xf/cDDE69B3ZLPI85arDqqOXHoTtVtelMvXM0WFuZ5Y9U
p6kdx96jRGKvgZAjqpJ9oD94DXw5k2jZKk53iXWVXAZoRTEHjnpJLQ1hXY1MVmuaFFF1wRY+RpKi
RgoiXktYFNK5o2xRuMZDmHGltGs08DVGQinMSUrsU+F5ExbGWPV+e1DiZp1Hwx6Cx/LfOx7nhLBU
SYeVJBL89f8x4mgHfxmP/4+v/3E4kiKGb9P6TRuqfBMZckvgoRXEpr8CYsg7Q/kpitMjm/rtL2ej
DplJVExTmrgyf7TY/f6dfrGB/vzMf1nsIvQxx3KIBGdg1Manc90laEL525J25Pd62pN3TEniGT3Y
JuRcBNlyVMelYrQLn4SjbvTs0MTijFBM89vlgDum1QSOtn0j3xoiZNjMTSGvdlqe+34reBpF9hu+
UDV2tGTpF+ucKGoCCtVDgsrRrqI3ug9k8D1xX9W2Dq9Vt2ldDjoaCbybVG3ZvY9q3udN3tcn1Xt3
Sx7acC7zRWEpdqE8ohTTLMcVGapNH4QVg1GocUJumx/R1I0NHxVHU6ovLP1Dpelm4zW+WySt+WsB
p+YAK6PeGtEtK7ZtYIOCqmzdqxdhQtGUP/X5QvUfFPPa6yDQ4N8wVQwgOrdbPn7kXdzn2l7ydiPj
6Ho/DLeqOxvGtXSGqZZijgi/jdBp8jToXS26n13gP9QUeTquBYwRzEFmMgpYOXybPP8yswariWyA
pRFBVgPjrzK8cm+p3hp6nIx4ybqQ7ATBViMGDA9tWCyUPecTecnKszFXhEdLhuS3xP8T3pJi36yt
TfuQXIudtJE2wj7ZETBwLp4gFdx1O2FVrL1TeBDOSPWyeIkEn36IOBbRhRKIvQ1F60TaVBsmv6DK
86O47QE4b0iNiQjgeh1Q7dX3FMH5eFIBj7vamWcT4CAaVuMxwk0VIJJF9T9Dbsz7ZtvXNr0d7nQn
bReFY3mOSM6BsKYZWEyPUVk1+AeUPe4FbAz5YCt7ZTUso1N64A+s04N/WUgbdrPZbpyDe3EyW3cE
Em3OoSPukpP2CcOAaIqE3FVxHj3hhVm6s5E/KC+DUwyTutlg8QepLiDDDO/VN8wE4cGcFdfoXbbv
wZy/io/qK+uZ2f2Lx4OOZycdijCOV1u55E7qeGuz2pS4zRg7DE+St0dopcvlKpSET79BpESVLYNU
tU7iFjncWXfu6wtsxRngIJth6lFRbc9+x7h802psyGQ27EMCiukHOuzYuza0gSPCEcQF0GzE8+Ry
NmwEtaSt5WcKMhqYO6mw3fvxWDiNU39ow0bW90gJCvNBxG0tmI09vZUm9UCuJnOdxFLW0/MyqWas
vrFVmlPs9rGiBTJLJJHUG9azJq0qr0G359S6y3tt7ZqOBDRowuYSjkIHoJWHVgHte6aXbKxXTUO3
ii0oon+rVnV/n+LC3JjTnMknVG6oLVvW3kYQCr5OzBpFvOzPtfpCwDs8tAsKOU6e4g6zC/P0bddB
eMhXGbI090PUWRvzHqsOaXiSxifTpW2jxdddA9QiLT59b31o+FVXmqyiT21zLrXXHqqFsKMrD07U
SkwillrQkEdArBizKXHuKs8wnOY1DljUlnKEFs+aQx7/Vw97mZtCiAHGYUpMSf6fYa+k/3YZ/vb1
f1+G0jdTgRKuavLENlNAnP532Ctjh6DpQOUkftcrMWf9sStGOMftDK9G+o6z+XobclkjfCIklH6B
TfMf7Yql36EIPz1085dhr1F0fa+PbLUyvBOzPiJ3VuAN2CqLMFPmOuENhiCVM+JekZC0TNOMhtpL
aPPNGJIPWLbHssQWGEMJ6INNjTNQSEmBsDicNYz0nOd5Ga2g7Bw8+tWyxLXgx1u/rfdmFWJtS9du
r6z9Rn+wvhuVIBYSgVHAKjWQbddes4Zq9RH18YNbJtjDo30i1zA0a4J1/fcAtU7LI2vZ8rWB5njw
VYriRCDGOkKOjQTl4pb6MknNW5Z0S8uFCBJNGX7IfJOwQ1hTXouhcIpMPdV5dYyN5KGFTKAVzcbk
I1agMmW+tAo8Ar1CpgCFhOacYgWNRlbgDFFVu0LtRJzyrWoLx7OCfeob6MGwYOGSNQZrIev+Jkbr
b5AU1+oyMTVxZRMegkCyYwd3dYuThFsAcPK+6RFftg77pJ3hoX1WGW+h7toQtzHysecTnMcQJiIb
0viCd91aneyukYUknjrDXYRALGqdOh8N/ih1p8YFcmClbOY19KUd9kbdexNyAeZ1kn5EAvfv6KJj
s8SJe4ELQYsA1/V411iA+ditlMSn0ilJz3IliDaCuom4/1EU2F6VzxLZnPMKzoQU9zZGZnBtdpfm
i4FDcVTDzWhJWyB6e78eH0cRJqOqPbm+T2r2zfTf3OiYBdKd0BZX9ljrwTPmhnpN2jvD4kkWFZFS
RCRFWZafek9gPJXxIOuQLA4Jj1nTlPRuenQ/ah3R1WI1zpPyqQiyRaLE/BBGOkXhtbQi/JxMxORd
LBKlAdmA5p2G1pcY4dHQuqO8y/181nnjKQHSNAu9yYSLIF9s5FU+uih24qVXwjoqycgIpS7mI6BT
rYms6AdEHc/0MbsWmLBGTETmYWJuaatkZR5UE/6L284NKDXVtRWott4Ge6vH1gHcQcMoUvJTtEhs
7gUFz5H5YVKQDaStFN4wYXCWUZ4vpdA8R3Caggz1sq51+7CvX7TYPJk40etquJRkg5gMLOXo3soG
PILh0rMoJFESDZ1qC9KjG8lOnuDq0XNsxUR6iJsuU21LmezM956Cwr1HFFHI7yH8TOxbcG3rNd0y
7nF64dRk+d0ijuPtHOz1Jt5a8rjtRND8tBczTarmbkOIpmBdGim5WEOVzCslPXblQ4f7XcFHNCGL
Yn2KoxnmVlfd9zGYvLQ+sQsGrP4ZoXMfgShnfMyAtJBTOZzzKFwlvDQemJPWlW4eqrghjLEek/TG
R2RpJS2akdDp0POpynCNvTsaQ8B6IEjUALlBcTEpshRmZHEILAhXfTusTYviLDai539z78dsShUl
aNxolRSdO+EfpFE0bFxaPw/Gfvv6H9cdml1SNHS2kLr4Xbr7HwobBF7Oxb+SNybu299XHfRd+jpU
T+J/oaF/N376N0Wf4kAUtrAW//VHV51sTbKnrwnToEURGyuIwVityiYC4Z/2mrpHGegjnMGwgfMK
9reZeMtmhJFBgbRNyuKYq+lVLElhlhHMRtDqvV568ltUHJkxvJgDMBVDO+d+cRY9dl8lbkFPb13H
kvJ3o6gXpa4sSbVYDp64KsZPveqXbVoIi2qC0Zr1gGpqUm/AqU0VeqoSOZOf80HVNoKHOHFyxkW0
PSnqHQM7xIgUJ4GAW1IFAtolQ44PrFfrxbVIZWb1XShvFDIkCSqMsviqFC2HI7Nnz4ckSa6pAHwl
5by2Gqg7Jfs+iG+Mwh6yjk1OJqAQFJZKhAUHS5kcsQF1byPP3ijjJelKs1JmgqK0+xbOR2n1x7jN
FmXzqXVPRTKCO2L1pRgbj5kaaig7o9HxXPT9OcdxcBbKdBfktIuRw+BlM60hZd+p6pqrx4mlfBOp
NS6pU9dALAq2paEdPJAKFR14jI17zIE7EPMTWPXS8jVOLXFb9OwrApZuFMqpIL2qkTXPJOOkTS8n
EjPNmpwMxAyj06z7t4qIEs8SV76Gr2Lcq1LGhmEs5ipxJOaIQyxRNr6SePvRau9EsgpzlCAhjbfu
syeVQBuYKiab8DpUIuqtxkGrttdZS8kKY/4w4xVGcdWYC1lp4DHjXCchBBvBgZc0JkDEGuSLlfrX
MiRplExlEUgdnaS2G7PgKEvMyHTzveI6pEBaZiLYybREa83tA4dIZ/ZXDyx1Mm1RAuXUuKpNjclB
BgFPm0Nx3mcsCvw8OhHlCryndLQmcGqDt0Jq2aoC1aNgZiZkHyFedgEqSCbhRAPuUlXRqrGsq+hS
hwimsMot+Vrm8SHVfMcz6rVhkcrlKTsx0B6ETgOoIu5TD2lIjE3UH+71Dp+Tktqy2tzDnUePwra9
Ca8+geajMcwpsjuaYHfKbuW7yqRMS9a1qtiJR/I6K9Arg8hqeZN2zXtax9vAYMWXPyG3fGxEUHj4
zshRW/WSt/byxi5cSKjGQCBJh5uODbUPW6F37xEZH7OkYaUmz5vuEIjm1dIexVxX9rl8rppsKYTd
a8B8eiEq+rMgUpr08AG5uddRyevXSFt+/ucRY18gRXi/Qmwo7eNgNouCp+AR2RHgbqw4ISAWLhPz
VLXZ25iOn1E+vvM0t8pA8yjD8xOLfleniBTGd4oSFObB/QjWJe+iizH0YIRa324A04mVx+dJWSRW
cqjZpLrCvcb71Iy7hZbWx0LGoToOBw8Ady5p/+rlDYe1ifpZom+SxGk384931LQC+e2O+vnrf9xR
OuJc0+A/hoWvhW/95Y6yoFdPrFBLRKTzpSUDBS8r/AYmdUmeQix+tGT6N6DWTDPBxP8Hbv0HlHhZ
+70l++mpT8Lkr/qbzC+JKpLAxMckbXoN7BU9BP2VOfJoYgbV5obSvSeqslC5UIYGrTvJzSofZ5Jr
9dmYBJvc10jVFtZRiyVaTLee+NooyFWmMd0lquuDqYEcEpU7FzJnlAi7dMhXcqu/6EVHv6OwFA6a
l8rSFlVH8H2Objccd00QPbrpp1HEu0bp6TsiugeAPeO7AABYtGraJKzymC7kwloXJiO7Lp5YwyEg
LCricO1qjyGf0rY78LLj3WtWqpQcKz7LAp/pGIEBvgskvMIl5zOvJq1tBcE6EMxVXgWr1IzRBht3
eY7wjyMj4+jom3eDLIuOAyXnYEGyva45aKTauI5hsC7j9CBMJ5EynUkih1PAIdWGV733F/D2ycnl
e4kucl3OmxKbPnVqNzCCqp5qrT82kDLqBtQF4XRd++gV9TpPunkLp1gP6d6YtcjkNnkD+aJcsKz+
1haMjC6+80xCHeV+O7G7uy64KMgilRKACLuZvie7tW82ahBvhJC0Y+GsICk0kQ43dbMrysfOowQn
crDCzDpGKpZGHEPdeCsNcdEx9s3o+4rgte9gplTaMzfk5FyNN3Wr3yoDkQQPxpO7daq5SyVjWFav
mrJ5GjztIrHSrxpxVYfDXK1ufauu8ihwPMHCVqevS/AgVa8xmMUpwdlNfEpFxhFZt2HymErypmY1
LUfayqOEHjj+OvfZ8DVb6uADoTERkuaUyPHREgUIgNkWGoRjQEpRO6SwIRDksT/406bbRYflLsdu
o/iUWOU8GJKH1LWcTFXRgUhzaoSZoPdsp7wNJ/9eTdyji+CyDnqGxzwtD0YII1iTwmVU4NkJiA5y
haO+c8rxpR78reRbTt5klzgQ4dcmV11DW0sD77L0Uigmiii6KUJxGiacQRJO9xLm1TjZeCKJCiJC
Ew1hAe9GX8oRDCQniepCtNjbD+W26fKLliPzCeOnlI8BN+dSF1TbgAM+KMZC7Pm75c+nd2LyzjqE
+7yzR50RbB+9/ZubD1OB6ilqKiW/bBmcbv94sCu/NR+/ff2Pg50EokkI+X259HXUJn2TOM7AiUrG
X36NH92HSrIHEVZ4M0gdVDmLf3QfsiJJfD8NbrRu8u3+5FRXp1P75+7jp8dt/rJ2CtLAikWpYFCv
EiFNMTITA28f+AaNvn+OCtRmjXfXj4cE/ZEeHPu0YmavSK8uUTuyGG4U3WNIDa5SYm1EHkavSW81
ntnRb3di/toSeOmjE9e0dBFb903FJMwKFm6l22gYIPJcCeKcFQ3GdgiBSrcLAZZ2ZX1MgaG0/rww
BFuRm5sGXKtI+zXvaTqMANPF1mNshptgTWAJ4IYIVcm4bGC/zIc+PcdeeFd32TLX+XAPybyNiCSy
WDWIBRMhabIsqay2MYcZIiyj2nKK1IXaI0BYFF5jzbyY6ZtnKgddJ+cVq4KKmaoY1wMAK3xPM4OJ
QSeLNDW45KyGGQ5acUNEbE6VzxPsC4H5zJPsq7am0FLgQ4806E3BR27huMDib4nAp2phFY0xXNX4
Tu5CZhvA3aLgTXTDaB2B4n8ruuy+jMgF9yIFZWnCSZ6g9R4qlmbcsy65BomifspeCtAAdkMpZU7u
yXBNFduNDaYnEtk/0V7WiKfWqovVCU+NThKpCmQ1olfi7KjS3kHxLW2HPPRPgs6LmjJfC4FfGDmP
MgWnUoQDGSsfBvMyMh9mKpuQoH9LeFXicBqmEp1Q9yzLdTtk4KSw4Oky3y6Lch2AQ1Q1Zn3GC/Kz
Azl1HReNCAWjkYt9N4CPwa/qCuahKJ6ZrTnaGNlhL6Ggj41lJ6DYYtgIXdtfxID/okg+pzGqiLZ9
LwoFiWEFeTxTd9RAL9GQ7/o6WQ6qequsCUCZr0p2PjiA1p55iPt+E0P797GkQwti+/DQSOpMVErs
ESLc/hHZHudkLu/kIgVJV8ybtNxMj3Wkj9TH9Gqg3Dc8PIt0TW5y9UBWlAjm285c4ps9VCxJ9Z49
pAVsEgS5i8GkSSLM4o21TzCXWCkz2LbP1kFbt7ag+u+1JawEdZibJHRooKdaT3psAjeETf4ZImnj
tWC7614MtDI1+j1azgjjTmEyx87XKW2EJsiwbA4jArQA/aTlMdGWhGVI8/lvPtCReSu6PAXCTUXw
/1epi/+jUv/l638c6OSx4ozT/pIEfJVZSd8Q5mMRF9Hm/0eB9eNMB8Av8hdC+e8F+U9nuiSjRzLQ
Pvy1V/mDM/27iurnI/3rM7d+9dmpkTbqxCSCS1mpG3pfW4Qjt0QsFF8nEpRwQC4sFXsvXEnSSxyd
6SPBM2l4e8zZ7bZrZ+2MaQjv2CWkieC+6q7oIGfHCvjFPbwLGuFTeE6OJFCk53DRebv4IwmW4V4/
4ByevT882UV558w/z8J7Fj9xPdC4t61jwL27iQecp//mN6U5pQ1xv0zvDxxk/1hlGIwFf20ff/v6
v9+U4jeaR5VagQnnf9Ik/m4fxW/8DiUNxDV2hN87yx9vSgajaAxlnQnklCnx9U3JWlCl6eR9qStI
Xf6k0CC27PdC4+tTN6f28gu4YKyqBI6DDLtEi19ll9yZsUEkEUfDwvaxYekkTucoweOo2ibomyVm
5vx/6gmIQ1pu19QTWiEu+oxdscdsI6AqTnHM6XpxdFPa0LgD+TcQqOvZciuMi6LV91z37swcvU3d
E5rSjEgBEiTaVe2tO1faaqTYDAoSbAPHm+BD5bL8B11kdT8OtpdotBkK3CCi/Zh5qiPsrhIOtpjY
jYAATs9tAmLnFgxbuSeP3u1tDxlD6XezAuDV4F1jAr17MT57iXJOg/gwqAJxZbqtSeG2JkzRF06u
jsgirvZuOM40v7wIoX5rJSAObrrItYSdpn/iOwINCqqZznIzq8+tljo1bPcsBC/qBYQcIMUNdVK7
hWPuoqgwUNEX4tYcAnsgoiiKW9sIVJfe9TFgpJaHFSoY39GU/rOVgpUO9CSx4m2hlnc5lHDD8zad
eDNgIfflZvSF11qRn7vS28SIfSIJXC57MAsqZQmDzMy1bZo3G11nFxsUD55Jjq/CckUsNv4A3K7U
AZA3IaNk8MsS4KyqElZVZV5KA42cypSOxX/gMkVo9HOaezRKFThmwKRRvm7caiNlCIfMY6vgrc86
fgKl3RHKIdPqC/Fnl0VOXr1iUd/3iVEALDBKaaboFXqHfOH5NfyZaD8aLPmKBSXdLGXbmTTDfIz9
VaH0ywCodpKKWyMDgDVU+0FPzugplEqAvSldMiw+sSa++sUyaxunUD/VCXik5xupyxZmE9paXa7S
StoW9OV5V51YXO6UHKxr9KGq3SaS8zVgDXmOQnOpWoq71hmlgwhFQ54UDxX/3lneDGClxlWpD8oy
7QboQ1mB3DB2l1TnL6R0OziGYSzFS01gDZj6u0rtrgKIzbZFyl+STzewgZYkIMit5pA8vFeGhiE2
Yv3ire1aMB/Wrhj80a6FmWLXdbaThQL7/10RvaHcx4jC7Ld/b7VgJxjGMkRjEkusezWpPFdCtas7
b1ELFm9ec2XxDgn4H7MwIc03Cp4DCOiZahKfLPLJRPQF5qcDYJx5qiOK0to3ylMBf2Be9tFVrdur
ypozMAuADZTHOi5bMxA3gjW8eMCqdJMQGGyCU6s8gqMug3ItwEwci/CkxLeAhKjCOoRsGNKKKFDz
kBvvoQUZvPPXBjBXE8JEi6U4ntjDKXfOuBTlc6ED7VZNdOgNIAqwwIw45fjZ6jrCP4dZ2oON5gpj
HdEId0zXybZapSVqHnRIlQjDlAkMOuR5xQTbQJag8esNpoVA6FaChCYOeEeiPHR8gkyUBjypmeam
e1Ur9oKs8jJQK2I1aAf9KDXdMvdq0lqQn+raVnAJ7fTTpRnikg7Wcf7eTFW+6854A81l/a0YoZJg
9Q7FnF5/VdbxpUqVd3k4Ca23UJH9qvmTMjgSJpCsFeeCRULjmIItix0lfy01ead3A7Q2eG9Anj3+
qQ7MgMjCiWPGL+WnK/KuSWQEhmjjlLGkAEjNGZ4EoZHOOgdmOWi3PCDgAF6fmyz7rHrJ+HePgz4n
2Nnu2TApgQZ4o37Dynf3b77lKcAQr0rISUn1nDyY/zhLmNQtvw6Jf/n6v2956ZumMJviSmboOzFO
vw6JdYbEf8FNf95kslM1mAyDfYCWNP3LvswSpnrBkhllf+cd/ckVj3Lotyv+p+c9FS9fr3gkoRoK
c2xGqRmtKwRgLchSK90nbb3T5dYp/OHIG33bUl3K2SWszLUX+CzFnuDOC610UJTe+T/uzmvJcWPp
uk8EBXwBt00StM329gbRbuA9qmCe/luY8+sfI8U5oVtJV4qZVqPZZFZW5t5r96nFmq28nQ2Jgw6H
nm6Zl5BIv3WGe7LhHrrKvUpL42jND62XH6qemN9mxnTpkbG4QvC9IdZno00pm7DoPIokmFv09faT
Q+piOOOTduqX3LvNsWPVfDwdS22iKX0kHGhVQg6oQAnAfER6th7dYlsDDe6TguGmS4xIzl0xsHFt
S98K9OpzHMBKxnAQ8mJvw8AHphIMpgKwqm80IsB3evdszv3JYMao2noHufw40w2QX+jvOimvag5O
ORF7zErXWHa7knyBjl0NsTD3pqxYb3ZHqDH9RUZOdCYApslsY6XNyjREMBndsa2tdavVNx4Rey4V
Lewe44QzFVbkwEqH4nxZpJQ00kbseAKOxPJHZwkEBOZhJIk+nD9FCnxRa5Zx42ie7GV8ylV4ENA7
Xe/V6odvnZt/oO0w2Te13BcaA+LblG5qxtcuMME5earYUqXLumpib9XR2KBwP2ZpufWyYe9XbAAc
kPpdYb+my+orHfr3bK7Zot5WkX6DymuBKs8+EHgG9AaT+gE+W8zkPjO6bVTp637+1BloqgVw5S/D
7vRkds+pkeP5Dw++Lo45P0DLZqBz7Y0Wy7cWgQ6yY447ANUesfW0InQZXOxYnJH+1MyBrRhalN7Z
5niTIS/0hJVSvCYRNyVneIl9eFegPVqb5EOiZl1GLjp07fi21p9dQJ+5039z0teuUre+G1/NExyf
PgtKPXwYpX6oBnfbExXiY7xoI+1xyLzXXkh2xiYDcBuUNy4CIzNXnvY6118mozAL/6Ev3rVowI2P
TqqumZ30Sz/17y6oBLVTq4SFucll9vpfC+piYfq9oP729T8KKnHPrmGQEPu7MsT8QzcNC2eqA6eH
uvnL1g2hhiUott8vVAtP50dNNcjt+8+V6ftQ9x9c5bkW/k1J/enJuYT9UlJNWSeKFFEyz2S+MSI8
onkEJXAIjKi4CQGbI99Y28MQhMl1V6J0l0Tzxdzvu33jQO9Pn70Gmu24S5zuWBo0K2NEqzA9s6mC
MvnBZ8vi6hMOClEJ4LNcmijW3N5A1h+MtnWV0+u02XttZKuwe/HbeIexLTARExr9k4FJ3IWV6dKU
lLPcmjF2n5ATZ+V4/bONV0kPNR2/lPiCsDHREEbw0wg6j7JNrRHGdx5ngQc0M5cc8hwtws4C2DFL
YqZMMlf65d4mDlU9vi6Ejrk52grn0TDDCXOhYnn71ptuCxRsWlHcpJPYN7g/zQg1f0pjklrXo4NG
LJOBRsB55et7Q45r1yFCUPI5BK4bMYVES5ibQBt7im6D76KOcbY3J0d2TAK7TTMPj6DPGPfBzkli
SGmefp6ETXOlYw2jGmlx+IgqgluJHFQOo8jwr2azYE+Gg4Lg9SUbhBjRTgKaddgPjWR88Qb60KV1
ikRZrsac6aJtTlxDGKAKVmBaAoMeDpcW3jizwg91Y83V3u7RVjS3oVncim5hx9SPc0MP6+pXRobp
ukvIYF1LH1wvMGqXzEFD/7TtStDU1ltrqM7/7hqCitpkTc4/aL7+ew1h9vLXGvLb1/9ZQygUNuXA
/4uQGifTsryByYUp02G18mPsYjjgsBiIEDbKkodO6c/6AY8LLD4zQvCW//mjf1BA0A78TQH5+bGX
nu2nsUvvd27iDMrflW62V7p+Vertk57Jq75yTl1UbGkcnwbSaTuFmLTGw0dO+Z74x3WNeVp3wqup
lNeVds1OKlBje3Imtp2dZe376I1VsOzbVUg0Qq+cc0UWSeIOa0YMl2WZcecjlmgmj0Nj/BDnp5DD
3jaZznv4U6rhZGj+Y02Osavp14NRgqWsDlIC+2bpc4jncasT9mSYLAA0F1sA8w89qa+zyDvqjrz2
U8HtTOBaGNdFb7y05kveELAsW5oojeqRTOhe4lUKWiAS7tYm1LglJI63RkA/ctV1KdZJcA2JBr1o
AC+/T0mjt01uZY325S/MHjsLZAh6YQjpadVNkqMPT/297L4m0RGbRHrSJJ8GcSZv+KzvHbfcG8kn
NtWjSOSrm2B2MV0Sd5vNEBJOCZKyI0bFll81TUFlIretFMj0SfqSfCZASJQrE1mCWdaPvItXuokX
YjDls5u66xDakD77l14fUt/SDnVdtZUeL0uITSLnpVCROV74xJfkuX0/pN6lYdBNuDbI+9yhj7PO
SZEFdu3uK0I4MYpmQTrODxF5MJMhzrPXPob+OK9cAnMm/TlC2kWwMFRA8vVku7c7unFpHQuP3IHq
eVSItLwajiWA6MhBne8vzSHdJtDIGXS2TZ5gPQT5dBvl08F21drk2zdR9Tj13AYaHPKmsTKHQ+hV
hwI/1pQStiWLuwj82jS618zAgLXZh2jKPySBeZNGUAfg5MRkqRdagKWo2egA+VZa4GbOY2IV6kJ3
2VSG/SYhssks+RUl+jZp5KYL7U0i3MBOo9ehYS+/UM58Kc6oyNYm48fETR4LamnT9XdQzlYT4Wc9
XMus5MVKGCdUCvR8bx0YALBZD6dv6IR3UTm+6bO5TWpz3+TmnRJ3YQJH2GEblyXZ0auc+yoE5RzF
3qXs0RdAtc5ghnJf4L/RYkb9HPQ2GQtTc/Qzgzt8vQ95AbNa3Zi53Hx/lRL6XsQqAbbbSxMqq4mY
kxyoi0HxPLZ6YA51j0/1upNoAR2P7ZUhJAxoEwFie1jebxbWpaF4HKLpqScuqhs9mA8+nYEBzjxi
0KIjkHZ8pJSdv3Gd6pz0IB+S3ltrC4NBRs2tRIqhI2yZ9W8ihDpVRfdGr3/TU/VQ01ukRMUxkZo2
qXLpDwR2qvxQ9tEqQSzSu+wZdH7cShyT1gsyQH6WAT27NLaqqYJmxoOAzhEWFiNFYzP5oHcYs7ah
Wqup30fyozX7FdhLeAMyv58zQgK4z/SzjnRmuGGbfpNPoEpDc59D7HHK5Z2bbvTMqkGTIROPwyAm
hoKTMo34z4SrFHmArrEqRrGO7P7OTQh/ifTz2NikDYibrANHX2fkX6RPiTTXVpWccjnOayO1V1pO
1CXKDoHqtIvFXdY/tV3/MrbVqh42Meq/eLxvsQJkOiqmQa51hjSq9w721O68OdxSbdZ+Xa7jzA2w
jJ9U7VwY0iDbW91lyFrmmsmt44K9iGgAvnxFtp0hGRVxl1G+CMYWln2IBc/4QlgJwXrOcccYauWM
6YdDjo2mpRvOGN55dr3nnPoazO1oGQ8JwkjdY9xMA4Uh4iaSBJFYKH0a98Q+9Lno3lLNRUbr3Pb2
eDnJMKhNC/yIqG9c69k3H2t1jIeCMDgISjpJGsrtcGFGXyX3076IPjozveuG+kVUHhEhi/QY3VER
WQePA6WT8dugxLrW7AubGDQrto5y4pfSwK0Bru2xSvfDYsZfya64na7bLLu06FBR8F9rmUIrD5C9
osttPWo2+PvewTA4GoHosP5F000XwrmvQ7ZYAOq06XbiNagTEisN6KvCeDdnwnmmyxGfJBuTwDOx
ZWB62rdQOgh4v6wbfzPjC/ILgfGWtyraN0SqddC7w26YHnRBUmGeLUTFHN3CF1IJ0qKGT91mJt+U
ZFlXOz/U4KrJayTCF7pxExviDizcddpbO1mRtWqrmxIX3ogXY+UTOgEg71+9GLPRsnAzcJDDOKb+
P7ozLmx/6c5+//o/uzNWsgvMm4h3TN4Wo66fR2ZwvHWTqx2qWP6E29VPHRqIcVOnVUTr/33Q9qND
83zPcZntka69LHn/ydTMcv9mavbLo//WobkkqWukgAhWsIyW+4WzW5+RBxHzIxAfzgDko7sWEbay
XNw8BJvp4AAjGHuRtqxIQmb+QFO5QlmpfxhjYhOKCFwfnRy7EkdMp5p0AqmmY2HMzirS9SeikDaG
ddvjgs4Ki5w0iAXZe+rD5PJdImqnWzFOxOuU7bNGmKjDEqwSGKvS5LJT2LjbPkgs78JQxodOrSi8
fQ8Hph9mPsfTttXSm0bLdjJaAswGI1DFfYxTKqUFGkPgl6N2ighPZxYXaA18Bpesjdk/pp780CO1
d7v0vUziF0XoY16K/aB9a6E/awb2WaBG8bb3rCMPu6piDz5z5e1CaGxIkIT3Wnjk3xofo2huackZ
Wftro8g3I9FKE9SbZlF0WNomHettLsRVA+LH8NzA6Bdjjr7LPHXtthyw+hRftBUsJEksqWFemarZ
5jabt8i8KLxoLSeG+YbJ+Iy8eLILtEA13XrO4ekY87UbOTfToK+jKFl79kvai/1Y2QEUgmPUlbgE
3U3hqV1SfhSQQee4WusdrLOUhCSRuAcYuVwAw8e0aIK0G67AVK6lYnGQ2sdYMw+ZZjwa4UAb3njb
1njXASUKqx533YTSSdJqhOkjHc8BqnmQ+vi8Iys7mewKDFE9JPBstbnbifY8IpefgDrrIYO43j9Z
4s31uMUu239bBZ5F0baJhEqLQ0EcYex0N2V2mdoPSHMCA5N9Jz666GNwuruYGat0rmZWFPhLDtCe
91q1L8x736X9TpHCF1cSF8WM0LFtPkd0KrNxVeCkT5xvWgQTlOncaNeXCYQ2mXxm0bnKC+JL9Cur
pnKb0EFwGR/cSTvjImBCOOM5STfLeSflPUgTfPbVm1GE14mnXY4aJBa9DUqs2xXXj8yu1rjZTjMu
iMnLN1zK163ubNwyPsq5Ckp4pbsEAFmEq8NMApOV2sx6Syy6SLaWVeu+jYM4CpFEq9hxT5XuXjSD
2riu8a7wwhfO28BHwsNJkhFiYmDX8wUfxYZLxzBsRvhn7lSvjWg4gYbZ+wZp8Djd2QG+tlW3n6P6
kDoQ7C0xvzZzf7DtZK3xQzk46LLU3cC+JTwnuW8H7CqWwpMeZ8chhf0WY5+2rUPWZvuZQ7KeTQSj
2LCbBa6COsyEcBDuy6peK+2zAdGWI3wLGTnTl6w1Zg199I7V9pDSp8Xw6qTRbHwWdUkLQ9Ud3nPP
xZaaq6vRHd9r+waE8D7XYnJ06XJmvBqZv1NkEXjOnUTgoTU7x9bWlQGbDp3cDEJshp3juhnMxO40
sTcjWktODEWB+ncYx4EBr21mVw2CrZjpqj6R+ZKItQHWZRnpphVxjfnR5Q1vNMBpsUAMZHjN5W3f
EavdezQGOeSvPmiaBjA9E/6MtKKmZ5CFfy/9SADVjS0AXRt9sJVuSkOdbElYVUcGocyA0yZ4a73u
G59X0rlVSoCWirlVLlmLNF9xcv2vnpsIRqDQWHTkSdb/xFXZzDJ+m73+/vV/nszmHwhMxEKl+s/w
hCnqn5IV8w9f+AvhVBDV9/M2a8GVmyy6BEBRKDEMaX4cy0hsmdUi+LL+s+f6B4MTSyzC199UVD8/
9+/C2MlhlFq0JpE2IT4E0HCZtilmoMkKvJuVQ6/lqqlQWdE143QO7RtLZzeeOtspWrSL1TkWXdBD
rSr77spfQuzydj8yq6ws8zEhVro302PXhmAgyr2pEK9Y6tEok0PpGLzl/C85ZddF4tzZQl3GM4p/
3FSlEpdVlWw6G9voqL2oZAw0IXfKaA5kTHCDzjlHGTnE2qUa1b5HSaJ66yvvrLUjrRXlZaNU+yDz
/sAu5DHS780EvkYpr0oRr2K3ekaRvJ40/FKEIPSJOllO/0yqws3khwxD1GGu5KGME+6BA/IFoBl2
dmMY0a6fkOxrwwGF+nrsjVXmd1d1Xu5bgg0tH+xRSDp5Xgv/iTqHlBNv8lCjBo6+Ipx4ad0/aBEF
M/1mLLl2Sh3N4dSO9kEzXBK8UNBr3sVU+6tWa5+KMN9a06eJooH191HPhl0yJhu/H+5DxVY+JpvX
rV57yKvFsWxe8jANxtC68kS3Uqa86d0OuXKVmUg33n3gKGJOSF1AXbrIVDJbW6kcLGdFrZmHd2fq
zr6q71n67jOELx4lxrW+Js9lhsJWLOzdR4TlF050Snv9yR2NteOjzvT1nTUTqkA51JyZsJbkbNnk
QaXNrqvHlcD2nYVxYNrtuR7mDgsgZEU/o1g2ODFCc4P//whc+qlPja1ZMTyPjbeB67Hm8RCucVYs
IlGP7HRsy8rqMjTbDovDtxHlyOSJW02GbzbcE5cehXvg1q687Vi3GynJ1IjhYUPtIkC7wrxjZEhZ
6uEY0i04obXueBdwlVlFHeZMnXpO5r0Bqd3EAjZlclvA/DbJuS8YbOvIUSkce9ziIC/DdWNwWMvS
fkw4AHiXrkv1GpKYUSbyXc3iYpjKZ6xMrzLBJY3GoE8J1nKivT2wUbTg/aMIEbl8ijMiFEtnekmj
dp0yVmis9zQHSzi4x2IiRDHm/mQBu5/UvWx6eGr4YJbAtglvJRsdZF16tE3xi0Y6hBQlN7WbEe4m
aHzokziSkyy9NXSw8yILwujV0tRB0i6mZHtVJMxVAr2jro6jmh6VT7J2NwQN0J1GDR+tAcozKoLI
Cm8y12Qe4yHhnTZWq842TUQN2WiwO5YVYu909GmQVRKHyJhGW+kc5os4o9E+VBNME5PIXCQfDU/Z
tclDRUoNXQTWIkvc27ENSzNEodZd1233rtfxXhHp2BMaLzVrM0PlTbSHXLEq9EDEcIVVROCJEv8I
tE7cejFYF7e6deBEOPatYZb7rpOrCpBqqtYD1Ba/zC5ATMrxdc6uEi1cL5mWKbZEDUip45PeQzzC
yNo31xWqI3tb1s6KIBnkImT5waotby0QHNYyaRgf0k4n91byzoA2xG9WRPVqqRtWbm56IhjTOWWP
OmxBFV5Lkayt1LqzmsogIzK5p7LuQuK47VgRe6bv4np6nwaiJS3rqjcEQXtXXq19sJc9KDmffCc8
zKJ/aZeBzaw+pdZcjr6zKkHBTlr90Crnll/YNgeAnzvxUQ3+5t98lDsGlnZOcw5zbq4cnv9tjSrc
v6xR//L1P45y5iO4WEyXLS17kF+OcvahyEsIEvl+zP+0RnX+ENyHdZ7GRryqL+aUH6c56jGkqZZv
OahQ2bD+g9Ocp/jLaf7Lo5u/2VxUOFidNwoBZjVM7wamBXdImVCHcCUZwBHXfXlMvBCE7XJbkLY6
jCl7hwnLVtKU0B699HLyczziINgaaA9mUqOMnletn0Jg1rSNWT2ycdswdwuK4a3mVuWH1mMv5TYC
y40OrR+ejNEiiE4wWCYC0FqK33XfTmtdP+hs/hNM6SL2rjT4jgmQLQQaAVi37aAfUwnKn/yt0avs
TVV8jNqbWtgUIW7L0MKXHvvoX3z3dWy7+xyG2djktykSlRYYoWer29jvdl6fnyI7vI/ID3VgLFt8
0isqdRnbcGHda9IKgrRlETygSZhjJp3lJirDT1FVAftDbBgTjv15ik9TTvCC+9h0oFl0uYk1uW/U
vcHyVBZvbqU/KodbZBRi2ghvVIpbDWHkCFELy6Lw+mNXmUHZlCePMAMLuFzhtfcavJqJabgGL2TW
qoe+qzaVbl1JL9vS8WxnaI5jU2zydIC/Uz/adnide0lQgIHT0uIoc3Af2nQzs4nBOQOLJyLzMXZJ
GiwyhrX9sVXGvhQdUVRcNd2+eyM1CebKZGGPN5CzNuFlZz/Udfc4+NZlFWsfWdgSWN+DVsk8nJQ9
whZtXHcz+UiZCKQ/XxQRqK64vAcTsYUlHBvFHnblXUOiJJDmc6OBacsYQguuqzrypIK1tqvVHzAP
tk3objujP+Dv3Yb9t87FeZKBl+EUGwhgNcMasmhJ5LK5y4WzKjoN+Nj16GIX6eOt41XHqsGzFVGD
+X0kRUDQxTqqyIIFa1TWqEWHcLwSU0NYFvt5H7tRd2uq6x7AcBc+FsgNNdSis8ekx5L71AAA2M/t
UxdmN3ZBng1gZ7+2juFkokhiLafJiN5H5NveTXdRR4pZd6mJLXvOAH3paiwMwkHDT+Anp95yLxN7
+LSmmzCyH9vSpz9k2SYqAipEkj9FtNFava91PkpccXt12/bf3AXHIot1Du7FdPe5QjLMaL5OYtaU
80VpBxl4o7khC2dyGd0WD5W9ywiGdTvX3NX22L0ZKg+34RgKLsPEvifbzuE0aTmdXHNjkbPTzuma
mKwLo7632rMB91lbFogaoieVNO7Xv/p4YFNNpiLdOFNR/X84ZoRNEf31pod8/9ev/+l48AzXdIFv
6gxPFynNj5seFh0ODVbz1v8bz/45g3X+AECGGx6543eH5E8qG+cP9I/8ixDyO8Dsnx0PCzX0t8ve
L49uLH/+05Y8qYfcaAtH7NgkvKRDJS66bNhWpXZw0uEjLvxLO9XMI8MCBjQZCMfchI2RXugZWNth
PE0W2Zw+ohjRC1KSFjSke+WX2LK6EzlDvD+/cQ7CpRxIN3wWVXEYrOY0QxgUtbPPMnc19rC0lX/W
suStzczNQPY1UF0D7m7pko/s4CZUGz7sa22EBtoXR89DHOdp80Gb2AVp2VqW9Q07oBt9gCKWGCdq
3WaRurfqIQYNnFjdjWQ8FaEYscw5IVFCY+I2I+ZLNsbMHYhQx4hlToJ2WUoTeFJzqJeLoECA3cDO
SIZtUfSPJbGoDaFDk/PUTKTquOHLxN5Nrx0WH1cVHyS7qo4EH12YoWANTZgVOraFo1v4i00i0b9Z
5C+HboXPNFvZUq7V+AV8leMCyc2AhV5WTy0I/Kgg+UrbRWZ+makCLrG76qt6R3zQVhmSDy8IXlu/
8FPnoaS1Hbpon7gTOoJ561R9oKxhVUmODVWwXXT3RfGkx9+0MHDrwFWEq3saenWT///TNFoAn4n+
hlCVQqoKIVbJ8QFQE+Pk9mJU+q3OUtzltpfBuYKVc5ku4CsdLrMJCavLKvx/RdBCyGo8vJgQs7z2
Wy6wP8VleeaKAlKreQ9Z+YeQtgTErZBZwAyBy4DEpUHkgnDAGpo7OqSuGmIXxhYAYAvBy2yvo7rq
rotsdDGiDv2+LXTAATnbwsqgW/DMj0m7GfzpOm2Lo96jQ9cdJA1Fea7IzfW0EqOkl4/TptT7pdTD
u+/VzRzO565mKdWpVyb0ex/oHfzGCSWAfzWNIeJdZnuDu7OmOpgK9WA3ctvCJhs7dsmpGX9K4bwb
k77y5383FcQxoaMDlqJs4iD4X5VzkQL9Xjl/+/qfKqdNd0z1pH4u2X8/V05LX9ZQLLa/mwZZbP2o
nKyuFl+XAcuRMvlLY00ZZtNm8rxgrOi5/0lj/Te2Ln50010WYbjOlpCfXypn3k5uUzMd39VL4Cei
iYFGsYmSYBxxoILQtWrzOk57Fhg+0PNvOvhPxBJW9jJgJbHks51H1wNVU6ux67bynFp0od1wxCzt
ztl9iFsKs0sIj/s+hkwoBVrIGToG1+3e9m6xmV83vFPnOF0RQrdKrehSy90nSXLsMDR3XeUxAr4X
zvxSmRX4g8sEf8NiOIsXxoYpg14wdc+LG2YFJw2PlNfLQ4KeZKDztd5yn0Q5zzyKgTgLKMoxWL+Z
7DPTG1aWk6xKTE5hpO4UjnLlQknSi8vWc9dmA5vCGA62pC0NPaDHKWDAeSORklC7auY1bMXAL4c8
NJwuT3XrOET5QO5o4YGW07FVD15L71bsi3wKRJVfd3GDeynv7gZpfuvzdFeZ6uTr0wIXwW5C6emM
i8HosYBYybBy6vw2zmwLJvmHifCE8InVFC3hLt+50ci12xXlYRdaw1Vkko/i0Q124zo0NNThLeEV
Oc1dyi+ruWf3/5w58dptzEB6by19W19nTDyKg+JEG0eEIrxK3bec484xTqjbLjSaY5fDUJGFHXI4
TrbPHIPj0uDYrDk+/RD+ZI1XJ/MZBnK7JAvEv+xl/zFL7y5lux9PkL9Imbr1aijKznCWtnfCdrV1
sAQRESw2siQxcFx1TfuZRkagZ9jaCA4IbYRPRYlKp3puJv8h5RnieNrD99okiVr1BduGyCGbNGkO
dmlcjonazChzlFNdQLW5LHWXRGLeZAxnopKUdh1rdtNeVl3IWspxjlO60BPb9iwQ+SSh00NpJs9b
cl2YYbjPIxE4Zj7vMIR9Jr55rO2YIPpSvhQKk0xfXw1CD3ybnYqO4rvlvmeIKwPrjvCu28XVjWzF
gPA9ZO2WCyMMsfAydSWipwlky11GjA8u+XUhkT+VybXtJLuW5I4ed36tbHjT486zSR23YaXiuZMh
mtvYvqahOmOpupCGhxTGI/wx4/0+X5LOU67BZt67fvQ6xRmae+ZkeXnUZhCbvt2cwy4KBjYvkiwb
TBkvCcl2uRfuW18eMjHBPejb2zZxT5rDjiXSr1n3H+yw3MdFseFjzaqUfXPqnQtizvPS2btDse3b
B0VSZp0D2zb3yGP4tFp3ck524QKJbLnFGKrcSOIbItu6zOvq5l/doXORdBYJq0O/uJT1/zbA4TD6
yznz+9f/ec5gLEKWjNsX8iLeo4Uj9WeHvhASPdj5lv2dE/zjjCH3jUmPtdwXlniQn4c3NjD9hVy8
RN0a4Ev+yRnj0Of/3p3/9NiG/puvCBlQFrtsa3f4YDZx2xxl9xYx5WMx/Gmp4py0zk3DvbIXYi3F
tJ49G/aRezWB0m6JAmdEjkA1r7Zmkj2Sr7zXfPO66e1tq8h6G9RJttWd2VIUQ2PAZefsh4g78tQP
hzJXq0oROeJo1oM1ev16JHXID8WWyOd1DyxQG62bopb3KCaehzxb65KpShyua/IzVSuCuks3fR4H
RZOCjAKrCKRpxFRI1h6idgf4Nh1fmJyHvgYo1L7NhrPya/FV5OIhmh6gO64aeD2D4WxG0yDgCRGF
F7Jl1sSEaVpuDPCALOwLB3U6IyJfa9eFC1fPieAFW0wsspXQh9UcF/ux7i6chWGP9Smbnp3KY7WV
PxaVs4rNMqgpFZVXwK7tP+FI3WZGT3AsLO8qemyc6b5Pcu5EVsvtQEf4itR0mRVD8O6zhNiPu242
V5XfMbByuD856DSkA3EvhTGfs2wRq3C6T7V+I6p204ch/BFuIvlTKtxTKYtTNj4PhRloI35prflM
NIgq8WdcYjmykf3OWBIH0nBRdIbafvbPLQuhPOdVjNS4Kj3+9y4y0pbJXmVvw/ZVaVd66K/dLv+I
JSLTpDvo1b2XJMfQiHd6Od6KvFprTXnlMz1TGCY1+g6P3MrYWmfRve+/lD6DQLI8GArVN+S0g1B6
ioE7z51/1dUNaQcdoHT+ttmscIpu5JhvRPswxuUujtxV3fa34USmgnwfuqcJ0B6OweNE667Cbgsn
DRx8dSm8Zs1scTfm9jazvhpErsh7YF3m27y+jgoJUAZTLWdn31+72q0zm5tSyW1XzTQs9zPmIuyo
1rpuYeL3dylvIOF3GwtOYw2Ks3LcLQugjS8X3lgUVOad6N47caVl/f1gnxLI7j7WD/jGh84nH4xv
5CAwLWGSxEn+XGTR5zwDskYFZLgwgau7aWQfMGTQ9fNnLYtumppt/yA9tJsI74b7qoAQQ0Xvx7us
dj9TosqqThsuMtGsy7qpV1aTbKU+nwdsx23mvNZmpFZiwJFRxWjEB0iTtg2yW+7/3cV+yWNibKIz
OTf/x6VC9/+m2P/29T+KvU3lNv8/k+qnaT1qOU4AMkBZv3OfWVYAPxd85vGEj+rkhIpfLxXM8dHQ
4UqF3/tPWRHu34xjrJ8e3eYhfh7HhJnmq0qz7J2jiBBhT6CTVJY9lPRtfPtlkXrt+fnlSPqQ5ePo
lLzXVDRs2qlFR05rDyO8GpbqEoeHUEw7QArrfHHMMMGcCvdQjYDa3YTIMhZH0skf9DTnGBl2YV2e
fOT6Waf2UzpRVjMY7o7P2qkltShrA48NruGAXPfA0w7+Z695WCGtJfabbrO2D8Wo32F2OrLdrNEt
WXzjLFqDbsILwJrWzTfhFAY9c83GF/cddAksCEzj0/Kx16Z9MjjvTCJ2nRgxM2rnqJ6A2uYHVcsA
89d1j53RKUHydjJ5JRHc1J2ziVpAA09eJ9NOI0w6tfhIS3XSuvK2Zj/o+WBgsG2U1JISEqCErptV
x/GzZyiTKrTzBIBq1YtXQ3cqxwPGBppeVa0KO0j0e5HdJJTDQR6j2sA59mFN5X6a5g0pjSdEfqd0
1BsaX1AJpEUcPD1nvm6En2Y6PMeR4K/5byi1L+oxg+Srf5hJ9+jPpEmOdbw20Xv1Vsw8LQ4/y8Ja
efr4MA3ZmfrAvls+1h0Bc3HLNqav3XKbdOPeFbAfR8d9mGA9VVp0qUfVEUsWMKiR1ak5ojqODYb7
HbKjR3vOcjj077r2VVcRMxU6eb0ynW2K8/9CS8tN6eBSUUUa9Kk4qBFc2dDJq7Tt8JbJ29JuINRT
NsueNOq2bXcdZtOOmJFODwWqtURrL0yHxFHdP3h2f2zm8qFilSGidhs6X4s5v3KNNVvh2ymhf8ZJ
wG+kpJzbyIT7W82RT7lRPrZkgeixOKmMH6LKaqbbBqmFZZBzQKMUfGR/f0qn5wwfic0x3nuws1S5
dzneW455X+N2yLGfc/x7tAEx7UBOW1ATS2hrNjzCmX380jyQNHQx0U0AJd9odOYCJFCVPxSe/eDR
ezDyIVMlhNRmHqysOJn0J5iYVp3JNuD/uDuP3bjRtVvfysGZ02AOB/gnRbJYuUo5TAhJlphz5tWf
h+7t3bLd6B+eerI30EJZJYn1fW9Y61lo/nQ4jzHKEzIZaITD7RgGa2SGroGSPVXzDf26Y3YWogFg
jcnwyB/8dh6kq1FomPTTiEm6N1FHqUtBpVJZ5UuJFbOVnqm5hoBH1aQKU5dyTKEu66nPCuq0inqt
pm6bffGSU8dlWngPgMGDL0xaNpWe3/d2SOUnhOoybKQaNBzSyNGNKFcylWI8F1+LSKOpewG8vreo
J4Oi25J8vNG4dArsdmWeEFMr+dggR+hGImcCbuMBdIQoTOdazF8JKXdDhN+BIXsZAFBTmffIY105
8ncqmLQEyYSopm7YanuJIE78zm+z0DYrUyqJSp3vBkKSpNHAfJzeF136Pg8UdVOkdk4LwmOlteBb
lPmhmzDMTMUxyW/78KrMUK8oPKVZg5e7t/NIQaTi70MZhVGu2MEQrRsFOJ0Ow68o4s0EmKQTwjsz
FbAY4LxvM2a+S7JkGhBJz7g11OdbeJZbUe3PMC2vct06x7O5k3M0qCoT4jQtXk1BYLuvul2v3hhq
eMjRkBhdfay0GVOnuTPU4Nx35ntGG+vIurTDJ3KvCTWfFuEen/gKjqpX6PpDhVpDB+qa4kZzjFF/
Mlrxj/Y0o3DjKVbRv5Gqsjh//6WXM8Slv/pxZvjL679f7+IX2m8T54L2LcDl8zJeJNyFBo/J33/u
97+vd7D28IXFZYL5zXfIJO/7Ml7/wnYGubvM2BD0mfFb2xau51/6uR/eur70e5+2LXEq5MhUQnlT
aBAZRJ1pdVHZPHEriQ9HJ+yyENGRAEYkz31bmwqnj3UwNqoG38bsRaYOEygBc7FvyFe+VK+n8bWu
HuS5nJ2xVFmg+Keh6F/16GGZ7olomgyJNKoFSJymLDMW3BRUgO45Yg87ocZRJAAPw/NEwEsTM63T
D6FQe0E4k0jRQJBNV8N8HAvfNvM7PGTBvkMaliElB7BSupZ0alllB8Qlyd9grLnPksYolM6WRYVF
8UCSGsWElOpcxkZ0pQ8lt2fwNcqYREkGVa8ByTY9gjaPy9uEyCYrbxBKAbityQkxQmkNKQjMFWtt
xjMBjAhyDjvzqURFVMvmrumHfdm9IZk84oU7G/XLlBBHAqWxyvhJpVm+NEyLccwILK42+bfQ3oi8
tgBWZArrYpW1Pr5G0OzxSLHSIiaavzaTsi9qRN9MfLTwSuVX38u3U7pvOgSz07sRpBvdUjcGCwVR
u6+1hx72FShJdkqIdRt1Net7GQlSRSPYsyYoADL4yQSVM/w2aSTGEZ4C8c9seqEGOb22S4Fj4ODe
WKili6LeDelTB+0iLm3Dt1yhBbqVaiyNtWCvI1vnILZFguJKA8N0FXBOMVwCgHnUMC7VVx2+t0HC
JKZq+142PuIpPc5CedvnxslY5oiZzOzW768M1d9x8Dq+X53yevBmIbnyKQ865AVG+qAXpttE6CRC
61hEHVnAzTaJeCg7TdzJfvq1TNn0W/gQ9A4l3R/dtTDWMzHO0CgszPJ/PdZQ+XHu/XisQeD98fXf
jzXly3Jciv/Z+Bq88PuESv0iLslTwG+A7fCJ+mETwqzMIHFX/gfBMFlV5pL3iA/7d3080FV+OdV+
eOc/b0JCJEJqKanh1o/SDcL5xznH+hUn5LzmRr8dZJ3PIXvPolJTEAGNPRrNNtKIvpElJrOMYtgd
tpbksl5wTEbXujb1q0RvdzP/zpigCMnvx5g9xzwiPfZj6X1MjatA1TdgVp5HHAuYEa444DMw1kjm
QYZ0M91QCXekA2Ae5gjxZs1tIdtElN12By+ac9iGb+X2JdMWSrzEyk8aFZOq+Y9N27jYOx9qM95r
xnAqAO3KS0JAg8M2mfwdw0Rm02QxRCS6xZXiGFBv42oiwqO4Vfo3Bu+rKCLBMFWYDzUoSsR1rrHW
ZL58P7BHDOII446Ie06r39Pg5LPoqAnnivBn+hF8V3SUPXZTHIFFGD9JqJeHZnKmxFgI2bdVUZyV
tv7Ihqc8fzcVk3Gf74zyMqAJaEj0U0WjJA7bsafFS1JnnoJ1MvD1vvQGn99q27/2iXmIFvBxUxob
MavXtaLeSvK2BRgH+FUzg6te56vW7NVZ9Kgm5IAJqt1b1GAW1mZVvtDLEP1AtlhmOoneYKrmMCg7
qNsTC7DOvNKKVxlh05ksI5QobLPEIfJtmScGz3YUuGaR26TXrMZs8HpF2FcBjWplSB5xW3aiDq9t
9K7LlqfgAkqRFZToKQ06iEnNr4j/vVKFeBXOCxcJ7enkhho5I1a2n7L+LKEdTTEzsBP0YnCHRh4e
OygTWqVeccY/J7W2NcdkRY6UoxUf5njIWYDN02XI5+uItEhEeqtGZuCn00UUz32befqUXwFZRwyM
Bbcc34Y2ONF3Er2p02oQ2ptCAclcIdtM0zlo7yGwP2vpvczjgBx5o9eZZ4i048V8nHr/qgvqNQLC
2yQ1bWJDVqVuno0Gf6ooujIM4HbE1Vvj95mMTZamF9qGP7pw1JaDTtRIIWI69L/BcAjk++WE/fn1
n09YcgFVjZH9TzFJyhfOSiS5GA8tZj/Luf73XIicEgmnBilxC+iC1cH3wlH9gpWQeZEK0IJN9e+p
OKmMfz1if3jrfKfPhWPZJ5HctVawrbLENacrYz4oY3JDYIYt5AxVcXaPwuB16f1tJvYw+ajpjtHI
Zi7CiBcZKxD+a4xq6Y30WjZrv93pDeLBN+tSbJQzUbAH1B936rV4TRKPw3ldPxBgc9LccgMM1w1P
xVbziC9bA/u6aZzhEnjqhXMXStT8ypymS9cFiWmB+pYJXuQf5d5aiQjySlyJUjmR3npdprukeTR7
V3ngELHW2nyJ5J0qHs3+JUVurhRPSgalJ12zX8intRa4YbquikvxMYhuEG0qamC15UN2hoHa7iOg
lACqX7PE0dIjOrfR2AwfI6EDzCQSdrBn4626t/jhsvsJVTeOxTq7tWjulBYsr3rXyTFWj3JbjOhz
1MnDBCrj0RLUr8Ec2YslC4doK1t2Lr9l+Bmz8TYr7OLIKtzW1uI9Pa89mus+5v2Q+zqtFW9Y1y4T
/p1+wAnXdRtL8Yqw3IBfgMf+XJ27s7r23+YPDc0RNi/lCcHLAJWbxnuBxt0Tcqum3CkvefJQpqs4
vemtG+NO4tCqX8XIhOLlZoANFqgi8xZ3aCEZg3fg54HZVtnGh269ZqqtfFTvsYm5bh5dC0OZAMeM
ilhQtGRVJYS97eiV7UIvHtuYp6eyw1NF2i3MNCd2I6f0ojN+xHO6g51gD46288+wFg69C2LsYOzE
Q3+aX8TDsC1IjyWCd5PclAYIAShCKzEbQB3QLygrv3VigQUFnhGqfcMAUKFAJLVFAQmVHakXJpjc
F/lNe/GbNdYN/158n5W78qwchEf1wzTo+m1IeJPm6PyQusEav3Fb0fVh2+lIIjZlBbqWqFs8+vox
0++WU5hncbqBQrqKFiz+inuf4t0j2jAPHhXU9dONORME29qcsKJMtHDnjifrydcIePFk04NAP/hk
thwH/1UI4a+IcFTjTVl70gT/PnwK3lnjjnZ9J++nA9KHfJVd0qvyuT0yA9zz+Vmra7kHDAWjYhU1
Dkb9kDxHApGLJ60AOFcLm3dpdHHhEBIwYitoUnuUGrdXbrViT+Ef3SRvleGFECjaOy6Hej4LTK4C
7avUZtzIu+BgTaTveRkhlNxtYFmZdoISQDJL7R68Kz6hwpld17g/c8mubvnFkPWO6xe/gfnABodl
foJbxKyP/G8RnRDLSfMTdyyAOQJMoD7V7Oear1N7K9fX46V4iHzejWMMK8ZCVTd5ISOOabtgQpN3
vcs3sqDYwh4e1FoJqTC8VIAZIOt3lals1OwibFCCycqj0GVvfaM/+RkmRCtw2IpMpL45jfnQ+sq1
MAhH/pPh63QVh8xoH1T/0Iq9gXYPkvHcb4Sh6/7oa9DEyMCSmdvw2+bh3xuNb/fkj43GL6//fg1K
oLR1rIe0MCILjWUH8r3TkL6QI8gVJxnq9zX592uQuCVTNTUy6bkN/+IMfL8GmZ9w/3ETY434xiD4
nX04tsFfrsEf3/oyX/k0P9E7K4sDOtgN4IobviVwGpMNsCk6mV/eGyKeZ/L1LlXqH3tQGX36WCLV
SOKvOtNnjYOoKCZvzCDCCsLTXKJ38YmRK/y1iTZSVNq1kPaHGoxQLIn71AgdY8Y6pEQ7eq9N1hvP
hjI7FRCLdBi2XZuv81Q/lL62DU20J7gXgsWViEwysgKoAMmmD3smFIxVQ+kaSDmskkw6+KF0wxjQ
5qRksm+u85H1JVdfUmMJ9kVwwyo8S9qggWbjDXsJq+TGjrBPxQkmhTlZ6ctuZlQIY5+h0mLI77LX
XHqPIFHigHbrUTsJdOSdLO/M5GHGik08vEdZfW1MEfOZgKVpV/aPcAwOcgyXbb4MYntQR9bho3id
sgMqFX4DgunmzbwVmAvYkx8VK6kei6ssCx6Dia4M3ADCsBgM6SRUIB5R09K0hUZ1tIRgXybnLs3X
BrVJYjlWgzTBupum+uCj9JWHo0p4t5TjBUtyDxs2os7R6YcZWg+9TvtVZm2eVOVOLjEdqD4Jd8E+
UW/yBP/4tDE63VVbDryhqthg604Lk5tki6NFplCW5s5gym5tlodJ/1B1AyvCc2DgRC0zW+Ur0xyi
6u9xQWYI91K3h3Req/e5JK39nEOcM8wndmPq6p2qDXvG7N6kZI5eFms5SQ+9Xh+Vorr1cbyv+lyn
jqg8X6cw6sG6kqvqKEO0KwqGSzm3Hrv4pkJiXFTupKdeZImupdRuMhxMUlwqhX1PTF7rHDPQ1ksy
8VDXEaI8TcXgYCZzcyUT93QvplrcqianZ7fgbux80FZZ9lT6B50ZXKF/1ZebfACLhxVHnzS+0bzO
lceJpUpgPcgDDEKVB6jlmqh0T+ji/ci3Bh3NDu9+kXtl6oOPFjcxR0+37jukz1Zd3qnWc9RDwzb7
YwpmVcmfUooT1o+emHONN80mKix4fsq+1jsC2gsHHTlx7MWhSIczFwCoMAcs4CpSybEadC4gYT4b
I+COWFHcMcufq1wBAG7uwta4Hmr8g6w5dyH3CdFch26o4DeAExJgEc4NfZIv35kiDzRMiq7IjqgI
S53+O1K8efwwyKsJQbOqwnhRCS2pRNULcyDjsY/mjUlgn5xqKLVzlXkmVtr8qjf6Q2z1bM40DCH8
1RoBAmExgYqaehd9yVYRTrFK29slx56YNrBJ266cz1UEXDC6M5kbMD87DCAhv4ZAAFadOfCLFZkD
ymSR8ukOHMVID2ZSP8gles8/d0y2mOWAudGZ4MhT8ET86+1lcHn82MT9w+v/c3sZxhcW+6aEe488
WQUP/X9vL76Ek478Cd0EhvODmIvhv67TpEn//cqnu0uHSW+ZJvO8bwLk39FyiYtW67Ot/sc3ziLi
x7srzg0CzM0USERpXieFCDtJW5fZXbg4xqrRZi2HuYr6WX0L5peSqNqEsDffvPWLwhV6dsZJ+Rg2
7VaBdiVD0PeRyYSKeM8qdl9F02ul9qd8tNaNsEBE+q0S3svIlMziIU6iXVDUjjmke3XIzqyTT1ie
7V7UbyKOD9ZhGwwKrpXlHgGkC6fD7QHX5WTdVnVEemf3nHThSRtvrYg7l/PNasK1OksEOucI+41e
eewtJm71FF6sDFawiltqNVoz8ksUkniQuFGQCxX6kqhUlDvf99/lLn5ry2o7T8a1HuMLT3zrzHr4
MJmFV8zZDbtEZLRIyeJGH9galAMHRvlQF+NVmPSY9JXq1KO/D9AyKD7qATM/NZaFwFlcshoYa+sv
hS5uAnLE+Y0DNIbGkhdPspHDrw+bCxXNMfO5n4PKIkWvDICRalQMqJmcYeiFzdRjUesawd9rhbzX
q27TGQK6JeID2qlmzUsvwdyctTub+qnf66mI1ZjFRztfT8J4aAxOVVkbl79WRvULztuxZpqHr7Ea
A/9Cw878zLjXcvRHg8D9rc0KeNgny+gctURjNd0jPgYzxpWgmfepSA5SH+oXgseuu8LYCWXVOrrJ
LyNTrd2U3zaysEdEhSpZwz8tNP29ogK2azsyaeULGg6a8Zjcplofb/2aNIYqqjtbVed9Y0C8VQrj
IGTauRwKfJyp+tIF3VVXjsXTVPWvhVztqgllLxsXoe3OfSq+BDhEJl27baRmxPues1OGTUKI0Ipo
+jcl8dUVxU1kyzXzyyKY6M47SoGmgGRWwRRSCekF7tZU/VtmIeRqkTqIqfVWhsrSga/Ssd8rTbMn
psvWmQWbkeqmwrhB0ylDbco2f+5ZCioVuio4ZkRJ3861fz1LF1PEj2fpP7z+eyegfNE08lPZo4ps
GDhN/3uWmgreZWzCTF1xfSxdwueBmIzRjWg+Rl7L3Iv+4ftpqn35Nl1DGSv+FRD1O52AvPjmfjhN
f37rS6fwqRPA6SWYyMrDbSrJE+297Jl15EBE3A1Gtw2TxlWVwcFkt57J3lgcXKzjE3ck1DIRr0yB
tLZUutPGcI3rZ2mEmUtE5FeW7oRc3FcUOIENDba251DAP4Ajugi3M2DASq7tZV9WFBZYg34TY9O1
ShCyBY9+qjJNoJJT87s5vUQ+PUjn43EeV0ILpqzD9hbhqmIdsBqLBG0Kh1U1X/u1yhcvSPltiFSr
2jAuOhjqxNjJVbFBe2VRq+uvVXzby3u8u3ZDlI/co8ToBrvUqOs4w2pSNcrqEQPbqmrfJ1Xnc9d6
CUbXbGLxoM8P2kJ5VSXP6DnifIAgGbMJX9jLsEpnQ4Kz5E9PfkkNnMbIcLTLGDZEASTeJOrPrPLd
Cn/VKIU7qZ/sDl9HT/iA0l3l4XDOoTKURrhRunGdKom90Bclv4uAGjK6G4m90WNiqsFjpkDqoULf
qMV4P4T+JlRmG7Qms/p02yyDEEXyQkr20sDGXLIf99lcC42MZVZkS0s4ArkOqw7vgJjfE8i4znKd
m7O8j8reCbPhPGD5UnxhFTM3xGG4FRmbCG95Eq+b1nC1Gvq1FB4jMJ5jG+8KubRBXR5KU3rp4ImD
k1pr3UBgyRJFpG8V8U7V12JTH0wBnU7XMymD8z1G7aE1txVO8LY2JtegBnbjPO+BSG4xsdOlRcZd
1pgwNLFFY4bJ6ulxsupDGsr7wpfeDBFAcGHSSzZ7vPeubxAlIsc7rTd3CoYOcifBb9fHbGkLJekO
BddFt+K1mneHRmw88BJXvTKz1a0BjSF8q6yUOWcBPguUi08SwowaNUKprWbYo2vLSaGnZAEB65lx
kol06XvlEKekMKnlQ+Df0gS/WobvaREklEC6VXtoLy3PbqsxZ0RzbOL7TixC0TFnZGQhJy1yKIus
HbIgIYlb27IwdyieKiO1A0l1Dbk8k2q1Bf190jX1GJvaOe2YDg86zDDfrVJIqnK6DS0MIn/uMQ7u
CUAj6fUqR635DYX/L4IYlnk/bY7/4fXfS2Lzy2JUkFWDdS9A7k/mBsP8Qr7qYm2Q/oJGccJ+H+hw
VjMHInGbDdeC7/50jLPXYBvybVEtcdbzD/5GUWzxD/1wiv/0zn/OTQmspsyFUa42UpDv67Ynhsna
V0rljUQ/xJSqEOOlFdqJda/IaynStlqlrXXE/bKvbyI+jhB67pp+dqy2fDWIjkRo4qhR5UVtfyj7
FoB2K90TrOFyrt4lxbiVsvzeGlNUm76Bnl+uTE55CSuOuCkNaa1S1bQik4ZB8rI828UGWEBMIIC1
xW1Wo1BPhtpiMMEkPUqLy6DKLhS7rIG+HKawiUKnF28Mzl+gfKtakxpHNqmHEu3BqLKjnOm97RM8
1lD8wrjNTmGn9GvSSF4HsXc0tO4I8NPSJad7ZZT1Ph60i0T+d4HwtrZUN/eDfc3+g9UTOK3hoa4l
tzLuBwiZiTXxHvaWkH8t1cDrw+grkrnbSS1vyuC2Gw+1NZirgRzOlVAGyNfH+K8p6tv4/4J39izp
FBT5/8GQcCmivG3+5/9il/nlD6oQHSFxiai0eFz0P17LY0wYmDVm1YZCmOQb0ZGa0PXR+QQJ64HY
Uu1EAUgsFoKdjlrnLoVhK+rChgDeM/7ic1cmjmFFtpnAaCA0e0DYl03TXQtNXChgRHTxVwROoBBu
6kbfJaJ/WP4/j7ARq634re4HbxvA/EtTZEwFXmof80fPQkm+n/pOsMM2JhtuWEV5dy2kyi7rRNbx
uMUH1It+HF1rMP4C/vBulorH1uTsy19YDvRB8zao2m0GBaNOOoqA1CnM11QgR91qUeK+9eK545hV
Q/mkD+E+DXGEBnL5mJcm3ngLi7a+kxIiJwViwZivZRa5ObHojk27lpdUr/6ikisTN49+o+3YOAKC
SDFyRkdBAUDil8CU5vI1iMubaEg/0sJireQrLWW1PNljw24ryId7q9YiBn7BJmAJF2FRZhiJQ8Ur
BAsEx3QjROZd5INaK0dXKMRt3JMpqI3VOuMLmOQxfEf2PKBs0M120xJBG0Xs1ZrGHxZU6YNVqr4r
DPdSTD6cOJYk3OTW2zyXd0Y2XjWkcSmFy/7eMYEzj0m+UxFLZAbAy348pUV3bQUC05jCjZTEUVPu
05EYOEPb5qmD6txpJtS6VlzDqQxsIu+4imVYycm6MIYbVNCnBifM7LNHkYDGZ5Ptt6q9uOzrJINE
2iCae6vaIxFdjljN3xx2tax7YED/4EuGgnkhSiz8Xl3hCvlfHHQEX/7SK/z8+r97BQVREA5oSydq
k8nO516BYAb8ddxrhsIynDL970sG6isYC3VxUP81rfneK3DJWOwRLAsz3RLr9VuXDFfXT4fSTz/6
t0PrU69gSKg9jLYSNrKOq80J8kJhLZd8NFYJ/ExGOlcNysFK0B9KlmeYnlnCFtd7L5zQW/gMj96E
ILgBmrkNdSJjuno/TyZeLJhmVOnKYgcV5ftG9wrla2WCyqtHL1Ale6imu2BkrIrg2iA/SR83Y6vc
GR2KGV/p9rUVeE3+IASnSDLtmI1XG/HcGr0jIV0cgv7A3FcQgrVEfaWCPIiGEbk27AaWqI2O3fsy
YfKTGEaIT4YPiq1BsVLWFY1FZJcd+pUQp3YCyyAOrtoEcF0UHYrIsJtedkVcXf4UvU69eLHUxB7U
2BNjxcU6dYrKlzJ6yCZQ5Im2UXAglsR+yxrVsu90ZJRDpOnF1E2Apvtwo/JWc+VBWgnaN5JTSLNF
MZ/WwOAYfdDtVD4U26Rfg9dZaVXHfzedVgIVnxpU7Z28zwt/VZW9eScMEQrRKLiZp61fQqFM5S29
6s3UFsFlCgWCZULrmgRvDBgnvd3Dx2GrYgqbtK/rD0wc3BOMiP/ccpLHnThcE+QMGdC4k/59wooE
8NdP+s+v//5JB07K4WEsdd+n6SoTATi7XPZ/qaeXr/z9IccmK2GNWnaVP+MYJCoFWVQB5/wVwPsb
leSvRlm+v6ooHHIK0u+fh6tJMcRFLQ3CpvOKHczb1TuJoaXzaV7yD+UNe6FfT5LPvxoD49nnqUMT
g8klBoH9oFZ6YpDtCjJIhCHcmd14LlvhwHA1UEhm6dB0ScbGyju3NggC0LjQWDdyOJMI91LkvSuL
+brQyFzDQKSRvzsAC4tEeTXRIQ8oxPkDe0YuXiuzZLP2dIuIES3XqXTTBktN8yhN3ams88uMKTJt
xb2uRmeNRLy+CjcgnrLRskW0fRX7oJT7NLKqNVCFcLxCBEJ5/FHpj0s4vVVd0vYJUfeR4Fc1C/c5
FrKSHUjdWB7BgYzyqrNEJEpEppWi3LbpuB+MB4tuupvFm5pZ8FwTYKUSbt+uk/5ViuFng/MsSalZ
EmgBkGFJS9GiP1oJJ4Xx3Bp4MkAOTQVuKciZzLdhfK7lVqTdx00C4hAbi1djZZH02iZWDxM9lVSC
HGZKVrn4lkxY/oN7v3iZwvFQaakjRjHGY4iOHEZNLh6aUj9XvQXtc6AICpEHCb7iO0Mt7apQcZFE
oUshcjW702IAXxIJhoIee30e35vwo/NwXURXmZlfaaPoKFJ03Ybz3ajUZ027TpLsNGXvZoNDRqU0
7yhzoc1O1nyR5WOXxQxquotqLDH1wV2unyUEhBKWpXoSXUOJVtUEbcFoCBxqKcVxsZnTZgjbCxRz
WDiGq0YwjeLumkEAMTNrULl23DHlqcgTF9QSVyyO0g5Sak6z7rdLbC/ZZ/jUHlr9umWTLJC1yGM3
MCsHu1ZJJY7mzq14k5nS78CfhWZni6NOBx/fhAZWJGIWjRiAmt+4RDdTIPcmipLW64f6Wuznh5xu
RswXfNEVGWbbzhSPvTZ5jDiEUOzsBgVqD8HSBNO0wMTxydqC8i7PL6MKpWEOAFPG5xTemRzfGXmy
NsTYGRhzC8+q+mKWoEthjet18ibNaB71THzIu2469Wb4ZKHUxcCHKYt+r5S0zYBIPy1uJVxCOW2R
ZajXTQJJLY2vYyYTOrYIfQ49cXhf3F699iZko12m4zVuIbLA1BVOs1QbHYmkGSUb8e2kgTvVuucz
+8IKTfzKwO71Fqlg66bJG8QgZxZEgomnrDpmEdasCDlN6y9LVwRNQwzSqb3zYTSvSnh/IXFsJqIC
FRcafQSfhPDe71RAG5Ss0GSzqryXk8iZdcmLzeAeHgyYwcad8/q6EwicSs1DFosOZGCb/CDW/WH0
FDcfuVweoXmxK2ZaWJvo9+RnMWxvC0k6COHtDB9V64G0FNJNN3FINAtrvaKcWMtagaCfftiJjdgn
uniExxsToSOEeKvqK1/sL13UuWkFDXnm0WjLm6YM16Go3M8DooNSFG4H2fDg6Xljm5NGzeZXF28C
v3elhtAeWbA1+CFF2q8VDVOEFIfQU9BHqcjKhsIO0Dv4Yr4tzPRp0mhIilJVtlDtA/wRmBZJ3Kol
e0lgFvUG4gXtC24V66z3J/qtm3nsnWzxo+Iwa+cPY1B2ADm8snyyKtEjAPRJreR9r4sns71VsXiL
Kd1lhZ+xil8tlXnnEGIRTbKrtNKuZ7DGkWq6IvT9eNCdXNFDdky1U+ah1yVsbTUkhWakP7HH5e8n
4h/TrBLeS/YcTeMxjAg5T/Txpm3JPmg0/UossvMs4b+AXVOrWG77K6t6jrTHGafJoA7rAaNgATZm
Cgh1T6MbtUUcyeMYDHyuVR0SARAD6VTX1jaE4N/IZJmP5cGAU8XKC31y5voMXIljpY0Dv0Zsg6q8
TtZTAK6YyIRDBJFX1NotLcAho1uNR+0qR7WozsKhUuGZjRKevpTIsRHVwYQCYHYLUr70xSKUgPFH
xRC102aMyx17Lm+B4I8z8RnttC1Ebrl4PiW9sdEC8jASiEFxn2xID+NtgC0yNK9ROiR82mYspJ1Y
0+iaOEQjg3eV3P7ZxRjqYFWkOiJvU/nf2i6FbcqPYi3N/On134sxhfA99Fimov6VxUmd912spXzB
AkdTxhRo6Z8W6tbfFZm8OORE/PUyfwJqte9dF1M/kCUSHRxL9G+zwt8oyEhT+oda6dM7X3ZBn2sl
WO8EDxHAsBF881mvPqQq3arst9tgWJmFccvI7Cb2AyhBYWaX+LqUWj6lega/Gz6VCV1WRnDPFuYk
pT0q1nUqWE9obWovYS9gNck1wWROrNebNKBNgVefhs8SIqlOMI8ZwsuhHzzm5is1u+4amIYW6poS
qWSre1Ecs49gLYQNIWpnW63I/EwuMydc1bOyKJtLhUezBJs003D4+O0y0IiKmW8rXwPJ+ZU1B4Ed
96aIT2Mk9xlaHCob1mn4kPGKGL2rljCpC/jhQr0TGoF+7bYKvsoyUhh2AwxOhthTZYD2VuWEb0Rr
7oW6WAsc1FNRvsdhxVZJdw0B4HtZZR+yxL3ITQH8JRMIrapvS6qpHq+cXglu31034SUcpE00lK60
eF74yIuTl+LWixiCSG2/yzJrF1M5+XVyUJhzNkCsW/YTmYTvLV0HhGQJOqxvSdzKSzWKRU9vC2JB
J89nUIz6FEkVQxVZYTXM+H5S4g9sv+xZiBUuuEIT6xjl8akjKqVoNCgngLyncDd3yqkBEDVjKCxL
UJG6ss4RhSupJ1IZZfo5iPxbjXqppm6Suvi98cn4iu/Iz3ItEpwtdNcNVPKI2Hc5dsZmBDYeXDWU
ZPJSmg1YqGF4hMJHoFyyEBbha8rcWM2KSyqBoCdPOS2afKVOdwVF3wIiZrvs9hSDSMhiWyVDYNA5
qQnnUGBIQeKifDRJjQ+j3qkoKyXKS91MnKoGO1a89PMdaLZNJr4RVYCoML+JKFCjQnRFClbB4BKu
NU+ikC0oaHES8aSBSYxAW4FhUD98qt+GKjgznrWItFTtMRCw7sRkIVIxF1TODYKC0m/XTfDaU1dL
6hkeGDVp7ma56PWyyIQ0XvfGw8h6HEUkCQYS4DaKttRHoZGkm1h/oUK6m/L40SeNzAnzN8W6V7pD
aCx9+wUkj1POi6gDBw38LRVwuCW9CsNrNlfroZDRoWUbOR24dOGiaI33793UP9nGPh9txiKY+TSW
iUqElcFY+psJoR9ikXb17qMIe6iCXSOvyY4t3o2X/F36mllrY9sof/ai32R0ZyJdglxI3/zpV+28
tC//uTJOL9n7//xf9u8GI7Cfb5GfXv/9FqGlB6wlom/6KyOMY/rvWwT8LE09i8jvCa9/3yLS8pX/
vuiHawRiFpMAGXqLoWKe/p0NkbwIDX5YES3TjM9vfWnJPz0lxqgoiqC11kaaAZ3wmRC0R2hV/5+7
81qS20q77LvMPTTwJmLmv0gA6W3ZZN0gysJ7j6efBRqRLHW0RreKZivEILNUaeqcz+y99rHLAOmM
z0hGEIEoNPuSm/iKHQiIPPXyRhC+ZFLFHI3jQ0viW2hYhGlo2kEhEtpqkqWOCS5OvaVWAQuomYgh
dGyD7mBa8U7veuKNDCfkyM2JwZm8dFNeS4xrXjAtQuWha/x9Dl9Cp0TjiDhL1puK9UGINDsfp/0I
ZlwoII6ae7Y6u7DGK9j0/LRiRgjnbEZ53XaSbfmvekf4hDK9haa4lptkJY/hZgzGxtbT8S2rTI6s
y1CtDR9rSMGVAsCucWU9H2B7axHyxWEb589mnV6NTrotwOEtcLbULZkGKdgP5R3D+Vos60VZZsQh
wMDFST4Z/DWxOHWxZUdEDQUQZnzZP07iPlW9paXg6CGXgSYrXYGMKPOXrB0+kOYuWBLsiaxa+mCk
Ir7IyNFoxpTIfkaKYW7ex9S+oZ4vDYOnkKiOp+VcOWhk+2fGx64PG2tS0y1iAfAn3UpJb+RyPqi7
FXCEBUSZg8gNHgdPyJjWAcoMpS3XVAmOx31v0tJG0UQBQCUAAF2kLojDCu9ksjKoF3orIfmwaaFL
Ggur5QlC5QyAfjQ8C7+PSSg0Hano70BW3pRhnK4EtYbVa72n2hwpMS5y706G+S4DZZF86SwhFcfM
DtTFUGQf1/uwZ2GEl1VzIx1jCz2aPmsU4oiPypMXmHfs/ykoHnrjTkmTvcLTLbybivC5MJ1Wo0Zu
Dnwp8ntnPiIpc+nFDNtzLBRMWpT9YKnnOFZYhsLtGQ+JoC17cwATIhzwpi1NoiVij5CWnhyORrkY
8pc+J0QFY3vyHOxZmGwUI7v3YAsOBRsfU3X8GB2rkvEv2CwNYXS6HP0u1qOuIiclQCWgTTurxkkV
pasWRa3Wikyt5aeeZBi9M13Pt7ZVNr5hjQPoknzbF/7v3xaG9dcq8hUpXBX6QfPpt/8DEotf/2d+
zJ9/539+/y0P+f4l57Put9+4GRPx8dK+V+PNe90mzY+Sdf6b/79/+P2ovBsLTk9ows0zULa3989H
KGt01iaMmhVmgJD9/hu14pv26fcj+C+P/3EE47pgtYJHQvoL6Vb6A5Ag+i4yHDARztX6jxNY/4ND
m7mphL/juwrrRyGvI3ZV8XCgtCJlezaF/3hVvg85v70H/3mnywrnLyfwb9+59mnoWURjIKGPNyEP
oInGN7RD0nmES/TAB0tAYaRsUa0U1iJR3X5lPXYMLsUF0hOUI7BjIWA6pQ1WKT0MO+kRCVR2kh7r
VbJsTt4Da83iXAQrBEfCo1E44xPFk0l8AekBM2DI1fbA1xZ3xL5kJ3YJjBNGPqrVAgXnXDRc9VWx
T5+9Sw1HA1fdtUEUeBce5a28TTbWbfigF3jLF8OrctJO9Uf9cWjyxXTNH/yj9Iq57tZ8aq4ZY59u
l2qYwgEt2NWrsMvXwp7ud92vg22xCrbxsloV/A9L08484o7e5GtAUqdxpdyKl+4aP0iv5gWMTLfg
F/PGZCNu9Yt3MA/NtbtqJ3E7LEkwfNZeldaWrtVeefWP4lZdqZd+W11LuBCs9fkRJ0acqyfaxIaj
Xqxb7yDc+sf4mB6Fa3HmKM9vijNDxOIuu3uSPyhGgdvwVaO7Vj3B/abg12+EvbKRNukOUfzKdM2b
5JDeGjOOb1G9+zXkcreM7DfGiRkswwezXk+THVU2/5zvU4gjkMlBTJiu0W8L2KX41C2XG9P2ZcIL
OM6xoGDVtKWEV90OPwCjewDO3+LsHAP1aBZa544varYYjuOmkJmr4tZgUoSiapGfII+ZC4F57V6O
yWage7iVbseb7kuZO5yxueSGkiumGxZtQsg3siheZV7HZKNvvW13SrT75oRvdFtsMJMctNvxMt6U
7ZI0v/vsSqbOyTsEmiucos247bfCru338oF12VojVXcZ7cmHXAerStppZ+GOcYZ0ns7SG1ul8FE5
B/c8wQh9iLjI3onT47knAx7JBZHZDjOjFXqx8ZJdrXW5Kx/jcGneCHfa2TwG79aXcZcWTrby3Dn8
cKFtmOaoC8thp78Slm22lY/1GlnCSTgzKIqnPRNk17RV3+5u4XrSyu2Tyq28pcLmTlrI5YIrpieR
faGCXUqW9WCjg6j8vZ+kjBmJu4zPrXSNk2MQcedukaf4wW1TsEZ3JGgxzH6ZdsZ2LC/j1jEFLEUL
ctr4JfrrMIZ9sJ0eGY5ODRpA9DJHWEidHDtD6QLxBMvUD0habPldeJHviRNcRFe62uBVEh3y1tne
MY1V3/GGCGz45hfJVZjhF07Pf09z4tiZUC4f1PCtQ/qi3ha00QXzQQq3FZHH4QAkwsaIk76L0Q70
FZLj6DZ8qu+TU3G6CzVCQsEp+q444k7U3LrZ8hp5CbPchXAINx0uyPSq65tafUWKY3Gl1ukJviRN
W5Vc/ehMswjc0o/PM6SXIZ5aHsjHyL+AVEN+YNaoFB7D/IvPkwHqkHePvYEojY5rTzgNORzVtEFb
mCsLU2Yqu/a/JAsiULXillaOEJvaidbS4f753nq3hNuApmySL1bqzBFdLHQZywNEZdXrQ64A5daV
j330UALP74ulVO2F92Y4pTLM++q+H84dhAbcP4mx6wS3HHbdtH6U6j1vGeSLMnI0mADtprDYm15U
6zCap6bfp+aZNPNCWTfxJSCqzv9o41VAiaTeRiI7iYxqmOb4mOo3CsVMpSzl6DS8xwBkovghS6hE
QpJnOrv2vqB40VBImQb8gWtf21N/mGLZFsPR7m+39+UycautvosdUmDtbFUdxl3x5CNABW+FG+tO
3JBnvh22XALLeD3tcQss8X89UmDzjsbFMrGYBb9rIGJLl+1K4dnEDY3ygg2LbTI8XJoY8BjtrzyM
scsQxJ4dLaoFHKPFuPhAwbtGW3iO1hQv9bk+D8fu0lyGp26FS7zWAPw9CMM2LbZ9fO1Yo+BAIFZB
ZgIZulPyrX39t9Yu+FjAUVFMsLudF7T/TWBIwfGX2ufz43/WLoCzZp0GTaIoflWY/2gfcYxiJiVy
R2E4+E1C/qN4meOvVLq6P8WHv04hiedS+F5RfsizmuSfFC+K+Nf2kab551NXPxUvZMgR31YM2jo9
cmAnTuU7cLE0IiPGTWItpPwSBjaDpINOtqSEeA8tX8OO0XiVNXURvscHszmN0YMvnJmUOygMOWw5
UFSSYZv8mmAauzOEZuFl75H3XKlvs5gBMu0BLP0yu1FlPtqTi7lf1d7RDba31bQqT9ivrXP7aAIB
O4an7DBg21G0N1lbZo2r+KuUFKOTj2jsUEtOZ0sX4wD2JNpadAFVS5+5ZIw4niaYf9ZWoFRpd40c
OrLqqi797pqOdI+dPmYNO5g30sZaG95SpqsgV5r46NniJ2/0dx/FMrkaM8qGfoH+taG0243Fvh0u
+bsULg2aEU6R4ev/FxxIGufvbR3cxOZNigISRD1NA7rJrVTLi7zfpu99t4v37Bey4kGIrpZ6QJWe
9pekeCFuaZF9SNvQX7kV8KrEdIb+kA3g0UFV6mtwxK3kZARd7aSnGushEn6mqQekMFSPtbRsGQm3
rkqPeDuI8EOPsG4cBmoWX3cGZaKbt2lpVFt2pMOEZq5HGEIkJ2qQNqRWUXt3yvnqvfBSZ0urftd6
ecuaxNsNravx4dDMzE0yZT2n/uJKGR2dfa9yODfKU43vKXiseD1FOyUoeaOa7yGIhw28nFhYiG/8
EZI6VSKKAECZL92Gwmr4UIe7JtJpwaR15QZutVIfEQKNlBboweMXZbyJ3pWB5NK8twl9HpXDDmOo
brlY8quF/yCu9EP1OsRLClOrYnl8k1YvJdUv1nwNH+SB+nJ4ipgmuukDu7GhOPgPhkTbTKdJa3gc
bwqfTJYN7at1V0nLGmBH4zAllfmIrRApmusvqbk+9oQEY52Y0xwXknzLOpgaL9Iw3COXH0BTUtW1
y1F8jiIoBbThvJ3+ot6q4eXrYfOvPFct3O6A43XIgSiptb9b7oCQ+f1c/Q+P/36uos7GXDOHlYgc
ofJX6sz3c5U/UpmrWWx1iN/4OmD7sylU/+DEZONjMUxBDaOxEvrRFKp/6BKtJO4cmcncrOn+B00h
jv9PTeHXb50vRdM6y404pn8byyXG4HdSpGRIXLQvSRibS+JDw80kkaqZlcqrRLQpG3LLBbor1Mkm
Z2bflYzZJO02GtrMEcbsYUyGvULgSA493g83dXPGg2NIAksBooSI6IyTq0jer4EGVBfSfSo0z1Ds
EXmTzxo2xPxEYr5oKtOj7LXuh37O1iaBRHxKjfi5rYibhYC4FIn/btvwkGuEFydfVPUyEFKuafdp
jMQF2VxI92lQihqzCRBaIfFXAGJD1vy5S/IIKJoYUKzuL8SISRpZc7Jv3ItevQ2l+E2YxN4dA59g
Q6966E0W8pCBX7iFn6q6uOlLutk6M3nmlavo/lXrE8HNylMWJ8vEkFiGhaZO1IOZo3Yhsy8ZgDO3
IfTkKbyGob4mU3ZtTNqyBOuLp2/fEFSi+J4b1llwGw/oFxTgWHnBkeqLau0gg+IvysZDkkuQgGbU
R5zvs+Gh4IrQJ3Epsb3NjfaqptHBI5Cl9dN94McHdbRoEoqwvyiDt0y/0tA9yMaYrHrijnsyQFpL
3Qx9fyjGdIuAGwdTAdjMwgakDbLIV8v3ZVxtUo7qQuo3es3mg/TVQDRWVUsmQWlq+FjU9tRnuAVJ
LbQttXVFOVgPLJHCAHcQUya2k+tgEg9U8MFEwgl6B0i+dKEmXp5h1anqbUMw67e9INSfuIxtaVDw
bMo15veSCRsYgkG+90OoP3pUVeymOLi7BveAnLJxz2CgvQ7etY10Ex5C5YEqEEnHkTXT9Q3prlK9
q5+myIyL/hAzIp6gQS4DtWUxh4NcN7ZJJ+yGsXeCEUCZ0sONgabbC6eahGyGrGRzjVLmRJ6G7VRv
McuGuNsHRomW0T9o5UhWsAI2Tb1MMKG7nvp4yogKMhaV7wG6kVdp2l6gYbh+E1QQD7Rbs+pujJhP
oAJUTvGtjeZNm1RtzlH6Evd0MJV02xfSsx4Pt1JkAG7rCT/r9RCxqwS7Ie2Qo9dJvy5QcGACTU9W
ET0lUYbVIoC3V2iEtz0ryrMyu2OFwKmo1MO2W83qraGslyonfpq8xcWhwqQWiiIEewHb0gjBtKPZ
nOERProIhh9GPHyJ/WyTKeIKj23v9YKtswTVU74HeOHlVqmtYxOMjJc1bakRIbA256CzJg+cQh92
sYVmwh/wdhEVLjZOpaI1ecnbAPseHtH4VgTe040pcIAVJv2FlO6swX/UxNqt8VohSj+ISrnpSmUZ
qaNbM5kvUSCFOkcFXGkxgQXimU5hmm6TX3IxdgTaI68eWdElJHcDM9YyFo+8aWnomkiCPEwglngI
5QGJsL+W04vfaajK0qWkh6e+FtagKe4AlNoaC7ap+/LvvRdhvQDMna8IdN2EGP6NAlWfV4N/mZX+
/vif/QayBgsVuwV4DZMJ99Kv/YaEmBQWyzc5+Y9ug1GpLjIh/4ob5q5CPPrjVmRUyncIwu3rlaj9
kztRRpb+eVX129OedbW/rqrCPo1VK8HxJwkDpETYJOiZyOjGsRSPwxxDaPeoksykWKmVOau/DxWI
SFhlPq5ZW+Joy/kQZsGDKR0yErOLAVxGFHJOYpAhwk7QEFXJoMS1nqwlH/Oo2DBe0mFVxPAuRlx8
tXAtGR7V5l2HJahOulPnt6z3DyH9N6JetsyFuQ6IzoPD4bZ17Cplsp+GeCfHMxu724T5RYWGr0dv
ciOkSy8Qz4E/2Gl6G5aIBDXE4YnktMpIbBHEM7b2KmVAbZT4oOisen1Z9OSxTxOogWqlz8cirtyu
9LZjPL4kfgAFo3D0frjBS7LuTZX4JBVqx5DeRLq/b+vooW60ZZSw7ZmIUi/02DEja1XNAsq2PUN/
cGIoK7n3oeCMHCMWW7mGXgMquMVEIYhcD3HVRMQ7FPe3xtTOXoiaDQYpI2Stz7Y+MCALTUIB81hU
QZo3vS3HzNhI0Ep1hskPFrugksGxn9YIA7FBeh5xjdKTOHXHhkpCzZH9iYDP6s5phoJ8eJGAXdGZ
OMskq1oWXGS6qTke+KCqUq9ackyUux7XcaxZTDmlQ1ggpBM3eYR3ICmVlyHQTzWeecqARYx2oRYq
VLzesRmfBDRfTX3GOHky9GSdhtZa8BUnMLxjBaZLyzzH6sN9hRIDdcZy4o5pPXGnmuZbS4x54pdH
PSak1mKbKHHcKRdIlgu57mw0poAAsvrYQpquWSsuuqpzTNODp/ouQwdtFVaozIXL1GdcyihyltgG
anAKx4aMdB/pr2cPhFsh5+VFGtnBJrSLZbVK+eQP2q0nxfh5+RTLOM9ybS+USFLyxJb7C8F0+wZ9
5sSA1cohWXTPPktJhZDRMVLec/ElTvP9KFQfkFOokrK3xort0OStTxv5SnzPYhrn+bMiOVUZO57R
vFSZz6UqsAaMTek6jtZK8OvtEEwvtTJiG9KWBuJXvIKPomhugqag9KTWtO5z0X/26HjiwVrHXAa5
zxg8M0iqGXAXTW5V0S0JcvuSqoE7cX02cvRIBIKrpOVqSvJj4SUu4Xu9dN/THvXmURdJ76kwNdSS
cQOcCDffmlL/8d99K6Atm9li4DtRn/3NFErmfP18K3x6/M9bgYYIJChSN8AEnOe/3grzxg5Lok4g
KkI8GpWf9wLzMLo3/Ec/Zlc/74X5b8/fKBmvqs4N9g+6pa8O3k8iBlP+5Vufb6Bfb4a69CNyzkO0
VlF23/Xl2cr9QwjeqM7OHbgjH+xRCf5oVoT24JAETXWZqmV4OqVTBzBJ9xlyGJN/TMLprLfhzqzL
k6L5p3AybF0uV0JuLOWQpJCAn2h2+klJg1Ah6QygGbHxaor8Ne0ojOT0blT0baIe8kJ0iPKzO0z6
M6+z6D4iftBEZFltL8P5w84jvxJCDCiScW6QCbZgPfW6t+QuufNFIFdFtZgRkx5zAj/PzzrltSAo
y7GYFgp3hkp/tggrjmzfTotqE+GQmNrmaFThXcZPmJwxCjc5AvLGzaToZAjlo9ixPcOvgJRhHxuM
T9SKHzySrzgqWLYTNRK6aTOWPLOYrMt6MzYZtGGduj2J7vN4ujYj6JEKROI86JNCFL7BNVMLuxb7
x3AkwFJu77O4OeCSs7DAG0iEfTtWETfH9XvcoxMTA20RCMTokiPPB4iNOYp1X0DgVyPAdXNfRy6W
rmRw0lOyy2si6nkDqyTlAu3Xpt441iy397IDabZ2Ub/FWvGlDcHgN6Gdl1BLE7s3wmXBGzqBV5Cm
3s0HwTFkgtKLiW6qaICqyWVQg0ktEao03RtBs4emyj5GWjf1m73ptz38b8bdeQz6zc+7efu//ws/
Nx08GHFZ0iAdwf77VLqkhp9Po9CZ64nxESvUIavwXLAIwCit6C0dJN083ImR1uxfba2i45KocWan
43yK/d0R9mngQ2H8+fE/jzCFZArMUCCIdf4aj/xZ2FLV/q4P+HmEzeYqYggZms/Td9RbP48wEWsl
tTLjGYsT7J8N0v8y8Pn0rX82UU5Wgre9M4i7zSNH7nH1Zc26s97D6nX0RhyKgKcGuBHGSxnWhy6H
nYR6NieloRSEbcEiVWZRTTSKM4hYWKK0XjVwgNMpOYxI632Gqxk7Lonsicm/t6TM1T0J2SQNceND
M66ZObfdQp7GndzXm6g2HBKf2YAq3UtL5gRoj2MlGe8Bm+dQReIrFQeD9ZYWTpgOKJ8mDJmdnnJE
aFujbZ/0vixYWoqbznivytLGKLXJmflq0rQJE/E28jVHlfeNp7I4zW0vEtYApOHpTU4GXyqSM7fE
qYBiy+aMIgkCMW1RO40FcLl5siZpqRXilTkWUqoRQ1KfX+USyTxxOEU7rKxIBTYguZr3ZpWlYwBG
ThUGy8BBGvm9KB+LXNn6abKz0vJsop0WYB8ryJVaKYdhEiypfSBLYc3wXweTGUtkVB9m0x3JHaUi
Ht41QaalxsQtWBcAjguV2oS4rWUDHCQEV4mQeaPIbKrBxMpUNUNA7R/KS2w9TgbqkpzltQ76UtBr
W+Cw10VzXSLnNrpmX8NH5FO3nHC5+MJcxb8KwYeSdGtkcLZmCtvMCzeDYiI0IsSPF7pNri1ETr0y
6Xnqs/kN1VnAb3GiGeFJN8JudRhulRmP106gOAsoVRSeDuudghDaGs/UTNULZ77eMJP2QGlaM3lv
0h9l5BlMLLymxABBBGGJXaSoH0M1fOzFCrAlW5GAKTnGXKUIbBUeccHMQgCCFoOBjhHOhiPRTAJz
xehgVP0rdHbyOt5Kcwd7e1vpb7MF3hfBIfu6sAnICwlUbzHUpmvFox1Djg8D4EMic7teXyd4aZvp
S9eArpEgXz0ULLt9JTDei2ZcAJNZaN5A0f/K5xoCxKkeX/uB+Xp2y5YCH+CqReRtEF5M1pilAPRl
LKIqwbIhE7If+oUcaTjgUQ5E4fOYhquBYeJUFkvN053e0u1yGJZqJC+BA8DRuEo+b0vPCK1mFW0q
z5jnl14pMdUy+HfNMfRgo4/KcQA11iITIAnalicFBToXNG4fo7sbinAlwFw2KQNQQd9FExrdyjhF
pYFLxbsL58CFdHoXU8luYF6bmH4iUcPcWLTr0AdLrEc7gYW8OJsOB+M2lOTLaJY3HQhKE85QTyc0
EBfaqt5NUmlY9RJEmeDC/WQbskMZPf8uKZpHubUY4eKmNro14ahn03qZIC1DQSWVgMCVYFj2aWlz
ni0rQ772seXGKa6kbNhkPZA8CGZF99KkI0Ya/AOx78YcSppyaSvfxa/6b94Tc/ugNIOF+BWHqFEF
/Jc9sUE2+6cK/a+P/7HPsP5gPcKaWGNy85W/+GObYf3BMkOjxMYd933R8eNy02au8Cxhs1Su23kV
/Oflpv1BGgpoAS5MDaABarx/UJ8z6/mt/NHQ9f3+xOfJzi8iY0hURh4IUbfuJ4J+mvyWknBbk5Sj
W9bg+hp4cd2PFQbF8U7MmAkEk9N35V6VACJFvZ22xbPVovRKSPPTiZ4uiJ0gtjDAJcE89zyMg1uY
4bmq053RtbSQVeI7QWu8yw07WqWU3w05CRZBl7FXMANXTKpl0CN3zv1VKHerCvkI8U5TTtwspWyT
R3aewR+b7lrSuhGa2MBBlr6RYxjgCDP3BivbtG0WNZdokajlQpzu1BLAOcCxKNhAUj0r3MktYiYL
dWzAMFpmprzoB/+2i/PX0Xy3rGifFjnwYqFkPxKLL9OY7gop/jBFAdLvF2VoXkVrug8Q6FeFTGa5
/MJMyC6nYi3E943yEpqjnYalPVYAHc34o+MrABIGI9X3Ki+TguVUROrHx6OyJQm7z5xaFEQfABXR
zHg8CX1IX5ueBbsfrby4eZcJWzMHxW170WnFys3UlsylzE487xBW0qoZR0zO0VHPQMeHkAxZhziq
7y2qKtg1BBlVUfrGGO5pmEQFbnzkpkG6HQX/rY/9I2m0gpPxYliTf2HnwDBD7vedUG9b3XwyBQXD
iLixOvIKkjA914p3RqF6xkdJ61W1q75sVoPkuYVXHEYfb4jK+nXqhnOsDe8EWx7HsnfVyWCTKl6q
oToJRtVx7/l3ZeVtg+6NWNydPvXzPsgxoWv1AjP+nDEcE4RRtscwJr9ANuDfIFPuANCiVRiDSyRa
b7lOHkFf2XF9VfO0X1q8S1HlPRXTRWqZ4AP0tDzwxz3iNzXlLcjfEiMrCW1gzV4o3qUHci8R0dWG
mwwBYEJOYNi2xwxaRpJUJOegdW7IdTGK4j4QqfUkkXwGjPBley7K4KB4xlaxinUuDHDadC4IT5ex
+whQ5+QHDUxSR+xzDTRGJRDYFFA4QuMhb5oV0T6MulOQAW6KVJe9wEojXQXjwkpVaa+SRvioQs1c
ZVxydjYBUG6SDzOScbG4wL6tNhevWmG2TLjS+xpzpGYOD63Hhg3saRJJmwmjbsY1RUW0w8UPDg8G
R9obN0pl3U1adqhqksqi9HZqatvHhzJYbzIwJqrCdRI1d/x4LnlVnQEhgYZiLudNtkY1WEz4xP7d
M51ZhKwBBSMr8u9y2Rn+fLox2BR8evwvDREqZuAvYIK5aWbR0s+GCIDNzKGQaW5QEX2a6cAtw5jC
p4+b5beGSIFPj5tEk7/yqf4RVcb6T8N+vnfDYLBDoyV/EhY1Qm02JJqba2EnnfRDtNEv0jULHP9Z
vyR79TCupI2yKdEKl49TK+0V3bIRMa5Gds3qsK4MaVMyB8cbshNBojyZfBwT28hf86t4qygrCUfE
k9BMUMrDU2c9gvPDJV+9V+814/1bi45kpzzXb6wvRXUvUSZ+iE7GD+VHI64tAolwgd31ldM0+zZ4
ngynwCGjGIx5HfOa3ODtI+RE3bdndrGeue3D3MkllanndkSai8Jv8QCXeItCyfZwPqpHI3Lw3VPk
WXthh4Fx+6/+1Cu0Pxpv/vzhtf6mThJnItGnSebnx//41It/zNsoCdGaIomURb9MMsU/EG/wUUP1
zwjiq9TuR6U0b7hkhTEAY0YGcvMPxM8xAFMA5gPGn3uxf1ApSQRe/jooolJS8Rv/+dTlrwkNv1RK
Q13nAsZaOhwj3mqIx2Kya+o0tEuxPsPtosWPWK02wk0LyqhQET/0U78d6hxdPCt+6gTy2UCBJRYy
KMATXbuoc+WG3PtVPqZLP0+3OvLcQhVPPXAlIRQ3AjNOPz6VJce49lFa7SnNXmF6LC3JQ+aE4KTJ
VvXE2oWEh84Lb0YNdXSPEYDPc6Ch3m2KuyAGc5+3sjOFvrqQonqfzaRXrc03kZABmMC51OjhStK1
G8zHsDrYZMCpP7S6degBl/osiFLrBNnT6Zvk3R/lzk2mjn4pOTPbZZxIQTMEa3WgpdUEWnnoHKV/
E0HdyKJ41TVIvdkHROprnk1fsoA1gbbTgWeYI9PWRriYCSy/YS4aGghTeboRM+Gx1rxFU2uPyfBK
uCPLdOXVJCQ0lY2dR0vT+Oe2rY6CmKIu09HgQZ9JakKKqy8DUNkxeuw9b8kYYKUMD0oyUUWo1k0m
Yv7XSa2NwnMLWrzW2GCXkKFHlfjsxwaGK+EEdfQ60IaCoau6zK649Ua5vghJ/uin3m2YDcfApPBq
SkYM1aLEnSeM0bJoycSxereRItnOp2pToZeDqcAWVEBNgi+ksqRw0bT6nR+YNjoKsoVnsGqhXjKZ
VJoy9d6VUKPmrFNB2XgxJU8plhx9o6dsFb0hN1sqVd7fGhF9759ixdx0cj1dGkx2KAkYzmjR4Jqw
/60AHYReZ1cGnB55ROsKgUw1xUfJ2IkhKkwr2Hmltyk6/+bffZ4RBjl3YBLSkr+9xSVOhc/n2afH
/zjPvoqAYTNRHczbl18TeaU/WL0gnJNmUvRnc5OMCZxFkUFhgYztt/NMok1kifQ9DfMfJfKyRv8P
5xmbI4nTc+akzkupXzs/D23RWCGIXle1lV+nkcl8O33RhBjRqk47qDoRY52a1EGTMU/PuMdn7OMz
wPH70N8KE0LM1FiYUOFDrHRMjFoPC0XzWmr7gWlSmWMBVNCk6SfFu8mYr8FigTQPqJe8rlbVTjCo
sdw1+zJKHj2xfbSyHi1KsU7NalMz0yKXUdQfI/nOqNVVOLxoKbIa8ifGNL6keXOKyaWokJORUtGQ
VlHMqRUmc5xpDrKwOt1W6CN7Ei6U7GKNb93IWUn6RU0KBncM8FNEPqRjVKRk+AI6LjrDRq1dnRSN
cfiIydRIJm8ZaG8dSRtojBDB9Gxk7sU5iKPJAZ9WnQ7kPRjjD48dRcKuQp+XFpOnxAgCWRgIkfBk
5ML72DCK8wiOSQzFBo9/mQRt47XB1qJaGaWbQDBhC2dLAlGuAcCUHqoPSdz8FOvLPPB5KpG4mbNB
OYgxokXReuqaRRqPW0n6ouA26pldlX1vE21im61pG7W1Z1L4HDWjS3SJQxD4F9PMuI4qu6NlVwY7
AGxghdXSND56sdx6eQzn+aBncrAn5JPtFSlVOgjw1oxvqmFYFTRnBf1BImtOkgi3+jii1ch5lbsJ
LFezgSHwAP6hNjDq+gaczNa2NAag/rgyYDOHurKthIwxZL3Rve4Gdb2yZr08OUXTbDL1nEa9q7Sa
PdXpWhvJQFbZMIOJrnCUtBA+A4BWkBi3anQVfdKJAAWo3HGt3Kw9c5ZZ6Xd1AzDDb9FDjLZSZI6p
pZs6LtwGAGhVSPdSKDoiv1esaRMRgyAZj6MQHxpZPsaMsYXwNTQORrbp/XM3XVHHL2QGbrEgb0Wm
2XGOdRm9cN+B2+ZiiE2IZUUBSvS5EnJHHAW0lRURFbucZZnojScZYqpXoiNO6kvg3zBGRGTcuZku
ulnSb3WJdlAZInJgrc2/+hRGlakB7JM0Tsq/UxPr2l+rys+P/3kKi5Ikmgz3kJ1+Q/b/7KVk/osi
y+7v+L5f9+Pw+dgcfQcD0ID9LCpnop8lYoL/5+txUon/egj/+p1/NmkIHtI9UcSkIcGfmyEWWrUz
xN42CPK1Sm81+OF9j7SmHFJM1OyRZWo8oQagLyXnLq8OgTqtJ6gjwpg+9wxtiGQlfU9+LHHT+eI+
j0tbybtlIEPoEylEOHWFR0mpb0hFsVsZz7sG+COEa+xWpYy0VSNlSsmt4ah3/ks9wKnVTbTARboj
GDZaBlXJBhfwW454JLl6M9WDI4xidafIt2XduJUhOHXRyoukK/4fd+e1HLe1RNEvwi3k8IowOXCY
yRfUkJSQc8bX3wXZLlG0yy6/+slVloYakoM+fbr3XhvNJ4xgViaxMRDSV7+0Ms2NmTKDKYPurRKF
TVRicSjTb1r/bQiYm5AjIC22c+EUFidRSn1U+93jqK8V5hlqTi+N38LU3ssEVM5QuVNUkm3EVqFX
D4lUbQXanm54myL4IoBXwNsgGLA5jilow5a5hSv5S4ovONNYZPtiifcheGVCDzpk0uEqrbEnJtUR
OSOLFJE8rvw+WTy5vbayQPTWY8SiqXoOAix7POGtTuc1ljt1GF6JJ9la3b2PPVCNkdNoucvsBlvX
/DIsmspUOdZIGtqM6E2CuuRiXZXKpgDcaeG6UDr5MihdRi0l2ZCe2ciiVRv5G0UMdkWIhUOMzyJY
Gj3Zs0l1an9YxqyY8YheCEvEEOXatEiwzPkxDslB0JEFl/Vjo0ou+lsnHsat1WrsJsStWuAbKYP5
DG6LczlfzYvLI/xuKq+sNJxO4b6SnpTZQo0c3tS1fzCD6aQZI0smfWvQtC4YblmqfmBbUmhr6qzs
JB/H6BwRdw1nJejIUpVWpdnv/JBEGkHwonRwF6IWiJWVFSW7zsQl6d8QKnPDKswhsRlYdPPQFNkN
4JYFF8Pn7LVVp1WLBaPqfBTKmmNoRFYxAmiEc6qXr2y3LpgC3KYLb0dOv6rJvGHkKp/CTA+77WSa
a8GIdqDindqcbtD48mxFQ8tbsCavjPLjMMbbqg5vchWPiErAFWhx0wBb5pdumzTOki3fjLNnVsG+
R0xWYfGcswrfYwatUNNOffzGzXVT+N0ZiwIylNxHwZes+o5hYqysmno++oCcyvRtrMLTPMWu0ezo
lbKi3liy8PKfrv26LC9aVISzurSMyf5m80K//Gdt1NfX/1H7mShYCDssetsfjfavEwXGDJYBsp2L
/Y+1zM+JAvcBLvqAwiyGDssc4mfxZwyBZAqRLUiaZQn0byYKS+DXJ+nJj4nC57euMLH73IFLfq7E
mdloG0OpD21m3YdScFQEMN5BX+2yGPIP03tFHVch/Pc8pRh1KjMHvx3tUC+OY18e+wZvRFfirO6F
76MVHpRJ993ASLcDD28dkh0uh/R2KjRhFH16klyIO8FVKs/2LCAMkBa6cTBnrhyypaSd0vXei6Ws
4atOr3npk59c3WigNdqCUtGE73KDm2/pgCP5mBD2Wo6Na6QYDMf0kdgQEGAW3MaE7JeOC+h91Dbr
gcEeFpQ2bojC04xnySdLEWGpKQ0u8pyjPDOwhxGYI76Zddlp89ljjQHEDHTsEL8Ksn5sysJVm/s4
QQkcW9j/MjhJuXhWDMLNB0Wxix5mdVsz5RNwbhlJtiVJ9ZCo+pMiaZ6ZUAYq31WH6liE2joT3niD
64wc6TEzvN5i4SGoq0p76BjUDIO+w47DnYCwYOUpbRbaaYqLvNKIMrdWA7+HnqGgFuXvEzJTpeg8
gZY+l9u7MBIKm2nVeiZrQGkSAhrpW312V0F/jOPgmI7V3tLaazlObzCPVrGSHMfU+kgm1bWMx660
HFNuvKFuX/QxeSLT0oEEujfnfJ/3uSup89biZDLT8HmaJ1sL0DdDjE1k814scUwYhseOZTY5SSBJ
tBKh2eTtBmiBK75UIpCAdlTHS6yRplYZ3pIraRBsa5BSRtgg+mdlM0XGyRjJlkYn2uNDCAh5KC9x
06CLIreFzOjEuozL1Cb27yw/3Je/kcZuhdoAHtueS7PYpZF2D2WfT6+2yhqJaGF+JqZ0X6rN43+7
4FlLhK20+IAZov5twUPH9BcF78vrfxY8fAFkTyg0tQwKfh2h8n80GSkoa25mDswxfhY8WInMc4FW
gUD8ZdlMRKDJvkE0qHj00ZAM/0XBY7f9FwXv81v/UvDQKvaTocEzM4pjOIBpZbc2x8Ga9POrIufr
RBw2lXxJ9MDrCqTHkv9Sz5Vrye1ey9tVmpeOZqWrWAevYpBxZY50AbPrS8ewWJ45tmBDeB9YNz4T
SQscSNlfQhhCGTZQ3GhurEgYDtTTUKqrVIeE1PRLlsZdn/qvKhf5XiOGLrbknZozeoCr1Bk4bhoe
Il80b2DngfUGURysQqF7JfD0JKKF7Cv1mnAtFsWCMCcQXUPP7Vtyg1I+oK5Cgc72r+7XAziCmkct
ESfP1BsGpHcRApCSrzxbw0mvR8foqMXNI4faPsMelxqCXc4CRD3/1qyTG0KHnsnceJ4U5RDOXEF1
62lISKPOEH7kuBD05Hkw7lqSWSsLyF9Ijm1Z3rdR4GV1hxs7yI/mHOxGwdoV3VWyBJgnKGgAZ4gV
enlxZngSVO1KHMDzVuU6kAJvjFMva6A40xvJzBzUSiT1OsU8ztZQUV+GDsRgJMGAVpF+4W1WOuiP
jIrLfPJELGTkkMhDjnKsvk1FzAvBdJuoxzIirSb1vWU/zbDaCYkqSxMf/n8y8+8Prl+x7IG/K5f+
PlHGO8HSDz5J3Q2JW6NEW9cH5NgasZP5ltO2831lVfu8/OiCcWNa9Q2IRjKM043YGF6UX+FfvlVF
cjtlYDGmirH9gPmXNBZbTEQZDQG/CVl4ThPxbmr4rkSDuD1w3kGwqzB/6XN5l1Xw0Rg0x124VpXx
+yiExNxXm6iPT4P2qEeqD4C7IzZson6HJFpN+xRXS+Fj2FOtM10HBpH5mInCU84UfmxRQyTARtSL
gSRu4rrSFzMCwS6+SQGeW37udYzQa1F5UfnpWTFhuTCvBb1btdWlSVEDSfHeCHR3VIVNbWanIdeA
nNc7tf8I/cGtxLvSZz4dMp/GX9oHowtLEy4Gd6xCxswHLoV12CRmhGQx1xMtkFuSJxmNQxPk0kGv
+l5zS+u7ro3n3C8QPevyoTUIcDFnZ6KjVaxnMZszO561D5249rHGbmd1Gwmfthgg4jWn03+31luM
HlQSQNjH6hAh/qG5hST6xQ72F6//vdb/Fvkq6cxv+ReMz7WeP0JwZJFupWg/WLf0nT9rPUVeBjDB
EIP17ed1mfY/9sPYxeAs/mh8jX9T63kXX2r9l7f+Y/z8aV3WJiTkkcjMx7tQGcX12Kmmc0i8sDOm
BeDpMXibhOyuiRvVVfo0OgZ5QlSAyuxTf0lFfErauE4hPCw1M8RNG1vhQnETwbOCdOC6ztJqupn6
mVwqZVWlAffi8iL3WYYmvdrkfgg4V1VZ+9TJLcjgXdYMgJduDVWAej92myb34evIbrlEEM43kV4+
NfN8FcxkJOUAc0y6GxnDCPOEHHZGXoKTVnWM8jx3mYvc0FPCTLLrWiJVCgtzGS2IadpI1ULvrs6i
V9TViyoOj1XEPRc/DejCkceuQdhixbyZpCcW3cjUe4vF3K6Pw+4QdyDV5XZ+5mE/B5nIrMVPbnVx
xm/0XYjrdSMg20/MjWZwS8gIoGuNdqR2dbinStn8SHvtVmlyV2xIMqUB7xr/kLFac6aumJwuG4mH
MmjItXhV9aANZL84B2kOi/eoNeYeyRKtM12hnTYNvWOWbVVdh9mt38VU6ySD1JQVZNdZ9Qv/1DEl
Iok+cp0v/ySkIUQLGLJNBrAY2cKy26aimG5bJD2RpnsFIqP7RteBkCUqnFO53IwsAv7bKhKDDBAV
4dKyhvmnTGhmlX/aP319/c9mkIU4QFI6wt+y7H6qSNins5MFhyNaiz5+WU39LBAy9YE1NzlEFKxf
lYf8bQ3DKDPTZZL6r5pBLttfCgT79M9v3VoKyKcC0bP7UnolVjdBHAPLHzxqwy2h8a/Qh1fVPG36
Mf3wpeJBYcFLeO5rPyZw2vR5q85c/zDWgCzeFWDNxAWYYEVnK4o3eQbyrp+JzdPQ9plQoVNCFVAB
JrDDasiUJBLzHCrhoRrah7lu2DgZV4ON0S4f4xtfL7wwTfYo+U85qfEdFDEFw6SqgWKxMG+bU2kX
84Vceq5ws9OlwWsv6ned3N91xQCFu0XgP73E6HBTCW9QVW1FKX8sskc/6FbSOB7E9oVFFubK5pDl
rT3OiZuraNxI/NnPmv5MKsemUiKvQTedQrnkeZvx40i3XQPfqZEhvo4LyIasVYiaJfs6Q3oswdYM
2rnKhnUvcttErV0N1iYrLeJZx3dziVIZim0bch01SCYCA1AwRp3Nm4ZsJwNKT9W+Jka0N0ageSNq
t+4jxGkrUhtnDK8Fj/WQ9ZvMEp0mskhknp20vgQow8XwHY+MV7TbkLWyXNarBImSnUFSJke2bY6k
0duDCvufyDZtYMIcPUhgcsISDHe7MqtsN5Bz0kutRGxnsepFFvjDfLYwY2K9YONYHXxVxngoGWfa
t0sWXYJOP4h1vRTeAHAWww0s+GRUHKTgGRTGY2GE3zMWNdAk9rFcYdic7ge1uwkK9XbKK1ZJo/g8
TqIjCKBsc/3F1+dHnwA7Mg7sYpwwtQfrtEbCGfrbSJDt5Q0b0n3bf5fEflM0stfQZUcGQDztbCCc
q3MdHekiCcX5IBWYIlRYXt3aFLJNX5duYe2iSdoycNfqfi+gkg106aNkWK2G097IfUbSzGDiiFEt
8s6I0L6G2ivCCoRvxqCoZt4y73oyr4McGYfKLrDWtf0QEWxaYSvQAtIVh/BN8d+7jM+7oDGvbYPH
3Ox0T9aya2qQ3qDey2pKeC+fbBr/wrpJU+OU4iHVg+GhZwUc10/+UB8kqdzn4cgPrODqvs4Q4Efz
Sovf62g56WhOSe2OGAdklnpfKwICg4Dki3Qli/HGrI992286blR5jiVN9sP7SD6RU3coB3Uf9cat
bspnC7ZIrCbA6PgBJyPvKQBHgiNQgg9booafbbFSbuWWS0n5aHARVBvfFYq6dYxR3KRSjWy44Xfo
66taQ0ysomAm4tjqyQuzAozd4RAf6lYEwBmNEEsEIFYqCi9yIHJBvI2Gbl2GINl05mlCIFzZCSfd
VTaKR3DgjoCruATQ3YeEhXVQO6PIHiVgxUS8AlUKnGAiwENRHGHqtlFcuUrKB8vUB68L833J7aKp
rb0+jes8al0hgXRSRx6GmcCeU2szRtN/WW+vMldghKpw8KGeXOBlfzP1ZQjC6fFFd/H19T/PvUXJ
wYdpOU9/dcSK/1NE00AJabG+sxBufj73FLr0xd1Gl/7b6OTT1JfhPUoylTGIykb53zTGfHt/Pvc+
v/Uf5+Kncw8rd0uETCtvZj9ypVxwJwI/dbJp+lm2e0D4yXzplPBUVuNqqjPXR6I1x9ULALBgxLKZ
qIwRrhq+LbF/GI3vYUf1TtPJy8mDTGv/EZM9grLIywckjvXsSHN9kytEPhMvr6kGzEzdmZP2TvJh
faqCsZfH2qnxQ/l+sc/nZJuEWOH7dKOjtopDUC6QdppOdJnLbCX4PJj/O5Yc5OtsyZht3LmDw9zk
e4lld8aCRkD2ZCU+k0ZpP6gwVIHrxMwflKA9TNlCZpsLl/Hti0pUz5yWDmNnJspMPIqy9noOcCRN
11kYnXEmh6VRRYCZtR2BhcukV4HnkORtVXnh7LVkCnoSeQTGwryewUH22ybMDmMuMoSJ94RqHhMr
P2FePY1kvYipuKcg3tUD65eg2HboGtp8KaMDQbpXjLRraciulUQwoSLBcfPvuzl1jT79aBMRjSha
VqnQToZfD/zM5L0EJ4V+tkErUVUaGzB0gYq6GyP9LfFHxHzyUZsOQxCeQs1aw3obsQrmbULGTUsc
1HtuFSdFkLBUGV7g41yg8pidulXAhWJnYiyE0QL5l6126RaEDE6D7iLPFz9aDH6bSSNCnbAd5tBE
honSJRx15jUqQoW6Sl5M0qZx5mVR41IQ3cDsnxOBFn4uj8XMtUGss/c8WFji8UmQooUVdMIQ4AqW
/Cxb6UNRg3MgzARC27RLZ+K1Ku4OtY9zLdplVYAHQQDNlq5yTcXIxhk5IFgc1W3VXkNgeuZ4mPE3
BNa7rpcrHyNAto1hmBb67NY6y9vxewhIMKjvJsUblNpRxHTdDz3zlXiVxuVWUqJ9ilMxCMJNYUjv
pWxtUujqccVUqeZNC0j7x6vWgAwRk0dk+AmpJQlEViEL1z1hJ2IXHEX44VLbuSGAiq7uDoPUOtg2
L7KaEMUVg/AAbV69qpFua42wtUZ1D5j9Fr/bTtVgkhgXBSdzO76WarcvjXqnBVliB1Z3m5PTgXvi
LA4+Ic24yivFNa12M2vKtUAjKqqdU8E5rbhzKlCbo7zZDtG9KAqrTBQfpqI+tQ3AT7lw9I7Mq8Ln
Z1jmj7qKVYFutjdX/Gqju7G6XTQ6YaCuRU0/6F25SvBNHP67o5Xl+mDhAJaZVihMLv5eiWzq+l/c
nL68/ucJYkDOJLWIOfriLP6kv19uTgj2UO6hOv5tOfjz5oQCFeW9of0u3fu5N9T+Z3HLkn8uDv/N
CYKP+c8nyOdv3VjG7J9OEDUIGJrUmrLp2WOlVc3GSmwcI6w3JXJWOzAGBhxzgmAUO85A4JhCxrOa
RHdGJ54x+toTf11OwksiPzfpVZ3zx1Zksy8km9ZUCS+rLik+X0MftomUea1vnlql2msRD74qNjdh
N9yqsKE6HoIh6VD1L+l9+XgfwdMX/PggJN1ZzNVdw7B6KHOQ1ONhKJR3Y26PcsKotvAf0gmULaA1
mXE5+1uglMx9S52AifrcROY+lJi1hLk3Qj+Y1ArUZPzcAG6gHM3nmKl4kZSH2jAPkWheq7E5pG3h
6WbMBLPAFjai0zd8UhnCjcLA1Y5GtLQy5lcMvoewKnNoV+LVT7JHtZe4HI5EUmqP2CuuOOaQd9dH
H7MYKeUF9ZOfHfVC23XkJQZBBrhldvr6Ucr8rZI+C+rHhOe7DpljBVt16Fad37zOQrGDzurGDKza
ISixujHHwtSrpzgmrGpDnoebi/JhTmLBW4BrKZP1XqSsm/hBfQpGo7dONY1ui1DMzJwUZoQWWEC7
W3g2Vnkq9OhWgBE+tyWg4LE78sHs7TniBiLDSYVckxdXg3y6SRpWiZjuAvLdgbsgA+Fy4Uylf+er
waFJ/G1ViutirkjwicFJN5aMSZgEIg21Xtg4Eb/PzoBKESYwzITpQ6r6LRkfdLITJVJVN1KR3cmT
+A6aYitkZF2NanY0IszIk0QkUdvZU9A0u7kEBqV/E4fqRCPBnO5Uxg8YoleivzJ17j/ZPVNAr61B
YQwZ+JtzHyKvGx9TfhRBwIXY/5ZOtVfWg4f6peQIS5ZpXjlsI8KBs/rJEiGyD15WKO5/ujbieSCs
wQI/jI7hn7rrJdjga3f95fU/ayPyPIR0S4utYX5ihfeHnk78HwwHlWXhMl/+NXqNPSKPDhI/zVB+
mIZ+1kb9f5KBCoKPJlLppd7+q9po/sWK8fO3vry/z7Wx7tuhN6VagdrSr+J+2LfqsFWFZyYiuzKq
PC0zHbT2eBJMJ2QqUolkQXV3+Qyyiqut1cduzW4d1f67Ej3oPvs/giHzt1S97crbhgVYMrZnMRu3
QUt0fcYTqmsfQzFeZGAN1agg9YzhgDaPWkMTNgWePreKnTTZrRSybBw8Uaq8qjWcoU+vcljuUY4C
QKu8UfC3UtwdB42Pb1IJKPQZ0zDuKjYrOIolzv+JHY2UrHABMj25N2giRMBaaZMSoKjelIaxCQpp
pbTCjZq0tk63kxNNGIx0R6NwaWLxFGujnTA1lkk2UTr11FnDIa8GPJ0mj7j2oc3F6FkhYatzdwSz
eYOv4y5rKlZwFhGP3PeT5oxuHCTYN7Fr3bYw7xtzchiJr6vQcHwc/TFR2mDDRKcgMabJpvtJQ52V
qBc1elNbc+WXt+O0Cal4VGhX6rhAhCMLQWUTJkgJtZGgianeh/qwEZN6NUDzRfwrR1eyFndiBngi
hbeuAZsI93Vwbsn1GXzOA46opNM2QSCek6SF8Du9LRbmqTlP0XyZZWs9ckOa2f+GdefWg78hJpDA
GB8e88UyKrsXZTTlptdP4w1KMRiJETcOGvI0I6fTEqcAKKMAU5h2VWMVlu1UodmWtMaKIJ5FYDEG
i4vVaMHmQQAt7Hv2mHio5hUmDvzIYHyGNCQ2Inqi/zgPfA2GQIzLDA3hN9egzlp3YQA5rt1nsrVi
bO7EGPszUT1lkfTfbvaW9GnWaCYqYfUfNROLjvZrQfvy+k8FDZclkgid2QAOfWYCnwoatg0u66Ii
/yAHfx4XMCbHdKbwKsUgDeyXgrYs/X5mhP2bgib/cFP+5BP9EIl9+taJJPu1oCk+vqawNOXNKJKu
OEybSYEEPkteo0/38RTw6EMxCXVXkWHCkJd4SE3uqEa4C3TtWLbdYY6EM/vte4nU2hoVlFbEt1oq
Pgzd0muMGynRSKQPxw+tksjUkrxQug2wevPUM726GQ3lnilry6HAg5Lv52Z6RtBJ+O/gwNNyuQWj
RsvX4aw7alOc0FvSkQyMqLGQZMj5x7J7meTiXlOwYM8NQq4OnxiPlS/47gSTu6yV1yB4DIVN0siO
IBPeoJrAa6/GwkHB5gn7sA/bnRhadptCVSSzaizKjSjD/wMHEpGrIUANrPziDiTxUbT6TQm/oyUg
TBBQJfvFsRZPcoyDBQFIrVIyFfSZITftd0Av3DqREFjWPsdxxdaOFpqNOVMLhqTSYjE5zpMSbhXa
st5H9gRDUMEYEmvhzlBmxydgrCrPUZUmQACHbwbfRJ9PN/XYeljCqeBLAabVBK2sYFOpm6PUW1SI
yssh0HZdvkf5eq0mHVBX6TWcEXJ4l3Ji0C8z7c88fTlKCs4UCIxOZcq2DLdjyPsLE+APhTNIaNqV
CqcvkpRbDVFJMx+SaVUsO5NvUcENAGJZByxTyGZPQ6BrcdTFUH+L7q7CkmhBJKgZdcYEn0ug5Kvl
oIxogwWs5bBxOEZzs13l1KCcWpRQk0rRcEaSJoIwzRG7pTUE94pbdRE8yTAJ8i56Z9cAq0xl6fGS
DS1rFcg71r7o9NVkgLrPThF/WCnqUZYQEEiACYKBTQOZG1oGd1dT9l2tezjniHR2gwqdD5N8S03W
OtmlLCL9gSBOGCcTiV0A4eyY0LiQ4UhBZnXY3E6+YThdkixpSQ8NBTjQJsSH+FGsaRuMBAYBPTH6
tRFAkC+j7X+3XQRXq0MS+XGPFhfwyN8OY5HLctf+XF3/4vW/V1eI7ZrIRV0jq/eLqZc/AqIOfQSP
sMqicunU/rhKq4s/jj6RZfGPBSVN3h/DWBVFGjNcjL4MAHTs8f+mulLGv1ylv7x1/YsJjonvGFVh
VWxKoY8RrPiED1Uw6JTN0GVsW0z0WLrdDkQYNMW5LoZj1aGlHVX1qFSxuVK6YSvAwlbC4RJPylVO
iWGKimOhE7tbgzXSKm8SzLcZFZUcsvwBwmDg88LCdsoJp4U6GyYHy1rQn5qZOLVhPMsCqLHJah7z
skWDXgSHYRTu2Zc+THXNIx6/VIn8ki0jqJrYb0QCByAVT1lAgu1csYvyyXO1qtKzwE4HeJIlhqJy
THAWjrdvs4aDTxZArQe+uNbAn9Y14qFpuArRtRBTorPr3azKb2IRko7bljaH4FYa1O+V5F/1JiLE
IaoOvVYSviW/6kQuiUG4i5XbciD6N7wsyJigxN9cya6OOQPuOv3wk4B1YxAefXhGQ9Q5XNBYaL0W
PKzlHK3FqV+bFCexfwkKYjLkcm7fKqWfHw0iuriLvlV9xYvgBQSRJ6RBcJfWtMhw7s0eMhjaEFsr
wm1TXnLwRzrAPpQUzpQqjqTsA67eyEGcQtSYo7pNCFot073JeOhNeCrK4yAmr0Uj7Zsxf0zEeSsm
+mOeoaxOJXnP7heHTFo8Kn19E5lonOhDS8E4tegnlBmOTIssEFR6tsdlZ5tdcqSfP5RZI56abqcL
JJPkM7dTEhLLPl1PDPos7vJGH72kiuUBY9zWOd/Voq4d8oPWgrxpZfGG/L/YxtKwNoguNuryBk2c
E0ZSCFQWxrJuzPoSb7g2mHwI6FKaKpNdMUONPVrnMiQDei6vipidlTZa1dMLE+jNQlDUrMouwpGT
nIABtgtUQQBumJI5tEGEO0baIZ2UQIqwzOtEzdXRufgSpryQLA7NvBHDwlPTjnNJJKKyxsghXjtZ
vvOpsuZYP0TZdDLK7qOu5g5aZbcdI8U4Nc2dP2WAODXfwXLiicnwYIl+tR+r8RC2AG3VeNyXwHjs
dsHG5ot5aUK9HtdEKLRZwQpabgHSw8Ky/TB+y3pcHoFyaquCNaqqrIVaPkyD6vZ8nZYgeh1UqDbr
WD/i7+JsHcxa8eqsOacjr4wkgL56y7qaO0mtKPsxKlh2m4HAF00ZhASuWaN4r8ihNDBcqQGe68rI
V4EqrOuEFDxJeO5KyEKzQscitKonxsspteQnmIzp+QUVM5tztjP4ukVWDbYS89SYU7DrVIgAYcXH
MRN6Nykqy6b7uq1j8eIrvFTL04skaPGxlsHOdP1U2HVSHSPJui0rjUX5wp431O5KTPUuMuqL5Csb
U63AnOUv+jyvyKh4agUfvURKCAHYjSBQHS0oLLuQxVNOfk4252tdvAbB6xw9kFa/i0djV9XdYxX6
uHcZoPHpsbL4rCIPnAeE5qkmP2CQ+GAhjvpfJ+SeMIH/sHgH7Z1ooIVhkSmyIfwnGIa1YNF/PTf/
9Po/zk0mxvBa2IuqJrLtH8SL328lBn+kWyDgjd+nLJ/OTZjuXEpkoGFkY8IZ5o/+ODf1hSgGCgNV
Da4XQ/xXS8w/Y32Xb11ehEtcX5n1LI7Nz2MW3GPVWAsEw41nYLEraSU72QadgMd0FIfKmv7V7W/A
lm/DF2UF/tJ6x5BrJyf/FVdz7ebvdJh2eXjGqexOG0IVvWlHdt1qvvMfBqc/DKfZRcjj+g+G/Rqc
4ptyG27rlWFbNrcWNzh/ZHxxCOq4/1i5eMwKWhub8I5RY3wE7g0i/FuxL99J7rQJdLMthxHBAxPE
t3bDnWeTXZjlCDTokWD3tWPm99wH0r3ulnvWoV1xiZE8bHGoz+oqg8+XecRAuAP2M6dxD0C1dtrD
7Bk7BkRr+JQgNJzpoO3qHbr20I6/8Tzmr/VF3KBUcDD32ep6gCkTPhRPn9qv32NLPxNs/7QO+PG7
WJz83FWN37xMn38Xna4QTDyP6aZ0Gw8B9Yr8uS14jtEN73njz+q6PdSHfmWcR3cip7RwKP02tMZm
O7uhk3j5ne74jzOZhu7Y28aq4taFP5l4E8WFo8za2fZvTJcpEV32ctRV9reXXbvOXtJ1spK2qYMl
vbWj5+Gj+4gGe1FpOSH/STeQ+E9F5Yb77n5c+4QAn2RXWDNHUmBePucnRlzxHgnP/g5jirtr7sm3
X9ffXx6Aed119t//pP7kP/j6k1rIRp8WJ4ofSD12mHQz7MzQKa7N1V/PruLm5+kVguSK+x2fsDNB
o7pTns8Dth5b5Y2uBS6TLh/PAzvUfeSZ96rbuJ1bHUy0IUzcHes7gWAkm9y06/4CagxiXur132qn
2T58T/7h+yAP6U9tK4/fp1/5l8dvGHxZnCy+kf0RDj+pB/EzKhmTwJi1ItpAntlY26pXXJpvXHj3
qpevqocCXjbMTr5PLu+r5BXT53a8l3pbOXBxPYf8+rNb3elwJtjFRWvt+YlkyqxwmhJUpptcmhFc
A2tutF14jEniseMnA0+aPe/EZ4UAMpApsq042q7hGXc+5ONg4+212WS4xKtIu8ZcT+AbOrt4h8DE
Enct3TYuuairyAW3LIDgfopwfzmml7kvoW3cdHuEd+kx9Pw3RIBowABPIBOgxz2Je3k/7YWXcFcH
Dl4F1O62NdhR4pQ6+jQXzaw22NNGf6tWkhfbE77NFQuD7x+NgT9tpX2wDFEBS7Q2mM5Vus7eFFAK
rnCw3O4fnlHj68pu+eQt0kkMiSa44sWZ8/mTF5HlHGlSm25UGokL5rHy3tzVL4gEqRbnd+2Yb1Q+
Tk/vjZPeyF5gE7pgv3ORtwV78gLyLB7r+2yTr8JV/6S+3J9BQxw4oVezyy+Yvx2spw9CHy/yNjtw
jWjtp25LvKb9kC5P4k60hZf4Ag9wuAP4s55s2RZ287fMtI2X4swo1cvf//5hk0xOm1/sjV++Z2P5
EH962iqpKeM06NLNtDOB8DoT0JmlGHudN7Mst7kWHMR161Lnq93wEF2KY3SsXOQdEBfW1VHaaORd
kv0a7CRUlXfmiw1J1s7d0cWYETrdNdkMr5Gd7KQnXHH3xKpuIObx4XbJQnIws20KR9uM29jtncNo
n+fV5Iz8GbKvO2o9Obhbfd3V9nN5mDxj9QaV5NvYONNg50/+qt60+3H/7X3+ntrvgrc+FGcuTZYr
3UFCOeOg21Qr1InrCRShndwHfPTT9e6krK/FXb4TN9FdeqlW3Y2AUnLTrpl+tEcw9alX8jfnK+BK
wsfP0510zb3yGDiD265BSzyFnuItqZ9Vw2OwGHKWcw1yLo+Syj/oRVvVfdrVF815ubZrRJx2+3iN
PWubPU23f/875DRfKsnn8ePyS/zc43wpmUHepK2fxekG4sCqstuzcpAdaz9vmEo5aE7IBKQx3IY3
4QdN/E1ubF7BzNrxdqjZAXrBrQxEpAT05PQuM3A7JCpkk+2C/fJB6IFNaU7tmuuBg+sxs/V1cBse
DJsv8M4J7Ibn/3N3Jk2uY0l2/i/ao4V5kEm9wAxwnsnY0GIiSBAkAAIghl+vD1WVqswymVq9bct8
9l5EkAwQvNev+/Hj5yDSP2FAimD20XiTNiYbqJy35Nzit+A0q3KuHQf3HTUcaBPVef4QPVzsn1lc
g2tMcLzwJVfx83UTEPDnD08TJikgvy2FlS25Nb7KjVd5XAzb8BE84mpeOunmPrsy4G0Lc1StPXgj
++JlQ2yx7+FH7UJhnY7Xy0y7v4Vo4qQ+3mgcENo2jaAjkgANE2ghQcdKxTj4aiOxvVI9uMidI9lf
z6kcMyTjYdYFcGfrPIamQDy4GWb0LCikGvmWZDde48DBB79atcHHETTyKw3uX7QiyglSCCtG3OzM
HXgl4Vg50uS1GSLSsHnvKaP3bz/LnYeju7/amjdjf82a+LggcPtY0KL1ipLBRPPERSCtqhNrPRxs
gkrLBD4fjBijAOY97MdcD/yS1y78ZEIh0wSpW08M1HU8WGiTxDZPxaR0S5dCNOaGyUu2mRyXHmX/
OgvKsLo0jhYxlWyj0olTMuI0jhVdSobVNsCVhPjT2QMJ8IHybMWTvNh0mER1ob3+Jj5kUPexAIq1
6+9hKS33mDTuebN7tXSu26ujTD7wFv7uVySELrIDPjmYe99KDmN8pp/72QrfcqfZtlMGyV4ke5+0
4HETtWnkuBC28BeyKcaxzfF2iGQSZaM2ynoXe8kbTX5aUXa+6Q9nZy/ynsZUFWTTw6fIMdA3zL2w
CtuDOgOsxBbBefm1K19ebuHsTJup170R4Jwm8XgAV/fsdUv9w3Av+MLZgzPE6bzcymSNV6+aSFT9
S96rO3jI5cZXPuIFvcmjElfc3MF52bs0wHc4gLZAoMBgNKidh3+/OziRObcfCNuQtM0FFng8Vp3c
F01IufuRe8oPVujbVnSus3TWTno8uAv2W4XKJ5bxafTK/Bv3wl1d7Tm2hG5y1DE7lieY73lVZPzW
a/B3xdthVRwmvu6Zq5xmIprnNuoSkN66hba9RryYiBM56gtP7O+ejrw2dzyO2TPGMjWCGb6k3njF
/aSp7VeQ2laICkPOEBzUQTN4v8rRfs/tQGuVxO1Xw1Jfs1OdhnuNS047acM0wIyunVRfFLWFzaBh
aa9MZ1g8WyjVwV2fazQOUEayNQi/ghE/lMn4r9SYaeetLkMnO2naovkt+HBaJGo3cgOgF1k9kwAn
6Qx9d6UxBFdCUZD6qTSyHlw0ZkV0q/Aq1w7nrGYEHMKCXz1zT0YjT341gMobQcEy9HwaoH2VxWdf
ffTI9GmMAc6UGkQJ9fFv/dagTSF7Q4cpiVpjHPIqss3QyQhgEUBJzGU4eHHTRXCmx0Oya5+oBXtv
MtJpsZS21tcVxFtB44ggim5lTogpA7Pw5d9R7ji+eWcXhghGjkQCm3gYMLhQxkB0Tj67rxjOx8Io
yNzURdjV4RN1Va9BLJ3DcnGf5YGcIP9q1yHIhUuYmyQxickYooAPEdV/LZ4LFLKeC/yPVtjl3j8e
M8wBbMl5PmLNMSfns5t5yU++lO06uLEF2GR3X3NEls3u7TVweQLVFqMAf+/Z3Ws+Sh7hZJsmoGBc
SESlKhCRNCFVdBhude4ry1cmX4MrOmQLrC7nHC/8ITTWj6Pp5jvBKQ58HmdEPhFRdNpf0l7ueWU/
t5VNUEbzfSme0Nj1U67ZPIfmtPDUBbNi0d2piXaPYy74lU/wnalLeWs5mBHMhXU+Cmo5fOaAq3CM
6o3lc6q4i2HCb22db2bVgmpaTrVV5Stz4UwhVRG7H3tlkXu3A7MocT6vow9Q3LjB3uXlyqvzjE6K
/fNwf/ZvTgSVKKYHY7jQ7CP3AV1/Tg/R6Z1iWvLBAMiNqTjTtUBFAfNS/DzxGEcjp6G5/31dys4Y
+oYwmUGZ/8BAmUPSZsp1WoRMoGJBnoRFhCb0HiaWL0wTP1k0k8cXuUTXkEtYESMDvjxBjsSpV3AF
wquXBUKUre6L1NMniAf5T8fF1Wr1QHzeAzgGnbKfR7ovNrJsXTJ5rF8R3xa+pdxm2HVF/e9h7G7D
Q1JIuMT9g3O5rL/GbCvzOVlRD5tYTn68HixHXjKKGgsza4VVGPPfyPLbumDnM3bmEOa7RzDuNJZA
1tjFhnp13XrPrTZl+7Aczit9RgQjFhPwN6jEPPBpn9BHs4A+YbnZ+SSpnNx7+wiOL2mgO2LqCNNu
oePW88vdgM48VgXra3B2LrWTza04nYB8vljNQkF0xSDOvn7AGI3YwQt5BV6usaEpH8D5Ey+hJ6Ae
DTbpdskbsNflaCANLwAngcSwaSUOU4Xq63OYSn4d3TO3KJgTcKv5S3UyWHMkp+o2p8hSrEjfP7wO
1VDS2qW8xzjrobv4GbXzN+ewvqs8LFrDFutmV/ikEINFtShJhuJ8bwYAk/cQ6rPfPZw6m8JpubpV
thESL+19q/Px1eO98skkocQsDtgziIklI/0REAqn3F0zibqaGM2BzkQ7Qh6U98ZjW90ZVt+2ySbn
sGTyMNs+EPP4HKMpGDstV79FisQ6Xq3v4XWCggR/zklvnsK8JZUX6jpHcoX0JCCY5qHSkUzE0nku
622zHqJmVSwgFp4hTVj+vZs9FLSyR5DBq7+um7foamxQcWoNU0bC8nLajkKXjnJ4JbQxwVlnIjXR
Oaijx5pZex9Xh2beV3Y1pyko76v5mEjdJ83HfXWO8oCca3V92qmrTHLnNhO8IQQn/0cdQq/Zbmdv
/jqU52lxgvGhnO123aya2TABLgqUyfun30FESQXnpdEqtFOJyGPAk3syUMLUvWOKZG2eeg65O6Xq
Ap+bbg/FcEE8NfFVxeINF5EDo9tHafv4yHcmVS4KcGiqRjydZxleLTogqskUqvHm5hSWaxHOU19Y
0xiJahYCDYNbyNlIDzzC0ASTxWeIwKu9ocAOsOy1tsy5mutz6hQ7WAB56mMsDj3v+rek4XZM7euq
nUAgqAMYz+HZayd3vxSYBieBuJnQk4gKdxemDD97fjxJiShKHHNNRX/3241sX0znUsQ70VeC3j9t
LjRXJIRnONqTKVcI/drWnGpxDZ8oOktO4rxiTAR9MiHqOSMwYiMgNVmzzWaXmhvpC3HKPruzjyZ4
/eWO+vVUbTr0DuMFJJrTl02lQJqUXdolAdtmDi8WAiku+3l2EX5p5jioo9unJbd5mQdv2/o0PJPj
DRb7jn7PjZZPa1c7YX4P5G1x4JDIOQ4Ex5xan9nhm7F3Xwh0P1kOvNCBPYil/LpUptaKGV4x6pyB
S0Gs7FBTRteetWOSgvclQiGd7y4TcwZKfyJHJa8ptz3HnzipeU4XM/DAPJQPFu/2vhGUUT+9R6fc
/bkGqx0qaD7GOxyHUF/t6RAEDDZgWT7b9VO0ouy3ne/QcPew+HMqMlk0XBv7Hj0/tbikORnCA0XI
/1N0s1CIH0AnCLMcJUdzHi5zhA4KWX5v725LYcVFUzaSTFE4vux8y0EenqeGY6ykmF6AQUXz8IrL
HIui+Ws95qS6nUTWDMPmlwHn1NWP1wmZKwhOoIYP8l+WHJoMvm6fXmOu/osEY9y7FSOU8eb5OyZr
P6lNvhsakeXSG4Mm1rU22b2rBox6Oc3kB9rmrxINS4oZMn0WbdXuzXVneNegX9H9p656cMoxarao
PGVbs7TDcSoCGOS1HWMiqtxe4gK4Cu51Vp5JaxUBYyBkGe07F4FP85d1wmCCn4+1RjrLAqDXVRF9
MF1eb7F/i56UTdOicaRFe9EWb7fZwzhYIBxMsuXKwSC5d4jBsRTVfh8nn8mFRMW5uUaUBpb7DJAU
XSV7NWi8PdvKtqLnjPvuJAf94+Ury2RzXZkTc8z7qSpl21ohoLoQfdMfE2nnsTVW6oIh0lPp6yHM
mXUa1vP7stjX+2r7IA/aWjENWoAG5CwcjDZdlgCIyJM9wAzBBdQUOA058vUwf0yHuMaa28ayYwUs
SVo9ZztQMWh2437egNV9rC0zkIrWbd2TPikj1tGNTg7f+GQwY0HwoK6YJW4+ucZ3twuAdzcvhzsZ
ZN7NBQoJHhhu2vzAQfXZPqVk5L39Zvlq8a4Ah8NDZ3OD2uZlER+Z/eAFvpgfJ71hPVJvkOjAXqEy
ADp3Ddc68aEFiW/moQkq/PTALQlUAH7wUOLe/8y858ziwxs/xMz70Wxz9bB/UAgJwUgm4IKUCtPp
/GpfGAVx0NPU50Qrp5pc7Vj0OwLcc2edcp8iDmAR4IvA9vTY324xy8Dnp52TR8W82Q4YQbhM9dvq
/Bkk7LST9MuUCZlRvTLi+ILKdlTwcvW8B6ziNYpY8ZLlcz5CnXhitk56d63I9Mb1sZHBMak7XKqT
ZXPox2JpTpRzCcfVRg+HvXqEI2Mb08zhhjtYlkAJJ4kEBep29RiH09nV3oF/E3QQ8wvlKVz3INkU
aNX3kxE0Eg/jHqOcos1xpkgJ7gsrGmurTyzKQ4sN8Qxuvj4xPvvJ9ZdwFLR8lBl3U+caGxBUXHV5
UdaTMFOIiuJ3/m3Mz5F8+q78MXkU9pVP+RN3XCrBcJp94if6rTgniglX++icYs9sFRFl/7rwLcWm
dCFjaqZGwGyLcw6vc/xe11TIwdO5jNhv51BTyZHgiJEOJnynuEztcZGC7RQhLNjv7tJM317rD8G1
tqW5mrjcFY7Lw32meZJJxn6LpI87Hdl9PbleGFsNh5AkGf/tZXHQl9RoVxd+ftDFDI/Zi1GrccJE
axJjqgbUVO6ENcAfXex57RNEtkhacQhQGJFRRxw8zpbDBdzQ7Ug+zdP77DyC1AdPjDOXP+AyGyZN
B4oNLhoYXHn7Cb9IjrpVMekBD9zui640IOEKCSEqLjhkMcKGxFtOAFecMnvtSgG3PcSqmEaU4Yx/
P4DRcmeZ2b/oz9oNxYjmWZ7h4QflU5Y62hdDuv6vSJL/dtbbMf1fROrp7JLtL8j4bIlDr6NWkH8B
OgPKsxQs+B4yLLd+T5Gy2T7syRUIHnx+cZ6b3mjVANDiQL4g0HEXAm19qxf5rgowH+ns56aM39uE
g/dXmiju4Jbx/UPn+y76QX87bNkunxJ3+QlNiyKIc3ogLhVffRqU4K7K9L0YG+V4SbkGckxkeIj/
2soCwTfqTToU0uQcmdG3+F26pFeOEaqUMvx6jryOm0LyNT2pmyk5KkfWeLz/HVOt7ROhBiWdaDw0
nzHbz9YCDlGnCIegsmz15fF/9W1OO0wbmOBq9s/UUfEdDuDcfOB6Mqwtr5sgWEOO7PN02cWga0z5
aQwQfZhXIe8vguvv5kXcIM2hHkBNhAsi7YTmg18oApR2A9HgcP46H3Aa66g377SpngH7/SC1MyvZ
4P8sAS4q/isul/cfbN8W445Wpw9/bDGgA0qOYxZ/O58wjwvvizeifBMdZsjq/fsAzyHMAnetEouW
4lu1i48uKH/onLULrIXhqsf3JS20bgaHQxrx5Dc7jeqNpgUDbj0o8Q5HF1o0G7K95Mi8hpIHveqo
JuqUdioH771MSpDFfT3+3kO6Gn4buJqz5+81LhKnLNy7P/JDFs+ZvB4DYL0rN82yjaAG7vOTEHNn
nOeM6fdkA5CT2N28WN2O4/c4ie+LB15oMBY2+YbiYey/yOH9iDdU9Kkysgc+BQAeaKnbT/JN7pJG
ONoKOX5f8eBHQHxyWmLk2cNPyZVlOjYEwjCNhSjhPGF6Ly4v2gYXp0lzeW5VmlWpX1OEc7fodwLD
OhGKCeweafUG490WHsbJnsp0HXhw+dlN4UpFZvCR2+a+WaMw7WDpRwcB7KQfuyj2FxWcpzojaoXZ
4OK2LmMAXEQT2Y234BdUiI2bHUpaCsux8nN678bvZy0jcOPgsswTUaP4vIIa5I7g4bSEOjW4S/th
0HVO/e6rpE3O6nGpx85BCr/qM/M17ovfzxW/9aRNzan7TZ1KE+G5w3z8STP7jGoqDiUPYXJbyKF8
yHbmHElY+GD+ea20fIAh3S55QFTWrejF+liHTwACCya2aKyFKdhqt2cWHVtszt/b5sqx0IfpKgsM
N9ngBeWeFFpF9NjurjTLyOM57Om5XUEvd2OyPqKKNOo2LLEJsCnoz4vfWm7GRIvsbZJ+sIHW/VYk
56QR70w0mqj0u6lxaEDxSgv+kMtCK5oMM2svutWSs4qkHPj1SlrFzqs9ZQY8BxD69FKiFGsbjIKm
vYfL9Ro9NuacDnwNqTie0290b98FOd6V1usIfZKds5vH5la9OtukzNQS9niyE9PGlTUdiMTJtPJh
o64Pw/yE3evuRVqF8jkvcah8uKxMibpYeOuImPvi0QpkHRzm5YpHLShdw7GoVJkM8N4evMAR3Lc8
ZCBX2cHKY8NylTkeDbdpLlyk6vA0Foo4FfqZ8nbRqDggsBnnZEVgVcuxX1TvivjxLbq3ZUyqtiaF
BQ9uIj3s7Yb4ozi347CTJ2Nz88y+2A37+ytGBO98EPHP8QmT7u7KrUGrg9VxdvQv8aCG8Y1mbGF/
5kQZ06Oxvjl7l3L5iOa8LLcBjMaxgk/yErKKa0Fqi+Wgs9+ItoxA7XhvW8D4fTadsCxEChISFPXm
8elR5DRR7sYGfhhbI/A43MmAE9B66N82xaEVm36/0T5NNt++8/rp+A9eEk0hGv158HxNyBVe8KCd
ajqUP7dA55Y2SHF4V3klW4vacB9dGRTNg1Ftp+gXwkuxX43h3BFEM0F+dubwrbcXCkar48PGTy0H
kNHytZxCiGoWoLebzZNSVnBfT68VCBAl47d1zuaGNwODTJsnKWg3hREMEnLS2yQ5mLM39pZE/Kin
sQNDhcrB/kTL2t5gN+cNjY0tiC34L0yOShbrVfWYu8M4yPT6AP4WOSSCyd8YbjnEdE6+zh25BPR5
x7aBuWaDNCOea9DKwALe/jRWpFjWTFzcnMiY3znpsjXCHNZq2COaTbLroUTsHToCS+5Mx0KQuwZt
gvZEKO2wlb/7d4Gqg0F90skzu+SxeDoK2SCTNEEfasvUPo0Fwy86pQfjcHX1E8BDcSi+uq+qwE3T
ln/Hjr7dhdrc+kz3Q/AMhR1u1GFmNxHaJuR1SA5GpZtH89OI1NHlsfVv9Alu9svLj7wBJiJd5O5/
tNkNdg3a2RNtXXjJFl+asPIHOhE0hkgwXUysyWm1U+GwJb24oAEgupbpJD/Zuiaf1skxs/lpTm+E
Py+ii/YhRi+v9h6RQFgF8qB16+TfpEZTq/+QG0cgZZdmFBtLdF7uDM6Abn1qTrOkfTNnaJ1kXJ2g
hOffwaQQARspO7YaqmwbzpMxRD2Det5O3zTDMRP33/QcO4j/dpeAh56/GEKylciKIHJE+BhQVMg3
kH8iS+6CdJD6nD3gwmT72t+W6Vr31Wk346zzs1mFIrvzPmVHrII9+AgoICLxDZRgK2SBGIK7LzJ1
2AcXiEYRGaJ7npiHgupSDHo6qqL3Wqbf/S4jn8vtH/SK8sK77FSSEny1ecp1oLZ/uKH4BXaTORM9
GM8/bSlFEjA0BQZLbKzP7hzXSKv4GXQaFLr9dNJEuAza9y9YqJwOlFqc28RqB5cEcui5Ux4u7x28
XWR93IQixFpOzsFsTyA5JmAWtM9ocgMwEXCglNJM2x3IqwBKcjdUWPGra3h3rytuo+EyBHan+j97
w7L0GBUjjM7UGeRFa1NmtkXlLX2/fSGkwY2EpPMK1KlCCog14/fYgrGTH0IHV6J4q4LCkVJyhR3s
FyUP6C3AQpqEDwzCKYfQ6Zkn9PW9lxuzSQAqCGoKAppBQU8Q8cOJyRlTjhlY4Za9TQc2EPmvfRBn
j9jHOyA+hn3ZAavM+c0i1fvYhL+klPb5Ij/19g9Ql5PM9dbtfHhWB45nhy3fOMZmzKmJgB6qSlXU
edln6yszwwPmDoyZvng73wzKIWMfkjyESUj7ZcZX7GzVhbDDwdK4TNYcztsRu9JCOqyH59ft13S/
IeyAqYfpQkD31NWX8vLtZPskqmM5Epe95rwhqrGoAKyeIWIDPgEDf6EImccjHT9aC0DryS9gNHUY
STBGyyPOo6yYveGQlCfAUfpihKKwP4T2bkMdObv8clujpV1sfjk5b2BLXYnOoyNPR8c12dYu1Y3H
KmOrwD01R7Q6v8uI4pyO7p1t/gpA+XTICn0EB6q0m0ND15EsFRKcHOT72xe2w5UDRmC47oUtRNNW
9DHSdkj4WtfctBKXS9DeIgDiaN7gtNHYc8Vetw0pp0Fb2cz3LUxyPq8ERWJmLu0xzZantyX2Tn7G
qn/OJbL6cqmQ2XDG+aLkIYh8W/STeiYinJ+5WYw+KnUhUA6nQdzwFtTwB0djVhauWw5wz7SKr8El
++jDZlJO2PAkZbxoRQS4j4lVw92iKyu0JK/EbPKwM7LayyaWFk/uEWuEFzn1ky7QjyM8ADfuW1qm
QTZLFpgtb1lqYXJ8ABOMoKwxTclN6aXQTNY2aZRAkro6okk2Wk/PhgtVS3wGg/88vo+1y2XuEJfw
Wj5n1/At2vald98zPIS+Bllo9WV6TE8yksPIPPDM2GHXfkeQ0CCRFuPXVPs2Pyxwd5rvmHYJ0QCi
hxHCkVRjWCBvuDTIDHqaVbmND9jtMgI87Yr0Mb77xFzfnIyvBrNdgsS/S3iwwLvgJpj0/39IxCK2
kHQ6r62tcaoqXtaKIPMT5eQHDTAMCECdzJk2gj0+YtstCMXDBRGZUp8h9+K+goKp0hNFbNiHpL7m
GjWpjD2JbuknvZGZHNz2JlRtKjem279hJc8gXFZOFYITUrHzlq2fUmYry9PdHtYfgbyX4EOPPwJU
dHfj0iILAkDao68TKm8HSoHB718PuPcQlhgicIQFQ5iTO3lLjJLTpvKexwIUn/qc6zInxXw+Qjur
kQkpH4zlG+W5CB05PuSr9/M3Ss5//+7+R/Kb/4PuWf1NZfk7L/rXLbnW//Llv2/zB///z/E5/+cx
//7XL3nKP17S/aw///KFhy1r3a+a31e//q2arP5D0nl85P/vD//BY972xe//+m9FXtWfmZP//P6V
38yEjolAKdPdJiOS/6HIE7Lz/+Hz/zm1ia4/k+iqPpphIkb456lNGWqkKOqKOg6hy6h3/DFXpP8b
MhwSGtcWdl/4uPCsf/Kjmf7Ey5I5JAyRoUn/Z+aKpL/xn/9Mm/qXtz4qTf2Z+6bWnaU8+pvMoTgs
DI5xcKx9xSoho6U/fxQmaPquYfcwBpC+3B684zv5fHz2e9kxX/ab4T3TwXYuxVSZjABxRLyY/TTq
jroUyzeCcGhN6p/32yEolGvLR54/TIKRsfYGKBZ2r0vauljfQXWMRoMVDuQQ41rFbUaGKPxAPXpA
DCAMr57u2X+kXitOGIXu1Z5pHfRBZU+b45mXfqWFkxtBu7qnmxpveSMQEXv+kXUgsCfA8nslKUHp
G44ya5cggt/31g4YNaxOegSjgM1Vz/QvQJEucSymHWlik2YdOyonowvrjkSX6wmq2NzBbAKD5ygO
SKitcFhkR2lZfsnqAg0Nc/g7i/a/6E5C6UZCFI/5YKblxjG1/4dcGnNxrOw/Txow0/evz//nTsIi
U9awM+Ix6H0ya/fH/LP0b0gII3hmQPHHh9riR3/aSegLm4Yioy/BRoL7+cdOQkeYS2Q3jaZ6f1NS
+yPA/CW6/TPa/ZncLhvjBN5fd9JfLt3kIv68k4TCECvGIdQwfdeTV4ZUoCjnuGHWTt4l7lvhnJbK
ye3RrN/ye/24qSh8MpuvmL96ZRa4wNAULV/mCm13O7u263p4w0MzGhyZ4cpeAT2RGs2MIUQiUb9Z
Qdps1aKkQgUqe4GYI6zWvS338aabYMzKW+sl7RtHaKp2S0OXPh3QTSMtT+Blni9tljli2dMsLuIk
GZyHptGNz/zGIlVt6s0TYll6RqpLxjTjmsuzZ9NZuHIU33rzmD7V51rv38jAoS9Rye9waPrZ+W3G
6nCdqy8Tea1mWWfDpe0QT3hXEFUUvx7WSnbJjZ/UeDjXKpk0t8pT29fuoWtT7dbOr0jIaDDvsrsc
5mLrGfVzpp/xn5SMqdxI5MCJuu4KYaPe8qcnVcaEWVxHYnJRLRld6+AU4ot9VoqgU5tFXVGl3+54
WUptOb3xyHd9fyKc+dLZ2ffXtFdnmUyLQs0+morohQ/7qZFpGgj4k3b62MWWGbmoBx+pnPCOaFYl
aNNUgLnBUJxU6y4m69NX2vgF819XcfrCyirH0gqTEqfrvlEz/xLaZGq9mBvBAUvOlmIFvNDKOM8/
z3T71PcCQUFXxEpANRESbT5vEmTaNj004F64aSlUgY+3HBTX9GSVe6xdV8mLarQwnbZuNjezuUhK
H6RDFb/v1pfRn4/J66QwzfWy5K+mYdBZ1JlAzJiilvXjS4O+8NQiy6g8zLsaJ21KzJR+DFTe7Qau
hJVsezoZVS/7GIvYhQWooqAo8VhX3Xv2RHtW5UPXEQWVWzV4ZuByZ6jA2JPcc/nQ9CISrwArpfSt
wSuogqqctf3v8Kb4a6zj/Q17uxFXAmOZapbFNcwDq7NAQSxA0TsisfpZsNMi2RbpHUcRzpnmp7+d
4ayoW/FuifYTyLnE3NC+9VA0chqElVS6Irm7JhbRQwPKVh+hWjAzUlwKYVoXsLlTaArasFHPZ7t8
Lu6NvKofyTLpITB22anLX0Ge53GlS05VFQzIiLT6MDhLxIxmXfqEM9jyS2E+qydD74K8qWepnq+1
F4omhugKPcWjYgYP5vGGHrNH45YzhXlDUkCeaXfkbhkzZHXJyyoTvrCPokOLal+lyJSn4Br3B8at
GcXUGeTkv24ONvK30XHWRcIxAjwm2dD/4+QwUM3868nxf3n+HzNqZFNYfPDC5t9TMM6AP2bUEPVR
R69mfvR3DbU/nxwoaMpkWEhpiuO42j9PDmbUdG0U71TGwe5Rd+0/cXJIGr//LyfHv176v8xcyALq
SDeUAUNDrWOU9V6hICi76gljxlSbqTXaKIhMQBTiPLGUkah6Zjyk1VCY6TAlQZkcDI8sKhduQYEJ
nJWiBQuAAnGRMd3g9tAmRlMEmPxO9Ros8QoR7X0PGpI5uf60zAfUCMN+64rbv9SwwGgN3wwk4DUI
V6YvijMsLseDIhBzBmM/0uoeoYHvVimdGQ05rjc8bPUMMviiO1Qc2q7BxXw4PJ+Vsb49m/1L0gWf
lJbo8RT2fVIvOllYS8bHU6X9fuf86vOZJBe+8lKZ+xHeM0sA1W7yc2BpveF2TwlYMOuPddI6ClTT
hEztnJ3O5g1P6ZTKyCzapVphN1TlRe2nr+trN0i1EJ2HVXF+r4Tzh3XVvJsoTh/IdCk107+gsNcr
zHShdJv3N14dqQ5NSP7U2kNrrq8MIOnVd4qJHUrVIjCQVu4STpgBdtdVofzHH0AHtCCsOmeIDcPY
3bVQNwao5dzWaqKmMTWyE8vH1VWamXqU1TdXxqmtN5BhluilvHhdBrfde9sx04X496KQgcXaK8ll
033cKrSTzcTcnXMhlJIbxFBTmitt4Qq3x6xS0BIbXqFooNfxHBKmq0XET76Sph4PA4ZpriC0Sf4+
6HUzTtFWMO0eg/9fOcQgeoh3u45MLy5C/5HamKmwEf+cnJJB/uvz/wgxo5MFyo0YaMjyPzLQP0KM
8W+Gih+8LiqEtb/bK/8zOSUqKcj7jtKQuOySUv6RnI5qYxJm8jwAHWD++Z8JMbJOcPyXEPPXSx9/
/qcRp0FuHo0kJC88HIuBFrF890pLOTTYJiiGxYjSq2QoIi3pbOnK4q1BuX4ILb1/bLwMLft53lFP
MaWaBtY9/dZF8ijtHiL25eIW/mGUOGDImJE1xuzctY7cITqfZ8d7dT2cBXgdLwTLjTp8grQ/dLx1
roN6SaTzwpxoMHb1+7Qvvsyspa96Nbd5L69TVf40SlrJ6J0ojb60ktd6KN9f76LLTy+pmOmqnMBz
hRpBQrM4P4ZtoxcXEcK79dS9oRdhAL8EBiX0blunyPNYKvM/10Jeshs8VW0u7V2N66IEzHu/OhtB
oGN7rnHRkJIPXWmCulGmKAIAtaVmdG0LrCnRQnCu5/f8PdoEoT+G69oDXt6gGfat1NaDWOSRnL9j
TVUuXYq8q9K8Fje9ON6S2+Zx/xU6uQs0PBntIWFwWDx3Hql3fKVP0N+LqLHeF32g6Z2SHun9vr8O
k8SU7LbpBzsR6Kco5aVs8TI2lX3Z0PzJB502viYFivSFsL/DrP30fYNgpCm7WyEzEJDkeErVyBPj
ZmqlR8Hg3j+rWd81mCvdr7FaMGxy61aVLvBuhg6JQhXtyKqjvaWOTYR7apHVZLgU0Q99KfJaMJSD
nmRTub+3Tp6g2Xgu0Y2sfKQ6EAU212lmwl29ZWTkD4V+WgvzzYD3hjaOcWbysUyDVLhuh6ucBjme
3AV9/1feMx147U66Cb23ZwLG6OV5lSg0EpApgJWMQNnThFhodtsEPd6OMy2jk52BFTO80VWaL+s/
j6cW4r21Pw/mz4PipYWie4WBg+IFxlJZrEhULD0OL0n7qajjYm8quGJZuxFumS++4Lir3UzMpMDQ
oMs05l5MraCm1rdqLG4l5fN2TdB9ukXNfYE6QfJgLrK6+lUmrxP4fHQT5BtzTvWbskCrbWZfG+9m
ssbOONHSKnj7stnG2Bq4DwHGgw70VzwNcvH60NWwW9VHhORpfD4rCK+sbnLpmHl1ecNf6R/HAvk8
pWrsrFNCFNxpu2Jxamei4RPyAUazadU+Y+HO4HOpS8emyf02kTbK8xrI5xbR0gQJlVR2tHLY5gJS
2Mhq01ts4lwqGvthKAW84OcCZWiosaXxtvHidUz+Vp40uZsKIvuNQrXQJFp1TyMPxNf/5u68lhu3
sij6RXAhh1cCJBhFUhKp8IJSaCHnjK+fhR7bLcsuu/q1a5LLHkqUmrj3hL3XNrTNGOjD5de9U+aB
BSnLFJDM4wxGEP9atppcEX+9U/7h9Z8GHrrIXaWSc2nN4KE/y1aTgQcwSp3BhURF8T368487RfvN
IPgTGMM8g5nHij/uFA1aEXMS7jATxi8f9p+5U8hh+nKnfHnrOu/v851SD5rh4fWHhhjAo0564a4J
un0UxadK1Hep0j+SWrIeUxKag/qRenpBBqqtaaATlQKjhTVd/RrNS4HCm+09kYDwwGNcBgbrfzrW
urIwlOmga8vs0MSQjoqmYT9P0aQkyAFMs7/zJKNYtsDG4h4DR4uqc8iOkU+FmqXV2Wz0g1ClK7GL
OCM8+aSO9cWIGEfESOJlxhR85lPzpuuSxin7APp6BqvISl6YwNpjlaMNUxsoD77l2ZoibagYke4M
+rWpyq3oVTey1iDXVBPIASXFmi7Fj1MAOrwLWDYwTFgEJhjiBpeBbpSsLkTpVDTd/ZBoGIKMx8Bs
sBSpNTYZScXOHq4iPgvcqbPQ3mdIaVTgwWpyV5BHBtqHEVhonlBDDlwJelev+bPmlGEZzj0xeL5D
Is5Kk88pdXRbs8LDwi7m/OxaeJzgs415sxxUlHCkzFMzF3aXMIswWXk0RkDSgzIuzYk17hSHN75f
nETreZh/VbhVkuq5GOV1532k5Jqkdb5Ki+AyIYUMLMhDLOBy1p3NU9Xs6bWcybjShySOWAlnpZJ3
U1Evky4onYRkz0C03mrPYFXTgBJVkRPF4iZRacrT0s39YCXmFqWyGKzGHGdtkz0YKcZI3L35MteQ
6JGtaHXsk+KGwj8FErdo1WJY/trHEENOQlg5YiTIKv9xDJkcC59L2/lZ/vL6T8fQHPrEdmSGRYJ0
+XEMARm3aI2JrP89gP5H9zyfNWxU+Lz9vt74fAwBixTB0SigdPmvnypttRn69pfS9stb/77h+FTa
ZpHR1lViyetKzCh0tDUgZydR9iZjHWZ52bEwGqKAvNtUUjJbT1IHBvut1tTMsKrIHrwUHwXr/SJd
C335VI7FQ9mFjhgG9kAZHGAkoiwyICxZ1EKmIL/522BVBNJex03kM5CNt7SnDhKSciMJe6/cZB/C
xVpSNh6VBwWL2ME7WbfAtnhWn0w0FqhS0S28mQlTIZ5PBBBUNOv0Iq0T5Kc41hi73bZX7Lo5dBll
HT+rDCKxk5+6+3z2D2mP5rnZZEeURRjS4m/hRb4n6+mjt8BfLbwjRyxScJ+lORtytv33A0pzYTOr
0nunQ/iiPiL6R9DM7vdGvFf3zQ2IE+SNbOnBj2EwVkpbYatbQ15EYb2o3wUGl5vmxsJV2KAPlF+8
7bQpz+NlzpvE0z4eQpZEqImPwzsOpF6+kdGeFIZTIoMnOx4NpXzsoNFF65wz7xvlapQtM2mjIhag
PNfcii2O3FNy3tXNVvASR7ZepVnRVL4L1aVCyyYumso1+hV/LJp/ylPVnixXS+xBoGoB5e0dxoZ9
VL30CATRh1m4aA7Ubkc1WJksa4qPvMTkp/bH+FIUwBpQ6k536Wm62tRHurKfs+IrWX0VAOJh4Z4e
BuUJCdg0bRrS3wTzRqn3frRnbq0YtvZ9H0WcU7ZYpCS/93tvRbuUFs+Jtm0IUE+304u6z52wYlvc
kPaJO4WY9kWDbpwvL022mbZOcSMnKLmxwj/BqrN1uGz4qNzEcFp1SSqWJzAXWVnYPlg5V6sgYviw
UvITv13SIqbEYxSNT5FdVXeK0wNkggczdwSJPOQV+2EvXZR3xtUHkIKnWVtm+Z2oH7HBQh4xQe8Z
+7K6i6I3QgwlhDGIxT5SPndX8SP+CM7RTsHrgoSD9Cnu7v4cKpPzliWL6pmBOntCi2U0Rbe1AEgC
UwzQkvWtDBY+A3F0ToQ5w+mLb6pz3OyScrVN0YUAc+eDMbhVsPFuRR/LDxKXB724462CmMYAlq9F
YBFItj9aaSWQPsIg+T5DRIkNZTzqKKryvRmB6SGLYolarKGtgMI0Ldrcrl4r5FMakymn7s7RrTJs
c2OrhkdVXoJb9eOjATWsAZ9i4B6tnKEmfGuBCArpe78mHzYSKbq5MVdx4BTGjkkbhQKIptdZhqe+
ydG959kWsU+kfmdL6HxIi6erfIRhhqKSpQwry3zdRLjJ8o86Xhl41bcYv4foBRZNSspbgLt7cFII
25HbnpMnMXchFWktIa5LtbG7ct5c+toyGBdKczMV6yYm+vA9NfkNw5SGareduG8zDhbjWUathGfH
2xnXcj9d83vp3KBoeOpQWhQ2TUb6lGIu9xHdaDacqLMPGcc6VCj85k+upayl4rGuX9m5hm5oLcX3
VNz1gysgf0gojhwcgxD0vBM/HEHoYb3J35FRcXx4r/pKXMdMwOmbEJShh+h3eA1DePw7MTwo8ZlN
kJpsptGug12nuD5klSZ1cCcK+U13m3h8PBEiWocUjU97F9zIJ3a0WuDI01pu9ryrvATnQW4l4scA
L9Io01TF7IZJdvSQj+h9uMgSC00bD02riO9eRaLKr1sGWBJZ3XQhMqMmsuv+A/RGYDbr/s9lwD+8
/seEC5EEYGvd+L2x+LMMIMYVjBujcqbrf1QIP7oRtA0EkOgyjQD6h08TLu03hSG6KFKwEDL+k6C3
f8C/fP7J6Zv+2oyUABs9i06dOWlNglz/QnoFtCmhPYfMxx0xmMaV3KLLbDr2+bneOExV9nJn2KY1
vtZJtkpycam1iGwCzt++XcYFc4fJWkSJ5ipC/WBAKgRDDdxRbXVUfiOmxLK+Z3qwjLNxHXv5W1d3
xE31I8L0KS/sQsqPTeCHbl624KeGYNnJwi6XpqNSU59ItPCyD4szFgY3lSNxTU4JZ0mj3pG3uJIj
edNKncApjfPOooo31eqhSwp3Mj6kqniKSgNBgwGxRi2TfWSUd1lRbLI4J4DjNYzqlREkQEWtdcda
zSZX2g65/jrpviX2uFLBYw1g7WW1W9YtZsl50OMFBKs+KYNoa2DxLdnn2cUhO2TfijpAHw5hQTKi
cpG31qX02dwOyVtYixdJRHyRjQrL1xw9X6wgcS6N2J66oxJPm25CgvbrPpVUqEQrQx+UGPYDKfr3
1RalMR/ez0/lP7z+j+Jc+k3UAQzzrCua9H8N0SdRBMojWIpftEUa7EUi5wxynnklGRmfK3PFlBkf
cC78fx32MwMC5sR/r8w//9zSPED4VJkbVcIglYz4tXkZhlUU47PQkPjEKcyDvr52LY1fRFLabNBW
njqcBZgckY9Cl333H4ZTvsMr5JXXaG3hv9K3g7bU8W/jpgyXkiM8IswVt/12Mo+V071lQCkwgUl8
RGWiRGVK/8d8RL1tvBRvrXEHNrzuKGaJ7aqIlrARMeJGERbGO0k1Q77SkWgrL5P52msror5y4RSp
UCXEQ4FrD2kn35mKBhHThNwAIswi9lcs/8EHyBQ8RI/1IQtk4LlOxQrOLgaOlLDd9clw7opq2w13
UrEewUekFKv21OxazOD+y/AeYlER3LLYp9GbxZz0dcwuRrtCVDXoGzmgn1nHbHLmh1k7kNiZRrsc
A4R67EWmcfyPSdQZhbuPTLdaddV7LxxQfUQW275lizszfcIyiOuy3pm9HWDrrZ6jSFrg0JZiaG4R
imIhGzdUOh6ijM5WgnMZd67PSJSVvIR9YHEybHlTrLPXUjuFwClDmFpMXDxMTCzx0349vWpWy75w
kR6aXXioSLh/SJtHH6NM5kIB4JdD2HKv7CVUDcheGiS2j9U1vcexopHavhSypUyLD4AP5A8WQ4P3
tZmrA3QblKCPso8HfEicmeLHQj5sXKao9SreS24LOeus33l342OsOSUBRYx9Tb6KbUo70jv4iwn9
2Oia+b5RN+E3vV+YG+2meOVYNtGgU0EieQY3iR4BU8OaGEzzXqFkOiE0I/xwRCVvOeY7G0JtJy/H
F09cdzSYtB5MqIuNsUqOWoI3VGKljybhPpSQs5I6kG3SETUP8X4fNeYPFaNWrq74N3G01HINgxsI
uNc0OYQNVWttawmdmxe4CZSl0p2yW1D93m39ip/ISrY15jx/V286pu3KvhhMp0X4I27Iyy3tuDrT
9pXCtrrW9+1bNi7rWUkEFgXWs1o6TYSAHUf5h4TVYFyZZLS0phsFCKBnmBGpHvGiTY+qAF+Y2HNX
jeD4NLdZvhs+4vvwFJ+24r5XHD6Kmn+UdVoKZlxe49btkg3LQtI3tVqfe0BBRVhj+M3hnbHb5A+e
/dIsKlq0Nf9Iv2gseKm/efp67iFARk5dOJq5xFwchdtYWrDVCPjmKOYV55e+NhCkmtwZxLVxLrOz
+xdFBNkfKM6+XBtfX//j2pAkRZRUWf6H0TJaCWY60PDN/2sb/tTScXNwx3DOg+z9P5r3z3WlBrWX
0lCUFAY0rDONn7k5ELP+/eb49NYV9cvN0ZNPTNmmyGuB57jzedrC+mGYQhCnQ7fL+/bbWEVuIGIW
VINFCzFhjgAlMe3Og+ySRzRONM99H65nMn7m4x3ySHybU9Iqb+1JwQ1KvXu52k39Q0WuZy/L+yhb
BA3hIx0Go3RcNkXieKSULDIWjRm5lukQ2bL0rul4d2i6pJF7oJB2AvyOqQyOniVsujy6DzO2RyNU
oAaNVoloo28o+3JcBPJlitH5eRk0agzMJaWiCI7Aw4tJ2dmVx4bl0xSWr177HOmS06bjehCU5YQT
LC04XTrc+BRfav+Sk8edNajtIGbEwzYoE5d4ov2IeUgALRDgPq0hXJDRGmbNuY0Q3/GFZHy+ur6Q
A/yQBjxGT7qkprkgeHkdS2hyLbzGFghho8NCF4mnFGZaCPYqDVSS5QALhPjNdUSLStmQGVyf8trY
VvT5FsmS2zh906Zpl47sG8Mi3OqMw1ipoc4ipc5TtvLgPdSCvw5rCJORIUEIAS6Yp4fA59Brk84u
GTxYKr6EDMoVprg61lZD0p7M0vKWzYSjTYoPmehvIvKby1i3zTJ7SVMFrE9L1amPq16j0a09b12g
pdO6bBmOPj5qkgTcyhSXrYfURbgP/FnZ27XbXqOPzkLZNtLuqRla0t3rpSTINxlG8bqdruaAjSi8
UVPc4V5P6lyHjtHy6u1AxR/Bo7OQ4nB2lo/T0D4UknEvdjTVgZUfkITZWQZkwht8Lku8+JGZLXMf
CGHzkcAbKpDJeIbklnByWDkuUwObQCoeEpLYhYQhYIrzcsSakVqPnSSs8vrMb8yJVHMjFKMbdoMj
0JP/2uejZRG+ISHGRZvx72U1Z9M/nI9fXv/H+Sj+pqmaieZrZpRbKPj/bHZN/pFuMb/+FPnxo9k1
ZdZyliGpyu9buT/kHGzlCAghh4nIn+8F+c+cj9I8zv8680auxkeIxkLhsP7S7VreUPYRkkvyxw4R
54A8pzQkarZgXOpHD2PAhGVYTeKbn98EZIlF06t3pWRFx76mQFE6Amgf2/qtjtxC39LKkrT7OjLJ
2gkE8Bj1QgSF48CmA3qqHJVqJ4WLvn7Lmbk53mxplIa98VGv/GxiPGtjinIk5ruDC/ILVt8isTZU
Gu+MfV2249Y14VI3boyb8MK0fDZzesHWxIauiLxf4VD3ES5qPDrZJjFXNXgI1bXwdSWUJmjZeEi9
u4lZZlUyjqpkohGcctiVhOJ61UMTvzXaqZUxkPEfIMkazIViodI7EKzg7WLP6ZvZLi6AaY2vAYG0
6BoAFvQHj+EkAlh5NwRbubuBiRCXW7W68/p38o2YWifht8wgzeOxts6Vf9f4m3pkw7nT5XVr7X7h
R48wHGZM4txCivSY/y7zNwhb/FKa/P31f8yZLBSZoqiyDmaR9ZeO1rB+kzULrSa2AuZJX2T+kqHK
IjE8qvG3rTfTJU3ja/5R0PyEWFOZNWB/ffT++ta/PnpxwbIpDSrWNaJwia1HgprWZEHHjIN0NH6E
U29FsaAcrvnwISDWSpIDqU0wvHsPHRV/2ex8qXL6Ol3mjLljujczi1dezRaINbjXW8tely9+CdZP
Kx6y+ZNbABxUaCZ4tErZWJvCY6yEu7LDc1glbIfLGy/qMauRb91GjhGFt1PGLZznuzSJ9jKDpqAN
drGe7gMNqfVt0Jxk4Zr2txJ9o2QxY5J0NC/dkxmXTJI6ssVgQtLNVGl10CCJNfVL7/fsoJrUFtSE
RzGunuooF502Endd1T+mnBo5anuWayvmTLR3Hk2JlKBPHQEstQHwggJ/c13IH0QTAwWJNTdt6fgj
/+QBEPENlOT04+ZkrCI9WQmiCEViOGbdNixx7obapiJPTZbTpSzCGQkyaWQNF96nKu5BWW/BsaWb
xkpeiVi7NCFYs9FkZo1/R0Wc6Y0dzNRaxaVfYvOzPBQCw1vCJY486IyxgVk5mZmNzDpfXXXxtMoz
fJg1FvbASl2jO/mNsjRAQMkV/EOGiHXDqLqzp1yww6FDafZo1HjHtdvS9G9VAzusXjkeyoHYqhZ1
LEdOq6hnQWiv9aS8VTHfeZLkoygYJySfneN70p0P6zO+z7JrVr7HqINUdiFtMl0Ewd8ODbwBq4Pu
ki/bEIa/jDG57RZFq7Gxw25t3OqhFzKLj0EFm+Qka8W+q7H9MSdsqG3tvJKejQr0V0P3iDihyJJj
F8uJ48NQLBWwo55OjqTmWOz0lZGUerNk66j6y6BJkc76SM4iCplhPHq6vwq75Fsf6ltdAkMKT9CA
WW3o0WbUh1NKmssQklljafD7SFFTk73O+MXqxKWCODVt0tvUa98EhraLpAie6/Q4GnAqmnbHH5kb
h66pbnU80V52GU2PaKujl5trgR9YlrB+VcquQRgQcBEUCr/KGNOLFHQpU9LkpS3reUWof3hYR03j
7A+lIyf5Ni5YNUnZ/RB4Cy/HLEOYUTY4CG2cIk3dbHwMcV8Qo4P7GtSloMaZTXzJXaoHF6kwWLq0
4Eiq3kEDRcvR8LkWX4TAXw7VxwQLKojuyuqo1+oxq0LYuGzTgLgZBvlBEsRBICeRJB5H/WBYlNGj
IDM1GlOGTXlwMUwiXWWF4l6rllVkbaaoXlal5yZefxsGbLT69DJZ4qnThPtWjZ4ZCd7mRQJVoy83
gdTvTeQVhN4u5JFAdgNGjlT5SORe/QTQkBAjpQsXeSExpRE3fS+/h0Xr6kirefJcsVMufoeiwmoB
ilsH2cCKWwMgyful1ae2h/tnghGZ+ChI8MqL90pXXAQrOOrGE2mIm6pks2kO2o3gi3w2heR90mR8
zIF8l8jGfcqUi1hbqouIJVwVgziGep5dOQWWv/A9iu5XsfhRUfhiQNX+o8WfnQZfW/yvr/9RwiK8
QItsyrN8mLrzcwlrcArPN+j36e+P8pXClSZe1djI8EJ2Qz/KV/6WiY3OoP/n/6P/VPkqfmX1M7D+
/LZ13tvnwXDfhH2Frl1aT5Wy9Qb8PP0k5bvKsij9Mva4eUfvaN1KIsoAM8FxZIj5Gt+B7Svte2rQ
VRZloS5bs2AGiVeBDxSomryd23yaJ2Z6FZ9riwVx441OH1Ynv542hVafpDw4IRqD0+GpELvRqS5U
Y3irSv/OpKMlGpNbTN3GQXQ1q+gyit3ZJ+KLD/pZQtUsUET2vTEHATuiRf2ZDy/iKO0bMQKfooDe
qvtNGgdPaPOAthe0kNO86m8scdkY8ccwO9YKPX9tPO8mk7y3ZMRAR5+r9epmZNciF4hMG7CzAWHB
A6b3qi8e2kJlczzBGO3JmjDKZTi1bhfmbhqH6Jwz2WWdY2PZbcXRbfVrJHY3pQZ1JxG3clWeuthf
JhW032oADiWou1Zk+d0QHhYKw6ZLKtnOZZSqAmZyI7Mu2CZXSjBcQs3Y+3PQVlYjkw6B7HesgP3C
W48Z0+JY5bv+0g8vixJk+3ioRV3/L+knLtS/PbxfX//j4VW02efK/saavz6d6x9rnbk1xRWuzaFW
84aXL/rjAZ69UwznVLRaWM3ReP14gFWNJRGiT5plazYz/UQRjFfiaxHMW/j0o39NTKn1Kik9vxLX
eVK5hSSc2QyvCrjmU07UddxuxoRPKdoUNx2sh3G0Tt6ATVGWHtI5jTfs5um9cPI8CueEenBsluLU
TYuxwEfdgk2tJ4wJSg6VinkJNsMkR9HpX9sw2SlSsYtLXJMZyu6m9guec0Kb2mYvoxxoYqj0Avfb
JF/G3jt0Y+ogGEfWKCzKHAapuovYgqSkchfBI/F6WyHInjR42I0JjVw314noLQwdvXyWCbTKwXOl
UfNpvjNNr0JAEOalidGETAoqa/JO8mpV+satIZc3Pc5yEsWZEZ1hPTltKe6MsXwQVYrZWl/1hP+J
LQtlg5CmcDiV3Ug2bBfd5FF8VrSJrruWLuLIvFErsA2PurpSPbxW9cXX66tn9puuG7FbhfekKp4j
rFxJXtw0Q/NukaQudBBrBvwDkljTXuj6edTOZUXOk+rf8qmwa2QyyKROgahvWo/aJRK2amrt00J+
jJPmUDUoZ8RC3ASl+IDQfBsn+YMUtqdE1/eZAc5Cpf8XmzsQCo4cvJqt/yFl+YPVhuiU2GtDDdfv
FQOR3ejtRp/UvtrkpCBdYmATocfaI9HxLkxyXzI5rT96fMcmrUjkNctYJR9XvvfzKXd0NEe6BLWp
RfTfPfsKU4ZgTA6DoTpt09mh53NPkDEg47LsEPBUCpjUthd2PXMiwkNN/CS4LLgwOFB766KzWRAb
0GsFbIF4NmEBvi3JaucBpDNoCeVBghWa0Ydk1MeaIQrr9lutq4gbCAGSDv2lU0XiF/K9CiN9ajpw
5GTee6i9Um9TCiXq1bn3UE9IKa+ojNHyinZjgj1UfNT/iIuqNHcjBS6QDgyy59uqqQjpi/tHMNnf
TPm5sXS8ZRJaYbTd7ECDgeC5IuczkiprLf6mDQD/NHNfBbjxSlCATKExt+IFmHYC8JRaOVXBqR6x
//mFvmul8bnTBsCLAYKpMdsyNMYLHlvbKUWTbKi7fJIQ47TWquqUbaP7L+pgwRerBlocFNUEs/b6
8GEQuNnL/Wms2PRFoV9hQKj5GQqT9NEeHE/K6hQkmDryC43y8SGaf9PCdoj7vVRAMzKkF6MJ96b/
XECy9Ss8Ng2L2rARnlVj3IpJuCvYqyYtAmW1i97ont9lFrdlZl7jTkaclqT4H6YPxsiP9B8uv2u7
rw5hi5QvgZiLcmEgBuHXvongIkiKzG3EYJCZxb9tir5TQL5simauwufX/7iJWD39qfmZ688fFxHI
BZlrhStHxSrLDOjHRUTLhxdCNjRlvod41Y+LSLFU0Ca6rHOF/KR1FnfwP1xEn975HCT5uZKUtWic
8rojbwP9oKX14iL3MhFGHxNAWqyrKJjbaGKWmBgG+QaidvDgK6VW/i3zUPVqo+nbWtO/xr2FdZYB
h0biVhzsNYHID2XcVvr05KF4sQtNeQ4rIpvCfhN7LCx04RQmHeJilbV2ktwg+cd/VZBPgMYdkeQw
bgNQtz3c8740brt273kQUaLpojYGcoIQNtYgfrBVQ8yQxnsvhyQUYIfAgTCmxUmViZQpGTPm2wwD
kSBdK8QSnn9fStElkYDIis22KjeQLxZV8hKqBAqlN1V+mQyPFXK3LWPeUHVrhgKLldeAZ6gMUrdD
zOuNj0SQI8QkWCHp7fi5xkalIXWKuSRDzKeGSnzvMhJWnYigoiNvpMNpwRzKg0uJeb/igLZKVlCM
SmXWvRj3RjW0/Z6JiDUsmD+5TZa+x2VyiNjDhe1HkCgMd15KAK8cipApSK4w9FU9vMXd5PS0wFH4
VqeIFKQdlevdKGH1CpRdL97Euc/mKryLChXiZjoC6QO9btTGrRo0bsnWqULSWOXkzI4hkUQGwia+
+0PkEQg/RGCzWpVeNsdZMshnnI0v6dS55Ri8RWXZb8cwP48z46XTHrCfEMuVkFqbtMT1xP1BCS2g
do24i3xowsVHxmgioO+vzeTcSeOZSc5BiMVzqDEwz71tUfYfwtC4iG/sJCHhTiso8Qt8V4xLgmBd
kvOc5+ZhzIjNGuRrU2cjA3PZ7iTO/kBfK8qZXPFlGVi8XSiOGPh0FVK0UfR2K/i7qkvvlDqxHMGH
vSOJ+UbX+eQEBa4YswLOlYrHvLZuiglrdRe4VgbAeyQfalIJN51idS0nhb8UAm8vIUL3Q2YBDesv
6jA+DlKl32ABa/oS5IFYH4u+f9RRc8sm21OPyQNxGvjPzQhZNzK5NmHtqa881XiLihTQXdO8i6Ox
KrToXrK6TWmiR+9QSRTc0nyqhG0m42aRGgD/Qux6/Dx1GtmTFj1VMrhTQa/tNqsJpMEIH5I1NfYg
xBptF5bGN5XKThaSt9EPn7TmWnjWejS1dwzfS0v3tp3v34edZ2zU2nrKRjHj7vSCX/tSQJSpo9jU
2FhBQPjXS8FgoP+39uTr6z9dCkz/0XyS7/u90/jLrSAhd4OaMPdE301rf9wKOp2LSkQfRrnv4Cqa
mj9uBfKAdZm8X5xuaORmI/RPtCcMLf5+K3x+68qX+YKp0tybZaWsPbyukEFcf0huYmmi3BQI62hO
CZYFuECLQsag2/kPgzY+twJqyooVb19d5SlyQ3/2JkTbqcwhhEIqHc1rH6mPSVk/Cx2QyFgllt7q
qH39A5yQox8UVy323bIpl6M5rMYk2aU1x6+kt+uMGHa9apdBWT4YodnJSNkyOJ6tLJSruGTta7x2
ebw2pA8ppjic6qPfkzHJuHVi4o3sXc7J2WtIyJSzTR0EThe327QALdnq5zBHL98A4Id2Tb11jnvv
tqoFV0aDyZ/jstCAeZV6v9Xp2ToJeY9curKS24WgBCAE4QSE5VXnQIjUeluTRD8J4OE1eZvoKSK9
a57Ua7lWPrBC3see9CjoJdJtD2tEDg5vstYkmId2WTF1L/L41jDL1yB7mWpjqU9kL3NzGVZ18jLd
1cnZMbRgX6O1kAlYr6bYHifEF0ncb2pvYIYxXCLJ3MfmdGel2Y0o8XP7giMykh8aMBeciQtVMB1+
iXAxskWHVyxRD7nV3cZ4y1nO3EoYtE0EXFN/SJJhmVJNFjFeOMxt9mCpzzE6/xwmIjPvJ0zsaMqj
s1JCVjepu42MxGH4GhFBYZLghCU8IT9fl4a//KVLTF35zipA32NRuv3HaaL+XcP69fU/ThPU6tSY
n+aOP2pM1nqqqrPc/y4R/1RjzqeJzN/E84Z1DTvrX04TibKHI0/6rnFVf+o00fgmf934qdbnt67P
p80nGWtcFKkXpAmniZRz6cMJ1SEu5jlIz502FUu9hwIrvHRG8CBCNbL6ZjukkVOm29xnAeQRuIPK
psfSGZvwHJXpJg9QHLbRYYiMHZogGPMKwqPWcyVeN2mh28XjodY9u2EimEXapqhgKQHrt2rYAUHP
/kmC2ezPXfNzpTTPagC0Naro10ge9xG6DGyqS5oz5J9Blz/KYezW44iWKiivbSPcykqA5Nw7anWH
fMq4oCS6ExF0+tpOF2iQEciAulgD0ThoUXqXNMpLhY/HmsqbGYbSqcMuDJNlgxVckfJ7JeiSo4Rm
wrIVShrmJZ1RBEuNAy/l4Au6Zp3MJ+HAkThwNBYckZLlrXIlvcYsoYbR21tGu8zbZFWYbHNG2XoI
ovxF5dD1WMSXIskwabgNh2nDmepOaXHVR0wgkuxKOeG6MfoGDnMT0X/M4T42Jy0kz5QBpeoDYfY9
IkgomOSuPEwTAXPjrH+speh2iKnoeGuq8Jw05taMsMnNw+QxodQhvMPo4VxhVBFDIoZ0Qt2qZF9Z
ylIjxC3v7jI9fuyykjj5gaXh6Pq6Bf+LzFVf3hdj8Bg15aNRxaeuI6VsIqTKICZaQn+qyTtZuGQS
4NhqsAW92v7ah8u8XoDFpFnIB/+9f6VU4RH80r/qX17/++GCZoBpp8ldDhBEQzpAkfPjcAHJIhqk
XCuyKkvzvuNTqSKaNLASb+qLbUX/TcHrr5o4XudKBa3+T5Qq5vdJ6Rdq4Oe3/lUjr9eWJQ1JJq+n
nKvKLllwwxxetBPcCEexXP46eteCpSwsQ1jtOsG3C9TpgeyIQKH1c7afUCBrJMX50NuWymvtpmft
QWW/Dj6ff3uLUN0aKovg+7J6aQqXYRRfvnekcjMFlyG/9y76BYAwIR/p0dAcdvqFm7mkmK7Ug9Tv
8g9hXW/VW+PUP8Ab1kGfX3DsVfGqYgDVRlv1WTMnZkiL4F2+crvXlV0Ybjssg8yWUrtAzYxRs96M
Gqkz411PoiZADVyvsDvuGZP55CJgLAl3WbpXSeiUNha1B8JLcSVq99bqlVNEjhf6t+gNmZMersXy
lhOYhEOMvjD1J8nRGteiW4VDtf3OD1nUWODs6c0r7APKf0ZW++Yx/dCftQWE75UC88nWL8IK2TIz
PAKfcuK+pDv1efbKS9/i3gmQpaO1sPD2FKSp2vE+gd/Lxp6YSHVJWiHzRU89xz4DLuJEzG8xiVUZ
MyvOG6aWWAo61IEsir9Dum3pQ2b16S0lNuK+yzrGE3dmh+Ygkc4cbWa4VpMFM7wJe6CHgJRUBcwO
H/yitOrgfbCMrS2byFjcNfKluxMvyDvM3FboiPG93uEN4DcUvcW7lKQiVzzoV/UDyF/f7AVgpXLv
lNpKGh4iOudO5XQqbwcsBqHdLN7eUD3xr2Exh/TkJIvANHFej/XiaKA2B4NnDxuJxBI0LE7mxMuM
5E6sDc78fxPIn30ggJWXLW9B9C9uv30LyJ1tCJkML43GOGZc4WTFD4SVQHHFxqVJHjt8FcNH5T6E
is2qPfRgcUWr9vF/3J3XctxI1nVf6McETMLdFlDekUXPGwQtvPd4+n9BPRqqORNfh24VIXWoJRZZ
BsjMc87ea8cHM1z1K3ShTNOi9FMlvVj90HRweivEYCOymq6+yWPUNja0yveUJBH9tSNtDAxO/GSp
7JjKgp5F0ioAr9ZW69ZHpXnxwrWnuXhFE2MnkTtnvZQWLmDHs+hEOEpBW4d0Io1Ttk1jMV9k8Sau
NnOyNo0F77aVMG5Ma+6b3LzR8K4S8qm+zmYCouPyWw6IsGsKR+sPIQiaJzH1i9S+h3CRcu2kIRbS
ixEvO+OMBQb95kaf3lQQjX5Dblu8HNEV69a1Pihk6p78nYdYJZQN9Man0D6HNprY2MJl4YS2271r
zS2T/BhRGmkO6T2Z8+EG12YwG0bDfZ0tNSqDFL874lhQtA56X5AV0ZxJcSPKS9Pi+uRr4X1rdHbm
X+rkeOOi0YmGPE0WqlZ3giREGoCkLgbhSMFSyodFUywzAmRhYTBEIMp2YFJ5iGIHT3ZHmCNvPO+F
/xYTKl4sc4QMPj0Nc1Ez2qUn9mC/SBQZRNdEnzYdd4IuSWpL3C7apMT0kGWBLd10JRre3DUa6wR3
IJm+BBCkS42v25WPXgWkhmYMYTW5y7OA2RQhLl4K2FPktsnICojL6merR42LOHpqCClCsaCYuxLN
3+Ag1A64+2FdwGczKSEWHN7y0Fwok/wedKtqorTAJwcJBOk4P/aWg522ATspYcKvnWA6+Kx+Q7Ut
EB6JZeYvkR2jV4ZogXW6ilwDz1zoziXmsDIKz+18Ejccu4Md4sqXIHJ9ZQnY5YpYaDk4S/VTBiGc
r/YP2iZFFI0dl5kOQyqcrlh7ErfxF83e2iIdArjKUwhBLD0jMC6fR20vSDWBwEeH7hYZVUyYj++0
6Kj6ZcCCyGxsYTIiarmcNPzZocnsIcLkS/CBflKybZhe1G7bxY8DDfkRnOq9XLNkv+seb8ql98m0
OcXGewSjnpgmQyfHkPBNstvrmz47JDK7B018a9u3j3nzOHCvp/3eblaJek7fJhxGx8kIV2Xk07Zh
eTdHi/+RyOXFaOQdsZAoRUXUhbBc+ZYj9l7uwmv8Hm2YuYEeLzU8OJEzM0KAhzLGYV3kY+OGxoxN
Tw9QOhgXUO3IkQjhwDvG1IyUlDlDV1vo2KywNhbLKXI3urZowRvCW2VfpfQ1NujhUn0hV7wca6Hw
YbCuzxY0Hzux5F0aZnfIWN+pJ9+wogjlUjElx8oIH4Gro1zyq1Gp2pctEzOT7XFyJWzmYivzDWSg
1NYqrMECIskCwrC00GvVn5SXYXZdkpZarHSwYoSaZuD5Nf3WMIga56pJ1ZPeAimDV0q+FaqB/DUE
f3CsWOJnM5gDER7XDFZ6fnRDAS4vZAIXpsJRgD7EC+aKcrbXGMXoCxO0064On6b2ifwV5Ha8XTZy
RGAN61lTm61mFKTdr43yZiLqkhgPKV6K6BYy5zYaYnzzCCNYvu8VcQWyt30i+3IQrsJVnm0DvjQ5
8gfe++TIH/XkteTjwZelr2NjFw27BMcrV1/P4G8p9Wt0ucaJdONombSpU76OpDwpe1j6+hNTWb5x
zl7Be3bxTriEko+WW+5c70okRHJ0DInLvQNCLj9HulNgISTXlqYnv/36xEcpPqQFlH6Qxgg78FWA
XERy5h3JNphzPQrpwjCLi9+8ao1dTzmBHYxcOnL3aDdzZxsOP49JMm8VyVQ1x3mym4Z4r87Xekks
FYs+w20SzV4FmFj6ufjMUFsTb4PRjmwb/EsDJieOYaxdZEsgFtmkFaHEa1U+/NEHe+zihoGQV2dI
ZP2DThh1wn8d7L8//utgr+FWVy3ArvKPIdN/Dvac+ZlmzST/v+ub5o4B/iQLifBfc6lfOwaImPE8
cZ6fgwB+r/+I5v+/OwZ/e9r0Jn7tGCS9mqhNiaFbeETqwGzdjn108FXVHQZgTaEZnoOsWOpDvA4Q
Zi5k5Tas70IUQUZ7rQOgKGnX6eK1k81zHOg7tnbS1u9yVbz34hjboVMhTWincCnL6tnw25vCE+tU
anA4nqLIdxuGs16oLaPGdIvkLtLMZ4WVzOtguwQwtGX861px8EDMIr110xisygD6QvegxdLI92tv
JYbHDJWV27F74ppy0Dsvm+yZYcgizggftT4ClUI2SEuqDJ+05oBgR78jF17iTDcLUm2WGpYxE/F/
oyYPulU+xy0mqshbtelwmXTlFTELckXpJJKRLM2YMExBTmEZuo0JeqQ6mPoN8n8XYh7Sr2BjghoP
IsIbx/g2MPQT9p5k1ZdlvZLDiYxtlQhX1Ik2iuMym3ZlGxKYqfhLs1YAfcDR0mpmHA9yVayU4NWv
NaIxRDSa16pekmCidRNyz2ErAv3QjcZaoR0sjwy0EG2VY+xoU8dArtibCT7JWScyTQzrJ9JZ0mSP
2cuNPOtx4qgmRI3loGZgrsC/GhqmbSmdCsm8GaZ8aQY+OlbkYWX2IMv1Coja0irVm7YkKnS6ahqE
FJFBDkFNNRLbSCUBx3TxRiv1h9gXiEg4tmXYlO3YP8BgWzR2cGOPYpel3Ua0yjaahtd4ektS8zDq
WYrboXHVEhgX59l8CrZo0mCeBUTj6LPYRNVMR/QwPRX4IZ1wvPpDjQg41qVlpg17eIMdkBAbN3Cy
yhmjVhE6d6GwOWxSwauzF5oKv4Q3yI/wdzDmTIGSa5qH+VbbIqm+MBI4mllLTmSDNI9jXSv7bwrh
CbUH/iZ/KzikDKP2XgnBh6dsFCM8k+BuL6fS3GhmTyRNKt0bGgwkrfGOBFbsaMOTWkU+Ti7v6oaK
4s9dZVmwMEowcccGJRs0RH+81L+CWuaslH/3Sk4vKRkorJjWt0nP/3j8z1XWJIjEUEEc/mRnf62y
5r/4aTMtAGPTt5VW4HYi24E4BgyhBs/qa6Xln7As0bGdl9kf0oDfaJ8gGvi20n576sqsD/ilN5sn
llkFnhKRwdG9dY+cnoxpi/RaeQtf7BuTil6l0CJ4iCXoLdIc6zgLPq/5ivRlQsDOXSYt5Gk6Mmc/
Vpzm8JvSHYy6m4hjIqjoWl2roKdC6pF6CU0eHihSsfFUeS+p59TWKjgmDpKnVgYNxpF5umKp6uy1
0VzEDgmUVUFNWkyDk6kfEMZkglHh76yyeM1NFSlMcDm/OiYZKWKr6Ue1uWcB5cjrSeXC9x4wOsac
rHtc2rlEUHzxhmjLbplQ0/JpmA83FwVK9c6qD0R8tfmJphXxcNhEkntMp4l8j4KVZuNDKN33oA84
5jbpbTSXhPpbnH0gkJvtrYiayAgApUM5mNQAWIGWwfKKKXaV6BlpXabdIyKHrW93xzjaRNKmza4M
HSCCuSijN9NzBlhSnH5LKi7twetoQbv6GccjfKpSOrEJad3CJ/tN2tUq89l9xe70FtXHgj4HmqKR
zYVXDnTrIySHAN+/umZF5tPjIN8R2FSvfWmZopEb2W3WKrHnymeLRn/y7zN89VTt6nVLJZR9oKZV
pOdRRZPl6hqJDIPjlfm10jzQlsjHa6/fYAgW1iEnAW748KTPuqcLPj3m0sW3KFeUTiDVQhPvGwel
svcGZAUkitjI2AUBaflmsjOyg668RN2H6u/MbGshnBgY5DvbnCF/sSKJudio/ZIXFLWLM62DmOU3
49MjNYv6nj4IKVzwlegS00hST7G/QU0xTW5MyDexHOwK/TPoxaZZjFca6dUDTXH7WMSkGlsd8RLn
mVK7tqNtlmx1bHH+PoRSkGwq2G3wFYw9ehRkchW8A5BM1hps5Q3UR+p4rrQ8WvLNyvwMKqIfQVQ5
wClTc2lX9LZdelAIu1ppIRSXtpVnLKuc4uQBHi3uCjcoNhpDe/g2qSuklWiXbzmo2f521K6kEyO9
5lX02xYVGTlaL2DKcKpaBP/Y6iKynerSJbs0eRZoPgL6LLfGQeXdUA5FuNLTo1zclcDiiVJM3QE5
mDOcoNCqrwZBRPDOxSbEii1XN7Z2kn1Se4mjhncMuQCu7Ucp7mteZXZVLBmckoNtnqIH7JE3PV2l
0U02xTWlVm0c7WAjkDwgRfiM8s+puu+iI6EnJk5A/6OMr+2AQgGB5CGd4jty+BLl4BUPSXxvx5iP
XE3e1DYqm+hQFe+Wd57ELWRKFX6Z+TF8FJz/oeNb11y51uiajGGzHXXLSJIbkdYELBl8VjNEhC6P
9am9qZYTsszI2wj1KX2YHfir+DN+bfeEud1UuwTfNzSwzJWJR/bQeG67dKJm57omeRJHixHTcHqx
bmgILOFnrb2b+fds7QJlUq/Qn7bEwwbuyCdANCaOFJ1/mtsxw7W3mi7KxWq3cXddm4jmSSgbLwkq
D0q3Nlqo7+1TEKxCrg/yYHMqvXVobPJhJVSnAsLa4PFymcrGcDqG55pea0kzzczead415CDT4QM9
/dQ3OLEcrDyvEf1IjFYrVXGoYVF8+DJ1l1sPn1J8T+47f6mQBlum1yMMQw6gab8qp0MGHJy8qPac
PFf9XP0WBROhY/TcCKS7qAx3zVzJ732SttHydyv+3hY3XshJb9d9JMlVgAs+mIOvobLI4g7DZ8cN
qjMZPknSJiheRNQejYK+DADlLH5stMGxJ8PNWYfG6lrtWHBf65r1FbhgS2/VDVu6i2SdRu6gbcZh
p9r3A8HGL8R9VBSxr7gX6OBAU5pw3JPTzNKBg6pyCx2w6RnX0yIXh5TDLnKk+1S5SGy4K8wFYJXL
8KyFV52QNlV3mw2rQUM2sB7JfCXlMLlEOF4BWfkjyT0d0hr6PkaxrEM3t9kp9uKUcp2/KtHamAMo
saWf/t8QMyaBCh5tgh4aj3dOuXNr7SOnLeIlaEb1S93f/LmnKEwpcJHxnMqUq//ITmNm9N8T7u+P
/3mKsv8lkGYSAfAlivn3EIpa1TBMsJLYxiGp/qCr/jKEgrcBKBVjkA7+4296GR5CvarixPjtUxQc
12+nqO8vffa8/nKKSnvJHiAzyRsjn16TsOCKUef6JEQ3qZcgLgBv5uOjqcRb2R9Qofhbk/wKr3hv
KxUSxq0xZit1bN5DMDITmbKc+Re5muwLFfiPHXMEOtYdLI3CG4m2sB30meXaFh49HKNin2k735kV
1Ol8qI+7fp1007XBMYU5kHQv5gKg0yyeHiWBrsbnQiKwjjtqpGYoqR1UHUMNlQQVRVpEb5IE53Qu
NbKycXnjj1YhXxBYbsVck7TDuq7lXUCtQpXpCHa1hkGKCrum3PiI6GvqG4T3iMLJ6AgtSEyc1XIq
oZ6KSEVPItUfBXWSPN2jOM1c40cBNZdS/VxUWa2M/C7YKlRbClVXTfU1WvOrt61DMr3FVGc6VVpO
teZRtbVUbxZVXGAEh5yqbprLu1oRC5V6L6HuE9R/PXVgPxeEOLcW9Vwh6io2BQXwtbhBd7W09GbV
qsWDxweX1cFGwcFe5beqp63Huf7UC/vaR6HJ2KEg7o5IMln17v0K0D/Fq5epe5liVp+rWovytqPM
nYhjN2iqGZS/CC/Z1cgtscw1go2Djp8q1n0FN1MnP+aB9tGG0g1u2n3U2wCzQiLhR+U8RoQwlxnh
p16d3ptT+Zk1/akMxVmNU0AiPSHEJqWevp8Iqe4JghiZNEn5Nreko40+Kk7lH3t5k3t8FldmoG97
M9oyANoWvnzlMdER0FbqJHiYBLndg0xU8J3Rm68JmA77BXPzqfSCbYAQviSauzIhPMlSUK9GX3cV
Qm3Siua95rdnJUnXUukfsqq/zmx759UaDM/U++gjzmr+AGhzaI+lUoDuowlSp+ln2JlbqzC3mn8j
J0hAdNwaGYKvpt15vfVm1/ZOa7plWSv7cW5dmMMe1w8EEE9nN/MunaS4vtxt0/ZeH9N7K/UOYxbs
EgURcJCVF91GIRki65QH/U5wvMxwfffl2ciSDezrnRbSgizzfl3GT4VNg5ThOtyu8aroxkvvedda
IxM0DIPK5LDnTeUmNHXH8uWPMscrTjdE6IO/jzOeGkJl4goOkZXf5oGHOFM6qXbKxLLbSTi+FKNA
h4UepS+5PDuT9I8pOXgIzrhMb3V0xLYnPyZefpDLaSMjxCpjELYGrdUZ1O0zcGh8Xpl8YzFWsRoJ
Wmtj733PuhU9WlC/fVUGbVdok7L5ozehOfJFpampzrEC/yCzErOe4ZsS4vvjvzYhS8Y3hizT+gsK
+FXK2/+akwRgJKiIJYwfXtGvTUimYDdkMWNQfvzLl2ZTxvMmAwtU+A8b5u8IIX7QWr6rrH555oDG
/74HCakJEtnI5I1lOnSU8Fsx4yDLtVqEPXze8QrNjbwOimuNA/6iHTfo0T3a6wTC7cYTA/AKchvG
kyeOs8DyiTA+eRyFgpXarMrm3QqX45PpmA4gtMV6HnxzBnWumsVlzUh8QWAf5cJHsGI8uonXkmMz
Eq82H9Y7+AYDNs/KrE/qOxLR9bDjrOUCB1XGjW1fZc9tcDBIMfcCRgHyXf40HbPlsNZAMpFStU5v
+Y/CtD5zkRY1WLAV6PjvXbupgxNoQvpvjoyA0d4Hf3L8G0cQW3DMmX2LOgyPf5wUcGd8u/C/P/7r
wjfnoxfflhuLY9SXmZLTlzmzfEyh0fhXcUd+SYB02PbCRDf0JT38eeUTHEpPjBYXMRvK/J1/68oX
/8PD8ren/k1faBa2XXmaP6ERbjHZT9HkJFoA9gv5DhTPVYBDKyh0AiGQ1bHUU4jkU4qli2DENrye
cBDauLoCBRWGl+0TdP5NgjJf99ce/VVqF7Hs8ME01kWd0lVAOLpnm1cjUEvSMgjBrpJPf7DPeUIy
L+FrgU0w5NgtlfZzQusnitFpNAxi5MvnquMHCkBDAY6S8jPHD6I9FmD9+g9db7aWQtIultB8sp26
AsshpWerzO+tMaKYHyziMrvwWUJoijamHBba6IoS8x+NlQaTi6pVBSYU9T3WjFVlFzubgVw36Nd+
1L/7ikKqPeTQNHEHfCGdouaroKc7RIiV1HV705P2UWScJQ6dozRelKa6sQxzKxe08JXwoSjIv0Ij
MrvmQAqJUj+EtuE0FHJpUO5lHxQai4o6qI+tSfev8VApnZPAfxtMc2cQQFIjlIDZRt5qugjkbs1N
HCNDCtEHZfIJKydQk1PWWCujrChyKUeBR5pJC+5T4zsM9A/DAm21RjKT2W8KznYVR1VPkfYiA8be
xfqhFPTrLWggOdx35rqVrz3WZUoc0wuVwsIOQhQC3ZocrD+44z2vFjqlmjLbCYRm/d8db1O1/sdq
8e3xX6uFTv2n0Z82fpqov2o1IGJfWKJftkg26v8AwWZH9i8rhc0MRQYHpsJiQNj4G91uRWdz/75H
/vqy7bkb/kudVtaTLU2tOW40zzsXfrrSumAf0LLucMrSil+0WcDZqjuoFr2dUhR3ctjeG80MLsmJ
8Q1MhAhkrlGhBVKD7iYjhSzgmoRZgxUVJ+r4qSLoV5JoWTSxmNeX54ZQKT8nEqCC04keDAFeB8VX
nrRTIynHcUoe/JpBIPUdYpseIVGYImMc24mkg6DHSJTZx0zyaXyTEGa07WNW0l2qGDNm+sC9NKx1
r6YGK+K9iOpi3cYfGamKftKvKhFvp3A6t4m0Lkz1aOTpBoPfla28DEVMh7teIvo0oOnaD2aBK8+a
AvTZqvKUWfIJFZXhSB6INM244K69l+Rp2Qdil8ry3lZIXMuHW12iudsi3dIBsw79xRpYLBQFHy3E
IgagAkgE+cuKxzDVBthXnOwoc4UO5qUYT6SK0bjs941SbxUbAXYhsPvd2fUxGsQSiOF9wVFENlAO
NlNybfv1UTJolor+qu77Y9Bvmq6E71+ihqjvYw7qSmku9Pi2Nz77GkpgFrblMmu8d6/PqNJQPEgR
2Rz+VD9iAFx6Uks2An2mOZ7YCpNdG8jr2hB3sQgOPOm9KSNPqCoEIBlkqnykASVmkaLywBRZTO+e
Pu1686ZpglXLJ9vbhC9N+OkSI3C1Vt52EkjzP/o8DjaB9BsL06yM3+n/HK3xdaxE348l3x7/tdBg
g0VHjPFJVv/KhfxaaIj0sgXtIka738/jiBg4rLBCWaiTOXX/Z7HBRAX+jC6W8dN69TuLzQ/r7Ddl
8q8vfQbI/LrYYOjJywgpPA1IzH9J9cSBBEmZGF+AsKy0NN9V4n6ykPbk0xFJu1OWjLNEsUxVHHwC
sgPDLD/K6D03K9MaUNkXTlDcJnq+0qdg09MnHzNXM4pTh+Jf7rONNlUH6DMsVNmiR1Urmf5eHi22
e+vQ5OpNmDCtK0g435i5tsvTwjiVxT5q1YWGRdeSxuvJstaWYmDIMCuMXjAJDcuDvqmiIchLe5mW
8XsbbjKEjYF2JdMNj6RbFZlWXGrrxCh3flQQU5jdIP1WMaOWu9Lrw52ZRwYyxukFAudKrh4qZNlJ
V4EqV9wQj9BImwVkwbDTJ5RMFrKkAVFvUWvc6YD4x9iIV4qnMdmJb3Uzus68lwnplqQGm67NtnZ5
TPVTpRxqVA/V7AGByFyFxVlpjcnR0EZ4qn1COr/okuk1TXQmadJrhiTPbLPbGm2FgcYiQmthAY3G
FoHpAlntLMYgi5ypS4xanE50LQSLm/WRyyjSYqDl48GYHhKEHRkCjz/4Lqfg5o5jVk2RoGnGPxUf
iP7/fpf/9+O/7nLOKuRdwTv6N2z/F/sBf6UgjfqrfKYs+XmiIBqD50EVxOT9h7jp6ybX/zXf+wqJ
0D/7xb9xk2Nz+H6i+PbMOSf9epNb2G4lvHQ97rZyXfvmHeQlxJB+u+/kekClGt0ooN1cz2IQyCAc
oJkCGhAeGv7lqaQUqNSHXmnvrazaqAohsQNXa5ZSo4z1dBfa2dlmgpywWhhKbzr+QBJfYTfPcmRu
sA2cg05cqH6e9VGTF2Iw7zMruzRD7OZZvZ10yfEVHUFf3dwYZbkz7Hzr2fImsuut2mLkTxixgTOO
4mo56P4hT+FA1F18jTcTULIfW6wl6WuSvlpavVObmrm3qJDvo8ftjHEhvKupRgEuEzuAZ2ptwjWt
ZQ8PVr0qxYOe03NoUPfCQakL9PE6Td/CX08dSBiDnFNYakjPPaxf5HDKqkOn2uV0g0ZUrGNFY1xb
rzu7ux5b7yAZwS6v+5VhjIQ43Zo0VLMo2UiiZcilARmpL3mXLE1SOjME30ygTj09jZR5mad+5lRh
pt6vLN3f+ZWyGcv+NGrBMYy85ZjyEgw8Fla0qH19lxnZ5zQYLfDBeJV4NNhHjcydsPYsp2m9sy+X
SBKi9LqdMpLzQF2ZFTpqIzlIOu1qi+wEmUKyKegHS/4VHxPt6JawquG+C2nEBArmSm019q1r9nAT
RmVLqvCaFiPa8sRJm/KU54gp5XGpk+5QMRf11JtYwerR9eRAjHd9SMPFK5DDtY7a5EjD4ncdf7fJ
rDlheIwcbM0idaVkitshnDdb5eyBaMzye6+cZ432TKjcVYO6NKXmoFHCFTrxC1G8BPxIGBQbQKrd
9gzZLRCCLQJm2TMgMMveTi2SN9R39Q1s8WYt12XxNmhM15PJd8euXwxBv6vM6QA505F0qkXBUUwn
QymJ2ncv0TPEoQSImUhC8oEjFXq7VRSgRzB8sP0Ex2hJ/JCP3nU/qs8guOftR8zSf5TsHn9Q/Kts
YhSYBwhf46G88kV9HkvNDfL8xJZfwS5LV0lKM3W0S0p9bhCKUD4n9LgpGvHO1LKN6iOFz9BsFNVw
kZK4ZCqI/kwEz1Q2TkU/LKNSjCMmNpHd3EgDEXdeZEgA+H3cRIiElr6nun/ymi+TAo6HlNOUmLs4
/3CyE99LSCZz3x7/c823/gW0i7rv34Hfv6D3aDjBzaUglFnBf9BP/rPm//Cz8lzotf47FfHXgx0W
WIBfUL+wyNHA+p01f+4h/72K5JmbGkJYcH5zsiP16q9rflAoSahqKlAtXTkEI4YfhAyqHWosE8rZ
muLPLrEuA2klHdoUw8Mm36ZXDbIZBPso9vPsura6vSbBuPCV+ugnAZnHISkiA0gY1CMolwLrKtGy
XZ1B3ZKQ8XQJGv1gGVCeFtI6zlmD6+lggSoCAOpY3nAXa9qCcxpcldA1XgtEsFo1Oh4Oi7LIVkKP
rxUZPH6jvvC+IrvuluAKX4K8Prft+GaAeY9a/RJm4TMrwdoYSZ5QEAz4lX7VWdlewGENgggmrgpP
KURWU2meDM6iEkepMA411I/K+jT4uQF5IQS9hQytoOcvlTI6FX2wQZnqSnGxF2EPu91wweJmlLNi
5RseQK5pCVPsehTeUz2ZBNm13GuwL449NWpZYs2HdSqGa02EN7bSbgd7st1ppMRVkEW09oNFbF/a
neIJ/0MHbCsXL0aD6a8fHtvMX1cFuNZIu29ETsprGKz7PnqMUKNlBQMtCbnp2JBGpz94s7mtwgmC
/2ceoKVSegqH/NmsQc5bQGl6xq8mW2ZVn9Wx3ESBgpQW86A1nnvfXHAi2TLHWuaC+Cuw9F1G+jp9
OosRraEGjmwm6Ha0Zcv3sFv8ZzgMS44KQ9m5efACsVgjhiRjROiVHQBxm0Vf39gT+JU43w7lhABN
3rZIGnRoWENZ43z7gPGOt7l7SntvmYb6pstGWK3VUh6Gk5hDGFqSZWrTX1G5h4j81atm1JwosE9J
yegzeQhbWhxpdddJ11ZcrPXcd3IrPfga5+48gjkzHwsOEFcQkuWwXe97iL0y0+GAeWetYbzpIcec
LE75TAwxn9RkX5Jy2OnAl/mYMwIZp9Pg3SKVJBJTuJV3Lw8xWDmxqDDktAz01KK6jyr9pPvpLkDD
lY00Rgxy+lSsU5gFmrUJY0cyICjUKo28wa319Zg89Nl7AEe4TW8y2gSW8jo1xzIx+cFPuXxt0y5o
ZIDnpLh00WeM5cc2UowL9BIZ4qohnHdcIjXeqZnjruTHWDkHCPqk7Mlun8JWp1vAYQcCjnJUfTti
PytwW9xHGprhW6sX60pWTrGkr0BNbkRsnURFmZBEhY0Bkr1QqlF9xdcW3uw/e7ug5z+fy+kEEIzy
D9vFPL/6WyOARffb439uF+wJszqEwYdtzUZkHvlLI4CSXrGRevxFL/+qEaj22RCYTggZbAq7wleN
YBDGogj+XhOocOfn+jv7hT0X+n9rBHx76t9qhNFnb2rzGk1a0F5ytc6OiqBpDUODCOirdrjNzEvG
IL2k/67BDveJCQmwF87WYvqGOtJC27w0lbj0ubICdPrZpAFWxehJhkkdNtbebPVDlOLb65pVJrA5
6+l5BhGbzNG1HNi4iTaAlrxcB4+6nyAOiBxZ47hmNhdJlliKW1RY6ngRkbmTGu8DQuwBXGuMGQg9
Qcr+5ZRyELuFMrz7ZvvWydImtBAMKsFVlKevvsmsIhjuW2BTjoRdqUEYmWQYkkA3XBeCqaBmkMAk
O96EUg4PYsEtMqk0WSXMngjhTdEso1Jx+Yj3VDrLuNIOEV/j+8gVFZmmAI61NF/S/XDpTUjobLed
ohALAyAdYKHNyVPLOPd55amTraWXfzaxRSKV5A7JsPfqAV3tZBzKmKjtAZ8iOSuuWURbSR73MgpU
SeROO45kVaFmUMZDaqkHgK7LAnezF4170c9Zp/2+Bo7r9dE2n2U4enOjIlGdhxB+nN+Bw1yTPrUN
GpYLYqLSEhldaxxltXR0o/1QMUcVtD3CRj/5mXZVKpwAfFho1FOtGh19JlmIYGXSSjFJ2jmWRA0d
YkpehFfv865BiD326zzNyfDpYMFI/lryxU7vVrVVwThkB/MiWhPFzrLfrZQ1Px7uJZRtdhbBrzQX
GaGfaSYcrOcpUc0gvG2B8rDoLRSsNom+INNN3NLppFQcJTAoatVx0MhAFmr4JCMNSbPgXW4CotDR
8+AnLRvovUgblSm8mspogxKHHHdbLh3gERzSDTwO9ar3EGLXFdtvsk6Tajdo+bKM5VU897264TjS
B8tY/lWWfrpjFl2yrpQbDhBjutGGR6nyVqEW9pwLbGzJKDgtY8OLWhtBfkgA8ujkpekFSt3ZqiNu
tcZgl4cyoRvbGEOP7B1VtV4rMmqepIfAiclyCpY1NqCERu4gjr6kvE/ybYBVKAbnaKr6uRpeC4xE
djHhJq+vx+kU1HdxcevPnqOqHPcSb92Q1XtfznB26AFXY3AQjbqlPkNcOEuzEILCVi+75Vhm1K19
VS/qGkuJHiIMxsuMRG1bEUVbyt6mS8cdl5qNNMZayVG7lqxgayTmdhitw+Ah0fZtPOP2tOrjzxL5
Yqrk1d5P7oZpyPETG3vZ0va26b1rec9tkkMkEMUNPcbLUOSXCAnKgggEaAC9dzYT3rRAdXqZZmQ4
bCWpWBY8V2rqiyVPT3/2VsV+oIIQVlWTkuH/3qrUOZT1+1b17fFfW5VsMxVDKWKC0mCj+NqowHfN
YY8Y7My/9rCfzSw2qplkjOYEtQrb3N82Kg0Eh0pc2F85O+rvbFR/pYJ936h+feLfNipLiQO1ssdx
4+kc0AJE99AID170KoLPMIUd81x1052mapfcImoSL9pBa5NtEmrM131XkiAZVOiiRU/uKXi7sPUP
Uh+tgiDcVka31YEITPDqKm0gyEnD9d9MO2U0HLMbnS713wKLxZvZGflf9J3iVUHLQk+ebDVbmgMz
r5zsyNoscEx8duqnbhD8Rw8Kar/ZJEBsSzfz8e6Ru4ddIoQK6yXKStLehX1olOgRG8IhCOqrEeA4
rVzTieTpIiTcqLHe7w3S6V3GOCelV5h2h9ucA7mXt+82yYOkyzLSIaM1j/qdP6SHzJ+2tgHkig6C
GUOBVXYh0VkKHmCpBCVb2Bz2ZQ7KyqbBit5m712QfXbDh+CWs5X3kOzM3khc9H52/cjVQiV4a0pn
K662lL9I/yMn78hDx9dRw61gDV1W1sUwGKEp/TEaVyVAB2x8l5Gwiip/E7ilRfyeQCrQsr1urnr5
KI8T1uyEySBxPnMyogUpp/XBBjXainZOTvyVEX1oElpnk/ItSZ0sNq8DaXAzfTrZHG298TbWbgr5
Xv//3J3HjuRommWfiANqsaUyrd1c2IZwSWnU+unnWPRkZ3TmoBq5TSBQFVXhwhT5f+Lecyl6lUf1
q0fKjt09g/9HZRx0b4n+apFm3VQHLdjGmBhNut6+h3VrzJ40YTwUrrMuoV1Fv0/1rYgvGhrL1oAZ
Qm2uFqfEfC2p18V2Zz2Kd7oV/RxS0RfqJ46EVltEIeYDav5EnJ6YE4MGWRR0BEoqeUgRyaq7KpCM
dfoGpVf28tw+B2B/G/oKkb1Cimm6AW/ENJ+q3x2CJ63Ya3QkIRZkQWPhaACMo2OR6VxEyqXY2AcD
XN0ceEdApEkDJJncUuMa0PvIE9O7DNDGw1TOCnBKUMUXS7MbQF1UtItk6mksKIprRE8lqs9lrnh9
Zuw7Oi4EpL513zwOrLQisLMMFtznd1V5upfDSi50+quMWMpEEK6NxYAzAO2gF88RogbGTV4bWaSo
IioUyu18l7BLxcxyMaJm0SbvwidCUm7TwCRAnIfUHihzqtKEHVCZW7lEUiiR/ie1gdtQGt21745C
SUvKfY1NqjQBrVJIlRRUtQEmxVqaffplIBKZAWkyDWMycbcVMfAFLOJ5OtqNKGHiGTxygyBMSg93
qJdRy001xhJqu5avSQcSQKj5omZ2NFxYVoh/YIgOFJiNgT0C38HcNStlftXHbhlVDOqUpLlmhba2
4N/oKVmf0cTQN1rUU++bDXmfqHYVvDFmoe+ipv6SmvATGPLeEB/JgxJ8n4HwrJwAFAh1WVys7mR2
ZrJz7zKnTRDqg7jJlGvBaD2iDk+0Zamo7tygksPyMfSvar7syjcCCUHjoTRp5gP3hQWSVq7vYivc
yyepBiMSmSBha3rNrp3+zStehCDovFjFcqRhsOBU+w/wZENW/n5c/vX7fz8uNQ5LTflvM/pvByZN
n8EE7r8imP88LQnLQor2/9Y7v4dw6CRj8SiZHYoPd6Vs/pPTEknL39u63x+38pf9bmxQho9hjIiR
ICZMlBulr7dCNa/ypAQrkj3A5/nlsU2sCBiSO7x+BA7J4Yx8OfcqgogmAokStqMsJa8aQUUZgUWz
9qW2z236FN6JtZJx2RSxy2TMmYJy1U/I0kJGa0r5qcFJDpt2U0345SSnk06jeUzabFFy1engcaEG
q+LgGIG60q2PuNkkcIGytLNrSCuVlvpjB3rYHHeJ/i4Igq/196OURP4YVr5iHSLOLyzYySpkCOSg
r3saZuQOJNCAKTgqCY4cK1pzu/yMmEvpQvfKLmwjlvmyKVgDh2x4ipes054MxfhmfO7Gk3iQSdUz
IpKuAqn8CeX5tRnLszgVKNjaqwmosmzqs8J1ZZq4RQv1oOManYToUOSxbzFitEbzuUrJox/CmxlJ
a3CbM+LowtV0fSN1arGSSm0xxH3hFUXzoeh3hKPC+F7lfXmQ78Ex72E9g8q5s7bhHMkhj1TzSxPq
Hw1cUDMfzoOEro7s50n45Cbv1T03Qo2slJiYp6DdtHnvtnEJxfhEr+res8wLZBD1PTMlYYQJT6YB
LJFSxfH6OGZ7ndBLHdWI+G7KHB/4GuOWGWAQQCUVRwBe8aV7ZEhldXIg1gDfhwRsTDoW+nRrHqlT
/+pKXKbAfURUmjqFOMrO/3hr0RjF/6US/+v3/3lrkTHNy9DhwKkjA6Gq/vPWAswC8Rp0TCh13E1+
HxoRQC+DymNGjnyVW8h/LxnQu8JrlxhtoQR/INv/ycxI/Hv2O2Ly357646b5+5IhkXqyyCJt5Hi3
50P4jEb6Fo2F28OzEuMXM7n0ITHwoelYFxpDGNHE/Fhk9lKLfiaBrf5gPpqeZ0AHwWKCMV0RX4V/
+WKmq15HGCvb5THcKMGCU5bySrQcUukqxkBUdkRENExb3BDckY6g1MFPnJgrUqq9yFzlENFIBUba
CiQmkaHyeKa+0aonpXoqGajzK7FBY3cB1MYouPEwHgPZGwaXmTXm7gaGFGvHzDYk907aGYMxjULX
5ytfo3BhkmIwuPxedgekgCQk1/OUSbBQbJ7NgH1Zco10MwiOgjptWojWyWw3/bcWrrRoDWOoTx+G
Z+gfKTqQBQQeGFL4oMFrmx4+Yn4QtPbK7f3eN9Rz541+21Oekjf2+pDggb7j70k3OULoiSxwSDOn
dZ8iXum7fNI/+BoMs0zDCOEuC2ydmLbt/ju9WG+JeknSPZnj2bRGDpt9s7q1VtpbXxxnJmRt/BJX
OzHx7ySY7EnprdStyO/SHxHx07GmE0exthGPzBcMD4m9V2e2jMD9+h7YAK2e2Qy8ec6+tFvga6yD
wTnw7jEFe9GOMw4Sin/mKcSgM0UUnFxFREBz8PhTEF8W4re3+SMR6Q7LC/Sd02jLYv4uo1XTEvjW
Jk81b6CrO5LbrmTIVd0ZyW4pt5cJS3xoegNQPCmNV5raOlSYwge8PHalwPwKKEpMEzKvWuMfSBFA
bkjzwMCJHcDaC3u2LPddsQveMtlj/DeCen6SYr+4hrf0Wziz8iGTWYQidRYZwNWOYvijvGTRTnJ8
9DFPD2MtNTYDMontkCM45iqKPOIRe6zVa6lBguPqkDOkBaZUJMocVGDxjAD824FPFSCp2eETif09
3RuK0wieyZeCl8FAJq6MV30+TOKqZOwVlYdZPBrtumxfi2wdaZ7hsv5YClvpCKEMyzTU9P4rWrD6
CzH32Q/lJ1HMoFFkWM4On9tggaIDxn8LeFVfk3OAE/hI+kliPXYhDC9Zy9EQw/7PWJRojkC9fVSP
2MTlN+u+kiI/f5FZQZDoo2B79Ya3ABIsb23rkkA1iZtKwH/BvyUfNYM93nnP2CtoJDft5uFO26RX
JKaRKxZ+sILLlsJg4jyu7OKbHp3PH29/4jOrTU/ah9E40gfIt+I7uvCF7P9hpKB3IBp2SbRYu+TR
oYLilX/AqFzixQyv4GpSCCk8mmgsLRlI5rq6xieNRZYcYU/f4Dm5B60jbkW3WY3PVOWC4ebGRq5P
NWuW6GopNhEJ+pv4JGQrNlOdBnpq+LDAMliuNLl0YNV5rqlBSMipc4SZtvYt2r8uBNMGm2Wn2/u2
d4wbkkwGleSXd29EP8/zW/EpXz6lRQjXLEC/CuhtMSSw+fwk9jsMwWC/SILgWgkcniaz8axc80cl
sRdDNa9si3D98XeUwUDvKtXWMFKi/BJkh6aQ/z2yGF1HF2Ffx37/ERzhN8CMM30qr2SPdZnvDfDy
M4vNuEdfSeQtX+Rj8lGQNLmZvuDFQCcczzAoesgVkR/uzGO6mzHzoVZBN0xyAqjDfg7s1R1jTYza
YcI+XXkCnjUu92sNiOI+nqpr4iaX0Ev85KJ0e0Z4WsZbDSUzw+B+9wCM3ylGxNnY5Dws9Vscl9Ua
RS0YxDgiHp1SCzWkJ/7IRIW7U7Hpla08H+L7pY9cbvwD9npuuZmxtCQc1qcmvbTquSXioPEIDsLY
xwXVhgtOnElcatZihNNAqcoc6Fhr37P5lraHB6GxgTPEswgds6t8NXyf+6skvdX86OQFASIrVddM
/Ygrt550XLJ05a8gLzNgavOWj9bgzeNXpkEDgfmXSR+J5SvmSdEWfeUVuxkJo6Es1ZLOjgdB/Hwx
uN39cdAowTrmFBovWY+GNwVvnM6eAaJh7CL+m5mqWtBybkuBqXhyjchnZbjCVODXBHzNE7vvu2fy
LlPwU1W0S2Fvpku8HxBBGYngNGiC0Bk/KfwZcBTSomvP4XD37k7kU87b0hKb+mNXk39MB/3SOwJ2
WyJObPXSr4Ffu5bXb8oXfZVv4kX9go+SO6UmebCQhT097FarPmInuG+5P3eXlF3PBYClPByU8jUy
+neZkAZZGFYTmksIIegqOyf+6fbFieQLGJWbBMOg/VhaHK0NVKsl+3LpTIbuLVzrx34TlIMvSYQA
uS0owAPp0OqwzMng7Mi8pT3nbhAz3WDX7hR4r9ZTzaoCW6fbuS+gAiKA2iQP9g94iu1Bzoj9xL6i
4hK8LYSK1FwB/bPAVlKsK9OSJ29dDVbHM0uPx5mh13t4T4fxAhcBqso3p9+qX3efqeRC0iA1NeDq
26jfzY1AtNQbrvVFW7YX8KknVgWSPez0wWNfgVL0qpKTW67MlPAUbr229sHmuftWHioh5n28FPGJ
YJnagCvO+mZT3iWb0Oz5pVhM82E2V6X5gSskmJdI4jiCQHCclA9AkOY76tfEzy+oWVFqLPk7P/mB
bUU5z93RHk3SudDdLwZSSy7S8n6zwJhiDNjLDm8IuyHmHrbyYe3LF4haEQDSm0F6b7TMAMEqG2mT
XfDOOpRbjmo3rrK4E2WlZsd79TqPBwy/KcABP5/crnXoMkPjHbqWBr92x8ytGvfSresvuGjEL5w1
IGXu4fKMTN1W3/KPjinKVjS33PPT8szGZrh+UPi593W14CYI8BsYKPKQ8SO78PKK25mbu+L2LfAT
i2BDBbKnV2ugLtppOfcuIhDmhnnuPfAlnS18B48QWNe4doTA2vEx/bK+VXAh5rpEwBK7j/DTyScz
yw6PvPfevOFNiBHutgyKmU169bL18CLS5rl0qEy35NA1eWu2aXrrzKuImHlqPFPwXzoARXvGq0IK
LnBZVj5mc43s1i1oYT/+gNkAiTAcOHrPQr8U8ZLLCAHppRlwrinoesGvrCN6hjIhzoLCycuwVxBO
fGCEWzSpzbmPfIgi08uafhEQTaQR2OwIuQ+HC0ZPdzIQP9fbQvmEgEt2Qr7ud/JHdMoXue5YR2La
5MRRVuYVLSDoSQQ1ew7B/MmQEe0chPyzwOkRaDBMtH0jbypsUp8CBx9ATWPFGzjme46zWiXzd11Z
OxGGLZjIbdF72n5sfx5YETHei28M6O4F3v0mY5/lRPvSm47UyoEb95iped/Nr+wFySM/LA8801ac
3IMv9hh4RstyXfnREvh0KB37BwN+dsI7tNFjWN+6cHEPBFBlPuwTFUhThasksPHO5QPLKVAE3G6U
3Th7VbuFOCrwIUwWPHJm+kSFzhcy7SwHrYvmhE6/v4Nnsu8uYXyRPX6zpSqv5Q5/ubZYFrIX+7E/
mlvxQ5Sc+BIf8l32bb0Z6GWo1twx/biDytyZkV/zwDMHrsiUOAF72y+wUPGLeLa21nI8kl3h1b68
k2/qDqhscFUuwxo5x5q78s/4CoWgpJ13pE8QuwAADvpp/DR35i7nDJPcyVFP6uRwblrHiVlJd0wY
Z7JUiMhx1o2NCEl1Lv2JNxsRVvEhXeubNa2F5qbPnzN3gGkhpZvsxEOsFwn02VRbgVdJD+KGTKLy
RASyBMtJ07hgjOWMdRYJD33WiVm+RVKW+nF/MZ6mc9udgN/i4iclq1IO6jl9SRaIwsBvOqWDsMvH
DO+UtgERG28J3Vn5lpHqmHszPNYZh9tTUe94P/VuMTYQAp1oWRDguh8orxzpGrKQaR1ysqXr8MWY
XtyqMjNUzErryW2lnfqLbzPxMGeEZJ2tvA/iRRRfqjfl2t4olBm7FsxXRihdGOpBWnAmf+vLLnYZ
2go/GF7a5/ioGRRCDm4erz/1t87YadFlvg7mo0lqBAf2TI/PEtvxzO8p+j1yAi9RFTgMHJN9tVCK
rfXWxL6RQ4+R/DmESG7aBdqkgTaXBThCIYnX+N2kEm4Rdd3G7/6qy944PTWHmhcqWybLcm++hl/w
b6Jzhbu4Zq49rFC85tdSR//0Ulb2IxF32OW7QuLGsZk+4sPEvvmSpZucjynHXumSUh6craPxZrw1
L90muSY7jtK9fha+AObu0Z/qZ0OxASjtyl/vlQkTXH4PUD28CZ1ok3X9BclcDt8i7dhAUJC0yTH3
YllTEezNYpM/5U/stPB83WOH1qHubeuzZmE0a8Rw1o37gkDMVxzFge56kJehA9HQq5/fJkZ3+Up9
Q0lFB2H2J36LL/qgNU5Ufvl7eAyP5bsGLxpipY63zOFj0z/TbBIpaeSLWKVzXMAzCttltLTW01bx
lG8cG8tmO3qyCyLWp7HlA1xoMx7Twtb7VwCUniEtO+xjq7nxgw4vCfNyktMxbqS74InVsipti1Uq
czd1LdZIhmOhjS9WmbnNf7XjcQjoLeUjheFCew4+iQnmHJXIIF+KRICt5gW63K34GmQkpdkDmeeO
vKSRTVvbzV9HwM5kys8uKSLq1uxw0B7Akxd2hNRRtCfjlifXUT1n5KMqnpAJttUsC4N8xF3HmUWN
nhFr/rjqAzrrWvCl7DjZPwA7XeZ2qLvcguqAwLSEeHFy5uil2R9lGFybS+iCqk8ca1n7JThoujuG
Bo3XSxBSkBEPvdO/JqvRd9Fk95SVZ3Nx39OMbIplgfMeAqYHpGqRrNSFushX8lo4hOb0YsoaGo7B
TrtTM3IblH8metYmAJUn+ocWCbfNLAY8JIVZ6j2RP9rEoZcfhsWBXpTSs6F/lFEMyXbPGQkQI6me
gnkV700A/M/BqbJHiR3iIlcNOwoQN5ADepIFhPyHdKcYFI8o8Gzh3L/Qh4c2xaIiX2vaoXD9C0D6
QJbRz6TAwS3mST9UivJwCo4iH44W5pi+pn4owUdLsS0jAH2aVJsNVb6Dr2Vs0uW4MtfRU2W4YMOW
WeJaX8E+AsIJGby+ySMm4S+JgUbyeEmZLKF4oq8A4DLTGPMyIsD+aX60aR9WTssQgOg3L5aXY7QZ
UkQLvsG5KS5meuRmOVfBvkHC1OW3Ow6F2yz6THYsbYv9EYXpR8dRMOntPlsXIrwWz7gM07LmQu3E
aGESxa5FvNZk8jmZXX1Gkz2kPk1svJ1PpddRBomf893LTfIZ3GJbbLVFEq5CeNPsnemCflhQDUTt
OsjoTUrqB8j90ARu3TNzSRiGrK03lkoCrDsT1KuDurRXGcnb98v9kDFZYniVDr5m5Reev9u4RMWv
85/mNfvhPr42HGVfdelR2yU0ru1eNxZ388PKjwENjpX/hOZ7Kh5z47U2+mX8NHDFUbHMi/IOQvuo
J4sw9eIdcwEGLdhK2yUX7FfPMAVg+AewdNK+oZRhbjRm23xCngqV3pCXnGgMqPYjs5ZTkV7nzGaV
ER+blbUuG5wltvjEHSFaVbmvOfMNDPdb8cUl2TzJ5nJoverusB4e727e+D2ZtgDNIvj6bF5BltrB
xTjFnBw0gpk9OsJtqJcNH7BLlBB/t3isZjWIWxwqmiua9vzdXDiJuXmEn5QeYeUm7PHBr6ZOfxOA
1X7WJ+Wbrxgo/bl/pS5P48a0a8Rtz52HuZqMVoob4uN1L0yY5k5bOL3ptanHWwKdugxXnFAQ6Ood
X07ybXZ7EOlA+PN5R5CGcYeW4OPut/7zMxMYR/eKjbVVVuo+WvBoXdPhnmEz3lgxsPGIAYYPz7Ka
/+/56yt0oSdyrAROQsHIe3ENDwO1zXNnPw98wHt3bOWnwPJleQXvQk922eu/ewFg6AZMFfMBUbH+
lwUA+dx/XwD85fv/WACY/8cU2SAyZtd/uUR/U43+8h/IWEEfiwHlYT/4bbuIAAc5BphYPAr/UzQq
wmWVCOoGSPZ4wP9oASCxSfiraFT+85FLD07N7/N/Sy6nRu7ASM7DJhjl6ZR06cxHac7fknu06kX9
MEhEsY7MGLV+3CittMAQGzLk7jxRKXAvksIsjyczuL+Thsd5eTfeCwIcZLPf1YqB7rqrj/V9/Gj1
4pDqfku2qNWVO01kKNTWJFXEiY+c6VWjdcsqSjzdWE9hg6ZMuhCOpdud0lxkOozJmt07vVXMiA+8
MHkvdebCQSUOzs+Gz1jNCalqtkE7HuDoHCKT2SKMjBScphK2m27gDjMB17irjjGyIs2vbPVWMpEg
eS5RPAenQOeGOa/GsER/ctbVvFmoerWJQgO2YmOPPfOSFn8Ze4qOsg+ZfRbihOrDZT+r7wLZslRU
D71kfR1FX7gz1+uFjVTnG5RCOJ6OI1oeifWrUCgbk2NDYeKBIf45IzOUIpmic8yNHxUjQWtNCwtW
mBTySMfRl7tx2Yj1dqBG0rJiZ5QUR0LJeCtYpqTwmNkt1vGdpTXja7YYNOAiMtI6vqXDzPQxSr7l
6RfpTD0XFnqnYFyYNME6kxV894SlBIwaVuyK9iOyH5kJgJy03qA+7H6dp6nUq+irsPr56KpcQalP
LRHdghgdrZkskip+s0Y0t3X4HskYe7uWrrywbmHNkqHq5RtZpXiNmcQFlfhTKzrgFJHlqfSqyfk5
Vcl5KL4wXsxYznAUxGgXreBmAh+z4KtkFKK8VFKyaY1tyn1+6DPHNNJdgwgltpSnGTcfGgwGnWWw
nltInaWUkAECHm4YiIcouMG2bEukErA531tZFyUhj3hodV8XX2Ij97SJobAF87GSjlmHVV9PaJiH
xcQE2lTHWy4dYvNqKgVekLc5kpZDQzN0x8kQvQ/a1RAsv+FV0/L3niIvpGxN8mYZCTMC0unfnBrG
vc8AuSgbIptLwMb/ebuqQd/423b1L9//583VQLQB9QqRI356Db/vH9vVx33XwNAL0MN6MLH4oX/e
XcFWYdv976Xsn9tVHduu+ECEoBzmJstB8A/Wq+Ss/v/urn8+desvd1c9qYhnVcJh2VBelV9jfRJ0
hLkpor8vIra47hyE7TmXmHAsymONoGgQZdeqTnNxsMiNBiHEF8uLmgA8LF3NDlvVtnyrEOEhhvw0
Nlrpyt/VvODOIw3HVniyShI4GYvbw3lqYRIRewr2B3apfIzSd9SKdmCKoGxuJruyaPLGelhlg7G2
kDa/t/1bdP+aKGoZW2Hbx5i4nnPCQe/iSx9mG65S0Pi+uFYXs5+vJhIGt9brI1HUtmzwWX7vkvHO
v5Oq6lj26+zq63HLzkprr1U3PcsotJVTNdFQibFfaz/U8phkBmPTY+ACqcuTNR+5SK2G2yza8bfp
udm3q+rcPuVv7THeQPxnwCwTrY3S71Rlm/pivPREpxBzndvF6KQetDwnOTbPMA5Mw8bSpSwT0IOB
S3iIley7F0N1ZUbdl5qvGMQDv9vgdHku9vdfWW5GsxyblQEBW9p1HW6Iny54RKgmrKB5COluPObi
ZjR/AjVgeuMgruA8BCOkQgnLvobgog8IPxT0cLuuembWC0zauDtqbbPFmJKVBGeMpWFqMZcSkuch
OWSMY4UNUS3Y3wKBqc+KVMTymzHCLthnO4PxlHxGzhk48l46Bl6zMc/ZbmCckO+EY74AQbxsltpq
Pgqb/LUm2Jp8sclJeFrr9NnIHAkGMiErn0AcD/1r/MzQCkCCTUVv1v5Ez47CnLv+Wlybp5R/VS7y
gvZTFkEBbtETgcplU1QslPSJ8e0u99NNsA7W+ZPyGu/rblEgPxJXwidAwjWY72VxMl5aEwP6SzEv
VtUab3rdMUWP1+R5ZRhQSk/iMyuKoRN3hyb8oYlgMMog5TPDMBL6PWdOtGjblRbukdAUa34m+XMQ
G1AJnEqG9CmNtl0zL8r28rfIJ5BPAL+xolveJOkpaT4DkoVoJR5/9HMBmpmmvlB/Qo6HzLBYEtQA
fS+z4TaRZ02e3rBl8iMSk1AFNJEb5R4n9DpSl+FJMLHluhradclhh6wnnnpU2RCB4A4frQttv55d
EPJ+S/q5ftJ4Im/pmNlz44r3ZSyuixHd1YnkSkHA7zW7BcJEXrGg9JPPUna4ZgUih7jea2xgXh/u
49CXZj8wNqF0C5eRgjYZJ4GF3omSqAFMDLXOH96kPXPYM5/JF9K/tBeAWdOtZtaRIb/P3fHC+kPT
rmoRO3OEk0Qh+qp5bzuqtilnt5XHbkDgkbQNgcfeaUQUdfNfY7+252RlfCOuJhY0AzcpZjy4ZHrI
lFRyjXWN5AWYHT2bvKkWVsFrjO8mo9aCshctlBanzi2OFxoRaV8JZQ+bVM3DnNbqIMLxcacv6sz0
Iwoc9oiFQXZEf7XMyyyth+QWlCek0Wx7mMFb5BE1JvCvMwB0cpDvzFdo7bbjBw9dulOGPpdgc5yy
CTcalOUJBC46k1yVPGP47DnKC4ls9PgoIlNoEVDNM7rg6ceavtn0i2+VsCR5ThDX0nizlMVYrAuc
EjkKFxXhF7FOr1V1k+Zz+nBrelnKlbVolV1TV8T5zRahpuahNhyZJ3tHI84dLKvPYr0eak9FNfxA
rHncGTp2DfdDGC/wo8w1b0CRnWv9qbHuOIKSkZeej306qjdJWcifIyAjVAYgc5fJ/NQv4Luw9Z3d
tnNZPjTdnpEATbxM2gn8JtDSP3zaRMUZ754QA2D3cOXGw7oZ9wIPTXFiKHQgWzfNEVFIdCNWSY1I
Rzv2bIzGeG+Ut7q4Fi85OdkW+62QBIGnBNpADr/Fm5hyI7t4rqabzhFgI/ZWpn3rIpWfD9SkvPaR
i6CmSw4DYbRrhpv9dBI0VK/ECqKudWiN6YsT7UVLFzXaGcWfELb7zIfr/N/tbsenIUEPQl6KTux/
EbUiT/17bfSX7/+zNrKAmUBDoujSHslLv9dGFsIz4p4AKgKcePzTn7UR5Q9NMPzRP7wjf0DSqI1w
CVFsURYp/1jXqqJ8+1vn+dtD/2ttlMOS6HKpHJblFzWDa9LTMd5cIVghLQLIvowH8RzuyiUf0OhS
7Ypb7veHbj88p+f77GEiQDKE/ctkTPZgIdvNe3hfcp+QHaV4+Wyg2XMBEJizKJIP3Y3ZKD2l8YYM
h6xgAIzmBaWPJC91VzpL53JyhXfD0ThUxEWSLLl6rMwDk03q3oPCzzz8p0KFwI5ndug3pRDKoEvP
TNtGEbGMGFsGYFMY2OffTWQPp+HUrOdLw8aNHe+ryvIvfIxKEQjli8sPcxnn+Zka4DKPT+khdsWX
cgdkv/4WX5jXpYd2ay7EH3Zw6SMqVQvWbJamwAsVlZJwabAXtE2qRWbX7sBEXnYhjv2UNu7BZnXX
vjI6OganQkBkx1Ju/t3iTpy5OGzh9xjwg2gE/qO4U/n7bOev3//HJfaAwmNDosf4dYH9T6MV14gm
PwKI/8gz/uMSQ8FJd0GPQauBXJgQs9/EnUjKNcPSgEjAD0It+g/aDxxff7/Efn/o+l9SdyLwqGEr
aNMyZKhQzTpuKWo+TlqKjFREuOMoRJMN5/vjMHMoPnROeNae8wa7gRR7JJkqkC5r55HforiQCdBT
ZLlDoJnKOe92Z/09eM5z/2HFRLhnbsa7n39BHkOFgEgE3Rr73C+ka/I7mIT35HVGB/ctXgdiy0eb
lAQrfK67FXzOYin40UL3tJXpcPItsoXlhr7gxj6SBK9eCOkiIziMoWj+2MbNcAh/TUqNzqVoYWqK
8JD4yXwgHtWtv7mEGLGCkykfc8+NccwW8NERvLAkfWOVxn53FiAjUXXFG6W49tUNwt5j/Sy9FS/V
S3RtPrqX8CIcxQ8AXExsCaBghstmsU3dO5MrIf+4W1guS7cdGqfvMNSQ7GucA8OVOs1WykMPkFt7
HxBbLA2SPcJd0xIrMpHqXDzn7H005ctsPuSWhVFya5FxGsZ7DFcBQ6zIamEfmpewPcsP9P36jtHX
ROjJZR4wg7fzOXKCFd2IykREdClIjPqCe9MgUUV//OeorY3pk71JqFy6zy7MiVIl4SNjRmyQvOnL
TJQfOpy2LS7WSJ8C9Kmr99KWYd/gyNLFSnemtVYJ8QJxG3NzSdEwBe9spChAz3dj3/aOhWDPlOku
lcd2MCGHSYsAk2gLtUZNPJ7vqraQpg/pEZss7815ifTLE9It4uFJWkcAzCWvY12pEUESwgVJCMn4
Nli0szSriqM2Xlrzyr8gsrQBJFL4HEf5JZU9hY9Ee5jv79G40U2nfuyjiUbidS/VhippN0rPdX+Z
7os8RkjHCz5MwU4ZFuFQL8R+Atq+HVPulqyHUa9cxwuZvOfS0vlUnYcYpBKfNoDWH0mfbEL1glpq
pPAfR/JUEYWKDz693ZCfgMQy+OSrSzAQBFrBiUVZb+YHMVzeAYAUtFnDszZ/IX5WpJccD+4q65Yx
Wh1t2ezup3QddLMz5dXLxGJPb3cDkc2JE/1EP1OzjjCWI7HDSoEouNc86dSRkacDy1vybpLOqxOE
0C5kfYVX8NSLaz28hlr1HAavXKuBbmv101T5cbYfLTj0n8HMUGEVQZCfQ6+pYG+fCqJ75a0c4IQX
Ljp6JBZ75FVNZGmRTchirEEwZ21iyVMLthO1G2VbcgMSIBv1srhfguBI6zMCANPFVU0bm9WnUfDT
jvGd6KKha6t1ke2xc5Eu+zGDxNM+O3mdUf7eocpgThA0JrckSXfYKmmbKvZVwptuFhy024fGU6ez
y9FLTus4ZjK9z0C/6MW3mHDOIU+VDY7GWd3MU7Su1fcWmBJ9JIEWZ1bA+4GAu4c0ZRHWdm2HqOLY
Za1mAxmA0/Ue+8YJKz2xVTqWSHf4ppNrVf9Tx6ooBfupcUM4WWx5SP1m9U8pW5/n56bxrHhZ4LWY
96qF0I+Fj8yR3zksrSwKj/Txai/FT3Z6IcKP492JT4hLNumOFgJRwDLd8gs6ZTOu8qOKDgzFW4ng
RZv9BlW05dxv5eN2YJcf3WctrkhBCMOFRlIju6TEQ2TXhOse7WpnS7tWviXwqIkDy2fHbDTbMoCm
2fwrz1jlByunofH44KDmIxaArCp+sKVhrrSR9PTvo7FnZ589KyaCRj52sj/Jm25apKU/SwCR39Nh
Rfcv929QTySWguWavoyX3RbrJSNfO+yqR+MhdwveRpM5DiLj/Fp/COgAMmXRCS64tLvU8BQbMKof
ykgNREsg6ZeMrGRTwXXqdsli7I7ytn/nh9TPRLCjQcfI+IYRjz0gC728coTSEQW/NB3RV18RFWTv
iBKDrf6kkATlZNzzN/MuuS+T+8sjE3FvLtudioWe2Klj9dQ+W4tuhQCL5vi7g3PQwJ55iNRpzJq7
Xz1yFXzpB1kLVRWvxylf5hgg7OQSkMa2keTD/+XuPJrkNtYo+19mDwa8WcymvO/qas8Noi28N4nE
r58Dvsdhq/VCCm4ZodBC6mJXMVCZn7n3XHR6a5IXNja6v53+SJqSd/RX9QY9LNFpG+TqPGO3uIkO
CMytJUnxyESwU6IiQHVSQJeIV/VOWefPiBi5AdAqz9Wr8h5q00V7dh8ZPQAVL+9dijoWngMeqxmS
Jvaz6BmNNX9afQk+kJaZ4Hyf1JPkKIZCe24evKf8Tn0obugR8+JFlhtuxBpZvr8ADQGFQz7oLzE2
XbrA/n64b+Q+p6E2J80G/4hwgTJGsZD+6k9dWWOWnjk1+8clf/WpQFPNoJvBeRc/RxmytWyuNSsj
3Y1EYzEbgCyse3gwrnyFbf46sHU4dDUffgrZnOcXjXnFm/Ws2lsrfbOnpnxOdjBJJj7LazKcopVo
9nV+KbIVixcMG+nGuzfeGY6W9V35XuQzrBDiRXlKVvVa3LjNUcc5KS8Fx3G/Ed3KdFaS0cNj/YpL
F06VikcAwZBJGICPkAMaAa2DsQ4Mb2G313GbrSNnbaBSX7kvPn+JhG8QB+DXKy4AboWs3XD8JfDZ
w3UQPRTeRHJaqBQkoNtFF+7iu7p+bbq1zpc76WdPjAqYeyT+a1kf5NCtkVV78a3iLWAYctE24lZE
95w4Wn7GjVw5a6d9HVHR/rAtxCRuMEtiye4f9d6bldOSnVEVeefKqTM+Shk+upN4nD6CIV8BmMF9
1lpzF+GNCOxmZSeYcplb9ONVZb1JNisuATAFd7V3Y9YsuHi+veG7ipfGGb5nSJ6zKQKN2ZjFPGXU
HTDo4wLtS9vGdzYlEYSXTKceDHk6mdEF7byhdJL6vPOPgfVWW/EuvKjWuYsXOSYFwC0cIAnC24lN
3YnmoWIPrXEv2wR+hYwpAAgS3jXAhmaXHrN8KXEOFw9Dv+FRwC1DgjP3gU5tRUR7Nt5r423BsPSP
3keTROWypDCJovrXsYBuUvl/MaR9ff2nngUjLb4y3ZrCQCbX2c+VCSkLDl2HS1jBtHP+bEgjSgGI
u00cKPHLE1Pic8/CiMGxJgbxf3yyv9OzaNNq++tY4PNbN6eVyid2emQrKkvCVG6KHAeIlSXY59nL
idYgFrjiS9DmcknTdepGspPWnXY7VPZOmuFm2mvUCCVbMmxacC6pMFd1ekrSD29giYySCF2oVBGi
RTzrzpvHLNKt661K42MxicxKdIgF5+JIl9J47kKplYUo71tMAT0mj0qDzOY4C93kQEoFmcfi2q0T
ajKXGa+xkSHKHHEPDmXhmwQSdxFXFRcCDLoGWBsaz4pUovBKM6xVZhsvRs3R2zoMGNvb1KnXuZGt
mw6LWgwKuNJezDBf1bA9w+Sq4pjPCSQyOpTFUfQoU/fKrqPXxnsWHRb7HrhaXjz6qnEVcnQJtNtp
iX8URKYgsaoW5NGl6YuIG5xDbKajfjzYRrFzMmuAXCEYEuRhNS86RnrC3qSpsVDK8iL51homXolO
cA5AoNv1A9PPCguMbzyklTozKgqujnPDDbjkCvu+s62Fow9zOx4I0UT+4sv6vcs5BdVEOUtOzLgn
0VKt7jrVuVg1SELsqwcLaL2sCmVXJuGaZLMjSz1MPFAA53HGgFIiKYobRovp0WsB15SqOs9B4ytZ
8yo07kAfPR2FciShzVShs+lUC11C1j7A1QNggfJSePFNExH9KK5DVhE5kxJ/0GYuO20lncvRfKv1
Fs7DXFBi9SpM7IiZclRPfw3ZfeBqFzB6h0yiy0RwpOn0GUa9AKhCKlS/KBHKluNz0Ow9K9tY0EhS
iR/K2Q8GGgUiYWVGTxqlDo9ctunsrVbrpz/7gDNtTiEDrLpjWcxc/nEo4/2PA+7L638dcOhpdHbB
rk2eAx7ZzwccyE7SEydFjj79yF/nnoQKwsThzTBmZUr0c+5pfWOz7BGqxKyUUHre628MZUBV/48D
7tNb/4H9/HTAmcVAbnCQyY0aS2WWODSsiZZkyOktdRZZJJ2kMX0AMAqy/RZwJB+LoH3K41c/Nqx5
abknvW2vM+dcGMahVejiUt0HGwL6kiC4GVFt58p6LVIcCmq7HRP90iIxJmTGoTIa04g/HvdleytU
SjyDZHKvZhTU+Rerq8dNP2CuQbODYLCg6hvragH0gxgKFi6I+UY0w1WMMQ0+j/+9AnoRFMElrE+D
zFHupPL7CBErDc0XpXGp8ShXxuJWC6DtEgcItGFhCnPeW2Je2/kS8tg8i4H1aAppNh/SdujsgYL6
9bZ2p3kONJURUWBiqDew5jbgp7CmhJGHUax/U8sK+UZ0jDx3LctiXUQMs5CiGEW/gvx8Ggplaw3e
qk9V7CjaRteRS5Iv5YDdkipC/rpYxgnKvgJFaOtRnxUEwc2awnwTVbBsBxw0g/mYOhVdaZUcGv/F
RY/odcXZDuW72xOik6Yo+qfMnxYVdzW+aE71MnpesJ0yGZveTDwQzO2VVeLvBLmXDeG5BA2SJixI
InTpciN8a6fGaE1tXFAa4dJKvE8LtCPmG9M6sg2DRc24rEeC72r+wmLw5kXhniF1ZJ9d2S0iDBaJ
bG/I82PKkh99W1+ZZDmKMLHRCBe01ehlCjXz5v60VedWbKT2ENpKifOVw9EN6uuRlsbUMfmRVOsS
55X56tLy0dyUkljF/sPQonstc59NhyzemC4m4uFAh4W8QBnmURIhAh3NmclGDDj2vBrxGfQtjHyu
4qo5Fo18G/FryMFZqugUi9yhzwaTwvHPPbnompKoQKxgI0MMOHIYSkmYltWNX4+PqJuuHKO5gl99
iHwT3/VzUxOii1ux1LOXoWSKE5pgnvDSMHHs0dS7VnFrVZAuCkzBrXXV+vY7D99aZfwp8IiPpF3z
MRcR0cJlFlDoF94yr9A6JQb6Zj/ZGHWwtVFmzSLGPD3T0SSIdn7ovBhVvBUKIl3WoG3ybgZpuR70
iPaQ3ztGYl0Lsp8ITXFI6JtZxKgUFbbRbApWIWAllA2S/pa3LGt6hqHKrWXdxVi9p2yWkVaqI6yl
MclQss0DWQCmS8Wfs90g3iUj5qWY8l5U4FUaATBxLD7KqeoOS+sianQYRMVE3IsecgPO3j27PEBR
9cKasmVUs75H8nBnTKkzTXboDJeehDgaQSxNykQr9ggtd4j8JbYGol+wkhXr1pFlbWkNMDLGs6pw
yaZZejJzcye1ezVE92+p8wjWRquGNykTv1Dqr2bCqj0v6H6nsaGHF1PSJJFFhdxPXPLKf4694lai
R7enmWSIKEDRb0b0JaFXQaOtif6c7BT4eyhzQGZfSU15UNRiq0ce+rUUAbqko0VcT8WUUTklVFBK
cMss8qhPhVVKhWXGBCqYAatQgALTlLNJx605WIuKukytwpVCnaZTr43iHkbh+0gVxyB24VDVpTkr
26Trnqw+uepzn8GpfA8LdaMVLUhc5hfSSRd9jfNV63d1NXWpqrZ16uipGMf9n321c4XSkzg6NFT7
X1aahsUPfO1dvrz+09WO9hUdGdid/2K5f/Uu0wbVdg0SC79EsUy9i2uj63XJaoHczYX86Wo3oPgg
EONfTLZ/KyFO16la/ta7fHrrzpeEuFzafloIMWwELYIqshthRwR7K69uZS3BKa87L9qqBKrOTbVg
LGZithbjrmBsaFmXGn6/k/N1HAS2qNCPb3LxGIGhD8b6JsLqazBc88uUAJL6pVCac6h4D6lPd5HV
O2k3F8OJyFOx5hEWMbd6zqV7Y08kr5hkblW19jXozAQ2dYIzTCkf4N7MeLiZzo3cgSiZiuLF1Sah
QtZsEi62xm2JibPV93a68xzuvva15iLMphsx4mrsuCIFwstk0N6INfVm3XSLKrpPpcvFqnHByimU
xtN2HhcvdLulPwXVRPLiVexQTW+bqwZYsG6lGuEi5wIHILmORmc9cLE3frFJuOjb6cbnwxNC1+Wb
RMqbfKoKSs25bygTpKgoF4J1xeQj8j4UhxgrigoLSVMPzD8OBLnGJksPfTHa0VWowHBwbzJKk9pi
tjFoNsWKQ5kjv4upimm1k5IHl0qU21qwmLmXWDVVCp8Ef29EIZRhO+w7LnyyIrnjZ3CYke0tzal+
cmTApaWyMw4PBLsyT4/FbRLfqhReLgWYZ7EJKjnRTfYM/bakTJPFW9zn537EZEYRF6bgR5uprhOB
fkids9/U155Wb2X30DXSgg34WgzVU9mp7xlDY8TlM+G1BxlY9tycikjNEwuzfYMZBjwF0EkavCRq
xSYIhkcnD3rr3xgeQtwO5ZMcjet2YIcz4OGe5jaSDcnYObvMyuhUIdoB+Bgdjvex9j9a5rAMmA6j
ytx2lI+lId9qzCfZyPw7z5ONGBWohubwLof60Y8BNcFGk4JxY/SGMnpm9gAL6xa8S3IX2dUqbtVz
q7m7XNPerLLc+TUlL/CzuGBP4ZxU56XT0qUVvHXw3ChUdwSynhQXj9QYXSWyXOWNXjJ5q3d91G1H
myGkA7X+j+6sDLbKcIz49tC3aP/cWbkE6H09fv/2+l/HLyckBlKS2rQJV80Q6Nfxq2NJwOLA7AZZ
yWe1rfltytWhe/IYO9k//tfP49f8RqoBm24NFilDJFwVv9FZ6ZMJ48vx+5e3rn9Zd5dZBj6sYS+F
xduHCuhXK5tlnqhDNn6iGFZkvK38DCuSmgXxVs/zJ6NJ1lmR7TJTHFwnuhriYtWoCkvF8rltTfPW
CfVu1dNRtGyrjfTKIHA6FTxypnmAosyyKb8J63XgsEwf8gHLLMVrqba4fQjQjGLWvJV1E1D0GUlx
E5KVR1TJsi0w4ZcrNRcfqeUoK4Zrq8C3S1yT+oNTeLOsdtEitixkdPq7yD+7afQiyqOCt5AEw4L4
0eS5kPLZxpo2hAYJnNW9bdzmXWZzks2jUDn7wnlRogG7QgTtg6yiFkyy+j23o2PPvAtUtvfQyoqR
S3TW4wj4vQPVpLlxXJqCZCTRJUSrVbApHbStn4Fv8dMcN7z94vfJkWT0mSiNZdRO5X13P7Tq0hdy
2ydg3XT9OlEY8o4dSrtBC1klBNaDUWghaG+J3QszPHU37e7UYkDv1o3daPUbTx1fCp+U0V4LlnrS
n3Jz+qkOAbTeczlUONZFqZAfVD/HiYezLsWxb2EQiOlUGI5vu0wnApuU+FzsxcjKUjjVA7fcjC6W
FK4NOlxUeEBRWIWR5/nm5HdaSwdVlO5JwHnwvGhNev3CShDhisxfBJgqKvT83Flu+eiX2TFtKpgv
j3HVbXViS+vhcaD/7oU/F+wEAjM4dH23TqmpG3ZssQDwwJajb42NXoyXyiGkXQkAK4AhKo2LUV38
lH3gAGdvkMVDkxjxzKdvgd7Ms8JdV7FEDsXZDAE4aOWq6Mf72NNAK00Wb3Wu9cG5L82FjPt1nEXI
8PqrlE9nayj+onqVZP26ltomj+M18OxlVXeHISBacIgh1gCzytjyKk6O45tjFIK8PrclYqM/uoK1
MBRwmhkGuH/rn91gCOX+blj4+vr/HqGu+k1TITtAXubgdbQJG/nfI3T6X+gAdesnNRJZ0C/FkKky
gVIndPMPs9jnCpYThyBmy0FTZJJc8DtHqPu3iGMYmJ8++fT2Pg/fW9NoOJqInMlh1liX/Fbc+7tg
L/CAnkpIZsPKZAOPTi+J5v0hudg7BKnb5oQsH3AYS/z4QOzT5BLA2qxP9DboJF2yofZFlb1xEMsN
aw0UByDDfI6iAsp+dgyux5cEEy/0ASYPEoj7bpoTO+w9y+yDvLKzfh6O1oBWZ9dd+XsoJfKsukdn
3q/5r9Fry8L/u+6tipsKKxkUCuQC1IXkfFEeBVd/9pNMwATDS537Gnj3P49ZjWki+qUXs768/lcx
YFsEwXvaD2Qii6r//yQTnsTiilIA2amJh2YK4/z1JFsaJkOue8Iy6Lx4wH4WA9Y3qgPzU3v3O0/y
j+TgL8UAjeCvjz6p+j4/ympKkA6ejGGjBMrGHYv2YKHFFFSLBeOsNr+NNP8QIIv3wpRsINfZKf6I
Xf8Q+sNujJxZ16HMsgf74GWpidC/J/aNSjR7KZ1ybY+TUt5/cAt7lZTKKu9dcsS8Td49hWqrboWv
MUgrfKziyV7FymcXULuSDh1ZmAOFRpOCcKdlaKDlznVrhExhocG0eb5ug+I66+1lyHarCdOXMC5O
lUUrZ1gMfLLJN+iQzhTFCxvdXlz33BLZsiqefJK+CzM8VrC3KpB9JCmQSj0SdGBuTDPc1l126h2Y
xhPHzcbDEIm3vA0fsMStTL06VSQulHV3X6sVknvsFaMhkaIVF7NvEMiFMMSaOWanuaLxfcdDXlcf
dWcDQUTll2EaKBOkcVjuNbfEauPOkaXsc5BlsY8ARjOmN0e7+Jjo1VZqzKPtccmHJ4l4Yw+uedZr
lLyacltZOi3oMxL+jdIpj6oP+WHskpcCgrsBVUrSisVQ4lLuYj/THmz06kZseNejWc1Nr8FQ2TNp
LJ8Hm67OL16LxKDhRfAbhDHajuwxxhDdNdql8sEIcoX2gqkZFVHoGNhKas4gXNRVvtdiAGMKeOz6
wbTkNfsfirISnIKC5dRG0mQXjOz1u8KY/NrGokzLY4kyS51klmHu3uc27R5eLDdiWNmZ9q6J1bUY
fChzzKJ9Ajg6NkRq9MpM9Yr5xC5tORpjrYV2rqwjSEd+RPRGjWHFx+dqhhpEt1G9G0VxrbRylzaT
CMh3l5ohQDPZvD2xH3V3HoKrjve55uzjUN0LoTxKq915WX1NxNGDV4lXXkqUAwg769EKX0ODSCHi
UsIKfKTEXc7jm5rMxhFEk11KVdPvOyVlz+kv2pRzvLDAngWRWa0FysFG+itbY2MhlE3RYq91z2On
MecbVOYeqDP0/qjCj1Jz9zRA+C5BQkZFsWkspoSwcwC7jKzH6DnFOhnv05bAxuh+pNkdPHEwylUL
YgMx+dIb2kM7+doqhx8H9pYozdaaps0dXnrtVoBR0pD0DbnPorDZqX5wNVbnygx3bjJuIjLp017Z
5T0GI5ainfss6S+7wd4ZrQBXGG3pfFjbPUe6v7FGHKeNs0qc8ikANlkgUspdeWPmIctHdebbpPeN
rPYC/exUwzEEW/Tn3jXUJ5Zmk2OhEs6KuPlf5n4EX/z1rvkfr/951zjf8GoyWOPGIf31xwTvZ+Pp
fJu88JY5FWpop41PVdOU1Mf+Dxcohdx/lA4/7xqyLvAwUC1p2o8/77cCLUyDj/aXu+bLWzf4ZJ/v
mkLNlRTdAhROag7bCRcatf6A42lVAArRrwimUfxV2K6lske3jzvQ4bSwip0a3fMc5fvb79V99qwW
uzJae/IsGXNsNXmjw67x53AEx8n1xQAp3FQL+IdwdsNhlRxjFmByaWbnrl7hpHTHddWsVJB99Y0x
HmrCE0T1HOgpBNnteNDc225iluZwJ7YxnVt30G6xU5obvvBuv+xJ94mXFYb5bse8xwNFghetWPf5
7dCfJOTX8CoIlqP2XIhlkIMXLC5azzfgxkDD17cPgXWDGgyyXx6eUxdBnvrGPCvuUDnUa36NmZ5g
Chy07M5UN+azTOk9NHxWtxI5doW7rLFOJYNIF/uabqELRmXptPdVsGDahmQUaapZ75h8cvrYK1S9
ZBWm+yKQB3XQz2n63udwG52TUunEfOyReYUPtmK/2Y1+Uu4FXqrS2Ov0ZMS1Rjkaa/AqVXoxohDY
+KP2oVw7a8JCD2RUi8egB0JIGtzcnQEDWsgFSM12BWQEZaH3gUqsPTXn5txd9d+pNYW6IEdwDg0k
XRareA+RDLjSMzpMq5o3t80WMMxqIieFFy5GuEXtfXpydmyATAjJpn+HQiUWV343Eb6VVRu85sqq
yCSoUjDHZnzdg+d9lKqCzn5fKzu6fVS64H804S0r4W9dI53Jh/a9Pqp7PC17379G4wbaQFzBI934
j84HJcmsRkceLhHzrqqVY6ya4lhievGWIdufEreeChpqMUVlcS/jmpsXdIXo34WzBbQobiUCWkRf
CBOzKzyMwIP4tcx9kSdKG8Vfir5u50Tbhs8dbrT6e9OcLLFkhGLSiJLqGJ5FRBQHnFsEe4wlUR8n
h9q5ZLD4/OSmuVenm25bm1vrIF2WP2jZkKttIsD098Wlv8pI8Zj1D/ED8R3RNazBjtlrsDXDd1Gu
dGbHQOHMeZPv6nN2P5x75KCnxl+7OqvetSIgEMZrH86XO877tHunAkBUW20gnmrWwkaHC94BHq+J
7JA9EKu2woj2U35roq2xwbqI5bBzavXagw+XlvYmKDc5SegmnkECwtgXegS/5AtRX8zmZLDM4udd
1NA46rpmWBiDeRUeA6aYKWOROHz22cu6NZ5RVJIKski97JdtS9qNfLSdWw1pKns5f6PaeEoXors3
FUJMIJMiSyd4YjWa56A76UQhZ8rMCi5evez0Da1+ViHHXQ7ddRcblyhJiebcO+pKgxZ4Tg/2xYf9
e3Se+moz1EtvE1tz/qZzkh4N1m5IovceYYYavGjb2ycOaC4bRhJw75gkD8ARby2mCZK4yu+m/aSd
WxzV3ZteUPbQ2CnR2QaR51/+3NvQtVSb21AlpBwJiPVvnZeu/l3g8vX1P29Dj6AmOivPhCxPbTtd
eT9vQwxJqsN4wUFaM915NGW/Oi97mrV6aG74Ce2vrqMp+hzXkQuOhVHbb7mONGu67QomSkW+ffu/
/4dZ718/+vT+Pt+GMmBOXDgqRlC1nFa7oHzRHOSIsTYy1S+jNmK5g2Dgev7R53KjUbzufecQoely
e/0oevUQ991dHSrfVR09qtsNfNl9GJpsyo66Um/jrAfGHrpMdZWT0oI1JuJFCQcOLqM5iAKiE0Ll
95oOoQ2sRSqdbeING89xLsjfkJJPbtRkKZt3nNBvWYv5PED51aftcgztt8RP33W2dI0BIT5uMFxo
JfICp4Pl3pqnyDaee618av3ourU/7JJJ404JhlXMbC+TVKCx/j0qrIOrHUjJOHXd1kZplivjLgJj
PY7VwUvZj2uJvOpV9b1v6KLiQYDxYoPTTmbv5jVLxLOHMH4suyvLSE8SDOEYVVMkzywaJYanfmc5
FcNme6lFxzY/C9eb0waBfZlSFIeZEVpXLPI9hbEwVnbypzX8QGmkntwBRik5pTXz8MiNdjzFc9QG
JniqeNTOITukJC2xFJD4w3M2I4VrbRhsdlxc6EVKe8G4WLOVTegWt1GQtAuZtuPGYASJyVhdpDCw
R+54I9Yu4wA61DFXrt+epCSKV1T9W14mG6iWHW6XqJcHGB5PqZXNyQnHwdXOBraER81AcW5Uwa1t
e2vkGK9CBIfeB+A2ENmFoX3TjOFWmn/yrp3pi8MhgCwXFy9zxX+Z7+A3/Fpz/+31P08Z+5uHZ5iN
uvMjgOLzsschHJtFu8MvnjLkpinhz1PG/mbopHTjaOaksThUfs13JrSK7VCnW5yKDBl/a7yjfz1k
vnxy68shU6Vd6dUsQjasV1DvIHlik1r4jPyU4Drt8bub7nWO56ro9fmgaAfXCGAqi4FreCB5LiNM
QPqPdaWvZdI8kgN81CiL7TLYuEnylKXVPHLd1xp/XdE7yzzvro0C+g/oyV7JqmuS5seFq/A1a+sJ
9pCUoErclLQ1x8jmTVPcKRby0Ual+nVLe+v4lIaadyPLjunnpVP0azfVb8KQb3KS9vsBNQmSoI5I
M52LPTMRs7hvUnP5Y8t6kvXZz7kujo2M+bKZRMRE65JZAWOBtZLnh8buF2bS4tI3R/M28BrYAYRG
O8PJ9boPgd++7a2FLo1bmQGWytObvEf2liJrWpKZ+hCKiTKqBBP0lXTIYN0ZRf3ddrGP5HzVgk4o
iLLEm59A8fPBpJjJS+fnJ35R38By6sOTYtmPGLw2RWCeUdK9KEoLAu/DaY0eHKzYaaiOyiG99Lq3
LRvjqUpxcepFddKb8Mqp+l0epqvIDKpZn7BUi3NBxY13ZVDpQRjHzEIZv4wDAsnQpG4NrF3ShQsI
ZhcIQUDsgIKK8rsxejcWrj1HjvjBcCmZAVK/Eb9n9Sp9bdg2/thwV2hkAv1QQI4a5VHi4Yfr901S
N3MFO4g7GA9Rpl/y0X2PVBAmkRt+l5MFLo8FWa7tsu9GbNldv+b8Wye5ay+85DUrwrlNpvYsCp1l
lhhXaQSjxKe4xltx0KNqbWHCyfryR+Lou+E3b7KDRpOolrxSZdqgGgaOYDZvjG6eLSe8Mpp6qzAH
0ezhQWsTJiYmpefgoT1T2OY7r8YQ33tKemPqCqRKcl+HdBkRNruoS5x0tvcR9xzndd8wme+XKJsw
9iYrYjhWRhtcAlt51lK4+LWXjaDnne+x0Vw6I9tWrbYUHgELivOUlO4+zZKjh7p+yLVjZeu3Xu1d
6ja/0Y1hp6ogXwx1Gcb1ght57kQgKPNgJzNYw/Lxz64Cp0mgo2us5NEO/8v8nVPx6/wdMflfXv/z
fPa+GS42DgYFPxZJDq/8VQWCkmDlbqoIoaez9tf5bH3Dq86FCeLQU1U4gr/OZ+bvbOjZ7bvgtDyP
E/c3lvF8w/5HFfjprVtcTZ+rQDUbB9NxAQtWrn/S9WZp2dk6kMEy63Ag2Rb27ULSbChB+egqUHwd
84lI7/dcJSXdH9UlYdBrhqo3yGNMi8YlAVrqp4fK9TZ+/pa4BFWqe8N6Ssth3leMJl25Fr5Duz74
60oxTuT90ht67cVBWZOUMRCbeHyAyTbPrAlhEhHPAebJClciDQ7OEJ96+041m22NpSm1+vNop6ss
NrEf+OI2R/ik1FRtQYwrIIYxZdcKQkymF0NJVHQ4D/qAPRRRx43T7ErT20F5Rc883uh6dSka984b
HzN2BYFH52cM4o1AwelqWpZG7847eTTKYpXgQWwSex57CIgjncRJZYDbBBG5H+AZJml+C6fuZaon
08YHF9jkL23WrmI33dUD3/Suw9+YQDyNJuM4Vo2czAO7hZtuYrXtl2WPs9R7GVXazaQmNRIrBATl
DP2srsbrRCIMEA+NUS0rGFIuqQeKYuMFI4eHN6KkO99kYK58BIjXUyzvffuqsE4n96Cuy5mqXfQO
ZwSK42Cy90MaVhRMIS91fdcm8cI0rxNwN0mMh13Nw3UX67uRs9KEfdw6PgDWaBG32laJzXuv8uFP
jvA72vSJw/R6wHjWpXiWwxyckJ1/jxNj05v5Ss/DZh5qbU3Iqcpe0slXNolTsRavPZoMnWajT6ix
q0i9OJkClK8yVlALb9QR8elICdlSShZ+sFGx3vkqMJGBYpNi+oW169qkCNWnapS4v/GIWg2ghzEP
B8zNmfUkU/XAAmHljK8FZe1AeRt1pIa6irtMShKAPHTPUQ1WPkSAFtoz3YRRFdBZj4KH1Q0XgRmv
7KKvbj0UEtwUynr04l3ANkNC0S1tgmR6Ea4FovG09q49xXpUwPy0zl2axc+eNuxLQfpC3RCfCVMc
ZiE5Og+acxvFxNJh3evyu6y8Sh1/oSKvStqnrrtue39Tebj7RoET+SOvYS1FS9Go6zLCXtr360am
6zos0IQ37awfqgdsFTxaFrtf1yvmnnHjEkVBUuPF9eBPVuQWsDTq2/spKVfPHL7SBor38spipqRP
pvFylDNLYnioFP0xjJEJYtN5ilNIjZXBGMnM0/facl+icXLQ6xulApLk0RDkRrkoa+tYSAH1c2hA
mxMuxO7KtuSbyy5LZ6dVhyTWsOMqCPsCk7JRBnXXah8qfwryNtYb3U7vGa+StKM/DZ5ykyvOtvSf
WROuRWheF+Nu5OcEXBdfNTdVTe6EaZ9ilUlmQvqSqS5tWe4tAJW9re894yNjrlOY5akfUeKnEKYA
77U4/eMbOx2uVI8U1tEMyNee8oPh3/Ew9NE2iNqt6Q8LjHazXmVIVGUzOcnpY6BiOpFmDjESNt2Z
2jq7ph6AdCQbM0A+jaCJUfRlQA4u+ICB/O6N+oMPLdyfArGqcVUjJArF0S+cU11BeJOOuy+iYR6Y
FqkMQXLA4FftBlffusyS4mx4TXsdxkw17FMbafcffVWzSSBtjxRAFtOTLecfHEmuMc1WvqzKv77+
11WterbOzOa/SX9/WZUbuDBtLvkfm/LPrZT1jf/4H8bvdLn/XF1Y3yglQAP/RzD3m33UD7H112HN
57ftfpEsm0ZmdLroug1HDbNHro18XGvaWUi5pLKdK02KPdd4pO9ea6qyGcpmIQ2N2LfJDETIlBmt
jHJY9xhtFHC8CTiLAM57C5jMHV6S8brQfYYMxICSBG1nD7ouDpGMNj4DRYsjlAty5gf9NkdHbBDn
Rk+57vL7qnmL7ZcUNhLgB8+ON5nTrmqvJ56pJxzLf6oz8CWGPdNoImp+uZZdxaN1bILyFIC71KNh
aY7WsmnfhC0RTr36HQ1OORm8C+bQSGybdl4Mr+6owZ6oFwE08kzFsi9YsQxcHMxTK996LkMYLKN5
UrtmNeLLCQBGOCohQrkBaVwsSw64sVFXia4fx8KB6L/XJg851gPrB9cAzxaOEwbKZn5qXCwa00BX
PHVevRUdlmf2EhGk/QJLisWmBQByNbxpTr8YDUbt5e0I3Bcv2z7RXjOSCCqXVCTYveU4KVxq5AuE
vjnJdUH+kDEq7DL3YVmvaroTHW6BUT5HOFRCJtMVWGDdu5UswtGpr9KJS4nFu3eaqzh4J46V+bGy
zDx/51kXUeEUtUFYhnIdtLw9BdO8qeFzz+/snqTpIuRPuK3sSbgHFpoVf4I3x+GxcRkUFYX6PmjR
nTuos7SojpyUCxv3/NBqm1j5f9ydV3PjVrq1/9DBKWxk3JIAMymSyrpBqRWQc8av/x70cdvq7ilP
+bt01cyUa2R2UxK49xvWepbiKlXnSgQ6yT7dik+GtsJIJ0BfUUvkgkOX7P3XzmAclb5IVrKsQm83
ctgOZuDWebPXQcWM9t6k7wdEsWzk6BxBWPBjbB1eQN71p2lV60aHYRnWTuxL1zTWWCR0LCis/hri
gqa80T5tjJhJbYEL6DmP6/gU8jg6waRf7C69JhAvu8R+9jJXC5+yRH8K+xgXfFGsyuwB5uzSStK1
7uPFkS8NN7Ml5RsF9bKpVuvKLO9Mq9xGPUsgGVNeEhFDFMqGh3kuuJf8g6KDNVG5G408fyrNZFdm
2FIqtbjG7G3IoV9X03Q3GPnaK9SnfHws+2NfEJkHC7mXFFZD7x53Y+t99g0LB5CMCCMS1K2ZzNYK
aif3Wq4woSgRVrT17IpSMNmH9yGBNJrO/9HW+S62P/KCCgUTtEQdMNA50josMSc6KDH3HlVI4umr
Gu264Z8iIofnUR9jz0Kwg8uGZ5nWMjVap5/Yk2HGCQrhBJCvqShZbFS3CslWRmtdZI9lVExBAqMB
99B69n+ha9mVfXxu8DMpsCZ60CAqtu+hRbvfcfm3iRMZuju1HtW62np0BohEUBgMlbXCwkYxMNck
pNRN3nBNgvJRVuF+BLBbeOOK6D80TScRueNaVYydX7b1NYq1tzplkjCuJFPhofK3gRfwU7ZgfPok
H2rjh5IR+wsCzu5hqAzNDq54s2ryhqBN49Vv+AUMHXpgT4eQgOdNw9yYCu8xb3pk6yCu1WanlOK9
KzAYeIa3LXX7Napxug3IfnzfQ83AbPzffdtSLXONCkWI7wrKv71tld+FaTirf3r9j9sWqj7Cd8j5
M9hwbqj/aoshshlfvvi1LaaLRoCO+vI7+oAb+st9a5PFS1Oso2v4hwJLLvXf2+Kvb3zeC31ti4uJ
EI1CGptNEYvs3R5sFesu6dPLzAIiP/gke6hle9uqoKA7K+CsV6eVkqh3aEePfsJGuPMMd0iks6RF
m4Qs6UaZ1l41EtMkbwfVX9mDthaZvkjk4IA/Y5tKkrooJ3NVZQ9Glq/E2B8ar+SiM184Tpw+Kd0M
9cA4zkWuVGMvBRJTiy1R5WttkEjo1s6jLj/biX4pcu42tURr057TifDrprWcyuPq6qH9khQWjP2H
BCM+lUy3xRGaecqmIJu6GaY9600nN8yVXcd7qzyUZkrJH9onNWKDOqX+owhI1Cg7oSF7kh4ru18o
JV0foVo0PAoFru8E5ZsyPEwyLkRJP0e0+0aFfCGTv/lsblOZANEE6EwPpwB7ONoc0lUUYCmyj5Tb
JsyKYaUfI9xB2H9jAtSOBOQkDXtrJsGNyiCS1Wa/Rqp3VaR5Rw1+GHUH5NTKWARScVA0/9R4+h6W
TEpUTOrTUk84cJRmLTXcvaGy7lvS0UeK9CLIjkGdraFKlR7C/dZam2l0sGYrQknqiWYHLG6Cb75P
YWGUyBGyvj3Han8CK3gQEMINA8NiQshfrrTLLDHlRVlk6rIL9kOOTDyp33SWJxQA7SoP0jfLyncV
nKiSVrMweoakz3kHSUbyFZB5/EhMdc3A0B3xC6khmQcaYTSmt2ow8cY6djClw5urLUvCxKSxJKlQ
rGtL4kK1+W1CSC7GR2GYx6Ij8B1Gk0pgShzq29AmZw/Gw5wsn0JGsJv0DHpwPUjNe0qixErSc49g
h/xoTcNKNA0kC2ITDp2koMMidlJ6jyxr78NhrvX3kqC3cT9oVA23eC0cAa2sIqpg7EGMQyozk8mV
6uAuqIdlgu4r8cQC1eXao8eRUZzUcfgxTNVN1YEuVIlm7+N2H0Y2tgdG88awrhR1q2KELZt8a6rD
IQTfZrIj7IlbDGxlVwwayJpybokAemmUupkEhtAYH7IY/J08rNCcdNSsevuitowTEmQQqcYII8oe
9Sk55O3gaLi007a4kVk2jtPwKeQItAjJpJgRHY1URx9Nh+c9thGVdHWuZGBjzFTMUHHU4hhZ33yy
3pdNGyMpJMoYBK8qN486TZqJYTkCVTghmzFiAEpKSJ0OS5SmFXlGFSb7sGddr+/UCONLTMhicBFY
ASqVAjdhxk8XiWxjgPi3E3ayK+TJUXttJ8Ut8GDIYi8jMXuluDNDzMGevS59KHDkdjd65PQBfx4m
9XntJwXgjCrh6IW2txHWmJhCJuVWrWIgiGQLca1bcXqxs2ZXc92zn1mbXP85W406JYOCskClPKiz
ApAcv0gwJz7lwzBTUCgnEsqKifKioMzIKTeG8hPv4iakCAkrhFXEJsYmkKd8ZcvRKuAjWZP+ZQPe
wB72YuYmuBfdieyP1C52ftiTtEvpIyiBLOjsHofgiPoim2skQbEkSwcOEIK7SNijlAJt3FFYNd6n
B4DG6995WsHQ4WCmCCv6oyY9eqr+JJjqlxRqPQVbzWdP0qtrMVdyBSVdqJRP1LqOmGs9zz/0lH6l
IMd4mGRakDE6qwEOHbUttkSg3kEUWQsKyLgqN0UjXQr/qlFexl68BmqxLI17Jc5p8KlCq8l8ysVj
GoLUtp9jSlXSPK5CNi9GWExO2Ub7gjGZnQI/yyI+PLL5KQ9z7S985MxUwslcEv+bSxDqDsQKOCrI
iaA7/y8N/+8Kjd9e/7UEsRT0ijI1yuyU+1qEyIgsbMTxZFZg9fhJoQFjBIWGTC7FH1/6UoRg8GBs
zwGNaJ6J/j+YzaP3+K0I+emtG/Ny9QuCRAS9qDCFNZupJa2yAScEWpMwANyq5CLY55SjAsaGpTwl
mqtc9FsFXSyfAJcLTyVGVSeVN9nGg3SXhYgWwgUr0bXNWs1LUcj65+B2qG69d+/QVcv2rSZslVn9
tyBcNd96cm4GGU0cPuUYAghJEJ/GA63cN4H2qTsa+V5xzY3YsFWzztpzQ7qhtchuGa357LMYKmwJ
AciM4/SYwdehIxrXwBULp+Qm+capqmvb8MXf9Uf5qLiy27qm72gXEjhJmy9uxIJA00X35vcOdpUc
SOCB49Dqt1oPM/RSwliyBMiOZas4/nP1gCSwWDb6opmOdgzCklLf+GYfiVeERSi9hMHVR1nlu8ZN
9MC/OUGROuiXiiZ1QbopybUwGcmCaNzEIk7AGSwHmVeLEdcmmFlZxGfjibhJZGeUeyHw9nFZcrun
rnlBmDYOt7J3lM1N3q4p7jz9LR72Te94oCSIh4OFHx1NES7RimY7ASzL7E+F+jKYK84Mc4nvOagW
imOsqmt1hfy+9RYYaQ8Aox2U/eITzCFI69MAF66ialpynvIPdb2xBTA6iPIALMLn8Q5LeHXR9sUL
/kaACo+EVjgS1Qftkklh4yDkptr7HDhuVGXZX0S/rnchKnUyC3k4ZAAQmr3x0yUuicWQv/ZsKakI
yVZ/gc7IIoigM/4X/hvGakPboEYhCFXGkY7G1CIu5Qbq08GM9kqRniPjnOoA9BwlvhjN2e9LN+TX
Xodi3TG3t1V63N4RXcQkBpTTtvvA/FdGEpFu0BBzff3vPvGUWdBhymwOv/ty/rbp+t0NJOYUs6+v
/+vEM+Ay4G37gx33ZcRJPyZgKs2Ca0GzPcvBfqhFWDnyB3JzWf9HbfjJDYTVWEPvbeJ5+x7f809O
vLld/GXM+dNbN3+Ri6hJKvtNzqMdpyWW3EZ+iKcOg1nRs2xoP+xJOrJpKoC1iZsJ68JSsfP90Een
prdpuWRlZQBNbjWkDFIVHpIy3lgh8Su+d8BQd+bGPU66OMi1CrvN4KHH4aAjhY6ORsenyOiEAnPV
fNX04jGoDdRO+sZTx1VbWNRzln3X5oTITh6xjml6SQzSBAsTu35ZgnXN413aa/usSu7iBG9R3zoo
WbeCNRJjnM1U0IawSzEVEjwkZdsU8dbXbai5PZPNwbFTtMCDtZDK5GT4A7lZanqUpGo/Ss0x9ZCZ
UUw6DFVOkiK2dnk7AK3VGuUxFfRKZoPEFgiqrW1SBbxvclCbcU+iVbZMY/tkWwBQ64Mat2u9J8Wb
Elwreqdp+n1QZm5G3HGFBKInlTrSmkuR8UepdGpTml/x4t5ICavdcpxc2hgAFeyDcV7HBnnhumXR
14TrcAyuGUtYtnu9HfuLaJhMxlxmvDB6IoyqnEiMMNp2qX2JZ/eLARN2GJoPO4p2KilJY+lYMamf
YefvUayQzAXHNoY8xV6LdRVhGkSGHXlP+IPq4ViqMRYRRPkjlCNwlXCvF3qOnqjzP+sx3SscNmob
rpvgTYuqjdYQwuJ736LCOuaEgBQGyaOWvZqG+JiOEIEYyXqZgfqYW7KRN6HCOLAh4U6aM9KC6Nku
h/WQeN+CLtkyJ3lsS7zKkrccVYtmxKAhhmfsjAUp2kp0G9fR1kqhsb4pY3DIIRNGkXwI2RjZUFnl
dK8ZNBZZSwztXW4FW4nUGak7plqxVqbgEHsNVA1+dXjlbQej52vk8dcUdvwwBvGxTPFBGa9a15OT
6m9tfgxNZhATFbszpqsG3KABG4LROCfA6GJfYc2ykpad4vSm5iSnde+Jdq243BD3MGlQDj0JzB2m
HoxSdvLsUzFUOZCSkt02jB6/cqL0Xx2NhnyWK4lFD0EdODT/vgYFT/fr0um31/9xImMnxnXB1EpV
BCBRJmF/1qB8ibKX8Rh+S/w65lye/nUiyzpOYzInZ8nKnH/25yBM+1+APvp3Zqj5j8R7GER/P42/
ftvKL6dxqYW5MXjKwAbT2OL42FcBk5OB5p9qStGLxQA9xfIntzcffe+zS4LXPBaYANq7VttpjHSM
VgYbMxBm1IutH++liOoxN+6ZkywTq9hLYwfuOkeQEfvqvadNgMwFg5u6JTjJe0ka492MyrdGki8J
LO2J9XpgKs9aP3JYNxN7B/+51dPbskmOZWCs8tD4kE3CxqxsPTVIpbRWepBCkN6RP5OnBd8GPLEx
iz+9PINA3JNr66flp5ob72JghexlhA/BpVj3c+XoyykCkuYhjH131NJDVDFX8DJxn5SwJfRSvW8T
APulGd8PSblXdP59vdClpZ099la76+MEWrs4eqY0g+jRBE+AdJTaZmWpXAtZfe6bdt2OSeHKlreo
K5nwc/Lbun4bU6Qy13hnbPY4KemONuZQ9++leVOLcp8j2SqjmrNQI29dv45MNqLsgSmBm8PWlvhD
JQ3ho7aR5YGEAGpxzqOFSVlf2uI6AFyeO3l16lnDAesLxdHkT1K5owxOuDjh0mKBzy4JrQyH2qwk
Rnt2CzV1laXGfUkcFLHfCrAKTW9XBg/GjNrIa23r+eRY1lpcOWbSYGPwKvQkg34y0u6cN3nBER0S
+NBoN2FkvFveOUaewHzxs/OuYX1ktru09E8riJ6GVHZqzs5GYCbBWnoSmrTtRvQPIdOLOlefRNou
K69ze7QXiJ6dtk63vm8/6hjTpZBdgDlpxrLMK1dNy0M3qm8l8KXMxwkSIIHRPHQ2zWIkGKFC8hzh
GTJV/QLMYy1jR/z3lqCUgvPZMtv1NKrF/3Lg4R3/5cD7D6//UYKC6URhJ+tY3WnmOfH+PPBMCGCC
fQBFL2fbz4Z0VMm2TeSvSvX6B/P4R9PNlyAaK7CNKXq/a5n/QQmKDPqXQ++Xtz7Tlb823X0E5DCN
5GhDpIVTnhjhOZIrmSuPeBSJhVu38c75PbVSS1LpLarljKLsnJ9sKivjTSZ2yKOlFWsDSdeh3RmX
eFE/2puAdk1zx6X/ad4GygJ73Zt2CbZWybSPXu6ED+dAXCsowo2/qUjUvmZsHE7Wg3yExe3IH1Ao
l+H6/OEvittILNB6LVQHGZLixhd/V340+aZvb4z0G5Mk2d9W5Y5qg8EcH/ILE/clmfHNrXoYXQ+P
wPLF3DSkfW3IB3mUrvl9T1a2v8w/iAUfuhWeC7FRdWRF/GU23ml1pR7ILiucbJXN/73FV5/cWMrK
KhdEJLDTbu/tb/qGoih94d3JscOPR3NZZY/H7Ka4MWKyLJ9GZoeUZfv4hUCBqDsHN+EH3q2KuMXh
m9Kz3Zzz5vksG1jfrRW8frzEA0VT92H0BL2eI+Ru8dsYn/neEr55Zo/F4iWIlv7BmN1/3a7ABsg6
YwO511zI3da8+uvpRJpLWLvsPfnRuOObrF+DwWm3PeBR4hh2nJj74opASN4WD/rF2yR7ZWuODhfU
Q0uuyXvxrdvbLoyBl/Jg7rpiT7Ogfk6fysrelav8XSYbqn8kwIaUO8Yd+Op1wmvyTXbMWr5x1+Qh
wrM5OUrJQvXUzNOV4t47EWxp5A6U95a6q3PpfOe8zXxZxevoQo6NiM9q/JDbl2xKVzLJvrj7+U1N
B1JzkCgxNrZfIjatBHx+EmqQZa7/jp00Gt904Vbfqo2BdKzaW1vp+p1AS25fCQPnVffyHY46klEo
/FMW5JyAkTVX4Dn0nedQ2w7SxoxcRGnJMV0F+/ImO3bPnVgggiK7YkD7+cpOFjF6JrZkpba205kP
/MO/fFSp6wZmZs4hZofW39s8kAUzy/xZm0QH/vPr/yoTKfN0DZv0fGQqf61L5wJSITOLrzIlnYeO
X6tE+nUD2zWOMW3OS/+pShSClzGtNOB6UXb+k0PzP8STf33nrCV+PjRxkrGPSbp+E+r1tUE5OjII
TAp5WUQJbEFjHTCIKsqS5JveXwahv7c9i/1O689e7FelTXa6ND5nMgeb3zwpElirKWZ6Z8qPsmXf
TJgltaFky2H57ZLiy1yQFLQzQgI6lW2H6TMi/SGw5Vd+KyTBWG+ADJNFo2a7zDCvDHSXRZesBCTw
tOwvVRWQilmfqozPcS/3b4pkrMawXRrYPKa020facB465cGSWuJHxSLOIuLd5s5fwieiKpAtOHgI
4d7kk+qaITOy+KjWF7/G2HCSuzutaVAX1IdEIFT1gcYD/QutVKFBjxkSEqcLwVBVyHWgkDL9fYbn
tG3u4ekuGm9X6+VGYYqn4vhijWQQE9NPt/EkE5thpvcqRWBo1SSyxm4uy5zxaGXB4vL/DD3OBtnD
J6BhSE9Xcde/y2i9rNp6JrOSzY93E046+mHtKfI6Vg3WIS+ycyTXnZNnjIKV6qDEqtvqyuz+WxVA
KLOxJ04zc5DzuMEkH2NbXyZzY8+cl/HMLo+UJ/RViwz2RVsmRy+rt5GiHUDKIU6qr51I75SQTZgd
N/tUjKSYaft0CldBPR4yJXCMGmCZ7eFfxteNdjskptZuo5WounVH7mo1bFEbQUic1uSp79O4cWsS
WDAunikHD5Mw8eWqbKnH6cDfQTqaSR9f+9H7GI/PfR0mbhL4jKjT3BmlzDWM4Qn9KCZpEriGBgG2
SUpBUZxbSzkLr9sZsrKQbXAA8p0Bo7lFH1xUymYy+b3Aoy36ZhkJftdjd1aRXg+BshmA5PoloTZZ
s6lMH49+TuxHdygLlOpJtJ88760n5nz0glfRIsEK7T1Yf+blyM8xCpRLr+GwxoWzCSsGrHmi3ugN
OzI5S88sxdZloxwHkqANb9hCzX2RPaglWkkyr5Eq9GQJW9iYXz8YGHICem42ya/JxNHu2JQ7+azg
ajXq23QVeuIUsLqNQ0R5qugBDwTBNTIDSNoVvDPGBdexAzUwsJAaAo/ZNDTvxdBBz8wCFXSyTn+R
aZ9Bou+nMN5NtSB5NOzQ5wZksBP5I3qp3CPNjdelVZ68iV2d5gdsagVqokHdGpZ3kCseHw8BnDTG
xyax13KQ3EQ8qJ2KKEFOMHbasrqmQiVODqRyWmTAEhJ9BceO2RFDCqB8ZPFqu1YnBRjvwhBi6jKN
4aHsws9KKx7hoDwwu3uNBZlCXbpWI/qZLKPh8ZUnr0W+HASIfP0HKRO7Qo0eq86aMd1gMpUSkVPO
ueXUfvishMyYir47ipxvOdB3BeqARRAioKqkipTg5oxEf6PrwzFVy03NX7ZorTBAUMHWgomcO+ge
TgFh5q/hKDTi8LqX1BTK5Pybuwz0ESb1PpARGSsMV9ffDbpJW/z5voQJ8uvrf3QZQEUU/lDkRfhr
AJJ86TL4EtNtCzMKo3DzOxHrx1gF0CV7QDJSmI9/Jxd/vTBnFBbTcTIkkQv9M4Abb+W3LuOnt/7d
lvNltReyx0sZFAcbrMiB/8AYmAezr/ZysZaCfdE9+XtRu80NMRZ6dCiINRmKclW0R3F+73WCxj+9
7iFFylGFsmNFoKnQjTqh5ViDwzRl6M++ulfaG8XfBeWwMLRTP9zZq+Bmyo6qWLYvvo5q5x6gOWHG
KhCe/hb0VkgWEHEkEAao60fL7QDZg0ZEiY5X2NGUPQHuhr/BGISToGcycDvs5bN+tOm806tN+AnK
jmhPth7jVS4L6E/Uobl2S9jaGO7mIkBFr2uUt1axrlnwCU6Wl2KlbxgD0TswnLincCDAu977ruhW
muUyqa6X5S5zFPaK9docKYHzRftJdb9DrTrriLfh1j4mD4zokaKixBRbHMx8BpcaPE8yoldNGCZL
f7hO0FzKR4TGBGP1J9MnLaXL9qbOjZL6DnkG7+N2Uur9yGfbBEccDg9Exu6i3a2yyZ0MIMfoFeuW
tNpz3uFP4oQkYfI12fuHZtftwkP/Jo0bTxySHWytGiYo9pSG9Om1SoZVu9fvtX5PNm0O5rg7tDHH
CgfzyaTBTN1A2WnNjo0fScu1vYpect44MXOALsqTlhxkRlwTj8F9DnIFXU5QH7txhYSj1Q76R4F+
FE0YUTRQJxSmPdv4UydX3rPLxYCyrKtdJTiaXDAEv/hLZbHr2CTe4kTVWNzWz8p46viJsdlk3QjE
xGazcSVdZ9VOVwXxm2w9anylrzFN6kdMJP/eYwv9LaFLQmEEa5GJYlGM/92xxVz352PrP7z+rzJf
xoAJm+GH/frP4Qh1PmW+YVLNG9/Xc5woP44tLAg2ngVM27r9na7017GFDYHsaLqGPz0N/6DO/24Z
/2U/9/Vbp3P4pc4fQ8WK8m7YRJ2UbTwZmD6whoUsj5skiC5trZOf4bNdT+WnWqQr/OnVTBA7TSWR
InJ7kzbTqc4wSucTwrgYarrmaTe5kTeOKIwL3owevKryUozeRSN6PtX71lUMH+NCwsej8Emrj3da
lQsCE+WjNcKu7LPy1iAbKLbibUdgeliKe8JCNjOg2+5RPtftGZ/EW9aN35gw7+TCfIqYU0eNeR1t
hESG954StkDgKwG5pRQ/KdDjGBavdNGyFeqWZnyHIWU1rwhTBsZKwHuKGfWq7UB9lG2t6JtXE8gL
+7YC4YKQhdMbcnehDC7m2lc6sYPR9yQOSE7dqiHJBTXWjHpfNxLUiGHLqoasQqDjvibfqLm27YNq
meWdE/UKKIaGNL9AS661ge870qZl1comqzIA5WhXFq3h4dpTd16Yn/p4WPViDnar7dBVc+QTk1G8
4jReJU2+rAH9SpL+Eg3VMSlRuSWYMGA6IQ6VYAM1x8k2ILwn8cn2tctYled60LbmhLpCNdZ5T8Jw
l5lYuxP5pYKSPwzKVWSDWw0V/xYU0VFQG4cDTYKa3nm9fJxMe/49gx0Mx4PXGE52CKgU5bJ87bJ8
B6bsIGcEzhbTOujZ9NltfA6DecVbPkoSPzOLLSM/Iy4XxZvTU1Zp9ZEVBZY1Bf4xmXyT7wEHAGHS
yMDvrJQ4mOCjgbY3+p0zWs0hyU3bqZhnMZ+/iCSZFpU5kpfHRLiRMGCboPnRejQIHlQDlZxGcKxt
5D1xGrjhpPGWsu2YGrW51DgNC195ljNfZaXH+etnIwzWloe5Ni7/7jPRJnoO8BuTY+RP/+VMNJkQ
/Dz6oLb6+fU/SjkwpTOHdGal60Bv5oHsH1Lx+UzksMQOTUCVrFHqfT0TYfAKdF3YxJBxza/6MTBm
Q/b/P/vQZlL7L2fi99mHKbOpY6Itcx18HRjHsV+lgd72FBzNvRW0d2Jkg8oWaIXf36PJl++CasI9
1IldlQf3U2TeVkQm1H5zDNogXUaKtC1zVI5REp8n9IXkaPYnJQ8x4MJ5tMzmdbKTpZC9sw8dO6xa
MHXtpUiH106hK4FSIOHLVVDF6vq0zw19rSaBq4d8kLxiI9WV6QbBvR8ZF5mmMyalk8XMJZfya1nl
xwg/UJRwLoyZ/KJFBAlpoNH0Kp1zjpy+Y7tMDJOArg5b1LSohDgJuIlcCYuiVHeIF0pOtXGlkrs2
gkprfImpoFj6BOj5oA7iyb50WMhEFRxzH8BGNVYQQSfHzKR1mb0k+XQSugideswBZ8Qst6oPZWAc
Oo3I5K0DjJ8Xz++RGBB+gK3TEtJCY4PVyQnnbXyDoJhzsSTOzqyshRpmJxisru6/sWzYDBIbn1RV
UYX3+GusuFlmzDKURiCMYLITEdahYZzpxE0YZksjKZ1cJoTcs99F4G9EQmBe2VflYdAABWpJdI/x
1oVcFvqD09n9Lp2eIqtyTS06T3L6GHbRU6SobjJWxrJt+DHqvXopDI+gpqOWoobLYhKNpK0ivwTB
dIlExkXSDEcuUkTI4UcU2Ltm8tZTRIwoHizWqQRYDyNcD+zvYe904j1vmNBEH50XHsxMvPRZv+2B
vgGudVphLQjMc8wCo1gdfAwph3k65pewYM0mwwOcovETicxhKg20rmupyy9F8Sm3A5nZ6AgWeS3X
wDTbPUFrF03H/G93OY9UtJ2wsKbD8OB53JYafxmDG8R2cn87pDUB0hZiBDkntMj33KkfXitv2zbD
wS7DM4hczlRUvHn8MqKy81MoZSWwI2MkbUlMl8a4WPMxCuIlcOP5aBXzIVty2uqcunAKTGYu5tFU
zUMp5awsFRs5Wo8EhUDJmrO7mg/xWZ0/NWjSON1p9BfFRHZVq42XmvM/nS+CiRvBYGIXmKbb6N47
aypCsLVxbzQowLlLIu6UViuvqt4SMCCWWWGtmHhcKsmcjXadqyaqKzTzXLJyRNHOzga9kdFI50hj
emCozWnomXaZxbCVTGbmPBIo3rquQV6pYLYakhseQWal8HhZynYayu3YdGM5XntMm2o6J2wH+3Yo
kQFL4tGOT6NZrNq2uMpycdTJiQ6Lm2j0rlalLZShwVPt3xfZt8ySyDCIlkQtQsGDVhAPvJfCvq0N
MN9RRAhu3qDMlFj5aoH8FhtkUMUhZ0ek76ygYfPdkqiiDtdAEQddLd/8SFuFMq4pc61jGKizF8/u
12rKmCl6idP7CKyPkLqNolvHDoU8H7R9AvpSRnWITcetxUTXppxifbqVGgJwwozHRtCuCuY7Av/8
BGmwTdnl5BP6e9shzRH8oe+YJM8Meu6axniyPRrdHBSyAt2GIzA3GUc1kUcGtzh7XrPBDcuO2UNy
Hh2HWv6QczYX8xFmMOGzkfJwzlK+kdGmg3PWMAkE/VrYBRg8DTsijwyucY+iwgQNBNH4RknYbVFT
agkZMYqpHIQki0OaWu912HmXMrGuUdIeVLtOFoFQCbYTj0FLYUFFiESIyVFnNcAcGFmPzK4tz7zx
mGUzjlyKebhdtt3TBFNUY+pN9OUuTPRXNQU+GBSEoDMf1+dBOU/AocBpaiT6OmeSXtCzDTTIA6v7
gEl73lSr/4kJ1IyF1wwb7LKsvqbbcsKqwLQpylUnHoN86QUoQE3lbWp8FD1h8iAyjSDiUi3/1aIe
bGRM0BUZcaMMaeXvSxYyBn4rWX59/V8liwWw1qAkERp4gHkn85e7bd7R8Ldp38Xjc13yo40jgWVe
8iCyxYf+q6iHnYo803UNCp650PkHbdx/YL58/c6/96dfK5Ywjds0C9uOhN3FXOSDYnnMdSAXSLfb
+K1X9jJqZ3VyoIUAj2VIlGkbvVbZK77znxRS343niBN+y0MAZS5ZmMfxhos9qhbI1Mi7ho37TGo2
KktmRemNvEdbs9AKBjZHDeOuy9U4tTd5vu0fLX2hh+/9N+8UrAFjHPriIdbYZwbjplgX/2oZML8l
pBckn8kaKMj/8nyCSP4Pz+fPr//yfJK1xgzU+j+p70+iM8EGkunGHzg5qtmvzyfaMtOiHP8uMPup
pAYnzbMpDJWQoH8GJcJE8VtJ/dO3/iuo2TNsUy8bHlBZ5Edv5pDpVr5qKlY8iYyLkR6TrtgvviW1
wvqsre5VrbqOUsncgDzVuQpqilVhDiSQ7cX0ULHertOHLEFRGfmrYcTkFqLhtwjdURonHFljK9nK
qzMqgmk3ziV4Fh7UunpuveKpR3FsGrgNoc1FOkIrbHh53CxiWd1krN3DIjx0Zbks/PClD3P4tREu
iG6j9uPGLCp3mOtJdUYRQWDj0yQXwyoHtGLo4Vapyy0nybLwPEeRof7H0WoKJCBqxV3E5LYci2Wl
1zutT1Y6FFjZijA4DjkRdJ5rIRvIiPkYKnZrTJI7vNgjmBV8ZFak7goYr1MlNpSJLmiWVRkN21L4
pE6qlCw6Mv5iZdTeTvN0BwsqUNgacnVmvhe8YZNCOFHABYzTTTtqq4RCOaNgVimccwpor8MzneDK
X2YU103oR0trjgjw3zSK7ylPThbFuJirciVHClhSqJtT7PaUbbXksWki/shWFqnWrlMlf0EJeTCa
YUWA5rMN5icb8l1tpEfd6EMnpUUYxYtFwyDRONQ0EMXcSSi0FNPsFhzMS0Cr0UMwjUx5GZTeomQ0
NBGCJmPjlLAnzsZTbPJwEGy3b/R114sNsatskubuBuYUpk2Cb8O5bPBK9Sqb5Uc490VzmGlBo5TR
MMU0ThoWiSDTtloDWKHH1JeZOjYIYN90WwZdF9pjl0iBtUY3JujKqOQZqqORoVuzpxYxb32J6OIC
Shldts4j3Z1JlxfR7Xl8W8s2bU/y3AjGdITV3BrG9IjJ/+PuPJYcOc+me0WlKG+2KANv2/emos10
ee/r6v9Tw48aQ4UU/JdcKKQhhWkADbwmn8yT9GlyuWqP+Zxvcl+9q7hNhtwqg+V6afTTvRaSCS6E
iHR/Er80Rn1PieGDQfR/JRBZfZQMvzD5hKi95nIrY3zwj1YstKWeUmEOpKj4XP/79k+Dyn9YXn99
/E/LK85d3BhUHXx3V/x7+0exEJFw0SUYCeE6+Gl1RakFPQfVBjEQvXb5cT8JFjqeYoMzA7l4mYX+
b+z+8ncH26/gX1bXH8/8+7//afbUwEoTBWPoN23YfiXgjABziI95SXdqF5AaDfQ85vogwXPXVU/r
hE0dkLwKA+TDRL00AxmmSJTwsZOhA3GtQegtCjdRuvMsz6k7xIFIispyyj47xbQbjnqv4ZGt6aiQ
w34/9OQifWoii1Z2YtV6QAkdaLok3N5mIfpF2Kx1XcAMQcaoMryyHBhjqGeLKlhu9+QtLKlC1gy5
6XZ+DKiztHZDT33zgB8p4hrj+FV0juk+XhUZpKYpRZyQUhTWvN6MUveY1fJTP1eQ5lOfc0moKx42
Z+p34zF34EHdTSmlyiLmXX5jxooVBna+ZrpVFISuQOeHHUwJNjmJalmtFod1Hlk7Js8BuRAYOY2I
iNh3MtFhYTMsN2NpuSNrXJYV9iasL8R7uUb3c0Q+NNmG2P6V5Z6N1/sac/EGztt4/nIXn5dbeap9
BTSJ+JQ6cmWXQ/kwcYUfRDBeMZd6ecyukq/HoMr9T51rvzzIzqhIux5JoJBRl6P5SaktJxxQJEQc
M+8dJoY4+xSS3hFnf8+GNjkhOkON3jChO5SltY7QIWb0iNLXzrHUH/MJwo0lDNcuew2FrUGElxvL
7Eg4FFE32l66dhWXNNB0mBNV1Y3M9LnndhyRRB/mik8T3ah65abzc4duEiFl0ImZGccCQQV54UGq
8OjoQlgdIrRrjZ2JPd5L9H3J4lngKi7ZvEo2MZglHqgRl67QTcV6abHZGQ3t2Dico35lshVKlJ/U
Jfs2W2RfC27Eljkve2dq1Bv6CLy+6nYlm2vEJtuqNYEHcoNsvj6UzYLNWGMz9vV6q7FJ52zWDYqE
yOYd+IarM2UYlk2dzd0w542ATchn0+/Z/AsOAR2HgZBDwZzVq3g5JHBYiJYCbg4PA4cIncNEz6FC
E+KrBJ4w1rv7lAPHyJLfcADx2wJ8+zIdsCNqFIAWAJ9h9+LMgu1pleahl3GWqbPHipONSNFctfcr
4SwarTuoj74+/7PHc5xERRGPjq5A7PofC7uywI9/k6J/f/yPhZ2jsUEF5vf1c4F6/XSvg2OCQe/f
jrof52ZtISpT/yZSuoQg8SvSnWwz+ePvfOa/GdewfvcUMFf8+YlbvwnRuUZITCr9bmNOuNfUz75V
Ye9Md4qSOVjogc6Nbja0DzJYWqrN96EsunXYnNMuQ2mY9jI8sFz87MfQGciu6ojX9QRWrI121Fd4
UzeRWcudJNSJPg2Q62RtRQxqn2e5x35TAtpgTpzkB8ie8SoLiC0/l3kvOjl4hVF6rtRsi9sBdrI4
UtFR+nQMlUvSKvF6BW6RpoaewlcJtdIwsTjRCtW2LIGZejMCdOWEhJTYAQpIOJ5n7SoQPhYpNlbe
wuY21Q+hvs8ZfKn0aRlwq6QABuR5bqEJ5U407Lp5XdCtpJFr8p/04CmIDxMYEgQvOfimINz56qW1
1nEt4XE4E76GabjtFC8X6Sl+Eac7UVYpt6cLOEcSvOTadh6FVT18M6WzBJUs5k9GTd9xsY7xM41v
I4Skvn2IR/9chLcB49JIdahM7VMW5EeBehC1h8xJ0Sm+Q5+V+lsW32YZOzXLlEGgQ9a3vGfXQNgO
BXDkJa83fUyzwCJQIHKCpQgNT1Ef5OIlGgpH0l+jcrJHFZASLnIMeq15DfN435bkmbXW0VgX2yDe
VLJ28/Oy35RZ6E4mDAmzptIlDnZdW9z1HITpRrP9iR6wUvJdPYPcOlwM+gBKuCti2nwGZjF7Zt+T
vAg0EU8bUH1R8YZh9qxIuE25vBBmXFXPgYyq/SWhoGRMiFWrQvsK+HIJq+Qv+kyz2FCjiidbMeyc
qjUcGBIPRhRtSlm/b8wnsfzMmdfpUD11SRzdf/J5VVnsuniLFUWS9f9llkLW+n1Z+8vj/1zWzH/p
EIhVlPPl0PrdQvynXGX+i4keMhbznD948D+WNfVfWIvpeec0yyHa+nXCRnJEBikqf0+n0Sz4Nw6s
io4m9tuEjacO8JHSi+Unfs+p/XRgnfO6ZHZT0OAi4pxVFTiBk5baQzUeQjUn3NVOD3RZuKkk2LKP
DaZt7qQ5NE9h2G3BbXa2EoyfUSieEr194Bi5gsVw14tvSi8mu0gj65B2NEqw6Wr+RQ/x4pg0IRQA
vxO6mYRkI7H7wt3E4QnHJmTC3ZX6fUn+Muc7orSlW0gTkX/kr47sbSZsmukFUrEXj8WZO/JbSnpU
6YVzAoylUWugBWZ5FrrS5Vy3jlpNB+IWVSt07pCljW6cqr701gKOStZTA3e1pFO7SQG6BfOdSg2e
3yxifOTOjcBpyHLNPoJ/13FepEy8T9cdVIEgn+maEVRO5rsqa8RTqXfjugN5kg5hziGHU7c6Jw95
6pOHdSNb8y0yD8M8bw1YASGsv4iF2rTGpyRoVn0Hxd8wd0XeVHZtRBtKorYmY51MebLmfcSUMR8k
z6i749RZzyYHTmuxt9YI+02k3ZRsPlYT8elCVu4tsJBqPH/Sd881GAurIj3G6iu3VI6YMPoVpT32
vfCO6r3v9GhXV5yygKcKXGV1pQZjXjv6oK9140rqhsa3vRlLXkmze6ta+xRVUgwEgR4gSoSEmIgi
AMznshM/6lJXF3D9IZeCg5qN62qoaDzsvvROPYsFRZOFqbxWw/BESJyagjzGQHo/s0jFH+MEDTgt
hG9yDOl1OTPSYdQDpQxrxc0ppqtUNJSs33Q4iNEDZP76oKOMtTM3FcfJKcgddYjdwAQaQfWgMR5b
Bjj6oG77WFzNUkxir9z3/ilpAGaNeBwAKAbVfR6kb+U442eDRM01jCiibZmPuv5Np7eA2V5hzBdu
MMcixQpH/EQGvzcqHTE8MkCYjmfAD4nM1wVAfE1NnyquEwzCYphffA3RKdfwqQB+WCKbWuuaTHAt
wbgIkHGlnHuSHhueWGhb2XhssEZPTHcBga6SQXPllhYvi3rXWQYKGtjNpOzDsFmNzUerNi5W3U2W
M+TmRywDr3CmZJLQUujjiFMz6hYHDdqXD6uYRqsGpYX4JgW7T0NIhr+Hup1+xCrwJB4rZQAscLAN
qh1jocupRqmAUVcoYGILOASrusZWHj+po2qreOKswTE7c5u1AC66zCs0LD2zQesKkZaUaAslJcvz
EVRCLQEcMAog5BAKR1Fc5kRYjdOulZ+LRkOUDh/irHWYya+E2mc4JV7KoGZKDLoHBreVBt5SCK1T
YzUKGt0Vg+0HzFzEs959KfjwCADvQ5WgtRHzjZo9sJaHtq/XUUOOC5jIOH5UkQySUB15hehutUFi
q491TxqSx0mirFE8J2N1zwfqMLf6ZtaxGEuZueZodCckAVpb1K5Ki2h+JNxVlsqVQUFtK7e93xc2
S/U51ZQPuimPYuwze4MiLmsh396zL5TbMhGvMMy9qQzeVEpuVpq5dJgnxsjEbSZ3kCWkWTtkuTcr
HV/aqKxXjG+f89p4qQf1OWoyRyAaTBcO3G2dhgTywn5NLVoZYwOopFNtzs+BKH/9k7dwDuh0On2f
4KDy/A9FX1lcNH+5mfz6+D+3cMqmlsgRfyd8TOI8v9xMICIycZLRuGTrd5OMzM6PSoXp+Q+X9J+a
E5cWzZBQnXRZIqspKn9nC2e0tVw+fhedfnrtxnJ5+WkPn8xxUCbM/pvJjjbk9mZqqlE7bexawS0x
nivlPpS4Ldf3kbGfKd7ViOoY+0A8I8qHQ4gmS5OevqvGzo5nT83biwSSN+uVVTajRxn7In2K0xvN
ii3el+q4tDc+R6MTGThULuWlvrRninGpolMwtHRnUb1LOaBXKvovqUN7tqglGJyZz7A2W54p+VDK
oIoBcTCwNdQOlP8V+Fk2XhW/LqHPdl36WK5dnzRf8TBDLarvhfooPqYX8Ut5BptE8MZ4RmZ1zC8U
4gfijxq3Cy492dp0PhA+umplvEZ2RKRpjc2t38RO6iiHpeV3h29gx0pT7wMBUv1LEGUOwEEA/1Gn
b6BG7ghwCuULIQpc1+059djH1oVNRw3Lhp0c03fVqRzdSe7LfTHaFTlS8QEgviJ/mz/4ZTjRfOwZ
qNxVa0KZnPHzfEWfvaEtPVDnnNBjnx2ScD8MCsr+ZqCA5szaZFJi4EQuG5AbrEG+roePuUafdliN
iY646qeUPGungbPF+AxZuc+2qeCSczy0eLpZ06Idm4WNI0LcoqO52avW2GbsJLsAEP9RJb55P/BO
PyuhnVAh9phSUPU6X/VuFd9U1CTjILYcWIwXy603omavBVt8ifFAUTW8p3iBKvGCXeRej94zFt4J
24JgUk8BdIVizKNh4bpmtYygYwuVZi8xoAGknnGQ5DVliJVl35TTeFNe9bv0sQYYyAeiLJ0ifuso
AchjXCcRShAe7IhWLDeycKRz7qg75vQ9LnF9jxHdMsihOMk2Pale8py65gYEcuq1j+A/osyz6lVw
r56FxzTejDusmaf6hg3IwEzkUVExPdMRoFEWCpPyJj8ry/u7ehGu5RtNPsygRGShdfSZ3Yc3nh26
01p0jB05E2c+Nts5Xc38n1Zg7A9vd+RpPRJVjsyf89Ub0WP+kHk4P1finbQz7Hs0sY28nx8fKLVm
G17tcE6uwOnwHAYnv4GMFtbh6QGw+JkA3gaGb7ryXflkbcmkOqMbbJMDYq7T3U131Ta5b+nl3IJG
XAGu3PEmO/6JOoN1vRM9pLSTvo+vFAlsB09zCRKsNW0l3xGoW1GgZoueto4fgefwlsQbKn6d6C7e
FZ66oVVxldSrDiXtXB7NZZzsRFQz7lJ3PpLKa9dIlKlTr6eNtTW26TrxFLI+hp0fpS1DapeSgvwa
na2tti0dfCawXyC4OKlxMjckkyBiAkzk7rChVJUP1JPgovbBNfM/ccC1TyqFlBSocePfa+6H5qJH
EClyRUZ9HCglO1W3uHQRI4PCi6R98jCpTyPq6B6VGjvwPrhaN+MUPQAiVbd08jBtehCPBDo28V14
Jw6g1tx+X1DaY2dUqOAGtDxklNR3+vdSRNO1ORzJF+uWHWNC2JaXv5AN+/LXHHXcZGdMh+SVAPY1
PyNdz0/Vg7LpP4N5ZXjZhpKka3gnSW7HoYuENIfCATr5XrshgOgXi0/uVqttIEkNSXEdTuMN8iRm
kuCaHP2LdRIvWO+Um18Cp7aV21y65TsvVTkx/HpPjrxButO8UG4RfOMvW94vvuuqywHGwUjgKO/k
El7QTbLd92JQaVOXWxFK2W7ej+8mbyEBCDtzpc248V9iVjLpXmfMSfA9dFqcPLfYa66Wp+eunB/I
6zXYxW8IrprIAsQ6esB1nX51H8a12GKU8wYvOoiVE2wD2am/uDdlii3SImbjgBrRYPHR2e0JeFp4
CzfzowX93mGVIorIiVZfPs6ItVuVfgyJhHX7ZRy5FBoaAcaVfNauk2fYoYdXHFll1Xwwm/yQ5UM4
20tZX2gr6/gU3oDTeRzRehuYmltlywf6lJFTA21/jx9uO7+Foms2R9N4jEC9UtPC90J4bi0HNVfQ
7kV/GyZOK3xKA9jLNWwkiehb+grSHSL4RjOdStwboFMD3snOOo+qxwyxkb4iohyq95QTI8lf9fSB
KYPRfszSq94N53DPA+XG4Q5r4e6A5fZALFQVV1LwZaZXGV/q+FgOL9H4bTZBvmoql9xkj1sDnLo/
I6RdUv2UsG0XOT/VkyPvyyooUHYoJqilfRHfM6AR29NMhzsanROyHQ0bVK2udIgbVpjVUpcaU+mc
MDo+CBu+VzcqczSaIQMIxwd1iRFhd3dKFWr/zhpPZbCjroMES8z8E4+caGsjuZRt+lzw9yeraHKb
8pEu+IgCxwNsxDn1Qmsl6q/s0UJLx+o7zYXzBfx/I9gFm/yhCI5LQYF/ZLmvGfGynKRHnc4ufZvc
TCKr9N5jMVBfuSkFm4k5fW2b72a+5XYrF49a8SB2VHdwnD8zFxL8rdBRr0vOppYftWqbxTurdUTi
l6Wd3QRuinQQgTt9ytRtDVqLJTWzVTzo2ReVrMQtu3e13FgvqrrVpQdSqmXgwnwWovWO8tjMBxxG
Qc86MT2gUpPu9ExTWmcogfO6Yu9QTRZSQvBRTydK663gZiD+qfm+y7+kbl2Ytpq5FL2E9RYJuGLU
Q2H6Jatc/abeuIeGl+qkbJkMGy+QXR7jz+Kx25k3ftvxN/FE1j/jbvTBxxBfGb66Fp4ZXP+njbRt
XFFaw5fdULjgRazWrOEPrKm27vIXPnWb4By6MmyDl5YdnmWHGc6RBCg3I+erv4au6dvLcl6vMSWL
T8qncoExcaje5F3nohUfzduGldxJPtKd4cQHwav2gRfT3UzaNvGGfbPRXTqXHH8tv9FPIEO36EFw
vfVe6RhbgReAXgxYI8VdzGKkraA583S2/M428rp3kg1Vyo5/azA1sMjeAHasucTzkvbqsYb8+Ib5
9qmz0ZXvVI+VfdlzoBTfxexrvC3yGrjt1rgM73gkvemOtNYi3LIN1Q9WsDEuxbt00dhHPNRQpn5b
Jjlus9ecylXXOnG7NTTmtfatP0aesYUm6wh34cXgiu0Odvau06HNa9Sc1sv2HfZGx0CW3rQOd+VV
wwW+Wg1rkddPiwSru2SL6nna85Y7bJ4r+T04W45+Eg7Fu67tGAC+8sWKVp+h2671DexobqyufsWJ
7c1b/S07tU7ppGu8yU8lbkM78nx+C/WBdxe6nocRBLBk/9bdM9p0mr21+Uff5Qxqfclb4YJepvz/
3T5AbuEvd7nfH//jLrdU0BBe/b+aXwg1f8qxFAfz43ArfJ9tGYvl64c7ayHmGHgEdXALAHF+9g/w
o5BQYYzhJLPkvwd7WPJtv1/lfn7qizHt56tcN6gxPZFzuwkPbXlcHFfZ1zSBvcGllF9YjKWq3dbP
BodJxsviNalMWlGuvXoL+gdleKJjXDOZxdB0KLG2CE9SWe9m9pKeQ2cZvsWi6g2FN7CB+dDqR9OT
OZynXC0AJeKSYv46gwUkxRr2O8qkioAK+ooy91XT9msVwXPkW05NJ8XBH2LwnJjUpu2s58XKc0PI
DFFf3pruJoRvUfmtFxaYrQS5UBa3Ms4lJ7u19/Jjv432yqG/KE7pgZIwYccY2cJ8IKu6r/y9Ma4Z
iiX0ezHHxTnP+B+7WeMOnKI5Yplrbo7TYzK6/V3Bq3IV1c7octNcL9D3beQGDMOBP6aH0VxV1KaD
V8DaLZ7Ynnh8fBcYHCPXy0Na4BbbsXEL3UsedA3EwkPa7AUZ0ap38/FReGrG61gtHV5YuvCwn8Jz
Gjx28l5Pt9URrU6NNgJrQ7rNgf/rTnDTo41smqsE1BbLzIaRdmXmKFYAysUaXhZnLK9kq4w/agl+
UUEt9HXsv2IKZXoPss+MPjdwrm33orprjtWwz01PzGgk5T/wvWUNqWzySn5pHBPJDiOJo5IronAL
IHthUDvG2nCocvbd5/kruh+/8kf/jshc/cXN8IC0fGtSW0i/FZLDZN2TBTjh9HZynipIn3UnapaH
6DRl6RpjXcgGYKz8p5TCgvlQGrbiamLHYqg4GZlpvziH2d08n4dmqz4LNQN1J4hvonAs/AeFDwLu
NBDub6DQQSYviZab+lw/Rvetzgye13PHYIpLGK4Bzo/1o4Sx/r5/jG8a6J1oeLYoDFG++neMIke4
H9wH0PI5s/c5ILX3yTj0e/6BVjikokttbdKbsMSyXYmtIkrWaXNXDPyC7TAhweFwuxT6b4SpaQ+K
WKmD4ECpzOQn9M5ysKAUNrFDHjmL97J6wSG/yKDlyyxcqvhVfIkAVJUdll5jaybzKXEvM0h6w6FT
CX7/XonIL1ZuiAduufvYs3HKVRwI9am7Z1infFUAkcdoxM5b2XOAUU2mNSgGuby1uvxdnT4ahXcQ
d4IhrIY22PgqIe8IwBXWkFXPOyK2yUck9xiGoHjkXBFj46BMlqM0W5lBdMgn4ivEqCBrHo48C6kn
BySlUlEwUUhXd/xqYORX7sAnTaNJ1y+90Dwow72pMBVkyoKYrIGID6tXK9hxcrQc374S7bGLf/R4
UDZI07IlMPnjv9hu/lsoWdH+amf7/fE/9iOwlwpg3n/bz37ej3QgFRa+3+9GNzadH/sRlnX8CAwt
+R8ghn7Zj3Sd/DT//I8s89/SFo1lv/lNWvz5qcu89F/2I8wJXWOISFTy5CgG43G+362qc/ua3CIk
nOoL9sRMPUmSnT5SIawXB13p1lZteAuYZ4i5L5CXsMqEW+McOP7Ur1JyQ7Mw3MibEMXVPs0eKH+D
83Kayz0i7LYclM6ZavWa6XG11YzIuKu67iMa5PikUmhPPkZfG3J560e3SfvblKnuXN1LQBntNo3u
TXm4tHwdAlaFOukuI7UkSie4Uhq/R3MMhqSbOVrWNR0wY7AXm/igi9krex9+2cTtdW5CdfnUx3ls
UziDvpNMr6MfXqZZOXexSMaXS1SqFNdYi85Z5O+zJs1Ouc4JMKfwy46C+aslz6+VFXRYEe+GUcKQ
g7aQJIzh2vwJ/eytFY3CoUAq/9ZbpXope8mzcKfK0Z4a7WgFWHhhy8kuVS7BKmoLQCz+pZ/1k4bI
VqGW4XZ0OpqzRnYPA1u2mJU7KrafirHdF8a4F8ZXml9fkrb3sjIACQoBrazXYYviVwUNufCvIYu5
7FJeDMOhnqajxlQvFUnzTBTBkSVKKTJOzHjTTaU7Q59QqgiOZOtOY46qDC7CCMhLz6VurfoeQkbi
v8aGTEzdaKGCljj10hYSXhpmcOc6f52XsNmrwrXG+mwxDOKgcUMjx9+VOnkUOLkFUS3oWYMFJiWJ
lr4VA7fo1iKhuQiEFUY83xIdBb24jfEqi/JBUBhT0uAlWQVhsFZiHzcoGTeCh7wU7sW6eTZFhlsR
V+MCGkbRJdsxle1GUI4xVE8Dlfqfe9q2JGIFsqZhUKBL2VzGG/9tdSOC8Otp+z88/s/VzQDAy+GY
gzNohe8ktH+vbsa/qIDAc0F8eDlR/3raJlSsE/L5v/KqP8cmEGRIrIsioRqSG3gp/s7SRpj5t6Xt
t+e9RJB+XtrkmDZSYprpRowGbxAHxF6Z7V8fyvHUpYmnMWQQET99vtNyLSSsFB1WR/N+1sN+20ny
sDNTK14ZSJnm/KBl0VdWwXnJh0tHTYwk7YW5fZXEaSmMQPsvmrVkfKXV8C1TpiMVws9k2S5wqz8a
XvXKAETgdFxKI6tiQapJQZISbdNnvqv7kju2oOPhKvgOULfHzBBzrSIA4spUeidMozqaNccYxp/o
vxXSsZo/a0XwQqcjyUE/39R++6w05lvdCVtLoJtI8Z8FZeKyMKq7WZY5N+oba6KHIR77g1UjnS9I
hLxDMzKHrF9LpXAUggQYWnZRQKn00fQcsFplcUm4cIbP2OEdm5PPrqct0KBhPRVnbFLlbmzmo9pv
SG1tw5JWLkOaXKtUipOq00BtaDiUptFfmfJDZLbvlDdHtMj4sWeYHY4EwxfXqjXu63akeFnOUjQd
xxKhBhsURi4er5AqzQDvZlFKm1lTUMJ0jGHxOqDFj7IdrE1K7F/zNOpWZhjRZ5QJseUU6ghdA1b6
k+hnvjfoQXTuWFfHiVhBkpQhKgAcmCADph6l0VpkDVtBvNupabWZtKJfz7nvTJFP7Y0G3nGJi0sa
smdWr2WgYWMDRDlRFoY60ZEobWBUQrwXfCgvsvI01OOdEZFOXLzhBYu22xgd6RMCYFRUp2OIN7nG
MwIa4WIVBBMLq2yParNWiEzAKNuWFDj7erGJYuOqWBReGQJ1lP0+G7pdn4l3qQKNsjbvZY7KUV7c
wvJbw1k7bb75inSoANm1ikbC11gwFiFMNh0CUAzasjUYQ5Dh1PMRUCkqXxd5qWG91URpcnNaE4Kw
hSLd1Gq54DF4uyVZCHZYIDkBy9Y6K/2brALuGoKNSjA3LRLPD+fiXBgqYpRPzWBuqvY/d8XFTEo1
DpxkBaAD383/dZ6U/mI3+8vj/1xxaZogdCEjRbDq/gHg+qFvEHbTlqQjkQxD/LWEgudC8Q4CyHc6
MKfAPxddZtU8S41u3v+P86Qq/of02S8v/Td9Q4gkqw6aBn1DrHOIKU3woQCmHJJAt2kQCxZOYvNQ
LLfzTFpPAgtj3xSbLqNIvW+3Phj+hIaERkQQ75+rkvFGl256JTz443gbIsVVajCT1Lb3M7PM8iL4
LbFxMtVLF1s+l0fcZU4WR/sxag0cbeF9pb7otPCNC0SxL/vunTrrbVvzpyZqj4NiXWKJ2UStEc/u
aRQLN8G81YQHAXf/Kq2q8qLrnat1zBMN2lpVHWvmctYJhtEGS462HD6k8XwXmmguSCeKGXpwPrho
cfVnrL/VS/wekoDlv5sOQxXTlJuSK2580MJjjwGmhz4ADWFlieFxEBsnr/RLLiors+/XeVG6ueBT
n21JqRsEEfNMjG66+dhBo+I++VQTbhaamzScg0R0I4QembmB1X+lFPMoKdO27OZX1REbsz0LMKtS
cqZ6lN5rau+oWktpYkSNT21zSGd4BpQ3MK55kB3UsGt3sVIxrA1QDHgFdtdd1LK+qQZsG1ncmVRM
REograRyfhDVisUeLWWSssdhNDECQuoLMNqEOhxT6h6SBqQZnYFS1wTgdVCtczz3GUIB4Wo4oSJF
a9bDHIhvuuazzIw7maWSpnm7g8DWyN1zH8NnDKYI71GArSEmYa5EgkM4MHeKmegIXnIsScJGRJSu
fAS1Yl+hrU3i4CbYAMOqupqUz2JDKihgC0rrrOoxex8UZr7RGst4+1qUzXoavCYwBZL6j1ZTU+9I
CpBs3Eit5apMiCImwkef97e4Hvapr+/xr58GpcZ8tnjslFO+eK2a/mkc0zcj5MdxrK22GJfKlZDE
xkkYMgGbN1qbVDgi5SM6brWW2t+J+t+IcgmhN3dkXWxBeYlBOqaUBbc6w+/KugYBZCXgpuo4ruqa
2HuEUJXK1xryvcIJuoCooHJ0SIJ0N3P0rYz2ubbmt6SWkOImN2WDmWUGTZQaV422y0YKmBlB4CzL
lupjmWJFyq4C+D4UxK5HXVmNFbPv7pZSnJxalmtNpOqCbwO1yjL1yhn5kCrOvZlbnmLdR+bEUZwR
uWLagmTZMu1ESkb3rpBuhqo5qIV5NEP6UZZqZ4PoI2INXEsuVuBppQ8aTvemQS7avBOph9aszqnH
T11+ldvUBX/r0jiLJeyUjgQge4bmw8skM8Omd3qwiNN8VrPCzEcD7YlYxO1HpM9TyPcizdWhLu1H
jSI6Gq0Lmq3VObZLRd0G1HuLFFTyyfQUmrCrsL3VNGP7/JaiKlqPM6MVigVDvOp93YATkSF9xnud
6nCj5Ay5zL2ljyED5e9/qAOVYgFVYm3oJFl+StC2cNT2UBnKkLkuY8wuAf+Fe28Kms/e4PcpNV45
RBsCl8vvI6/fI+uj0x9ob16TrHFrOqi6qd3i+1xZGiMwwkxTHm66oD9M2iObhqcrsVf0wO/mqzW+
wwu0AxWjqwg3vUkZH5oeGav1JDJ8FdJ9AUdsxsaR4lSQRYZQWbRGdniumwSsdmz3fFDG6pJ2n8I0
UZECiiKeKUSQajsr5ZKXa43+lafUOmruY1tbqJ14EgGoj4jF1mwY17rMmGpPU+t2YDlKRXO1AXm4
UFH6pJ0syVw/qXileoxsEnURNyhV/iv03Z5KItCOe3Ck3qAeckj7p3/0cQLoP2MDmHISZ4r/dZxY
mp9+s779/vifjhMLLY9d6A8JijvUj+MEP5JzhrLcHZcKwV/kKQ3nFUQFC7bU7w0qqkp91oLN+wO2
/Tfc6zjmfrvDcZL66amr4vLvf3K+VUE6WrE21ptEVPONRQyk5V6f1AUd4vrN7JAhkGZFdcCWK18q
hQptOWUmmVvbNNRP8SQcRKpNIr0E2iucJfSHqEzvxyQ+DVpO3xJwTcsM7VqnscQw3/Jc2JDAWeEJ
lGAvBRdJBcOTRufCGkAyKERchuwrqVoaOSkIBCmvh0CasuFaG8m3IbTezCTxwLLc54mxDuIohSk5
5qvAHN+nHvhlKZPKiaqJUcuXHIUQcPXpPMVZgWDRH2Kr2Yr5XYnz2JoZmuviOQUdkVTNaonjmO2T
NEwrpXiZEZhVNT7O3ac2+RjuDC/172SmwsYNvtVKQGCeG98RBK4ymGpKMd75U/jmYxoY8GXpZb9u
GrLduowln3MSECQVL0Vbb6sOn4VBaW9cu/MIqz7odwa+1MB/m8drGxwDAoVBeNfQudKP95mwWzJF
7fglNLSB0HzqmzvTPGuBv+pq4SpnE0WD5jGpZeKRefioAFRugvokRfFbHRWuX0d43Tc5G1aGRFRr
Aj16BrtK3GAVEU2q90pqyerSd2uDpaHuAR+r2d7CdaeWopuVVst8wD/VnbJu1GHdyfcGY5IkxE8v
BW6RhC/4gd0QFauLr9rYb/hYOzkjJrOm1IuaqyiMbLnJMjug4qy8DVP+/7g7jyXHra7LvkpHz6GG
Nx3d/4AECdBnkkw7QaSF9x5P3wtVqr+cQl9rqgipFKUqZCJJ8N5zz9l77ZMulGefMYCnwywk6BmR
X5wyDZge8w51RV06QfrUVA1iSsRbBgHRIXIWHpIbvZ7Txghv+TcvWAp8T4al+K5VbCf/oeOkzF3p
nxes367/tmBZeMBpK32dxX41gX9fsDgZKTqEF038iwWLfhPnHEgI6pegqG/nn7npNK9hZP79o8Qn
PMu/rVU/3bVF0/7HtUoYMjKAK7FyoxCInHUXJOazbEQbKSyWCXXisoTfafZUdTeWQuiaKtn9hLe7
9ddqelYnR6iPMr42pV8EijosGhWXatXuAxHNRhTRF4CF1PZOTsqxIXmLdIRGkXanOIVCWffOHHQu
d/5NO4m4JcJlbMH57Kb7QS/XWqDsxqC/ycsRd8V4sdRkVQ8pIh4KmXHMH4hlLm0hifdqeZYKVGqg
zCXBf6kMDED5dO4bZremtIr7atPQukhbWGpd6wSqvx/q1ul7b5mMxP0Oj/QLN3HZsp48Yt92cKQc
rOIxGs84W5aB3q/9IYU+FY/bImD8ZFFdBRK+ve7UTPVzpSMYkYR33xBoJjUrPXljUSVJAN6Dhc8A
my/SwJyKMut32pwgn8ouGdeZNIzunKWwMOnExLElrjjTvAyFsJ/6lLTOInvKBpCief0eqN7RSCTQ
pGRw6hovx3wQJAXdZBmpjeCU0VaJjewQm97GE8mrL3xAeaMEKzBy2PxOYptiSwBQ7MfJpuccpY3N
k1lfyqKEOU9rX4z2ECcmmGCjnVgZVo7iqQi156SGOKJa5846xF1Db7ED3C8cla50RmwHEWnnvVpt
Au2iCZ6TVyI2dbUlj0BDeRWikYwVNMtF4hreR1LrV1kuMHPpCmNlNhbJMJ5LVbqPJOFRDryjlRRO
JyivcaLfd+aIhrt300g/+UAWlk0pcH4Qy88O/VBU6P1zbAF/iyR/LU/pR6DEDx5BkjXLKxPOML4K
9A4n3ueyOvjjvdhfVKR9wiOK2hgfeIK6hltf9NOrWNQoeAnYMx5h0KTEVqU88JKUEl4Px4Azv15j
j+xfBD9Eq94wlW9WQ/E8TfJSCk9DeJiSs8KoXFNsoX0kG4OUhpOWnRX5yUNaNo7MpNSzCiKu2k9M
YDWM3jVneLw9C7l5pAVrkYaWm5vZY1IrpylHCzSeM08AbBugCjiMPZBuvGFpcVWiV82/zduXcEA0
+oyuYj0Bv9P791F41kLX1PdmeI7i04RXJEdqaGz8dpNaLzradWt8KeWHXLi2/ruAnwv0m9EfMuPJ
nKXIqbmsEDtHKNmi4hzInEnqTVE9DI22HrO7eu5u6hTD5yIilMN01KylRVIg/ZiJMm0EhVtgqo7N
6tIqxQn8esL7M9v3JgqckdcRdMomKoZlVUwMRSi9V6lfLEoGcyk8gDKU7IRMYq9Cb9+k60by7irC
4S3qd6QEa1UVbrs02UViCJ6V2XUMozau0c8C3laSYS+myOGz3OK43Keg55BtloZj+OODVgyMwjjH
RzKe12FSUS0MSNSq8LMDjzPR3CiV4aCY41q18hM75iors3VbTDemWDv98FBncx7DHC1c2zXOgbSM
t5FKLKRpFrNVAIwWmQzn1lc+AVjKiNfR1ZqhejC6bqcW8ZuVCs7YxOQ4CxRwdHF5wjhVTXmA0mv2
KUY2maE7uHbo2ptKW7asEau8zR67LLwP+ltBpzOa6BxcAxKgLCC728BXetcXyXnOIz3baH1A5RBo
gx1M5S7zy2nVRXF0TrJat//VGzxNjHmyTRquAQ7ly4/6Nvxv/yO3X5qXP3fz40v68X//J8mPym94
LeXX679t8DQ4dQBuULzZyGfGy/ftnW2fUfkMcfkJ/qL+oUCrJV3AxOKKVuwnWi2HSFViRSF5YD6O
/KOJkvz7sPzn2/7lNFI1rZB7mV+4I+QEm6ckctrJL20lwuoWUMAv8lw+dKFl05db+SScoDunxg8n
RE2JuRyZ5lYjUTNiJS8HzddWQau4xiCdhQGcohXb2NCOSdhsRcHHlBHU2nKwiPmKdXVZ5eaeTZPo
Rsp30ysZxIYbL58IoIpLkj4ilMwJQ9qA9botZcZJATS53g7U8rmFHMosOb30YWad8pEY06DPm0OV
4bv0cORqxE2zCffmzudMHhHYpSc2m9yynGBqslmYoGOnluFHOPsHbxP1NBndtoVSVQsJHC0K6OgM
0GlhFO+KiTxLYtcYMBd00V4xMA0ZwzFAI6MlNNqEw1AJy0gJDpV+DUsyvMuPeiQjbSCdWyP15TMG
IlJqxCkIHw3enWKCTEbIgxxRG8UDLtjAaZQn5vJOEWC2EC5W7hrIuNunApl2DnwhK9Yyuib63oue
bBbBBKVlHDxfoSX0OPi3ZY1QZhrpXRGkwvweTC0TePq741PRwR1ga8CGU44cMAAGRMhZ8xQFLMty
zotsFuPCCJ+4d+Db5lKh8uk6pijSi6wqmJTy5ZC/xpVBDXUeQDxYYbwq+wdLR/Nviptx9nx6hza7
jqNFSK+2YobuSmIxtwOXQ+JAREfITV9pImdTIq2X5cYkMTmt6mVdXAd6JtNELlNFCzqSXandm8Gz
Hp4D6VEuhoWpOxFGhZqElY6pTxQgHQZXE9UDjDTDBXtlYvrxcfOOGEaC7BCoHaUZuQjakT47NHgM
Q6HOsTDn9SbpViYI9FT1DM4yr1uOjXaYzHQ3payLrX7ovHqrNxjQTHrc/XUQ3am2NkGdgKs/S2aw
CPIC6Eq5MtJPdbIWVeNR3RJvGWMAL84Q6d0muUxJsg7VcUN4KZNV06gW1pA24JBDUf03q5NQ+gC8
skRNNnVZpVXzt4stdEEOHj+epv7i+u+LrYLmie4A0yG0SDMD/Ntya/6BbImek/gNr/Lf4iT9D/ow
zJHm6PJf6OD6vBSjZgLDCehlHkH9g+6P+uss6Zcbn9taPx6oikwi4jZtOhdgyZ7w8EVoEtLxpDSO
OYL7EdaS/FmTqToGy+lRvavqSwHxuVhnZbw0Qnlheg3NyNuOMY4XH3Ptkg5PBbT9k17cBlS6GR74
ijYpFf/Sur+LRuJXn4XU4LPiZP4SYJZk7v+9m/yXlx+AhUV2Bki1WV/xN7oRnjuqgN+eu5+v//7c
sStDa5M5+s++WsqDH5476jgeYhEKxtcB5zdVHOFDtCNhwFF0gLNQ2H6/neK/PHgAaQ2y/Eyu/0fQ
DG3W8/2kivv1R5+hGj+0HUVj1ArdB0YwRaCM6RF6k7GyZraZbxzbAWBXExEBUR3yJrVFs18FSJIG
Abomifam3RbIp73E1eCnmdKbjGgAOv/Z00k+LTLOKG1iuqYiv+odlybQvmTPNhm+WaGCHCTYTEpJ
/qemrAnyWneNx3laWHgyU0cvY18d1WWJeWVsE9sjXzhBn2wNtSv5b5FsnsqwoxOVzXBpfbjBcX9b
IYX1w+bOiNGUdB5FbrgHcJGgeKYR1oZE3umatVar+KECJLISx0NnpK9dP2Nw5Bk1niwHIGRw3VcS
HkqZ3U9uitn4qtv9POrygsiZyvZg9MXOsyIIjvWuk9uNWKDIgjenEBsvA2K2gt7tilraBZl+O1jx
pkxA5bXlfV+Ctpf1ZdMg+IYVEvVNXSysyiOgTyl9pyePOinfQs5fdXGrC7qtYHgjLLFGIQaswhLb
laSvyzrYytPRQAHoRwaVEefiAY9wNXEK10E7kKdRipsJNh+bGdJBdcGzuNAtcWn69x2erVrLdj1g
ktIi0XC2iJSnAmKZ1T2NyGOSdFOE4Srv31TagCNuTROsdN2YS091hbnUi6Bxq+Fta4LqBWrUyq+B
eMpRR6dQ/KmRDO8sYCrq20ePgVWGAaCo03WJDlmWYnJJyWeOgbp7+ULW7tXhGCmvPrbACGUe+NaF
whDKas5g4XikAK0NsIQrihBiBHIeCzidS0sG3tQ2jjcdVSNcSvWbGmaMWdcSMvUeQRNkEZtAnEMa
hytzgDgh5Scm65jEx2XtSygS20XFDSXmm6KepOkIb3WdkQnSg1uzhrOUFEu/oJTFy6U5oamS6ngx
IWZ0wCTG5tmQchxx4q6Ze0fxhnSVLyOvAfFxD8vIx/YZwcdqiwczOTHQsz1cjBVvl0YK9cxtqw3N
JpaTAWFDN8dYjw2TvlFiUncVg4e6fgj0V1MMnIG5qllfx/ga+HO/WHIToVymKvE553mmSnvWYO5M
bNmiQAEQaY8jYzdD4qU/hMYp7bdKjodHfwz4ZqBTwFXxZaqWfsKDR+cgLJ71vLYtCcvfvCHgcxAo
S4SZXO9XCMOvKR+1JFIWbYNEMtyO2nbAuFeAfyapZj2ob4BslgXcm4q6d0iBijC7DKBymOxeHSnf
5kCZuhj4gBUj7SA2uQF7fD7xrIAOqUumovPDOJ0z45gyzvPwpQ7rEkOFgIYgk/GKDU+M0xdxVdmo
22nMfciknxVYZZsyAaUuo/WX6H58hom5BmbAp+2iRzrqL2sVJ/JBbDhKMKGlL2T3qHxaA7D7W0eG
eUtEbkp1j9xklZOzJc+Bmu1HlF9G/bUUYbNA4CpQQlX6NhYrhsSvk8VjI6qLqHyK8tyOwzcR/4QY
7jK08p58rGibEX2zTJEgwUSBLcS4vH8bxYe4HVeGh3ahos+Aq7CTkm2nZnbKcaauCNWotwlw7EG4
xVfEy0gHyGBZDd0ZcWWGT83Y4MGgw9SyWlYWbf+3UaGNQOaujJNdKCB3XcrxoUK824h3Ob7LkDXF
nF78VkPfxmGJhNA+OXXFO9sWKXAU78GHrqINLjlipMo6qEwAuYyctI1vxo5Z4iOetYHtZ9iRMuIv
WoPwRuGccGMBRuJGutAJ29Uhjw+mP0OFEVD3dIJYjdvbqfcdsU6ckScrycXXbniZyo7+mdefe+mU
lncxM3Oxuityene3WcAf1Xj4ph5F9bpDaMLzm5c7IGoVC5RZv6f0Fpvhxipx0eKq8DpAwGO30afP
pBOZ1xM8SnaBFMdUPntZ20/A00KLzwcNmEZ9m+kN5hhBLccpOoRra2yXVsnDYZpIQa799GYx+RGw
xyfWtrDOWnw3DFvClhZ9dOKDdRi7Y+JpGzi6yw5uQ0n6HPdA1vRtruOjwW2bA7lTggavx9uU8LBM
tinyoqBSi/WZi7oW8C01EqaQW5908I7oR1mL7SiAeSpq9PdGdyyMt6h+CVhUUgbTZDQRZeqtQkm0
SywwnfWR8y54LJVMBDctkoJK0JeZiPVSb52oPBu8NClAN5NGIs7frkd3wcir7DkvA3DZ9LG0SiVe
K1Y9Pnx5/AlqNcXhrO5zvMZZ3q9SUbS7sD+lU7mPs6saGc6/uUzUdewIlg6bBXnZfxj2MCzG5/Bz
mfjb9d/KRO0PZMIUg3SavkxofjieaGRUzqz1r4Ug8LXv02n+COcE5xoyMuY2El2cb2UiX5DREAuE
+k2v/A/OJxI3/kuV+POd/zLwkYIY7a9G7sSXlvQiql0C2NoU0NfCWplXIVhKGg3GePVDYX3z1Zzx
P7I2vcnDrKnpn/1+LuL74m+kMqfbRWrSL9UpEbJFKkW+W4R3U3kbQxlKnVA5ZYPTBsuhWwT6Sbbu
s3pXrBoONeVtbTqttiqkg+TtqRz+/n7muvvX18FQZjCzjMhcN+ao7B+r5ZrpsAQizHfr8KHWU7bp
mGAlIGYf8rhNkitJliL+c4gBuLuMjq7Cakgo86pbVnK1v9WI2sDaFSEGHgtEI8cYeVERsniCFKiv
RrLRaLTFT1aGvGjY0KSZxse//xmQl//FD6HJMhNEnio40vOb/UPJr/RTZKmeLDiJ7sY5Wc40YPYs
HvTB0TVBaCSYgZe5oZ+URptWJq5Ep14z3jvhWhMyTFh26QrN7azqG/STOO+o2rVD5qTSQBbw59+g
41lk6V6IXhTPkTQSkamgPdG2mk3WHITAMcR9o9wgqV007Edt8cr/sOip59VH1xzCGR2iHyfRnuqD
5d9EFshJ9sXD5G0y8aMyDxw5gvml0+81RMnROhFso4a142rjjtlbnF+s+CWPDiTdaNJRo/ji6zcF
q6U7XCp9JQXHnA4gceHq1lrX6m70T0239e5VZV13e1/ejNLJil7K8DHXr6n8XMoHs9il1XHqtknr
WvUhRIGYuvQRgfBV3TaTbwZvIwX7Uj6NfHsIM0P/2Hd7ioJ02zQbvd0b5cns9jGLNewH2nPGruEV
gvcno+HYY/IMGtfsznlmZ9q+KU+Bdh96j920K6UNpVduPRbyjcrXMc6oBvPgVgHsQ8LcGg1Rrhzk
dCuk657Wo7XJJSR4a0TfPUb4aYdSm+Ru2bRFnKKWi7kFzut7gI8eDy6nlhZDZXkSw4MsbVp9XZc7
vmScbpV435Z4CNyGF68OD3p5rPRNGh768sMH9NKANHSbd7xK7Ftb1XzUGTRInVNoe196lix3DB6T
dxBoarbKgQTCQtlXxEorYMccr7yx0Pk1G76dpO5NtB+4aaba5u/7CdDAQ4ht1D/V+SVXn5r4JfJv
1PQBl66G0Uk4mpxHZEQadhGfrW5LvHeoXYEfV55jrDtCobaZeKHZOmYPNEZkaBrSmspwyFwDbGt9
UsyZKLhKsiOjpRIerGg4tbQPpY9ZJ6+uRsMRPuId3MdHzPNrTgTHxFxMO0JbVXRjQ3rMefLKBVyF
GMAeeswAqZq11caFWl9jvKLx7SRvBebdiMUk7Uae9pyTxb1Ew69aciLr/IUz43nAHQr+UjoAyxgp
ZUMYAzWsNxsQiEK2UbAEni7QN8c6Rd9ZoQVJ95mqgJjWm878oNSPFdtInbxjLnuaRZMcT6pNrO2T
0e7OoQElBTEOmZPao1dtFBAkBgunEzNuJY5qNzFlJYP7QhLtKco/uVqIHQgU0NxQ8iPJ1V3prgld
DvG0YAuCa7f7oF2TfVhtvV1+GQ5Mpg+1aBfBo/BpAuHL1CdJfJYYBwb+bafbjbGuw10avEOG0YZ9
7JwX41MH4YlT9F59J4edf6zDfkL0sy3u0025L6EAtV9+tRxvoa4FB2mTW17n/04rDwzStJLX3uIo
OIAb7Wn1xNu5bo75jbAt+VfYznetu81tvr5jkfJeUSlvp7vmxeQYZBM92mzHyoZnIW95AwoBuviC
4n829/Jcq8swcCAoUqdh7UuSDV4Bxdwpg9uFLpFjlXnDQa5FYSkvrdjR0eaqzEGXprohS4m/YAyL
/lJgtp4cyb9U6nGsdqn4MoBl6FaAibV8T/4Ek+ZKcga8xcq+nsvlbYaQFyiTuuribbzR0tVIrHy6
Fcl6m++KRPsWLcHJcMS1sX3xFpHbb0x3OnjwTp/KdbQLdupaX6Mlv+XH3zUOYgpja5j7Xj9AfdjO
ScXJto6fhkO2ZTJyCC/GU3RXPuhH4xrz3gcOMcg2Y0ob98QK//emy2/ER+G2us+vxVH4bG/y9Yzr
COdntDrH4jpuqcchqoOgWQyk2E+Ol2/oweTtzuQsfFXRl0Ng8gH6uwbcps7huIzAs9PXvnkoBQI4
F15hx/pm7qGQshw/eiWJI9e22SnFvlq2Jvur27G66N6LPF7ikRXqbtABmt/m6VpDKQ8oSLQ10O/E
mtAUAUJ1TYuNIUD1gfK8zoJb4GRKdTPqjtaiTeCTHW/IjMXJHcgMjdds6OAep8G1/I0ur9CjpqVr
gXYNbfbExFqJeGsimlsfaYie9l1kov+uiScWLiZH8DFrCFpzsJwIDooaW1c/4vqgcvxu3ap5C/oT
c/dIu6ULi4T2psRV3t8p6UU2zkm5ruVlWd9qxRH05k4lZ3H8RNbf0ZLTSC/xH1OBVG3PaS0cqBIw
xmsXEY84m8hxraC1nfwrBtYEaJK8MZXXvj/WLTluG4RjPRUFOB/ts1HW82tabAaQCjXFS6p/1OxU
mXZNCZtJToV5A/o/6vbq9LV2+l9fR6F/FnP1lyLzLS/GioyD5pff/tc1T/nn/8zX/Pff+a+ff8sl
f37Jebr6029WWRM24237UY3nj7pNmm8V7fw3/3//8M+C/DoWzGuLvG5ekmX+/vFroY45mnEqKaXU
n0CLfyixfh/6Uuj/Nof47fpvhb7+h2RoVJCzN/FbI3ju9gJsNkSJ8cRPA1/+RJtHDF+Tvr5AGb8V
+PSBTc4gBhkhaF1oH/+TAYT0JSvpR3e0heL5xx/5l4GvloBF1To5dXMxXXXTG7nGDyLFlEIh21j9
U9rf+8ZOoV+4rxskWvGkPg+t1V0Dz9SvUxrsQwi++0nxAhaQnlUJTlpmpsnJUkfsCEMo6LDbrAGC
e14HMK0iJe9H9O50d/ZKRaurK32iD3Wjs9M2OyURyV4QqAg8WwWZuDYnxDzGy0QdFOjmhs+xFh0L
chANNebwG7p9BVnci6HSSvbYkUZc0oTKQM0mIPP6Ulk1A2vDlH00Bj1rq18TTGqrCbNY7WY0++UX
uUyuUEgRgYQqgqzgi2LJqyGnF60Tnonyx0J9Ew7SpvBcRYyXEXGM5gSZtdbcIBJJmU9WqUAeme/Z
yTB3dbXXhJSlWmfvFlhGkdoaeDwsb4DAlGxzGtNx+ZkN8SnS9W3aMJL0FyNooiYLd4l6RRC68Et5
HQsT3pn8xZyUOfKYLNKodaaBibpibpXCwDNDxohfB8tynM5mNgVERXLIpxtq0ZD1SxB34JvzaLAn
uEycDoClNC7f06g12/T8q4wDnFwVFt7CQLeDlaJo3ytZuPFz5tu6WV51YcjtLx+Uf+maIMI6QaRt
SfzKRPDv1wRN/4sZ0S/Xf1sTzD+YMTICmlsLpAzNJ/xvS4NJZvuf/refTv5/OyCaqUAWZ3++5heR
yLd18qdFGv3KX53AtflI+/PC8NPPPY++fjwtYsEMujaSWheAANo01a5jb1/qph2I/WuWS3xQRpwt
vdBehIypeJrPQjRfxh6c4qbVjTWLsOsD4BnZj8ykcaS+J89b6ti12hvJS/Hrd1cz13AKNc4g6gRx
M6UMtJBswQQsXF24RioQhhw++l7xiWlqNfbpSjeTnBD4eLYpr4sQzNVklsRPpCcv7D7gHPk0mcUd
kOKrlNVuopfbeBKOqgrKK+rudYQVEdYdo4fW1pxgAdA9Rf3hJbeYfVg9znM7ekReT2N80Wq6Mxjp
TkIXb8ntOjMPYvaZZwxckBfoFsAcAQ2rZzgt8Z79+EG00KrMhxUw0Nip4Q6SVrCTrY3IRKSdPUUD
iq4qfkmhJPsMWMRqdBNyWJdTkIVg7TDCxslWzihxCVUQFW0RzevSbMVOcvQHErLCKiZ5tcpXJpbZ
KevcSg9OPW6gvpHPnhe7RglxL0tXVpRvjHEGjE9LeBAk4aV22OJei6W10DZLIyU2oR0Pfatcyqq9
+LFEQSOKLkwEVyyTXU/oTTvV+466qsEjNKnNs19TqbDEJREwszyxXCtSThLixyBP7HGWIIavUzre
FNCQ8J0HHNmzm5xepuKNQGnuUpV6jigr2soSX4FIiUVnEDbHdKy17kIct9gko43P9Kydx2gayaVt
ByoDpWFu0mxi3hYl/YbA9Z3FHA6z+y4baRcwn+tL3joP/3E7IPiUpWEhM8sr8TQ2cmHrCH3IYMNp
x9AvyuNXEZzmPAzE2/4gWOPsK7IsQq4MmxQ58ohLEPDMEoFZIVRq7kpmjB6zRpGZozkPH8Oi0kCv
mifZf/OYTqZMKVtobgNTS2KSViHjKgTTCzkL6Ykz32yZc07MO4d57jkPQIPG3wSS+GgwGS1lBFdM
SjUOWwaT03a03HwepVrzUFVlupr2HEWlt6bE10QjRK44F8zDWMmnHQ+LgEN+t0IEaafMbTUpOHTM
cYmOPQY6duZeX8W8j50FRJV2bpJdZ8W2Mrwr+DInsOqyNOFE6FcFPeBIb9by7NHTy2IZN0XSrcM5
aamDfAF5PeDRJYmgcEpBf/TqMVv+qzcIrEsIRkQV7Zys/6cNQqXE+rk7zKU/X/99gwC/jUBFUiTz
zwyN7xsEtAtI4bSIdfVrgP13EQE3wY6ifw3emLeV78WjpJDGYWJiQ2KAtOWfFI8UxL/vET/e+uwC
/3GP0BpLkLu6ad0+17ZNey0Lde+pj2KNMo3YsyL2WBVoIrDWmNKLJMsvipJtu6lFMDvafRc4JPs4
0QhbUoA3sEhZ0AZ5ohUZwZ9qN9oAlDgcHvS+XVm9jtHoKWfKNnXsE8r9qHeB7YU1Z0uMtnEnHCUI
sFnumh6VVCcRxY2oMrOVBiKVQNLmssLDM7XJi6qUl77NLn5SbNoouPWIAGIBWgnkty8nk1mJhkjN
jMEiD7RQ4t4/dxVNK8+4Y3B7NCPjJiAd2jKC28nL+EGYhA34s8CWpVB94lSl41FsCwMgmk9EEUtV
qBKvTqnYkaQ00j8B4rfE3EXoAexH+pGa0b9UJgYewZNYwJFU65W8nooIfByHSU88hsqbXMyZj5AM
CoJw2CfbjPFxM0ywqYWdnjPWFWKKXU+RN7lH404I1H1MlrnWcewbKm0rz2yNwRg+FQ7dTSacrTzd
SnQj/EgjbS3aWCJZo7q8DoURZhEcTa1a1SD6V5ERk8Trya1ravX76KfbACOprCjteaJAblTW1fHF
wyA1DJ8jr3ogZdWjlFmXoZk+RMUvFwmZasvcmpYh8uuB9p0KDLdmm9BZP8puV3X5pursUXlrk70f
TBwFwlWtHWS5Xo3Te6tXiEkRWYhvSooXypDvyw5cO03DMEYbIKLCM/FOKwPjdmhB7OhuygzC7Jjx
GvXKsMq3vA9oBsoAkaL7aWoPQSvdMeRYl0b8SrHjDOUh01+mhKRzP9zmWLYxKTuj6q+K9tSzwekC
vXKZir43eIuldTyQqpLjVFXjUzBZ6RIX4kkqrT37CWA8SMJp9RZ1c4w4DnmYFvZk1UdTR8EY+9Nd
3nr+QsriG8OAzmEAKZTRHZK+B5vjRi0lVxQimzGQY9XC0zAa66YAUptYmLeeaoVPlbopfZUU1/bR
qKJDKqVr06dXaWAGnzIf/hSPX4ilPUYCELH/NV3qqhoLO9Iztsw7HTFHEbp1oSyB6K8z2di2tJDN
JL4kYuIEVAo6gsUhBn9H4dR1lq02L2mrvSoe8RhWU29CxEHYuXdi+j4hLjD41GiJ/O8+MZCAbKrE
M+sY6uX/oGZkEvP7hvDL9d82BOMPtOEGEUhQPtF6/3RgIPyTNf1rdueXNsP3/UCaR5eYdr62Gpj7
fN8POCoQgsd5gXudo53+yZlhvvFfzww//uTKL/sBwKqhakq1dpkb3tNeWRkGH04LazZmhXp28MjR
gjn2qiWvM4nPOo7XGAB6TdNK149drpHImHaeHQQ4lhBILVR2ASZZKwaFW7F8yzxl1WbTIbViLI6P
g4RKhrNrK1EIt9KTqQa3VibeG4J3W4/CccSPHeagEk1/W0oKGAFjq+eMD2WmBLEvrX2WJYvIcY2Y
BGECRm9k2zEl61wPm9cqLcGEQYsEKq740UPVkGcwNm+tpzoqq04JPpowJdvMXz39tTUzRwWh3OQs
ZvWwoclka56P3tjaFRNKjXIV+vXGC8k4qHzZNrzpuRGl9yhVD2EJCkOUs/fBlD6wY94EwIkCTb5I
YaAswhTEZ+/Uo5upRKK1KhBJVFGUwj6V/9KHLWDhQk+a9CaMyhlak716RBfkEnuMEqZoUHKzWIoa
kwTJjF4FSFBOYVmXkf6rghglLBPXI36gUEQ7ZQUN+5L+D51pvT1kFqSFZgd1KSnOHcNeK4rWkPDY
FOGa5G+NT8g7xmB0Y4cc/KUGfhqOxqqiqJRj3dWBTU46cQT1pYwwijGOqOqJ/vqA5gV7svqqaEAK
iPNeikbvVKQbmdnzkNEnl8FNYV7ddUnvWhCJulqiDhZojpctRyXujuaQj/TaGIgvIn2U0NRFD6dq
xJ3Wl54Hm8Tf5rBZ5ABcQmfeyaV4rUN1x9mvsYPcdJC03CqNEW+B8GVEzZMfdV/MrD/aAfRqc//S
xMO2tNLNlDYfSqZA7DyXLLxhHlwi5oRTg5hdGcxFVoG+grVdpPHNWHAU1nXiP1SM0SqnGWxnLOn6
gHUncZWW2bklPWbYoVqxWaSVv/M4bzTRu0k4bVOQNUDTq7EGx0MFP2aRO1kBtFoeg6m3KyF98uTK
bmIewUR//1dX3mjkMNKw0CKm/Q8eHQO56W8L7a/Xf19okVcgsvgLqKXxB/1Xg2L/K4JoXoS/r7T0
h4i8g3lJi5bG6o8r7SzIoGbnVmeDzz/y6YC3+32l/fHWf53l1xJFbV7otdvX0Uavkk/BkOAaDwHx
Nhae2PoD/tuiVaqrpriRqN630AN3SqmA6B5B4iZGvVPiHpFVdhJ6Y5N0sq2oL6jZGmgaJnLTEuN6
Fj3K+nvFsdP03xWD/JbUx0mnwO0RCAgQYj5KlepESNz8ps7gyA9wHbX3XDR2gUE/I2u4iYHqCPJi
CuReKoznNJZXmZzurdrDwd5ualhqsJrHbV6QPadwtQRRU+UCdFcd06MchayJQK3BpTLQlsLIrqwN
OrKUtwt5tG6UEtccMtFw6BikocLYxmHZER6Ze9VdBhDSSHOm0OaLLg77zJ/cttRXmq7i9svgkAmb
MZtzQlG3MdQt2I9EWD9dR0oHgdBTBgIZB01ltHYkiMsycwsShaI8tBMV+gsomb6iaKbVOpAl1Cpg
ZlQcS1G91saCvpiXHAU1OA2zfQ9ZccrAUX1WIuBMbZ+vgpxkt05Y6bBDbTQmMrg6oDzlGKHCU/O7
ODKPjU5qtpVetCA+qoXP8JWe8JIOrrQmItTNDB3VoGyECzPtiE5q0jtOH4zidYgG5Usaf5Krdc4H
TfhXa7jE/8fdmS03bmzb9ovgABJAAnglCbYSqb57QahF3/f4+jtQ+/hIpdrXvhX3rSJshyNUVFEi
MnPlWnOOidCKgQnKF7aM+ar6T1J/Vukve8X313/uFQBE/g5f/8nQZ/3FtqThzgMGOcu7uD//tFUI
tFukb2F9mb/0WZQZGPa58VuwJbnjW79TlNm/Sql+/sFnx98X1c+o62USKzRCYxB+kx64EBxHiUq+
Jr/Nmtw5XTLxtjAKj5ODCD6LXDtDhqTp6U3avkZWdiWT6qOfijulIcbcQ+5bGeHRIUvPlwrJQn1M
wK391EY8+UV0UOJ2bwzmO7sg69eIz3SvwwvsDwxceubmxf006QcDCWaL5UxmtlzRMDinb5G5ER00
RWWkEQ+qSkvVrxg1B+lAEnHuoZVqOCBPgz+RaWWh7bDv/XYw1+Amb0Q43alVXu2gVVwTBEohgDAB
vy2EQAzuSBmMgvCvIo+PY+DRx7vS1OQ41ixZf7CvbMBCpn8WUEjmpFQOHmpWheosaVWQSfaQbAul
zE51mMZn3YhiahSvf/TBO0cISMNSmTiYOs/UPy6m/+Kb+f76z8XELUUw3CPQVZ3npZ8zEQtpI07c
H46suan1/7iUNNRuBtyM/wAzfuN+o81E12/3G40jXDcsDVUi/8z3ny9rqUSNWWLDqLapx7NdtrhH
K928V3Nn2fh3YRevRwePquZMbt3lpFfFSAGR/RYMGgbx5iXjnaEQ5khNrOotZlkdDM8AAKA6+m3z
GqNLqjpaYJyWjprsnegt7mmfVc4yTaBhGqSBGc4tLYWL2kwOINhTDADkuHTWNmuaVaOn67j0j2IE
SWaJkK8iRrJkiX++IuCK2FGOWf62jdQxYDJxUf3xijHi5eQn0zrUa5Qa4rGwlV03Qg9DcWL1YOPU
iX42DgOHkNQsSi9twaxXTUtq1TJ6VypdH1BnjHJy/dzny1mjborQvhzgqQFOXY6CcIaK+4KI9Xev
UT4Mr10HZU9mdbAOPXnh98O54Vwm+Tt6Y0y56n1bGrelZayzqnSHAbfbFNApafsEanMhN502HKxO
bofJWgdxhPLNmk7CI4VqSKxLz0wxjtYKOTmRpi0AUpwFiIJshUlPS6kQt6CjHXkbq/a6yDjPVRo3
ZlXvU4WQJPBrVT7u6o6NiZ94p8Xh6Q9f6nT90BPP5sx/PTd/lURw/Pz8+s+ljv9No2LGKDeTlb90
M1jqnwrmb0tdEw6tjF8SKfFswiNVaY5gyJsTp3/n1NQ0mvLflvrP73v++peljg+vYjAD6iaztevO
copdRFNmJXJ5lYx0FxutCpivF8e8C64UC78Lnt6g6a+Kqj+ZSdCtBc+Nx/PTzA9Spk87mydLJHIt
edLK+ZErefYSnkGGULe2jiVJnx9Pi+c0EfuBEjlpB7xWucwRBIbWEk7YZZt1+kLzhlM4P/Yjz7/N
OuhZD1IxNt28QDqHS/E4L5qc1SOBg3WsJm1eVT25gfq76Vwa+XTO9PJCECehdUiAuAs4rMzWMd8N
BdxFSDhvk2IkgU9R1qLYxBzNlTNkrsZhHcW6t4rzwKV/eO456X1HoHQbJXslmCo3imDRTxKMpSne
raneR5QFQvHcopRPuhqe/EYiGQy9t5JCIpkrCo/Swiiyu7LOP3QjuUqVF5UCxJorkZ6SZKQ0yS2a
Ir3blaA9hlpFl2pPqBUhpjGkUqHwyIYiJ3ebyroeO/umAsMuZ+NVEDY3itkSvQ30PZEk1ilQ6o2C
zZmc6j97bQuH2ZKBB3q2ov7LMe5QW36bXMlvr/9c2xhZzXkoZvJ9OSq/HuPw1KUNEPy/2F8NJP9k
zJusY2FwSf5SFFMOI6CyuOb/h8P+Gyc5Wor/sry/vPXvJ7m0B38UcYyfwVpWdvKaw4aVrk/wzwSu
KED7nrxb0UV0MSKjNg3XyiCjdpsxbG+1/tiMd9B8RRIug4xGY7MumHCBCVjaoiAQntTBXMMftc6L
aj2mCBJTaHjpsNNz4Oy+srExCHVpCLLAOO8L2qV9vJJ+uyziYqOQU6blw8pHxWRXXM7p+LU3mXIm
6n0nsq1fkylYu4r+1AUmeJpgmclzG6Sm9pBOBOEtBN40WA0TPIOFaFfBaywR/2yRgU/Zwrk3D0mD
SXGJMSE79bcZht7Ty3Tj7axzZamp+NrcGSZjr01918m9Ii+z8rrtbHJTWXFkrfdIPr2lh9Ny6l9L
YW7Q0rE/3cXlU4bEaYJhAbTIdkvMkKJ/zCMfxsSlgQfVg1veWJeBdxjUmx5/BFwO8Ehpf8Dyxc2Z
ynzYif6yuyeGZlbnWvG2wdfpbKrnFpiqddAoJshgE+D1jjRN8Y6Zt/pujqvG1DU4S/DyXG00Oqyb
fJ10b3jRwHJqzUWAympJepN2Qkuta6H7vHf2fAzr+HF67j3pQp3d6Jk4KBfM4FImHeVFU14w9Bv0
S4brZJQiAA2vRnlV+A9Z+2KbROA8tCaFzLgjvH1mLoXHXMYuQ/WALJ0I8Zl6pMowA9LwVPWCYWDh
kMKxduK1sS9418gv3Sx5im7AYHA3SWAnQxyKMZQhTQvkfZwxNCuI5HS1/lJCh1cVmjwmbFawh8HW
DtfRwHx/Vqjq9EsUzJv+LLdH48xT4Z0Y3U+cUnb0MOQJZ4O68azHNteBXWzUdsB0tg3J+jFXlGYt
MDS8r7AGuuSuNXfl+N4kx6FEqgssI/SXEb6MsD+DxksTZhm848004HLwDbCuwLKmFo2jeOUTn9yU
2OPAQ8fzT1PuB0ap0UnrbiLUt6Z1SvZhiHUhQy1uIsdvchpXDQ2Uh6Qt3MNgXBgELb7pj/1ADEu/
oRw/DMriT96mQQGg+KTLYGqOMddJ/3DbYu7EdeznbfqX139u0+ynQloz/eAHHvVzm7b/UulL8BVg
6w5dTaZYf1+4jL+QrUlcazMkQ+Wln9s0pCLUBZRhtuByCB/jd6owjqFftumf3/psafpShQ3JpOkl
7c1toDWAwrhu9fKymQheHHXg28laMKev8KQliXVmAYL2o8s+CDZKYr10wnoDQwrdmKzvNE3u+iJc
N0oNIbr+UEwEny0ml0DcW5D8klTfBNAGbTAaWUScIVFtsVZcUWu+zYT3KRcgcXysUYiT1prS28uh
obE5AC9b0KUnZZT9Ug27qy5slqXvbPiln0TCiFzaQDPJBVPjzTy/7/t2PRL8Evj13jfKdeWUGxun
DzNniTQ9jNq92eprnTTSEvvPSMZEVTfhxeCk29oZm3tRQ3pGwwowVakeIltFA3Ynq+m6z6OECRv9
WHh1vUBYj1XDmQ7N7JzP+ncDhFFIUmWHEjXO4bVlPkHaZrvs1fwuEcm+sK3nGEBy6cmIAL3MLRQd
qzJ9RKewy30yEuNnl8C7wUo7XUokXhw9JQ4BGL6jnEd1wPbehE9tTYRo5hNOk3jvrZVfMkHex0Pu
JuE88CmXpL2f7HFyE/rHtWc8+1EHFt/Bcl5Zl5aZvE3hdKn59kablJmvUBymqLpuRNC/JIGfn/tQ
v/0kPpqjTyC7fpdN4tQ3nDOR1i/zvFrRW6uu6grKtNPo8bGoZgvhM9r1HzlPssjWRQVzHhStzv+Q
QlbO9Gn0xeCMWo/2TpDEb37jP8xsJTEfokJ7mMwZxzoOwH0GQRWMjx6XfJHuBv+p7q8TIsRVSvcg
IXC1W1WcSLVj7kSYgJIlmCVv3WouK/AImxO6guFVZjqy/WctilwfX28aAJu3r5pWPxsi9dm2+IGK
UK5TfMc6xUFQZRs9uEuRXZhxsLRoQrc2QcoFu3ivrSC3Lcys2zt4sVm6iPpCHCamuEc+sksitaYT
Ieg3YHvWVOPajpOzlEfULE2ST9PyqZbyOm78oy4iBmh7BMZcApgUDAJMVmXAv0UTjPYuU9Mbx1fW
VVV2i7E/qrHY6nq/tvUPR+pLlA2uaj4FKoLRptgII9vVtu0W4kFT9ecivrCnaS3tl5rfT5/Av26a
E/NpctjjRULJo3r9SgEKNpZw16NlCFm0INKGyadbO9ai0vh1wqanCIks5mv4u/3yovNfyUNKRLm3
MS8N1Dn+zG7yGDprFEFgI/PRAYILCAdRcxcbR4Xv6VtwPvSNpeDWTm7AMbmFvDb8ApNi6Jqj+pFU
V8LvkNtw/zJelRyHNxPIDEhWN0SnwRG8S6LS41crUs+JIAxH0nVrkJN2N7zGjblswNor9l6tSLVJ
imtS4S32hor4gRFYmSSrGtp8U8gc8jjlkUIeolJZW0vx+aRjwl51gBleR7/TbBA2qnmMJ6whfjeO
b7DCn0GAeHB8q8dSZtxlUr+K4TAQsgPI1DQvWpPcTEQbeWnuJjW7VLtu1Qt4IV3VX5Y0TVeV7tQv
0kgeYyNZS+UmHchmb+S98KZtDpvVjIoDY6YbH1qzSMql5/hreGzAXJsDmRa7rFZ3TW2fWPlcFkee
iYowPiRLaUCHBfm9jSCxRK0ebeMxgDo07I06uxinzqXpuuxL60pm8iAM0ljK/CD97K4hnGJqYVUA
L9UN3GxTfV0wytIqdd2Eb9VoUULJXSbaZaMMxFxDp/fqja++IVdeStw3foPLit5XKjG92CDiB8ZV
1ZVUGldL0ZFpJvIBj8emWkf5yRcdCQ6PGpIYSXg0Y5i7CKBpMSPjsveksHdejaJejk+lB+RgTM77
vNQgz/Yb4fibqGMRZNbGoM8O2eWqc0KENxchWLK6SFYtg/4xqJdpABfTTOBNaOg8h1MJgFuxxAVp
rqQzinBJBAhtgLuQJEbPsDnKkJ6V+Bn09ADtLl/U4+BGLAsHQKqiBq5qkxWMeQHV63KwuKIP016m
Jngd60xVf0SMbT29OM+8av8nV06zKIahq2FZs1H+X5Q481T2W+X0y+v/rpzkXzShNHiNPzw4P2n3
5V8O+TVg4/8nboZv+nflNJt3BPNh6iokn2JuMH9Ofbjwkgimy79Tw37jgstk65fK6ee3/q1VPaim
N4S+kW91H9j3wgkYh4g6MbeK2hiLrPPNTY3Gbm036llRc1ULiPvaTQ6v8OrwfaqVVUbHB8odhmHn
pm4BgwQSqY3eBjS36WnHGzA+l01en5Lem+OmGenice+rblv0c0OarTfrQM4kIQRmq8P8FsRGA+K4
vch0/y41lOuy825qTz3UjYj3amK/FCZGZT8YazeVacX5hTlzRLxI9+lNWrCbA7aRqnIea2hvKxBn
FA1Qy6M+WoWhJNvqI4Eda6o3I6zzMhQrBHXoV8q1Go9uUUyrCUVSG2abyUvBhsSbtK/OMsc8mYxf
Y0R8UQroPMlg+QkcdCCnyZsqGrCVijyLp8DNS8baimITTYp8JZL2KeyjwG1LBXYIIfWjqbXLwcgB
4Op3sqOpEHO5b0f6XKnOyLx4ioPsKnC4NsO+jdV05fTNhWms7dnyk0yX6lgc6E0hvc5Qclea+oHQ
A2ce5ZGH5mYNppIrJ3N14sPIJBm7y85p7gINLL2ldgMWArM+/5OXvCpNkBEw1Ghpyfku9A+XJQaz
3KZ+viz98vq/l7yFJ8ckzBsQ6w+HDT2lv9XYFjcijHSMOQV6bXrZX5e8YUiTkCwaXj9mUF+XPDMu
5lz/m0z1O5clcgR/WfI/vfUfl6kvl6W6KPpK66JqC9msZrZbcA4rWrLEFYCfVxnOuma6AvLCSa8u
nWQ4NApHdG3Wx7xVr82uXnUZmqIURsIoum3i6IemVmjWzCLtru/IaB4wm/mYMMQsTzDYBVehsOuN
3eDqMer+woz9o2paR9lRMYw6uCh+L2fkGICXKH06VUG6VJHQTSX9sdo/lLJc+UGIKHYOH3p02rMG
QZQn69XAIdtGnWvGiRs14V4btPMooBHMK0SbbFqNHshkXSXY27rWWXGNUjZVTCC41471sUIvaJTQ
hbqUNTFY1q3hx8T4wA9ymLJZnX3foc9qAsrxWPaRO9Ewbmkc48OTRJNPmVhGl0EQASeV6UaG5rFo
iTImtBjbc7fSki5b9Hm8jUo7pxJR9jDs7r1wOCUFzOzGUOrllPT3mUq3z2aDq9W91tU7RfcvndLG
dw40qw6vFJWfVykQuLXGW5dF76VJjhe5xlYlFzIQ6yDFukTU3FxbglKLVrWVbgd7uIv86iH1s3tL
9W+tAOeUMZSXaJnhkivOuWb5K9HDiMtVLstOeB7mPtXrS9e81AIfke91F3phwwkK/YfJAr3W5d1b
NWDCnjINsbKPqDp6yMMEpopKKfFkm2CC8vCB+J5Vo6Rvaojtn/zLk9DSG6J0N/zw5Spq6HGNSL9h
GaDs7vv+TjY5aAVtJaLmYxTZLqn7p74dMEEag0u9YixbvYZaHr/rPqO3ACSXaKtTHynlAljih5Z3
+06J7X2chE99NGNjc03haNAy5nPDUStrakGnnbMGnJ0G7ZoqyYSm6bx0Aa5+8pGWmY6apgOt5FB4
V0PHrDS3oETkV32vvoZBd4vo866FXatCG8zGuz5tTyZ0XhE+GpNO5BK3XVyS0E1s524KRjoOuTH9
4fuspZPRLIROPTPrV/55n2W3/L7Pfnv95z7LoFFIdDH/GR582WdpSpGggy7P/B909pfCStcNNlPm
84Srfm1J4bzGz026D8MDYk8Q9vxGYSW0Xyk6ADg/f/DvyNYQZ4hJvBjGwhmOJgidCEmXyeFeKxHW
Q5kqhzrTpoXfAeSodvYIH8cMy1Vgm9cN4R6gxMZtr5dP0RScRO6cnElbmSOM4dy7M6Fmq6bzohnh
bV83jwYuuShQ1/3Y+a7K6A/WRHnGfrUgrHnR5q4y5g+xNhHKnE54X7hqxGO4ipXt5D/a7EGYtIlY
qHeC+2PPbW4IDqJ13gvuG4j5NmOkfWSTsdaz8Nb2QAVoXKDyUdvYcnqCXHfeRvWJN3QXWelaMKWH
ycRUQ5wJ/9BhLvGxwvCzp5dqPUEwgT8/stiwtEzddDWAdmnvOrQCDgHQMuyPrW3jxG4Iv1IJAOmW
NrhPI6v3fTLQtwF9IAURc+kebCbpOcnItbg95TBx7Fi7182BSC67Rbgw3srxMrU/pvRc5qR4evJZ
Ccb3ABYkFh3CKc47574TCZaTaWGBJGFbWucK4dv2RsJ7wfSWoxXmw3/JqmBXk9e6RsB4ihVkQJXi
ksjEialCKCocTlE45riC8KkQHWSQ5ZOZKHTT8byiFt5AxlTWgUoIwChxQY2O9UIhcDA1bJO6scoj
A7NegL7QI080HQkC8Ovyev7IwplkaQvXkuI+URE4elNHMGKyGlTSIMx6lxa0wVKk1txiVVJIUG9t
Y6tmcx9XljI9FMSVkliyyGMIO3pKyMhdA88D/F9c0+Tn5Ail/ZGK16owtq2trecZMxLz8zY2gafz
Q+XPPYJxOYRuAzdvYGwQEosguQkjAkdYFeuvWTmdqoJfTb/Ime3UBKzVPH99VN4xqViijYoRYlY9
/YzoVBtPuS23eDS3pIqT/tpfVYnY+oCG+wB9opnjIQ03IY5IeobmBW2am8EDMWqg3hTOtim8mwJ5
NVabdzqFbMWThVYVOtAfXdHOeUDkkJnIjrB+/MtOOyeMfdtpv7/+c6cVCNlhzxF1xtXzZ7EVKdlM
XNk6cQsixPpa0XJxdQRgOqRVFNrskJ+XWHYw+MSIHsXv+wvlf9lr56sybFrc93QleRNf2/8TOSCt
ozjFFtcJpgeSAFqqs3oVxzs2KC6Cdb3prI9yBoYZDpGGtF6b7jGWI7w4Fg3BnbgzsHWF9nlndsq6
teQ2qIgnCPXmzfcsLlBkx2CaAPsp8o+ARB64s8xh272eePY6jmjmmQTXhJiLw24f+tGtlVsEJ85l
qkWpM9FSHWOKxCJcNr2zmgIoqmm1w2u9Nwv/Q6kHOjpMYCucdV1TozugHSX7Ky3PYMsEBJTp/a7T
DG6swTJuIFumwQ3ybqq/krR67I0qCH7CLjfezE8t4/7CCcVlrDDwI8EgUaZnomS3djLsY0YESE0h
ydIZaxN9hyFhUauCcldDIpUA+w/wmXSS2MVskxFjS0JO99pq7cHz2bfHVCz8mC4zaTyFPyLGrmjl
tyFkMbXPB6KU2ldW7Rw5QEhmYq6aJDqrHwPNA/ahoR0ZgtmTQme22Ra1vSIN8zypg3svTx70IT0o
DA6H1jpPyUmbjSpzJR521rUEMFG20TY00pWkl2tpnFZpDJ+mi6I3Ku2VaRFHzlm2wIkeLQM4OM4c
d0BrQ9/A5bhvEUS7ttEy4w7kcNtMWbjzWzEy42ETT02GNIVZMx0Z2Loao3su5l2/WdZ5BzSTXCeb
pOlo0AneQyLn2mLcTdrwqkSk13WAUIx8XYoxXWX1sM31ccOzf64r4qhE03sYIhmocuLWEcIgQCN0
te6n7LzgeYbbJJ4Fu6Cp7ZKhWNdcgLayhQIS2Behl+GRMUENp9Pglin5kYSvTMZD54FszZ/sdqJJ
wESjVG9jzTrPxuZWDZx1j98yNPl0ABrbXKgwYS4Lpv4q2NAivgPmQkz1nQnOzQ8ct+Vep4VbHKVb
y75IoAdX1XTWadcioh1sPJkZv1WmYZoC1S94iEJ/3xKVmvRAfr18PcY0v0kBCax+MUBPZunjE4Ke
rD6XFW1dPiRPJzQJY4CdKq5KYzOLGCenl7PyJu3ucmW4i53YDRWauam2kGJEWNAWhks/+7XKiSX1
WpDZXvtEsvmNGXbcLLXUcY0WIoNK9FHK1F7zOg2vEkRbYZ7G0l/3dHUTGxdRUnn3MspWakhzJ+z0
k0oo7ZrPGcONKtZDUNwj/22h+MbPVQ6/FWOSxdzc9oxDqSvJ8o8+WWwyY+ZtXsfuMPcQ/7mGRyD0
7WT5/vrPkwU34f9qdeixfHZKDIf62UAUyOXwh+jvs4ZXLTyTiN51BlQcSp/nivkXJ6BBBU/vhVOH
1sdv1PD8+V87JV/f+A/86JdOiV/aqlKWTbEN2VfIdsViDbfcLgLzhtT4q0Cnux4W7a4nxKqAr5sp
0NXzmg6hmZD+Xq6AYp/7XvWIsQRWMAMhPVfcfLKvc9+5LtRsV9BhXdiiZJ5oM37Ch+xST66CJHNT
aJCyRGViIAQBObLp0qFYTaQ/LEENEddCJENJoRbzLDMtmf+uq1LYb5rKChoYAlbzUws3GyLI6IYZ
Rrr5sc6zZ2V+zkceeDk/+U3NpG9eC1kW66c6Hlcmy4Rc6Pt0Xjc9QzcuK+5o6KcoYyJKx2XladOp
m9dcP+dIzqtQzuvRYWH2LFCFhVr/WLEKgsciMtzGFxPR0za3/GnVF/YxnHdYUdg3g61fFD77GpzL
1DcOgeFgdo+uxkSxSe+JY0Y84iOtsgtPGhBcSTHO+uupmXYi2utUthONZKcqLsypWOqWsu/BUkx5
vimq7E21MOv7RLF5WBu2CX0iO2doX4mBsW9NOKpGF8WBzpSkonhWIBbq8kqozw0SmcgY7usYqF+n
m6Sn0+NWuq3wnbWuU2tbTnbep5gVJeFcyijqRUTDmPsDmXYdEBkskvbIpqcXCtC7ZnQJ60lOmaZu
mppgX8tX/uwNBfgx1SEzF4o2+9+aAvavgsLvr/97Q5lv/hSdsGtpOZB+8VNTgE0DGTF2GYIXtTni
5e8txfyLDi9LXeqqJihl2cD+LlXNv6h6KW8RGuLIU/Ey//9uKV/euvajOftlS2Eqb7S9NVVbHQsx
PXzqVIA/CRZV4lpqnQZbqOaX8Thc1oOxaINsH/sjnUs0WSaw+KZhhusffNm8FYWtAQtWlWWRK1wK
x+leTSPf9ZXgYtTMk0ZgR2ShYoOrNqkj5AtaqdEVAuE1pBt6vgme/24CT2Sq6j0189aOG65bnria
fONWsRFc9XBj0KvV+VKkkuFBybcKb/AyFasoTh/roCRjvh+3EIsa9LfOVZhAkrdGZyfG/nkax6vI
Y16h6kG7ATlxFtGNLeH79HqBL9BSt4ptrdPaeffG7i31+xd6EYtWGQ51CyY0MR8HejkMPhX0EpAj
8KffqI2GXcGAeVZ1l6NsCR7UWK1k2OPJK2i/qXp3NSjINdLMw1S+rzxl53gTsmBatSJlHgKEDWTT
UOxNiSe5XKTN3inPBERbO/lw4qOVnwtmNf50LUDoqDWF8twuZaii17eDehizBxJQ8B37i64A1+uv
rYRQKqG5kr5oPhVHH1ylmHayPpboFcicRFDy6JT5knTjTo4UxmWxyoVcF1ayN8yECDDLP8QhUROd
UbkSLV2tNBfwla7MsnU5QklOVA9qof3RuwbrGcmvMd8zgY79y67BH/xehvzy+s9dA7rB/62VKNEl
o+M3HHPmL/K3fu4aJP1g44WWOKuQv05pzb+Y0c45fEiRJV+3f2fXQE/3SyHy01t35gvwl13DMxO7
9p2mIueFWYWHfqbt+43TAnYNojP4WKtCmSBEkbZbQ/fsEVn61uUAP7GxJn1Va9MmTJxDZaVHCeFY
DYtbh/4WUwU3EG/QABPUGoBasKtqMJZBhZmJmyj0KXWQha1WulAPl2EfX1StSYBLnh9I1LmuEvuk
+axtZ7BfuqSDlj0gZ81ZhZNIZzc+lFWrbh5SKyYVp01euKs8B7V455DmQmRcBr2+0/rnMaKvSICI
QnhIDwXWIgU1qz8anL1q3W7qkisYjB8nbd+ydMt9Y9U4CBzidNMmXCaLObRGJ4+iQPOjV/6xtMRt
htsodkwYVC35tw0CG8qVqL7UIRWUarQy0xRkRLXhOnLShvopKwj4MHyg8K3FtRUmV+e3yK1C7BlM
ZdUZ+S3cxjH3diyAJvQol/FgWdayBfzDTSZeW7kDtRehWOwgLnYIukAmWHjeLeA2QhCdZadY6wKq
EPlw1Vno6W/OkA7uEImMELuMuC4Je2ieC3VI6Gqf32OW+te+8N3EibBDI63uFRA1kXegGLzp2+JZ
7633KK4OuSC0ozGHJ8CrN3lI3Vhle8snwqREohiC2BPNVeQ4ez7FhRieVGA9STagiCzxp2iHRI67
iuuu13jHYQwCQEfdqez7dSafFJQtbcpHo74T6XiX5ATS2pl3NLkgIfyCATxYFJQ+GbLRQslLNCsh
B0S5tCr71p6MfVln69ikyq0Nsk1g4xh6vTW6+CIkjdHp3rh/FtE+TbdBdrRV3fW16sDgZN2lGLDt
buOP/pHb5VYtWs40jb8oIcq1SDcRtmiSYt2hLa5bE5YglL2UbI7aITamz9AxAr4w+Le9iQpjmTnH
rDOZAvY00PsWZI8dbob+w/HxpDGpMyFe9Lw8Sy5rOJipyeg+93YO7jrNOHnDc5XQEMBSEnKq5aiS
DUC85OHa1bhUoxzyd3WWlsm+JHZ4qWt7dRDXvbPTIYSqDcdeGWA5J1BRL8ubym9Q+IUHQJ8bw4Hr
ENBfN/tLXT/1RUTsGkqKkIxr24QwUl+mZDlbOVQJwmsVvbgrB0TVnn9oCWQeHUp+w+mPSaI+dQIT
+0hV6vfTTVvmW1x+KAjiNFnnkX7IHOKtW1EWJLrWdFDlcFZWHULZh6C/zTvqUxzqc/S0iLt1bm0m
hNplzdmr16sIt2sBo66iCjZRzUdvfscHg9/GQWbaA3iPQGqg7No5Cvk/UqGRVC3R9tFNhuStlSyA
xxTtF+KKMnydYsd18nZTITlhQQZT8ThGL9P4hB9/IRl72ExXbT5JXRtvPEJ8u0E3V7L0NnU1Zydk
kLb4HPpYmT8eOmJcLjYGj1+j7vD4M5EkXLtCvJcZT7Udu74xQUEJgbaYMJut86JNTppGe3vwlhN4
cdULLyA+LQizRzdpVCjPJD2UOpP51vf52JTcPEu9ahMLeeqtiLybcofD6EJ3nG1Jey6kVOhJH/Jw
XNh5h2mh3mbOm2o3m86zLmAqVQD/K3HEC45QV0DO1TYQIp7CDE2eUI+taewIDTqEM/ErEhd+5yGT
Z1nSOo8pZu7DEQ4UFYimEAVaOGuVhriYwtNICA7AglgWbkuYmkMPjzeLXjQCGaLtjBFjczJGt63h
ELbRHOJeYhlo1nqP+xSgF8tbHnSF3lQ2PExzfDqq+3acALpAvIKAr8fdddlOl11QreoO3XLcJjey
d+TOkrjcoJmxIy8b2d9yhtP5QxEa5cFer14sVf3wpvjda6M/WpwPchUJtEZrgtbFv/VQGE9+L15+
ef1n8QKKGjzA/N//qVD+7qKAhwUvguFwLprm2N+vxYujYmd0qGsABNozs+/LlYeePcJzyh5MObTT
f+PKo880k+8Wya8/uqAs+1q8JACl+tEK6m1lqMkaVqi/KonJpTXYPqXJnvyXZdzRXWxLQlWVfFgX
kbKQHYIqUdnmomiSdR35t7mpHJinLpV2eNFSxLjWnHLGfKzTu6MU6PsZmoUVxQhigz7LVzY2Gzqr
bc5FXVsGOlkGXvEw5jZpf07yXBka9icdV3GRXhk4hsKuOVipWNdOssEbuJej+VpQo8dOV6xQ9SwG
dT0Hz3dUHDk7YoJG3stuJkwtBTW/RO9CYLNrcxdIuBP0xZkwPpDCopR4GNWDUd/aXCE8uyaITqAf
Z1CmXOtcNBTvjDohFu86VxCvPPO0fci1RMqzvti3WrXQuLLoGSJyrjBBQqoFVxoyT0SIEyunCIE0
epXEBbYe3S7JWeQ+JDUUKl4HTHTI65ZTvob4Ej6PPWFZtN6lsU+DZBur9SqfYwf9G58U4GqcqLGe
mCrTkV05BWeS/BA+4XwGwnHOmDYZ11545hXkGCbtWZFZ67gY10EWuMYsis/19kTeWr00pOJGxlOV
3ub6fVHJJb6BOY95L+kxOzTWGXOugyJ8bg3tqiuc1zL1btux2uZNfoTMx/dHcFGjKe9rcIS12Bdi
OG/CZCPq/DEaveLYpWQnWAhfi4B5JIlXaKoBdBUP9JpPFF8vQ+OfrEJsfAYznOLj/+HuTJobt9Is
+ovQ8TADWxIkOFMDNW4QkiVhnmf8+j5It0tK2eGK7GUu7KoIJdOURLzhfvee66Z6x7uPxSapkJKU
qnk39YiKOdqmw4lyNQ8+i+xXl44bOhDy4UWrra2pJfu4guMParjIxLa0Ea7ioNybUI2B+wAGa81T
rVivmkZz7+wbjEL7mk33hPUFtwv1MQMT/XGjU5qWAmuUUj5Es9HHqGRv2ZjdczSH7kDRD163F9q5
yZrbWM1dBlCOTCJLlzhelSWpuNJot4bUr9Wqw6lD1k2iDYUJEbC9gHyLvcrSmK3aALlRXo/MfZZJ
QddLO9u9e0EsYdCxI/eurlm7YeR4aQoCy6J4CwcUPsEA3Ztt+fdKSWSGMGAaPg3IaoMWObR7r2pT
WgZdd0QWvS604HnkgV5JXVxuua0SoMf0Bn3Hc8vsPQtxCA2BU093iVxurSE6NB4FjlrlLW14xiAA
+YCzx8jaWmFWw+2K6FiyDsJiN0kWPvBoHaDdBwn8j3BcSROYYPO9AhDs9epSSl5NpXS59VzrJSdH
BBBLmdwmes9kc01a+RSE3brKmFZ17PHGVVRRgUHVgeGVj3FduFo8A0dnitlE34fZ3YOku0mK6DDg
9FIEETd1rF/rxtyqmvdWq/KqSu3f2scjg4Ez9NmHCCLwv6E89HmV/3kG8LfXf9m/4A6yCwlmuHgi
v0wBLJoPVPAhzHbl+Rb9ZbpMt5mKiGcj29E8yDX76/7Fn9T+8wXG1b+wfwHS+dv+xVu3If3g3tZR
DjFtft2/5CLxMrXtS6zKauBUpr0sc7aivHwcRqrsVcy4WsZUrPHSE5eHg5bSaU6pAC5AozoFpDIw
FTM2zBqm0crSjwv4bd5RzSo4VbaNGV/CGpFVN7pGTQpFlGhsKoUAeXJfRSUO4x5dCnktn5NQt7hI
ySYobq0aTP7wrVTtlC8sixhJrJIJjjOyJ8044kqmHcx4Dtp7jwQOqAqO1O2+0NrTZL0MypwOBgrb
3Aaqejeh8An9NYzHtYpPQ+XgDIQWqtZjATJVROZCNEe9mJYDVsGqM3dJ84fNKNS2kmsjVRy6AOrq
knJ9DfTMkUKV2d+l5I2U+n2WbgNFAlv4nofqSqHiNVOtRdLIbkeJke5Xy8lQLkmPi7st14X9Omjm
ZuBnE5OQ0SrKSq3IKeM7zQpWescGmVnbNn0KtQdZJRJrguFSCMv2pdONHwEdW2VN11NIEY4Z7aTx
dWL8ENDi7kkpy7R+0OVqaVnWWy0Pm7JqofOSKsLtWrT7kURQLJ9zy3PHyVsW89XYS+ASUnnh42Gp
zK2sDleYDfZylR65jp9nd2quk881gl0WtXsx4cHp0nXOwF9O6I9B6NMTe+FX+iIYcdzI2VJ4OdyD
Zh9AyDaJeg+xzYmfQmFyzLJ3QStZ6jhtemLaqbKJNMJUReeoBolE8iE4cwnK2AvTx67rE5SCU5va
FXpjfIh7aOMoREo7m79fvfYxBdg7+ldd1qxMCjAGHSZDutYi4wNi08o0UipgiqWiQPj26Vzj76L2
160TFXlzWoUN+DG/rncZQZXJny208U2e0PSsCC7pXFBoliyb+j5swrNVQCUWGWB0iuGkW0S8TejT
t9EFl2byrpvCJ4RFNUiXknYEppvUyUYKGHp5lN5lCLIM8ENEkpjrWTicvJgxVhYsI33adVHhYnrh
qoKziItonplns0LlSoR91RZU0owh7tbonNTqKkO4jmTljM05AUD3UvaqY0kfmai3g0H0UO/Xcf4A
gY+zmHJt6BJjaLptm5DkJvk6LZUWBaO3pnfqPDpUKXKDPhLPy/wBxlN0idJznGd/VPpzqTEvboOd
FtzkDWUi/UFCNipj+I2RdIeeTT5Tb3m4y+ZkDty4R2vNNZ1AoHkYWu9aawgfmPapqSiEatW5VIzf
uzxt68bOgeKNPG89Hx+ZN0fwuobIU6qRWxLNtsIBkoC/FqbCX0vQGpMGeAU+S3QtYNf20lvTuOjs
i11PwydFXqO98ozDoBmHNqwvg4kRgLOn57+SEjvNtWl0G2XFNiZcZyjlymRCH2Kirmgf1cLy0eJ4
GwroeiEtSOKimq+AC8jV82OxXJwaCF7o0ynAHKAiyj7jemzkdz5uPaU7DJygGw/CBoNHEdwVoiKz
qbHWxfsKL0MYkK2f4fl/hNN7nvAFs3WTms95aPL7MilRyxj5xSuVMGPKITBB/olnHajG0uYBeZUG
HyPg4HKNXcUIR5Ko9vGIXDecFM+1q10ISxOdCblJRXZSkZ8MZKgKOSqadSkjS9cmQpWBYAUlGnsg
rbEoCS1H4QFhK8ZT0iN0abPiZSJ9xbMG1iKG0YraII1VLHap8WyU3bpFOOtnBc1GSiuR1PAZbaUC
TCDrSYzkNiG9tdFzKM1CkIXBuboRSkVEvqachmeo22lpz4nP8G5rBL1e58JhDngtosoRAnOzlb6E
ZXYTqd08XV6lyIJFgHdSSXoKwkoN9iI2waysoMwiYeljPawC1EYCrId8lh97dMiARy1BlwSAeidp
6YlebRVLDgxdHceOH67Hbo66ipTUY7nK0DtNdE+yqjuPwqwgkbc2sijqaDvLpDEffJ9rioGdpIOf
uOBm+S6QVa04uBLIrPI87UbliRDDOmRYDzk2R5YdrPRc8UMdR3HHuf6YI+FmobyzW9XByYofJIGy
bn+Ydebqo74oEX/xDel2/2ZVKA5IwzIScSBwbtcfBsJxNwvIOHLqBFxCFd8V0ksjadvCGN5qSbq0
nrXTgcyEen/QgdvpY7lvyM3ayuiOsefG/eB2wYMk529FZt2aknyWpPYjH6a1rxUugfcT2Z5nvSsg
TqiXhsVcFf6xLeI/ZCM/TbigPPFhsqAlXr7HyrArGv+GpOFp6ErCpeHKBinZmzowEel5istiRb0n
1ZDo1FEPx6e2DonP7VAnBa6qEzceFjrdnnzAXe0hmDC3WMZvjZqa4S9Qh2aGKqdGzov/YkehjAdp
4+ej6N9e/9dRdE7rMbWR+TeRytk/8h9DypzWQ7liNjPPl79NjwmKW/gcEVo4kH6dHmv/wxQTeUXG
pv6nAPMLR1F5hmR9k1J+fuvz17/MgYwwSw0f58Qm9zBfxLFuu1Nh7pOR27ZXuFgDF4pHewnCrhRJ
TkJeDPvDOtPFzgtKRy+ONfpdJeHzCOpTMYr7Knsyu6eifqSi62wyUCpmczEUhVGzz35sPxkKnJGm
MIzl5OnbBgjxIs3qW/w3140WXvuRQVC9zfbD5M+s91OTawIpV0CbT1SivGqgs/YntiPKt8FQ93oa
XUwkoCyQKPeKGTPoi6l9KDFY2BQ9cMtdKZOHtGhsENihoVC1kE2ieY7lXln7XJ2jRtoPFBnoFLau
5UB7S2UTwhyJF9cuG1jNoZu37N5tlOlHD4SrPcgbn1LWgTSemkA9MYHGMm3ibnHbptm9B/jAk6hW
lfKz1g80adZM2E1Mh759Xfsmy0E9PdIPxBFeflJEuETScsA5r+i442yJ3Nkqu85s6tVQaAcxGM6o
X8khUzkbK9owVWebAr+mkbZTTC8PLQN/GNicWVxP0Ccoi80oJZcHOlinsjmWFBdRbRS9lm3yB3K/
E8Jd6Q0oXtQn2SMCVJcs+qJz+4JKITgVEof5SQXH4MFw6XFQX+XyA2GyldVEaF7RJqP+L0URS1S6
ZdQz9BmSO8VST29Uf58198msulOrWJ2TznLqCupERaMGx9q4vE380CnFdaigQ6nwXWiTEWWNvYYR
AadMSEbdALK31JV91KGiRWe/TGtGKCPEwrhERbfUWHOqCQVoMiK0KSXx6sdSxzWkIMQ9/c7GOhms
/lwYxorCkPm/Gev+IXf8/fV/rWTm/1AXRrYRmDV2jJ/v1AS7Md5ws/yRj2F1/BxoE1j8zCOzsH5K
wty19ZnUQvjZ0n/NBaP+cLn8XBr20zeuzZLxl3VMhI3gUhSVm9Sww4VectrJ8vqh61QuL0YYSets
6rlteD6JknAiaUVAtgQupUAO8LpRrGJSeWVFbZaqrLykuINh4qYyw2WMH6jRF3Ps1tzXVgqW0qI2
cZ0wyks810jEMQ9jN4qHfcwBJ1ZGx5KjnedPRzOYns2yuktL/6717K1FqWiUAopSehnTXdK6Y6M9
DvrE5TMsHBGLZNn3yqVslL1ltUfBHbbwRqxr9ROwsAfi30AlrK0epFvdCM8Kn/2WMTaEWkj5U0A7
i8Tixs0yniNjSZy73VQ+BpVCl4wRcHcQp3w0oMck0iGaile1yd1e98nARdgDY5q6quxAY8M+knM6
WGRSKR0sKE+EuSPXNDwP2kPuR3sVBVgl0teCumx0eZUWjIuaXuHKpTxPlsfVVNdffeuqyK+iJHSs
dlNnJhI1pQK4c0kdnTlrQhjERNTCZeFAjFi/HAi/1SOFJJ0AoiFfBfjBM9smM3eVi4tOy22RIC7L
xjFUb0Ji2sKP91pArHPIdoHEBcCXIm4MZnCV5Xq81OhoWMhDB20FZBU3hyIANzFgFK+bN7uYOPZ7
VxSs36RpvDKy2Mko9hmnu4F2Gx9rkqLVi4DiGkxRy3oOznT+Ou6uQ3U60xvw3E7Z1pOAz5AWeM46
8zIIQpZe+CaTQEWMLP4YNAjiQ7Fph3KbWjVU0YqpZbqqc50y5Wyf9/Fz0GCc4HQSLUzDe0Q1Xxmz
R5EkezvOpVz+uuulnUhtPsg1KruM0NLEDCSC2zk3ro3WMplo4baB3Bhhe+4NwSYG5qOY1hLgDg0T
4UKAcbDq+C0u6c/FBU+p2sE3rmVu0E1iPNQVDLQRQTrCz74YSubY6lNLb46D2QnRdgzWEq7zplXU
ZTCFuC0SAj2icAeluy4keCJSgD4gXLuBDieRryKbShiB7V5C1U6pjzY4t6qooCIzlr29z/nVA6jk
NwG6y+Aijuwy5b6jwoAL+SMe3kiPCp5Y3QWQab256piU5FgdtGidGt2uhdUx8ryUiQyEA2Eq3Ma0
g6vAZ6yRhls4LR7FnpqZLS3eHdEKLhSN9SR5DNuHP0L8EA3BCivwrkxCxLWVOmWhbPj+t8LSzAe5
KeHHcVHSoTxN3ADkorrTOnuTStmbyWarVLmbedlWldqlHhi7GgTnzFa3rV3gDwevfSOcdB5yW2Yo
ZKuk3tpwJZfaNfVmIzgy6dBLyj7wOgayAVNZbJ6wBMS8wwpJX6XDsJRH+tKmOMFnEuqYH+z6QW7j
ceNnbez83rscHZXYKgV7Byfrfz2vc/rmD/x8Xmey+fPrP3c5W/kPk+zrJkcBDrLwDwAzgu6PYtzP
TY4vMIeFHylQkMXPg0/Ubdga/59Y0uxD/3ZY//K+5431501OtewkstWx3FQqsKFg8aoScUy9QwAx
hmLBqbxOMR0U6ykejsSN9ZFwkbb3NrG05n6Y0ol5oV3Pehe4JNbt9dnr3YR0I91Y/U5YR+k9mLaz
sbi4KlmfipzQj7JEM4V5aKGbzAWXYcrCc8EzMAFif0vc6FjcVe50F6T7ZrihK55d4iz8Z7MA23gH
qoku6UVBUcGZfptFv9G39DZ2y9/7s8sNE1Mw6TKOPfyO/+WuSXMHv+Tvn91vr//y2dVVQgoQ9f66
UH6O7WUWLQ1LoQqe5Ntd0xR8ZmHtgauheoRn5fOMNhNsmNCgWDO9t3+pDwDHyT98fL+89e8BZl0q
u7GtRbkJ5UsrTxjCKgNFd25KJwm4FFVzpQx9sRa5gVJY6i+Ia4jFydYsuxVGnR11LC9Jxe7JOk+B
9T7jeGAOGEZSDLPgu4AIrE07PjQQebA+N8DoTG85TOVrE5Od8EQ6uGCc3+I8zF3RWw+jFygrle7n
outWrcow0sqDt8QUV4CjebRCA1Smja+oKK8G+AJ17V/rJuxQpQOnigdKUx71etyGFAYBR6cZA41e
KY5W2ztFGe0ju9pqarCua+Ojpy81NO+DgDDXxICjzs6YLHa5D+EqnrZyF67pSbrSwvpKg0rQQ7ay
Y99JIn/Ts1d0nnGsCrJXCjfiCHZq3J47mgSHaCM1xAja4BZ/newQy0VKHQ9BV53yadimRBOTrrqX
FGlZx+eh+sjD0tzbfdG62kjX0jgxsRmZd4BNXQjCjHAZ02XWT+98yEh0m+EqkLmjV0V/JUXmXQln
YqUFWJWnRnuZtOScDNEHQIjHWsBL8MOPcCwOEZG8fQcWItqHSXIwrOIoV9BTLcWtUu0BtEGMATMD
3oOvTGUmzVbLiYA3cyySYSR7ruXLDjhYliRuHfoOmUknyzRulqHu+n44O8Sq9e+9joAjJ17AXQyz
8H9dRxgyfl9Hvr3+cx1hXcIcxOYKGNP+GaEMz8rkAjhfMucU1derHoLV/xE7543zcxEBVTkbrP8K
Zf3K7FSZyc9/2wO/vG/92+x0nCQf/5ngSC3Z29ArNxh/i0WZ9EdQkW9ykK8BOzKdrJoPr1GQ1r2a
fl/vNM4QGZzGsjXde35wjqKSPczgVPY2QDpOgARMmnTXGtj1/Kh2ipjZTGjSD+2pmC7kBhgm9Bq5
1k9KlKy9UToMgf0YhIeEnECg3KreToSPHrEFailpm2zwrl3BhQRFZa9pF963NatWEa46ka4TO7xU
ZUKnWQ0XBeEjwTHoo2xw8nAGShsm1XJy7lM0opyjINmDWVuaOs/FfOMLb/PpWWc37lsww6a/yjQm
GgEEmhJJpT8r1DhooB4TtP/YaoBAxevQx1d0LxXnkAHZHMCdKQWSwrm4Kz6whTqJAEWAGyepWjx7
nYfnuPUdvSzpaMC3SFK26DGVEOheaFOfcG0qbuAVPlKUpDtKLIAG9NdGDHXG5LJoRlqJ4UHbSqm4
2En7IPirDTnYZCMtUYOyCBV0/lJaW9D9cs2ECBBdM0joHZUhxqAIDwEqe8GL9i75ZKE8abIIyxng
qUvACDGsS6ssX7i4IyDRyLaumRt6kjj2SnRslZeSAYDg/TZBBvmy2QSiP0YjMJYhyPlJ99oSegsw
9+cAM5LKXyuMS+sfxpaIi3/s2tyN5OQ6MYiOcnelAPMJcfA9ImHI+DBnUokwJVUpFqTJB0tY9neF
5dlLo3xKROt00QdmV9fufYr94F8Szfamkz0KZ8gyHEEZ2HtxXZL60iIuzynW44S3XAQuRFyZGu/w
UZHa12aQ0eKG6S3B3ANdMrmB/1oxgQSB3RXBI5JrvC0kbKFq9dR0KcCuNOVyE2GVNEHLGszjDVGT
hpXSY4inVVGy+z5iMR95gIYg40oooeE2hGznATpwTz4FAyICet7Ah4qUW/OE95COxEJG7RDkzfnO
N9rABa1Lb/MGyGNEnZUKm6KQnarMXcOeoHuQScesCephbbGrqsQDpL5/TvPhKJJwZ6nYxNFKDP3N
lrNNqgT4UQ3LrdBU7NpwVDQWBa3FQnPx2NBCNBglHGBtAOGwUzoLlFWFVlMXNp3diDcyKk7BbTKd
ZZ1wFnjoN703YTUhufIpa3/oQKogomiO2SVr6hc/q2c9YNxIWXiINCUH4hrfY/2+bmr6Zxlc5+TO
swusUtdUqpfKh8yoUSycy295HTMRqnchnA3PpIU04jAgU1cvkIx99scw5uoaRddtrK0UoZ1+630K
Pg7HPv4RGv/+L+fdv89W5O+v/7JPIR+C3eEK+Gc29z+zFcRKEpGmKZPC4QI2n7I/b2tYUWe6BOUg
zF5+DvviyAFHYZHYm7/2a+fdf9qqvr71+ST/VZMk+JoYepgWmxig7MmQm2tJ825bjVxrotbsQDjd
7W7fSR7WCO1RDMUzNlYQmwaCTaERdMhyzqrWg15hBRcSY9YmbJhq2wFOT+x7zqDjIhizPl0N4Y1i
ejcFU2Vftz2Gov7Jtoc1E6HVGOUS2pJ08UZoXVkEQzfq+veRuXvLJlDAtBoZu1fSqYPnPN2mbcRo
oeIJhJrONmLK7z7rA2gup5gtmWw2HZvOwOYj/zigPzfhrZQR7UHXqNioYjYsm42rYAPLVJsy4Oas
s7HlKX1CbHQUFywJ+uGGYwssVP/SsyXWRbDq2CIjtsoqh4DB1tkaVzm8VcGGyi7MROPBxMmq3KZs
ubK2H9mAJTZilQ25GNRTPe/QElt1ZFpEh4LMaQ1WFLkoOd0G71IQ3gf2cOrZ71X5LdNoKOYU4Fnh
WXAqqOfjwSBtWKk7SM2L1B4HgD3lRzMfKAI7XQ+j/mbU7dFnroO6VG6Uztry8TsB9l15UXJNt89R
q/01jGZ3gNeDa7tZejozZ011snhXzOtGwfrhcxif1xM1Ll4oEnMDLbkE1AwuB0vk66nNrlUvvc88
ak8xPBxKlqm8ABAWmeRz6uSizSsZZKCHqMQeZLcMsTwtz3bVKNkLkJXXgUYLSw/WcTnJllN03mtV
ec9S3dxI0e0YZjf2YO4nXYDfNMy92pNZSLRrIzNWQijntElRmyyaY1KGe4kR7dtQqFuzR1wNYogP
Vqg9DbGFVwyl1m4lMhOGvanR5LB1Tqz9Sep2Ybz2hcT5P0Mhbf2bpldvGeFpi75rVr/3ioiExPpD
9g9RiWXhXxUA3IbfT+7Axn56/eeKqBIohGPADV+brY+f02aKjTSDmbLC/6CZ/WzcpzfUplPIpjIa
pB92xS+Hd64BGgsiNz8Ln+avHN4xWP798P71rc8Wy68rojYHClIOVxu9ocEj6AmpiaRxfGHtzXFw
B56+gkoLyUKqr2CkxiXx5Ta5h011l2TZIZkRNgHnmRrXFoCSULavhV7P4tZQEb/iZCjbI5MByYVC
gmc73I7hdPIj6w9LU6DHknvpkd8tK9E2ouOxtikquwaKlrBKnLlvSk6PNVqTjeLJk8W0mIf7H2BC
WAmFcj9fmJYAOT9w+BzHYIJ9Xjx2NsDoengOzJeivDBZfrONGOpC1hykjEfVfJdzgGcigBPeXlRN
23lVTdZslt4HjJ1ZRAFIk3wIKcF1k8obzPDbtufbzCPksro56J111U8cx/JqxOGT+nf2pByHRt4q
Jf7/gjNulIqj59dLJricSbtizjjLrjJ80PJyUcpqlfQ11O5kWfTSB85rb804/srIoZp7unYw5GGb
2IDc7Ux/TuaQVJTdhK3E5N/3YkjS/usQ0NjuWxPIa7nB1yODjokaIDe2Ij2RI3C63K82Vim/BSTv
fu/Hm1Ax5w8gVfNN+b883urfUASy+u31n4/3XFDEYy0rpv3n0eVT4BMIwtQezYrhn5bnzwOPQWBH
YFsRMzNrXk4+H2+NpcBE4APVQ+5Y+6XH2/wHffqnt85Z7+vjjYIIsrPkahH4Enn9eAYQkf4tbK6C
sjwygpXXfVdWCHfJPYTz2YTWmjTAUDagFPXKp8I7jIt96SGZzaB90ndjvjKFuscv4ZgBSQaOPcvc
wuuv5uPJ70PiKFENRDQyloUEXc7qbSj5QU4HzeCG+aVBHWhKi4BufxhH5Rx1NBbRiGGo/cIr9joB
vIbJo8GKM81cBK074ud0TFGtDUYxfm2c6CtclVa6IYC31sz0Ts4sTikfCmm3psNN1T+wfy6K5Nb3
yIhizG48MP49lQu+dqA/ceGn6u1AWQUjwvn/c8mfHF833bTuHdYmh57Ui8dAOGx46wJFIdFcQaOy
H6pXjeWpS6Vtj6qdq6fAG9qXmYTtjPmF2/46HzhzpbMmliKOSbbpVIhlTHHXWArbRA8cQxso+kVX
C+UEpqOYq5Bm0U1wH4wHvnvutix33VVtAs7rB/vURh5NGflF9nVHA6izGNv4uTG4VEFt3I22vyk0
+t0hQC5lD1OiOfVLpeAXKQcSqZ/2ySflUjSUP1BdvCgt8ItoKfjgXdOuLjXLddB7pwqA4xgF7hhI
nmPZuUuDB/Jh/dbF6r72YcKoEwtang63pRQdPF0iZNQV2apKym7ZmZI/z+/vEbcr3nUDqcsgRz5C
3cbAlK9VIDZqCg4jL71tXtmvuGDPGoZluU9UR25yruXYvBEPjA+orTChKrgRa9KcZykkWzWNe7or
lgkwskDD7VKp1uswMGbt212ZhheGkTexh/vTy63f/DAzW9ssgbvNlufpwb8eZmZGyjcZkizrT6//
XO24u3Eg+XP28GPi9tdqx/UOoqrOigabRceN8vV6N883AD2ZYK8Z1LFGfa52LJ4AVImFKKbJRvtL
q90/MAJZqD/fujkrlV8sJ13dZZWw4mKTZTmGLUN5qpXw1tK9Zges+dQoOiNyk0TS0HVPDZ0LeZlc
+TSI90mxrwLZ2mqM2VYlJ7N9HrXE7CAcLvQ620GA65fSaDqRUb6mg74UlCUKkbhGZ7ORD05o2ivh
xTcaJVuegnRREjQLtH7Zyxwh/PdGVd6qinByp8jdttc6NzCylRjwkeOIIdjYkJ9op1p+8wmbwGUD
cOolRujaRu+mhCki4AFLT6kApqHuY8MuHYvrANsdl4kRALRkYSioQH5LWetIeXZfgeTElAdydGDi
kuzbKdk1AyOSwburNL2kOmawj5KI3Djwz1JZ4E2gryhjAqEQJ3OTrL6K++w6ryJvXaZiuPFNUCYE
3BOIDeWrsCic0wsCimPX1Jwbgbups8tgkhFxKYFsGIl7pnolCrH0hQyegfYB3G8IfQ0TF/zwqFc2
ip0MG4FM2dqHYKMGRF4ecizu8MNr5aRkFriViANgwkpcnhITB7ja3uvEWew4OXLf3nhkanJoM7Wa
3nQe4bPwvfJJuNfFYm6riYbbwXzuaAGo7NlbjiJrDtSjaSyLuBczxaEBMxglRxuBYpx8/X0qJn76
oAWyp5ZvMkEWVIpuBa6OW+dZlaxt1VvrqcpgbzAA6vWNUl9ZGPHJpu5sX16WPs7CXoMMLe/7Uj0E
EZDAEY6BUq9CeAaxip1ayY9dl3IbzlnNMsCqv/URDQmIAxGr1o9hxr8vWiwwf1u0vr/+c9GyVUas
lABgBsCFx13qc9GyuUIJZq0Wbs4f57DPIxqPNs2xmAcMXv9zdFoFdI2pm7jYPNb9pegZluO/38C+
vnXt2w0MnEOoBlJbbMhDHNOcTITbYM6pq5fBeq6XNbymqpQXqomu5B04/6er3i3alR7cGA1EXIQQ
aVfp8VnEOyk8wM6UpPJ+GKNNALT/SMDyHHpht6QijWleLLtCI5Q8kgWCWn9U+pUcnzMI0iwEP/4x
HzT5vqflNYLAScuMCUGYw9ZWd0m7zo4ogfAbLKpzcxu9tpHTvJakRPiTRcQxCjyH9dG+53cNhi1T
XkHLDAxUZmmhSRtfw6u0bghHTzeNvBT9RZHeffT96kFMBZ7RVxSbYjxMyl3zSmy8V3YQWKj9sLaR
4sTT0iIBewAbr72P+lowrFlkb/pBeqU4B37qYnrFuQOSpXswYVSApiD95SZrqoPU+MHOPrLULbzb
MH3M7Z0ggK67wmnPIOuWcnuFZ05evBJYeKnzfT+dp/KiFG+DdqbyiS4TlQHOExVb/kYJ95m8EhGF
t1gBnQHPR7Gn/3uj5yG/rtoxIlVdNJm9zIJgOS25wmJFrte3Uk6i79C8Eq0jOq4sPHthINpBeT0E
N8WuGBbNMdotBZFtSoL3BhdirpGdA2liqVCdshTqMvqonQX2bZQq36QEblEfGHvsgnQB2YaEGNlt
2SE2VC5VfYEXawSjz/GSX2+yqNOl9oevLqkqJYx7pV1R94CYOOBcTN610OmC80CHXpy9eMHJ11b2
iwno66bbG/fT2ru27aP4SG/09Yy8e/DfoRra2VWs3SjttolvmdmXQABTZ0pXDA6a9FUfwBOtBJle
aq9c7sh9Ra8mIF3ScYTiCDyM7lBuEn/Vmku9fqpTyslWUssHOFjmzVUXrbyRVjfXIgQ0OTQ/qTEN
k/DJDEJmazgBwbBU85fWc0bxOgqaoeizaakCxZa2qZPrkT3aprEqB83ymtz57U1LUVcRQ7mhl9Tb
KPkuyQ+53S50PHYln9g8OmvJkRYtMj6/9WqMd9iApDeHHcx5APCvR8h56PztCPn99Z+rsSDny1kP
RWwOX/DKz9WYEmAZGU3DyvHzhdkgI2wipMH7Qi/76cJs0PVtWTJOL52p+6yi/UL6QjHnC/E31/LX
tz5LAV+PkBxVVa1VlHKTQ6tgSEA6i4fEyj6w0a6gkJ+nYlSA1IxYeZP3gG6xUPMpTII2Q2y2pt1t
HMmcPQhPPXgcAArGU0pfre30xiyfJDAEqRy/+rF0DO1nrkwO6OVrqbgr/XbBBxUwF/H7ZLbA6PAd
DDB94ZNdAC/GRUwR2Xayqk0ZykB/30vDWit6vzMA+YHbT41zZJ2LmGU34h6OpSuXeVCN1Im4AHtS
5YTW02hD2G/eanACtOSZqr0I0nFVEZFK6HjsxlPBoxkHOKH7vdI3LDopsTcA/CSFq6EnJkbpN9iY
ILizo24TEwKIhe8yAd4aWF0a/ittPx3L7CGpqvOgv/kcuQHnu4Gvguoe14KbIhdZJVSwidKORAox
K4WjMqwmG9nLMvlEOhBymVbjY9vEM6z4foY+sNRBorkkXEBTzDoRst8w3A/sO3l7tDrZzYW8a/jJ
wGZlLDE5oxzfFN5w5bf2wgY+2nnRtgs4qIKNdtBEFyGR7GKIr0sMnnhdesfj6Ojnr6P/psv6Ui3g
k7FdmhhBsfoyyX/SUu7mH2p40Qd/F02GI3IEd1X3XoOofA8z36niYJd2OaiK+i43HjqTkASzcs0D
oiGl60iqt0Tvtnn9XLSPCuszrIxV2kjQYONtmOpbVefSbnAdDrVN3Zd023RrSYu5S5NXGTso1YDa
0iKh9zAta8dUZr9hlF5bWvg41iqyQuKoMUTyng9NPxbn0qI301eeRrladXAZMV3r18LubjxbO+hq
AnG5cvVg3BUtTPOiWql1sWWgAYiR3z2FWxATo/DUqoQnS+boHXVeRrL34rkvKI33WV5cNZ15NzTh
JvXH/+XuPJbbVtOtfSunzvhgF3IY/BOCIMFMUVScoJSMnDOu/n/gbrdle1fv8tQ96dq2JVGi8H1v
WOtZt2Nvcrwzw4zePXFuOPJ5yEv+J95VtXzzEUFJCvJdDV2W0tpjQemeME8Bz5Bk7yV7KUWfFhoC
jKrL8a9aExEMeA2DLsZlc1c3DI4U7SHMy9RORdRghmeWdgF4VcvGg9V6GIeq/lbWUiy7V4V5Av7R
xVRUW6kxtk1w7DoRMBXv/ygaPbkv2mGQ1fsiTZ+moTl0orVtdHNDKbnC9sdvf+0tQCsBWwcNjLFd
lieMAEa2NDNanDZuWbe3uPCDKnH6AbfOIEPR+KPvjhmApHNQkwuKze4f7g6NE/inu+Pnj/92d8z2
PCyB81XwrVz/fndIiJnIIZ4pExL3yvfxAxcEKxZiDyyuFhTBn3YpRPDpjDOY32oalwvLj9+4O/62
kv/hpc/D2E/jhyFXtGrCh+XWKeQ50z/XJOWxpIBPVO+C5EkIiFSfcIFMg3AyxP4hVqxNFKM8bNRV
3qbiQuiHW6/23ErGclCUW8HIDkGiXZqJxQbu18AT7JaO1uv2ZlHcaXF2zM1qozEWMwbkx4ZwhxFu
I4P6kWdkj7VP22Yd0rqWre4KvkCmUkvtBJQhNOEm5aI9ju+tdjLIO/apoAVJ2pdxtYZfBqBiK5fd
ehrRcMXrLpeWkpG4Vhk7k5Y5Vs/oUheOWOzDINxkZbdsiX0NMzvDKzAmyS5surXZX1qlPxm+9OKH
IjvyaEio86HYRdgG/BqDwDzVaADsCAxetYXaCxgQLNeoT3pbLZVaWeZiyOw5v+TCvZIwSYBzOI2I
Q9XhIgg93zw3HjUsO2OhHDEYdpAySrJw9S3mxbXM0sczYGIPp5BMAChOiDiNVT1d62zkUW/duIid
3EC5VGnriuM0x2rHgTnl+r1MWEsTvSJFOxWi8hwn57wziHweF0Kab71cBLMXeYxFo1m3s56iDNCj
sMp7WhwlfpIk7yYd240cIL5hSp6IOnohnA2dvh+h3MwnRRrhlCioNfIW5VL6pcaPb/rWy0iocfl1
eZsQ4nasZ/+0XoON9HzXSgxHrWO7GrEpks+qVOJjDdTRbvBoMHrF55e0waWuy5UqeDe1PgK27lc6
uQQtN2xutmsQwAthdnEa+XE0iF02byL26TH7AQjECLcgheAynfoUM3WzkWBggv4WVqOQusTYtmN6
irjKmXQ9qcAWI024GS0wpFl9AHIZNc1qzO/VON1iCQXvuep89m8Yv6yxptCWj8XAwL3SQPDdAUTc
Ijte6fmXivs7oyUo+ZJ+TsXTD7ZIBVSO6qXSCF8IYfRQIfnpnAZLxVTe5dRPqHGXkfUcUFVlVFdT
EC8F89FLL3KFziCHJzKAh8jkvRS3q5q2raNWk1h7B9RuTJ9x2SYfLTVdN8BuUqjyrFpyCsGSVtCU
qKdKfO+C4nYqiJKAimbschkmZHGKZhJHBXPRTpm7xzUaPat9sxL1aSyiQ+hXdwzxsoWYg6jiLVxM
IxCw+knRM1eEnjAE036KEJh4WkourzdstLpcqmQaKEV0nhv2kl/++cGcBsw43nMT+0Rek0mGjpiU
yGhRNdZ9U8eHmmH/aIFxbEf2O+DUxAhyZp9fqUpWusVx0uduWjTgOyVXnmj8Q23pM48z6JfSVL5p
BRlIzUsfkS8HPUXtDMAUE7lI/VbtCKcui1PFRWrSMNaIxP7sCw79rMRgCD8nW7r/fsF9xSj9fMH9
9PHfLzgm9lxUFr2OisecIde3C467b76rmJb/h0P8bVRFc8TY3UQ3BeSKf/Jpvj43R4zdaY9IZ6Oj
s37nguM7/LU5YuL1n299liV8vuAKIkVUJfYLQl0tUPtljRBeKHI7EGK4t1FTX9oJRsaoiG42G7ck
op3MRNjFqXIvQgzHnwaXVQfwURYKapXqfZDKlWBogT0ShQC223tq8S/LAzdVEARoJdH1LwImW7o+
qlTpXWy6VUzqeUeOdwMauGSibnF8Arbal6gDzCZ0inFYTfrYyyyxiuQUhhhDuZWKVnFaPeTKY9mH
buEaBd4yLYZlm12TqNzDIyJ+cLyB1PCl5LItlWBTpwQOCASXVQxsukWSR2d+zDam3F1sDGe51dBN
cbUq0Nca65boaDgsns37dZvN+Wn6qHATwd9UxxP+y5WBRGdRxTIMUd96jhIN1QRytIQY+i72nQiz
6IOqPOe+XDV2kYJCEgdpLhg68DcGEWlNOW3bioBzCZGs2q3S3iP8ZWtowllhvjOX/ybpunGV8v+S
E/uma2I/l1SWjBZ3z4FIT6ZLOhrkEiwLAt7OzXzcG3UWoDiukuWf/GTLvDEI7LHs4M35x9JV/6V0
/eXjPz3Z1KwWrjNtVjjOO7dPTzb/jV9N/faMfhZGokfC363IX31AnAffN2cqCQgiWks+6e/qBJAP
/fJk//DSZ7fA5ydbGwDN1qDOXIDd/OYPilNIc4xfHAFuIalHgS0pJyxoiR0U0Dr2Q7ZRB287pkDI
qvS1IunU7kbvmFMqEtO1SavB0YruSPPlVD5Y2FREfzYitVa+ypYvasDMObLiU5AZ56mMDo2ski5E
MhTzhEgS136PfqZvV5VOT5UyghZeKhKgDPNZ95X7QrsVI9GFOcqOK12gLEQZF0Jx0gdXUK2tj83Y
Q0pYyO2jR93X6MZt20kbvWJ6EQcCqnYFT2804hQYKKGiqm5txWp4jIlutislw2YaN+sYhkKbxPu8
HM+EaJOvUKHY1DvBBiKy1lBEmnl60oz4VqyKZQzwRijTYCkWHuna7bqsggncJ4NfVkhJKW3q6olF
3bYGnNWTlZi3/jkvalfTs5Xck89SpHdeSzB2wtDSQB5AkJi+ZYhS2mS4rEkjGd66QTu2Iymzfv9U
C8O74funKYB0fF+AzjJR9KeevCpiYBJKggegW3eNgZXhi4lGk1jXhRqbr8LwkRLmSr7GMgunE/QG
JynE18pr7zwz+1AGjE2T1blRILuNJqxrUrkZv0qkKaW7yRehunkUUoa6wXqwUOooJYJM2hrqzdgV
47mQtOdUzVZmnx2aJkOKXm+GWN2DIa7tLM2eeR2q3TfmWiUawrGMSIKSmbgIpy6FJcPg8uIP2RRA
NA5CsBzMpLOxVce2Nhi4E5p+ZT3qee3WMlJdchHVFVQLVx/0D2mqF4SRn1IRiLFWO6pQwzUZOn2b
eJZwow+lBfekMrGdjM9GUj8KWnfnScJ29okkjLqGKe7dnmpTgrNSG8Al67UM+9uMiLTsTVB5Aof/
EO/lksvLMMCnOdogGs8IU7KXJszvidhYTWrdYYgaWhNPWazvQkosTfM+9Arwhz9zVAUYJoVJmMyI
r7yPpdeiUDwkv/Ua0dAK4Pa7npanoLgLe2rvOmDrSuCsa4V0WgkvUfF65uyx4YBvUr6MZnSImYZt
+yALoQRSpHYe6tRY3jTCODpq8ZDW+k6QwGymUOxqdj3pOukKFqhKvQoND9UPTPJVmDYbPWRH7nXt
UTWok6PzGKnmn72cxJqMyAvtAgmJc4H138bheKF+HWn89PHf7wXKPN1Q/0Ui+uxuBlPE6Y70899F
HbXW94JPNeENIalSjH9L6b9dC0w0NANFGq7SrzL731KHzuXcT7NwEADAOvWvkJF5qPL5Ukisoe7Q
F+RuxQbL7+n2DGXx6Wdz/tcn+x/ozgDHcXD8v//9m+Xn5x/t14rz08ik60OxbDM5dzuU3TzMC5XD
vKdGMqOn//6V8GX/+u1A+2HXq4r81LB///jtjFGnq5lF52V2iRaujIyBNRB10xaavFoh4SUTUbQG
iDZdRc1VdYWACchw6mHiNNFctvTrii6JA6NaBrm+KzzrVlaqAyoRZjxNGGGRVc/kQSRA54BptlHg
jgw2FzihenB1hC+Ohgd2OYVA1uUPXDxOqSHxbEbSVCOx3mKFwvo9ZjA5gGUCSeqZbVBAm3MlnVJS
D5TWuZK+p3Ks29K85eTUDFdqPI+wg3jX0AKKrRvC10t9wTUDae3pxVawthHNG3JEJ1AeYDAtcVvY
CnoWYZCWYEiq/q43NDedxK1vtmcScW+btJiFJycpDZ8ti3QINFgg4w5ZojmV16lO78eMgH3z2M9D
Ylyxb9jht1JgiUvsZHfFFK4UqYSSSkugAYmMmmefLYDmTx+9ekDKKq/DFjQIE9u6DVgkChdDa9nb
1um280hRqJNLLeRHS8462utIgaXBzreK+q3ZCewLils5ZPyqa+cxjZeKwS1HL32qxcFBBecEwJ8D
w3LjknHH0H90MR6q2Q9jC3HoOez8menX9ca06s2fXPTOPvJ5KWdKWBn/qehFKfE3h9uPH//9cJvF
7Tw4fPZ51UdR+anopWE1/oNa48T8dLopDGThAcM2YqP3qeidTzfsr7NziUTw33QDGV/lYL+cb99f
+s/RfzwgAWOVvgBW/sWgWWtRBrXyjdpcrPGhCo5qcYn9KyZRVgXXPn4MtYMKGXE88KxjqLgymA27
cFlssFCLzb3cLpE2eKYDWFUiSRmY34BuM4HcIl6hpyXtti4/vPKokFozWOs8dtW1GT4IbDeE/nYo
NRwj7UJo8aZsEsSwrYuz3JNPRkf117patPampWQ5Ve8IyHa9XQAt03Ssq0mVolFAdUQ8IJr1DtV0
FMZzTZQdwJzHvHACpAGd7iYW8pKlmGz8GjCjY3mrQbnVyeecbhNmPfJHHThGsinVvfXFVG0603bc
N81Jt1JHZIYdd4fS35v6c4dsQjuw+ViKkyrZ/cJqTjJirAFKjZtPSw/ezCK6i+7kjnnfg0WVA+z3
ZRarsLubjpoKUmeL4W+R93fewNdObr3ivhUPnelx5CERiDakpQOhD8pD5qksyp5ibTWYd3huwJRh
aUHKZhS+rZQoq1ZW/Byl9lB0M6plUaOnygkd+oLjsY2w4LYa43CpdfWOsKKeMhjWbTB/Grz/ZGRg
yZlnDdvBxNqkmXY2vMvdk0YaG9qghck4twieOP7N4E0r1rmKB+o9Q2gzPZU+d5XqAdANlsDikhyw
Hvjy1hnz7kh1Z1dSzHZL077EhyqunB6wsspgNVMqu2LPmgKtzV3zyR+3kQqVPBzB46F38INtEce3
g9LQ7ovLRL+Ly3JP5XyfJdkl15c1PKEyOjNRhd1XlI7CilJHa5hIKMsKOiLvw/NWRDxJwXWcc87x
hQUw70XDTYeHSLl63pq31OveuuRFLRwWZXBQJwxX2dzKydpKGU/KWmETyxw+EJzkXj4pzz1qvoX/
wSARtJXantB316ZDOCxToAn9m0BeWvIY9jdZcmB+I9zTR+RYNbbp2XSLAyxiEwkv8TJ0hA/mJXru
GGubi8xALrcgg3EJXEmMXijyy2klmXb3JfmC0CR7rcRFgQzQim8U80kynwzpReSaFFAaLpj3YIyO
hQVpcO1T/4gmz/jCngWVewxQWbANklAm1hUrFT9ZPf8563YyTYLeybF66SQBsEY+z65ffwH0gMAY
44NGgmgrXSZYwc1NV64QXG66/IP2buI3CmEl1NJsybC0xq7XkDQJlWxVmo7ZH3LGSDH2bNh5tsYd
TtwnvUtkD/6ihcOSLGkO2IIW5X1au41/iBlg+3av37UmiJe9FdzKCAlB0EIB1zDTRKf41nwwPtC9
W9qV0gADXRnswZzm1TYrsephBXNmCSMKSnXbtw91uyBaoMiWQYGF2Y4LEiwX2XGikkv2Y2ozQMO4
KOP4BY1NyMC63rQbnzcgyniDQacGdkcHhA7yxX9oidy7DE8UGcMTnlqQp/wBYnU6JjK/ehpqbTGE
96xBgsOYb41lmDxGUsQs7GBdravQbxNp1YU7PTgVmm3WC3SXo/AoMG5Ki4c+WLFGh2Cjym6eL4Vs
JbRX5tmWb8f9KjIf6DazFgb4+KYRHqzxw883wjQ6NZl642FeH6Udiof3Att7JYDFxBkJs1gmi5OZ
Qt+/9d5L32Q7VSXi9AOnJ8ol7JM9MDVpZD82mpdsdHw9etZ487N2b7CIQp9uHJXekZtd1jvJYMcy
oVyIu5i7LSdpZ0SOyGOTL3EBaeQX8ct7kS+8bFW0w3zrY7nXNuK4VC+c/cRPh6ZdcGL5TgzBGXEV
Pe6bf4yZM+jjSWLPBLPK2zK6x1/Omclvaf8gkYQ6Ss6U3HeHGZwya2XxhfLZSse0PbvfdeABZN6F
uwGs7n0hdMvRhhjmpAETxXzRG0sTc9XkkkR9YN3eO2229nXMSTYxZslKq5ZyceTieKxf2oyMcbyX
uOiXtbJtUT6r9xY6i3EyQcp9aWgGZWMnyDTgU+iM7V7HvIUCYNyJ4nOtXqf2sYkuZXk0itNMh6xv
QNB14y5K9mWxU1ZWdRjxeYrH0C0XSFwmC+0zjihEMnuPcxhd2UQmRcpObQsJeW1tgnlFw1ZzkRyI
cHdJPjKeojvz0rv8cfRRv3JL5ni9MI5wfPgYUjI75/o8QdOcMFtlJ9G4s7RdrDn17ajb7bgaw4vS
vMagQSt+BWIEGrgY5kzOIobNWe9idRMIFyVmTUlRLnAeJMMyPo/1ptcOgXrMaQKyi9IiLX8ZZ00y
9DvLOqLZ1njv/Swk14XcJlSIsMs2OqftBqbKslm8+WvBTtdYfMt9dMxKG7N7s27W2ktPBNOZogMI
4LN4nSZlkRNoPbpBvwf3mWgLVoPKh+puq/lVLvRXJV6DGPVeeYE8eHyCa3VpjsKX8grAmylwiCkC
r0e7V1KYnLa1btmRkX3F+xdyMnoEiZFVkC6se/EKRjZt7HbacxzW45v7R1fCBno30Jf4rxhD/uNi
hyHqT4udnz/+eyVMHC1+DHDGWKN+QHXS51MJy2A3/zXipSv9VAmTgc3MQWeFalH4fh//6n8xRZYJ
rMR2NvvLfk/19neLnR9e+tw6f2rDaVm11hwpRLShgTmcH1XGTNuuJcpp1HBcSauxgRmv6eVDOGEQ
H+V1qWuHcJLtbJSAOrI1T2kGgTCNoYk+KXsPOw5NkmVL7VJZ/sYsi0VELVCQ8bpo6qvY6eitcHP1
mLPCaQUKdDfLJvJA3Fjjfd5Em4hjycq6Gz1RuAS8hyBLogXhGyfEPlhLM5xVgsbITI1Y3sp1ggcD
IahirUN+wTs1+Gg7vn5uAPMrRYzeJYYsCYxjEX5INYemmU1uYI77UcpvQmzXBEVz9wR3Y1RcoyE1
1nU7aZsg5caKixBUp2SM7qAedBrYWc7mpcMmiLlwVbrcRolWCUo8eW5/K4jvQ0vKxdwYN3TIquUj
0I1k7p9kHRSSXRMby7yQb914EmmwExptFkFrM86B4pRHb4q2GDdRaCC3sog9WFUTnxfJGZZgOxB9
UhQeZK6RmDsYC1ha5ltRndZt429KXYW27AbzIlhMdn7cE/02TwnkeV6g9UKFWwEXPEwuxFFpwEKf
PDreeo/0nwB2ecs4o6rVvW+w759xBph486HdVlLx4muQZKwGPti4xJLvBIbEpKS+8wwOH+wtCtGF
Snw/x1GoGsoQdvTDyjOKVdnthCl/zVPjtrdqUh9ZRc1B6Zmx7LXCKQbCK/uDGOCxny0jbbaatGnd
S6y9w2rTSjApU//AkmrtxdbSb3IyligOWhK5zafOENHpcQn3yAGz2C4qQOpQX6ryfcTRZ8g3sX4X
cdkUXb0Lrcm1zMvYiVu8aUgQvOyodv1hrI2DkBH9EhTqdNAkn7WdMPBTH5ONWIYiI4t5wTBY3N+h
umzL9PB/3wdYVvTUU8gqzK9MZtITcPf/+z5BY5AH87+zlcBz/uQTlv6dc441Nd39Pw1SOSw5h348
YX/5+G8nrMESXMLhQZzdV0ftp1kDnEh0vjPf76sxjb/5dsCqf2HiYJ4wS5xF0O2fRg3qXypYLcTP
LObE3x01SOY8W/xx1PDDK5f4Sp8P2F7pA28k1cLViaUPygJTA3AIpvAT6dbpqul7MA+eVC6VfnhA
mrHTQtmJRelUCWTITOVRmqqbSk62wXjWlGyj+SPGdsEjLlyesd5BEW8aRJtqlTtyiN+WiSPSZBMt
bR5QaPgdz3CZ64gtBbldyR1dnJwSjsZzpYCCmqKnoQ7cQsn2hc5Si9em0EayBpjalM1QAAGka4OV
rMMFYhdEw6DK60gjj478WRixpYxf2Nsr8NtNobiaEZWhbL5pySH1GmSWk9ZuosG8ykPrtKXJMQyv
dRJ0llGZ0yBM0iOhPwpDBCPDKwMnyiKyF9Qm+4Brtw/laCFKvduCKGzlwGlkczdV6dEsc8jBHLML
mWMdV5UMxglLV0HUjzmDWkt9KTf+ayRrIR2W1jZMmT3D1SprHWH9tXhKjXZwoA5yxhPUSsRZudGE
2WaaytmNJkiFoxv5/Uw/9sFljcbGnwlildjYVfjWaE9j0J7HikRauXWmOD4LorAZA71fJBAQyPjx
ozsiMcDRao6CGicm8dAilFiLljFwdHSptKjlMTfit9LXHiJ1BGNI6InpMdTxkRn3hTE5sRpCM5su
Q5vvYt3fZ4F8HTTzPZynLDooMRGsi9YzxtAPypS5nYJumQAMfMwgmBrZOpWThGCifpnK8CmSJ0Ym
A9V3QcKML0uPErMrGD0LofYf/SR+b7wxsRuJn5DizxEeJdEiTJZn8DY/wmM20m6WEHPr2BHDl7wq
bzRYVUf8yv0V83d18atyGUq9nc850ei1T+Og3EuYpAWCaPo+3bLTzg9K7Smvf/JxCBoEAxl4Crxm
ksjJ9F/3SvPG4sfj8JeP/3Yc6n/NKRWY3shWm9MqOG++j145JJEvI4WdoQaf89a+6mHnvZKoAwf8
SUkkI3ai1JzFEb+rJJpdHj8dhxJCXouxsKGTyW78dBwSfZsaXjTmbt4SpRsrjSE6mtieRcvv2UUQ
cRH7MMHNPJlTyaBUMg0m+UJfx2O1aQbGg53PLMrTyC8DZDtyHevzvRzNN7Q039U1l7Y33976fI+H
843u59ztE5e8xmVvcumHAvtlqQm205i8oMVdAM87SWVyrDRpG3VjyHDScLuqcwufSa0R74seU5lW
lacyNG5KaCjGuGgDMElKRBsoEpUpiMaV/AlCqmcEibe06vBjtFTChRtJ2uR1n+JSHfd1qY8rMoLU
tWEiD0p7S3WDKGj+7PRBQyaIlstTZNX6j/hM42+ehp8+/tvTYPwF2QchnjhH5+Jq+v4wGPRRqO10
wJoWghrphz0E/zlDOoj0pQD4bFvX/yIs0KAuQFb+2wyer2DQn5+Gz9+59pPnqB57eJJpWLpNhahu
LJfNMoUaH0jKcwG6r0WS2ZVAMEvvIQnjfikUzaNmdUt4kU+lkeyjlFiuzFyZFUYHuXFGLhi9Y6hX
rPttnwKc8vTXuG3RpjIeqqpbb0jlRel/yclfmOO6oqpahISNEnJ0NFOm4NjlJeYx17rFIxoz4Tvj
gYe0y8MaINbTkkeRpD7Wmk4d7hrZ1bW911ytFP9hCzyxdovytc9vknBTVhJWFGtJKGJEghbTYZ9A
04V5lfq9LO40UvF6pnxbMbmE8+o3OBMnsCu0AsiQa5CAnbCGSIjMO1TYAcmzGUKe5juPtsQEDDYQ
OouPMDvr4X7K7zHhs3aZiR82CSsOL8GYDekN9vuNGt3r9TMGUTQuCyIgFkWoLI2CnQoGdt0NkDAa
o53k9+atiKeRkgLHFFmJ0a2EaciqP6xmdGPzLu3I1goAtU3Hci81r3LjrdvuQYPZgYK4Ikzc0CnV
qPRweJY3ItC4Ux7emUj9xtzCQ1YuERWB00WMHm7qHI9VQWzjo9WS47Mqo32qVU7MKsd7yUF8NnOW
MLWcrjCJUp5EpFUSW5NWsqvkbGzkvcYZWXQa/8hiudshGMRHNZyt8twTg6vXj3wfKt76NHN62lLe
At82pwelaRDZnBX09ggXSwLny2xVG+9qde0GR2/PmnmvGftYvuTeymieeyMEvdFRGR7oGLFtiYpr
wsQHx1rt25YusNiZBai2hamtNEIgq3WeHrqWM3lLMVAkzqT2yImdjnRA0i5VBNF25rS3WbFTyb7x
doPPcMq8IwfI1qyDnHyUsDysln/V4FJKHonrWSQmX6vDfJAvjPwSTNsCDeMEHcnwIS85f3YtwV06
R6JykqkiN+p/qyXM+Xj9uZb46eO/n550VCpY49kh88PsyvhrLgkAm+H1+dpcfW+tOCL5GwBIhJMb
Egiz77MrDRvPDIAkNevfw7Dfcd38TfQ4dtJP3/lPsyshSPOuE43cNYBuVW27VH0wOPok7CLGVGan
3PXZeEFN7EZFe9SCmNTJ+E3rpX1iSUeFtUMop87o49okf6lPzC2oEoileNTiizrEbt30jjon2vnQ
h3JyjL2cEMEOUHjuXwwjXZtWsAzzYmvOyqpMcOpYepYVcquS4jbNP+RJIdxcutV7YVVis7YqVrtC
w9bEkg86T2w+R3h79T7yIIwZHcdJTEyGyaojOLSkVUqAOypSvH0JE7eQmm8CipVFEMIvUhtgRvBW
n62pWwHlfMv06myp5VMYZivyruwu6R6iaShPoY8yuKZv65ttyGKtCQHVejIkXDwogHiCipgBM0xe
hvwxSDm1azhLqjnZac2gWFBp1AhbHkPQcBxguPAk8JJS+VqUwRLF49orbTFtOLXGj9Z/yUEUCOXS
z7OdiItx0GngsgRdpNfvvFnnGJYrMZxDZZu7WPWekkY5enxTg2Y4mq+dG5w0RZEQyU6gVFw8Tag2
qjKzEYtg3mxaNH6j+YA+zy3F8taqZTZr/kmaJEfDWGgM4JFpVOOu5Ctd51RRgOmnEjKxnj55mEd8
64Obf41AYVnOjldaZOCTdDlvDSO7sTqKHpaJCSZ95m8bjxM3M5VF3Q43VpIxOyf2b57h3ZHh6pVv
jXkNwMDJPb1tSNC88Jhn7liKjx7B4mmEwjxRN5NSqViB5QdL0M6TSFy9GbAIDZTgQcvkc2YxITWb
GD1BbgDW0lmLIqEvzO1UMsC3lJMhaWfLD86lz/IJblfUyHc6Ai0bQE0IK3hYZtGDNtwX0UNXAXqs
B2TpTE5Nc99ok+J4k5jtB/Jv7utSvA+Ss4d3Kyv510K2LYiGgSlnaz3hYCqsgYaQmNGTWZRZFB4Y
SvXcuAR0s3WB/wbJaK12y6jhq6EJ7RRtVRaREwFjDg0BQUT+hVgwaJ6V9AqwCl+zX71bHoE9SObd
oPSW4UBXm4XulNW7csb8h2pkm8awVLz6aURYoBfiWm+Eg1azjzKj6SQ102PY9hHroaDdm6HPU5iq
16iTyZOJGPNVwrQJhxwQ1khSSxHO3lyxv891DDeT6CgWhlYNC/YiDxPHM3M7kvM3oWHvwtHnBIO4
wmFty0NyKRqmkr6WLAaTyMmJ+3zwL3r0kqk4dFgbVdnbNJr8zpjFo8p+eZrwEnuytSqN8DB2wzOe
Kdxd/ND0/KqmJ4Fxs6aKTtqpRw8VsAU5RuwxJSjiPg+qTZSNrKNH0DzYGgz/S1tJ9p99l5nIr1So
eipXyD/0xej5fr3Lfvr473cZHE7+p31lZ/6gw6cV4AnS0Sp9zXeUaC++zQm5sdB9ImMy5a+KSzyt
3wSX/BV//JXZp369z37HYYPH59fGGLn/f771nx02QosffBr13A3YgsslzjRGbRl8PXUVGZuAlT/q
c7GALAXvDnnx0fNwgw4OYapSi2/mZN4JbkwK17ohhfc4nNMdErvpjMTEWMkXcqKtJdZOBQfcgqLS
2lt7NCMii+vwNX7tta3Qrxv2HQtIupd73VHe4wckB3vxstOWurND2fSuLHZ4rE+4Xw7SieKO2n4V
b7MTUvqr9lBJFwyi0ZPxkOpHqVgqxRJvacSruTNQ2TvFynBZG1nmYjyOqAtCG0DyTBkIl2hPZGDJ
XCs0ycesXg4Qm670AcD/B2T7cnXv+yu53eeX7l3FapnCVig/+uDGzx6KbkvmlBoeZAxE6j0+SNxA
GWNDHvf+NLIxWgXtg3Ty7zOyooPsCQugdZveR9fkmh+Hvb8zXMMNF+3Bqh8CHKflEtNBrjrtCgf8
MlgNbluyGLduDSTsheGOzCdQHGbFNvNZHBnbKrlKVrBOJxOqtDsWK7QxeU+wmF1+rJpXgkE21iqR
HoyBpLF238du3i/laFsiGJrpYqB9zFS3kQzEwp6/IvAzRL6RnFiipKQyhp3xoFhXQ7kLRRQer2Fx
zoJLH20zTpAkv8tQvKgq1HPFMRNysE5Zv+brZxh1vWvZ3QilzBz4mnEGYWOqlBfD2MJmF5tXMofj
YDW2q6F6FvqrhM1/zdrPRgji43Ad9qW1Y3ALuA8RKvtBDc1M9VCMHW/9zucHSeViC+QgQFxD12Ah
qWDPYSXdKi8ZogQ3CSU9/4F4Po3Awpukhvn6WtIbhqDHVCS901pIhKWF3V2Mgq0lT5L9eELr+56Q
yJzM1mbjWSe6zZreB9IAh60If7G1bHLZ9zXcxAorYzg8SE24bIBw8GXnbHE482r9JBOOvaQezIRj
TY8zFwW4G9sa2yrxSG2BysjsUe3ky3JcpazIs4ogs0Yj+KCDAFlS9qCClchGZjGPmgalhl9ek+II
JyDU+B0G3jRML6mOrEveJLC45WckJWJ6h383r05560gIaTLl0DX3vd5vlNSNO5LZkWTJIXbleEUo
cjs+hGG7I7W4BtFT3OVco5O0TFO6R2dqITpM8jq4KDw0PXVg0JXu5A/YWG8S7j6Gd1u5DY+g6bj2
ArQp0WNGTLc3VShPVNpIW+XnNU+aUJIptnYPH8LEM5fLG7Oo3s15ss4mApcoYLb54heYpQPZIfzU
q9GDrSvREfwtrmW/vkHIRvIVwM83cAjL0Nu2vpPz1UBW/X/uzmzJcWvbrv/id9gA0TvCfkDPnslk
ti+Iyg49AaIHvt4DdVRXpSqHZb0q7g0dlSqZiSSBvddea84xuSWcZvbU8MD2ib4PpQFDAhXlwnyp
DJR3y6R1xr4bvWJHGbXbiVLcGcp39RZUmdciWxH8XhICCT1XK26n9rPCLDPTHGiFNQoh6o0+xDXI
WNbUYrfTL8nK8IRRcIcELXMXgkPfm+2+NLf/6i10OXdJpMIYYGLMv6EwmItY/pfj4K+v/7GFLsYE
9LnGiqHawtthn/yztWyibzCURb4L5OeXbhqcHi4ElTEO0iWJ6scWqv13XgKGDe4b59cFdv0PzoMY
lH7fQv9y6YvV7SctQyvgUuhV5ugzSAHNIOysvkbvnUoWmpZumj41ua0IalTp7zbK4PcNLREjnl9K
fO03Qb3x2CXHpiPRWJ/xR19R0kHkQS62WijM0H1GAbok5kkBEXC68kJGkpbclhLCRXRN4mjPYH6o
ekGeCZusmLfhqnnvJiPnKBnx9OJ4Q7/H0kOM4DkpFxzueCXDPvSyTkCGrEiBUC62AJE+HxCVxVZw
b9zEz3Fawp9FmW2xr9/iqr9uwMFropsKLStwoqjNXmkj3OLVR9KoX6R1UZWS16tCwJo/b5np9m0p
Os0K8pnEg9hIEoq7bp3l2mzfsjjoMBPZ5Hns8wKLXBKjBSY3QwiNJ1nM1aC6Xj1NF5hMNSgpGtMD
3u+WfUjAwK2fUb7pxF2pY2YN1BlRzDmP2IDrVNwbOQIIqJwvbaSgzL919NDoczlzizlrpSH6AzNh
avk6L3D0ppN2jvL0LhzTcx/fvlXNNUM5Ub1cK1psgtLvSJhfz2Gj8ebfXIFUyY5jH44o9vQwrJEH
kPxajEHS3B756JysRoE1/Lu1TbBYRMRN3B50Hv+mpOYx/n09+OX1f64HlMWSjndgtTzzf7W28gMJ
/TBI1/vePPqzpF5a6FwKecMk4H1vyf9YDqioNYUSmIhG+usr7R9Jmxjy/1+Wg5+v/JflIJxvt2KO
E3gLc/LeIWQd9eIuK/QD4R4bI50eqlF6rJdeckn/UcNUN8evco3N/Jqe02700mK+0/TGlvXHa6Kf
wtFAStsQQLUSNgOS3hWQY70bt0pEJ/ra1SSxQc8jPvfWqPYg5gViyhi9v2EleOyigXZJm3pzk5zk
LqFtIrHngbZrVd0iE29pWsAnilEOz9cNsXg2pF5aItWz1PItpb7ywrHut2EnneWyJph7vp0AMGZE
0inP5GUe2qiUH5nho/eLkB5fw3FkmtysrL6dj/2yCpksR9k0blWWpyFRrCu8jALmncTyNU+3xss5
P1GSGpIntB2rXLaM4ZolmT1FoZViT8pDRPSjccPbRI9aQ+8axuVTKqa5ncik6oarcddHyK+u0uqQ
d3SDEvMoZQ25k+XQOgKENXTmWpDRPOYIeBGVjPEE53GAFh/DFaWBTgjuJZsyQFQDcmgpEd2K9+2q
TI99vxyCbqjBkgbVmZnjvJ1U+sT1cOE2xaDJsYMmiTDke7NU6ayrr6WACf7W55spu+GziFYmlNhq
o0vIhbNVZP2rSwUo0aLOBBp4hPL3pcLvBqBfX//n0qDwaDPfhsrMnr8YCP8sFRAArdjvTY1SAk3k
z0uDyuWArf+h5vm5VCAwc6k9OMEvC8c/4lloS2f4r6IcBnw//ea/LA0Y/nRay0UZDFXth+A0xU46
LmwduaFVOzdkhgPHNConXymPWWUAdYEioblaLN7stJFLniBdQ3UhoDGUmsET29hN2OHx2u+wzQP1
GYCwEZeo9BoAsca7jQYHRzMGZQH7eKNGnO6jhXMhLcSLEK2FSFIr2sObxeQxZqZTeXjSPzRVfOkJ
gLRM0WAul38pJpqMsuKckvcY18kt31QzDu1qsRNG+ApT/IX5YjREsoKrGIJL1pqDd8s5GIeg2no5
bPfaYlWM8SxeF/MiY9KVK+FnLPE1RvgbicmpnRuOx3/zw0FRytBDXiGJWAYa33/V9/F/Rp+l8639
9kfRfPhWfP6v/4YWd0Fl/rWO/u31Px6OZZ9bofrQGTL/gbv88+FgZ0R5hl5NkxYw8c8PB12x5S9l
pL/fiek/1dHUV1TkdI8W4tk/4xJL30vyXx6Pn68dgdxfC2lNbQVdSLU8KL4NLsCxr/6y9EGiu1F+
kILL1B+v4NQvzeFmI6NwsBd565sFiey9d96AUgXDAViufXXwTRDOdDLuSkuz2Ta8YQPQMoGu7fBN
d8S6zp7iPxb44i1ExhZoCV98HB7ztZDb4LyUzezp96qT72vvWXgGRvg42QALd/UuVuyuwFim3yv7
6Em19q95f+oeVgSa74dz4ZJbsM8dogULW3scfJXGuXN7yDZyoDwMoGxhKwTQuZ+x4EW5z+ibFi4Y
2W10Fx9NjEWpXxPq5IUkn78gaYvvNUwtJ/VsrFfdi5g67XWd7HH2NJa2Bo9RCh80o5WTQds4nWll
44B51yXbFM9LBRGUmxQ0TQwJgmYX6HNbg8ry3DyGvryydFolh5bx/RfH+F1zGA79Dk+CSJqEYeNf
G0tLuFePIlzfu3R9ewQQ6ra8ccNktU7t3fEG0fXASxiQL3nA+2ELYNUdhsAY6chWF7Y0q++ayTJe
OcTTT7gzmYv4rdd8TRsyPda1l3wzHobgsdphlKWQcBuX8KrBBsRlfyAnPDQu9gMGyG/dpvfSy+i1
z5Pd2R/BFFztyknhOdqYvTz6DFbp3oLIScmY7oIQjIeTrodNZ39l3sfWtFgXbc1lc7d1a2WLNjVB
QHfee175reN5DOXIM8R9dZqtBquKxDq1zr6plnkh2EOlB8nP/YbLzu6szg59bMQuNrRD7Kd+I9kM
6r0rfyVjMkNW4aTkUACM9oEN+4KTedgiLKhc7/WjDq7Tfkj5qO+h3j3ADk2tw3wgEYsvGRIHO5Ad
YmixEoSUVuGJQbUh9NHuXWaE9qa2p63pZFbnoh5aPj+FX9eF0+V1bnpBYHyHnvm950/5BSAHAYtR
gDBpz6VsGTsdU7d00LJbtKCgim2AvvJ5fgk8V97k9h/hpr5w71v8gG3HZzm4b5/K+jxbb8/bYfsc
naX3wd53dvDRPS1/3+9Mnh6Rt1k5aG7pGncqrVlkhhbVoJsF+J7cS79GQvFw2eMR3If7yV19o7Ti
DTq8jjueGKe/IIZ05wBLJG1dB3gGghTe/a/auwV4y4/qOrWFdb5vtvMJu2IQ4/17SDztCWx54k1+
tXsO7dpuHwCDcBLkH1ibMGUG3De2UtnDnXTCPaa+KOfBUgL8Z07vSlD9rQ5enafwud21X7gJ0bRa
4HDv33cHIGU3lwqV1GHHPMUb8xF/DMKuY20zAF0nHv6wcS/fjW61QfRN+2oOIpYOWucEq7xrVmht
UEPUPrMi3QL1oQ/WtIWhJ6zTvcJHhT01ZHRs0QVv7Ohoto4UBVDpYuU+f5i2eGc3MKFHfLS5PwXI
1KY3cdpRYDo62BqneyJADkum/oK8luvB+AD4+roWsIVhhq35O3dxKr2YhEhtUz9yMKNOjnhggvkU
8k/pHmwTSLYjzf275bng5rEZZa55CzfNJuW4YBl7/kPiq+s2CnC2NXKw/BaixR0f7+Vq+d9pITvS
VjutoEk6hlta15ec/5N3DSkshJ1a+ls5gpaxO99An1r7Cmjxq0V4XBDRxI+fSZPajGTEMaIaOvIu
YB7Y00O2VQMi6dDWC61FHMXwqoD8WucfMdeHTdZDLzw7psV03Y/NIHxUvmS2hMaXnfoesxg5emvA
P47phmtp22Na8Mizg+AN+tZRBqv4zF4ldY8TQFEc/YDF0mpP31/AUnDXX9k5Rof2s5vcJa8M+hPe
TsM9ci6xgfP5gGqOwwOtct53jgbwybPSLm0yd+AWRHbxcN1i7GRRTzb1Ud1935HYi+zUY133mn3k
tiQ0HuHFIx3gJ5kespI3EHk4iWPBvh4VV/nG5XgpZF4Hjherom71u/pECO70KjnJWbDi5VLuABzK
nveJYRbfKU17S7LvJ4wpFiKXnfaM4lmypg/5oK1pW5d+93INOPVFa83hD4fGHjM79zLFyp05cXLv
9sAukt8Xm2jbrzFXvKGfsjO7t2nLfNJP32FHhe3VoxDwW7eMfPE9fSzYnvzyQtLhWwWm0pIeS6e7
r84yXfW1bJuPHPzucZoCc3ah0A+d3bJuwV2+nuo0II2yTHwwErS10RfHjacgt4rkQz29RYvtGAH0
FQdusY71O3k1+BhnRHwUh+QBUZF5wLRIwq34Mb2oh/pJSo7hB4jIRaN5yvYIKM1DuDOvG9yVhRU6
DAFUjrbNkq/ioNXUiE6nGKXQwFoKSi16EXXXbE84LipLPwwsoNzmpHemLsQoVQ4gYUBywnjMiIgx
C+foUN8NQCHiDwhoKdrlzKZKN6JNlDllybDWIYytvFOfxie2aoQJ91c+cBmP9A4vtfBW32ebejud
iMbcp/f6+Fjm72H0hT5+wsi02vLBMsgu7+hmc19HGrdltFaa17KCp0ZfbLwyMhcex2jHIVllY2K4
QB0fcyuV2mud6A+aZF/vHlr7kLw0l+JUHUKsmfMho0mms7U3gThuObF3wDzXpadsV+RpGfXTdVg3
5gXCFqEhDbpucl0YADyoRW5LguhIxaEhF2JkIVQMhLHHa3G4ma8mK8N0zNG0ZniW/atlQJQ8Rmrm
NNe7hlO5VTjIES5E2aF4M+tHwquYOE3TsZfU9fc/IFuAJwTWG36UxaJphA7rSwZou8LYzBZpDjbw
7KBpsG3DRrGjajMw12fcr77O7VFhtILpiTZp6mukKUNfQcYhnMNmq1dYhO6vZfOvFm99r7Q5Ii9p
7SAb/+aUof52BP/t9T+dMmjTrzR1kXxzEOeM+9Mpg9P0isAOEQfM92jKHwNvuJGkseB+4eDOAF7m
5PyjPYdG3DAlmcbcH1iPf9KtR0X22xmcS9cXEyONAPTqTBN+7tbrBZLFvob8VYi2+E15JPBMwhdr
+sSdmnodNCVe6HTCB5N7UkoErLTvwnto+9ZX/kDE9YO5hs/RvLG36uvUj33hWByic5LYwnt6KeFx
WdgbnqcvaHMNGI0dmvOgg6fVP1ICMxuPSgdezHgigoKT/8p0sLNr5xisRvou9C4BcpYYtH69GQ/S
4yoHa2MZ79p7dMrzDf84JKcIYqoouUkLrbVgMiemM+spmpfDAzXotip3kVe021azeWYTLbejKXIK
xqk9CtFqOsxoO3uyQqzsrgT0zgYOddcq7Oiz8AmKQyrj51vBPkZbyVJdwTbPOU93wE66Ex4FDlRM
/uzjyCvApb+HXuhEm2Zf3CWb2BNs6fxJWgCVn8LpLWRbpXVmC/eiq/d2+kLw1FtM6jvLIcT8xySQ
eabd1MO/ErmSxSb8VH5KwdWrvNyJXLDLWvKY8V9GK7O7q40UyOXnsC8eJY5nkr0Wx03/Vvrg7tje
8gWpZief/GuNpoHiGraCaOkcPkhvmp0Bp2KgveRLRgJiLI+vhykqlRvqgPIzY4kmU2B92+QUCeZh
depe9DP6Oqux4g/VG3xS2+138+505tdzL+fVumDLxfbnzr7u8g66pBBTZ8QO5e0O87hNw9VJveEz
dmp+hdsdYl2XAoONnR9gwxHYsYG5xgk023a8C73BK9YIAe3TBRhEcL28XRKrt570r/pb76LOsC/L
iXd03tifXcPhLT2MfJueb8nm4OLb4gcgVSbbb2PUYDys5a9LDszxx5i/GjolU2KBwLhQq6ZWfGy3
pgtiziNO53XlKB5u7uik+vRkt/BHqmzPW3Set7Gt3OwMucIJKLI7xa5mPdXn7EPfICl4LllN43uD
lVVotmCVjJQMQm9J40n9FgG0ZOPiFCHtq681BQdgl2qTcCvMC8CGYBQ7xLljJxAL6X2RIUGFHTot
ZtGRWRqhQbi8OrQV7BIDO8SVneL7HwxMXgA6sMxPhSlgfYCpYGr+VYHvABd81k2v6i5T3Tv1+Exf
uO/u0BbGyTatC1v9l3eZNOw2OA3QFxl/O52RfpvO0J766+t/Wv8VOrsmPsdffZHMXbGjw8SnByvi
jmAm9Of6z8LPlZABqmPYXFKBf1r/GSPx7dQfUKd/Mq2Vl63kty7TT9e+NIJ/3gAmqUbfJTZ5oOYv
6Rh/Q3to3fIvBqx05Ym7s+TqssoXYMe3aXJC+bVuX2SEP1W38hRU3zXkCDO3hUj3VGYYmsbNarXP
jJkRye+iiYpRgtg7jctZD19fiTT12rpEbrDYXi7kmBvdUU6x3ZXnKjKY3SLoYNkF6KsPX+b8fnsw
tX0G5bhHKJJy5szNo1HZ8PqdfLz5cQwD5CTFZxAe4WvlqA57kPqRAeYHHcmpuiBctfeJJ5cIkADP
APz4IHnxC//SfkiXLBh3hv9G78CPXHTEFqoHZ39da48cz464zDfF8p/xMrjMqrxsZn2++OOGxshE
dpeDaDb0JevCQqA5qZNUHELa7bL8VGukGRyH+mC2XlebG4uk4F4k52K6lLocpqgGnfT5qAZokt4E
e2Qlwq2Hj959QwvM2Qj5lvBUVnZeb4TnNzpLrKQ3X96KD+nz7AhWYs+WHoQbzSb43tLPo3VMzqI7
ftw23QNLlF2cJRY7Esh38k5/UoOGxoLg3mzJot4OYs881wFsWKwNSzclrz35jDQI6yErKKsek29b
exnPV+vFtBs/dfi3wXk63R7Wxno6te576HC0l2z3xbhEfmGnztWzWGPdk+G8IUm1/cljjSbBih2A
gZBVWq+44h/C9dJW4gMIcm/9zuGSn8evYp+Xtz/023V96l5l3jfTHsnMwqBlNxbnz8dL8TCdLoXL
YrnN3MI/jfZntME5csDPudFp2lQnYNZ7qM/W52xzarKSLemslaUGBqfx/WfOb3BaOqaDG9698TM5
uLTsABdMPvwPm6+TO+x4Le9/Zks+DlyHvoMnWOoWoiubHym2nH/drLKTLdwFl2KGF4be52x9ZrZ8
ZpMP2EtCTzzKQI9gtleWeWbzpxqIOcAOD6nDkH+X+aVvrHV3ercu0xftBpcywMahYp3BoUTu7lBZ
T9wrbuefPw3n+Fo8vp05EvJFbODR3dWLNgsC9nCS7xD5eGcaN6q7vryNThmI9FujIP5Q6P8WGzaj
def3O0BLvhTIzllbE89iaxtEC5ZyupjW63Kn7jX/eOHojxBP0WiMxjY8NZ+DryNyM3n0ociPOxn+
Y+9IdJuXX4UKQjhzgT67/uGJD8xSbFqyjP5pJjaWBJqWwLzXFR3C14wd+mQd611jkW55D52X+wGU
jlUE7a6mQ2aX59GLDuU34b1fTx0fA7rA8/UFndby84pP/RxtTqb/2T2Q28bNmeyBSrjT4whE5bXb
jwtXrQi6vUQ/nGRRIEmPOtOZU3NH8dVa4jsxR/aah0J096vN7HCBPAVAks7c8eSy8egeRbd5ZFO2
lPVSrhg85xd+E/u2H/avIs3WyWaxKGxjR20XFLQC+Mxoxh45yOILgqsz8/n5sYOIhHej2on22+Wk
7aKHpR7zKFIj6/00Pe9uzuelP1HVWSe6bPvGOUVucceAF6QVVclzdKCudXtL9lHZUTAZlJWl/caD
y/uKjwusRqDb+n60mx33+U63P2lg7NUdJQ9PDbGWNved/dnwDpWHtzMPOXpoS/eJXGBpdW5gZi0l
sSw/2dIbH933zA5TvqayDtiMt5WNZpovvVr+bU+bgPePZrh3PXAIdfl3ylEaSVa5uwa7Ay1w+0Wx
ltkvl0VM0juDNQrqU+NQv1zd8oLY39bW9PTDl5Bei7qffUbO0Y6+zexpoUuqIXcb1xhQLfGA6W/c
H3uAzzzYtDw0O5ZQV1r9UbCAFjNekFgeYgh/PFOlz7PPHKE69TtOHkcW2rP0xC3DHT4zfSh91U1o
JWAVcaQzlHbrbfjGSj745lP4om6XCrXekmdEwaiwRMok09GAUneZ2+wbGEgsF6hm+dSJsrharHwB
9gM75pKPa0YTyVZ1W1d1lbW2Vl64YFcwWMg4SyXb+fszrfPK2Cn5CYlqvUkWV7Kug5j3MLnjZz9F
GyowPuw1T3bp99vMT49MTt6uzqvO70vRux0DYmtxAdjV/cw0hBjrvqWFzNg9c9I7hEkqpxiQxzDG
4iXbkG+0gs/Feac1rE7DxbWNvVu567fcRa/jrYIszEGpXo5MKbdlyhlKMezkHJ+is9puojOL0pdJ
F2R6iF/aU7btWDtifv+IpTN9hzOjn0VazCbiBX4tezqJtRuXTk9N2Vpt/9hjjKOHpaLBWmBL2nv1
WD2OX8qzcFd/S2jFnzpITImf8WbAZGnf6F6RTL0sjw/oRKycJsh9URMNC7wFl/2tGI5LtvU43IIw
t2PQbF/m13DJXuDeaIiMIC9hh8TF2N2tVodmfJ6pdW/dhRmgtyTjlFTCPQAExNdKc2g1OtORrzKQ
GTmiaYo76WcNShsKUuJzQM+wzA3sePgD75V22+AVuL8dzU+T++lRE53bidYR/KrJGlSMGl+0ZzfM
PYhAfALXquivkoLXz/TVDQdcv/T4oIpjdSc9kEzzqKB0tXqyRJ1uXfEJbgAaWKLqjq7sq+bTjZXR
K+XdlVPuZXWcD+LJkJ2pv7Bdl8/pN9FjcnLq74rjlVsxo8+Fn4ndR7NhkNNxBEKtf2UvhBMDqVpZ
0mdSBVlL48hSH7OT7hM+t8fBDViGMoJHULQNZMsSLX/gfYJhWNXt0Olnw+vb1hkVokm+ZIQxJVOB
SH3NlD0q57kDE3wfys/j4M/d2tR2qfAVmVfSFp7ketrUmK3NYRN3+5X+Iku8gW/XaD1EO5n8UrV5
0LJzlPi6eIykUyc/Ksq5SF+X6QPlptrsSFElKOcqIj8OChj4DbdeO27S1JWqvR6zPWT3WlnBrlvP
z+l0307ba7wd0PZWvqIhID+086EH911gXrrN+7R/iqWtiNGxw70ofDbAtkUE4ceVo0WHSPDF+Wul
0D5UNpHmZoVXRXfqKGx0sKR6ti4Gf+i2qxAJ+kUN6WBrst3PBKy9RMSSdgcx27fKCeEr7Yw280Aa
9+ZxTgq70uhnjwfw5aW8zrqTxMGv3xvKGqBGOvkcD/xkBA3GG5df39r4HsnxNG+xd5nSa2Z8XFEz
D8/y6rVQg0k7rpSHprgToq/reIkURiRXwKGMWWQyT8k50g0KBBTtC6r3vy0exf/xn2n66T/KjOb7
aeK9rKY6ieL2lz/+70tZ8P/fX/NfX/Ofb/Fff+Qlf3zLZUD/lz+46Bja6a77rKfzZ9Pl7Y+jy/KV
/79/+cd8/zJVjPyrsmm/8ct9fP4+918QN4YCTkxVVn+ntzN+s7AA9/rr63+c6Ih7QUkLrgbDEMwa
8S+iGiwourE00qCUfo86/ulEhwxVRR0gqZKs6fTZ/jzRSd/J5lzn0ntU/5GoBhbE/+VA99Oly1zf
zwe6aI6nW1LcrkGURh1DtYkZKSpQOgCbdLVrgJwSlnIuZ0U+ToQSvWRiulsJwmOTNxHe7JaYKGrW
StH52oyi7Lq63OrqDpvQazm8mBJCcDlUAokFYlTJVexE5UiXzpFutXvl1HSD6JwM9yIDHZR8iRyB
jJ6GrVSlpMbqIiHCV5XBoSR7fdS8wbaCuFd/KGl/kKMROMvVGiP1uWd83zc0g8azXivvnRZTPhiC
U6c3jBldkNPUb+i7VDcE8uJMLrHQ7LRUF70+74JRyI6ymeHzULSvOoWKi7vAliJcX1JoC5Im2ENJ
/0uK6SR1uZ1p4ybuZTeKG3+Cw2imjaeD/o+a7rXIdgOziSVDrC7um/ybOZlYO1EQjIwWWHZTKmHV
DBpxdShWj+l0p7O/zBrtrfI8rW7bZtikwh1KJUeZGDoqo1cT8qWnnQfLF82ca0bo/rBOYkJYhP/k
8qzb4agLHCEzrnEaHGLb7GSEpso0ZUagW2f3jUL53fWMtMm8iqaXdsIZEg9l76gTwaFynhxkUfP1
rFK+2l5PWDpyZ8VV6YxglFUMLjWDtEViFeZNXYlwUuzJp3EqxNQpsY5hDLqyZzookcaRvqUaPb8R
MBGE3VlpbZNCtdCPNya5bTGzcWVurpx7WfHAjeNZTS2tum9bbaeNV4w/+bDL+t5VVincpTAQsyF3
c/gkdtYLnPCgyBUazIGk7aAbpKZvVLk3aqhCRp2paQ5XxO2v0yr4V69oQArllYomd6Fh/I2jAHzM
byvir6//saKB55B10hnxK3zPbmRt+jGjwGGuihrcDrRSuMkXs8GPFQ39lASyC8INGr7/rIM/VjT1
v0MzNKU/fHzqP5lQwFv8fT37y4Uv691PfgL5Ck41qci7mtR+s1Ju6GDEKXYGjXRdcrwkq8NyEomg
NCStDpLBeJpWHQG6VbQ36mviNNMCo70B2pL6ORD0dJcocaDf5jcMEY4K1wMdNF4yVf42E5ajFIz0
GFfKKhi7WXfCqXQL8+WmQGpSspVdlwLZgc2LmYEtFyc8f/NT1zRu2+rHjtThBRZhLBJAZoCtRzvM
6XEBxECaBWrjqZQQLWvemEWc6jKDXnttaXAhJPDD0yr1r1TqEFqo2W6GJ8ODFUtVP8UTZVEEsLjR
i4Oe526Zmnez0W76NidCWNOebsrqU6+HhxpsbNHFTiPmpNXMG0G9yvZ864K6ENdyfttnJV6vm67S
WEjy2a8H0MxhfzS6jwGeciMIL7FZ7StNeO47HfYxzYaJdEUS/jLae8Vo+CK5JkIe7dqYWaSZB7Mp
U6sPtMuKm/RmKtFM1Cun4cxIvoldRX+olI76FbdawgTylhHXLDJzh1We8f7184uhRJ5icHSvJT3e
G3OBKZxAnzQ0v0liovEyYWWH2UAAHvGBGES0OLTHW/dxa1ewLunAqWFtfKHzw3AsadWLonPOLUsk
UW2+72VsnKqg5HdZLHFejYwwaIC8ZDNnJkSurpAY72MyHyozWSuddowLSkFzOivXorIUdnuGVQzC
lXK05K5/MHJO8VI9WpgtgiqBfa01DZzxAmgsreCbPTIqu5bKWb6WmyLnAHWVh3My14yL2LjmajDt
WuTsQagSrtDKU2+oTHmf3iQ1BIBy1e4HWnATAIMyBV67Wj3VLOix1tq6jAxLYVWs0uxSZ+orgd2j
E12Ly796XaRjj0ZdhLKFuelvKj3MUb+ti7++/se6iNOKiaiEqNT8Tz7Mz+uiyDgXSNIf5ok/F0VQ
HNR+Pxr0LMJ/LooorRWd+hAx63cG7Y/q9y+lN8LWP/78c24L7MTfl8Wfr1v7RR1az2qO9lstAkkw
ctPJwwRZYdjKERGzQZakIJGl3glnJEQVcBiZcBFQPu1VuKuwtE4r1sT0Wy63MXSizBJlAsYzqb6X
yWNpAR9MNd2oVrFTDAKSlHGsaL9SCfoLtqS+Eo+rMt8aZbJXhdkHmOfrtXDXAfOfb4KzamjiorKp
NZrYLQJ/MXW1iHMJKXzrcNVtB7FcJyvlrY8PY2PsWQvvh5K6tKakEV8m4q4iMNwicaez3uGHlpww
uUs5+c+m5g5j7hO/YytDDVc+sXvO3h2yIlVycwwekJtsIBw+X7oNRYDgk+LkOr5pEd9nuwCGQDG3
jgKXWauhg5v3KvjYJnwaOQ925iFeqhkTlj9JKCkaK1n+qGmG6jHc0s0VGm+C3ErvIKChF+uQ1YVh
dpB6XOCgMsTWvFuRmcZUB3WpxmSQGbolFxqE+AKAbz+BMMl0hqcroLBUYSnzWflRpkizJEl40NJk
Lc3GZhC6gxShXRsSpJFdKK2voeDLVRtMPSfKVIwTvNyZGUxJf7pJnzM25k5RJ3ge6ZusCZesmrjA
jAFF1eJsfslluoHT9cKWJBWMAtuwsKpi+NbKJAdRqd76fa6rp1sZkb4TbdUmJitjvVoWtxWiz+tp
UFJvvM5c0GOl43nPZr5hXRzUG1iOG9DtePJl4x4rtlWJdBVY9nv49wNq3lq/Wb1GXwQm+PxwA6F/
he8+Dhmzk5s9ry6ajgGw6w56Jq9NoXHiUHfFHixVedTzq12ThocT0spFgrXiwW5SzR2v90S2OqGG
5SfMAG/cdrIgW5VwniR6GXpEZysuZMHS2o+03ufsy83YX1YqskKB9Tc6IukJ2kz2ZQlBnbCClNWj
MDCjQyzCvdBvQW2gthUSR16F9zpxBSX+7KqmA1m2wSrWPbnW9itVqvzcmD+NqD7dOvEB/zNdZENn
SoAFzytGQbFrs9po+fh0i3tSohF0YvkpqvK5qBM/IkAjSt9VDbMfcm/eUgLqWybIISxbddajQCVI
A4vXvr/OLmAdzNuRc40XhkxPYa7X94AfnzQDl3PcvElNiUgJ3KU8IZQzUAV2SiBnyhMWnW1qDDcX
y0IDOr4Qt0NS/JEm9W/tEFAG0B1YAZ9jxvr/1vxQ/f3eIfj19T/2DUgWC9RWopZV0e78rPkBk0u8
JXk/uOu+7wI/19OMgmFZsEfQQFg6Fn/uHMCfJBoSf0x9pX9SUHPI+33n+MuV85N+Lqh1MH2wpqsi
KDLU50383oW31xFJvBArG4k1ODWBNiTwmaT7Vnkf8fsr0rhi/zB3kZDfq235RpuDkVDCk5Uk57ZF
TMgq1KK31YG6wYMNEtz/WfgWk7+FuVeqndAYXvJOORSt+FXHgPvHAdFa2zJ+awRUvYZS2AJZVQsq
dw3kxw0zTfL0koWqbBTmkC0ll1r2bgZZUq4JBJlu7brIqwBH67YSha2iTff6xEoaZdfgBoKOEc21
WKchDcYYqB97H4kZVHKJXB6bxHxV58a0TCM70aVLnBFaul1IpN8uIAEhU/TAjK4oQmpzcNXSJL+c
lhk70UxSTAW4JyJcV8GtzMF56lHvj7PbV4TqZP1GjHDnx2JxbnqmNbSuDb283AzjMN5uR7bLXRWT
bZOG4dUPE/nETt54xv/h7kyaG7fWbPtfanzhQHsADGpCgj0piRTVThBqUuiBg7759bVg33zOTL+q
G546wrMMOZVscL7z7b3XHnhADm3CBdgyX6qcZEPQrlNTJa+bE7Ite9StQFuLIKXGptRRhtRJUvKb
YszkTRuOJu6ePm1pzCCPECA5THdJOu6MvqK+kM4V3yDq0RCgykM/9Yj/bSrrNgqtiwapInRIGipd
wyq6q/ARy+wDKs5WxtDe4vIqhhR1QLU9LU1mS3X+EIYJ7DvjohufTsanAvhS2jYLs2XgjZk8hoFb
fP+Oc2JJvxrIXK3xAiDHpLPSD6eqx3WgTphDQ7G1Y/+1E77cKsaIot7e6mW4jvxOUoEyrh0V5L2j
InzU8yVMlnddr2yNLrtL2BJYnX1fRtoHz7TDFA8foOKx3bCPVUyHXrYAk6qBs7U/VUOy1tQWOIkC
RGE0aq+qNXbI9d6y23dHh1BSu/SjKm8ljaB4pJCyIoV4QRV9xaZ5sqsUHkcMlr0ePDsgaTl25kYR
7T4dlUfDsG98hcECbjKULeNByYlh6NZDN9pc6trPxtVvGqUaljGro7B12dKq8aEexJvsBR2uUUk/
RLwKOkrfh+bOdWS5cAwaShP7W6JzWSyMdUr5d2VaGxL+iwo3l1GV971SbsyaxID6zUCq0rN4rTd3
lnXhksS1BytWMN0FvrF1rZGmOAMHa7vqQ5pfVD29FDK/V0KCHoCvNnUU3FZAk0WCoayW6VV2VLk0
Wn2JQsitWvOamslGLxm6qCW4HRVOcSypNVnTovu06fDpwEeriTsT8sNtOJ/Ibdt+WGpxhZGCZumE
L2GuIpJKeydVvV5YWX/usR5TWX3OfT4cpMZfE6lMq8FVTnbA9TmbsB26VnYT05MpZYDZvYzfCrD2
/Rh9Goo/EKGviABZN4pis3YS49INjXuK1le+ajyWo/HgZ+1GgmtUeeejzD74efpojO6zYWndzhqz
9T/6/mTRPafDRyd8yn3m93/q/5qw44b1l/vTrz///RwUv1Fnh6OWc+sPKvxP9yc4xiBfzf/PXolf
g5+bbUcOttSfrlAcm2JevqsgD+dc3t+4QmGo/etB+NOvznLrx4NQTkla1DMUvpqC6NbMQU5Mrbh3
wxoE51iuJw174JSrC2Kn75Vqb6VrPNTucGgYfCNjSjxVsIFQK4cLSX5OtOTRFoF1UARfKFWNnpXJ
bA8lE/LQ2beOgY7YGfpIVJVrhGFn36YQEAUbXxPiq5o5e8MV94LYV9XbmwIxNDCKs2nsc8EQyYUF
Ta70JgygYAKvleE+BmN2BHD9qIhi5G6EnhWzLxd0/yZ+3HN5a7vsU606aS7NxiC0bU8NzQpSI+yW
ohtpAi6aBuC0df7YtsfadHSd6SgxabWmvKnNmlTLmL8GMRJjYpfXMsd3oVnfKOj4KHQDWJO5DSr1
UmqatrbG6hRQTTXY9mM01RVaYgvXYr4EKNy3uqB7NfHehiAPw958ltpwTWK6sab+Pmvc20Kvllne
05HlLzoNdM14aVFEw+wKZHBrcL/StVupf5NKetT75NPRO28oxLciZ+agcRLWlNgnPCM1vzs1IniK
7Gnd0rLU4lGrwvsW5FxoPg3UxWkTC/EsnimMm5TTqmmJ/fRcc4O9HZwD6peKHClAbjXr0IzabQ8B
SRQvGlmDKiY+1vYfQw8TN6XiPddOllmtrTCAcBmtYr9JNmEH2T0LqQkZx9dG49zV6CQxBsRmpYzp
ChGfNCyv2G1KTi3c+hbwEMj+RsF90Ub4iBb/8EeSyeQM3FSI30fh/5OlOj+zvv0uLe4+//u/QMtp
OgDrn37+h0cSvHNIce6MtmDM/vORJKipwMOJrZ6d9gxa/XE0N2ZuNVQORF3BRujH2Vx3DUrgv2eI
/8YDaVb6/uLF/PEXN9jx//hAyrVaFVknkq2mfs19BjPFQoS49oisgk8AraU+RUHJfmNVsy4pVz6W
G4cA706VR9SoXPH8ZJNXZJGOSDFLyRckth5qCqurvYa0TVXE0mUdZIWUyFEEZMBnxzpAwAq/j/Ma
Q4MLmb7NrQnehVwbJY9esXimeXzXEdyrWLYsm/Y0xmeQGvaTnV4t+5VfzlFvSwyb/VAt8/rE3gaD
QNmuQ5LFwcoebpjNUuOmiT37rl8iCLrmJZF31GnQS2ZtEaWccJ+NHv5mkx3us6bSQiGpIEvrt2hs
3vsM1pyEAoQ3arYNsjXAVRPiosNggGtGxLQPYtma/ZFzcm3+8wnL2Pts3Bmpiytx/4DAM8tvda4v
Yu2mF+sCeLa9byPnhhF1Rt35oF47VHqIQ8t4uu/VW8CX7nM7nUYJknTJ/T+3j+GD6bwI2s7yYNtg
wE9pHzQ20WW0AYml8qCpd216X1bxizu7DrFYPWhParAzZnpqSc8aztrxm1Xfqwpuw5hkpojoyLgl
diVxi+tYFfyLmgMZzOlee/Wzo8CEqn+45p4JargYCBZ5hfUdRN1hGpfNXPq+LigcBQ5eqTn9pVv8
tvAvi6ckV28HQ3mlOuRaa+GxofsRPq4oKC8Nb9N8uKkFu2hsW36b7vDtuMYG6qcLvQ4y9tomIxve
9O223YVYHAtiUNuoW1Jb31qPbdF60DIHsY7qlZO/AOotjxWmhRYiroblEWLoMFmr1sSMVO1EvXIh
p6Xlp1+eXPVURpfS+vRNMt3FYRX1RIynBsY//NFkDxcbsgu3vRs1flUiUDB3zv1g7vjPxPBlhCbb
l3QdTfZ+zONHR3THa2Yx1nXbIT0NNGY2WxQtYr2IQJEzfHMV/5LRMIsr6l6Yj26IwhERqfYJph07
/SlJyqUpzhMneYDVPopCL8Zp7wi+CcF4buJDUd1PBkG2QVlkyXUsqtVA1LMf/ZVPZs3kkyuTO/Vd
NR5UbCotUMKMThVqCM35Vxn4tHz6KkxU7hSYtkyCNA1eMgNXHYFfNaH4hIJYxSsnKqmz5wrcYAjN
d4ThVvkOlQUkW2tSyYV+VeB3kxbsP8tPGT6TSmvgiddotNzZ5XO+7zZGcNVKcN5P3bBVg6NFIwsY
QepNFpXz2MdL+7MtcIYZN//oIwYsG0mqeR/PNvY/TL2gsv9yxPz6838eMXM4S2Unx9LmVx4TkqKL
bsAB9UviCzWVgZb+Z9pCmG9/dPyjprJO0ZmGOQyZ0PW/M/XOR8jPzBUd8JNl0NPEhA3p6ecjps5y
NVPDDrZ/gG+oxhzVXqLgMwyeUXT/mDl+8gv9JFLMwblf/7afXqb5z3/QbvFYpEox8Ldpzkkpba1f
NfrcVjtGj6IDiE3PTXYpKEfeyM56NHnAKsH9IDddEaukNfVYB/WZFJ7U7zKFNJiMagc3nxqtizTn
3k5soOHZn7n0FCdd8j65HXmhnObMZODxoAe7fKKtyDTOqjXYSxMBl6Bx/aa02COrAqugtKujUqsP
jTESGgdUkTOPM9jikB32NqrJ0OJlKLL82CnOLuF5WRaZFxrTus+zcYkcGgUzKrvdjv3wNVb1zeBj
r03UVxkVKk/qV2t8KWr3abDsDWXFN47WHNOW3bKbFs/CHy59n17Hluu0A/gmCJCNgXjWbKkGc2EY
T6GCXWIyjq4IbmtqPyuA6Uqg3ev+V8YTzqp4JuYZbfHBhzWVOzckP1BnqzrGKNiWvg7ZLWIFP7Py
emifNpq5DfAhH/f+0N5ndo3OWbyqkjWTnptfyCZeoFNfX9rBixVNS3809nVrnkTJilqIO9RSUvjD
bWinG0chUyHD+DiYBHLDqD6ImNx54Z/dnhMgU4tioxi1Q6Sg3jiTvUEJ2geZs/UJS4vMOfEALPYs
BB5SRXh5hcmjzG8tq3zNOGTcOLwrRrSBIWivdtu8V7p+Yv3jOflF6d9sGXlJYPLvA/6QN0esYOt2
wt/iu+eM+vmkPzojWj6ZDySBIytD1lYthxq0vNjC1OSY2i7Ts4/SHW8iOSzHPqcuG2WqfiiyiejK
8B4HJtSrYtUGwZ1ZxFwM8BRJRT6Z0biyDfnQuO4WWFIEt7s9ZAOPdckZHol12lfvshxv/ZIVlauR
Ku9PeO52fv5ixcU9DL3FMOJ4zl1YGW5/LvX6rkswNVZ4WeGcY7xF1waR5WXjTAMvYInYkRhmnfk1
0be63u/s6XW022OU4dLX6mdHsTrKUhfxgH8ym6jfoNEnqTAZG4G/cZvhM8vDj67TtwAWJeXikjVY
yPTm4y7KirJf6wVC65Kqk/qVTZy/jybnIlPcdTQ2t1zcFPxt8FDq5viPPjmQDRDWAXu6zn+8nIAQ
+svJ8evPfz85eNADsjZcCxYQnps5Zfzdh0NWDH7XvzPENhv7PwVnDhKqnOD//TtD9qdqAEmbADGq
+B+Swt85NuCH/vVR/tPvPf/5D49yfDJVzV4u2ualILnuj+ZbOMEJiWyVB45VJQxdofWSgnhLbf1e
sWZ3v0kJaUWX71ahPeYUN3sxCPz7uSHvYoexf6zbb6UI0UIjS52tbkl0iAA4qFr2FWUpz2rIfEZe
rRPBxlPL98NUevlkgsUNN0PEHIvRPs5BxLC7N5Nqbdf+tkBf67Jwn8Tjugcn4nfHljboRRZCq4iI
5UAHCwyGqTKg1X7u4HaRIEgdD7sO2LEYsdlCWCjx2Rl6siFhGYZfk3IMHCzHKSFTi+iIpmxcszkX
AyACjB9+qDwW2HUlIAHb+VCr/oxnZJNPrBasCgAYyyKbw20x6ODAMl0/5viy6whL8ZOunPUY/7XN
1cUB4tkfBlNZqQ6B/USsRvUYMGHSCwpbl86W5K7QUKeLa5JU8CLMpQUgLLDfm5qQaXcY06cpvhW9
tpzQRgsW5qQBPAqIFnrMK19+Tu1Jhjc4BlcGlewTTAfXirxuIoxVpKxfhq1vfMr+k0K5lV3hi+9Z
Iyf0C8n3aqaWDFe3RtN1DzEzb+zei+6c8waM2V3E7Op2gF3txVQ4OILuE/6vJY9pzIGojUuJYmka
XO2YRJ2YlnGpeJ0bnOs69Mb5kqqWBzPT92EieIYGZ2OgpTnJ+ppSbJLiaujP9s87NQ3uIhf0s1J9
2FCGswBvJ32FFFvcq7XOrDHi3KJ6o492U8eNMKiXtvqq+bRC2Ou8qU4uo7tat3d9cUo6Ig9qdWw6
6XXY3hmO+MEaBjQWdXfVT+bSyAn2pdkh59BWdeNVb+QqDg2x6On5lo39JLLpxW7ctd2rq6K2Fy2a
F5ZsUOp1s8kc9w69i5bufhUppleMuSdFurfG5k24gjs5K6AqLNZlY25S+uLzNodmbu0S1YRbZy3Y
E9ZudZ7auewn3djDtA8kElg5fcCQOJQ5QZX8Na4aXJ3ktGHYRRJy60gXJR1KLaWCWN7GVt274bXJ
DC8Dh+2rhNWNuzjtb0q1W5stGBv7UUoCG05BP5v0dOxvRQkPj4e/wXsWB0d6Qg5ln260UPMU/2X0
223Sm7dKwzHG8dlr9qEp9DPrsvVk9qfSTfdJnn40iEJQI72QhWOtvDtatQrgcjsEoU04YXbYIJj7
ixoTW++T/sEwVRo4tiJj46jY4+s7c/J3MZ79gYPQLH2gKNGyheanjO3OCUZGFGRI/GbJG14Mr41q
4juWN8748wQvML7YGmtFrkH7svY9V5+AdWnjlstyVHeNDQKL1hoswIt6NtPh9W1ZkZjYOHpQtlVc
7x3GqK4o9nYOmV1FJisw61XlsaUxOBTHweKf4WBUAMibDs420fnQCMTE5oDfeeGDlpL9mTbyuGQH
QYn6CGIFz29EvNugaDfD2Wvrct9K9ZLGyk3EaiIy5Io8whRTTyMMyWcNSWrCtEczVQnhrbBWKRvO
WNsUprjp6+Cxy/LfC2XwpuwlUfIk4plC6zCr23VP95dJT1acpktf4fskA6+InrU6OaSVQyHopS3c
Z39mJLnuGpPVMvIf0lKw8jVfWixBtJdh8CaHhcWnaJPt2J6rUDklFnQBJzhEweiN2rGHct7NIo5M
yRBTs46sGcmPMSTIhwLbj+qqUkuAEWujBUQAfM1BP8rYOhSZ7zE6LVwm+tBGwEucTY4Lktv3lo33
ik32KtfkLqdpBdXHMTllynJrG68TJk5f2usS8cxtKH+BjjqXFZgNq5DiGk/6SlQgaUx1Z/Gx0xm6
olAsp4CeUbWmtKrHlWPiTM+27oCh0qLwuMj3Op1Zrd4BUJnca0m6ye2CdVxmO8MMAC+oq7w8jBlI
1sSkltQyCX+VQ+sZZkn4a4xalDUwOyyxMJYOr/aonjs1erdyXkL7g2XiJdWylQkhm7eJazl9p1Cl
E0zWFdaeaTS2gKDv2qCJlpKv3BTpFbrlm4s6x9hcttGboXVA/fLh3KbDIZ2gSuJBahHAqim7LXPU
ebJ9CoGlJjmo5njk1MD7NG40QSS34glm157dN1tFcd4yBSSNH93osw+2SdfqUG9anYRSHm+pJl+G
aXLuZbmrCnejuKmXmHhjcY/0/L4p+8j5+6LaH2n51vhyX+N5aTTHc0HSEv+Mj2VdrapEvUnL+uRX
IEOyub40hn+FMR8r5yReZKws6w6Mgk5bNcAoved6R9wtK/E/TRUmc/2ZpcVqrJpVieS5wGG6rjA8
pWm1GST2Atyefs/Hje9iQ6PQZEZ4AFzPD4AEtt3BYg638azJvOeVUZY+6Pog7mgjmA2UJPgXxghr
75881xo2OwsWDVhaVTyPv/9T/zcdkMvUX+bav/z897nW+U2ns1SDJv0XYr3zGw4Z+DPfW8pYR3yf
bM3fTJU527XgVKsAFPj7vo+2JoZ1lvXcVAW4e/YYf2e0BXH/l9H2p1/d+sVK2RtQW+Ogy7ayss+i
s/ZlFDwgINxqcXFMRxjoMnqLUNc9BeESa4XzzEzrjcCrh5w+xbo2jqakNyN0wl07VhsLpmGf3tWF
/dLH4kG46qad3OOQWcTtLPR9tXDwbuXk62hAMu2SUvo4R+8LBK5LXVFZSzgOj5n4rS3YTyhxsQlT
IZdBO77HXXs0kuIqkxQEy6jvVX2Jn8DLqmKjM/uRuzqNavNYNB0xDbPD+JHT2RDzpZA6aKvACs6u
qmE/uI7pyoqJfzaBsfS53xe5hp+ur+iLceQmVsStYg9AqXtHUEuTDIw9+kYfbhzlplQiqG+xjakb
HaHB4q60TrYssnDZxg0zA//bsax2QHOVwDNrvXsye4blujEfs672SovRdHSybG9RFKbijQywSS9q
G353woobCfSKBngzqMiRvsCWY4UsXY3EZdFQ6rdF4RyDUH3vDZ7zWV19RUXd3U9Ouaq19saQPGj1
NOW4phHDzFKv0tJNokEVjySAlfTAqfUVtBgJKZ5bGl1zVWCkjkG/6IOHKM4PZpxcclVnRyYi3hgz
l8vGSs7j5PYcShmYx7GeC7r8jerE58aiVgc7RBAXYiNK/b5kUwsLP/ODS1qSH1TkILaFW0B0qLTM
s/XZzKrUbIWQbLT+XqktTyII/JOfP+B7Z1g9X2kEvP9YoDhfgn8R/X79+e/PH5BZ+o+oFR4yf96r
BQY5rvI0Nv5b2fv+/LF+s7jhi/8H1v9J9DPopHWhZf2uIf6tgItrISz+uiSd/92YgUBrIzHOj6cf
btYVJh0syEm8jURlAdmKayYXq5jI2TVi1Q3YhSiaqKhSjzRENOtYKpcwF4QQfEjxaxocFnoSE2IO
vCbWN0l6n+Mypn8oTKlmGdFrgv1oRnu1e0tl79kDhoPmAc3cBfs1EluuHxtXrs0BKEQBMbcfvdbP
V6VD+ZHZe66bcVXuDyNZ71qjKgYPzdQQf5NE/N1u72DeM2iEFtmTU46ent73GjlunUA/QYgOx1Oh
ugtfXLPQ3XTgWgYt3TtaTXw43rWyWtnSWnajtizGr7ieo7/hRzXe1/1FkdWbA3wPxxd1q0OBAa6f
zRj3rOfWKhRAvY++NbbrSdikpUG+lkRyYsS7JNT3VrN1m6+RsiEymwulqbmYym2eTxuL66joyOHU
jzqyfs3gaAYvWYUS1Klr9tnPtlIsU5rnsxz0azAeZBecMp/GnnpluOFONc8d3qW+Gy5SsxalAygB
GVUbsEao9Cpy158I2fUoa1A80TtdXAnyMlHgOOh3lqoirwLtL5VzCGKyarSLawXbduDW4NbbDuGz
L8zHXH1zCL806rnM8ruOzS088WUWmAtwTV47otzhdPY7ZTs/sMcuPjA87ZQSU1XcYL/Dhid5CNYj
WwI2KiaLywwMznCJqZtSKKutOutkcmoFVCQMjMiJ8pmoySrggVo2HwEJgTrnXuYXO6cMyduQdizA
Sg4RvZhsSxq27GG0ohQTZtq46WbbFdfZEdNiSEIo7fKN07qrGke4NZq7OEioNx5p/VWXWv3Etouc
E/RCWe0jhazAsJZsjDqd+0XBLSzDBj5AlgYLEldgKOB4xpokhTmttHQ6V61/iHT/UvWEv8foqUnH
+bVfTkB+E1+5j6oQ67u/KPNgmYZcYTD1U/aoEPSXhr/1TV61rlz2UFMdt9jpHZSUrNpk5k4W8jQY
7HyMwYv75yjusZYVOxSAvRIbz02SH7qe35e4VbYem+Sq9MVmnGhFVDkH+5FvFEkqSdiUshqF3E6G
chCtQ8O/DSaxNXxOshzFoO88Z365UOr8FGSEEPdJyTyMT3uUq4ZgpgwddrEd43EIpu4z7w9uG2xs
P12jmJC8ipf4p9alwRqcrNhAZrNFsM8pTkuoaTM5bOcEgUg/Qu7I0hn3Tj6ulRZCQjHxpcq2IRuH
iGrEpaNfA6wEohTbXt0GGlc/ly93vKOMYtHV5Sbv6BLNK/og4Lto5iap8qPgl5AtPdRYW/BZMjcE
H12jwX/IU3Fjuwovh3CZvsvCRlTXewiDuSmHBCw3ZVd6nXKZZd3FoJOX4RMe111bgPR3P2KJxQEz
VqqyjAYckRtfJUNCNopNGdEzW443+ciHtCjWGj7/3s8xPvHdSqsvpfPZkiTXqRxWdXd28e2z7ZNi
n4WPauEuLb4qlkGpasIbHkL9RvMWX0I/GvVXgkZRkEE17k0uhUkIiSEG02dtSqYTUsEUob4K+YpK
O03qi40EJHUgv7m2Kkx3L32JCAC+FJ2p1rj2+d8U7vipdh0Qby34VVnx1EzVIvCJdaQHU7/X+/fU
hL7qv8mmW5ptuyjbnRDxuul0zxW3GQQ4wRppDutUbrCkq7of3yyiB/rZ6O4KA0vkPk4gNrkfUbSW
1odggTEibTXEkkv3hJpeiQlTAyGflKc2toGMi3bP19aKnuz+W+SDdKWLqIg9RX1oRoBy/qvhLuOE
r5kttjHPoM4h40gg3KB6iMTcwP8I+/Bicl67+qhVGwO93/ehn/IMs6PnIDkNjYGujp0bkSRO2aPZ
1rriztazifSrhzlM4RcPwn/1/TeTW2xVPY7hg4GtNDTBa6lgc5szyoxHJBV36S5wb4c4W+rRqxtf
W4e0jvUtGe1TJa6AUVdu22y04EXjEeBi/jJ9QpvisWLCylkdYjIm/UQpGRARmZ/qKl1pUKkHHmWR
oW4ndeOk17jFeUauzjXWAUWys6zIB8xmoHV7WGEGMHcw1kMEMsdiD+HgQ12qDU8Gdimy85cV3+Q6
azxSUeuix/LSxAAk9pX+3oLW5SjW0pe8BfU9vJogLgm3MOluRv0BNXbRJ+RlSuI09B364tTbkgWG
s3TnnW3KSoTLtkWVU1oQQdJpnYBKmRyaEsS5SaJbvoyNvsGifewqhvc08FQioHlNFDIxwUcP1EjI
5WCyqnQeytHmcQLQvnUPlgpiPRPbkoKqBO+ZVMoV/jSoPBsZvNihvsjit6otvZRluF9fKldZzwcB
NgSDN9PoU6/nXcE2ocwOSoRah75AbEFltySHkxh3tvOtkXyKsXzHYDsYo2cZEgNOGz+nWPIyVuCZ
9RjQde/wNXeHJ7u5i9pjFhG3jzmfM0/A/ahKFpasjFXyr7qRk/8BYw0C2v9SOGF19xyqxarXnxXB
tq6FaqXGfFqvgtqE5FF2DxOvxRTZ27RM4G8T9inugmo6u+64thL3Livcm0AOtEim28T/phErTuLi
ySrgLYb31G7h0MG4CUdqGNKtYxFzIMeD22lq3lh55s2XqG1uOMGyojy5YeMTl49Z9iI6zrFcXMqa
fs0gI2lRoSNuIxOPeRetU7B09nMFpQM7Cwe/cq0gjIjoJRbrdnCbZV86fF0rc6WW4l7PqAkKhkPU
8OqJeDvW1kLxw27liPxB5spSkGLKrPfC5sju/frWojottFEP82nXW90dyaZhEbY3jo0nsT/TDUZu
f1zU8sVAXTBsaArdtbGtRZoqsNtb3vXaiycFDbk80aPhhWiUAtGSwWeGwPicgZplgZPvV2URHkUb
fChTXC20rsJhIqw1T/1hqYY3bmdd2iDecm9dWXw8EzldeGm2MnUOXYzaPJTfIrdht56Kc1lQbSkV
Y9kn4j6C1e6M8Smjbd63WYiD1/Hflc56Tm1MsiTEAvHZTezNkHQnOhFH4mtlX90Qi1yoPXzzxLho
euWhDguHETlBxtd84m/ObVBprHHPOYvR0eWJFsDb7HmaUrTM0nhh6I8K7KmKubZpgk1dw8ZQueS6
Ul85zjUKAqJtklYlWpuoygzU8kEGggu2fqPC+SyakgdKehsV7Sns7ZXpwGetiicV2PMoLIoruxUW
0Usx9OvBwYWkX0SzMapgm+TOYYBNmynDoSXINVKXnPCAoBHr3HYceLBzK6yBKhn2klGq0gH3ow0F
3blzwfoljH3M0LQ7iuE4FpuJJmWHQ7Eo2MFm/B21SiLgo9DGjRtUSzMU5NJ3WFKWjgkgyOf0tnBO
JHunEWs0ZB0bWq5UgHdA+OWEJIsV9m3strvUhILbsa+w9NVIGW4dqJuB2BlvfRe85GbmSTvaKw0f
G2KWSXeNwP2gmkjIfjzWbOqjUlS3rjwG/qnjqVI0YOhj9uU2Tg31qOvXTnc8g43vZOlYraZlW5Ij
75YGXedtsgskpbb+yOAGujCWQMi/Ct4+m/NIr7snzXgPZPxgjudC1Vl1WvPzfhGMD4Z27BLbsyex
V6p2VZcdn1ybfh/JFjE5qiL4yvqBrxlFJ/lrLp4LQgzHOg4vhZ5GWwWCNKJhFTvmgi2EsYiN/iG3
p3Hlz9FCQ8d8+S+JqWBszCbZsv1nL83MoOEG6SLvX5VvTO2gdfAD2m+pQcsF2+ouPpfQCxvW9A6M
sG7Y/KscAtzxMb46USQ3E2LOhBZTtLDms2rxL72XCiI1fzwQJcoJo06UnrTuP9w4DBfVdmZrL9dp
jZXh/20cRsT+ZYfw68//uUPQZvmd6JU2hyR+btnDly9YFDgq7WY/i/NsCGB18GN/eIr/XGFav5k2
RmXiDHA3HEv7Wy17hjrbtn6xdf30m/+izgsuznZQ9DHVztWwEooXK+oTkvDkFeCRq7LbZ0a01nQJ
uI8FIO3rTPJTar935uRVKdWxUY5OFie2cjRSy3iNoOfn5luqmLBp4gbepuGkq0xzd1OTPdKXudMj
iJ3wDIhbtQb789rvz36pk+SNvJHLtCytG4c1hUUMWIdpnCmIbMR5dYs2HDTrMFNffDl9KtI+p355
o4/VepieLQONs99YUfPa1x9Fo+z1FCdkFFuHqWn3U0npZXATy2k3V25abbuFgLMgerix/GmrsrDg
XaIomNF8YBLUm4cm/IJy7hF8XQc6zPH8Og9lKejjLESLxE9V1eTCgy+TWTWR/TE3rCtjn6T0xuGV
SavwiSqyc5+AAvE1PJXYu3Dtu8fC7fNTU2ruKmPBuaya7EwYprwTHRDdSP8KW3gVQbMJCnw8vaJd
7UHdRX7dMQwU7z2lDlo9PdrGCT/IHsLOyg1pvCmd95wTrwju6uG+rLn5pHruBVN3NloI4y4OhLls
BdeCNqQXGZ18P77tXPnqsvTMa+Z8DAqpQPSetE0NfLEEmWbSzYHpgm5hJx12dvycsKCNcsbmLlv7
Pk002YnaKwhBb01t3msmpWd5fONWPakzjVs8fgk/xp867M0YqQUSU0jozLUXRkcGX+q8TIWXkVqe
GHtodcNEq2LMjlmggillxWBgOUgJUCqIaVnv3IeN8RwE1bNZM8XGtEsM5W0kAAbq9XOFMEwyB/MA
Bi5HX6u02IixWRci3kRa7+UY1ECi0KbKm2DOKhMisupe8iY4NO6rUOliJ0gSiaeoTkl+VdvAdc9V
4uzctrhGNLZVXDnz3t6NzaMdYozjwxt2ynEa2SNwNzTT9tSEsGXEnSY+VdZcLtw85ROQ16p2H8fA
X8SUKSokVoR7LPVz1hYbnwKNGo+HCXexz97I4ZyMGFwChcopW5ICg2VsvRnk1vuAIYQcXBVod2l0
Wzb1DkuAY3Aacc803RaJjvWJcTe6macYevORp9PVNYLqmlETkndOjClaXpI28+/bOMJXYjnBQg68
FkkP8QAI1v9wd2bNrWpXu/5FpOibW1qhvrVs31CWGxBI9CDBrz8P6zuprG9ln30qt6kkO2vby5YE
kznHeMfbJOSuXwfU59gaX88qatXrJBmMrpi5iHtpWD0iv7uKjOmCa7HPx1mjHQTqdCPARkdo2/UD
07uGbPu4lJepDlF9CrnUmUPHEXp3YTYI9RENh6PXrf+4M2ZNtaBOHwuVZUrpZZrzpJBNeDo6VlW5
PFHC2Q3JcgL8wov88iwLYANxMIYZVgGy91+NfeMYQhoj/5R0xlp/e25haAeE/Oe59cfP/+vc4vcq
imkiW/l1Nv2GfEuWgvLPMFQgm0kl/i/kG7Uq5GiIytZ0pv0v5BvuMIAp38MaZzoG/xPBC7/yL86t
39/5H9j3kDTIqRixEeh0SmW0JoOJZ6vqbPotLCwssn08fbExxgU4ccslHTbxijZOPEW/aYYjdWD7
rpNKj7HBbYNEOGdydMCbqD4Mq5acH35Dj82aQ0Jp9QTAcdjx9dIfKBkNC9Zmvy4fSQhztApwNRVI
VJD86gO+/A8Zbl6874lFs47tm0r03ZTmVrmcLUmQYWq80E/qjp7eOhTeT+Jp/Cxqj4asvtadwt6Y
tG0kWhSOVmIyOsZWK+lL2cpkdx3l9bAzljT6t1P7neAA16/gJBihSwxWN8PR09o2l18/1FysY+GJ
e3UvI2f1DHfEk4gmYkrxup6HXfYR76Od+Z4X9i0cPNHD0//U2GZw/2jyQMZHHMzvQHf30YfSUUXP
M0UnPTfoWW6vlUcsnTi/8zvqZe2bgLkO/QXXanAqkKqfYnZzrC95L6+6ubaR2FXfrSMI26WZd/OY
I5upn8Mv9+SdMDPI9ni/4JUexKeMwh7n4ALLKRsX+K2xG4NPbsCiWAne9kn82s0pPWXfX9oL5CKg
GnQPrrgVLBecQF+ycw6euWl8ZV0uSL+FO5T+aLt0jQsf1fzDlebKjsSQF7EOszhI22X5E/mF6pph
7I0LCpwva42kOvX7s0xoGVbFzwXFT4GFVVAF2N2C/82vc6yINSc90M0rFzLXju2xpcc9XmfcSkIX
4YNwCNlXe/9EU+x0nXNfWruHKwT1XvVpOh3IuuhCf7RVvkC0o2+TTbbLN+mhIHir3fYhrnl+u8Af
Fcvf60pwxO0jd/o5KVRYrre4AwO42+JWCoDkFng6C14cQE33Onc7OSh3wXNmYUxtrLgqIRMYgpzK
mbIC43Umh+0oyD6ueyhL0Vxxi91luu/Zk6Vb8z91dQste0Wci43tKkjfDvPnbRbhxNvgLX1Mb/ZZ
7RzRN1/NV6Y4T686anNrjvMN5zUZFsii0FLhksyAA2t14Kmg22sz/Ntddau7x2LebstN/B6FuNwf
HsHw3e0rwJbl7Yg1ILlO6eSiLqxRk3M1Gzvclj8fB6RmJzp7GNrggHa1zNfFtt13obRqDiB5qz5I
5/V37cBfP+oz/ULvxdwDdZUdg8N4zJa6FYDlbROwbpT1cxeHUiC9tzOMnTGFB+t0y6OJIbT6XQUV
L+WU/hOnaoqkhY7+2yNcDI936zKsqHi3Ij7OuE7Y2h6f6Q5w8b14r1ZEo13nI4tmbO1qLuFLjOEX
t6Qg8wSdLfmDyX74rF5xisDgv5ydlSBzAkgBnj6Hh0PCgB60HQbR/OrKDrG+JHxSWYD+T/7rHbAe
7vhY6lxwdCSB3aEWfBc9MFJ+OnexcGeC5cPOchWc1CmoSDhbX1/e0UIt01BeVbM0IITHK/27Ix5U
N5ollHNAduGTpVNg+UYQSXXErP8z+lK32Wqc4Rex6rEbxs7apdB9Tj7dC2EdYwd+fqyYQKwsPstz
Ic2MRR3esJADHsKSOOjdPGzd1n+9r0kkWVnhy0u7VPGlvztbEY98MAOs2JWAWdWsnWvvIGwY7ffn
yhnWHXtRvi3WOdE35Fl5DI2oO2n/qQH9dOZ8j4uep/Xz8+lhq4FhrwOQvFo+tlA9M2Lj+hmOdXPc
8HmAiEzg4WUsyp3G9/32SVTc9lPAsN/A0lpayN8XeKA8GBh2usZc9Bv+LHhnFLU9Nu3XkxzWpBwY
DrOMgPgZjLfvc4PI3XPuKiS9YbJxX+H+V52IxwMLdsaAwn6l7dWQQLQ7+sINCXTbScDNAxKyH34y
z8K5V3iVP/SXGwmVa9Bsvp8czRU80gbjoNfbUfSsRbGr3yQXD4NQnRNFgVM1jTrkKT4SnoSesr5O
z6/9qrzVfhomX/IHUaWusG8vxcryL1WA/JpIHxge0zu5+RdWderf58Xc8vsl5LAaGZs9vIjelAzB
LM/OX9UA666CoBvxYwxVp3kZXgwbjsKZonBJ4qmbkQ7LcM6+OT/9qV+hOQPXBUpy6xXZmPaOWevy
ftQcaMGEIFBlE0o6RQGQ3/1t2CvWNgmwPECDzQsO6Glsa6POZTIQbeZSuo3Q5Xjb0sm8xL+2KMi8
ZPOxv7opOc14am2SUKF7xColbH3iZInr2OdbmTDS1qctM9exy1Dlo3Vuu5snuvE2/+iWqFuDx0y2
vXFde1ko+7J9+HrV59O59cCBi3zInXGQNvdFdkmWk/tsARmRUI/yFQsyMB7HelO2sV/4QkiKzqo6
X/1mATGus6XDl3x+LJJA5gLcgjpIbYD6Wey7CzVgs1oT9sBokbRQvujmQzJbTE5itrapfUZEs+pA
rrTPGb2VcfwGxkc5NDPfF83ZWL7AcPHB8mzlM96XS+MwIU8Om/RODqCBhkp4+yb8alu62Yv02foW
2ZYEFkFGnVtHnJ6Y+NrNz40diBkf14jdmQgDrtUW8qiN4WUd4uPK38bihVMHw3rO+SsW9bunzyHW
edVPtm6XwgbVus88MByX//OjGv29bc2u6xSL9kDfKZvRRwa51lfqu7RpHq65uy2tGdiny87t5N6H
9EOEnF+wKV6eK9IF1/HoKqB5wfArxfUxM+94y3vPB1dbX/2c4PJhBcBVm2RFvzI4j4pdLfT1qNjW
Ehv5aWFhCRCKNUqrgNGHC0vvfqnO8UZc4PZmkDCK7wCC4EBY6gTNMpEwnXGTBPre2PLqJvSnhbXs
yMFlgC7Z+krfRe9qMPrv7XFkyZILs8WV3SWcb2e4wqL25WAKpaU6+amXxkZYZPiHHtT3ZNl4+VKY
iZZrJVvaO2NpElfBSWwQRDmbJF1s7wuTqZM7GRJl2746scgoC1vCwIXwiQE4VvPX7mvYacwRm3wr
LIoFIaP3MDaPRJqb+9vqdhLSbXwozF3abUBBbzC45a2Id6dFgz6F1OQMhWglT8mrdTZx7wea2NXD
S2P2NFuNqwBnjgVz/M42TrfzxNFABSTYRJO1lSeeHuvhRf8pPpifJ08czys/Nh1FR4jhFaSTD9um
PEjXxU1dq/2PaVwnbRTuR/vugfEO5i+v4jOyO+0RpCrPdufjBTRPTwwPufQDLitINoiU1IJprKPf
JFfBds/00iA71ymDgeEQObFfYkHEg/SOJWCCH93QhhA02ptz/YEJZyiudLj/UMlOeoaVhsPD4f5w
Xy3e5Ez5MkKDSXkYX4Sv7swIKSVg7QAKIbiiskHc71BD768/7B+QuVOZ4IjX6CSwOXwSlnuMMaXy
MmLQ5ID0jzW5PfG52T321f559+/1V7mtAflvG+NcBGSo9Oe4XNK5txfA4wHmNgRoErUpG/cGcZoE
J9zfDWjsZZh8DmREO/32KpMk6TJJhfY82p35cYu2eoHNv+oFgNkWWRk229cwv8k+AcahvEcqvB8u
Ddmh79HC4FabtsgDFXn1d3Eo/NqGYOtgd4VJan26IQN3DPeB9s9NT7G6Se23O/l6kUtGB8O2eIVc
23QpZglGWqgUaoXu6B8kWXAiGxzNhPXs3z7vJ8MrqC3Fb8luFx1qA0pi5P4L9UDASyD6EWmUH9xp
9xpaux7URnU+Y3vT82ys6cUkX5y/E6HZb5iijiSQ5P5j/bRlgQOSgBPvWB/IA95D+Ck3j/cmQDVB
CEOwzcJgKqcyegDOUWeb7cKYkNeUfLXP9mx4R/G0v4Yc6v22WX3rS4U4Vlwz/HEGGPTNPB9fqKkY
88koivhM0gw/K2YLW5n/6Nt4KX9RQO+uS2i/4ubhS+BDvBIVIL9AYTXat6PyWb+a2PlvmJT+YH49
RbFgmT/T50+/7pzp2PmqLEf9eOyfrsk26LOFTo4H1uEWpqpz7B1KcI+e0Xl+HWFfUQEcIYS/EO0a
5OTiUW60sykGrngv/dWl3Vg+Uks6AmrM54yZOdNQij+mhxh2uRPtL3j4lau6avjZuNbOWF0dk1CQ
/CyspwIVbHKqLFMnIvrUqvzoIM2hgsxFxZa35pT8dAarnE2SHY+QwV2xQlMyEmAjGVQGmxVKiG/g
KXbM/Jtz8LEwOPMKvmB6EG1wlCHfmLHhRpzLQf3Z/MgBCcedQ+/schyedZhYduo0c1jdBifSC/zy
t5tLVtOsQS5hp0sEFTQCxTqaSz4JdyFWY87L1X8h/4vNe4/dul0f8686LOZTSos2mxrr79iz9pbz
oMfJCU2cIl0pZqD0f8YiqS8K23rNvwvOQtigmwmkz2j1sIVwOs1Lt3SlMDnxrm1z3ruNxyZF7G80
HwEcj9BMKSZGVw9k5zXyHl6KvQTntms6Tw5kqFeucRR3d5vUHuZE01uyOVk3hV1u7wHhP75M4kzs
tZv8eP9VDJEa3pNDtGGJh5dxuVEJtEJvu2YWiEMAX1/cNo3zfuccT1bGQQwK8o747M4UhJi47abE
gi0QyCpMtvVRfWGJXFcwANx6S6ji5bF6BMpCQlS1RyrisqVUOzxAaalI7nmGhNJ4uW/0Pt8Yq/l4
Tlxjfz+1i+NF8y89nQBBShDNKLdj+5KtM+req3PEP3JGT0Im0gWJh3/32KYcnZRxXJNXgAu2/o3m
qIQh6G6wpTFZS2p4W/TzuLdlqmSDboZGjGBihtelXblWQI0zM1+faxVRqKs4H3WA+UiQe2gKyvnz
hDufTYALJBGKbcMZ3O+Y60Mw48MtvdH5fCO00y18mEnsdivJ47XtZHbzOMSnzHWkSr5FEG4+e/jA
2MwrCXR3tlP6msJzsCX5ZAIOluPa4incAPUvwWWRB0znIrFTNYnW4f5m7/cPLq7unqHe1na6EF0k
Rq9v0flEqLMawodgv+N9tU55ND5ZQEeNxoUHHFEGUWlez5YxSHQH4me2bD3aO2HN1/ZTFhA21Tix
7diY3CmeRzpH4Xe8jL4q+u7ePt5cwowcmFnZ8g0nV7t525vb+0nw1G1sZ/OW0PeWm5LP2tm4IIms
CJdkX87ennQgulu5csg9POkgJNic1fYnwUE2iS788+6afLV9UbwPjCS4iW62zJzzba+dSjuaPVzZ
P4920IRb3LspgJe8vH8/zjFHcfSF5ZJdChLlnOPV1vsgTlNyvr8NLwN72FJYLEnK4oYyHWk2+oy7
8sGD4auXZEf/78huvoOfzv8LoBxoCOe1U/Lv57uzgamcsw8nG5NWuHK0RYUyY/YtObwbziNPsvdn
uQuW8fIapuvl95SutT+/bXN/fx5YNj80YSGDHNqe7+vSWg0+KiFxE/mfg/8m0+7ZqG5cDdGlV21a
J37DoYPz6ZBtsZJbJPbP+ACL2n1MAZ5wdEwXeCdxuwC9XnifSAneuBy++w3cJGRwm3FRb9rDg+B0
mut15ymu+MFkm59TbSAc3/C+b+6FuQ/SLn/cKIcUvRYbjrLp5jBv6Z60A0Nt0slo8xxzTpT8oSS4
fPpKh3ENm4f0+nhR/Pe9tL46jXvm1q2YV6+5AMv95gGucw00nv3zg5HMWvi4kd52mAKursxQwtKr
UK0cpKB3hBeyLbjH2Yrubup4v9WQji/IF3t2YlvdvTeOdNnj21vPpiM/2maB/sXq0WjY5S+UMxxa
/SvSfvaq+6pmSwumSfLxaV8uNRLLfdrR9lA7HdjyOQhd8x2ZqjubIr5K/jBheECWM7J4v6CWsrVR
o8F/eruRd4Yqcdt40kHfodnXbP6LLy5MR9v66t+aeUoh1syE0OTnC7ujxcT0zwZ05TcaikevwSMP
r8y5f6RTyFt0MldPPyHsyhffG49u/tj7lh22ixzYVAm55jYBVd38lWPU9pn52JuCTc+wq8GG/cQ5
QIG3RN5IrBnRTbvHTxoqoE20lgvtouAE40wheUA4C205eNo5dZ8L843Ueh+lAh4OhKgeRhugg/Tz
MHWplUdeaY9fwp5hp0Q23APQy8mDE7sgj+NUx/HZKUM8RMb7PPhJF8Ic6jTNoUL7bO4Ue1evjDBZ
yYsYHpxzW5XsCDPtTeGy8FxiseRiRk/v9Ph62F+Jvau8n/GUOyDJ/lfi/ZASSxKym6/SoACRndFg
zrGsJnv4+G7YL5Ej7mtW5vMVyk4e3tfR7j2br6RNGlizCry5nmqRirMQpqHLWz8ODspJDicy90b3
vVyCvdVn4F++NiNbluN0E4VXz5hhU8GHv7nqHOgCgGzagwHNbQBg29ffptWOLArcw1VBqQDxJkAP
gENcP4LymPEcjP4FWMKhyHIWxUfnFZ52bH1zlx+tjRwIh3qpEJ8YfStf6FkBjTsNWxu77RAP2/FF
2hAv5Yovt+0zvO7yw3CiZnjO5O0Ep68rTEsxKp+Vi+vJYm2frjuqRAlunFOsojeDXLB99FZpWxED
VMlRw+QsbjWQZC2QBgdio2/NrUDF/Nkf96UnBcOW2gPQF5rnN1ZL+fm6wn2yPGtrOigEe40rre/w
+tZmeM9ekAef4h0szGSjUpJ4z7M0+ZFwCfg2cZj0ZcgFs510TqbLOTcWFfB2A/Y9Sw8UsQAlL/cZ
tayPT1zkItnEogq2EPtWvLxT1gp7wRnX1yXKIr4/5XKyOinlQJk8wuhAFq/e92NSmjrmCqdynoIL
JPOClbsVCJwbByf9yWfZlN6JHdOL7Ldez83ccCCaSNrey9RB2ys+6BGekN/tu4djB/AVllKhBv3n
CHC3g54vYWdRQo+GIw71CLXd7ArJjsADg1kt5Yqjft0UPGNslAXWPiL05iDwipzc1bY4KoDxj8yP
f+WI8fG1NXApNQ1LBGdRm56iccUD26D4hfuECt2KIFLV1d+4Ge1Cwa+7+aGdoZVMG0c3PL49vGkF
UDjPqG7+QJgKs29e3XLYLmNjRrMZL/UwAgSGW90wE9pFXyRPZ2zrZhhtURCyC1B3LOIgDkkxGp11
c8gnFCmyny+iD/UvkHYlV4nYx+viwf711Z9BFyFWejfKCzYLwJtAcsstuwOKLu5pdKwkkh3ckTdh
UnA82UUo7O/Lx+ewaUh+A60ZRUyAg2hp7UkIdzpwDiFQv6Yqn86cnWf22E7JkYmvUOKxGnSqr9qz
xpU0l+ZDDY8QIJTPSC4oeTzN0lg1PhaIyuZK24BfxzOoHPlEI1dubptfMK7g9U7n653d+I83xuiM
JTRoeDQt88ivz5oXL1Ni5vgycwvS27j/g63tYMtt1KP6xfJXDJpC5ka4p2Gf4qX0AP7j5pB4fWYV
SPImml3DRKdJVG1dUjfmtofc50pwQvVi3cjSWktE5iLoD2yhN2zMnQUTHHd47CSzXpWK6F/VJyyo
1m2SKjBw3r+jiCMDuxaAVcF60rLwJDzSRurgZ73pCx0SBrlGEJ2GyTJLfJEsk/P5cH1i36YsGmxK
EEML/b5pFQzUAQE0yUl0eKFuJrhNs6LiSOgu3ykrdPBIGRLFPiZdjwIVi7Cxfukk4u7YNC9G/jEW
RG1smju3VsClDf8tOCsKTmNSQbmMOviG90+HNIbsqJzIIhCEwx1bouGuY53p68wLfTCv23dJTOX7
b8Pd7f9weH43UcKC8K9mpDq+IHgSisxd/5iRPq6JUcixmM5eINB/ZcyMsAZNXaD/dXKEGJHQCikO
kYic5DLDe3v8xKSMsv/5qq6oaXLH+CjXtw9jOrNm1tLi4f8G7by/GIcUoyPzxFF6f5mOi4Qg4fEc
nzgooy/WvPkl1ZQn0jvroPtsiFi/ugDwGcjMzTMKr8LSWbDzHyK0ik/xi2ejv4jslJTAwDXEqjLs
EukSD+XLYznngpWzxyJdWYXfDkG8MdewLujsPCsUQm73g5gFW/fu53SF2VN1NhCkIE6cJ+8357+a
HWBJusztl3RdxrTrtwU0Bef9XyrA+uNOIB6Wmea/K+P+/Pl/sQMkVhT+lfDXJsMZeAX/4geoMua8
cN0kVZ78MH/nB0AsnMxvRJNF+cvf/p/KXO0f+IpBD5AlHZaCofxnytxJePsnqw23MjgIJpEqus57
+F0Zl2RJpD/V28QOMBcRgEdGSk975NURCBXuUzCO47MKiuj5P8vj/+lcxhX72xeeJHu/SfLauBSx
b0nTmVYcrfxdyiliheNv9+UvHuyJkvd3Hw6y4u+vISW5CuMY2V+MMteCRSfFyOTFxhFMYfb3L/WX
H4f0LjJyDFE1xD/YgQYq3mQcJyNFFPFldCQVz0nl179/EfUvrOUm+zpxojSqivgrmPC3i1Ybz/pu
oHWaFXofWPBt8btZDN3gRypWHkXxdosivB+Er3gs1pWpbm+NsUkxlExIBiwBGSdvrK48tgWBgvF3
qtKNoqkQEXE0IFyyXOH0oZ2qEtFQ2Qcl0N/YoWxroW0zFFFvNHOG6Fy1ix71UM11596Bjps6dETF
QczplePg99GybnoCRcd9Lch+T4VhFJ3999firy64KREAaZhosHTzj/UjPuIhKfXyOmvwIFL1UxYx
daz1/8+rTJr8P5fQZDwrKYquwDSV/7ivljLKlqB2Vyx77pOEwOe+BFLTzbMin4kJsF7/nj/ypRxB
eEcjidP8pr/LW2h1D2jia+FeL5QrVQW4OnmCXObOV2MQ8KgFhm6fPlZsGEJUjo443nyMC6KDYN/U
+Jz9/fVC7/9XH+Vfm5z2x0dRCkVNyJLAlbnUkdPF82aci7fMH4QGiz8lFEcrNCPhrUYwpQ+MbUyV
uFOEgcl1rpeWkw9IFAbzHbu6NWttrXbMl6+IVwBCG+kWNgkBbEXiZs/olaCzRV8RKttE3lVEj2bA
fCEq8YEulPoQtf1CUaA8aFMHSzxcUePmiYN0mrkFY6JquJjW9asfsBd6a664wVKqKgaNG7v307D7
rIwvSmYY32qWMZdJldqvhLRcSnfpYFEgOSSouVBtqSnuGj9pbh8tnEJ5TbIkIgW5cKO2DeVGXbW5
8X6PrVdxYh1ZFvU7XJixTCBTIkviXjzVKrWH0Wi+Ugi76sTczSYOr54j48gL8KkU9n3+VC8dnod2
hdO5l9QUBfcRZB0jyLnaO7dbnnqC+NwR8qZIN2raiY4nTcS8VkgR+A3CTpHHVVk2b1WezesWKFqL
Yn80k08pNXc6HW55xYypnyG58DrGS0rczm8SRk0jAlmdSRjFhaBj9qo6A6BiAbxQWncvVdjByV5n
gDe2ZFzGV6975pMgEJGGsu6YFsd4oHfpYhRA0+qPkb+ZWp6ZLJ7jbfZoXzMr/hGxWYqfm1v5GY/Q
OFE6wCVWjX1VrrJIRlJNYPmTLjNVsGOabMKNoBvoYdg1noovEYGsadSBhKazt1Q6oyuTKjZK/MSg
JNGZQhWjr5QXoxScAm4+xLl1ITVBic7TSkj+wQMG+0l8ja6ugBmWYZwewvrWz4QBOCM9NjGNqmgu
kH8HQt8v74IUaDQfqtDtp+I1uSVBQV9ZdJTBIi5jbIiG3K8lskaKBkWxHHnDg3wLOXZvGuYJFL1N
lXiVxjQvLXz1FgV6Hm/bhxTGsXwYhdppbmU4dMyp8YhSDY2I9FJx7gqKT1kneyVe6Lcu7EhKacqd
EfXzkVgtk3zsBvX5Q52iL5AgWXeEk3O1eq6wp3ANDSOsSnZSCwVjXc0V8rMiWnSpWGQQ4bRB8Z7w
iWQBwdr1tYIs18MebXqvV1IHX/zSInf6pu16BS5NFi2bikbIAmIBMhlg191zkM+Bc93svGcWVPUw
0+rbnGhUSNskIRJlbsWMBAy0UPfIb6N98qjsKqbBxV/K1HZ3OFoyWYFqLsxQgnKqWmGvYzrWoEM2
Psb8J6PHzKWj0hmeMJoujl9hBJ6QWCe9+dFIbqk77rrGYOd6ia6g0zH5KSKkuRQpjPg+1mClDcAx
bymL6H8fD5Qgl7vJjAO57D1DYdp3ri4Z5Bu+9ugfG/5Wr5Gtk2OfnNOFoRQW6yy45l+mgeAzx1ux
e1BUY+9mWWcBgb0ofRB46t5ZBOYQh/RIUN0RxUKZijcxrEarUpcjiGTbrcehQ6KWOo/GCJv7e2JS
R1ufvfiCsHshVDDAVFi9D9kpn8v4rtsVSZUVjluTzuaaAe1GdNEM7QivcQb08XXdkEAIXVqEtGgQ
ChAZr9ozh2klsgSu7D9PtG8guY20eEDCSiEq1tp8QJFTPrZGzrUec7fP3nID6DJmwim1s9szP+c1
ph5FUXh6whQOdW4XQ4PB1iN79FT9gBrtG8JQxuq6S4tpwP6piH3RRx7kHv+CpiAjxK9uEbku6PS6
a3hVukWHS3QVf2vXyNPqZUMyW06cPLUDsu9SOA1C+a7WW6EuPlSUbs+2eG1SKyytFtEQyuSCt1uy
EmKYogq9rbyYhNxyHvtWAvBx31wfxI0l2jaCs9NxvjYZ6sQOYg4pJMnIhHj4NqUnjh8tA3+eUTUJ
7iOAMnEAIrKwlsjNuPAGiakpJ2qk1QyMY9zICvuKWUm3MpFrPchzUeMZLg1eUXVn4y669STYv13E
W70l18C9te/FM/6oepX8UMInKyy06nxDSIBLbNUiUYygxDz2qljuMADVIFlUZKi0HXagTHSqvNtK
xjBdU+x3JU9EtXl/MG6OiJUgxDwhF9AomRdlVTBZqylx5lW3ctrqXfwZkKDlRJF1jmX2OD91zsi6
UEnLMaAoWCKUvPtejluvwvcty9/YWe5lFmL9TSWm+DKathzuoaDK9rPV/BwB7VO/71KNBGLsLO5t
HxaKNY/jaF7qlZfx94Qns1CEFxWDSPwlvfjhD+bJuBlEAxuIXxmCVo3fFlsD/hZyawj2dl3fjiTF
YKiqkVqBmpqEtlsSs8BPapz51IhK+0Y2jCNyEo1PJLoKIRIkqYp4SLVYHWiG19XlV9td2Zewf6vE
lQ4p/jlCwteVU24anxn30coZEdYGHrmyo0m4CUjw5UtYh9CvLJgbfQwxQupmslaiOQRZgvtepQo6
TTNMCHiz5CvASB7U3MjGqOziiQA0Lp0by0ggYqTTf3pYUiXG41Q1eg9yXsITa5l1aOPiHmH434gf
FY74tar6Oo+kJmAKjCrOfL4k8g8ajo1EEROVl0bNZymiU3nAAyGCqfc4ZqrFkf6tMlqZ9smE1Ise
TzBTr1+zwuRgT/xy8qDNUFtj65vifzM8ixvv4TZPO/FVinEtgIyBbs7HbC2wOvzJdIwJsfyKH9rL
jbiPvsN+U0TGJ0RuMpqwLPAlucGoi5HmKKVTqABcY73ry48sZiLbQtQThpN0K9aJwSKJDb+WGoo3
lZml08F/yG5sVGKEzQdVENiCEm+0di8QkpoV93P2XOcdWoqCT31TPx/KW6kxDmw/yY6072rj92N2
rLqWn42ebo/Spqll5ybmC5OKvEWWZ6WfD0JaROTed46kK2bSrdiyVVezB7Z1FkGV7XvOBAQLlkxg
Bt1dyeXiltQiLAg926hlO+s4ggSl22la9z6IONqp1hYlhNNpcYuLouQ/yvfMkP0s2We4I8ra6NWU
5I31WcL+TnuOv0KDxGOA7nz28kcTjXuhQQf8q9L+L43o0yydzGliOWgpcU7/ran4C+ADEd6fsoh/
+/l/Ah/aP0z6VBNkwVIkzH/4yX8CH3xrQkNEvq9PgSC/WZLp/5D4GQsvMl1SiB+irfsn8MG3CKA1
yAaZxIeTLfB/IIyQ/x34wPeMZg2DcVo77Zds4rdWWnroUXqfRD4ZE5z5Y38ETD7jtQL5GYqGjVHJ
pl8NRyYu3eK3i/YXqASRuROq8r+Bif912aRJa/jbi8d6orZtaaUzRcqIEYEmgef2batZAVlIXiKg
ZYX1EMgBsznyBaC4BAV9uI4KvRfP/KkRAH/Ri92oEm1xF/9omwy+IORhpPUJJ50NaD/WAfweUPAi
c5knjKG2eKy6al/t2kM17w9X8Q7XpLzq8OIx18HJe1wwqIsA86MkfEo22DCgMmlJT76nDjNpU1nn
XPBhuInirjbC15EXcVGVqP2JID/7iar8p50g+i1MU/YFfqPEpJB5EcTtlMHqr4E+EXb2w31Ow2ct
oInhgZwfGRr18ILqZb4VPTQfn2oQnZQjfSnibe+lBGJ3FN+N5jL+DLA/mo/ihUYVv2PXml5kxq+f
jcuJ7D9scfGEscY4bfFYaO7oM19leslo3YfJBRjO4Hyib95/xB1cIA+KpGELR8bvzgM+6c8ccsUr
NEovn1M3lbsHQ0e2VQatOFQGhvvcWq68mGbop2QGIcIV3p+e6iM9R6wGq9YD8bBvW7Lr4L0m868M
HrkGZSYJK4aJE1kmdW7zPOjmX3mA0c8Zh3LINkmIvrj64d4nWz3AtuLl6bevd7TWy2zNqLksXD6Y
amOJ6VLPQEerD8gBHGGPI/2smkwQMGqbaBcw1may8mtIlr3DtHBwNX/pYI5M9yTGD8PuIHt6FgMu
CnKPqQafO5BmGBUMcI8GqhO7sC8xDGltNqwluwouw0cG8+v+rrjvuDO7fcg7orQNTZf0uLvzOSk1
rozL4Yczw5Q/Eue4vy4jX2fyljB5G9ay18P9FAMU/VQI8EOFWTe4hCUuYfiWWFMGyqYONR+bEpgP
E48nwUbSFRx1a26nz5Ay1+Bq64gaeiAqGC4UHYH2ns+koGVONMlZrs5EIwkjkmQhxzEU8tMDQ74g
DhB+7JClpD6GxZGbBf1iZPgH1WcGma1nVgvFfcYpIZ5EZh9YPdvZXupt6QgVzy3beYM4jxun7zFR
gmdsetBdmdTz3h/eBUNf/Cmg1OUQ8HrES4HhvaXrs3BK9udPGCTDpQ8wkXLfSGtnUPpktme+bkPx
5e7tJ2KaxMPmWut64vbDSi0cpuzn/8PdeS23jWVr+InQhRxuSZAECSaJpNINSsnIOePpzwef6bat
npou3/bNTM2UJDPuvdYfieyynzvkGI07LB839yd1fl9IX37hUKDGHoXq/NFadHDHJ3+3fhDRn5Ml
shLWiGnPzdmaDQbqBglZsEtus9zricAdByvY+nO61201WnnX5u0dpd7Ro7VoIxz8LX3TNvidimpK
scNqOc/Zp+hkUuz4PLjWKt4L2GM+EaWgsQIotscPNLXb9MAroLkKuMNlco2jeMH/MKsNV/ERQttc
TG/xTv40PxV3eCve0NY81DZKKbQHGxJX/MW9xzdnlZ36cSNDrqh3GX2cPA11iYmH7Ial+ZHeEGrY
hDisorVmrmEhzWhhoA6hu4gv3WZcI/VA7ASBvVIXz8hIWV/1jfUZuKpD+QAtLgfkw9fwXXTCtZpt
xzfZKdcyom+e9kwQ0x6MiGf+Fw86CiTzuZbXxYXUY0wSEIoSn5HZxiQeqkutctIt+Bg9xgecnnC8
9zA6hQTZZssIn60juRSziqtfY4dweX1ihKv2zLHjONoaS+EYnOpDxpd32Fvr8VCcBhSf7HWUQBzx
ThxkmJ4jIsRgF77wpe9cLgJyXhBQUDu1J3WZwAZ+wvswP/pz8YYWZlT41AcXHGoz1Q3J6mGYAkEY
nPhQIvpYmsfo0KMccvvH4I4F3uEWQDKtnFHwLeUd4+K63PFmb+Nd99G+pBvFQdRznxbuSOF0bYes
6idkJw1WV32jLiHh72Dwd4k9XOYiCBsC3IGbinfiIZ1N4Dy72C0u7QGe3qmR76zNV8Upd6h8yT9B
mofFqtlnW3EVOuanWi7CO15FdCOn+obBvfWX5S77KNbYdO6QX/c3cmZwG6lnD6PIJqU0byXhx/B2
wdI6imfVhgnfYrNZaG/pC/pQkS+QsolMW3xKHrQD7lzCnuRnWXDeiwV7yzJ7JQFsscm7xSfbwvEN
FAyxhsghJjm9urhO2J5mZdVjuJlNMJ/J4opuE6nr27T4NG6YaJADdxxP+fbanBObCwAvDt+O2VW0
qGzcAfYLRbu4QLhNzCMlub2/gOjca8/s7yy1WKOGnczn90opFloq4uzZGJMt0PyLuAOx2lof/uP8
3hlcW1thr25GXi3hyavXiLGCa/XULpVT1G7iaNvRl7XjTxrKgok72slH+U7dFFv5VXLUM+/aVF0A
dWjOy3dggYfuVJ3UlY84s/w2cL8OlxAzSrBhXkBHtYj5BL9AGMPYz56/wVEeSadHxEK++wrm4WL6
Ntrm5/wM1LfTtwYa2HLXJnwrxM6RuF7X+oI4m+w4buVHnD2HZNc/ZnckE4mu6gbOnGS3Gt1Xaem5
0opaUr4zM32fMIaJDoymTV+qLT/zeQh25nY2iNWb9wxhQOCgG3fAdyt+PCQeepFiZBK3yQMepFXM
sDFtEpd6Jq4Ja5Nu9Qv/G3R3XObhAj8g0mC9X8Qv6mf2PCGnSvASrPB/6JShyQtUoyqTUYPcnyS0
HUZvrk3aVtBMYK1/479X9UZdofjZpSuqsu7Gz5ErypbR4012+No+qAcS+Pg4BDYqkIN5ZS9fxtfg
2OCpS33HE7a0jWPa1o7xBgAGaxrJ1tyhzUphkVufOQWvGx58sAzP6Xk/EDFmN5R8LZLX/qm0OSfa
WdzZrDh8wA6X/hWl4dY8DYTJEFTCnyhDXqZqBzez3tPrfM33/ba3x/V7i31rQn8wixbwCzo4CpaP
KCRt61t21DZAM3xncLOhdHQLDnzMED1HAyrhqlrKJIcTH/8CMB55KHlo1bnDee9vC46S++m+fG+f
Wvb/m1ediO9Cg/qE13T4Zj7N2L/ksPN+zyVEoYKYWNl0rzJIKwvxWsk/y8EFspkoVAZrIBkWEY+e
UvMg2zUFB/melPSlhzQEacMyXs/iSQpTFuBri1dzkS3AB4ivWphoZmelBhmHiBXHOyDXEEwOfRVV
YtGLiIRGDW9RSMJi8a63J17Zdjzq3Nv1I1hVxrmINoH/f9yQZ1fcjYQFbqR443n2LXKszbwjqK76
phKx76jxEnvYQly/kvtpHApi90AmnZ20RIBGNc89EKZtsj+v5/NWsG/KN2V1iTYYmha3Z3+rL153
gJP3zJ87VEzvSLrXwV1xQBi3r7c3RzpXh7unbusCqO+y5W5gLuVDcMOV8f3Nf5ztupzGCwaQRRKA
2S9kF/vW2f9kYahw4/HVXEkrKjFCR97nWyTHF3XbPNJsZJ7xwo4LhQfbn15Jg5t28jvWvmuOu3g2
EY6XxBke0PfeKfEKGTlS8Wv4kJmIDKu1srW2Imn8SwH1e7QhgYHxSaDFxu4vINFLf4eE7ChvmVpQ
vqziZ3ltbIyNvMbLBB6+kF6B2ekQ4Q0fbFXdg5lad+bpOV33TnYw3dFuUju6j1xzMT4F96K2qs/t
aXghPXT4bDZ0bHGgxM5tvC8OnkvEw+KcM4IOS74WytJ0VNRaNS9Ov21IVOSoZafbg+JwrFS3SV/C
7ygjeYs2n6hDeupPgSvCYF2zo7BDQo3s52pVvHnFXYygGNU2+FK6tXbZijhC3KVHadVtRrdRbUQX
fPamI2ER22YZ7OSFvq4pgSXHy61iO3C6FRPetLoIe8wDm3Q9q8BnwVCG5JEADbtEeG/Z5LGt5xzE
cl9hHqGRQVk2y+lmBBf9jeJwXmkMuTuRgqYncZbv31EvSzHquXeqYREZy/BJQzhVSnaFIlzdMycz
chIGP8T829mRNjJdJcnNbki+41aj2OJVu0mf3UEbzIVOxscA8o/0iR+/4b+iGya21pVOYccBrD69
aL0j5PcNmKYS8yl7ozgCoeqKTqRWvI/8pUEwHC6ZNx3t5oO2eAo2qHnW5QmYyTW23hEaq8vvRXWr
cQm6XXyuyL0x97q6zavNyAIlhRECWgRxKl4N1IchFyQA65t61HFcs/CtZu+FXLO+eFd+Jr/U3tl7
Ca4y5jvjycK6QCT2Nb0vj+oqdsdDelecxhuDjMP6UiwmYvy/Iau8T64gzCHJjkiprNkhmY0X2rCO
8w9QHCDThN2oO737rIVUJPMWB9q/GSeSLc2EVIEFV+DQUFL8j9gnNCv/RSDz5ff/xInMP3SFlmpt
rsr7T7/SnziR+QcFYZqqSWBI4EhzSsaPAA0JVY2F1EKm6u+7outPnEj7g+IoMq5JfdJFIjR+q8yP
6Km/YTW/PHX9i0JGQvAg9UlROSGaMCnEYElUziGr8I0JGbxEfjTb+kAdi2vqOMXhZpKxOk4lGk26
pEeCOaekdlQNO32pbeLQd31Rv/crcVtSBjIMpEbT9C6MjRsazdpTxK0suEagLlS+2pkprYUccxHg
6WCg/yzCR99Cx14om6ZQZ+5rlXmAIVw3XaBtazOHgi6y90RsN42IAlGhcVsQQrtsEarmg7YWa9ab
mbOglcGqbTMSt+Ry9nZkMK2HpOalQQ5xTYSUoWC3rAyOGZEmakE4pzJBHZJ29skuIl2T6Ll8gpl7
F9tvY4lHCiFANFhuEc4U4Jjt9JFpM47FjRzLxSqsw00vBHBPPfIIc2+FvZuWsePX4V4WkQLmBQrN
HowFskIq84rdJnMVgX1KnaZTO3oPfRcsA4HplBgHLUMgnfUfYdvgdsIJVzbirehAxTqxxxajA2sN
w61vBKfMJ4HsTwSLfJjeUbm4NBi4nZZ91GO1I8j+EOfWu69ZbNoyKv1cJqikpFvHNB5kQ993qn+U
YngYI1bvQq9hxlCTfczAPnTRuVFU0pmKzSBeNKQVdptwoihPfYUn05zWev9UZ6DuJD+C1gUdFq4I
+UGql2tTqcnLbjPJDgQYpnQwXnLkSgt6DwGrDqRcW6QVE41KSn7mRnnL+UnjHyOURcZ4dZ0z+9Nc
WgkFMRxU6o4DJcI9qf1jcND8/LVWU7fqrq0urlUv2jYxHHGjOo3nRhplWRC/4hRp9lDCzogCpLU/
v4Vj692DnRMw0uGbHZAXl/FxiEi9KooMibUQ38aYB1X2lJaPM+aotZc0KI5eMCJcLKxT50VIXEfH
6JqzCpJEi8vdv/vsBMg2OI7Q+1E0+g9n598x9lmY+Mvv/zg7ZdTAio6KkCYPRQVH/nF20gWiIF0y
ERKCvgOk/zg7FX5nrrST0CXOB+RfGLv2B1JEi8pW4tDmED7rtzB2hb/0Bef+5aHLX3DuKpXLMBNk
ojQMDZ6Lf3UxpcMjFOtj3HAIqvrBmho3CsKHIQcgGlST0jQFbVnTEZLbphL8F04kAZJmJFfe84yb
lOnbpi2OzUikTYQ9EAI/Si0qb+JjMpTPuly8DVJ1VKaKJAIMUPEcgQXZbcI1Ch3fjtL4jEtoPSEa
6FaK0yP9j8uOOjTEO3PAf3qzSmodA9x3Rk7EfbLqIkK3A7mWOITHclmbARMmdV5+hHSa+gpxk1K4
3AfeOppYitIQyHyuo0P7O+riSohkp1EquzLDg2hhUQH1TKLpXHrCNR1x+o/NPq/i13QYXV9ALZRZ
AORCCogXwo/S5xGnlXxSkgo3WkQJclwWK1UzXwZDew90zSaelMYrQsTD9Fg2/j1RibthKF0Fetfj
6Y89MJpUHrsifldF/9B6+X6wlKuEGqbKwhcTmjj3qYgdprXvd98yC7tPZl6muvrog8eYzGJJQwDT
KGvS6kqDXq/a26iUyk2y6bblQGo2Ui2D9bTTNwJZol0Yffq1/Fmb/evYJm+JEUdgMBg5rJFUdTnt
HZVe2QUdJemiR8fjDeZbYGjNRlTwFE3SHj0TbUrY+luuoqCPzz5Dfyri1qVcQIsAOGojQ1Rmka1G
AgykiKIAJrD7IudYDV6JmgWkTdDXWZAco8RypwJluyi/ebNoK5fzYyphG0NGn7XDSfZyaPGENcEc
HwW9XCpaYNhjgKJeEYZVO0U7XVeYqXOVTH9LJDzHyxzTYw3R1VeT616Hl85izM8NwE3OJRFwwKaj
cfQN+b3UMxVyhvJuWQk3RZUgCn9KRWT2yAhCvZ3dGiWbWJncmWnwruTFx5ze65UUaKthh2atVHaZ
4m81o3+Qc4GkpJjWWU0x7aGejiRrXlFS5TBFTbSg0pFkSZOydCv4oCzu1LXpqajk64QlRNbEXZd5
NAjM/d+068o63hX0vZWvFbaoDZs60t8bMrKXEbxzkOFLEsxrpozYX0yyctthqv/lozD85FxmQvOn
MStG//cozMD4JUnO+vL7P45z/qRM0egsGP9VK27+YSAslhh4STv9koAqSZRhoxX/zpdyu/w5CKt/
QKPydiJXF0U6TH8rAFXS/k5acjP8eOLqF/0ovcO5OVVe6SC+vI1NhpnQZIWWtJ4qJpWSPb13ujgl
CR3mRhNdvl1oBrMd3cnH3hPBDH10EGZBqIUZHAa5WgSdtNbED3KwtzEhFXkW0weQLv2JNKleQC11
lRm6/Pix9S8mi+JINFlbfkjkZqS42edICg2BqmhCbnbvOq0qYZ8/emDfpKlKqsH4XC/K8MPo3r0e
/2WvXnxEMxCvVJLIOyEdL5mVbsZIAlfww2hZRsVhjM6qTKRkHS1JpX+xCAOVyPXUfZTMaDsQN0uV
sk9jKMomIsTA4HTN94Hhv3oG5aBFzYna7uevYR4cJiafXiORpu3OlKU6PZNRXRGGMo9KXpodU2an
YB6iKqapaR6rpCxDgM2gJekd+K0oH3Nh/JSqidJAk8TRSsd5LhivwUAIe12oOJhbeC6BeydQxGJZ
BsW3GDq5bau9GaiHmPItTF/cAC2IRRI86ip3sVXj0w3NEXUG1IReEoNd4sQRrdj2FYmmQfEmm2g4
tbHEhaQfuJO/9UhbF3LfkCdQxa5Gs8eyl6ybLyNF6WqfrHpSCLT620BfppgHjiDGN3mg1maE9YWs
bCZ1l4qkTCTVeAh548VKfxVGcvVULY7czMc9n1odwW2+7g5kzoRasf03z42KhNifBEhdlUR63f7p
oOEHfj1o/vb7Pw4aiRxlTdRMjSOMI+PH1CgzEjI1qur3k+aXjZvWdz5i/KLI/DB7pH4cNPwtyxJZ
lHmkc6vybygzpPmJfZkaf33gPL6f1RFh1VR+rdS5U4qMIH2zShIy+fqsee6UZGkSZY79LeoR9Yp8
tXQ0ckkjvhdCcmglSNwMDZOVa2TT62D9mokMOdOH115vhaWSRZisUZ6nQcOqIhDWukcBZNiUc8fg
ZN7Wqligp9HpZty/NVyrTusn1GxY6PTU8TN8gbIM8ou8b6UgIGW4g0NQu+ZiiT2cjZWjTS63gyiD
TAbmpoJGtjrMFdMYf4ux76lC8hFU5EXIJWX2415s6LivB7zn8T71EzvvVW5erSeO0eBLi1yQXL2+
2KKfsjsxuDf5EvZjwITDrBKST9fg01WxjZKrluvERNEekrbIs+pqXfQGJwNKNNTRSP+JGeJJhpBQ
kWiQfT8SI+1NGx7VOqziJyluzlMektE5bkNjWMmqtdaF4uxNgl1I4PA1PZXolBF014lKiMZNnn2u
KhWP4seQjru4ms5RJDxMWbvMm10TUl08oP0kwo1wELlD3D9RGtMED3VBJqD/pDfxvNtjT8EvqYlo
7oc9Yf50TYtuT0lJKtQAzpnqKL71aJj9VgnAVIMGuztq2jhX1xFIhu5dOaA988X0MQn3yWUY5GUe
P+u1QquRuUoiNw01VzKnbUrBnNpctV6Tw4XfEVsZ6DD8nfIhTp397z5rZA24zDIs6h6tfzxr+PZ/
PWu+/P6fZ43xB2n9hmSof3a5/XzaYLrDxmQw9XCgzGKvHzsqrh6DMwXTzf+LvX4+bYh7Z/LSJQu7
hyX91mkzP7W/nTY/P/QZ//tJi+UFWpIKtAo6YdfcinYjiTNJ5YEy6fXwMIUdeVbFRkjlgVbEzLCl
PEE/nmx8yaRquMPTP8w2XRk7R6KR/qp5UKaZk4T1qfKB/OVeOTYVxb61QoNvgfJUJ5K9TKJ3SfLf
g4g+8mHQEXrE9eTEfPewaGg7TwrtMJI+LR9zcB1iGKnTfWS9aSWaDIRSQk8ncEKyvNnip8joo0nA
2no5h7ROe7eMTXTQHJPtXH+WqniByWg1i4D0mYFMmsKvxWVfWlDKPNhl0AxvstestUq+VORRRz1G
6CKKbkZqvtFXvVO6mALNgcwdqaQpI2nvwpLIAymB4Oz8aZMGT9zw9kRT42JkrCNPnTJ6LaMQC0Fv
2q8jpdiGiMy62lxRg0cIV7lSCn2hlO81xYy07zoklD8BhR6kULCbHi6H5kejNo/DLCiD+NdkZDCK
dxi8Yv29IFuFGABdpHwisruocEJ8G4MHZ1XJd1LWHDQrhLqQsH7LrtaiBps4qHVRWkgGxfOart9P
rfoWx0p37CLaQ3L5IEx9sqAQ06U0bSFLAgm5mVY+9TweQAigucr0LyXEpGn5h9r03KHovykFkY1q
skbri8o9oJulLz68nPNMq5pjPkC4mCpG9fxbOIws/+pT3c57W/yuqDXQY+SIA8eYl9zMioQARmCA
2NpSXXO+e1ouIVqfeZMHR5OgOLmkkvm2quZ7a8oPEddYwnUmgtDJ8/1mqYQoBkddiFAUVPlVrOF5
WjG5Yzp3Bo/e4pZqDw+ZjuBtxooseGqVhRJfsIRK/Y72DHzqzH1xh84mhjDNVenMmO/mikwxek9O
Vmr9vyjyXyqaVQDO5tEJjaoJZPwPg9l8rn09LL/8/p+HJWW9NF1YGieiwUdxVsb+GM2YAxmM5ghz
iBiguZ8OSwlPsgRqxwwGtvfLaGZgjqTAV5REcsV/77BkFPwvh+XPD30+TH86LI2mlzsjEQrHGsMM
jMuk/3ao7misNt5qzHtTmg2wn752M2NjLqNPR7sUozsg5qUnI5ZKQpGiMjxXgrgJdH/vt9aqS8tz
rRODYBFb0dFC7vs010jjnImYAqF07WtpsqCMEfIpn/MybnqwIVEKHBO9a08o/piUl2oCDbd0Nw0u
WXuLBGVtUKZWy8GTlAuHZGqeQpna6+ncafXW5PWkBSDfeYPq6gQvda2xVQxJ2lZaQVi0ET1MgXgo
hPiQZv0IKVJjHzTmLne+Dxb6Qs/cqoqMICddsxr3K1Mxq9XQkn/jDddpUEgUVOyJtbjHvmfNSSzJ
Q69oGx+phsaCUwqdv7Qy6BXaMiPXn9iDJBaiiMUoZUFKigm1ghluq0wnhcRaKqxS9KXdwH0cwFDO
8PJbngn3NNPbgsQOpnrCLUlJJvZp31XmPW2YN7ZJHb8FVJrLngKHnVqb0pNvkGpQJGi25q1PsVpC
TFgErXkjHCxSSi0TTWfw2LEyxvPumMxbpMU62cYNYdGVXbBmNiBGmIDYPDtWUPgoMF6hx8Ik5u/K
3B2C6w7bjqa6CnyCXpr3wUwwSDPVMH4nHSKPIgUj2oXwEbXn9r7iFBSya7AV2BLWYpvSroCfJlQ+
el3YV5q+L0N527XEOEJ6yAmBzgJp25AhlYyScGZHMl31jihLMgC/mTsJamsjPVn3w8yqFDO/kkG0
WENvIKqGe6lrsXDy0Ow3bU8FIJaTZFnNjI2sPMkhroIKKUvy3EDrWEFMBHN+aaF7amifZiCDDttR
Dx3UjR7wGx5JeWaKeigjsyDnKqDOUDFdpdGLVQu55JcaWrJRf8f7c6ijZtdDQw1QMmlZu22rvjcx
Q7Ueq6hedaQhUFi1ZayqiYFAMtWWCGrevbCVKc5I5oxj6rBgwxoexQA71lvqtRRhswepeSMKxADP
Hh+0EqK7kyoofiTZVf/SzmEedYHZsskq6KckRcxgwLxn8mYi80SIy6dRki9dp53TTtvi1ASDzR/z
vt7EE/gBprdVXgWXZmpxtyn3nuKlVEeTCi52Fk5M61ALfbEc+SeV9l3HQOh1I5s9RrnFIKNaiB4C
Rbn0VfqYQv7LirSFZt+G8gRPqL9NLZ+TxEIIXxbtfvLEUxJTdT9GkWLDJYNloDa3ivQBrg50pewI
pxTFdJ0p7R6L/tko/HvQrIsaV+gs/OFQxdYbxdLpyi8DTqACCVI3SAjM4oSMGF4sVpPWW+B1SvEr
hbcCPB4DTyuSD9euwqJCLDHwotPOwRfbr/iGRAevFQ64rcx9M0wnA08WbEKIn0wlx7JDC5V2zfRo
6LG5VpX8NCkCbjE5eClVhiA/6kFSCaxiRCyijnt9MO8pWXmJ2+LgizHpNaIjdqxjnZVcVKM+dIl1
HnS8binBvmJEWkN1NCfGqb67K9RnxUcZrqfdJqTUT8Y/U8aQAHp30yR0PHWs31fJaLeNuvV65VbF
xzyjJKc6Rymh1Zn2Wpl8c1tsnQ0+cK9LcAmjXCPAPus6zE6mh9BEidrVv3tJ4gYGbDV0CyCEG/h/
I7//5d7/8vs/7n02JEubPTj/gXd/uvY1LnB4PLq3TRwxP6599Q9gl/ly58qfRwL+uR+IjK6ZCnVZ
/Mcsq/i9kJDvGodf/SoKNONfzxyA55drvy2Yv1nVCmdSQ+pH/WllqiHSckk/aSCGkYSZeigu+ZDu
FaoTgRxwIaaOlgYnPdJPY5C6+NNWLQP1IlPiDeWL7qgpDU6OkK7t8WJY9LjSpadYAfVVFQm+iZi6
ZqrR/TYkDwAyq1Q3zkPBlDq1pb7km0L8EN3Pi2IMG7tT+k1G7L0cGou8UOgm9OqNn6Ht4RA9UhZ7
1sOVXsX0c/EX5sK4RDKo3xilXaJkJ0HSPwSjv04pqvEweYlM/r8+IX+KZIFVFI/0bKAwUEd0ADT9
asLzKJJ+TFSAvKFG/FRYQnVq8SBPoVjS89SQmkgp03aSlb2Syyeq/RwST65eFTTY8HrLGXyG8wkh
rY8KKdNxnZfECiXdcPPwYICL7DhyndxqnKHSm4VFZJeSU2qhpFcj8ndM4heQaYozFQ/hoUnWvKKd
NZyWE2XFUyZtDDlZGCmmuabOiCWL9ooEsRhJvh2N7VNExnWQ8nIkaNxNwgmFfNuZzf04aWwCiEEy
H5OuBpdW9XZjqLdcvAjJm4KrMwpHl5ECZg9CEwlfiqiqthCuqsZOqOOrZnEXThRSyh30Gesn3Wz3
saquxtBYC4TYJ0O65Bh9TjsVcKohrzt2iiD8ZikJcrfoXQkOHv7xjAmsVhAlw8f1jf5C3zeDQaue
upIdzRRKlm/k35K/x2K/LwtdpblPfP93H0+GqBBWQkAM/D6w6f86nqgk+vta8uX3fxxPMv2UyBcM
EQ5KU/jNH+cTJ8938+AXXorTyUIrJs4rizGzWr+cTqY2H6MGf1ATgZJ/Ay9GcPNflpKfHvh8Dv68
lIxTZclGJOcOmhpm16Z+zuGb3pUUO0SVIXma4oEAvAj2PAhRNoJi3wKJ2aypln3B4jwoCYb6kkyF
znTEpFtpKSYZS79IPkkUvbXNE+xArbqQaLETQuLwxQOvlhOj6Bkr2h2IS5hklOh6t7IEZjy1G5gA
ww7jhandMqldJphQmPCWGtHjUtpt5TZeFTFp2HG5VwcZN4nPBKcU4roYSdS2wnzX9/3Bq/VtV1aQ
OGgQCSLZSlFwkVl0DFVYi1rT3ykjMs0mDw+NT3EObuPeiw+Z0T6JIsL3SVzn2KHT4cEnDSgwdfTg
AwHQgfcg9wKMkUgMG7Ie9A9KB5NGGkZY9u3OSqfynAgtGSkjHhSrVokKrWTKna0Ps4vXfS5uI8Ff
Cbj1iQY4T113GnsCJX3dc3Or3YxidQ8vNG3G3PpQy3yHTIEYWUp6hWQ6iyD49FRLb02InVF59tqH
uW9OrjAkyiRDeCizn/VosBvskF4qnXSM+EZ80js6DkLCc6X0VJsPvKEG/uCxM9eRQAPP9FRJ77V8
VaEBAvVeJzBwkBUXCk036Bvg+LfEx24g6WSIzgyXRJgG1EpU7bEKMVKEsVsXsROMAsZ7ek2aEae+
FjWOp/uz9uupo6xAqiAe+gp/QCz3z7ksXHjldlmFzt0Qoos5EakZaQ+xNuB0K/13U6CfrjEEZIOV
8REa07qrzDUA9M6sUJ/4wiGvuBnp3moamr6DqrNTbXzRM+XToLC2w02DxDZMXydwck2bO5aJL57w
c6GHEZAM9Hia8uBkSURHD1tP7BdBKSCxx+MyPDf6RygEmALJvhruAbshJyDrxjPgEIKYvmNmj6t1
JnW7PuIOStJLORhE0ypPZSIa36asY1/yWcqRbi4qlvSWZV1oLIQXtFeyxJcs85M+LGsr8ZdDfBTn
l4p2ZDgtyzarqOFig1BMMOhLleAv9XiyrbnknDWvNngZC2kdRaDxRAVRQByTpdlUlGqQJrSppc4G
q7PlRnsCzK9XnSdcBjUdiIIZ4lOTFSeRF6gqgmC2Ix3kfCA+JW/7le6pt1qmPFmWUK8Ta6DnGnSC
gXJB7du1pBMS6pdrgdr5NMy2fW7e/K5BuY9I0swJRNWHfhcY42sjBO+mrjlJi89G6LeCWB37ea1M
1ZwIaUGggbHyTv/qWwe+i+VKBp0ydOUfmAN1Zvu+gGFff//PWwfmQDS4PCiFBXn5AobJKul3szj4
P4zjX2AYqgdaXzV84ozo38nNH0OxieV8JhrI1UNg8Vs0pazNxMCXofiXR/6FOEj11OQkb3JnakS2
Vj2mf1skdlfAeEuQTkm0DJmbvaATnj1JtSsE2rpHK7XM65rUDaG+5r1xLzTtJSdOJCe1aqOLr2zY
sHPx1ZDDfWGBL8XEdBhNsSoKxRGb+liZHiGqeq0ttDZBayzdgjCjpG28jxS12ZVx4rS+XNmjqu1C
KbjTO90B+EEyy6LbWJRmBypVVmKzy0c1XllSsSl9feUJlIKV6WKUwoPal3dBgUkhLG8+CE2pYcEm
HqUProFqPcQNnVND9Ox1L3VgfApmthJG8Tm2qm2vNndjNQ++4bYUWO1lODy8zqK09KWXLMOVwHXk
acoZVhDoELusGXxvo6fD/KJSB1INzU7SOnKTpiceM3gMsUVelD1FNHqzqcf3gt8hgx13sugdNCV4
4Mh7Erzs2Ej4ZoriMZVIbSYmb1lk+Qly4gUgYDUV5MwWoFtJrZd2aI1Uy1B4FhJfB9N7UHhd6kE7
iD2tWZFoi3r0KFnFWcrRLU/tk5VTjFXWu2BuYpqKaeELxJQiJPvmxzKbhTZQCTIhCM5U+bkq5p9q
+n0XtPhmZl5nnBmecOZ6gsB7G3v/XR/7j1Lw6wU3hR1UeC5aSToqMvq1ISlPcZM6SeSBcMEp1ZBL
IySTX9aIxbz4JAbihuVmhgeXRY1kYyamvJmi6uGqRjgrDe4qAi0k8hAmI00ZUhCrp9WtArrv5dK0
C8B8LencAnA/mVH+BLifsBm7g35SlfGbHBzjGl1ms5rgCIDZqEYhpgbuQFLJrddip4NTMLVqWiDO
uaod/EzGWbugQPxVCQt4dx0G3pyp+Gwm5VMpWOWw9DFsfUg+dCIx6XRRxzNHpVkQRcYzUstnbZiI
2YH311tGMHhZGX42mIlaQBkcezN3m+vXoikew5wkZWm4aQOxPrn+QkqSq035KgFqVjr0dK11lwNI
SXi6TO1THJGBag3gLXFJrQIzRTxJhw+Y8FXfDxxf+pyCT2wHS4t/qcyfPF+DPguX6WgdtRQ6pcF/
JNAukFd0xcqPhTxV28E3z0YNqlSNbpnUmyqhpS0UjmBTGN2lFzkaCXbWomzdSeI6Q8ooDdHDv/rK
IHEPPRriFlGXpH+4MrR5oP9yZXz9/R9XBryM/H2nkAgI+WtLMUgckVk0FSR7FIx/cZIgbEE/xyOa
V5tfUBRLFTW2KQm2mR9SfmtPUXleXy+MXx73FxSFXEK6YlszdUDXEeYPwHQ9fcaC1rzIwPGV9WB5
0UgQNl+HusVFPBQnS8a5mCjA8Gnb36USF4REMedQnWNTP6pGeSkpmIoG9f+4O4/luLG0277KjTtH
B7wZ3EkaIH0mvZkg6AR/4O3T/wuq7kuK1fFXaKqojgpVi5SSZOKcz+y9drcyBL5FhXl1Wm+FnNGp
h9old2SquuDOZmkqIuAXTBcGFCUJxbuSSbc+m4jJIrcKm7XatTKUJAM9BJDogOiBMPSixmfLgo+7
re5FkB90DdmJRjxsZpiFl6vZdvQLaF4CV+3UGzzIVuEwFDDcytA3RpAApuqbH2GXE1WjnhRGHtPA
FCinIMbbOZjOMtbpfNLmpNg0BRZpcj1JyL2/NlGcyjEoEQH0o833YhBnW7waRbDpdJ+zGqZpBqcN
w5kxKhs7jwF3y7j1de0hFQ2HQoYhrm7DlZUl67yzXqqguw1FdePQWpmlDmi9yDcdBKKjotN7CNX3
8gRk1GAVV1rXgsNlOoxw6CJXpKSVhFFZpRfp4mhmSGNSos7qrCHdUcubA5FhLK2yNNsaxE70wCAX
QficG++DcYmZ2zdFsDJS3ZOFuJhGuU8HcONq8kjXTfwBoDiVzDE5z+5rnR+H35MgOQubWC4AcrQg
QgmjceOQSTWeqRUgLrfIdmkheQPXRJqkV0lBIoJh4rz4cEr5IPfTXWPJaIdsVxWdy/xwpYUQ+EiB
BJufztKgTFrNortJFKsKelPkpxud28pGNj6ErPNNc5smjOBk++cZbZpv9izImV5StA+hY7jOcHTG
AstfTuR1/ligklYwuirgxVJ/3FOoSQtHc9Nk4k28V0K4cpD/AgyXQro4WbVFFbX1VeoQOr0JZdU8
btJFuqPhxG6ZovgxjB+Bmd5yS7/EjbH2p0e1ga0gamPTaysxIUIMNLpyyhT7tu2K66nU6T7wltfp
TRCzOO8IvbKVfe2beyMat1Mzr1OGpcILV3q4YZrvdVVxH+b1wTRZoxHj5k93qip5Rqd/IO1GjpUd
/VRgP1b7RzmmDTIiW2Nc0N+qA0pOVdXucsHb2Erx9Bby4o8+3HUTUwmHLFMf/Z+G5BzXfzvcv3/+
5+GO4kyfR97aN9mi9S+T1SydAivi+fdYgH8KiWa4lc2QiRbl+xiKj6Z1QfIIC+p3j3eZIdj34/3r
Kze+jaHSArlG1oBMDbRMRLxVhgAaKLBmR9zlxkkZ9qadlVsDQKsrO/V0abq8ZkWc34aJeM2MKF8a
BUzZITeelCaIXLMsb/HFPaQafyZayKXf5QGFvPTSOK+i8706jB4jS16NkBWh33JCxK4lzds/vQ0e
elt4WtRn2PRM56Zpe9axziLNuuxUqPHUr2sWlXswk8qtpJOxQQktxdFzjtjyh5rw3NjwnyylfOzE
yLq1J0xvECyph2SsP3KZmVcktOdebeSFLw9nWSf/Juuf6gHzo8Wa0v4o+xza3jZXiJ2VJKwr2soq
L10C0r9z1jMbNouNZZOweVV8sCaJ16uPjKJ3BlpI+pVll3F2afbW7NUHrn1ANNqGinjrZNs+TdbW
KDpKTggDTr33J+ulls1FQs+g5B91hlfDfo0NHz6V/MhCENgWgVKcSqYY3tKyRlBdRfsmYW3QtK3b
9MLZS4H+krfYF+OSEE9shD4TMryM+i4Zp2vht49Z6rhh1V8xY4pcrTdcC05jUQZ3WvCItkYHp6LO
RsmF4zMxaegApdJuN7LcXIqYpSkCZ8rJBtJAYao7QJBLJY3PjNopg9XwLQrgjpnWATeTzgWY3Ge5
w2Y3HLnjAYunbA01YMQMv+ebteSKRRzrxvOdO86376DOAjI5DhjRpVtfmQrPhihKmHvtTWV2KJLi
3lZ+xNzqiSm5Hbe8ym0PH3ah2ogyY7i0PEtLibpApT5IqRNSEIkGdUNO/eBQR+Acu9V9lKahcmEI
CFRTK7d0XeB0ABLNpUhUEh05htvaVF7iqbhQluzUaHyZ9aKjmuycsYm92mp8CICm/yD0AVqRpafh
MkvBtKuxf2VCS17zxpU9Ix782Cvx4W7+7GOVbR+rQDThEMn/abhvohz6VjPjKvnl8z+PVTTgCD85
sTWbc5Q5xudwH+v1HDdgqxTBc0H9n2OV6T5CyP+vH/8csTCtoZqe+X6/7R/k2vgvR+rXV825/nWy
X+VJ0XURpPVg0ycE7uD9ozhDumATFp+GYE6MQ9goAF4XSI7lXXRPuOyuno+tRYRco9zK4p1fqNJB
1l1+MTKfeeRfHGOdtU39HQKJnHSuaiHh1Z7ffgtxENVO9vc8teRB33bw3tr1pN6MkTtE1p3DwNHX
r3viQJCaQOjo3RaVQiV2zM/b7j5oQLha8UFx2MllE5EuBk1/7rYdpjh4zUWpruXqUr1r5K+sOpBp
G+gTO/W+ua1u8+uZWzAc7J0Ng23+d7WFLnNKrvt72EoNSnCmAUJf+l46uRigVf+khewuZp72Khnt
VQ0XFmJPZW/wKfqeDVmpORiPBBmeqsMAiwi6D9nhLNAq17HvHKQuGEFI1V4BvWHCmgAi5iRKNiLA
/IH+apn7J5X0kUXRsf9cED450nX/GDHm1a7VLs05J7JmM4e5euKsHQH3vPMfYnoYRbGnrwnKk4Xr
G2Wo759GZkXFkxmy0aiPwCIcMBAwufIlKAefYjV5Zz/bMccgCcgGFbEEwJIXq8ZeTwOhrdw558GS
0E11LoELqHsYFXdjAFAGony9EXV5D65WJozG7G40sgyxAgKb8/t95pwb81ap9g6uIbzlxogX9SMK
13J+BlOMqGwF3dfQIIrjp0SKjxBmYUCchg1nuTqk35JlkHLDNJvLjZL2tpDsld5v4fbI/cbQzmnm
6XRV1XVwUB40oreXVPBCW2eE90CmX1bNkVuugbKDGOtdg0juWCSNr6srwpYuTr/Sptyr6PSaBOp3
fxwwrQfPheWp1aUH1q+QmTuKVfko6uuBiyBuLnmjejqzpzbH4yMD22acfl2n9wPx340KnAsMEPHf
xfw/hakVXGUyn8iob2BP3yrXdE/PsiGWyp26kTeNzuVOaGJDfO1wRbBkitK237TWs2U8RMzhKgmY
XJ6vmmBb6yxtNxXyk+wxt3bqtCoogRfiebgDAFNpbt6fKNFTAFwS8BJpWT0Xw7a1+vMgSOXrwsOk
SlhpK3KaDHmBs981dibfdDj3MH3GReTuTsvlTc8MawaMix9lNC5KtjnGynotzsXZzoioqoZz1V9o
Ktn2rUxcX4BiyoNjXNWyzNscnBM6wA70DcxwaPdpTt4qi3F7k9dM/otj7umx173yvZFSb90Jb1Ju
jQSdMBojm0fIGUhRS328pq2XAQ0aFX4oQBrVfilrSHY3El8mmWb9WK1F5tkJwO4f3S5WIY6NyKgA
z5PLyHvIF2fnSDraGZ/8ornvaJSdO0xYTPSaH/IbIjyvfsSiUb/RU6OZTLZhtuY9rBuv8Q/nTnmu
sj3xG0H5aBqkdk5e/wwyikBTyMZ4tQZubBY+ixJaZhKvDRkdOxLg1loBGg7iUxK9OcljHAwXdBQ8
HJJ6LOjyeAKlJ3EXg/lqWFlWkacgrEpnLs30w37LfH4OzZqRC5nSRIDguVXnbCv9rcPLgkC+XzB7
faZ4wNntdKv1rFsKk1XkGw9tKu8HguhSRoXgxJYQo5ofjtinL1hjgfbbRc1obVWou/jUwnZaJPGd
4Nzhw5BXRtkhe5uekYUEE6m+z4iikCJx5IbqDqNuaBKuQe5zsIrqLS8IiI8Pun4EncXH+Fb5JscS
bjvARGxz45OEZ23lrMgWTxJnN0yP/nUeuYhKexmLEFymeBlTU9Ftl5ZzHBxc0/0p6+rFlBBd6q+a
Y49GUHZD+mhnjRLuytBOFseRTZ557KGptsfXKmboEXAPhW6OGi6yQFD1rHor67kGL5odOhp6dmtz
BPteA0lhIe4SrmQcSgeMUvcKT/spotq7rZhK34zHZHxqzuOprnifLxEv8qbwPUNnUkT0O8kAxRxp
cR75KgfrUHVXCdy8tnxI9HPCV5Mgi823NreMFewqSBY+nfIhDpnDnKvcZSEtG0cpIl1sXZsvlfpk
x0fhb8pxpeXHjuFKNbh2ihcAjBMmA8vcSta50q4V6QoP1ESJTNb4Ok75XXeeVuGeXBKjOEKC4rpM
tA0JlNwb+KDk3DqCpZJnBtei+KjJ47y1AvJabBdyEstFQ3ED9h7txr/+o0s8gpgsWZ0bXLZp9Jf/
q35jduB9K/G+f/5niUdB5iASMg1sy99KPIYTs69PY5mG+Izq77PGQ59hIyIzUG/Y877si77MwNRD
WWj8lINQGf6GgkNT5jru2yrt60v/3jrTT9lW3Q8ZyjH/Q3JIZC7r7VAqpzZi+u/L4YJvmHPMWjB0
ZjtcDaPJaLD9wJdHMgjsKAksHhuGpufoFgCQ9cp/S1vk3m1tu6nABxakr6KJT4NMOp8d1ocpqtei
6SUyISaQmZb6lMcKty8YulazpHUVkMNQw4Hq/XpjKiibg9TfqO2E11YPBpSRb46G9iMM/B9VAxIu
ALRM37X2VRXqz3hRYhw2EQTzGux89KpbKNiT6XqQ6+vEbFwhEcicCxRjCZFv1dpHtWnG9aPcUpDF
jbbqp2aVKj3evelmEM919NZZYEmBCy0KAoegE3hNz15cUop1lqmCjom/MWiVcot0PNoP6K/5Xq2N
kchA2nlHAbPpW5saKeGysRm9xbVrRi+BAWiLGWmeX2vwm+OORzlTjgEj59FqSZlREIpnV1pA6Yyt
Oq0Rn2hPhhgOgV5QLzxE2Wtd8PQngC132UshHwbfXrVBtUph19eMOESvXyRWbg3H/iApu6g4jP1D
lZHRIVt4dhjrcKkCV0XBG2LTXCtGcUtNhmmSEi8rDWddBDaxkppFtdc6J6efruRkZA0kjWSPmixY
g0vaj+RQDrDWip6XUreIP8S9xqaSgE658apI2pWt9aK1pks6ffGEwQBdcgsmYmV0xP8ksR6g/I4O
tj3va/wb1PzRQp+cRxsBNUd90ILcJ5nY71XaZTU4lB2ZRaIN2S29O8gQbavbzsoEnxgsGl3RYrEZ
f6SwPpayfmswP+eWpOAbmE6GnNpx4YY5Pw2KxJ7dZBsWK5F+TM68WiNQsjA2Hc/tosgAR0fBbSal
y7IZdhFLJiUsL6HRHPxcvw64pCadOO9IpOe2gzloqduSpAGwWjodChHXjQ6126zXRayay9Gv7s3J
VFbThFYiVpJ3ual2OEvuzChd2T1gFVXDV0kkexOWbMdYY/OdF4BLsxBfHMtSM4Yyi0tD5/KhovB0
484BqZI3V6CP8izZd210VDrpXRYhI5LE3jRmc9dmzygIC8XGVD4o71MN5hg/MVgVZ9SA8YHglJqX
skwPJgBLWRNrfGePVVsBpWAwv6lU/8CzgcNujJ4l/330g11m2RA0caEx0A3JbLSdaV8qTLSdpFuD
pTpjhE0RoZhXfZe+J3Zxk3TjsgK7kVSq6yf8KBw4fRFEDst+UFTnUGkdHn6ajlrdjRgTErk85HUF
2xBpD37+BITTmB/QWbOZV7S1KevXal+7dgvqD+upWaN8meJT7zz7Pk93HrsaWY9ttNPQPmWNdNdz
ti0N/XUYn2o2lmwNPBVPhYbEvSzeDBWFVuRgVBvrYCchSwpHcdcbrbL7o29HpM7Y0k2VzABzlhP+
r7ej9vcByPfP/8/taP9L02UdqfR/brOvAxAkVabB3pDrbjaifr0dcWkRzmg4jDus2Yb65XZECWM4
jKlJqONStX7ndoTx8ffb8ctLZ7ry6xSkFmmK3WoQGxO8eNR1GVMLO2FHEa3TQqxLLM+LzMQwjiIN
ZpGZr3K/fTHsmmRQOkpZzwTnJ3s/7ZK1xCyS3YcrBFmJE8U4TaQ3JusEViUzokF01SIOiK2KC9yE
elIva4nI3Cq6FDaNRqHtE7JqWKVEy6mQ3Eq4Wmy9DoO2kuzspDn+Qg8RHdfDqi79FQOPZOGryVUQ
h0i5CzMYr+wEd45POl7mPJZm+Ow0QDqiFomWURWeY8brvLHIL6p2VS32SWl86BoIoylwmrUS4EIy
RHRtxuKtpQqOFfj3CVEHQX5rlEyDyeh6FPFEYo2SvtgDenOG1Dd21tyOyNdxjwa281jI1W6wHCw3
tMUR+udFHE58K+boaR1NtRyfGQY/RgnJNgM4VdEsUF48daJYMg5e6kaLwkcBgamXB1MtHvMRTmab
grd3+jX5jB+B3e5ktdjo5oMdSdz5EbS04mz0DRhhYyOA8mk4bvIe49MPwoUwmeioLC5KO61TgEUk
GlmYvHCNBgzKJYGCU7oekTqKbN8zXJlG4h+r0NNL1JvyU5qD+meG0LaQ4LHfy0yuygfEn0xl+JtK
8LBVvWoSQOTqJUf0J6prmUBmswdEJ54ti/7UrPODWVIzlJH9MqjKjzo3tqnFLi8PCczS1deqK3YF
io/a3ijGE0FmD8J3NugOV3gDvFagjx0NZm/sIz+UWCNNTOu2Aenddi0xuS/WDmp9bF/EXwWmIHKm
ekjl9FCa8imTx61T6EBYG+wxcelVvXXXDdJtPmGMKprAbQvTP5NFKd+YQ8y02LE//uizkBpes/Ch
4O3A1/kPZ6HOKupbp/D98z/PQkPVVITZtvpTQPeLAdVEVIdV31b/8uR/PQshfuLXx+OoaDqv6utZ
OMvD5U9Vxm+dheZ/MaD+8tK/aShC8vKGohJi0xb2TpKqlzBllGKYDcFNwCwZW/nl6DaKTgYXIlIn
X/B1MtCIPEljFBP6kStr1bOZZzsWX5t2zidEOoRHO6BlRoa4spN5UMbUzEkYDgStySrHMPfyWJ/8
oriwKQbfnYuXOpc+nJbJI0XXKWayUJbKo5q+9fZZZMehJXUvxQXoFonqVQU+1dQ3AezL1b5V65UD
vEcmyZxqhfouZ5wzYg40HfGaFO02k3yoapzxYySDXuzPWlO9i8zeWv3IkElzpQllXarph5wWoEtC
wskTsQgV5p4J8FopjE9y2u9i/Dd284GRW+I5JsipT8ilnM94Q/dhXQcgyCezKvYWO1TXIPF3O7QQ
gGu1WSaJus3K8ULAoljo6ujs4gBcd5FHQNt7YcD4jz5IXT0nrQ6vqZKup5osapK9lrOkL5eAo3FC
4VpZCjV9DNPyoRrBHvtM343EZJ7cwh9j0irVxaHXTb5rw70h59vMehl9/6lvzKtAVRjF2cZr25QD
P5BdJbdHrI7LchyewylhkgqyrEDnb3RE1BaBFxkDnEvQ0TRzoF8QMnfANckrzxkPIr8DxLBpwA7b
SvLai3DnyABTTUu6DhwqSuCh01BzDCsXlf1q4zwaOQkpBJn7FckpiuF1OWq3hggcJdvq8EOaokeF
Pa0bzd4FOAjayfJZtmEnJNOcZKCFbs7bXum60sqzzyXzZ59aMD7YIzGDkDGH/MOpNRdb30+tb5//
eWphT2Md9VMm/A1opGODU3R9Vnb9sr/SLY0qkgAqAqC+zTa0fyMzf2uqgczg73XbDDX59xfsKPNZ
9sUsD79vMPVEZJum8tGY60q81jXilyL7lBeIRRQsDwTSHUIq/X4AQKG/an11H/Yjc14js1YWHjGT
sef8rOL9vVaqtSFZ5klWxI1uE4La6lt8K8vBgTPkKHs9jV70HKucqq0SQk313r+JAuekViyPYsau
uXGRY2dbcgAVOeQSp5oXaVHKbBDzqhPxtOv+OvbjU6oPrtWZcIAp92yrv49FuA0r4uQVmaOBkUEe
UBoqhzFXXVt7U2bDBDocwgaPYWZ5IpOKJQ/KwpAHLyjhohfWulfu7SE/mzSYUf/kW/mLsHvI45bl
1lWzUfDHDiMu+dLaFIHuJo56NZjpA8YNKjQQSiXpoblgfuqY5IaCIVgEzZxHSGaQ3B+rKb2yxvjc
6spTBxAlBhFp2+NGKoOnlrWGrMJkC5x8lUTvZfo+JgEIYuXGgi+sRPIt1fxVDh/FD599TCO1Ubs6
Yxg/xLwz95X5hOVecagXZ+Mu/vzWPoW5eYnV6jUlzKLylevAt4/2kG7NsHvkEThPGfj5Qf0QRrpn
poHiGvIJFa6pJoUXAc8zYJZwcUhPbfcYz0WxFJFzW4rpRormillVo6u4QRwsl86qo6rO1WqDHm7u
V0/KiGiwmwkm7kgtLiMZhz+FWCzW94pcLg2q9obqXZvL+BYDxSKhspdVqOq2noUrdS77Lep/nz6A
a50UCWhQmYmjRruUNAwO3MilldZ7uRKeopAGbhTjvYmTIgxDamVJv4na7KVTtAFaQD9JATyBalsx
9W3QarHUYZ6S66j84HSFTIsqE0dHIUWBVyunzD5FoeoBjlp3ttl7vjVwBQPsPEt0LfC1AiYOZIc7
+BFr3lq04EzGhqFbB5GRryaMkz4VLE2yD1ynHzd4q/fIH7pF12kbs9U4x42d4th87QXCY65ADfB9
pdNSH+1EVZZ/9lkM5ZdzDp0O+Xz/IMFlhPb3s/jb5385i51Zgju3rHTBM3j4U06gobXHdvN5Tn/O
mjVOXfzKoKIQjs1j6E9NwXxhaLbGn/kXyfg3Zs2zC/L7qBmtw+dXPv/+l0NZC2Arak2WbdRhCm+U
QrBV5PTT1lbSQ8GpqPmsIj1bAQHmJNPokXCr3rxJ2tLnQcVsq6YXXABbybd3XePsR0dfK3Fd3jjz
OwqbfssbDNcZb3PQwFa5hpC8NAKL0aNxKZzwqtFMgEu+shvm9600v4Nl3sq5P5Hu5mP0CJQ3XdwW
KNYDw7+UallvErZ6MAtcX+/YiJV6ls80YyJapvicxcJrWiCVzBNHFXC6r7uTn95GXXvAwvYKSqZY
+iSue61fHworeUaf6ixTFetSXxKJGxA8zRKsTTxd7d/+6GcCtzwSPk3TVB2w2D/UJzPt+lt98v3z
P58Jk7c0zEX6qr+BXW0HhjeKnp9mIpz6X/Yv2GOJw9RknaBKdI1fnwkZFxPvY834feniLI/85Zmw
icBkzoXbCv8WVMRvA6bRCayJNz1Opg6/S+tUR0plTylscDdoyoQaH+Ybt45HN3IcaGbVWjeV49Bn
8DqxlQTNY1yFy4TMjF62rjrbOJhRe5UC89IoVXrHfKnxxtSZuJlkizFItpSq+lCZgkfpNgylq55y
KCydY1h9JGN/G0Hugh66pdQ7fPkpXf7aKf0f0WYX4u2b+v/9X76p375YoOdff0zOtw6ylJ1Ok9pK
bKKxwQCSbDu95pKZoClXsjkrheku2CVL7UGM2Yak23szzg5jU9MEIKKUq/gmGICwFhiE+6ghLds6
SjFLaKF2a3WOAk6oZNw2FmffNrciTs7ZUN5gFoYcm/1ofKYiCsKKIcLCJTmEHAksUrGqtosczL9R
qE8aCKSFimWpU9SHIDZvRY1SUcFjmkfxOkrxEllEQMpYZSVyDAnaVkv20bWH8JIeprE8GbSbJokT
8ys3S7RkIQRVXhQduGo3VmI/MWteOtOLCa4uRYVSM6bHBLSxcvxDnbUD8gTjzLokhrrOxuraThw8
9tGDHNRrewBwA22aLF+5u/F9qK62vAGRQlSL1B00kqQ1GJZFTIBNyOKEFPQflZ2wt6rqZxwSnmJj
3oFCV41M/ANrnJbSpH0UORKhXC29qc1W6SB5Gfr/XIyrpKAltWPrrpVI15NgDoU2e3J6dSNgLYMw
KS+wa2kVqae1L5OcrVkrYzIula48a9F070elWAQi3qdh72OMk1apZW0tAxFTlXRXgyYztVIYl5rW
RKLNWC/7ZlynKpgoUTCc1Bx+Cyb5Ismr11HfwupdtugPDPIz0gm9e6M1w4vcaQRxOweIMkchxnHh
NCT56Dml59AFx86GphZVyloX/q2m9M+5nr51kv3SqVnpOqns2WVMALL/CtBp0WRwbQosf2qMBaFU
CdAczH3l1CwE1fYUOyboSx31hiRzT4mdGliexkCipNKy7eC+CIjuGnLJm4Zi20kpEUhK99qmWbo2
i8ElWeNQ6QRX97kHl2dNNMlyUIeB7VqziVJqTe0j4/LyZ3MXWpEEy7rSjkdnaK6EAmWYe2sV9MR+
5yVprRBEqRNxH9fTCkrOqZ8C/AH6uI6L/lB3/R59kldinFrmVn9TDxK5Q2PwiFgaLp6UbRNfeqQu
PVpK/hINLegftKh83+udTkoRj6w3ash0/+y7iUaWQohNhKrK/3Q3GZQ13++mb5//eTfNWDhUmw4x
PHOX/LVem+skxzD+XXj90j+z+MfCDd2BgeE35BxZ25DCubAUjcHf72VIzMLVXy6n+bV9eek/u+wv
BVskD6OfjXq2kfwjXc+aPc5a9etdm+3N/jI6pK4rMdrOaRXPfpAS0T3wbCd9EaVYVdZGVza+LoFw
4vDsgW6byYpk8rWYyGIbBKEzJq2LtWS9sRlsULTTg8POr8VLFEDrn5QBy0m6kTVQTTGx60zS1MFy
J6iZjU4kXGZBimgwhTLvNrqFGoKdm/e+qb+cfBBQicXRciXEm0GgOyf2VjRM/fSCrnY6ZlrA+Aqb
YojgRzq3Mkv8dsH/sx7MV6xEq95/qGwCdX0JdXj52Eo+ZqN2F4wM+0IEmYOzdBrhhdUOiJomSwuA
FSoYNsefVX+VNwBOHkS4b+P3vqFn9q2H2H/CPcvMiyxkw20dzMCVj0hT32ntsFKH7DmUdK/BkJSG
8PpU61oPkSop+tYZEy8NdbdWj7ppHuSICOQ5WUjinIht15eI3XTStWbdafablUyebQjY6a9tJbPq
kJdV2HuJSdLfsA0nchFTA2nWtTJD2gfVP6PsmvBJZR3C1SlDbEoaKkMO3oOLqsCig2BqIksSh9DA
hZf1ZMT5h6RTkVP4yy55NeEwGP59kfTLyR4WHR8wG0xBN3N2gl5V5E1XoWoflLtAOdeEyftqx593
SbQSE+nJ6vF69p6cofhCI2hyDE0VYYzVUxBZa9/o30Nh3adpZzBFIIy1xnqtFRpW2/Ie0Bdet+ol
wNwlMSig7eEqkze67zAaRVUc0R4gSVU8v7nVMv89xCoCM6R94U/p8XVbFXv3IPGkpibtcWpcs3kL
Q8YQGXdfWqevjR/AEx2tA/CBY6Ih9SgV9H7oPBP7Z6vNrKUtuythhdfmGG9ALBGzjc7ZDiEhRB8F
8BAnQ0Mhjdjz0AnEc5GSqfj+MuoWfy5gfCqZIK9OAKdu8k4Nl1rfnrWZL9ExzZaK4CrNIiYdIt0Y
RYNZKiHng3KJssme66d2rqRsSiqHfAl5FOdYc9b2xIwmr9HKOjW3QK477aIWeeOWTEi1aLRgcCfO
KlD1zitzBSJSEd2CxaWWwCrY6YupfNYaAox4yEZ16Tg8+dzEA4strV792VeCQWtgwzIAsKP90zjV
pMf/fiV8+/zPK4GOxJFRMpMbMvcrX68EGhm6eHteff+FV/hs4emayIczuaFoTHQO8v+08NrMgCai
CJPVX+6t31oC2d/7lflK+PLSv8vF+hQ0TFdM2UYBjSUPMBEgfdcqmaaSsurz9yxXnwYd4mbhEybG
YxBmK/Jp2pE6t2Xsj0+vP8kh6pWe6Zj8QvuzyoeTlZmvVZ1txKAcnFpc+uFaCyj/Av8lt2rqJuZx
BMcGcKjq8t0QuGL1OlqxheLa6Zc66h34nchJz6Z0n4bKyYjtftk61o0fBM+jjHyeQcEJmShmXrSg
wglfMlpxOhLPSAn0zUELOeNaVcZNHHdLx4YBqUleJbty+SzzKGQDYaYN5qrefm2N5iWcHxp9fnz0
+UGqeKKa+dEq5ofMnx+34ueDNz+CKPM5ABydrc90UAiEyeYaK56rLZuyCw3AMaUMy/rOG/JVO5dm
5lyjzcVaQdVWzeUb/aHXUM8l1HUR9V0guPtGKj6Jys+mApzmUlCvlXVAa+XGsA0mn16gpm4c0uEk
a812Vpc51JW+Uawt8UEyzyo22804l59ovZZVZ6zVXHjkRq076tSxG91uLlwHKth+LmU1qSQ5V4Jb
QZHrUO2GNQe9Ln1oVMFWk+2CQNl3BXjHTuWKG5Boz4VzRQVdwrzPVJY4JbX1MM9tB6rtUrVeid25
YWOEBY1yvKcur4GODZ392EYmubWJso5HyUt1/2DMJb0/F/d0J+Oirodj7hwGk/F2bJDgNLS7UiUj
PRYtwxVlp7cN2a+p8hYZnYSnQSa8R02GtUxekTIZr2Yt3ruqe5VCwooGBhOoM8gbWGQMwU+GEpfy
JYzFhoiC5jJilXKLUeItAhHUukssu7wSTD/f8yHKmdYGSvxnq4Tsn1oZDTgMM5N/OhTno+P7ofjt
8z8PRYpjpqWUu4wwWex8PRRnIxSH4rzpNn6hC+j/ktl/8w+6XhPpLX/fl0OR7b1uczTKLId+TyUE
2+a/1MlfX/p8aH6pk5VeJelLLbJNmemvNaVgbhPrhFL+Wg+Q2Tuko7cynn9nbZLVZ1DLFnnuFtKV
MJH6VSdjYPHihqT3BauC4tZaC+Myim3yWo9bELhacVWVq7Q4DlW+MCxmGw+K5aXtsh7X/nhO7GU/
+NdDW2LN3hiQQga4VZ2+IfM+jF0do0gChWXF1LEjTX1OZ9ZXwAdXzrJbZEtW7ovbV/VD/9BWbER+
/sNgdNkQ+dq5uodSJiUgs1wAdV+iTK2I7thL9ZIyABYBwhKI0OKc3kg5TjHazWWJvzXYKt0Fbw5g
LbLg1HHXrv2jfQwZSfwID43bE+u8rHjQkK1ft/2bQrYZ89XhaibIUZS7VH+tCxtkuu6fMuAkWPqp
ct70m/Gt+BHbSwhhi5I9yFJPTnzh5VGkt2Xhxt1J7TdZslKDG9lea68s1+r59F7yCz7OwsnE4fE8
flQ30muD0l+9c/bdWVs5rnZI/oe78+ptHEu36B+6bDCHV4kUlWXJcnwhHJlz5q+/i1W3bqXBNOq1
gEFjOqgs2+I5X9h77XRRvTP/6a4iprDkXXhsX8b7aqNv1c/wIuLxDGztkR1LRSlNrXxG9tQBw7yi
tCc+T/yyN1zy70lcftXUE6gGV9/4rmor9ODL4TUBuxOtguWwSd60vRRgq8PvYFsPuE+WJRn3Ab8a
hQwQnBBLXB0drU+wJPEj+qSFWJircdOfYOd5O8xcPrHR5Sl8LI5x63BF1TVYHHtu4fmGN4Y7Evic
bwSXm5joYm2p7hWnQJAKdsiDhTdQMF71d//OP/h31rF6De9UYVFMtq5SEC+Fi9Jy5j14xh5X27Am
zSNm9o2VzPY23S780G/0m2an36g32jF7LXbKUb/i62/x7mdbzK8wbJNX/b1Z6xsZhdeNuRGcUoY+
Vq3MoFyKT8Q5HaeK4cdJrk5Csxrfx/cyXgXRWhmcAQPQVq6ubeMIJKcivBIc0ErcwrByQ81JEAXI
24qLSm4ZaS6UT+3T+jSLHvjwpmI/GRaL/L2ZU5bx1oas91hL+ov2mr/Wr+D3Yrw2UcQO7ig3HwyZ
rO7Q6A+w4uLTYDnh8BjreyM6TBZEm2DVW++QQXIkdsJLgLpFJ5b9s7mnYhicEpuPJyFLh84zneTy
GkEGesG0xvzWfxpeskxeeO1W4j1lFyZij95j9ULIAqTtJXNFOKLXqb2YwrYtXQv1AoCfyCWfVhPm
3yi/KI1KhnbwTrgpDtUhO6s777Xj9rybCHCObarzwkDCS3dwCO3PdxzDC2B+C9n1DslGPfPXfbIf
t+o52XsH/Sw9wm/1yVgObKXaYDmcfKT8gXGoDCZYCoV+wSYxkleodw9Cv4wFpHCpPRQv0D7aZI4/
dLsGR9q8viEAfpd53V632GBeh6H4uzd73EMILEhHkVlk/NukaE7//OUG/PX1329AkT+YCRFmEvRA
86ri+2YPGZVJMyJ+ASnMQ6TvbQFdBFvWr4EGPwHZaAu+RLjMNzULEPWPdLJfiKK/Top+eOtcqj/f
gG0UymNriPFaT1hVl42CpBJllD4Wa5G0TjeLosxurBocv55dRwEBRFmNzEyqqSL7jae6i0QIXuRl
lugASmYz7MQJEXYmBW4LCnCNOew00ClHaenqlryxrMHa6OHo2aB5bvKslTEHP+jChAaqWKbFixZG
00YZtAaPMYbfhKq8A+TuXTyy3KzYPzRB9RrXHVSSwGFoZeVo07u3wHvWfQ9gzBQf2M5ISyFoXyL6
AWEcDn3WbcsBAmQvun2vnQuf2XFGNB35mwqB7AStyYsuiCg+wcB1M2QlZ8xau5oOMDPTNpO4Ny3m
+tW+xQYZdsZSQWov6Sr5LMFoZ6l2S9t0pyvlmh9E3j/QSWC7dtX3FP1DvzVJutSwYzedtYOI0i2a
8X1IPkqBGh3rRFJ6mxC4s2eADJvtdqz186C/DFIwLHWvcTKzW3exuG+EYdmEhN1YcQhWPsFlIBM1
4DPXIPTzLHTqtJjMYid3+HOl/r4X4m2cIwZJcePVHrEGlfZYC7JbBh1HWJy+NBpj4tAM3SkkVKb2
7AlPYOo1a+51xB9aecap7eJDeRJjfdtL1ko2wksschh1rXbpE8vp8SQYAJRTAnYEnJ9+9lrHGQPB
7MGqcdtZOrAZfJNqle+EqoPLxxaswKAggOQ3+ifFQFk28PEItY1aVK+NXN+ZvuqY6bOhd2sdy5FX
tje1n669OLcHg0gwKVuz2L1vkznTh75isKpdZyquokavmZZuJV+ggqMug+YUAbGP/fpUmgMy2ZHP
Z+6Qfggm+XmSFAIJ1Y9JCBFYRCe/C+/kkRSHYOB09q5GHF9HfhlliZG7vdZeiD5uWGj+tmEaVkkM
XFIFpDPM051lUu1k/ck0yIpRJxdW4SmF4K80vsvjvtQLNiTwoqwIQqkhOy1526mv2H6cnhs6bKkU
MKQzZ8zFS93eSg3Z3uyZoyg8RmNhl3LlSvHoRlxRBarxrCjPXdHju4idUU53vuyv5x2W0fqrIMYE
ZMi7LndD0i0iuceVTPmDiHOhGoIr528Tl6/ZRY6loLMczn4SL4vJWqE1WOg0xXEvrNo+2+Zd+RBG
6qqrS6cPnsxUWKbqS9G91KqwVmSwWMQ+CJmxUCMNGQ2GU9xKcf3EXMNpSBqqTNu4JQo+SHW76BN3
quutBXtX86MtLmG7b7XXWGmWOV83Tsg8IMWhkZ5zI1pVA85zNU7dv3liRUg1vRCMaq6Qf+Xnq8pv
S4zfXv/tagIVqpsad8x/ki2T7qWgcvgCtzCNn5YY2BdnsL5syHCA5gvtW3Om/oMeBdyQQayqMXPh
/mRipczezV+upp/euvZLczYZImSjGBYt20vX6Of1b6YqD/WUOs30rhL0WWfWuerAO/TT09i/xTWj
zhyPWBOZj01ZF4sUA94cpRd4w0KpXoilhpTFcx7Kp0ylPsW0NErWjTXWK0UINgQfXvrOtCvCUkut
OxFhbRsUg56hLUvoM40vM7BJyWIloWO8aa3QKbSLNirKcsoMN+5mHo2wSqzeVUUWzqoeHQok1mP8
DOUdM4mmE/zxXnoohYmzNurp3mhi5k1gN/ynAPh7Zx2FolrJgUdlqh3ktHWIBuPsuvgmQRoJnn5d
WcmM+oOmc0rEXQla4UB8N2H36ziPWX0Sel/QXLFFz0GQhe8ys7CSInOa6lujJGuHd6bQyrZaAPCi
uPc5lBXiN4yMBNHSuOS1NSNlMId253LYxg14yg4FnbI2zd4pOKdazBK+CTypripA4dT6tXnKa3HT
1/lGS5udkE8rwfJXCkTXQIUyXRRXI8jO4aRtuxLjcwQJuUzLbdv1q4plRYe/2VDEbelhDCyGfF8h
WZPS5pAXHP/JEQC1Myg+sdj1FtjLptU9Lq10ZjdovW0E1LaSPi2zJr3R0zfiEU+JXuA6sco7Atcw
muRdtPIwyLZWzDQPtnYsyQzkJbcdYR6Yz5ghuULiisQScxVKF1VPzlKj77OCptn75JMB5qPc5WlO
cgPUuwTbXSvuq4AAcHYXkkAkSTuhjoy1E0hloA7efW+WhzAddq0XrcRJJYr3yNrlpqOtmFrFQafn
mNiKLI+PjTKhmmgdJNYZDTHmuthLWbBrOYu4+Nro2WJmxIlNzyboEa4sVFeD+Mf6HOHglIeEJVS5
rHDFkIbNlgMTb7yXK34bVriPCjAFRr/UEokngmzs6rlEtpAkE5egyiAxOUNYcgQL+354NxhXRK3M
6gqn92kpdOMgySqfFFByRfqe1iMW/zgI4XQ2+xQtqoUmNeifxojElLY8qeGDhW5VKKajxWrIYMeS
zsJWH4VrgtLVQ5YoonyNs3cdnGhM3ANZgssIfSyoT1z7SBzRzRroZxkgZSyAGPCN/SqLw6OH0tZE
cSvN0lsTDa5mgsRNWjyyBfrcCZ0uA5gO7DTR6Dn7Ou/Yy/41HqpVKqk2RavTK/ELnt2dlHluiw5Y
Rw+ssDLzwD8Z0G2HVlj1fHSaRLw0soa0NXCEasL7fJ8VzbMq11vBtHA59y96SRoGL6v5sWfgB6JW
cifGpJkF0a7r6ruMmk9tdJvp10uNYypAIJL0T0EfIYethWexDDEzSNAs+fSIgbrl7kObqZECjJ93
0txCoU+bvHiHRsEuG36zmgH5G893PCxC9VBFJOYEgrxRm1tN7BgxP2Y+UaZKscfd5YhDe+4Sk1gO
42RF4Hva6jAF8eIvv06ZHkJoIuRb/1e92twK/tzpcSf9/Prv1ym9HLcebtevooDvnR43LTNL2jZV
gtz6Sx6NQhYNo1DUnzDC5ibw+3WK8I0rGgqfJhlMT//kOuWG/k/X6f+/dWOmYf046yyCnG1GD+l6
VGtW5YlDCs2mh1ZaQauPtXhVJZBBqnYZkGUwik9Cmbmx9SQND3xzHZ0CDhrPczrhLtCtTzYIx77E
PznggEHjw8qljND+mGWypkXYSR6M0iolAGGkaxzpykpLXmZiFfaYh9q9UhX8d6SiTPlKMZNVZw5O
lbOi5kpT9PBYedYtzslNp1XckwyF4NA0SGH8fBl30yGwR3baiUDsLXhMn1mOSNBLnO5CZP+xtVNw
e/tWtQr9ejv1gz0AsFcIP1NqwCM0XzOrj/9mRRDgiUWGWxkNgvbuohfyxguREVmGTPzv1FALSwOx
jnSicZd+CCWbYEGxXsdUfkf3c1eR0ruAYHMM0bClqYIgqd3IjfpgVN6NJ3xa9aeZkgnmWQdCKPl5
mCS8oOpZRIL6Pg3qaw5RLojO6MMWhWnuaxmNEE12oSD16sDEEU5a05qWPc4edhUJLXDuVVtBYaQk
gZlFYhvo5t5kORRhoO/6yhV8a1vnIFeieaufbAwEq1qDkp0s4mYcnNBitzIp8FRKMFoIsziY8EDc
Vrd1Col6UJfkWjndYNxHqnwveNEHorONxvhvoliK5BntBfUqEU9lJ699avshRlgRTOVtkRhrs8XY
lRn11mw8tnsYwn1imKcis6PKdwmBz+mgzFUXx041tCc51NYqGkFNCfniOXbuDt0lTlfrxi+bQyVA
dp2BP9Q8kqfvkxFMUiwfW4QVYyaETBW7+wTz6lCEHkQjuwoHux8ga6n9Y+l5S8Gz7L/6wGODwoRJ
l+kfxHkD898s4Cxqfjvwfn399wMPOROpATgbv8nPv422jH9UsCgqPSyzL867H0Zb2j+cj0jSvzBV
vnQW38477R9SeHiPGnzRr3L2P9CsE+T5+3nHF4dPyenJ15vXWj+ed1OgSJ6Uysk6lKpVPevvCiV7
nlTZ7Vvr3AtB6TQmapwSY7GV+SYjUcSkWraOE/BxKWFWSctatkskt5AhF2iRawpoqeCJNsxsuwMk
0WtrFZsxTjdNKm2rFmLa1FPqTEl7k5lzqrkSA6ky8HO3n02TsfNJYQsHe7mHyd5xZNb3kUi+iJhv
pUG912RzTcKLOyLkzOr6NtIJ5dJI+ZJ72BA3kZiBO2uQKDa8BORBd02q4tDqQILU1iNKXN3WA0RR
X1npsFyYTyBTOqeZf4kjBu9A9dJWXTWmbmu0Va0/Ah5uKZKDdZMFpChQz/bVCbay0wbNtW7NpV4H
dmSwlLKqiBwSYXomFRPYnFFs9FpaYEPCmDzZrcgDTrhnBDEsn8oFheOigSpPjEpYHYpSgQNXnzr+
4KR4TqSQzGbecgJLqzHJ/5tsQ7/F478MsmExeBaeodqusdyM00NR9OtA10Bh3ecKyoO23Yzqp+ll
q9HjoLL2ItXtAGFM7mR8Bsm2yizXCHcED9+kc4JMd0NT4WZBckOsBOYg4IWEJcsdygK5EO+GCoFb
Pw07yW8OKoC7CHmnKPDdoldmua2eeAc3tMIPZBMxDROZ3A26duwrPkgBw77+KhW+01a9uhEB20A+
qwQ3l1Id5JV0F87lo5KmS+ID6EuC9eT1bFIEUnZy643vL9BG7VJ5wUUrgnZdjNVnKg2HdGpD17L6
THUCcm5uag5IDyJtVfWlvPmrj7PZg4irRYKXqf5bXhc6nN+Os19f/+040//R0LhjwCGT5f9w99+O
M/0fk5JONE022RJTEYrCb5N6jjOdDTLzGU3lLz8SLebzjMxjBvnAmxB2/lGeIMfn7+fZT2/9Fw0+
6hQ+KYoRraUeqLlpwjTL1bs+z/YcZTCXulfdGA8a+O8uU7Fw9Tv48QbwNFDATUVsR9He6dF4kiN9
lQziVejxWMe+AdlGXIU8WpP/kvnoYNAFWaROYOuByYQPDcd1EotO5z9wkiz6prBV+jOvf2/KYxHn
R8tYTz5bZiseOZd0ZJaxIjDXk0Yd3Lq2CUzpNR6Y/iYqmzSjZUZq+sJOLE5GNy1zVgi5Oawzmsls
XI4si+uauGJ2cwj6EWb6pJCBPselo+1bJp+ySPOrbZqM6m1KLggrS/wUaphCVQT5pifoFIMBJYm4
zgzvxghbu1XXSnEBV7/lG2O24S9YhXsQ+4yhXEC3DJqzaCFtJQ5d2IUycOjiqZJ3o6itCn3le9p2
FJ5kE8qv1m6i5jBma3k60fr2vUQEVmVH4V2e4ElFuVeaR9NhX+FItGvzQQNdsUmhNvv3aaDYzRiv
DRKUjFq3e6FyxWRaZ6wcOvmWkBCSaZfi2C4U7VJTVifioR/7ZZie68gRBfYkU20rHSJIKV8HkbSQ
69IuYRrHwbtqPab6m5qXZBG+SyZN6V4ecLCOkVulr178Avd51RXVIU+ug2It8nJdGyvZND+1kJtQ
u63HZC2TkzVOrmrexsmlYF1oiI91tZ+7BCFUyBhDuZMEDpmcblE8awgq+US6KrSoMH3DRL9rK92d
FGXRRrGjFhP1N5CU5sEHHirpEVIu+K9ytYi7Jy2+lKC8FLMEvYynS9qMXBq9FzJoCijqbmlzD+EE
snQ8xrGKAMlyLa4WvxZWWumE7SeDqYWvv6TeTRF2zA9kLsWPWEyXJpv9QQLeiTGmvGVG4jXdTial
MkAXGuF39D4xffHneLnLUKFkA++FB2JyFqPF1MCQjx3jkGwoDxQHd5UsHeWR+LYaK7zWJvdCk28L
ViVKMN0rgf5eT8K6ZX+y6EeLJ2UOcqjcri7AT1O8q0NxL/Ul+290AslN1Fq4iuHd1pNFGkC0FATE
BJ1WymiTyn3bBdaD2Q+17YcMIzqyudtVRu3brUIiI4jJ1PxNVQyElWlT96QrTARzvb3Reh1ZlHet
ksQxu8AtPGk5tg+RpHLzxnYaCPZUodgQqmuSyrvaeKuRkA2Z0Bz/p2/rIAvYfawHVtkgE/XhBRjC
oiuKVa86f/VlwwUyD7MB5cGQpjT+r7WzhAfsl2HBr6//ftkYbHU1XdWMrzTA78MCLhvmEjOqBNMn
AwAG7N8vGxHPAeG0TBPQjc730LfimQQvjaHGVzfCH3nwpZlR+Ovg/af3zTv4sXI2Rm/I2ZVGmKYZ
3sWoMpeDn5YMKcfoDO3M35sT9pmR6spXuk9VQzLqRW9SVO39ornoQ1BstaJEVYEqsQCn7w4zkTi6
jmZ7Nwmi7Qevs/gw0NGPG9sagV9Pfp4lAM2UJzfAZTXiFWtHYTWar814bAbfTcKY8S55coiCSqbX
5qAe+jjnLMLyHD40wm1YFHSJjA7KVx/5DYiOZesRMUWwlC+UK61o7TB+y/OjnO1VZh59LB8wmzK6
i+cO9eDxzyQCA0nzcBIfbGim2sKsP1FCJq4N4g5QtsnRV2aBz7BNAs3uAt0Rer5QIylHVZGg2qsE
oJgy5oX6tk0rn1BdbdMWOkW+DA6e1e4Tzc+pmtt4Upoyv9sopXCUvAeze+q0Rysb76ugPgoBwNGg
si1hvt5JG5m2HvZ+dg1wV0kgqZlX8M2VMpehhPN7FBzLHNHNh+Y6Y4y4GPVuZgHKCJ76Uj1SCid3
f/mjTEPKNA3VIFCyf3mUDfrk3x7ln1///VFGxigalqQTdzebt396lMWZl/G1/vsi4/j+KFNIYtxG
4g2cbd6V/fgo8xEw0EDKrDKwuf7J3I+h5n96mn9467/UjVXJdZOGRGoIpWTYCR0uWWYeBsA+DJ4T
obM+WQLuwrwAqBFJq5wmU2DiVVVIxeubSv2IeAbE+DZAmgyyszPxRzZca8NSDnxnHLNHUWvWE/eU
0N0LKbnQzQa+/LKW7q3hQVDklTiI3PXkT/fl/DSuYvOg1o9tpNk9QRFa/tLwIKrCIZoelQg+YBNE
S6UItyiL8ZiCQ9YLfxkWlisLtNSwNrUKGnJwMPFVZMKtjz7bHGjJAR33W0KpFom1hsBg5zGj97y3
Q/VcN+JS94n+YyWmzbiy4F5gqjbJ4lYZ3jk0SqJ8RFNblAnJR72PbAERV2ntzLFZBOarQV1Qx+zF
ZslYeNVZPnVqsG7RF8zD9bqYgIBeDS+11alaeTJ5GZ3TNOWq9qPbigygQf+QqD1LFRJ+yXnXAxm5
17KNJWGeUezU2Fjd55QzBmPlIcs0gEfCBZM22sgpBGQCSOle7IBfDH/EclD3ar8VIW2GjPPlvLIl
JXHCUdnqw53QvRXyRdXeky/VHCmC1btUGMDlkADicxL8F8HnDCMgAoAIw13XZ+0uQYcNQ6LBpRNF
n2gSDYeCgPXW0A8LuYoXifAq5k7YdEt/QDNnasx3M9uLhVXZXRr9TtAJ9i10N0w6OwpAJhHHNPIx
E/thJpmtkhTtoAk3ti6nQ1IE2OoDuwJo7bHF9erPxIIcTQi4hDMnM85SAPAkewmRBAkG3Uv+UJMN
E3j4HoPFCDuvEzD7c4ICRumJo9PBtksp7PLI3IwFQ+ZYXnGrXIT8zJZJy066dCrDd3FU+AH0diCH
n7FKoqLqkFPIJkrYBRaDQ4yjCj8nQ3qZRup6D62t8VayW+pakFjinTRdwnznV89jc0mSA6L6tD/E
w3M4uIq3sYyKeGBEenDgrUxaxioQ826tIS1sj1zp9tSW66nk60TGMjZdA4l6RfmtIL6dys6pucJm
LR+LzzJ+NKF8ZIiFk6R1hfo5RqrYk1sVVe8yPZRXkSp/kJiXlyYcz+LYtWDa2XkWd363lYNTFA54
gT40DX0Myg9vP5FJooL6CBqsvuNbx9gI7mqov7XRQSHYkBRmQmhNAcD2zvB3oTQ6df3p+eu63ise
iE+8G8Laqldyex3jYIkCCD1luCPEkI11tNR0JFD3URkspeo1xQUiROegnO9EGCuIdwXhRigHmpB9
1r4awXuu7NI82GrVp4nwRRbPDbNq5V4oMoYwFyv7EIK9yZtEamZrXP1jdMuttpD7wbG8jcK/Eavn
XkIbWh/IwsmGQy25PkS8HAcZcQlktAzCQzSeI9VcpfV7Rs2RhCvNPMqEaRlDe99MO1XC/fZeiruK
7Wihf2AmYQoNhyrXV6p6EWRiRpNbglWd0DTcoPn0sTp39aeYrqvyAf3cwk/0fUpjZuYV+QpPIt3c
VLEw6fOVP/TPZtdeksF67aaRxOXuEELF2RUCZi1pIk1ZG5PS7sscAfSbkZNOz/b7puLZiQb/cyib
tziuz0bLONJPjsps24Mv8NZZQbWUcb/RMeVbc5iOWa1cmoH9jPjcw+1q0+iq9cpiAOKbEQkBh+s0
5BDEqrfG4pkKTU5fhEHm2Hq2WQ3lVe5pOOSUsVhOCtIBMmS7rLT6begZPQaWChkuV0XI0rj3O+ta
lsZh8IhAtnjWkuNIcaSjlPYoljwuDIviKaaI6kvU1RRVjOPwWUqHlGKLeOJFR/GlzAVXtve9QxC/
JXVjC1650inXGiobwJZLgWjuDJCZHB5gkXLsX6fuQafg6yj84ko/jColaIPdjY0vvJxlS6EY5Mex
euvm4nFAq0UxGVBUYowD+J4sTT4eJkVnCBGKj5TavWYeTF8K0yK6ShAcEg86mYa9W50rWG2uZYW2
W4tx9GhFb5wofLxY6kwUv8xFs60218N/d2GlMt7SAYLNlo1/65F+N1nPacQ/vf5bYWX8g8BnDu8x
vlZIP5hH2C+wEYXIbOJw/+qk/lZY0QgZgNJEkVEdpJ6fAeygP9DZQQcxQSYwq/uDBYMs/46Y/fmt
/1JYBZkkMJNL4/VQqK2T60Rc0L73q0LWj7pauY0I7UAGMzr42h0x8gtf9J5rS8IQEiYnSZw+I8m6
TmSEPflBfPbGIgJSik1T1JGDMr3GYmyliObbsDxVk7iOwGtpRrudn+s65so20nXQgkyc7upM3sRG
uBDkR4OqSE9oV7hLuESPjQj0rJfXRZqvzKFbACBbRnijmx43wHSfUcpoUUEBgVKcoINRz12aYpiF
o003Cj0VU4RcouEgC3w6tf07CBJQ0NE6QVQVA5bQcA1KAFaTTFz7YLhjD3R0eStUqHJRoJSohSOo
QH6T2lZrXfQe17lg2AGGWx8lfagUK01G+1cHrg60FiHWoq2MxYh7AJkH4p7uZkK0pQGJHE2dekTe
Q2t1NYqVaDLXDWG/fBwuNQDBQfB3VSmuvACFhuFddLqpxKOuyJvPohkRE1sLRc4+ekY3TaWtfZw1
tdruYLZSzXizaqblxQl2bVG4Fhi771n4qkRrmqQzL6w2Ndesn2uHiFD/rg+6kuFlolRLI46sq+9z
wchC/VHDW1+V8UCLm+UfZSo9WWpxX3bDIYkxAmH4XvoB3WCjCm8+KKGlVSa9m1tGZ09GdinKtL16
NQdZmqohZnziMnu5I1JXSVqS0Hhi1N0UmjukcG40ZAC0u5eovK9wcirDoegGD5msmV8JxTqwGFp3
sMqQ45ihxVQnFfm6PcnL7XHACHczSHqw0ML0plfyk5nowG7Lm7rpKkfWevB149L0OCkzMTo3NQkt
vrySNKbQ03wLE2g2g+bISUCMpxxLLSJVm81tJbXL0BJSu+6s5z7Vt0qT77qkjVeFqbnZlJF3Vusn
L9/FquRKTU2lH9VLOZ9d85Ht8RMKi2E31kq/6KzJdwWCsgWpY4PFDm1ZBMadbkanfKI9J/MlJYGg
aAcCS0Cvp4G8DsrptlS9z7/6YKbpg889E7hnoea/dby/b0p+ff23g5kJlYVtYYYembOhGWHm900J
/0adv67CmOqLOvT7wQzNSTJNtsFfB1s/drwoW/mjUI2yfQFY/icH86zh+XV89eM7/xUhKZc+YBi1
Y5As72tikiDIZqzXjI3I07LJageJARkUqqMeJvpcO9i3WxxxwIlslZoRfR9jGfYp/N14Vg9luBF2
7TblQbdT6EMyaDx7OjWoURdjh8idpJ5bYa0emlWw8F7n6AFknQ8Rse3BvsdWxbAfv3J3m483MTw9
A+QYjdJC0yhZFixbshH8M6lQtx18GMBlyFOsz+FTfOw+q5GTFbHhghDCz47IHhXTDw+j2e+yzPVO
dbQPXkyfmXryd9cgjF+gyoO6Ix13nqX81zntLBX4Zbjz6+u/f9Rn+QKDGmz4+tfN3/ePOnh7FZk0
0PovIofvc1pqEF0xZR4FUZvrk5800mQA4guXadfFWfD1Jx91/T+AudQf3/oMDvxpVGu1uczpzgJf
JzWUChyr+4cGDipbtE5Gfke3MadkKfrkImB0uYVPgQhnKQ9Ya5YBKhnTuzSEZWqeW4aHaNy1mZsx
U8y5ytMd7E81upokZKGKyHYhX2BaliQusaizdLcy35jf+KRvR0t/C7W+/kjvkL4O73qxn7n7mBIx
ih4Dda1vQ4PH5VLfj5+Vx9xhEw92M93G6nbCPiC9CZEtkRdldzl8+hMI+qC5S63Ni/WhFXe2rG9L
HlHfTonxQ7i1YAAEhPpTc6vhgvBrrZCS9sTbtRhinRExqdNrGG6QakDzX8tz7t6bmdym4sGkmnlk
waQ/NQ+qedD3wDXVGxUyS7e2LvE5WY25MzymCx+ih41swytuTUd3zPgwnYpHP3ND5amsAFFXyRJL
O+RisaZm2eFbH/pVqh5L3e46N062QlG4wbSPVGWhIm41Lc2N62c8SDNQuhHEozRTPRLKnTQt7MAW
lDn2S12nmPVII8TsKjIvC4udhVjYpEzTR2A0hyLfqcY6bl1GOiLobRrqL1FiobXob4bzbNmJyNyO
Tz0XsaOI78QPoN+T86hZNYlmF9MeyUmjFKZdegXZ1Zh5823o+RBasDBXtyl+whV6btpY4cYs1/5g
U7xGt+HBY8DO/wIHHllUnoPiXIk7zsRYuk7yfRXvc/L5auXKQCVrHNWwcdmiEi+NXXRj5jfBVZD3
hoqnc92aZI6RKceYcNwKCD8AYCOyOzfhNSbOVx4KhjobKzlY8VUcDkazSep1XdwzORTdOW862wYW
47t9shmU/STYwSl4w7VsrcyNnzi4tMiZJq/x00Phm2xb5Rp5m/zI7lYnL66/G2RsLzhYcF/Ky6g9
D+QPmcvgCbOORLzkNl1TRRPIkm9if41OO0G34686ypVma7HBUNJPskoYiJjJc0LGZvhmyi+mSDrE
ViUWaKLS3inyWSf5aJDP6nTMm7XCtISh3NQuEums2ll21Pp9qu9132a2lPUOQjy1ve1c/cEPnxh5
ttAwLbIS4cI00Mao3TSGbsW9p98jB8nUTVE6s19nmZW2PGHY2U88eqyQvRByj53XjpithslONBd9
Th04xcBoKFiVymerfOjBXaxgvyKFsFUuvv+RhScT1Q8e9gDpIRyKbc01qOL0ujGeE3OlyOuxXUvi
1TKPdfIsBI957+ro4PsNNF2xPJvGHaSjPtqNsKCCdTbZ6PjGdz9/jvxrxU92DmVrt5X/SLRNlO3K
4BJarl85deXGYA/zYVm1p/Gh+SjURc+2W4AYt2CcmBYbePFSe8otjMqslG4rjT4Jika1BKjBJpVE
NXZCyMhxy8WsS7B4kwIK7C7dWbrNP9cKEorOVbHKpYWxKcEB9SsB71NwlOi6Okf5iNLbJndK9X4q
V1Jre0fTAzV8jFOnMl7Z1gfNk69szPixJtS0ZEa75P9IzDBzy3ey7DI0pxQhU2SL6BHZassYtuHI
pxQCdBZswVMmfl9Y6ctcY8xzlsRHIjpJjNAZv1qJ/zyjzvkM1G2wbPSbqbj4b8ZGnd3vwOn/l7vz
WnIczbbzu+geIXij0DkXhCHomUyfN4h0Be89n14fqmc0VTl5uiRdKmKip01VEQn+Zu+1l/EBGyeT
uPm7bLrLOFxrdOz9/BFkB01tHY5HUTvlHI1W8WrA20/le0Z4q4LOzUNozHRcZYjPlouehmxXtOc8
epOxa2dEVRIE1npo2ELLk64EzfXPRBSvFsIDT8aCWuWl2/nwvqJkMzwGD7G8zkNPNNk5NvGxLtbx
3rjTxht0eWmwDskhKx5NbYMpx+Rn/amt/YE5m1itCL636dtEpPTx58j5N+GaBL3BPBTJYbQ2FdpK
2bpXpI2sIy8ktxAENRkd0+Lcpj/mJ4phBwAPWW4u3ANPyfNODtdwJjSJf7NUVSUyCuumgBlPF9Ya
zTqrL7Ho4MhnJl6SsQvuFMNNpx9IsZvhhGczsYZhCiJI+vbMGKB8bJT3of9HIv379D/Cz/L87zaa
C/foa2H622VNnfLbZR026ISV5bImHMTWeqrAvXFJ1xZKFN2hrQne6pNZcY8AvNm/FDnfffg3aiqD
ITaiKclQMEH9oqbSi6yJ8OQKfQPoeHYJdViVn+hIkI6gA6mJiwNaTB///lONb2pxPlWT4HuqFDuo
lX/7kVUhEToz51MzxdaHyomrNQxz8SU8EeklcEIXTjZKhHj5kURE7LBnP03vXK+5slzzAsXzaKIq
dNTak6VtUZ5k4dESDn37SXhUuqAHfhVsFYgu/Y1UOXhcw+aepG3H0mEISlacjJyfBIVVvU5TJwy3
aKl6glYs1ZPTl7S6wRNnbk9Xos42IiCyxjhjp/XOqL9ImQuzKNMdg/hI85Sx6Ucvbvwg3gWBh6KZ
LpZ1eK3PcrumRy+wrRj/9L19X+L98gq/fHGSHigQ4bXQ17QLFOvDQFidojyoALtckzybviqvKrQd
TPAWPkly37eZHTUVYG6Fu2Rjz93b4jqrPPczkZTBiVZ6Fh4j6z7tkGZhrEEMCOG1masSe5x5GVFB
JMemV1cB9NW45GRpsks46+lif78wamVH7ygB4dV22xnYGPFaGhxgzfjYz5Mga+skz6UJAE04bgc+
tR4sjxx2wnHPBj3MaKzhTSrKRi680LwfHoYJgbMb4gEIhb1BxleRY++OvZ0uRnaeBf8WpEYnj4dR
0O1wk3XEJqNyVdbiddcG63Rc99le7G2o9lzHPb67K4ZBpBGTXR9fb43uErQzOkE0Vdkt1E2I/Ynp
DAalJcGvK1G5zXZl8ZxOj6ASw3omsZbDTXuI+yc5xBXFGXBdrVfGYb0WAuGsp/ru51b5778dD+1P
wPG9hMYZh1H35R//867M+d//XH7P//41//n7P/Jb/vFHOq/d62//QD0fd/NNDxv/8tn2WfdPdHP5
lf+n//EfjRHX6Od//DdO2+6V+cbH5zcNE4oVOJG6pmrWnxou6d+n6cbid/7L7/+l4VoUMhqa1MX6
Z6G4/NJwMRMn/0OBWv4X7PAvbAHNjcKcmkbNlEWFz/sXMYZ/Z6DaAazUDBXrhn++ln+cmn99Cd8f
4bL17Rn+y6N/AX2thAiETIoiJFpEeJOS3dukwKSrndzYItJ7kV7IIDvzycl/jNXaRLj3wL2bn7Jk
n1ZHdVExkLfbfLSSL6T3VnCwsAdg1lm33So2KlvuLleps+XkscFYQVFxNHEbGZmGFz5AIXxUUq+9
MmQ/N0CgREh25EcYzqw/1Vd/ltZpiW8lhOjwSizEbuIqlR3xM9chpwH7vc/mrTIWLmk4io7fQXWK
UuMs6rsrzrGjqw6vKacabjuzwmAeyWBpIb1h/JqaTkYC4MxW7qWDLK+n7mYqSeeM/c7ERyhfdeYz
3kQaY2+jcpOBLF8MSgxzNe3gKxZvJIZuuno9CgQKa2e5PzTRadaalU6CT01yuPWakg2WJys5RuOK
kkOwco948VY+TtIdtOoZ3p6+HvfG5ABVonntPHSTi/qlRdnDhNkZmn3QrQlFmN5ykRYA/wY8SKeD
FTg6F5C+LYMPY94U+lMU3HbaLsWsRaZd49WcuglDhNbr1H2bxaiFvKrBdRLlEYKdDXcJwkHR3Ijm
fRQ8VsJe6s7dQN3IF3ynDMOmiXW3aJHqi/GuMkB4+sCtYCHCQTcYnnHXkjVEov1B1o5NeleMD9DD
8Hh2xkOw+PsSUX2pKfFodow9I8pEwRR5sJvATVW3jC4h5xbdEYzcytgxop7hDty3+f1VvRk4y6CU
zhsK/fpGTs+B2Npi71xXHd7k4rrOPLhKq3hTKpdKvuskX1VdvfaDu2KrLL1fRRPYLt0g0RrllZ9f
c6SlV0yWpnEnix9jjCOlFcQnfEspwaTb8YYA+VFbNdZKJHHEcCiAmbyqyaabSB47zprX4lGkERBV
yPWODtPGS5oxXUaMJg1uQKMbOhlNb7N0v1gWMJQQjwMF/cjP3r5weKwV/immdcZ4jwipNQzaBkGr
178peFPlR3V+LyY3UQDBTGIuTnO5TQLrmOKsI7UgHeP67ysZ/dv6iTMGGzPIceLC9fu1eNOLKAnx
x16u4XedjFYcCzP9Ek0Sbhu+RFssUK3YXbeFRSreKdmLjKWeaOfleoovZY231n1PNvd0O0hnLLCT
4M5M1kXsYXAV35QK/88l+cyWp25NiN+4HhWThsGXMAOXKWvKM8LOch/sZHq2fmuP5JtnWys49922
ybYGNVNmwGTe02GJwqt5rdyUd8NtnXBr/399V0HrFzn4TeAz7oBfvvflYvzHhXd8zbnwuHiWMd8X
cPDr7//XXSVKpi5pxl/RbvzJ/7qq4GkS9AzSt5g3LPfRP68qVAHiMs9k5KmylhZB1i9XFbMyqGRA
QYwpwTH/b66q7xasBkC/oJbL5fhlwUJAJkYxQ3ESfFbtM4L7VSMhIvfEzJaf4nmXo3m+bsnvwA4g
o5IbOPRdgZN8SB9gIxIQXf1livhbhfNbjsC3j4TFkoyKgixs5QuxFBv9a9FB7/YbCcN5+ronhSMz
+GR5K6iVK5A7n2ZERJs5+FJ05kojPrd0whP/CmkRpPJfvt1vuqLvZgUGAjZ9kZMQ0vdVFJvI3TTr
uRhB0SEWyAauuQZOIUI6lTx1TChCa2y0LpnJ+TX7UrFbLP97J7R2mNKHiywRJ8w2PuvC5IXk29WM
tba4uljKpkXDhRGKQIDtqifOdwuo2bnX1xqXs8EJJrcTz5WwXfZtvVJeE+VuhOUarvB8OUQtJl1U
oItZKsNbu6cp7EHF8BxYU8eXkLnUF7oiZdwsIETjDmjMZmEvQ4uY9mZ9S4pkx/U23tT5WqzOoXCr
YvEUuKN1VnOwUpDZEMIP7TrDYIGUNkc+BIwwxjvVEv46Lf7rr31p8v5qhzcf//HfWNL0fb++5C81
E1LQgfHpDF0ud6vgno4MmtKS+Yv3wPBpKJtAvl24fJ1E34K5gJq94YrUg+ThPYtIxB+CTwMIRS1B
Z/GHaKyHLtzMJhT+P3Rb+nf9KupSqsWlAIVl/fspr6aC1pc5V/FCfsFnP9oAGCuEKL/HGAKatidU
vhx+grmltVdTBvVEKWEwhQvzBrROOhCmqNBg38SEdf6oO9hfOAi4ZDN1r+mT+Fiw+TrcWbGkFfCk
gxBXrHNpkw1bIfEK0WmecX+soE9PuA01u9wkiRnDKf76jrCBFaRMDkZCteXzVwNAERi8ge1rZB/T
fXnKZbf1/36LfGfDYjDlYHsYhsY48cumrSh3MzGviLno17VlF5vgYa6P4g/tSSQRp3EZqeNQsOpN
p5NWgkmuhD2bZ7IbS2sl14cK0lfuYrFn6btA/ag1tyjdXrLHmSjve9iWoogsEmAAQtumlfgbP5Ue
8/wUkMXwj+i//3IpYv2/tMtfF6NJo2BAx2Zy8/Uel8xOrdRryGLEkEUr7jDjgNcpmrvQQKDc3rUi
/h27RaSiphsWaXwT3xR+ed9S54p4n5QmCWgQNjZpBvDop+ZTpIFqnkb1qFZ7ZOcA3PkxZHKnW7b0
VitY7vnlBVmFUdwL8dF6BlOovXhYy7Kb1q4pOuMbYhUVJ6US8+TCruZ1q3qZsrfmWxC/PtyoANKY
W7ZHDkQwD2mkXrJ1+dLA81JPhnqei6OS7wHeO/zUAAzF7cAAHf5l6sOjQnazuQoHEHSLWLWZFvj6
yI6vrIumEDtxuYaMVjzErtr4WY2fMZQSoHSFWhDf3jB0Ch0zisfR2DWbYYA2dcrSg3C9SBmIGZx8
rxPcpL1Exo0qo20U7wh4WVF5Apu3qq3Nz5PhJK9ivJdxv5B3gK0+OIlDh66U24JcDpHi/lxp6+y5
juSVai1KqLzz8O4hNQaX89rmyCA/58qEy5AYq9oTiDzoLHh758N85wuM0bT+1cY/J/B6a4Txq0HY
zYZbVjcyzp/7CQhkBD73s+m80EBOVKgSdmwrgVO52uDCrt3FJ+i+orqpTzI0Y9zfdKLdIbvqdlje
NOFjbN1Nn9jFosvF7XFgnMv5KR/6sQVq8nOiM7F3JqmQ3iBseAxlNcenvj8KvaNfnW644DA54w2z
VWAcY00ER60lUgbH+YWr1uaPreiq2Q71U9uxgIKc5pKpFXkvXvcxXffa1aGbavKnuTvFKOUiqVnP
KZMhaRcMN3oJnnqDQbV54kTVKa0VAOdgICoOc4Aai636Hmxfu74bxSZPzgSl66WnY6lwNRenhn1j
/FCNcxwR4dAPLgxF+DvolNFuNetQ2dUzXjcXoYUcurIUXxQ+63uYJDjwE6IzbmSN9eb22bFsZhD4
R6khKmyL1sw21I30iGMzFqMXpeP1PKfdCTb0HGzGx55hRePr8VqGKCud58khpIbZUXB1CVNJlxi/
+zF4aGmD+bo0N4wOeC1hBLEWMIFp8hup3prmrmMQZz4xTcKcX2n5w7BO8IDcUyTTy/8C4PTp0gkG
5v7b0nSZkI6IUrDUFYj1q4I7lg+DEoij8g5Oix2drgzmppUyejSQ+fjMJ7XjqVp4rvPTMG813nl5
jh/JkCXBulOZvL1i+dd3u2y0pWmXxG54bJcFNsVvTFrZbyu5W3FXUMbExDUTIKD4HTOPbA2WoFyf
4dsihlSutlJiFeeCKFYW5BtM286sSdBSXV03cK+CA+fD/HjbzWsB9bGb3NMPK8YRp0ZOz2ydi04+
eTxLmnscL6nsast0sqFdorwI12WJ1caBVhEUNTgrjjpvDf2gKt6YM9w6xOOrKW1n12i2yUu0Exj8
ajoksxVuDJLm5MMRE8XVxF5vdExrfZOtgiBQr7djtynU5+jCoDaQ7/U3k/gBOOf0dFShu/AU8/A9
09ABgbbLIC9nWkRmgcGQ8EA102zTuyVpiT1IYmMcI0/FgQTOcu9p8Z5fxhyH99U22zIhMMTOF4N2
rwbPQ/6X7zFNio9EnoAjRDsGfPF4UDSf4RAU6esGR0TF7ZgJ73IGSvNBaDdUUsn7XV3aaPoyhzXh
TbHT0urjIy/jIlFzkxfSo6Ldi9etwEE77Rd+uNVzwl9ZZcFOUzYR7K8gJohx8Rj2+CULSJoiRI3E
t5TtnjSPefDAHJjAFYKQmMnVJDXYUembBjH0l9bKfRHaeNU8RsMPkk850wbHMJ6Lep3n1xUWbo4M
/67r4Nn2Z2tRFEUYFvjheMPQjkyuwWCFumHuMQZK35SNcZdfN/hlMc2ZhlOp3wdQzkzHbHch1lb5
OoPvWkCENUAI7JgAy9qVJC9rfKN9ckjubJ5GPAZkL8KSZJYw1eI7smRvFpwCd8X6DBLTmi+D/BT2
PrVtZJ2V69akbMYqKyJLBNOTYt5i5ejMOFrjNIUrx+U6YOWFkQFICqYCB/M9Q5W1EaXdrMoebhDA
Sp7xaCbBUUHXKo7bOT4DJDUWjbEfnNNdDCKAg9VdPwJz7YYI+CFRHKHc5tFHDQdBmoaNktijuoqM
k8KoXT0Gd1FWOpJ2wGlEGz4nLfTK4IEpxLVdyvwYOLc/Bzx1EYUQ8vgZ/Hk+x+a9XN/k8gPUZWpv
rGDUrfrExiwUj6s5zm5GnKmyw5wdVOHJhDKE9bD8Timu46s2uM34DI4d3yrt/RXnMb0hJ8FptGOC
iDV5KbjNCZHWTyNKTYoq8IrhwGlSNw1guc3CjmgOVD8ejtl1zXnBL7Dyh/gJ/jPXEDnXSbKeqfzI
IgiWwaao+Ak4ElpVa6M2js7ZjKvO6OraoZHxpUuY/mNPvq24ean3k+RoFr5+vbQEL49vtddrJ9wm
k3R3hWoXQfaUA5m5J5PIjsMPogB60+2QrmtEwvghMOVIyRu9GTU/7nd6tY3kXajF9o00bFoVT2jT
pTwhpde5ziJ3+TNucKL6GrSPGcK+RXN8EJETLu5VvgnTgUnlwGC9+sHgtRM3qvxJ2cDf6Ik3SQHv
88T5yvXVhySs5rsmWZrAWXYRaYdcm2Hh9TtGuoF0H5h3kYH1hh91bzmDRxfLNuIfycISxnsY+hjT
xMBpy3ooo1sIsCO7amSwHw/YVu+bN5Fpfx/6Vcnk6L0xvSx4HszGycL7Sb3PCTlQatbWNk0+5u7F
srzohIcsSeLCCa8TOzSxWkffx3iTVDO+/Yt5q6sXzjOyl1LZGW+nl8Q4FyG72BHVt1B3601yXYXB
/Qx5ViyeBYhdZLviiFFjQRadhW4DohQmtoVimx692EQC8Of+qjChwLntzMqSzYd6kfhuNP1BnJgU
ryS/e5syjtObIF747a7w+FMH4sXrofGeMb4W0fbrT3OwrcxbI71lBFMOmFpgo5FFCwBl4aa07zRP
V5zJvKuVR1U7U/VSh1rlpunsTtzTvDN2moO9ShzvTsCDjLYs4r+SrVxhOwaWhcc9rJXpgck1C75l
jodQxeu9pMc9fQO7gS+L5QuGRWQ7031VnaiY76PwxDunFRAGRy40SgS/Y94O1Z9NPzyMo5vGfnSi
uou3Ck6khwjwkBc6bSXlpI+rTqScXSnFuQObRQTdEeVXXNTiwjxmhU2Hfp4/wV3b7qUpDpnuJiwi
ulFUKtYb5vN1goPUj9n80WJkyiPg3if3azCJijGaYGO8glXrhCGiEd7yk+VQDV7l/D4PPFl+b7Jz
qN4n8zrkRlwG6fH4AWOjRt5esKG4utLTMOG1QnrQG7tL+uTNhO/hqdlWmhOWT625jZqJ10Ktj3tt
hCjfWMcM94OFEZWZ5/iWekzCoWsjBw7vFJvW5vUKSB1jaLLsqoVCgDKB96ejyy/2MGiyk9XuoHml
O3FeLl1Ro8IF0HcN4w7NQz3dtexmuyjBytfczr3KFYWPsEOd3Rb7AVq7SjhXKob2bAnOcAW1venQ
hYX7ITktpN2PfKOtu6sNEQa2ezq3q+RmWvOhxRPvKPQSTGTbAz5OWX9ZfhrYKsXNhH6vuovHxwZQ
oL9Qu6TTmeNvjnATs+BHcR5Gvln6ieUyZ70Wa76CAqOrNy47vgoBCnmtnaKZDknA+tYNodqEt3pw
N8LMMLc64ldxpKSzfwaJbEGntcmr35hya4qHaTvFCkZoYTvSHr0B8etI1fZK/mBkZ5qzhaeC6I1w
h0s+bNHmQAmJux2jed14FnHpW/7wMkB2iD2GrsYOrAGDMMkmv8jtDz2+K3R5Y7TP4vDeNZClC1tB
mAuFh2OcgjHCO+bAELYUD4H1OMzniuMzxgVtP0G60Gz6oPJSaWiuGGscKn2jaO+zgUR6Jam0ioxf
t0ikWmuNXG9ufWpskT+4xB16Q53XCnsLG3gTMgnjIn3KKdAk0anCyufTGgwHVG03hOtG38SQSznU
SGabBZ+b92k07avqkvzTpG8amLZGm3OORt/IL4rxgOmq1hKUzoCdU8Ta4CGC81fGLkm2suVogu/P
5ZMaeGa4plrAeqBv6c2SfT13zphio2z0dn0lTg6DgeXG6SJ4X/kNfgvJWiccQa8dcXaq+sC3NtQ+
36LpT+1efkJKyWVomr7MIXPtNxrB79ZlMVKaqpe/hzyW8eS/YQRLZBN8ZKxdwGl/R4F0WbqK+QzW
P5Cu2voiNV+IY8dKScDQtk27skgb/RP0BLz7zacaoCwKcKQl/nyqX8JIwj6yCO7jU8tke1VsoXWh
y7WGoy/N5UZ7DsZT312ozong25VoP4dqQprX7nCgiwm5IwMM/fuxCl9j89aSfqiwIqT0ZS7WE88+
p49DjKeKhBU3FnbpC+a5OGL9SGWKfxBGRofiJq6OUV7igWmLTNSTAe047B8ozYMG8UZ/itV825lA
UCNkw5jjMX0caaRQNa6CQtsy41A7hbKSQy6IbxZf8Ta8brV08PB1vRiQF2LmisrnwAC1UyMMmGxG
KU0/bSe9gnhKw6VTgeP3Sm0v0IvI1Ue2dBUmuCfxEEWo2QIPKJqQRrCswiSwsYaHutdf8Ae/M1F6
JsKreMUg+AKyHcRE3q5pVAJEYKNHwd0YK0olDlO4HSFWJS9l5EpY+ykPjGAn7azdU37MCoaImYf7
TPsB+aBJ3nus8iBWQcOyg2eh9z7hx6HEJwKroo5MsG1FuOFU0sbSvLRzMYoaYRp2iBHZVg4cOYqY
RLhgYcApxQkXKE5GcxomZ0rR+dBCHJFcYONrcVa5pFQXrYwMdtK80PWkLdYGfi3stNLTzsSeEub+
nu774MJdG674qeDbxZkD/QVCIMAbU0c13oGvpJpLgc6PWovIWJ3AeIMYV0a7MFqXBCHKlM9Y9NtF
flTIsL+tPV6J9IPGnFlsEnFprYMfneLEs6NV0ED5uqC/3401UOd+6mHZAp5ENDpr3Az0XXsrUSbq
rxbPjtcLGE2oAkeBBn5SaaUFYmXGkY/NtGVFD8oDWiRJdzvB6e/bQ8txVa/0FCkH1LqaKdgutF5j
fiW+L2P5XFSINm0YljnsTy0565dUW7NXwndB8pLRpTAllyww7suX5gMm6vSxdPqQig1KK1bfQiPK
GliWD1R2vGmSBcklYKwgzxc4PHw/AZD9G8ANuQRUJ9CTwueushlQVAIkmxNhslRJFHdqtMuhxmIN
1CzdaDrvFetHiZOPucIpvvcH6Rl91ohDvWljJJnIcK0ck9tZuoM8ymFdkQ22FnGhYc59TouNOng8
gZG7y1rtHKo6C49/kQVUPMOP5DFp7ICSOGjL0cnfMPmfV/ktV3lZHOcBWMnvQBRgkSYeYk8Sg87T
OjtwHKvMAJmgah+t+gF7T4FkW6/M11zcwIeiWjUEu6UCO7UTdrXeRF8QGfg/eRDxGDZK8411Jl+d
liZx9OM1daOMVM2VjhCM75Ozp6deOpqbiLJoLDwLGvKik3aqaTsIMGBX9Cz1JuhsTOR4DoodLXWt
1BE2jJxzCEFb/ZTGe/ilbX2AAjvHnkEBm24q5c7i8lVQSMy+zMfh0Jb6HBYGC5rwuEdk5bJK40oX
C3bgzIPPudFJ6+xtYFVGu6oL2QWuMS+FJ20T0uhIuRhOyBXCZOmgp57Vedzg8I7xwbliAdfLvOBL
HoKKPdBLN6Bzit9Pq7vJ8qrqiREVtdF03WA5mpAa8EOW7XJGnOt1ta2OjxCY0uhyLSkoXuA1Scbz
tdiSJ+mpQJeElxKPrK17OAjSfUkZFhxB0+F5xgKlJytNhubIt8qRSL/FSmpee0wKyOHJn4i4l2Yn
X3J0cLIj4PiKqZzbZM7ALZvgE7QStmp9EK1TlZNGb5f5iQME6hSOROIjNdlC0LrK62PcnCZYwoo9
qOv2mcOgyMkxpegVW1o3rKxv9PQ+fJ7jVzXdt1IKyEE19kqExzWBo4oRcdEeAIKsY56VEFFf0fNP
OIKp2DTEH4Vfpy/sCgq5Sl/VTh86KGbI6V5FF/k2hDiW2LJ6xgqwgHoRXXBOWg3dpYDwJWJ0ZNks
FmofVAJGdYiMDehF/q50e+Bbo34wGq9WL7TmBrtuUdU3INsgNyJq7Yy8HCg2/N7AtxKXOpOmi6Mv
C29UBdCrOKZhvtIZ0AWvVbKRYhCdXR6upfohQzwQa5+VvG6JYx/v8406H816Y6i83h8yUgNGc1Bh
hfSdqrUh05nHF2kZax/7tfEPgzJpGaV8nU1Yv1QAX+oOjBDhjDWQVSavLdw+98fE6ekWzLUcbHHH
ymL7+qKWjngsrI8/1DzffDb8TPyIZAXPLvXrXCQIZEUWiiLyk2ALP7QjhmTcRqdU8siFwqqg7dc/
w8ud9Po+JH9gV8jSNzNCU4InylQYqijT4d9LrtLoCrxsMqZMp/g1AnPCvpeUMns+Go9perbwCwcL
1Xej6IKifaaYUZavk8gZsBD92BtOj83VkNtN7dbZ5mqdItNngiOaQFrL6TZW95wU/Extv1+GczWV
wm7qjkr03Fas84R0FtCDg7xJArCuVZds2V2UuCXNHzsscA+QzG+KxIG0rT9ey1cRplfNmNe9MhzR
V5r1VmDk0Zyvu/mog67nr4JlawKCFkjFi0HPRItdLPUvpvrJOiRmGW4z8Qa6l99m4baIX+q3QD1B
MgW00C0f8rtYYbO0kJ0xDxXManX9seTVrK/zBibrgBd9clfFHnFxzeiReuP14W0iUJ9CMZscDetm
+RO2Z0z6LolmpWdx01d2jRFBukkoRXLRi+ofRX1UtR9ZDRXHaa138JjmElj3OX1ht7ma4c8rQLOr
EMB7HTSrDrEEFB+QwZblibIXuN9C1PCg5+uysRERMBmk0RZ84VhuNZLoAuKEMQVgVh5tRnIgq/v2
xqwI7TlgYs4tlb10n8l25Odh9LXR5VeAtgVWLqcPbDVrk8jNG1bPqscSzlEfMUNKXmKn9tT8gPqg
IiPuZgS5J7A+esUunto17TBpcgfGUMvs/Ao9B8cNkKcayjO9cwqYSYhYPe9v+vwP25iw7n/bxr+t
5S+M3UHtO/IEc0pcDCMGfvgPUXjEmQDLCAILRK5gSFi49TeMOWzs/kd/3E0GNk0y5qcQ/iS31rFl
RehAHFwPAryaS1/AAN+jiW31FXTAinQew9apIDwdxwlHlTwZ2Yy+r8SbqVqr1mehxbDmaVvmi6C8
4N5RPSKGoKYtGPUFMslyHbWVsI3bzaBsm/jmD+fJN0RJXgJ+mij0NVlbjNR/5Ut1unodh4gNnT2x
ZwFxxfrSjEfwAognlIy06AAVP1UuwGHQ8/7QT8nyN/3Ur0/wlQATM9jKRSGO6Kc2esEY1o3TjV4e
Y8OZJq9XEVw7wg6T2faSCVvtvaOwC+/gzUBEWDF0zIi1uS3uzDUarnO1EYAt8I7VKaAkisEf5gHY
rotXBGB/hl72CZzE8o7t6Ch7LL6t8oOIC1yDNgRJHIxt71AC2swmttGxcTGmWBuu6jBzXeOpIREx
BU2bXje60R44Z+u9ZDerj8nTbkMcyVCI3omHK9LThyi3S3nNFCeMN1wF2BaNHeOcHRe+zngnUbZc
+fhsQpgPGPbh88Gphj2LndKaXG2NTN7WC3RveJs+OBQobnEUhqlNhUpQgoJ6xaMUY1g67rNibRWg
ULbUP6mkUKUEZbi0GwFpjech9zAKB3NEHkZZColkcU7Clz31DxIsbSZgTG0hDFTmlvAC5oQqpM9d
9XN62OYmI7KLuVgbSc85jp5a+kMpOrrBtSgsJRWjJcjbuCFY17d82ECK69grLxNxWxwHUwnlVjxq
Towg0MK6fthoKA/dpdrAVpGuIYTKzqgTP6jRHl5kVFt4X1lYVjlSuiWOS134JOMNboyGfIMaabdt
z939AqyBWQQwcpiKtJUPVKROSFcMRIH5Vqf11Ifam2AjLgUyLyS7kSMP7u/f7x55ocR8qQR+W7tf
KgEtS6skMVOuQ/RABHnBrmgdy6234W4e7wPxhO80De7k6xhViqse+ntCr3iPhU8MudJagTPO4p5x
nVpuCZD5+8dT/vR4XzY3OtxauY48nnlIzsVz9k7HpgTUYFux/ITcdWUmlUl7HHGW6hsMiiXI+KbS
Xqb5EqA1EQGpBpe4GMIydnELIdqnSYAcEjQHylW983MCUrb0HPXb+P90NOkaWnS8QJD1fjmfxQ5n
ALR7P18usMhENGPLWGCP20WHD0dLCsIBsV6SdSsWFMXw9Q8A0/dHk74QEhHkwEJZqqFfoB41SWRF
bKzQT3H7LzAKcyXctooFN6AVa9bX3rvqTiG4ZuPn79ZzfRLle8BRTkw6jp81ww7wnG3w91/sQq//
93X3y4N9eTWl2lRQ6bF8QgdPmBgXK+ZRG6B5lJwz01qQ9EXKTv+f3kFtiiuHBrYL/dr8w5N8564C
k19X0XWbEPN+LsFfXpFeSjPG6iiH0JcyBkmzTa9uGd0LsVcna1Vx6A4X8OYAJt4erTumzAy94wjp
s9Pd//1rUZbt9nU7yiJCJgw5Wdzil+2YKf2cEQsREnPuNYxtZIfIp47kWXp8KYCK5jKgsdwJbkDk
XeWTKO2ZZGnJVjSZ5jeE4G7CxscnhQYvoB6pX1A1z/Ed6Qwr3MKzwBfCh79/ZunbZ8aYXyY/BK6T
uuzhX15gMRudZWhi6BMwk3Qb0DpxXqf5WxbZ19k1mJ8aNkBKiN/SHz75u0W0RAL885O/rO6uHjJo
/RKfPHlgkMLsDec5W3fIOaebZGI8gLChAWZGamT3+Z4RZwnQG4EKb+X+/PdP8/1398vTfFnSQdXV
RaHwNIVMd21yaQI02gWpwcYL/JTOeu7A9fGVqZyp9NnzsbERm43VXX7yMJnTcSNQiRkC3CuvG/1l
0ABAdb8Y4usvlrQbu+PfP/O32/DXN/jlfCXVnbQjmWcG81eqm1DcJL1fyzvDvEumh6LBLNSOBJf+
gUlywqm/VhTPIhCDcGfjLyeI/5Izt5CV/33x/+sFal+IxOFILafhd0MOl5MTZghfpyaU90XCFoOZ
oNfiw+rAiCQCwB+hcViVG+VrIFHVtw5lzbFebji+KGNp+aE5UZe3uJiJO4k5h/j0969O/q7uhHQt
4doLuRr39d+XfSUUoZxay9ed2e2laDchuA1iheDBHDah5gR0ZuhbCA1W13zTV/GwWCgPbo6U/gla
3QS3pa6ZscEwpX74w96wvt0bvzze8rJ/2ZVqIMy9JfB4OvksshMJVHUMPts3fGnxzBGeBFBcZrAQ
IixXZoCDR/YgkMfTrfNXOIEjlV6MWggVzCsiotdROeRwkWY4VKeyfqluRxXh0B2qtgI/p4EPcMXw
QvNOcoO6ss5j5PHmhYXD94acmXmWhQCmWwflDX51HYN1uiJlZcQggD+omWYDOqoLzbN4y/I1YzKA
FYBjA25SaN8WMqCKI6cHYOo5Xea5oKda+EE9KpcvXXISz9gEKZkjpLfXzkuRK1JMse8xs4L/mR4X
m2o0iNi5w1/emX5orv40WJG/Xb+/vPIvh/c1FebU0nnl3CRTBLrvzeGPSEAhvesyUHoyIkgF/V/c
ndly41iWZb8IYZiHV4AA50GiqOkFJsklTMQ88+trQdFRLleoJcvut7TKCsu08AiCIHDvuefsvTa5
Wro3GdppEfaLrnsAic+3ccKtRjuznf1/Pqaf+h21pgbZMF0UxRHiMMRBxuUa/dBdnC+DYgP+i2F2
RrEsroKbbJfiXLKZNjOFrMYVXRqSwourDKFZHPxwadqXG8eH+/Vp44hM6M/hdGksPkbgcvgYMQjb
XGrqWCDd+alCWvEqpfADjRXJuBrB8tfmLcGFBmJJjpVQKOnUc5Ivj9xCLZqjNo8ensoN1Bp6K0jt
DG17bY0zwuYGbPkkB1c03WxcB6xfU/84ZjGGzYEFdcZc9FJs6N+Pf1su/68rG6Tdr5Y2Gl4WOyGF
hvHpV1Czri2FaFra4AQMnoHO0rxKhegY+qZb0TApTWbLAC9hTapIp/KYqPvQgN6T60wpO4nGxBrf
2CSssxA4l76+iFSao+KyVvzrPqxJKlznyV2t5du6uaD74k+1rc7gkhONZDzlwVYf98aFQhmST+oa
wFdGOCjRAOqKiWd7odaY1vmauTfu/en/s32KD0tP34LpsmrCVRrGWuy0F9IEgRWo+a2ZHIPsDRcu
Ttppbr+zWOX08qXQ2HdnholnGHShhdZemWTnKGU1hkiC9ni+pNdmZpDS7sTF2XvN+e/qITRvinQp
nOd+t+4VdMJuVN0V40pCAPo8qIgkER94WXkVJYss2xvhekInmLHTwjDipMU6QTMLAnhg3ozVkXhC
yh9jfw45UgEz2vSw5805ukk6i6pBeMHRRNMTufJ9rhwS9ZXKCU0pyZ4T+xHoBa1korGs09lEVemO
69i9cBHdojI2IronTnC09jbYqGJmom0LXgFypV/epLBldRhxinZvYrL0NbgavhMf6VBEOTlbmI1J
NgD+Yp7UaokS8Hxe8qbYZFFKeynHJumjlxWd+oEGHutYBoRmmGZBpBJ7ruFKO3oxfuUKV4QVgLhr
PO2yD5/i/FUTreV4hp6KRbR3Ga7hu7eDG7qQO6IPkuY+ECuS/xrcflOATwaICtT4pdoUGv+OhRQU
pzbynerNkAv4DpNDJGueL0BohMB3GVYvwieuo8H1OKo6oZ3gUOkXooWSqIkVnqSkI0S5hTXKEAr+
gjp4cFeIgA6JVORUrK6Qcff+KYWj4dPRL0faNIG8NmVyTAUvQidLazLZ1bnH4Y4gY13eID9BjaKX
c3kSm3kWo16K4uiH0+bXRwEN05+FO2rKZvlzz5SqpBgvMm3xdnTkjJuHBmg5IYYtCXnKlr5D+EJ/
IY/dcOowqukE3KLPOemq9MbtJUrNHxbJL09wMixxUZlsxaTz/nlNQzxEnZpwIlBH/mPzAOndMn+N
MC1Y8xQbL/SBtDqhaifwjsd3nJXVDZGzGh1U/wFRRA5uNjs/G7++31i+0i5gXdEwSbOsaYr1qdw1
L0IiVCIXliqi01ZriEglygV/VmXLjIpLrN06mqGC+f5zja+6bcpvn93kCf9Y2PRVQqStzlLK3I+m
hTDsBOrtHB9ogaKNmb8qHLKGPp+rwIhe1dcNUjoi80oanJtzTvQJSIiruNvpONIEQN3Ltr9h3WG6
Ll6OMv1/fcvxN3w68/tKhsegJhcPGkfkcB7xHZ8b/SCjdzlk6tq8R1DLRJDJBTL6uoTa8jxkK0b7
KCR9ACUgUfwVEz+mVzHYgcuz4r/q2krTnJxhb08bbxcSEtB6klXBCFmOyv7726VPm+jnE+XH2/Xp
mR7ULBv96XRGMXc251VcEIr6KjEHJXgA8SwxNU9lhO3ATQ2PgO4kQWGFaHNJB4umVaQ7jDUYTmMS
wlYtmaSDvxMz8tIdb+jPt0u1sIuD8JzREmM0IC4vK5hRjbggNjFz680I5DJ0zXsoCJeIOGIa5Dak
zLDbaj5qrGtkV7Wx6rm105A8nNUgn2hCtcAVZpdJaPRDZaz9dEemwv5DZayPjSyT2MapcQpgDbxA
QZAv3WrMK81r4odUGrK7DmN46wA9UjYK+bLEEItbziQwuxJ/ocwrIGSagihtx9rPSJb5tbVCRA9x
D5MUdF/uGOUsS+xo0W0lSQa/xuVOYssuiz0iYKbsDBUNgGcsrAMug6kLqcq3mL+ZhjLeBrfO3Kc0
fvj2DLp+eCA+VV1mUIZS1vJA4B8pXsr4zuhpb/L6hFiJM386uSbJqpO765FFrjy/dh7w8anwSC6P
kUSc+nOKgKaTdgREk4GJfu6sb/3y0ULaiHHw4mbKlgYTVW1ItxBcrLXBydVf+Q/87eK84HZVIICS
GyTuMLLKGEnh1s+e8KvT9OGIEJU34tJ/oGXR00F+40RfnsptD14xKk5Dcdcg9AEaNFfLG5kAS/GK
0e40gM3RqsENwss51YYkZWKSqOd+veTuigumTigmqXWJAahJqp1kNnCYeprJtV3coZcroTf1r/FR
uSbfkiH5dIRIpr/ie68fBG0bBa7AfBwdAf/+c3nQSR2Bhk8QJlV0sq1/0Y7pruiiJbBRl/mx32jl
mjk+mQDZ5NMkB9oFpxteJ/f4GHyKU/Mg0WcuZtjRAyTs9Zo1oBabWVoev18HvnLXYS9mDzExBE+W
wz+fet+yFBz3/Ozw1CNrp+YhpfEiDDd+uEITw6GADXficMmbLKbhtwqEa00DteUOnJsWl/MVz/MQ
LcHZqL8Q4jaKy+Y3augHZ/5kmz1f+QZTy5eCokvHUEdMQdU8nLPrHJcJGpTvv89XjKM/vs+ntzgb
5ECsYbIvmmZep0z9nDrwOKT64MCbPf6L/HLIkQ3lTpM+U+638Q8rK0CPr1bW33f004uUB5E/EGHI
ED1wqYkRRhkohZQFr36y9g/NPoe6RE3TUcE4YYoWMkQBfERqj9YLeT4zAI129vf35csmysff+VNP
rBSFdIwlrkraB4LbWFQGU9t3EGc83vQ0z+drGXEMci7ztfFBWs14hzDM8UKgPEAQjvFtfOUH5u/0
xYPG5MaEsGfDP9JaE8vPDxf8ZR3x8YI/1RF9b5QiE8n32wgSg0OCKSzwWVAI0jbhnJcxUM1/OpF9
XUX8/vE+Nb7aNg+6QuA2kadJNS7pSzrkNFlbAQ2LgNWVRYMZwbIkLt50xEOUb0YaNjQtBmOaa2Ok
olQo0wrCoPf9T/g+sfz3lv2/1zZFxHzcoEKj6rpE4dqYauCWwbMXbJt6KcHtWmnZIxN4S977B+bL
2Qu3yzK9gPN5Pxuja0vcJiZ+x3g5AqincZ0t9emcYp+Dt0h8/v5Cv5KRfHwHjekN+bCTJpekCdKp
BZaMhN3hmXvpWXePguhq1QYqoMuUctJF0cX7qdny42d/KgOtS1wracBjg6E+/FW0OEfBg9ipREbv
oj1PM/ryuRp3aQ5L5Ien58u26Ydn9vNxPiMAdcTa/d7pUdiOUMwwia2OkXbkGqLLiueE0x164oBs
Bmoaqp5mn1p4Fawbji7f/w5fDvE+Xs6nlWiwVILpBn6H4uz42a58QsUCVwa5ddmidr8ayjtUHHq7
BIvd7LTbgoFeBSWlnTXwnTBk0rE6pJpDEGyPjZza54cL/KozpqiGPIWTozd+P+R8eFDOshZH8cD9
GgBvIfFJ0RVs/d4d5EMl74CDWYC00ieWnAzH+qS8mlzdK9wOIBqvyuSmNm++v6T32du/X7Lfl/Rp
P0zqdizDC5cEmpnJmFquuwMxiUrkWR7eXYOjLUhZxFtUyIXo4DdgesAi2A3FD3fnywGKQjiBrhO+
bpjvMo8PdycEPlcLpHAsoLqLhPrconrskwPvMZ2JMphOHe35CsfXD7dgOjr+6xb8/lz989EyKNJL
ovbvrcEwmiFWyhOkrDZ+DCHYFsQL/3Sa/XqxB54MLI50LPBaf64YcaT3XaBcaPnVJG/rNi1pyZhc
NFk8HZN6cXZOZpfD91/0/Uj4ry/64VM/1Qqp0PlqU06vq38gVZLBtgXSWurWjKsMc7L1EHJUWI80
XNgF2s4rhGvcDezrUz8O104V7sYTr/eqOSJOgCgnSK6pHpM1ImhZnTRP05hfbrdytddE3AiLUFxQ
x1eXfW4stOwQat7OBxo3KS+abQ4Gal6XzyLg/t530gMIyklq+1J0UHcRyk6CUgZ9VA9dc8DQjuaS
u+PfTTYu7JfGMtrS4kMEGlkrkeoRpanIswuIA56geYNiGZhp7s9bawHetF/o1RzzEwVn9Rr9tIHL
XynqYMz872/6afVpz8AmhYa726ue8VLU89Cj2ojH2wgRsNziHYQigCpMmjGFZ7lp16VXUPV6Uw2u
O+94JtKc91Y7M5JZ1c7qHy9x+oH/9QBA7mYOrluW9R5d9uEN64c8j4ac8TG9r+rBAq4xtfZE/WAw
eR+ukKY2x0Jw0J6Qj6Q8cq+nCQMJ70Rauc1ruVcAItHRjOMfHs33LfLzlamaiBBSRLvE8OvPFwL8
3BCbBKRN3QwkAvWIVsEDZjhLz0c5WobSbW3txMu7XlU7TEen86ofjv6dwOAFYJO8kqk7dYcWqIlO
i8aDuKTvIWLsxr4ZvQCMyECfNMj9V4wcOaCwKfVT+WfBZIH+rKH7XmAOaAc4Cgwj3/Kmn/k3OaIP
RMXDk2wQQLgqUb3W3aHql1jrKnTy+CY1pO5XRbKmYc7YIkVMiOtgTywCpj3MSjYbUPLDTvcOD/3u
dn0uFpMiNTsDUwcgb2Nea16YeQSw1eKCUNkJHwc/tnGF+p5TQWOeCs4GwNboRMkrpBea+ipRhJv+
EUPS+IrVMjUwDAGuwcY0HV6Bu9Vg3QCMR24kbyirKOZpihj9EYqqbs74Y5x6hPYUNptm8uqJz0E0
H2/6RQaNdt1dDdp9BvO8hEDru0TjNrumu+Goj1NpxE0FELy7aghUpie3Mwanm2en3CAc1g0Gwk22
OmLcH7aXdxPRv+6ZgagAfLwpK8an1S/RCUE2CyWYJD5Vg2A6dJTLATWVSQbzxvKqeqFvldaONxN/
JjrhBCJKOJMnBRZFARinWHCxkm0DDC2h0y7zbl6mSA0c+kMUOuyTw3k1+Q4nxTsTQE5eVvOsPAX/
Lycu9cM3+bTSNH5Va23GNymsLelrTDzUyksJKqFLI6oofDyZzLbYX3OMabCb1fYw76RtopPiu+7o
P/k7cK9y/NNZ9KvyhjfVmHxcCkntn2rR/OyTOpiowULIHsQ3rCzHtNiOlp3cdy4iufj0/X4mfbXi
fvy8T7tocSag3jK4DxjHU8iplk2cGOMHwqudbO/rZASB2PDIr8mjGZbhsZy3pNZ9fxWa9tWqCnNJ
J7KAmk4zP9UPFHtWMrSU4HG8yZDtZ0yQABdSDSf+sWQdYpdTBPmQ1Tg4SBJC7eaomtf2EP3p+2Tt
PuY4qVv9jHZkSlBy2XsXDVq7pl33zaY2RcfUxCWYs2Md6zZyIS+PxusguUv7802Xd8xVQK+bq7OK
9R0Nou7f9SRbxOk8ACo7JLjvcaGpwbb0jxFVplSxpNuFTjLZheFC9jZ9fhv72144TBebERKIse2s
l7tKLFzNaNZWqTjT3O1Gi9xh3Bidh0uYTgld9yxa9iMSV9TGPkoXosSV295/wuSgiXs1uhZbgNV2
X9wovcCLt8GEECQb8FsVG7VZbs/WEV2ROiIrWkr0E33MDqzubfREpg7TI9SSNRb48gbXR6nctssu
uKKgyPR1hRBdRCCOH95uicpW23kNCkCv73NeSnMuDncqfFm8c4H6ZiaPQnkbl+B+nOq5HBZBvGuy
gwkRutuffzE5xB81pjQvXlJxgdoSO0BkgCXB5tXAdK/uFApQbDfxrQzfuHdrXnhYxSHJCAAvm1k3
zvKJhMNObrNTeAilpVMp022zrRw+y/HvBnLabi9rICUkYg/yq/lE0YSTupOXejM3AJErXp6cpBV0
AfgNtIz6ZwruUnpWeshkwYpa1GivoLSl4wJ3jWl60AI0TwTCzEILlVu5QyPJDNLEsK86crmQx11d
3jCUQqDgM8NG2B73Dkrkc+0RxgCega6N5fXiwmIunmyEe/43qA5VXzfW/HLva55p1U5xgzCV5h92
Lv6Ke7nD81NBSa0WZk/Qtc2jTQNSIq/tXDVYTZ7a2u2p/ZpNmP8q/OO0aaNbydBQA01ngtCDHbez
V3PRwkCRJuEiZRCKGkWZEemnzq0b8rxWCmNVNjRowK2dRtfaLTjPUy16AP6BkQrhki8k39OHsBi/
pbXsShqQWIs0AcXxcw8QCKiF6ZfEJgAIi0vUtXtUxRNBMrUv44YTYiAs8K2j0qLjTpNUh6NpQ0Qe
6QQ+wF7msnxhhrzz2CW3gO1VBuRUc/z4HO4ZtpQAjdKjjObD2mED79NrQEU8F5y9kVmXXjanuS+Z
dObwUrT5Na8OLn+9oKGh2CY0TdyJ4QqBtOlm8a5Ul4h6jAgU06I1XioDrUmMkVQ4DKh8FKCxlGzx
LOlviD1HY4PgnAo4rZb5L/ZYzI6En/v9ii0LJoBm4KWzBxhaITsUgDOkKnxrqjvacTRvg8kUBfnr
7wYvQmiMzorfeJBQiRPot7m0Fu6gN1GWgZloFLu7rwBoMUZ5DV80vJLNLCMDsXBBS1yW/CnKMI6R
nCAqMLXYDcIVNxquEMqlTuMZdfjjpJ1l5q6C7pJ5XHfXP+HEk0ZH657YmjgBAA7pCM6gIml2ZjEf
zGdw5iNlRTbit6JVh2iMdusO6W1U3URoJVGyolcOg2Pwwph2YLWE9nF+17gGc63y6D6zmcvExVpH
9YnyxWxvJKwtoxNSMhIMabNX4owPWLW1U67OmxP/Ep/XlCqdADVT3hfqdaGfEF7S6MZSyK469d67
NbAT+QS7VqltHJHVeVm/cHDmlQ8B66Yz0hd0osCqRWCc4C7hvOMt9a0HwBTnRbIJttnlukrgTjET
c6i0SHWNFLdN9mkIpdcj/Bo+Q666cfmc3HAYnfAcRP+aNO2dSrHfaW4L9F1IQy+PhP0W07PwQ6Pn
fbr6uXbSQGQC1lBompPk90eHK1bF0agLtriycNJrH2auiX1nzfPBf6D6R8/Q2RCqDdoCrQmLoaDM
iVniBbXIfXzWXrmdihdKCwQ/qUyT7EY0vS551tXt97uxNNU+312p/OeVwmJW++LClYJSx8EUG8zQ
57mwMApmUbs4n+GmhelHJ1wnfxKUl9zufvSWq9OW/91VfKqEBLmV61Ga7hcJxxAHM5e6WevXEAyp
DniSouaJ4RF7wEWZUa+l1ms+4Pa+o+eb4CtAxz/VmJy+8M702YIHsWQiRr+cwa0HNgttWKTc8iRB
5x3VpXx5iYVbGWvsjw3GrwR0H3/6T2WzYMThJS4psqyFrN+rhYMJFq4CM/XyMaYG6NyCJTv06PNh
1AdHYyTrAcLW3Y/9Pe2reu/jpXyqe6VOO4/Wmbsq6SdTWw+cYcia4UCDUYMDCreRLVddDJILO2ve
NzMpW3bSM8a1PqCdU6xA7nG/ORkl1gxhiHx/Brv8VHv5PClIUiVuw2nQCWlMz65MBSpdnXpE4LHy
obAheJJVyDok2oJXb1RP6FJhB/W8k9YBHI62RWgZqEsUf98/0/J0mvvuafrUpA8q4qhVhe8tY7rt
wHF6Uwxudd4zEhwT/PZXZnodmHvRWP790NA8UqBLCL/IkcrEe1ZM/O2+4jLiYKMtL7QXXXBKzU9q
y3eN87+vVHvPoiMMVP/03CNHQNAe8rDUeNRTIgJWsbAqpRXtPMx8KnOW86yp7wciSbphx1UEKVZw
l24DBoQVk8/MfFB6uK36VcjapwHyQD8zgxKF3Z+fOzoigUERWRtLXKimAveGkzjKH+CgRC9sp9W6
StZm/sOB++uX4Pf3+nTSCGvCMguTXwBFDICgacnmr6i8XqnHEuPm+x9cmm7Td7fx0zunp+pFUHM+
jg1V22s+wsQZDGtKRQXGRz8DP0cqC5Ao1J/ff/SXXSxN/P1NP71jRlWIYzHpZWnCTpPm/K0jgKO5
Ds+bSCaIYsHYRcLWp9gc7MwX5D4os4j8kUnP9qacX1TAJn10N/1VZW7aEkfz0yV+vcT/vsRPvaJU
KEpFmM5bVTmjNJGIDtadyaB6QHXD1ZT9So/XTI9V6xXpFOEk/YY167Gap0Iw0bJawxP0k/KAplP6
Sb39ZRf74w381JqJxEuhNpOswn+FEyJyVgnWDYNPtvirgmkzIjdkDVhRvv/hvmwpg5+mb84JVFXf
f9gPvT1yTPFANrx6+CWGcivX6EGPcckC4cn3YI2C3gOh+f2HmtNz/+8H9feHfvqy4znwIzHlpxhg
VJhz/Y0BFINWOY9AYZ7OeNrzlrwtZ1AXGpQohH4w2aZCZ0x2vb/hXBUDI7wbYw6lF6xsswZT+ugg
ewb5UIa3NFeKccG7n7SrAD8raaXQkQ45UzbOIZhSqBopxKiZwvw2uRyEhCD2mfwsZks4a5zC+IB4
l/NYAEskMbu7QpERC5tYtPng5B7gBFJ0DLz4imWSwG98lRp1kRNNZp6YJNnczEvL4BCX3DrRV+Hc
2nDEUJDURvPv7+XXlQvxy4B/J0P253Hn2ZB9oUtAbISTR26TJ0v6el38eL7xb33ciu0CCSE4HEm4
o7WmIML56eVXvupkaB8u4VPxJOemqoWTH57kFxGPYbsyM7fQ3Y5m9kj7+pU+v3bZZNwwWOJM0eN4
37cuxTXGEko7lMMI3EETXsyZAEx7Yq6lHojZjrms7b+SnGkVXmu9mJc1BeD7DfxvDXQxLXxCkNlF
wp1/DIud2EWfIfmf/vnfkHxNVNFsGqqpKSQnsHr+puTDkyYLU8HeZUikwfym5Kt/gSAwDRH7sCTr
Ewr/AyUf2aUliYY+xXtraLr/A0o+qeFfLBkfLv3dT/JxnSp71AICrWv/zbeUeYszeaR9gIUF/M4y
j5lM6KGjF4dmzFyF/EJiH/tTpmzabA0dgGdSjJxzj6XEP6AjQ3ln3KnNLNgMGOVXiSMvUZ7pMyRU
jbYSyIb0jxrVgTCvoBteNsUaAFd9M2zpGKC+BrwZe8DjbNnZ31yr9mFOLwnpNp7pUbKVefPWe9ni
RTvP4FkMJC9uWIAK97ILJDjKCKZkWl5v8Xkv6zsEpsP4BkUZbCQUGEiWmIgHdG34Kzk+46IFSgRc
pepvssLYgf25pM2soFirN2dWOmNO8FoDj7SYG+VRTQGTtegsoglZn6lHlVkbBJzY1YibHGxAk2nC
sMNuJgH5TNpfDv06p0NhmykoFc7Q9FUcRV4nl5nkROUKh0Drz6YCHTMVUogRmYviqPFGwysibku6
w6EtnQSVc/6jjE8k205jjG640dRdUPINghWRgIK87vsD4kWTg2YPTMZOJHdQeowsjhKBYgWfUi6q
VxOEP1SaTHWDfNUExCH+n2rzv/WF5xUiX0kB+qErU+7Bt5G5Mu/mpxf+8z//+4UH4qFbKoYKUjfA
qH184RHvIzhgmq5MKU2s5//EYqh/kZdLHoalvxcN04n+dywGURosT6i/ZdYE7T953xVr2jM+lQgf
r/x92/vwvhMB0Xe6ClpQTEh+hXoGj8KgdgTLEAVek04ZnM8yhCTtVdPe1JOUPtLyFSEXLy8+vhYn
GuGr3VfH2oG5b74wyLpEomsBxwcwLCe0fmG/V/p1UVNn0B2REZBCkjcBwMet3VjLUH1rhd1FOMXn
R708cAKMMu1JGgC9WLyoPtb7J5kj47C4rCMHO5JTz9Slf4PMd6a+wX8od0AMFrLL+6vmjBnWxnDu
XVHBoxPvaMIBmciEK4JlkCDRgGF5AYLopIgtxTXZUDRqvfo5c6LZKToQOQA84+zKs93gYu6bKyth
rrg0mfb98uIC67X9BT1e1w89aVnldu6Cr0dajGQZfjPb7Y7vKD0MD/GpXvlX4RYiD7G0GknEldNy
NLKmRi8y7AbPSeh2SBRXjDrXw6G+g4FcTZwovzudu2UrbGoG6fC/XwLyL0AYdGAFFvFAoJYdEKtN
Y4t/GgZO7gA46MEAXmwkq8oBxTejYZiyEDHvoDAQdglAo84cuIFn+wAg3pH35s0LQVT27g1JAHA5
cfart5PjZLZgElRd0e4t7JV7PDvKMnfluXHsnXF1XopQkez1bWrfnuex4zto7lr7qreDGdfAeRe/
Gij/WbzQnhSnXz7sYM4R4F3ZxrzdiN7FfZgISA86MyfR0+819Ojca60gSHlkO7gUh1S/7kTNy/Qe
tjmO/jT0rDO5AEAR6OLB8DV3ekbIa5s68VwZ5LuE1rXwK8dEG71IMXFW3TICwZXFUMXUHCkt6tgH
ke5d5IXhL2PGDNEp4MBxtgXEBWTE2T042UK+OeibCEwUseZOMG9spEe2bt897EybNAYb7s3ufI03
BN40nbMLTSMmyNf+PXcJiKvDlsmfwRS+ARVxndV28qt7Km/GmeopjjiTXCyhjuyJs7//T/WEucQf
JwjS02612/RhvEkfwnW4Pi+A9q7huFw3O8U1vdXphOfM7tfVcLkvu//quowgvGklJUtc02SFMuib
ZZqqiOrqz2X6X//8P8u09he+egNTO/ovnSqKHeCfukz7i8AgXbMk0o340Emq/s8yrf8FHUpDAykp
konBhL/1zzKt/yXjBRKJNefMoFKd/SfrNA7if63Tf1z6ZwbnkMmpXHdmgjZkp4CVi3gMTXcMmOaW
e6kjmccCFOQvBgaTcTDvk4LgZ3QqWOXQ8xEt5slzcWXsa9PBmbYkODMpnWgXY3VCa72QFsMvgUjJ
R/ROtnpt3WQvKBaNI6xvB2Kpi19GuvE9EAeu7I4uIXWVbW5xftnkqa3Nw3CXazORsdZtsi6vCrLN
T7qTXmn1USMRApcmZGIkTKwgsls6gk0LFdTMI4He5oPI9J6ocsZyREGYNgm9vKDUZbNyEW8Gr3eR
5Dg+uA8Ku9ULdRu+a5jQtuBGq+JoMixZ51vagz6uWcdn6nccH5vQZippLIJVt2Cc64wO0YAz/kU2
DMRrUnhn/TxEKVWuonVrOYkbe9LiQtYKoh9hlrOuMhPd9tcg9ZjlXJGKPX3PC6usDYZ7WJRzjR0H
Gtc6Qsph18QQeeU8eE1WJk3haOVDJI+3eWD34VKBdGMfhtWc7G0SAqd4aj9wcBpC2OrLifPYIbkm
kWg9nsKXam8YK+k5JJUTTJDDtyg8UDVPw0x86vZsmRpT16egQnvHSNfJTwH6yMgDlrVK1gSI7AkO
AENx3lV75TmOPf5Hzb8GjsZRfKpat9tgaj5xNJ+Z0FNwWDY2rb3K7U8xiGNmXhMU8TzLjvW2XDUH
8wmp1KX3xvPO0EhfnmfHyxrQnWmn4IAdrjxylxh1aQzky+iRKPKT8Xx+4YayG7NrXxbKXfCYz6Or
ei6tw2NOvMBsAEVzBzMZAOpBuCsdlE1Y0c8eOOuwXdePyeq6s7MFP5Xd7vS3YZl54awhR7FeS3a1
fI5sNkmkjpLbPU/2egFc87JMcOTYIN3s4PESPeSnZpHMIxtznocQZha8Ahid17OXay7KVh3Fu0/X
96W9XCJBnpFKQWlB9cBv6XC7XfbRwG7u4lnpaJuL3TmW8xq43mXTzyPsFdNn3NWY+CELzlptRkxR
cJUxqhwcaZ2uVJxZTrPs54yO8qvLTfsqPJvarjnSmjcW/clQl8lKDRzjrtxGxOTs+21q8BT2hDSe
0pP6ENnqa0+QiDMsu6O21tbRWtnwI9ak1w9L3siF7tyYS3JMKPZJXLprt/wedWnXqHisyBPDN61Z
q/I6faSSoy8Qj79y3alP7y9nGSyDlXAde6XTz6VFtzjzM/KgMaMiWEBwcah6vGRgVF1kReOpa9ZA
tRfiG5xLd26c6vuICbVNgporxm7Fb8/rudN/DbwWuFWFawi6/P71VlpT+CDbD/Cam8/jsdkZpPPZ
pepKauo8ID9S4YAv42glcwpqsz2h5d0I7+4cH9UaaL3Q4vC1+JwoqK+78ws4cLlZ9/qWWMah3Q/1
Y1E8YV5atP6Dz5BBUI9ShSmLpIGKYCUYMbDULc6RlnYn9YuL7IXYtSfGoyMyWwaVppI0IJ+vRDCn
/YM5wqhacowaguOF2RkEnFdV2yfxgyZ7qn8TGVuVteqsrH0g0dOqBTVNnbCm+k6lgdl77Sq6Vef9
m0jIcLLgYRTn2MA35ZoOy1RJQVI0xat2VbOGXrz24lxe1K2xQVMHN2krz/W5DD5ydw+emzqFLCle
eE5nbwK5H5rdroZ9wR33xhUfQRHpEYK4Jq/A7KyZ340UN383Lv9LT3HswOy2JHqrEBunPfzb8mAS
xH8qDz7/8x/LAwDYBH/BfVTlSWr/T3mg/yXJokGX6B2F8145fCgPdFGm00NFQVtnmhz9Lg9AcnCt
1BUIqqdj4X/QtqF/9O/y4I9L/9R0V5qkFcMARa8mG/fKeXiB/Yj5jd0/Y7jPih4hhkyanolMgHY1
qWtSawkpkJr4MdfyV1/bZeI8jBE/ILwYgdenjz0zwxhWohaQIp6OnsYwMQpvrRaYCJoS9fxKrjrs
F3ZW1BSxhF3z6CvjYqisvaHc+LCO9QDrL3Ev/jOViltdUjfjzZx0tnKx7dvgEGgGknofcBAW/phY
7jALl3LZLQwYGzScBP+XMrwq0tHK2AvKqzEC4ccRRcDQWPscvpKNRBdZE54Mi8kBwpG4IPg1VNxJ
mpXTqSI3gDInb2caKAui5c0it/12kbd3rQjAMZippJ/rwquhVnY0io6U1l4drQIW84wJSy9Db2b5
5HOT5teZ73O5gCHoo1l/SZ1GehtoREmhMBfkB314LCJspzpsy2nIPvG+q01HZ8UaSnxV0Kp0nPu0
w2r56GfPcT3MauG2NUDu+hUa0Hp2psEkRyiiAFUP/iYICEApWYd7aUZbBwkfiS5E2cr3PaqXLLU4
5rENa8Q5wLTPzEV5vq0iMNjop/X2OVc4NUac0Ki9hLBy2+xRULaDH9AR0t0e5Vmm7ANJBZ4Ve35/
jJEJ5NUUdYzDKaucLuF+IlnJ23hT+BCBcR9X8VWDItdvyHICaiM1Gr2u2x5dgc9gPFA2hUE22pWg
cba7LpGqSXTHxfpVb19D9dYYDvEZD1d1Kxqc/vW1QpJRCBncv/MvBESuBeU1IxEEvXkcX7dooyKk
rWPuBKK1SE1Uuys9JO/jydAOIt/5fHnUQnJtFlL+SLvAvtTPY/SYR6g/dE/n7BtJ80s36R0qzuV+
wCh/ovX3Z8qpiQ1wseZt9SyPmJHwxfvQelWKP+USoigLPCM3loOe0phM3IzpQ7vUJ4YqGxBdCUs5
JuptLV28puc02d6WKkDpgIiSyeUeJN5EGQgLtPOMoFN/m563CQV6a8C7VvCUYnG1e1I4yn5YyrA/
6nBvacFDJzauClpiKKGJlqdBVvah9tSSxqcQHxQNT2gdb8WLwSyfofmkagFebSb35/RuNB4tWERD
tGnya129ygcohXh5++5VNN4aupwRIcwWAvMEUsOo3yB6AKJg0ljsiZquovqgXdZpC9pY2/S0GEoT
jHqyh/8m8dSp4mUW1XwYw43gPACpGpzMgIq2KNsHP9xye/zmOYzvguoxq1ajjtwVUE75KnPuD8+u
2gC7NB90Mjn6/k46XydGimYMdRudG5GXOleeW+RFpn+fvtPeG3A9oxPXeLaGrXlGUp49+ukUplWT
+7BHr6LlDQrWbZkmnlifOCPRLiLyTHy7TNEi6WooJdzt8iwQQMsWEJmKxhFZypJWchPpPiOHgp4g
zPi7LKgXpk48G5lA7RbLbARINke0ZzUSk1baRNF9qrLZQ91oIrciIANBq5QCaRlRxrWv8P+Web+q
mLDk0k6J8PKPLKX+vMPLXqNEO1f/w92ZdTeOHFn4r8zx80AH+/IwL9gB7qSo7QVHlCiSIECAC8Dl
18+Xqmp3SdW2x8MXHh/b3eWSRIHJzMiIGzfuxRxmX6RYeCW2VHpL6AyXQxMrtRYRlH3J2jNxbrmV
JffO6seRyHXKQImsk7nzNDtPmOZ+3exOWKLt7PtiI78tizws600MTp0jo2EQaimhbAmlX81+yY1F
cDGwQNpi2HFcDRfrU3C+7CZSdZopZIbawkirKvcvu120OxSeXcDuRNC9bHZJWQkpi2WvOWBhxHTW
pUKkiO5s6wCaGHiWtnqiKSfEAdH9VU10SzkPMI0agB6pkr3j+mHPQrF/3LbVumZTR+eT1nGqMspy
XKmW0ESPSCNJRnJhBuTYsEsPNvWlUSKYWwN2CUMZW8NYxKn7e7m0XdvENbZum+4OYCeTtKm0yXax
qR/QMbigPLJHr+bQoANWtY9ticXHbmPCslaWI2VnB9UFKp1UR8cGJafd5kM18TFfN93Tpio60naN
TImyzrClldCLzzCbX+e00Bc5yeLOKb3zaU3Xr0FIcmdeXo6H1fBg5R9lvU62VYXAg3HqXyp0vjk7
SJnuF50tzVRMJM/OcKEycGCqM9NBHX+BlKexkF+M3AiLHMG5ej2GjEQfE1vrheYMjRU2e0e9dnyr
3DBpwh45sgkveoPAEdhXbm2RazqjtFb7GSDX3lii4kSwkZoi0dFsOB2bF8M4jv/7tN6tuZsXTLLr
DPfYeedgFOEaNxILSxgFOFDqrY9HWuD1j7bzf2zKCKZjMtJigvz8S0RJJ7H6njJ++/lfUkYQIJtx
GYt/fun0ATY5qg43XggB/+gJ/JkyklyaGGH/BPhJNH9JGclvDRsquy7LGj2BfyNlRNXpdxYciih/
vnf9GztAXq2dvSPDm6K2sNHFh7Gtz7PovKUQC/L3UwZDGzd2+FNwkJkucWI29/4VjV+LrtGrE6OP
4ewGm6eyDLKX1cd5LI+BpqF3LD1rAu2jz+VCWnd4Ayfn11zINxRSG/4EN6V3CMsOYySXQZ6s0k14
GK7cOY6ofv0OXJ02QXN21ahnhTIw1fp1FR9JOPa+DZ935SnhzifQGng6uqfQsRNSvEPaAmqAfoAb
OO4mUXDM8dG6c1f+Aaj6HKFV2V109iMAnWh9cglXVM55aCfze/piD9RaPj0/16Sq3vi7BAA3oqke
6fPt+PiQjU4hOVxwDPAzPKcQvBheDshna3d3f0+xu+7Zvjzk9gCswiyMF9qCZEUbAZa4OG0GzD0B
M1QRPYoyOg+M/jKk3wfSpXgEapdfN5an+YBbHQdSVQmzBNIMTY++FiG8uwz154rSHG0SD8nj9NhX
vWwqTY7BFlfNizssu0yLBQx/Bk3ECsfAF20HOSMP+7on3BtJF0GocG2uXRvXR6CS3WM1hTkx3HTM
ZMs3nr0qJmvlEZHZIFdgPaBrd5oRE7BdOVABDgG5XKcDbwRwyMV3JlC6TBS0E9AzWrSK37zwW13o
5S4r19sNlnUszepBPXP6i5d9NMNnOzl1yaWdDi1iGrQYQ9Y0eN+WfjViojRY41wIb1XjE8SjIMh7
axcBZg+risna7THNEF5ilCEAKA4euIZXBWbE3S4HJO5vsseIiYd/8kj3yvTIs+D9C2bJvwPHrbsM
mse8SfeQNKNqvOqc53UImNJ3XMN9kO7X7hOTf964eGQV3ZcXtFN8ktswV107epkhbM+avLSheAHg
kIBtxme4xhXAiiXxfYnYbZnX+gOto8WrDkidQQ4JFFSNUELC0cTDhQV6VpZolpv5OI24OO+Gms/6
Lz4RuNMjJNxRhk/UdIk2KjANGZgrsZPFFBTjiN78gPsFu6vpoXixesmZK1FcLR4bPYaKUPcHRlPn
+4h9fe9kHhiQr2IJhx59v/XsBAm7kTSSw2PYntlJ9/eIhyQlLjjujARviHFIDAAV7TpFx7xn9C6g
gmI7C8QXFcQE4k23faoCvMuibade+G0IiPGqp5fQ7K0fVBtMg9ftr+P784AtgLgaZnJpMRmgpO3R
+O6cWZ58qPi7SevbPb47WMVCVLyhVgLX2IMKP0GATChadnCYQxI4NdImB358M2TygYVO8CoM0CmP
AFe8vPXO+Imz+1SwHA+8Olik6zndORccqH7n984VX0YThIXee1sBzCnIvgBtIbOa5iEYYWp6+QCo
7V4JD6yz7OkByKox20bYtPU50KMTMPeKtcFzAUCQMNbNIly8/Tn5Rh8hjRRssSt4Cifeb+4P5cRi
txx7P05D1W3TQ/A4FvsUwjMfNR8ro+Oe2TX5LLXHfLKOmErrFCHBiwkI0LhuAyB27j4X7GFkaNwZ
B28gc0qXIZ7JoeluOvBbfcGkxXTPkwcY2uyoAd/XETMxYmaEenZP7zHKu9WrDs4H7B5EJi2q4byY
cMbdlXfyMhC3cT0oR7a/6OGX4tZ9bAI8uzsnPCKH5ylu6bUuOPgytLsQFsirYqsveW+8EmC2e0Sz
nTyXkOSVgfmqheTe4cl/mZ3QsVr6IKUny1UTIMDRPADl6871uTODIuHr77o/hidCc+JUu+BefHwl
uGu0eeC5Qr6EZV04SIZUU97b/eyFDRPxWlHlvkDXd2c9FWaKt8SGxmeM+MOMyv7SAxrw8lndEUtz
b8UkZ5+KT1Ig4iFF5azoFG7VnQMhx9HFnclB5XbWPi1q3xmwSRC+9eF1+VtkfdjylTsA258T09L6
0QmI4B7bj3HWYDOZo+NIhFWj9vkSoinWcULHfcIg1aeu4n3hGjLkShlyIFzt+TQUZ8V6awjc++A0
GG1D/GTjXc+Oz76W1u7Eolzw8yPzP4HKzwWX+SoU8WQ7M3x6Ga5VeqtDaH+c+7A9xCXG4BF/L+4w
PDGCe2JNh903NAgo9YAWgj+nOqGJ2bpLJs8ICUDEzdR5NDqLAEHDNsZ1ONDRh0bRD2EIcJM5jscd
xW8TREG9FlMgroRFuJ5IR0+CxENTRY9BUTcelRb93gVrjdD/ZkQ3ij5xgc664lo+78JFVinIMLFz
/JV/XnSrjcv8FMEmRYYo2Xecru1x/ccZ+e3jvkP9AkEnqj1Kw3tmsoIN7R+LEXsbv3NeTUs1j5vC
g9IWneN3tQ+jkNHsfQJrx9N6+Irk3oqWLZbaiZE67Cn0fhhF528CHP+mBb4SmI64dEC6p4T2gxU+
vG+QtprRi/e2w2IsiAHTD7vPkxhJg8uSazKS7j7AlwukLo1txu1x8I0dH//h3scUmhEeJx6S/uKd
oZPPKErRk8J9it68v/FO03ICbvu48CkjJ1skGfVHFmExWUYKnfaNh0mtS0N61PaK0ZJp87PLuN5g
EYIT89s671Q+rjLIeTGG5UiBDJeEy1uEqP2FbJmOHexnxYIOvNVdMdnmrUNMjM/85uUI3TdexMMd
yJcRDZufZ4hsvsvugjZgDxbCvd5Zphu+uguX0cKvPX0bbEYQg4IdfW4AwP29GRaj0kdwAgcZ1t0A
ucYBM3lQEm34LoVAJKQH4T5omefrn+M6VeMjK4D0DG+K28ErAsUz0mmeYk3A/YOn6TyPjnHtbYLt
kHnXeRvVC3das33Oj0hLISRae8UUwqePkuiD7b6eeq/9bFK8Mhfk7gcr9kHjXZ4OIah+3MSb+YEf
ZcMQsrysI7rrmMoPjj521TwG7XLyvjwogsMUqAJDChqAH1AEAootqB52v3msI1vy5LhmXA2ehONj
nOVhlxVBdxiVDzh/QmqQ48v0FVblCHV+1mdYcWnSZPXqfsNHvovELsvTYp55SnLUI7Y0V6nkyj2V
jESEtsz7yFPiuf9+5P4jxqWWWx9JbQiMPuywt4NfvS6HJZfOnD4pZR4CSCaZ5mvVxyom2Dxf6AAx
1Tm7dDZ1vF8Lbx9z3vTpi+RDM3q5l/rKY9kTgo9zhQ6uTsqq+eqUtIw7wqFzS5eUDIVhQy5n6a24
5+ii1lOla+ZVBiI3ofG3CvU2AZ/hWloHtJEcNNW8+hkbcG9+HjZvh3QVreiorSDAbLt7vw70e5QI
cMG5+I4SbDLayHqwfG6Crbv7TAfhfAvzPbMKV2kT6YEVmumq3zZe28W/YsDvyLgVSOUja9TAD1xI
LrcrhDqQBdqSOHAnaHAmGt+9S5hVD3b8Dw5zCiZghJgSe3OQNK4tsmwACuw+t8Fqrgp9KJLX/HHd
q6I6vLhoaQy2o6onQT3cdVb8Larlg+OUTvDQBq0gpVRi+oteNWZCJWimygyRXyZoEu2xlch+GHEI
IBf6WMoExZuOFQZCdAtvzaC5ayByCtjb2eOpFq8irofUiPK+7s65FwLKAHrux5Q5NI9P9RKrQ50S
ANIJq2Q9GeGKJBAkT+pjYuSrH233QL8bK0U+Kj1gUi9Y9/ShSd5/vxvWw+PDEaoIF+CTw9Ws0F8b
YXtxor/sblc9/UL+rVsBH6LEja1zM5dJitZ+nKcQFN11MqwxgSeqIJ++fdUoU0iBorK34CqTpwzZ
+nmYO6Eyk4FLKFmWLo1q+s0XPJxFj/ucRw0Dm4Mif16n+dv5RYvNdV+0jJmsoe3LzF1ov+M5josq
FK0zPBfGetBh60J4CZexlGJo79dEcjmEMObCMWIK1Fd6NksStw+M5u/wioHv3bN60otxSZjXo13Y
3w6V3hKdRiNyXqru5hUbMqJn1j+707Ov3hduNjiG+3DjPsOyYX86L+bbyXsjZ6Me3N2LnAC5oK7a
BBD7kYMI9YmcTSHyLMdtgGnb+Q0n6Atf4Pqi9fiAQre3S7HinEnvi8E5Xmb4PWMRV3cyLAsHm8fl
riNkvF/W3WzC3OfyVYmq5ZQGh9VjCMU13y7wx4pVmjsIIlOrXJaT/aB2lVTJIYnvAKmJscLQWXHJ
2s40T2BuOTTe1zBtfedFQyDpwJBuebD84wn6wgB92d0HbCXdmhkr0NeaFJjOKg6GBTkYfgvndQft
Nr+Fcio0NahOLTxRYgHHm+1kYQirzu0eu1tyH2u0TppQ3Jq2j4rilNnQckrxmiy6Vm99DiuWd8Xs
sKsqDyDw532gv8HMeIWjZerox2Cj+nFg6hgeIJ/QYti+yt0Tdvax3ikCw3PSNljLuLJtR8bOZUR5
0aMBEhc9hMnWdOoR62ZbKoGTFn2eBx/s+vOWJqIjk4Vstg+PPjp6D/gfFushnFrv9LDtnqlZ+J9f
uzickR2RlridNkEYntFT7oMuZQJBX3alCAYGl4I5Xvn1i0TNUnaMATVOkbRvp+ER3jtSZEweVF3t
6KKe6jwXntqvGLgqGOpn7FdDowMRHoSmfQNByAAPrjyt03KgzqDSSUPZna78B5HWTajQg+mEUUuS
gG3n2AFhhBJoB9qBgJ/SDwknBe9UFlVs8NDED4b7fnbzztJ9aDxmlLx3dWQlFXmUe+ZCqT2Yu22P
PpK3Glzo002KiJHslTrlOSv6XKeUtGuf+YiJ59WYoTb+vFp7wvI+Xvlrv6L3TQTu1ehywxaOl4GU
FKkeT7ZDYEYnWnI3gsVyaX/Q1vGX7seizz0X6jIr1yQTC/Jg5aMqQ/4g+eVgBym0O3pAT8RfDVC2
bqc2KSsqx23dXYfHyXqISjzOBkirVEbC7U5RjpUuckMxHo/Atsy16Jmfj5Q6bHvty548twmcAV0R
dzSpSXuxXoMW5xbpexOAP/ulr3lLdhQf4/2R29UkOxd9+Ii/dvdmr0UnKMPShE5ebLurBOshUhQm
d8h69MdlemkGztGj12Yx5G34gKj82Rm25nA33wTZgMAD0+HkyjPk9w/H2qvxpyKZYkTThR3g0klo
QznCX62/MqMFSboaMpxKfQAnO4ZR5crhlC4ToWsJT2n3xOaJ6as9b3pmn29/zOy+tvUNHkN/0zTc
BNrpfkEJd34RIVX14JhDLirPI4QU9jArqwAbgC4k8h1oA/as4BoSQANdRa5gbmSqVg1UBviFC3DR
X9OPys+av8BdzlgdyM/QWPpshP/HArgCuTWh5unoO4GX/tOevw6T+juA++3n/wRwhca2qmgqMzc/
yH1/9PwBcA0Z4Bb1PEPGV+MX5ragA6iW7miqbfKj9i/MbfNOZlbDZh7LsnE6cqx/B8CFSvhXTf9f
nt34BuAayma1PBzlPC6Js1u/fkLgUMHrManpmZLlveLwK4ODIBANGPFcAcgpXWb6exbCSjmu8XGu
J3bz7DAUsEZUyFkx7cyVgt0XPVvEBjIAkneTgf+VNLEscqKxlWw7hkPtFW9nOqyc89suc/WPHOF4
Jl8xgCP7XfinN01BaiMxFC+HMaXDdCYadapLGdbOSAcoWg8NRHlHODXuURJDsCGDvhK0RG/Uyisf
BVqpf66nDToOjc55irABXqwDyHhomtHMr3oXJC4MzS1qn9E0jYq6c3osBvYDTWEnPIHP0Oq8oIIL
OIo0QXfVP72pPTtoOtUsmzeFXzxVHUwLlATbltSZKE+WnRTDwz1Ny151SWmW4u+Y4u0oF5Ptx77k
vbpYP4t/nQZSaI4vbSJbFIuIl4E7OpCaUgGT6cIXc9s/dNVRSyEtdBeq8QaD+4eetfPlB9BKCdfD
ABQ7PI6tjlk8wKo71H6LWjdAlZlSCniF5p8m0uw4pRRo5qi64cI3ad83w3xohY7kMzuvHeLj62Jc
d2XSxTM9uPflc12GJkFjXK6A2Qy3s51RLYHizFBuCuZQvJSY9NBtXnfAGuuOBa0PemEFNrSO8/f6
WcE7L6mT5kOPZluPec3TIxkzUQhlL7eTeU8ANLGCebVvxGVPfdaT8mmHbx9qpDz8VrjhwG+D9JYP
1t4x7A7HSzLZLNnMMFpkvA9aRhe10PRAtYmab2S751CH2eTLJERB1VsOxiJ1hZQt9eBaA4OpE4ZX
mRX1negTjS8DA6zJBKcxPovj/GURomxCvoIitdt2l/fnFFy8y32JpNEK+IWNmSMUkYIX+nLp7mPn
XrrfCF1tFy59w6dZdTLU5yiFB6sBf6vvvV2EuopXR+8Qrp7K1zM4WrpMLoML/rnJ8v2MSzJogpkq
vsCR1+kp1odk0iOqL4YZPSVekQyDuA9l3hK0tEuidJF188xXLM79ElAcZk6P0XX6DPQQwt37qSvK
aeS9/MkI7ppP83R8mhzncu+QrMfFwi9TRiCA1rsIgI8lVm4XgDJSVYHnP3O8ViTg9xp1DG1Vbtdh
xTvsc6Ag+Qn8EE9hpOJgpXpVb/VSeuvIBrBEOYW/s0iBGxJ2E0Cl6T5aFBCQ0SjFQJnO080E0Lp8
yRKHsuIQX2Ywaj9fiBd5Icnu8Nanu4504YmQxWw/Tl4+Nt23Ywj9IeSFj4kbyIM25efjIyTKRcQ/
JK96KqN6kE94U51NfB6Axp0mILS9Q0w12VlSwLunDpXYNjolVEoJVEOoBp7c07pGvDcoYC6+Sa2r
uMWA3Hu89qhSFlGbMt7qULBjtwy5BE3TndvWw9OH/gYwpJOgL/KpdvTb0m+DrnRO1vUoL4OdHprt
o9FDMEeBRGyYvr4LYFwgQOcsE4eMmAnXc+fEyDfVeadamQESxMD6DWnMflKPDttx22P0IoaItFkL
EZQD6OYuwokNFIYJGwgojCLkDMT3qjd5gMPdAdFOeNQL2S9JhDaP1kby6gbVeWZbFm4d10EjkPrC
XUkYtKJZflCjun/aw9Mkru0WebfQFrAjJASirHa+PehpWYYl4iqMHzCF0M/LSUMtwDAqbvOZu8iY
vViDdpXvfMMSr5HwFB1eTtNqUIxOvV26Cc7dcpizvyxSs/Zh383enFHzxOyuzafkoVJE6UW2xp+O
s9UAPA73X1Rj6JjUfhEZQ2co+cocyCVfJJK/j6Xu9uBugzZcJuexTcnR4zMgUNJG6dDH58MYbFhS
T0nr/sVrAyPNBvhAgYQeeh+ixtO7qCxtIpiNgpjedMralzttBcBmxnXPEkBXNVuEm7kzhLm0mJzN
1OyLdA0e8JgC011G1rMDuYylr7s0M1NwLfJ9sGBIHTyjk9hjsm6yQ6A+yNLBOUK3gyKjQ6h4xsLO
z8YAdcHOK3r5SEqM4ZrVRqWP5iL+Mn4OBmolO4FBvwJIj+puC1K1nm2YS4Y+KsaLMHygzQJ90zuC
PtkhtNn7mj/vYy4x+kYHcDjSfN5FtJoQgc5xgXHQApzKjD8M/x0CFUuUueXzLq0mdZT11fGy69BC
kUCcLX8/WAIaotrAu/GpDe3+uQM6xSmgHg7XsJPdJeI8Uf6CVIa/+Mg8QU0aLfxtbAJcu4t+7atj
6d54ltl5/H7iEPpE/FJ4vJGG0NVwIXVWxUiyuqQBRs6E0wURpPttB69WbMpR43Byv5jukDuBhPvM
eoBUbAMzKKJjR53lPeczDT8i1kGJE2jCShq1r6nahhs7IGE/HV07UBJKvwN39c7fp8pQO7MHra5z
gIKXLuH1OM8rAkiNVmdsJetHZiWf+WmhyDSsZpf344jjweo78eqRXxPuH3nhbQemYAzUoC6B904E
ebmzn0GAcIbMRMW8Tyfv7wX3C++9p2LeUBluXRNuDsFvto9RuvUaKLaAIm2YBesZdQWDSGKMgr1F
xVgv3xsmOFdcQ4fP71Urv1SnyimS3rFbTqX7bdGrWEvYzoJmxmSst2vQ0YB2NDJ3EzSo2MXKKc0s
XI5pcJCuHXGsoVn5n5zWozKsCOqEzJgjrjL/Iq1X4Pp+Tet/+/k/03qIF7YOgYLRHFOXf5nANu6w
ZuYLeDV+MjZ+SeuNO122ZZn5INgXPBJf+oOXYdypJiOcssZPGqIc+LfSesHU/TqQ+eXJv7MyNPME
b7C5SFFWoGsZqlq0t/ryOmAyQav8k3JvqVDr4lUbwYVf5Mh1h/IG4afglxWEKHpeVJv/YkZuWK02
h/3//O0v9A5MxlIxYnAgPVuy/K24OJbZuqmsmufAgAOhKIpXrRkuyDSccXHKmT2hhxQq8CgAZDWl
42QPl8toYfwL3QXLEuJV3xcEpgx0bgNVUFwh+PqvE6qNmUFbrLAFfdILRi+8QXbxji3cqEjFiswM
c2ruIgaprGtXxiasTJdMHmTRSk22GjYdnRJWJ2bBDrLm3qFJFfqbpMu0r4RVh7eW+hb5ITIVZsir
WzSRTz5kkxZVhAy38U5Wd0r+uX8wKSAwp5KDfZm2iz7qjJfu4hCaUv9Ap97xd8vOZR/JSlIq8ULt
SYfYEmPo4VIOZfgIq7jZYYQUaW1kMjsvDY5g0U1wYhhAS/ltVRGRWJ+34Qq3YBmNN7coQ4aH8kN8
QLzlEh1PQv2aCSJ4OPnTeY660nZcoQXRdjFA1xadCwUQvWBIu058gkwMbtum0mVyBksHwMZWF/iB
uGMCdEYyY68KnEeX4gSqGj/YrgLqCNzmSSnnpCEswvYQAjrvlUTld8cNNjQWgyAXpFVZoENw3vb5
Pkf1M95Qi5Cz1yjJIYsUJzlxBRXxFrVuECL+Eu0ffHbw4jj5fMMJAUda6Uj3Zu5LBkUG72x+T7S3
O5t9zyjDXRkqOoqKHaaQmxWD8n7+zmjVpgkOUK9p+JUe4he8PAsk8e30h+hAqLB5Pd32lWV0NsOV
Iz5K5RDzCS0PCetiFnB+EukSwunDMH6nUc55Mk3rLWQFdsAHr7NZBZeDqK5K9AXaSNdSVocX5xEO
OPiJ38zXD9ilMVGcgcrRAgSfObAhmtSsOzwWj3jBElCN1pg8VsFCTVoJxdGHTBnUSr88jk2HW2ds
7XuVVgbavgURejllR+9ijSsSu+3zZf1qmuD6/QPM8fXuSBaJe8gFulT+etmPju1YWfTRpXcukyOW
MRKqZW3ayo88/FZ5kVFAOW4/DOvNst9OvHQ5lWGLDGAwesc9TfsMKBZ+VaUMKjq9i4EBIlBacaNT
tsuQlmgqazrDuhu4Nt4lBRy3j3a3PscGNZaNnu0qtbZ6fC7DykJI6G31dJAxa0b0qHxgFOa0nSKb
2mT3y7Kflbjj6Q/GcoIIs04W3wAvm4zn7obN5fFiVnSw3xZyf+nYblutvN3+Xd0+Kw/rYrrIX/my
SVOeopCVpq45RagXhTvSpM2UXA/I2YwB/lS2zxZTGJ9GrhEYWpQ5g6yATtpRm6fDZWBsvUsd7gHs
YoniqO0pL/i8SWeY1gKLloKmdWXAguEmeChiPAGH205GerhJj3AXwhXUY0hEZLuyBz17BWAJ8iD7
NeR7TepuxvRdoyIy+8qzdN8eobmQlZ/H5DQtgjpU8B1gRppFcD367MZnnAzm+9BZek50IlHwli/g
lwweHdvwmF7MN3m6H1+Sc8+Mzh5VN6EeyHJeT6VkE7SB+pZCs5WfjqzNG3PT7+A1YMOnpxp9U4au
GakOyDVJBkmLcg/9hyVdT2JjQhc2rjsXJrwt3o2bTaQR5qR95jSgIAyLHGFItFFpRFCDL2GBj9+q
J/opUTEuxmYIwwywnL4lLPcAP6S6eN3xnQx4n+IjaaIcbcAe1AkCmIvz08EK0WQuxkbeQXTVqoYS
GhRWXCDYZuVJY78VUF6Pu161gxRHabStmUI/k1JrkVbETjteGFOZT2vY4k1xDtQsOFvMigcb+ofL
UJNTed3dLe5LZkhooGywB1+ifhsD+TZlWFwGppPox/BEZ4WKC7nKxbvOqaaDTm1dvqichL1jQsZC
gBVzsf3z8lJ7dqxQzxRqUu7YMOSli4uHapPrSOM1fAlEo040R3OUEZ7WDtxDWguPl+eDSPSL4hEx
2Wzbq/X7ch8rm6GRKliyhFReu7qze2l5A1BpyuFyHWHG0nJ5q+MCLREJvvx9A7ejiWHeUyeuGGUd
aDt232BvjLd2LF/CbZYYDurRnmonGYQfoSl9X4aMz9XpxLADhlVG5iN8h0MvD9a+LnnbQTYrRe99
rQXZozanal081SN57bW9M8gKnA8oOlUst0NwfXpwNYEZahGtiFF7pNIMDzV+S9GmSIp2rKUZWHXe
PUpps56qWZQzbdkGyIdoWZyTqQBI74LtIcngLQAq2dabc3zNKk5hd1kMG5gH2InBj4JXxTDS2wZ4
5nWvHhMk+AU4yVthnr6KTCOQ5T7SoIU+KnaIjU5zOUWcutai8zLStgRovtQpqAxD1Y600j+fcAei
rRZDhj/mvpkHNcjffj/YANkhl7sPm2VULjtA/rQjYPosgdLage7EDv/n+JGLDdOrT0lp9/aMgSJ3
t/ShmOemd5JiFGzWJry/cxc70N1UFz2udpRx/l+quPZvIEH/ifr7r4fXYHNYHc6jZr47j3FMKQ77
PwjE4qufmeA9I1P/n2/65y/0MzW/P9fz//nb63tJlrLaH3art8OvWbugIpP8fYHvPx/q84n/2WsU
kI4PzTsvrpHCk9iTJ8oG4kZA83/7r6LaLH5+WbKcO8U2dGbyZCYFEU8Rv+6XJfpHi/DP39+P1fzn
3/Pl+etqf3gFmHif/7oABpOCqlCdUlUNyQCe8v+4HL++3Je1QO/87wshxiG/LQUydDi9aubfdQ1u
ajEQXGAtUKlk7BKRHP3Hh/XDzvjvG/b3vfEPFwPzc1lD3AF9LdxraKZ8WQ37TmhusfQ6ZafsaNQ7
N7Uato4pN8OnzBRYCNAp3yvif3BS/uFqMA9AJ0p1qPBwRf22GrZ8pzgONj+apnBaPlWLbm016MhZ
aB1zjhmjoIrm+f7/ewMfAovjx7wGR+brzmAtUG9VkFySP4d7b2odhCiJQheZmWR6lKiiXLUOaJZQ
f/Oa5ucREOHxyxkx7xwgARudrBsMnczTIH7t6CyHgibLtTvC1Bwc0Jm3QXHRFIH415Ww1Tv+1hQe
6dptXiQYHZn0oC0CGYqCwrzvqvNhOhZDRwYX6mdT+7fVMJm4/wGM3eTWMHQ+SBNTUYV7RL52MRQH
YzCCphBo++z9f9kaGtJtAJe6bKl/KAndWsjgJsEKBeMTgMzfGBP/3kWCApIMS8JCevLHvfp1a1jm
ncEwKaY+BsNmGIP/yGhuKeNCogm3PyK/pWuKee3esFTeJEoRFrqh4NbfVsO+sy1LNnCx/VSSur0k
A71TvIFwlVeJfrp8Xf4JFYaYoegal6vw0SMk/3pSyMVJQDVNlvGNZ4foJCE3dVLg+EDUMQ3SQuD9
35sQ/95JMe6oR7ibaD5gd22Ik/BlNew7chnZIStTNIK3UIa9rdUQA6sySpYkz/zz6ijKq/BqJPei
XPu6FuJ6JWQTqzmQMLDsW0vGkcxECJp0nKeEA6ZcnWyQTynsClb1kxf2fWdw7aIgQ8HqfKaot7Yz
PgMGPRrUiRWD5bgy2SCNVTkltoLmnmDJfV0N506I8RE/LdlhC4lC7tbOyWc6jkYhWs2UbVetBjGU
i1Ul+vzBGfyyGrZyJ8QFZdZLBzT4pBve2mo4pqYI8Vu6iKZ93WrQhcUVnhrkZ4ikF/hrDBVxA4dK
0i8hqXSDNQqkUdaBQhLJKK6868IGdFJUpQwTtIJKBEzg62KI65X2NmCHIhu3CXZ9Qk9gGpQoIkG/
6qBwvao4N6Pk8Pcr49etwWqg0AX9lpVQTYUq9/bChsg1UGjmMNsUb1euhuGIVVVFdv4j7f51NTgo
Ak7SyVIN6yZXw+AOIBcC1rAMgvx1J8W4g8tAzi1Tq2vAF9/ChtgbGuUrKe8PTX6+fltBVJDNSc1x
7eTzJJm+cm9gFEZwRF3c1n7H/lgN1l1cvpbDtUOwurXVgH+DQgpnReHp+dOVqwFELssiUmKc9kkH
+nZSyGjEF6H3/HRluK29wWoAa1NxwkHibrw2iiJkyHED2dJ5y0Kx8NtqcExsFb1jSjchs3hre4Ni
TcD83P+fZKFrU1FmP0hbmNkwiKXizvh1NcQNy+36J/R1e3eKAQaFtwDJhqaA91x5UkyAAahxuoEK
0e89A/UOCwNuHNK8z4Tj9oo2nafXQcuZF+LAX7c3sGRB9ZNzp9NLEvNH3/aGdUePhruVKgDsCweI
Wzsp+LmbKvvCJOvAcvvavUE1rItuIv06CpJvq0G+QadJcPiw1wBGuDngi8hPZoDAOwfaJs5f110T
e0MB76IwE8H0+2oAihKswaNlxGH1H3fOTd0p4rPUKSnoHwig6uo7hc8cCI1i5TPd+NZrtKw7ejai
JfuJA93UQlBVm3RcyR3JR6lQrks1qOU1Rgpp8tM6ErOBX0MGtbxJAgrbVjg8ffYhb2oxuFgB/hw6
wjw75/zaTIP0kxwUyILa7/fq1b7j5BCmQZR+NFJuLX5+DoCSHgNQgkVd3W9ki4msXFapAGkrfd0a
IifnRDLkykm6zYhBxkW3kbYBT4mNxpWZhkqrnbvJ4X79iwoFko9IxYGPsQO5SXhYkNXF3gboocq+
7jYRoBcRiC7VHzDOlyRUXCZ8A1wOWRT6gr5wU2GDLorNoAWPT3YgPtcrtwaFn2grkXj9VdoFjQcG
lehfASDcYIFCosF/KdNIumiMXrk1SDSYWFF5RcB3cSS+hQ3zjoRGpKAqrjk3CHqRaAAyUMLD/SOO
Xt05gAICQ4qOo8i4Rdfo20kRuOuP4uTmqH98huTHtOUJeCTQV7YN9DtRqgmOAqm98ht/hZwL9BmS
ofnnUt1Y0CBBgmBBR0mgf1fzV1hV2Cu02AiVny2jXzcGiReIAf0kspCfHpq3FUIFXgf8BMGGgSy6
PNeFUP2O0wboxX9+zqt9PSZkXjT0qPI5SJRqN3dSaKmxox2yDEymhYPGlReK4ECKs8cG+Jze+7Ia
7A02oU5idqNxg+tVVAyQIAFmcJW9NvOiH08bkS6/IDn9dqE4d0Aa3LykvT9tS27rpIBacuF9+mw7
tHmu7CnBh+QI0N4HEwAk/p6Vi4INtAP+tO3cJKrBGaZKoQvNWWdlrr5ePxMr7qm/rONt7U5cXIAe
3GGCFHlr+B+3naA6G6J9QH/j6jtFobNGBQtjnHMiEK0vd4pKaibD0/6DInp7q8GVx1UCiMm7uP6G
5dhZIOSGDiBKHfJtNbQ7tgbcFefHV4Vg0o3lG7Q1aKYT+nS28JX4nxgWF6zsn63o7/QmUc3TqybR
gwn4c+/c1mro8IwAekTmRZPNvA4pJ4pS/2Haaao/gK2ve4PVsAChaW/eKuoFCKoKG3iRC13JsMdL
FKqDaGyL4lW4tX+JGiIvJ7+jZ/NpJ3p7uReZqGhoiEMuDvOVnWhuDECNnwH0t1Nig/LAOgcOowcn
0IMbixk8O/UTIZ6EAzTiylKenQF3iUQf6J3A7Hxn89h3tCLB1v64UH7kebdDpKaUF2ky/ATkMyhV
ro0ZGm8UdIAk9K+I1IJarMD1wWL3x2DOje0NzrfgvOMVSIZI+nUtAsgJYHRNLIhoGH3bG3TXuFv/
l7m725UlOa4D/CoCH+Bg/569tyHqRjZg3xiWoRcYiAcSAUpDkEPA8/b+VlZXVXdlDSRU5EXODIYi
+6izKyszflasWJEhgnj4DQOcbzcwOb1LPkCRsIyVpxjz3hok3YiT3cDmUWNJeXNG0Ev9x9/uSLpS
EJxrRSXqMyJuLVtPIUb2LQfJ2EJTnrXhFTisW0ugIQVv+aZI6Hofn/KaKd54MA26OMTkH9ov1GPj
Sm4XZbZ7IhrHyfryb4b+vcwBtLXy0zuM7z5DyW5QIsUATEFPT99sHqXla2G9K0MDJco1pWe5cAOa
01x9rMnHhqZ1UL0bFD1hTb6VUcjQijfMth3AllUqUj8TebcutkMcqozCbEA/WBaF6vnyNfEndoX2
X9lJSurtJl+3G4K4kAoVLm8tBfc3BbKhE/1Ws5+xwBZX8qZPALO1zCp/S0NfduP5C1XqrE++QdHc
iQ7xCWuvadpK11bYskDKcuSlfiJPk/6dlhuTydMmENa8PU3ZJ283cJ/9Cw/8u/J88Z4QSBDRph1O
0HHCo45kwwYQTsfyameD1UvaphX4qxqVp+5KIfwmFsgG3VsN/vWLZ10YYDL9xUTNk7ApoyjzQIVf
uUXdMrWETRjqSGRfl7rBgeRFREHJ+wuq8crOziivkeKgYjkwNG2Y5aJS8pIE+Eu3yQHmyW4kBoXv
3DQnZgtEczacigQbrnuRKutsPOuGR2uzJYqOx/TVbgjMtNK/3jgs8+0G7+/wysKxOstmA6YaNRfY
Fugofb73ZqOdDVxIOe6klEhHI9wrHQCeoxyVkyGQrHGucRwnOjTQUKmhbDk0hgl7Udxjrp+lj6ZQ
kSD6/g1g9JVkWAjT5/KOBlkJRZZVoGW+mpKzIYiOS4HelasoqSexoOKN25Tkw0VRl4VHq8BO2tFn
N2RQykmI5f6jGHs9jhU5cSlQeUC50n1IkdNl83GwSmKSSl6vfjZQxhkMVnkRK+qM6FcaojUPzlk7
IC+t3eApGm+orBhfxbMRrbvYR+ctTIRuN1S9AW1u5lJkm83BZje+Yw0QW3LXy/jwM+JnmgMbKeNY
V4oVxYtr5Yq1H2G26isfEIenKAr4qmEbrUtc6J36wXdZ8SHcUH0VbITOnxFH8xUcXRQNAGIh/WuR
wKgmsKAzLXsRSwudmkk+uJRPF0TwOyvZK3H5WJeS3VhURZKhHneDa03r4O1PzGY2hF4qSkyfZipc
0WoGGx09fP1WbzyTAaRFgvtGF651YMxHYYkR9eOVCht/o+pSxPZAr72keDgbqfJaCh1gyuJBwg3H
A2lPY426dHU3oOA3bYa0qvU3BXDwujixGalvHOwXQVwnw8F2WYq7wXQyx5vl6HcjvDekyadoJ86Y
tA22ohE5u2Uhx66D5PNI9t+18KSXckYY8CX6ffB+KRv8q3g0ImDse9bn7Y4G38qwYCq8t4y5rTYR
KJqLokhIkK5pQlRdCv4ByIj9WZkIByMa6aYntHPUmQnFm1od9EV9EAhIC6TckxJha4fjMzoCHfAV
7pt0/rvtCkiIvTHb2WiAeYpBOePV3XinsPwRGQU5YEKYA1chZkMr6A4ETon1DA1Fm0FoGcjhkqCx
a+hTblqHMs2Wrgk0/LiwLQY0e4ozuNcELYxoR24KBPiJvxD1plvhfrrd0IUK3ABXqQbWklfCTbqK
oXveP5JQIonD2VCjlhfiDkWQZL6CY0wGn6p5V7hUNxkmluGoaFTCEO5krGIydFOiUenOUd2cTnIE
rQAEkWjIG5NJ1c4G5WH8A6mfSu5Z7+sniiitL5zapR9lQkA0+Vro4EQzNfYVA69nTUji0N9QpY7d
AL+KRBqDdMKYPG2vxIdT9ghOWdwNncCYY0RdnLMzspckHtkHd7hN7FtWmyoMZfI+QKL+Rqkonw2R
FzAUITbA1hH10v4aZR5k+0nhYVcknDdxIZiyKrUBEE0lRZ84ftCis3zvU9KOsnd1zdj8yli0KqE8
pU6YVSry952NvN+LQOVPb4LTjNkwBWTClj7VLhwWQhuYvxjmVavBv1IOoPrW4PAu2vjOc92VFSaL
vARImrbCYNQWUd+LCHaJNThYnBgW8uFkvDZBL/yFWYlvaV0XCakBsfCir9LJiHKTfmdMut9qBJad
vCrC3fL4CVNXEBTrKRYVcZT5POI3BBV5sEqby3c4G0/f5LVR/PpiSeX5s+1G5M3oYqDfYHUG4i6d
Dc2egm5+KRQnScrhpoA1nrgsbX3aCOdsR8mvZ0eF5hG/qyHlafZMd06kvdKaddwNxHLchIwdWVCP
2SKvdIfgu0nAA80538WzIeRCXnqHnp1YURTRxLwaY28XacbdQEUTSEd/uC61mxgUE1azidSnow9/
fpMFwaL1Rk8qPKwrGunETUc+ETSVzkbiUAGoZKdNmDrBNlgNqBK+8pzU8pDe9DDrViU+jGZT2g0c
UdwPZRKjH5ICHuwGqQ2n5i5hm82nIHTqRcRTCPFXOF2zosTsUxjYCmye9iH6eiJoLuBQmp+TTR3p
UEkWBVTmz52petjkfRqsf2MiCLthwhlLC9+YsVkpZRRsSD4RAKZiXjsb5JvI1AI9n8Wj6gaHm5Iy
SopNW/C1RL4TYRt6BD5MBHkWmkerrRaZk4LEvzVAKvh7KLiHm/LyjYZk9KpfQ52dT7AcfzGjXfBD
o+7JuxStqJPGp5irlB7HI7dcvCGLsdb68YRWVHkQiq0vwgkvtkbzsOA9UYtw9FYdOFhRoSowelYr
mpbPjNoMd1gfUZnfBD4LiNZ0Mbs6G9wLjq5JY9a2+WhFksHTz6z0MaCVzT1JIWUppXTS/vIYRW8c
lmXOwYSVpYyK1t8oKo+MUzn6Srek3pZlMjZ//XBTXkyhwptEVJiUTq3ORgyEe8Xe+K42WrSiKksa
4805aA06ffQlS8H4SX3WbZnPwZLUAW5oyEtdutzKpoybFrDgaCfjTgXmugiZ6zYuZEZ+k7oYEDtz
t2RS5VIKg+xvQ7cae/94NKhFCtsVU6bUspKkvOibwEiCiCYULV4T4AV0QIG+DVxjgh6MhnJ0kldW
g+lYUrqpAHOuUMkLyYYV1WL0XtsN5WikMRmx72wiAo+78fGOz0PhWMtHk3easADL9mMxRhVC+FV3
KKJyoRclgRy6o0NRcuTMb6SO6SwoEBBkx7InFGX0aimK4oGmg6bCScekK0YnKM+sS7Sy1uY2XZFN
4BW3Cp/h8oYoKmQc5G8E5WajaA5ro5hn9K2Bh5WP4XbqYsrl1bAL4MVN38ZLHanD7WQA/6BJgpqQ
h5u9nimVx2lmzsiHSjurhB6FFAwFKfxtkPzRZjRGpCReu+1SV5pvNyLzIG2FVmWqUtG7IuskRVk6
gfPuD96VaRWRre5kwrPhZCO9CR8Tk1dvSrxI6hA4TifUt1BYpGurusSMtA0RV/qHtER4q1VANJod
1M/XsPtwNsTkhkKo3ctjghDOdzbE4soen5qj5fPlWEPkRUNOqKku0yatPdwUVAUEXeCahuCQ7Gfb
DXGoIFms7EIHJq7GoRIT922d+XGwG+LQVBwJiN0ap5fO43l8CkDUPoCioj6VcUdFKxoxQPqbQvIz
HVEas3LkD59OOhVYco3uBebRCTBAX0IVVzKmDxiydVaATe1tKyxMGJenP4QXEHOkRaTuYW2H/QWV
iDmPN+UDwdgJ1BE679mIdyVJ00ZNVXdD2hcOsQoBUagjSVQs+ukPrBW2Za15rAao3OixwBqJRXFm
i1YjyZ+rEJ3rCOo++ld7EV/yYbuWoVyLjZpsNyCTyqJOr9C8tBvKKERF9q74A90ruyE1TMvHnBIC
PAqVNh0RsW1+Ys2/KjiynJrhYo6Xfs77aEP5VbGpLbOI0M7mX90Uv1oXZrTrjASr7YazgSwlZgkI
rOfkgAHGamA/3cauK2XNaDfwExSik4bL6qs3JaVo1P1Fb9m9ezgbbooREwSSFiR9xs3I4U7wpexV
vCiOhg1VXrsVFI/uNfKI5IqUWeZkiapoqIemFUWenVEuxaNBPg4FVOW9ydIceQo4s4REM1lpUgl3
VUZszmhFwyXqnWzi2SgMh2+/sDIeLgpZVVlAiJGuZexV2/uJHCzkRZ8yvB8eOqDLMQ3FXn5XlKdK
rU0p96hVWGZswIC5oFJ7XXq3qtnad7XEqLNqsliUIB/tJxKgrtLMW580d1Vfw8oz41lTRFQOqt4k
7QRp5NS71at6pVGJ6Zx4XLTgUxKvJdG4G91WVfvpGiB4LUTqI1tW2SBnJjpAIMfUqSezGIooqho6
laAR4sZyoMH6LPLnp0LM2Csyl2BhN3cy3W6IxYHl6mwaUqsi3W/fgMLRlcX0OxOWUGDDHGau1d7a
fM/JdkOkISpQlo8srBCgGmnEmzxMQL73rekSz8jImWUzodaRAgw/vkrYUHxlIzOzchmDcUxQvnTv
RLlpVsoGnpGGrejZp/hqW0pW1E0JMgzwZIxOQB69Sijs8CQV+zCH6C1MRtmAbWe0s5AQpl8UH2Yl
WWWUR10nvvMoFCmVV+ONWilSJJWW6SRVwx0GRSQKEJabJFQ6GxEfThsHjC+G+ciklso7Oq2Yt/VN
T3Y2knqzGRjOVF+LHEA0hFfkT0UDmkS9goB4g60WpyrdaBeer6iUtkZEbweX4ZC41WAeoJf8RBGF
g22ZyiEwfwlUzszCxObsVVIOFY5HUUHNUWtN8aZI/NTXUGJo9Qg2H3djAUQFIyxtpBGnI/RAoOxG
9gHMo8u75lPejQuXkCXM/42Oz0ahmle/yW74+ZD8/KuuIRB7DBlImsqFHhSLAoh+Rl9uHfwwHwao
kyozJqUPkfivnY23b2pGCb61WJzvhpDGpi91+Qn3AlgHsZXS6y0qdyrBQj2ukVshEB+VvWI1olae
KZ/LfkwWezWrIc5oGbgstnYyyN+JqNLSgULMix7w0OWeEM6KlP2EZYPgfymWhnWEVl4DevS+0paF
dUpFmgjeoz8JCPiUMW2zxqGJNXR6KiqJponuV+NQOKhqUuCNk5OR3cAmV5iftfnCrwdsf/CvZTUF
MXnmiCdNWVSpDyfj+ZsYz1mctd0AwV4WGQ0W0UH5lkQRUcajEbz5i8NevEY9QA9QKyg0JH2y9ES0
RT8oHRhw8mITcFobmR01V+KyKUQ/bgbzqZiEfS+cuZUVptoMCBQuJGyD8EjUpar2MxBJ/tkI9PeI
V3yJxkcqLcgtmXQ2m5RqSOWqPGldewXKlEnlMAEhXG7dWSMKyhu4UW/GTWhhutoaKOOmHaAPBQ+n
mKulYiS2F4Pehsjfn42UlDKsHKesEX1uq81UadS/rj+Afl9GUxRbUaKyoQ+e+N2NGvxoNrIbBCUe
ELG57AYWuBl9gCjJpl7mKqqhrRE7/dYrn3d/OBscr66tpXt8Pu4KL8IbYruJhcgb1C4KoJyas9T1
Nm6rB8pxyl9hSsldpux6ZS1M/VH58Bc9kKLZ4KGoF6MFm3HRsSEVUVDrJENAMXsyn/BwEA2uROYE
bSAsUXWwkV4JF1LaejJD6FPZQEQDJ32e1MHq1gZERIsroyZrBTZBeQYM58ZFz63r2vogOZKVmm7i
jDcFspMZzmql0T8ohhsiUcxbD9tANEj4oxHFUshurY0qM/aHQ0Ap6kijoKLVUacpN+LqOxu+Lyy/
bjfYbJHIbYDydCUlpWiTx3QIpOFwQH+jrA9tQ9U9ikVHHrVwgyS1goGCzfr5bOEG4BKiAYqQe5bL
jdrgo80j6YG+dwDgF7vxpi9WSrQk9LMBgCpKOmX0S+RX1uON9FiDhZdxlZ0V/QJtKPPyXcswkCW6
mSowV0pSb8TM0vJf9LCsKIfyLvFZ+I6HUJQVDRU1XceLOt50SVtiUc7Eu4rCRH03MlwsaZsRw45J
Z0WRhuQBIo4mcDIbTUFp+FOWFYUzjrYabwTrQYoUiZ73KTkbOvqofYWTqnqzRL5T3RStWlREEQtC
H65F5i1P8bjBMM4K82FFZqyChDnd2BPaUHXhNwIHA6Zt2YtgWrFCLxFcZhXuE9hYDR4HZ3JtfZ1x
N6gYhqWAkFTUo7EbMkBqad6+keLHKbjZjWyUSGNOMXv8RRwvlk0NRV2puBvpUyLmghNzKmKF3MR4
NnbIDfma7GxkN/S9pvF1CMU+zkLfk3y9SaYebkp6PZGs5TCN+zSd3Fs7G4Jz5AFoeZX45myoQS+N
KK1S8mA1PpCH0QBdy9SrJ2y+wEVycPE5c5UhYO3k/sv/+2//+uPn//7TLz/9n5//+B+//NPffvzl
17/78R+//PGXX//51z//+P3v/vzzX3/56U//+PMffnj3P/nf//YH/+vrW2xkZoH8Bu3tC+1tKbHM
l7tGWJYEsxZlMzDKA3Df3AHgH04QPPwE5flAHnUqHA6QumRots5Gu+EfHjGimd5p9Vw4/L4wAlBn
3kSvikb5DMCTH4YBOJn9DD2RP/lMP3Q0UMsIoH0Ns7IJB3R6XgSp8XGRIdUqZqS86ZbQHeJfzEWT
lijZDGUUVP0IsKQ7pycOG1sHDmNTlKtvDQlT4RquSW45OCL1j+qQPiQv3yQvxVRoMwkPvjVU2ZxG
udCUWHlKfw4GpxpFmrqUajqheaal3phI4t67fr6SdkeKsyFM6JQ0Bd7QJaboBYoqBqFEEWlDgsml
wzcJyPvNCE1BSI6/vrc/TnVRHI1weAljwMoFG+XCwWP39/1ehNekhRKxCW4ARJmOpdD2Qt0D8OJV
Vt2rIoqUTy0meevC8DvsBvRcoiy+mZPBkpMhBorygQyr2G1gN8L9e8qkeoPTu4lKzgY/g8GCcOgI
TRh6qYbajZTkc0Bq90QiD1MFZ2RYaGgZjya0SUSmuXELzKcLvcIMNQ74jZROihvFYAM+wkcjAgrk
Ot6wIgrPu2nsToh4pXsdJGcfPEWR90a9LCVLfmnheh2Q4WxG63vZSJHTHQ09zK1LJnKFVbMBGYbv
gEeYZJfhWFHCUmhbJZ2L+5qvgY1Fa6IYImjHo4qTv3+DFIUiGkWJDtbIZtgBlHL4SUKv2ViA62ZE
WBaQWUxfbQbXFCBcv0F/NICh/Iy74qNWp54vfeXn+BMsr8wdKKevKA/JUPZ3/xBtvH7T8sJEbUNz
ZjMbSjvRUqABqMQzwGzE9JjAtwF897vhbGTTkQSBa6m+zQf0AGtdYf1aODZVCatXYm6CFtdkUSLq
O7bwWxCWMX4mhTaCeWVIn6wT2b7GiXzTXQFaFdLeRKcPsRd5M/omdmyZLzRfuJEGK1iu0qDDrf5R
jL2QqDHfSHY4HYQWD7uBWb6ovajbBA2crvSK0xSYMvVoaXixZwvQg6FAToFbiYs9QBuyeRi0jK1t
xYxNW5lY6B7Tx0DoKZOHW5ChCq1s1Dd6SucZzlTyFrB8unAjjt/INLmatHLAUDogiRIb5Qj6JfjB
h4vywcHqRlFwnLUur37C37nmMlmmr2g2eE8jqsQTbYTQYTfCe5s8+PriR5i2CH+ibdQYG9ByWE8U
8dHb2I1Dq6fAHFZK54qVysfT3RSBuTsM9KIik/pY1aUEHQbxaSzAbzqO6LMb6WILl104CvqaLfgS
CdkMF1ngpSW6CHxFqMqzwjcwyE8GFgpFVW3uRtbNBQ+/y7mTYhlkk7nqVaDHGcv3eelNqf7RhjoZ
KILpyZ+zpy/Q3xv+nxQ7jRHFzXijvfOakalLE3AXa3x8k8QrNk6rOazlNYISiUMFkDV/YjOUSNLt
s8G/Dwkb9goNRn+mjUCdsagU+WhBNIxHja3Io7YbdEO1sGmIc2E61pvdEHWFFCHWmzEMVVZDYLQV
ZOtWuuZV+goIML2NVHYD8PWlaDgPgVKNoIQWbhT8uUxoRKi1OOqYiIhAMXsFD0dgWaZDRsN1ORAi
BV6hNe1lp/kwQO4VCIVOIjQ3ObsUhnKuzhiaLLleTPoTeDgj6QiuglJm7IsWeMV6IhVAt9PUV9oN
46WgWmqK0h4tSV/CuHsjyr2mXXqjSy6+fCoWtSGWTHwIWMLG2tHIZoBxHDSYopLzAdhIrJEyBbWC
F2UbROq29fPsBuxP6UPlg1OEbBT9Kz6k4FPY4nwQ4jyaDcAGRw49VnHMVJrpANGUDhqhnKUHQhXP
Rhj2mZmeymVry+ouCjGkDBHCgJqzGK1eimtEmDrUvWL5lYNNV9ZSRVm6Oe/NhnlKlJ6FotMyWLAh
pSg076QWzQfw/9ejjdgeoRfeg2y44yloixZkhHBIO3FJ5yaLNuLp2I02iZVrLHqU7KkKhILiyXCp
FKNx+aPg3dzvdCNfZWwo8WIEoaO6Ujn2ChM5/Re0hzmPg3/NYJR38V3aG5Yet+lcir5GgbQJlCpf
7Ef1bCB/QIAXLvUR5rEbSebt2Bu1eCW92SoHsCkHO4O2SL6ibVahDYrD6Ye/iWkcIMDwAL+YUH+L
8xjb5V7OFG6kT56IgJPtaBd3A3WcSm0Go9zUqh4dLJeiERiMEjneRCOzhaJKB0ZjCaU1lkVRoXY2
1F81WESRBt5zUmMjp2ACC8kXaR2QbcKzYfBAlDaQIlt7TsluaMJggOCh0vWzJnHqTcJxjNkb9DUd
PCzVTBgtaZNk1cFyqQkflaSnwRePNyVpSoZFA9oWsGfCfF7uSjyg9ZXpuCqdjWhSO2oKbDftrsNu
PEfdCTc3bW5hps5mRcHk+l6xjvzGEBZquwEGBIYzGLfg6oD1YLFA/6LDqGh9k2mZLBZVchRDI2GZ
B+Y6l85GfEaGLWv6WVDg7my8S4d2xvVs8UZ6G8k3pSkCz6ZanE/LPGDY+5fUp/HgsBspOZoFklgv
Wcp0HjbIl6mvER0BaFa17KGiSkZqivppb81Z9yksKyoJkCB6AcuE5HYS54m+7AZ4OF3AWGsR0Sze
lM+0j0bbvzFVDnYjuxEdFq1dmZAxn1pkaNSYrA4GSpIIslZaAgQKQwGjIYmewBsZ4JiEDXIAVZkP
CHQ2Mm5Rb47eCUWwmk+xG66KuowdDo/lkMPK6NWbUAHuaC6T+RQJWzBAoLl4uliDjbxEBAZRs9tg
pZ7GgqKrt2vVfZvPp/D85B2R4MCjVZ7oeyZ+KHDfdEeOGT3CFxVXBlbiPGmbI1JPzrX0gQBVMWtD
6iFXpKi4lHSPEj2saFpL6Te0ARkzts4TYUlF/UX1kWWrWVHxBrSE9Xlx1hYJnnsPC98Qi2wEqPkK
9HpSMr4lQgjeV5VfbsqURgvHjE5DUzJ7jL7CE5Xvk6zhzZOxzJenqJiGQyxAiJpoDQnMzC0DHyRk
y2DCQ7wRtn1aKnf/O5lH0YIRhUckA3l2ESPWDwy58G2GgiR4OTKI05USyFzwvqo1T7YbcG1tfd6o
EKCOEcNyjJinVIU71djj91ZDqzhCmBR3VuSLPxQecHmiZQWVMmKeOgQZ970j6WE3aFPrJKSQNGl/
NIkJYSMVq0w1LhOq5fOZTAfbuMnwHGyosqOKdYznhMnr2LBLjsNUgAW+B+Q7MhWEXTITyiPrSKXp
kldgLXlcNz0KPWVdasnrc5j2m/LhwyXRdQDjUbPB7JiRtwFicD+YTuy3KOvUXKuQPP0VDgf/GmLG
4yURkkdXTrFa70GEqadLUGL/U/xTRXHKy2cD8ssgK0I0ZepDoCEkjy8h3bSMkpnPbvCCEC/5lS3R
o1MFRDV/kQ+Q7/wGVSHiTZxvRDcmlFRwfaMtlQHfOd7lbiUdT3o5hFY9yONkuEJisk1sdzYbmvbX
dF5IF/JDa1Yj4HAGiaNaMh/QjUerISBnUcL30Yh960mYLAilUiT1fk8LV35mCQ5tJFHschVMNKae
CZiiUmSYMxOQ+53PhuIN+0fIkXxTKF3aDUIsEUDHRw6LqTsb6eqDFzg3io6T9ip9ydXUo9PpjqxY
2o0QFdyAeFhyFX1Xn5uip1RgRqNzSv+awoGaGDkZhApC9KXdSEh+K7y2oPsh8MIejrA7wxHR5wmb
2LgTgWjmQqV/u1h7NfO1UW+B7ouEwKMJ5VDS7+FSpug4p3MNi1FyJfiKlkzpYOiLFrgoNQN4Av8d
UxS7EW3u26TLCdG/ZO9IbyKAaPWUK9Hiy0zHwXsQyB0xHmcDOwRUSvNtShnRoPxJnaKLIlYqV5Sg
GpEj3SeZHuwGTuRNgXlCnpfBUlowqAdR4fp4Kt4SFUsDmhKW6876OKQnVL0olSsXrISN6ZI1pwI9
Qfkk8TitttJupFMJlqVAoniZFPBgQZ+/YS5oRljYoQCEttpENfn0KbGhYTCG0VN1rRk8E/BsoQZ7
2vtbomJAWBbiuhKtp6sY0DdzdDl/bzRJVuls4HmB2wlPaog7C0Kla0znTgObbzfUwZr8rS2RN1Rv
Co6Uty/ZaeMsD9xhNXnNniq8RiROyqTWOsQFiDKCURZHo5ibHXaossHiUo5W1Ci2yN7c6JIzgsO0
bwOTqwzzLeXdwBjz1qFnZwmKWCMkDofnRoi0W1Ol8t4UgdNMb1Zci0Ji2W6Af1PFvZHaHoxo5mM4
gKKym5WdbDOAdWxaRiQnRuATS5shRcncTqQ2mxxt0keX8vn2LU1uAI1F1Ws6B6ucpB/CyFohBzZ4
OWGTjCkcCOYyFCRB7cPZUE7C1wZt3OTMJ7slGezp5Kb8IxStZWsOBnsgF3bc2mTXw1Z8gAe1+wlQ
l576xZfPE3lBMxg8Py8sI8S8WqzBn4QDswVWR39iN9wRLqVNGZ/TnwTiYS7YtjpM7lCgypohtHT6
Pp4N/gSTPNaValZgntm6L4IIE5ZAHaaSy3bU/AmGfSZFuy4b2PlgNAj7f6YfCkswfcATCjcpFgQS
1qb8sY3ouNr7ykR6RjUSd+5kPEq4oQJQ93Ghrky3G84GrmZ6tozqiNxWyb2+0YHkT3zfrZz4eFP0
Nwb1sFOT9jfKNyGiGtxhPBL7YrAhtIL5puH8HA/NlHmBl7+f1mx/Ng/LaCi9eqmaPotlAx19KnWZ
jXI+OoecgsYLMIqOv9DA5vOw2i4Dz8CGg0jUiijZjcy4TctTs5OHm6L3FeF8Ldo3vHS2s4HQHJiH
higGQTUsT6/eWl1r8cSDT1FkUXCymgBtRgKLdxkkVwTgqmg+rJ0NfEgkrofKwMNufCYsBzu2ap4D
NFt/YyqNEZ3Sxpasooh7LUkIL5VhsiE+Hm7Kdz3ziUdubUwTpmwgO1qFTkh0qYseNhI9bPIi3CG+
7SPzeHEjLZfga7rdSLdnZD2jRxP7Vs5T0tqIMo5LfVqK5kfUnJLbzldhC6KhzINAoRFvgNIGLltA
HnrkjQN6uCe0JVwisXvbqBl5XiltROYswyuKSUrSecgFH7qwl7inexOacmMq0Sm1tMr8bCmbPkQa
+5I24YHu7nLxNdCffF0Gm/LrwWjgr9wNcJzvnkT97g3SH+27F0e75l3V2IKUYPSc1lEQvUKuJlSk
LeqmFjhZ5MX5RxcFEw3HphhrIMuyGfpelTAhis+Hbr7UX9PIl86cRXdkNnhYOEipDgecZQvcUMpf
w2DJMBi3RLrTJN0OZiMSLW7mrj871dngXanw4zUpboSbV0V6hJiqMSgPjFAPD7spVpOt6RGbUVki
akWmbaKUqL4OiLykHr4no6Q0xnU3JVE5n6O4AEXxp2ZzKdkN5sKPw34fkLHpTTNneemIdikeHaza
PK7XpKFGOxfpypWnEJcohxp6PMEjGRJ6wvOyE5mzhcFuzwM7srBT2Yy2GxkYFso7UnwNAYw/8VV3
XUj3BjTHIu34BBhvrSjzbQbXmv6qhIdqbEV3ItqCJYZOmDffXxJiI/CTdVzwbOfiVWqSnpwQZouS
/hAcpBUNWU2wqUd4PiNmvjXRT5ed5JKoMioBMe9ir5pjFYImApWiC61QpA/UULcEwydpqzR5UpPB
0dFSx58eMTcbD0OAodmgjYI+AjwMqMbrjDoNQXBGKLSFGYhv3GtZpIgBDSwgkogx7sRU404UGYGl
TU5iOnynXZT0Qnud6G9lA5obokPJNWn9WF2UIQiJE/fHbuSW2WyooDGaAdovyaLUzUaGnHJPTUj3
mKs5GmFd3jK5+VR5nI10GaDKpgFAFFB0ru5aGk1cOhlg6kWHUGP+uCtq2ix9el/LjY0pTmEHo6ZH
Lq03oir2fJhkrQ18EIpMd1NiLuIO0QfKeTywwtnIzt5G3B7OBjgJwZrrnbWeJP7EvALWiUfLbB6R
iyMRpumtdfGwGzYJVZLuYEYgTKdILYnXN5Qfx8eqHlRrBolqU0A7nyP+FQcLcUx+OOOc0+wGajMy
TySlUJKqVhRq4Rt/oyr/lVBVcpgQrMGhk9kNRE6wtg1JPORH1nZD5TUypFSKUkxKFvJwURwNAs0+
R7O/wYOzGVFeH3NF9SAy3bXsVcNBpmmpQWgcXXp8H3ZDQckAFpz+RnqbsGxg2qKyH2QyClwGkBYv
SjTe9Mqzyyc5G1keIQ0mtdk6APP5YB7QsF4IODl5LQStYiia5kZnzF2hVPQuVeluCm3IL6C8jb+5
nMluSrohUDXlFl5aeVIMgCSTkd2WeNhjYP5BlDjzuSEpuJEkPSYzoilER7CRP4GXV88GqAfNlGda
dXQPZ+ND25b9cjaWitJ8uxFfR7c9U+miuV+0G3ajDQmF93Arh0q0fD7SKwndF3hjWW0mYnmYTZBr
0bkEopi0vYGHsUNBaYtZ6BFRNlRoHtWsGYuvgi/SMSro8ij14eLZiMoGoARNIWHMWdImZVaBg6R4
B/MhX3YjUqpyV74xaVvppgi+yHnZCgekMb0OdiMCkejrm1jNVA4lW5E3xPu/6OAt9oen15PMJCIh
prQgjFF4CL1shZGqrMry6XQMwOi2R42MNCTyc5UBmHHAMB7+SbeSdP5gNJB5ZC9vuq8J7M3oXvUU
SeFhuqCNyHRXHQo8MWJvAqyTa6LjIAtpRW/2c7mS87iT6ChkOkxryhUhVINy0irB/xBOz4hNOj3B
XT5cFYcnC7yyGyk1iqRRfvmBkgHFlBVEIC59goG1gR0wwPS98jeKvDd26GwMBbuRsQbSidRShF/V
3ZC6RloClZrQt2+7t6F2w+ig5HRL6/F8esPy1oaHuusA7nKKks5AfZKrrshhN14gHwDkNmWjSfpP
dlOkEwpBrV2Vcko9mYf/3ZQBbMrjXmR4I5eVXkrOfEYpVcEzmFbVi5lH963eE7w52DDFI5PTEUEP
u4HlRWGDE8+Hyyzp2SIvB1aJUDQ+4mQovBt9LI/Xgo/U0+2GYxEbtY7+nO6eiMgzX9CAZ/l8mSsb
iSoai+GNLe/+3oZKXonrpaAn+ppxjjhZbl0GBtJGRCjkrJJH0bMVhfLkgI2XcYR5PskERr5HnqxO
wc1Odjb41yjKY8vC8z1GNfbSvqGTQ8+eCYgsyONN4V+12dp8k1OW+cmz7YYaT7obM3BRGlWvKr2k
HI3YFvJnMrKHm2LumILTMixnsdfzxOR+NxPfmi/Td1AENYzNVmMmQNoYb0ff6o44KxQAZ50q1QjD
USgMTRaVt2QxkHkiC0bR7qtBOL1vdRdt/Sem14z6kE5GkD9Bst41AHd1NxiKRFZwjVtc9XBHFJRI
cCS4wV7HCJvOfupdw2I0i8JFJ5hS8yY0Noieu3ZErbErT+IuZ9CG8WERy5wO40k3N0NHWigqClWm
V3yr9rVsL+qbM3KwnxSsqFvB/qLePaVvNUfPy2xsE/6uHJNrPiFAsCtU3d+UYDxbwX7CwqsjjVOg
YVeXVejNRRsqDxOEuixRPzrpu3ByYK6t4J2q/WxxBoum/ddUwYTJ9X4tMZwqNMSLiFnXd5F5Y9DB
+JQMA8SNmG030nMJutYP4SZXrYZykgGVQC982RPES37Cptx4tI1zPlfmmngciwedRDzuaBfviZI7
5E+yJoTragbicbM+VQxkc7OKlKutMRhatdSPyxT7WKAXu5u+177lNXrDxt05HtPuBmRSTq1WSky7
2OWpgiLwwoY0+SKBZo9qADxABuDBJn42ITKMbZLJ56wHq1fzrqpr2m4ylx11LCHFIdYwb4zN2Mga
s6VrSeN142IT+M/Uyotmw3FgfsS2Zyg5HVV+i4D5jSg74WaweGwnSicSY7GCkoL8q0lid7p293GX
3nC8OqnQtOMr1fwIjSXaoClRTNcw2pRPBLXPGREO8TxcE7184jGH56bpPl2okeHhca6MBpyqmK4R
8wpswVws4tue9v5ocK9hFStRUFKbMvBqY9SVksTj+nPK4F8bDYpouvTlHBwKNiTo5NazM1+CAoEQ
fbKh8mqFtXKzgayVPu07Ze6UtY8gzwdRPKEuuURB+dIFOlcYiirgUHhbqDyuSTVdAyxHlApGAhzo
BiI/EVI1RlU7VKNKTtgOjeOtdpKRaJkhWPWuJriBNZhQsb5U5NFqKDUq0ojJmYyVYz3b2ZA3Ua7S
fZnSRjXwAhQJ7hE/15LAvQ1NupYMWZ7cIJ7puoBVfphOovMew+yrYlAOHIaEIyCr8jdA9HA2MvZW
phae8pxwaEtf0Zr9hQtZhnnEmbaBdhkm4RnJSwIgkxPYgA5mPBpKYDhv/nqOZlMxKMePDiz89lsa
ReloSB96C8ymI5S7wLpQuRIWjzRbmfEmBFXcF3+pRXRGFOaFwxONlzaqrs2PnsuIAkL5QsUDrLxI
zxfPhilEkmAb3AqKhyo0bDgauxyvmh6UeEIE0LkAUmakdwqFNZeiEQVXX1il2eQsSfkyW3xuQf80
GygSmn6R/6saboTFwyTjBrcRbAeXImXbJp/OZ0OhXLqn3BUREypgMZdvOuXUAW6C/ceJY7Soo+Mr
+MLOnW8vWAmNlxiKoda4yjWbgVqvBw7mjlVuIF38xX3gJXlV5wV6rUX52WooCj8R1/eiKGlnjnrR
gkqCBbS4pnq25G2PuxH+HyIPvQYUwZDvZ0ND6etyd5ksmTpQXVUi6gmyYFbohMfjnjyBkxxGNOro
qM62GxKGQFCCZL8Q/FX2J6HW63cF5SwtN4ebopVv4qo8MBc6GREIrE7thjW7QaiIv9CUo7fahejs
hsG3U1fl0z4lTAJ6KSzBNqrelUYVJs8ahvq2+7MhfQ0jl3kS/LY+z2al5uF5SV+xZKVXSIx4CvWo
nHciGyFZJ0beWdEv8DCdUvShOYEejhUOgfIuiUpnZs1u8LAR7HUbHLglnrg/G4nK48m3ozGfhxUn
a1IKTKVnopi/vn2TpiFkiDV8KeC8uylR+4qUkdbBEPsnuyk8LNwFTKzsJY0q7kYkvQJbCPHTS3uc
6hkPq3KPYa2wqYY1XcbmBVINCA9N9bXMU3jTzUcgQTIMI47AyuFsiMt1bDmIS+l7QoA4oF04GylE
V5EeA+cyeIeK1a15sdsNHmdeeTM3XMELfTrIV7He6GBQE961/A9JimsCdZUhogemaW7Ga/IsglYz
0BKRpsNSkuJg8CMaWhTSpCId7c01iRDlwpZctGqmAr1iNJpWXRpphI41QNTZyGxwNYgwm7pmPmcj
zGGnY29vm2w35GyZBCzPNtGznMCmiAJVpDjiPnQElpwN2pFL1WA6qJxbRaDOE4ByI6RUuidSFInw
q/u26IP2VoN5UnprIep8OE8iDSQvJ+I73KtqQr+by4gSFCH8JWE7eJPvWNbi0P1wTBd3Bbtm9CLd
54BXjcaz+siNNqyhWIR/H5PL1yCu8CRmNtSy+XTvhMixeSgFih9VbNjZAHk5bfi35wW2yDUZPGwh
2dyENaU0oIbnHXJTNUNB51FBobqjeQ3D7ZihQETjtPAibsS42WZsSSY1/iKUpKJerjc6GwqKGOM7
DeH+poTcxFxPrPSWdmjMLMlVBvrUQC+bIWl1FZZBwMdWvhwNcSgkXaVxSqW3HA0dZwIOjpbYZcm/
hvemooQ41vpyYiQPRyNt8o0R0aZsTXhRUj1AhpS1cS7ls6HuHn1aIlaLyzjshpQ2UPSsKoBvWBTG
8tEwdH6r7eHOhqMh8dNMHDndQ+zlprCumjMWicAZg6/ccd2XWpidjSInkt2AW6R+yVdHfOfxpgg3
UCLgShDHVZ5lshxFJp/ScXTvXJdqXI7zSIpaUJExEsf28IDlKegFB1xbd/6ru/FfQNT/+g9/v0x0
/sd/++Of/vA//uOXP/7yxx9//ae//fjLr//3x1//9qdf/tM/8Ntf8Hc/8nW//q8//P533uXz8+8e
/ug///rnH8uXL38s//0f/vzzX3/56U//+PMffvx9fvzdJ+2//+uPn9vvvP3/3p6v/+kPC60Ptf6P
//OPP/7y01/+5d9+bR/8evuV//unf//hd8ovvM5l3fzwZAEYvKhUvJiL2eD7/Wf9/nf7L77zHv/J
Eh8Qj8MSSdYl5psAa3WJJybmuIQKKAujVLuMva8ukXPfLSF/fAoFXsTFgVSXCLPhsATCjlhf2sZA
h2VZXSJ+7riEb1fSVEcXtWwf58xde93BsQ9LwAKRiEE0bQjW+vH1Jd77EwU2Dl1WJQUXbHtV15d4
kmMen0KCDFEL2t3QifK74Am6JcK3Dpct6db68fWn+Dh5Fwpb92z/4lNAodefuRoQ50hxNRNZeIt0
PFeXeN6+Y1tCKbUpv5OEZGvrS3yJTx/fBeuUNJvSgam5+7W5/C4c/n4JVS70G52I+hu3V3V9icgS
HZ8imaysGLHFqLH14+tLJJg7LoE8pliBM7WIThVft/JgvwR2hdo0aYHMFFw/vvwUd6Z0P1HpBULh
9lcjBBSfQiFr/ZnbErBX9eQX4g7Qis2+XH4KqdzJEkrXfAV+Uoviq0/x1tkoPZL6QQ3kQJJrXLzq
Ertb2zcKfBHWEceHRbA+5PWNeurvBRgRF1Kd2WDkMG+rT7H/zP0povguPDBcmbGqLyGkPF49TQfg
fr3z3N6AJcBo3RJuXXrzFfQ0/dU3qklgLJu9bRR6hDun0knHLzX14rtAt1+/Y19CUivaZUQyD2f9
+PKJQpdZv+NuCRm0LBp9RL1p/fj6Em+9vyCpIrhRF5A+haZT3qj+XmQYjKBT1i7+H7DE5/Y+t406
EtGKT4GTt+7E3RLeRORdbz0X5SX61200ctSbvAt9a/WNEuT3T4EFD+VPR/qQyDytustO7BslaE6T
RKZDDTCDOvz6JYgEYr+1rHLE7Q5b7/gUYg+kHPNeVLm2fbx+9U4CTlR8/W7pax0SRwn6uqdAtKYh
KTJgQQaEzVDvfgmdJk3kwNndE9rCRp08RZTumA/xgYL8+guuL3ESNmdKhJAcEx68v52G60uEa3Q4
UQprnJEgh2MKBbBoQMBZ63dsV48RT4OcYpMC3PYLLj8FFv/JEuSF1OwyA2kPUC4vwa/1S6BX47W8
ZG7KiPAgZYnjuzBeVfyxCNtuD1l4iu197u8i+gix40ldBxza3XOuSygP5E3jtT2p7Q84tGF3PG6U
uk5ozcJmt2JAUqxN7GQJb1mUJhkbEdO2mTjdU4ialeXlMGNO1Ha39ncRjSk8PZ3XTU68ersjSXh8
Ck0CUu7k9oqG68fXD+1LZ2n1DKopaIuNHdmjh+tL7HHxvlEHpfHqRn2enKhDQ2h1iT2x3p/ioLNW
XeK5M+YY9C+qN2lb/BxhzKVz65HZniIRjiQGFJyhUuvH1193FPEOhzZLSPdke8ztZiULS/T3Qkye
+V/RlEDpXH/B5SXUpdbv2DdKAii+Ims2JJ0kp3SyxFdCNUGCDqj6u1BG75dgPVAXoxMLB1k/LmxU
/7oR7fRuJbMfE+T0AIXCJvIlhnvULAYEOXzCuhPb645kv7mdStfpb1o/vrxR5BHX79iXIOOSCi2I
EOq1flxYoj9RR5XQqo3qcVq7RIMoVH3bNSLICQX/YEDU9EEjPJN5PANet+/pljBgE/zIbfPfAxyr
xpZ+ibAWNEo7tSOQHKL7/RIqoCTolcXSnbh+fPlEqYas37EdWtMINE4jOuK5DFhCEnGyBCuOOYKH
PgKPEiH3S0QTwGlSWxhR11PO6ZfQzZPqJ0xtRImkMTwO9wKNhI1vDGel1vUXXH7dhKXW79heNxw4
4SwQAcloe1WFJbafebcEh6QeLcMfAXnJubqnyAyFUG91m3kn68eFp9h2YnsKrAM8YjCOOz4itc+E
oMPr1uGY6ADJzg3f3EnhKfpDq13ApRfifL4NMeavJ0skKgCqIYWMsLQY191GQZtjPaBquOn1jcKv
65dAXoKoGY2Wf9aPL78Ltbv1O7YTJZlM1K+Um+Fr68fXl9gxrX2J93i7dGHq0R2wUa+97ya8ggSu
VzUNmAOW+DzZKCVLdXXpiwxjuzbXNyrdQ4erBymHbUbbmWTtdhquL/HR34s4PNVJC1FiH/AU4cA9
PgXuFUqOBh7I/wivB6M7WaKFOBm5OyKF+fjeBTmk4ZxVISE6n2rS+guuv4s+jrIEAXiiHHrJm5zU
so+FJU42CnraAkJEkB3Xu75EH3A22wHFcXbFnPWN8lXrZq8GhKql7AWsJjce4fWQSvolwjNxljzC
EGJA7y/0p+CpmaaDTstlrL/g8rtoU80er54leCJuNdqcuyG+vkRvoyzxpfrCJanzDMhYZSrrTuyv
W+OYWBASHLmS9ePrTxF5l+NGHVQSilfPz+2X0OaUUXZYDq3pq7pEnyU1lneaeUSFI8iuCOMnTwEE
1sePODOE5dVHIFElSsVKpgdxrns9VqJ7ChFanLbHGBLkwPfPlnAvkkvGkqwfXz20H2j363ds9wIh
OAEUKARwPsCA7OHevoTm2xfJfcaPjLBRexRztwTELqQf5mO/Nlc3SkvoyetOfQQNJFWGAQEn2l7/
LjL4RDxr0sUQmmgfcGpNwiSDIpFSGEHZdYP7p9BjFi30kM2H+IuTjQo9FCcHNNlkmKtmsOc2I7Mo
JUX3OsPDt9Nw/USdXD2lJGWNL/OM45XWfby+xG7ntnuRtkw9C86sXqsBt7vnmcu2W1afHpURdb27
79ifAkYbOo7nGPIudiO0L+HnG3OSvsgh/qJns5B6FS7rngJ0jsi7udD1yGxPET0tDZm86pCkGNnj
ZIko3EnHnt642PXj64e2p5pEpw4Cwm9nsNdmX64v8dFBwZEJ4SqcWE1Vuzu5vsR771jJ2ELk86oZ
2rLvvi+i7q9bQK4LxrFF/hmwxEcfNtOeVRELJL9oa9YsLbpH/y7kLRH8gGpnxkz1RLGl205sG+Wr
lQxz9zAEymZQQedkCTSZdPU0gHDAU/QYiF7lgEWA1Ez3KbskT3HyusVoisSYaokH6+9i9//buxCF
uhO6VBTE6l4vJKj1Z+5L6LbFVVOglOptr+rq7c4PPlkCf0xcKwQZkBTjFpw8hTJxWj+NSIYirL/g
+lP0xegMwIkaNFr+ItJfvd09HiWEUlQXS8V576fh+lP0BVBLcEYQL8paA9JJ72K7W/uJOvSC1zaK
PFdvBsPdxD0QNXst22m4ulFSmN4lJfAX0QY1H2JA3vunkHjDiRDi0t29XZurT+HqbTuxvYtolKKC
wLuoRG0fX1/iBANJ/SIFew4cxlm+esje63fcPcXjxKXaiWIG+0OLn61+QcY0qcwAl9Qziz6NUVRJ
cveGsB9dvW2z942C5oVKy0QOoP3gxJxs1EEFpPgunPz+dR80aMpLnG3Uo+hPdYnnk9sd6gQAwS4O
ILv6lu367q/7IORUfAomtX8XooL0oZF/HvIUJ8DdUWWn+BQA/u4pjmIttSUEl/29sE/MOa3wdP5u
B+6qpeWSeiSHiAbuAQYWHHVElnSSX4jJDTfF+kEDr0eDnuLkXahMwtN4jUVXvfou9s3e7oXOKoeW
cxU5j8Bpd8+5L4EBkngaUtvU4atPsRe075fQlpEZb0M6egTg/b2QrHrdYWDhmqwfXz+07yeHFgKC
vaSBK1rv9SV67oFQEL9L57WxkSM6F+zH+jPXd+EdP85Grb7uyAYu33G3xOOc4uoSvUvKREGEu5YZ
D0Gb9/Lj/hRRZycVZr9G9MKAIvqNImsMjBL9U7oYcGj3fHF/isME7eK7kPf2TyHSvJ9yVlyijS85
nigqz5qjdZEgs2yG+Prt7vsvMIpEBgowRhqOELFxj7uNOk65Km7U3ZHZXjdmRvrPCFkO4TYrq/VP
8YoFoiYGbpaOrR9ffhdY0ut37E8Rkhc9dQTOEe/iBMkhNEyFrCkia8PeTFjhKU426p270GUKB24y
6NXXvVdy9o0iDKF6ASBcJoVVl+ixwUaa1tQDz46i5vqqLm+UmGz9jv0p1BYoRgoJcZjqjhU3sF/i
q3VeeBewr7qlVaU4W8JjmBKP9D/gROEvd0v4ZvULoiMWGoD8K0SeLAHz+kq/zRCuGiizX8LNdq0V
9ZZRVdVDexLkRO3sUwk3U/TqeFRi1/4pwkkENmdS8n4zL98LvQn9EugfLjfKqzxt28fLS6gYnSwh
yVNjTffkAPgRK+1kie/hLrWXPYCkoaBzsgRISosVLssIsiuR534JHk+C5Pap4w4wIH0LOSMul8T6
R8AaEXCyQ/1TKK1qaww1UYywfnz5RAFU1u/YjDmxxGyRqrpMbLMv15fodQ9wMwBSYM6wQOq5norY
yVPIt20SISyIdnmj+IN+iRhBk76NRKdtOGCJ/VRu74IS2RP6gestsawf2qZQu1jrfYkoPX9kPPoQ
egPEqTtRAGCM4DdiYeG9rh9fPlHwlPU79qfACYhsOsc3ohH+pH6B/R1uQ/oKgOblp1Dv7iMQXTYf
AgPKJiN6YVRhTt5FNglRAzNgRHGBc+vfRQQPwq8UotcDTjZiy1H2150ROWAQlnDA7YbQ9bfb5IQP
XFRYahT71oe8fmh7wgyZDvEBG8VIjXmK/kRlkFD4cLoLgCDVp/AueseqhCtfTSToDpbvBXrx9jO3
150Rh41GFnWC7TRcfheaataduFtCokf91qUYwfm/Y2HsS7h6GOAp3Y9obNTU2z8FEhnbEbAF4WT9
+PpG9SUS6apEMkMZ8Bt2uOryEs7O+jP3jRIgsLJp/xyB06pDniwR0C5+e4gwo4LL2RIyMKkHOzgg
v/BiuyVURpBMQjbBpNj28fq7OHFJlgjFi/NextwXcz2NvSdPYQwYhV3Qnf9YPy48RW/MEWkjo2eQ
7pB0Eti7/szt0L7LMb3sLDQCA4EUnC0Bb9ZL14jg68eFjeotrVJ96Eu48gzx9pCXl7irR+0bBVnF
rKBzofep7i+w0tad2JdAIUPIIaymBbt+L4A2J0tkClXmCYk7t1d1eaNOKsW6ePwVCmS4XgOW6Mu4
lkhykRZ1wHx9CchWv1GSYigLf0R2sPwueM/tO/bXzXMnt9e8PCDg1PS37cTdEhkYEec6RLBU7Npv
VCLzEB8RXgdcPZz1fgm1JGSTnKoRAMVdM/2+UXr1MlIboX0EQKFJq38KVLuos+iHH6GrdtfAvT0F
I2s+LlyQZ6q/C4lY7/XICdECVI4eUrVX/+/DgyCCmeFkLMKAlkBP0R9a5TwmJOqxI9qWPcXJRklc
mA++YgQ2aIk+KaY+nWlHmYcwoIsEu6AH7vg6Ot2ZBBO9jvVMX/UX3kXvkqTDcmV6ZCEPbtfm8hJi
1/VnbveC+X21VXZphJJGxG77JcD+wZsHcTjdspMlkoIZ+Zzwv75RZ2izghg+PscKBRng9e5EifZ3
wb4q5IKawRTbabj+uvveSTGgfLVN1GSltst/eQkqCt27gGN7hibcNgCWd6L6q4ePI7OIOmN4/+sv
KDxFfy/AaWgHKlaqPQPexZ0o0fa6pd1h0zaopR7TsqnbkblbghhPBGqHqMORDTp5F+aGkaZlBkcU
F6g3nbwLmX0ktNECBsy/8BSbhdg3yhLhyytQDuh0s0Tv9ZTbTCNpo/gG6PzbqLOnADuStyZdNKDQ
A+voA07kyiSSmbOBnVi+encK1vu70JTkdUhgYmsHLHFyaDEG38BRnAZcfsASJ687S2ggyezsvW3p
so0Suq4/c98oo2cIBvCsQ96FaWQnS6i6RXyJ+xtgBs+qkxEsog4tEKG9VH/dwvv+KUTLUIV03Ay5
3Scl9SRJYJYQtUdcPbaiewoMSxUrGjla6kZcvT1o3U6UjBvq5UThVo943SdVmAx5hRzYrRHcZgTB
/nXjmSvcIx2zIPtDXr56dz1/+0ahfjNPFMOQXrdXdXkJxq5/3bwtPFtFbITomTiq9xciG6zEvHSE
9m0fLz8Fkbn+KWJjn1PXC7q2fnx5Ce2k63fs7wJqB8sG8mQK8vrx9SXOrp4sDJmdDfQY20NeXoKQ
5Pozb0/hNVP5wTRRWBhBhzNpa/uZ+xLYAnQVEk2JbddfcPkp5I3rd+xL4H8gozpsI7hqqpPbz9yX
CL1S4qHIyqivv+D6U3RUk9RgNDTCFXBZBqBqEaNaf+b2FEIo7EqS41S0B0QgGAz9EpGfCJ92CMKJ
5njyFC8gYHZWKjOAsssGHSMQ1gPmZTYFHCRKMOtDXn7dooz1O/Z34dnEaur2Q1zSS9eoEm/36m/Z
dxqstoe8/hSdGcwSQnMQiDBkgAYFIlT/unXBWEV+8SRV2vbx+lN0NFFPYV2+lXYUaL6+hLpX97qx
EqEG4v4xICpwv18i+YtiuvRCeW/9+PJGMXbrd2yHFiSvZU/ZTeQ5IMgRGPdLmBiBR6bNm6ndTsP1
p9iJ5PtTYDVrEgM+jlATldBtP3NfAgTCQoGlVA7rV48aX79RBmNpvYZOjGDLOzbHjNW94JF0Lhiw
oRdti4Euv4uPDmZpS0C73HEsqXp1MhBEv1EMFMBZ/DOkEV5n4ckSfIZB4ebG3QXulzdKGeRkiZSp
kMyxD3YA9PoSJxEIMTLGXPGQeNFevLy8hKN58hTRuRDfZKRz3UbBGLsl4HXgNMC5YHAAb1BE1i/h
+5lYiDPC63b5CxvVv265BSvu3gHnB6g3yFL6p1CcRAFXuxgScEKV+yUwcsRSos5wtNePL2+UZGv9
js3Spu2aH2HOh4jY2JF+CfkqNhzu9IipslKVk6dIDiZMFK0NYHnldvVPgdfgjatGv40oLty1T23v
AmAev4odAArZzvT1170HrfsSkQOxwqee+wF5t/y62yhM1LA36YUJDDd3cvkpcKD6JUJtVod5eVPf
217V5SXUtfsl0hcBCxY7jzCDWgj6JZhyhdxQOEcoL/VcNUBXmjPT5oEVVz9ReCvbqdxOVFphtAyR
oYN11m0UKle3UakZpswDmB8RDQJk+yVgj4kOMF2Z2vXj6yeqo2B5Fw5ruGRwlgF9rMCi3ndDiKhD
SC3AkEPeRX/1zM4MZLeMnh+wUbuF2E4UIUPlz6SSY0rqJ4cWVE55zttWBR0QHgjB1yOzP8Ub84Gj
ndbi3RAXTlR/aL0J/WdphtHTP+Bd7BZifwpuGz0xxeghGMhure+WALOokmDTWGXdx+sb1dUvTAjB
BUrVftDr5nvWn7k9hdJkQFrxQWYirB9ffgrVovU79iWUJXHVTOnByK+/7rvQe18ioxBkrDmyAzg5
4vv+KWAT7JQobsTMhWgw9ktYwddnHMKduMP1d3ESmXPaUa9Rn+RZ6+9CMbh/Cr32pFMUxEY0qnyY
3tYtARNUtxfnkAQZYECohp4soS6ZQcI4Drutv/4uOpFMXY2i2bB1U3sbUADVu9g/BZBIDpbp10MA
iq4NzVOYbCN0BoTIM7YY6PpGdcKMlmBocY5zx0eU1KFP/UZ518Io0LyIdzvTl59CaNkvQUMDyCno
xLGsLyFw7Zf4yPCcdMPIlLYzffUpAjN2S+iH9jIYWd6ijjazFD3MohwmeVLBeB0hrcDS9i4JN0Mb
KzyYnO8AgEKQ3G+USvq7EyWwvfNYV9+FPq3+RGFmq8MErJXjb7/g6hIRce2fQg8rX4Q9KB8bscTJ
uxAKJq0nBniXp119Cv0P3RK+V1RuFJDPBsS0OZrHjbLE/2ftbnc1u2koAF8StDNzZgah/kFcANwB
KiOoVIHUD6ncPc/aJcnm9RZIiSvKDw56vRMnjr28bIfGDjK/wqXx591VeBgeViFcRY3ig3RQsDTC
ryJSTQyPT9ORBmPu+taN4kF5k5w1sPz5e8HNL/dCzYWxcelKFqbXsaW9G6HhcHq0caMsoanc5haj
3ERk9Iz8SOiJ51fPdo9TeROR6y2fhGy+eAPbhxZCV0WIjzibsP804xx/3hYBEBq/sVZhk5xaObHA
2uPP2yJuIekUkaFxglUJDPN/5xfsi6gO59WryOcjSeVxPV/Fw73QDknIjfoj+DjnRwGd5mfeNkpN
j1Yd+sc2YIOu3oMIfcY/Bka6yvbON6omF+gYQ1TaMkyylWraVvetPcPaKBVPThXmQSzV8SrEW+M3
pgjMKzfDTLf0HDm/F7XBtZERXLWPafHbU/DLA6ireE+AfkIYYA0kcM9/cXI4gpJVeOzpatLwJN1K
dpYu6ACSehXzNzxJSizKRkGbhfYyDA7uwi/2D+2DAYEdYD9C1BDv1s3cF1HTVXgHrgQ1hNzQsVGl
LkkzELnVjI0LSfQcLMIFrSdKXaYk8Ztm/y1mkI14VTfqkg3yXqD9N/SPSmlvFQEYFNqkq3JD92n0
6eIeyBcmySO0wMTqCCdLlboymLhQ3ry0iDuHvFytYqPYDU9S2qYAvZZ92b4XD6H911SAOiGQkQQ9
j1ghgOW9ICLW8Z1mIJKg8zRsr8KelxMFL4REwThBIQ23+4EVDHkxNwI1sauwcX3mMOZEYNk6stJV
HejBrUvNEgGTTP3kV3zzc1ge2Dv1uUQ4SeBTzIeOCVxq6osZhBngPiboxg44z+tpQ1VF6PIvVIWq
pcB8/nn70N66N82NQmhKRYHsgv0696Me2PIgWm0fAV5yhw1s+cRz5eqhRb2DeiWj1IBHEVHibgwT
rRWkDl1vqZ7xBfu6qE4OZ5ONCvwhzGgw5ry+8ZlL3fgAoGy+qBCjYRWVPp0WPLFSSes11BQ7NvVJ
EoRhf+vOiMvecS/KlEDkKCaQmCDODXVJULWqC73nWFm5JPFkQwgjL1XUjQuMfcAJ0eqi4dWDdDyI
4H6kkC7zMxtOVKUmcmyULiCz8P3RwMcX7F+9ClCkY7PnW2IhSEuDiPUb8+rx01IuhAPeUahCsfNB
uIsQinnxImiasP2NWrH7EpGpNlfLVTjFPNP7ItbLuUSAPxCnGZC3hkxxHoZxZJYIRQUq1NnbDuc/
70IVgUwLj6KKjG0Zf97fqIf4In1fJPXS9Lih+FqaooYwEHnoAXoiJ6HDPSidwNPBK/4TX7BnlACG
4Njsoe5kWEN+9O4F/h9/3tdF5R68g2Pz4LQL9m+HT7vu1lqF0B5/Iu+qqPV8FWVaAV04tGkIogHd
jZqwv1Gl7wERnEE+QrjgHY3fOWVjJ+ZGeY6+zqyQaLzDPahlaJ4jpTZXMJb5MOML9jeqEgM0PE5J
QSo8Oohk4ot58NdGyZDgmguVUJjmn7dXwUMeO3ETAcORwYgN6dBF6R8lU+/jwVE4nKp+z3Wh+K+s
Qncq2KPUaIjB88AdbFRx1TK3G/ub8yzNulhBByLmTkxdcGm9RggOaeV7/HarEZu/8asI9AntTNKd
VjDZQgL3sf+tCyLcukyuoosO599nPojgo+kxQ0qHjbrvxNwov5wO2vKsLU34VSfXjcrgCAmxZEnO
3WY87/nmzFUoiQZPaKcBkzo/tNgsL2+3vWEHZevTbEsud37B7r0IgahsFHQnjr/XFQN5XpsDES9R
UlYhzMM/8LDq+zNVdSBi7sTShRwSrgxicAeI6hrPnZgi0nQp9SMKfjtYXt6Fogsi5NuYDw7VCj+2
N+pG6r+tgqcbn7ClQz5jV9UtvEjhMlxNOdpU1f4qVuJurYI/rnBZfkHS+/xEuWVVF6F4KaBM2dCK
0/ZX8cosci9CawZGuSBQ3PNV6HNVV8H/kK+SyEU/mGd6fxUL5Fi6yKRzviZ73sGWV1ZTVgFgYR7T
YMbQ14YT9Qqi5hWSVeDfBJRvSEYz1i9OTkTgK4Kz7VWLAVECUTcKYH7B8hngfa5uxMEqAqaAjJ+q
QFTt8eftE+V3xm/ME+U5Ba/AJ0jquBfrM28iQCCm40K0b1ZyfxWvICp1wyeEFrjNPKmOVby2HPlV
xDWwhY/Tka6STa26wD1ItOpNalnF8sWWLrza3Gml/p6L+Shu68L7XFeRHl6uthDplgfaFqGXRRXB
j0J1DWreY0DqvbhQu+DAfP8GbxBkXVYBUEuLO4+3COfc0koiVBGcBgGrTlhKMKaq9nXxGrG6F+mZ
8jm1aO5ehxl8TVdFRAphdGYJXfSckI/IMK31vBdxBOmD054eT2Mf9zdqbfZNBIc2eTe+7bo2+yJe
u/3YqJQMpUmmxGFDFsa5nxZirUKZujo07pTn9fxEKSUdm30TAXY0Gpcf1aEL4dCDCDBLamWVdzcc
WpyVBxHgWQ1wLxrWXOS2uj0KDyJ4nHBUpOQGyq4kyAuqlhMF84dEAWndmo5VzCOz1E0ENAp/gimZ
izzYqAddwJidJiBnR17PRlVjjt0lg+HMCvdW5H+wimmEbhvF7Y8tT9ewuch9EQ8hjGR0/EGxRVo4
jAO3LeKGBq1VxF2m6yTEGh5Wdb3jM5eIXGphTNKfHRHrw6uHNpGBKqG6dgRi4uuyCj/NY3YltHFo
OVHz+s6NUpTE4/S8CvUa1P32yqBgQPy2UE8mhqxz5F9kWg1IZl5nklE4dw0b5dGpukAwQa5089Mi
Yvx5/148eCCSMJxBdxtdvwM9WLj7UjfmtA50Ybs2IP+CxodD+8FR0l1BE6mGRE8q3sdmr1XI62kq
axJQB5HMKh7UnXRYmmBp1dfgqknW1lV8Um+InKjJTMd7gblXRYRABuKhkZZYr4JF8DTXTlmBi9cR
2it/fl1F0jCYAfFoW6Zn3pC5caICmkv0eDHegnOOL9i93fKDxUZBKPAfcaid247KaOZ6fOZaRfp0
Jx/GmTo/tFZRRYTMd+UVEt3PRe5uVO5XWYWaQC8qOIrrvLCkAxHlXsQ0XR1wIS0NbZGkq4rbzLex
U+4domgLZr5ezqnujEpKvpvX3EAT9bA+qBuIevUNwB08L6YTlhZLi56t4jd5+8C1U1Xb6kbgKycK
B1UemhXh0jZkxDBKHkSEmYUminOyQLf9VTyYwYvoCsWxSx2WFqWkruJqkRkTaJ8adLHixXloJaO9
qekZrJPv3Mf9jarJBfWMoAOniZgOS6uZXd0ol4L/jzaoZHb+eX8Vr1y1z2nBmTQVTKrHgMjM11Xo
lY4TZ8MyqHP8eX8Vrywvq4BmI+PAUB3ZtY/7Iqrzr2wsxVX+VWTVcfUqWKTU3i9zB1M+2ZC1ZyrG
Zs97AfzwFgmLBTINoT3ObhXBPUiiCujcQHblMM2Dv1aRQ+ssuRy3apx9dVeqSaj4+X5AagtY9Ol1
vl4ObcKL9D3IbOq5yO1VfKi5JAW/qaMjI71Gj0Vw1eZvTF1kLhYJYrHcvnEaDlZRDy0YSrckqaqW
iNUgvel6r1Wk2BcIeQ12brBRrxWg1K0pu1Y5gkl5kvON+iSfMzZ7rSJVQ+pMof8dBb9SeA8ikk2i
C5hah6V97YJloz7ItXHVUAc7+oE4NHWj4nsgYSkLVEHe4IFUDCTdTICoaaOBnTgP3Pa9cDSLLhLW
I1lyDVJmNf68L+K16RldCIbBzRpM4gc3AHc3734eWg5UCDM42rrMnBsQzsbYiSWCEgSSwXM6spOo
vw8i8GUunKWjZ5Foq/pR2AB8cuiEjp/Lcd9WN9CmrAIgD2fmbUopNXggoogHESJJwYV3tSMZbTx0
FcF0SMBktuVttNX+Rj3gUfHRxPaQHKVDcx+3RShGr6sQYCQ5khj/HGbJqMEHEclfMJAuR4dn/lq2
zIBkSKtJK8gsIJAGG7U2e95u5WEyihrtslMtq3jQBRkGCaAOqipuMOavxRHZKCbWfQmDoqGryUcZ
kaLu9L5AAE8b7Q7nH+GtirjybdgTMpQN6tbwr4rQ3CksTmmejsbvXukigj/On5UBhUN2rOK1ewN1
I0+LiFVIoMw3HFpQx+sqki/0prp5mq82JEBvzYDH1eMH8jbj0obZN6/Nthnk5tdVECGYzPiLDlRN
+q6KSK4bjPOGlt/g096g/bVRwEdUMvwlLue5Afn8WsAlSay8I+06zBHO+z0Wua+L5VGuVYiRtI4C
skgeNohYmNZNBCwY3swPaVlF5aoZYCCNq/4i2e4OddcsTEQgNqQjSMjs57qosR4R/OYMPEl7pAZd
VPZjeiqEzZeGPx2vnhzF2ImpbhdPlRt/1ko6VlHpcCpk83Argn/v3M7nZPteGGNTVuHHIUUgKaUF
De+F1gZVhAdDBzrXG85zHiUBzoqIdz7fwyR3KDA+3yi0+yoCCMIQWkoHQAEneFjFBwQQXBABTEPB
ryRkfS8YP06aGrGk1c+vntEKZaPUp6SVetM0NFDNgwjwhMyewiH3vGEVD0+SzOFHnrMGT96keRr2
r946ldOAoLFAQHAbDOBdl39XRFqnVV3IsFIF3IvCjzdKOduDLtLiIg9fz1iHGxq0NiojPIIHezTO
nyTwY70Xibg9e6n7bSDk249phOYqiMhMeI5UD6q2StmWiMwxFXmLMjpYXje/+CYCMGgJCYs7DEjl
08bpv0brpdi+4+q99snhcIZWhJroVMFC5qO4e/XgtPM31kaZnqMTiGZ92axxM/dFVA4n+FdILLHg
tDWkcd2LemgzCE2DzOSqOlLqOpiMnZgbFUJwRnN6vDsKfn1qFZE2u5xNj6uHY/x5Wxfgs/EbcxXC
iqstQXL3KwW7L2KlWZYIqH944G/p3zC/YFuEOKWuAhLs7iE59JR4fJyfuVahCw+S6McUJzWEk6YJ
lVUojAhmGKba7VHc3ShRSnXVxJDoj/473f7ntdkXsX5jbhQTrqAgPfRaAAqOX9mojNcLcVDwfeP8
7a7CZ1Z1w5m12ApvUCOs43Ay/KG6ihR4wLy6uv08hJMimLdMtfzMoC9bv7tRIut6aG1S2gl5NZSB
zkXui3jShcHXPKiMRGtw/umivnpY7BlUrJGG1k8N6q55PYi8x0icCTVyz8dpONiocrvVpwST5zvD
1ho8cwH2+Mxxu9N5KeRsOW/pvbmP+6tYaNAUISAWi6XOQ/+X41ePusvDCnzkQ6k7DAV8fcH+Kiqz
KLMgk65XBMeCdWzUPJVro+KmMV4iY67OUNX+KipAASeyV+mNFODrXMSt8GitApKDqqb1Wbpcn6+i
PkkOLDJLsByh8bkfBRGqJ0pDoWsuTPjZDQZE4Dt2Ym6Uzi/cWuX23JCGVWjUUEXEiqfYFzp4jqoB
csp7waboZ46BBc/piFh14q6r4MqK6wOANDj/Xp5prZcuDKZgnAymBoI0HNplIaaIjFnD3A5W1IA2
e7vnZy4RLJM2FJxOMfFc5LYB4b0WXWQy1lfpQmcQUIN7gJ1bRchVofunHUiLMV92bm3Um0nqOHFJ
8DW8F0KVugpauHg5LV2wUDHqvTCpMaMa84AL+sYX7Kv7wT2ICCiqgLiF/fhQNJSxNvIW+lf2qBsE
OHZiqhsIJS4WUqpWaXhYb9Mnlgh+OSRKIWvDRHj9UWr+Al9X/hbFIZ1slpXcVjeQsW6Uc6ZGhsfG
pk/7si1CJXoRgZGTVn28kISt48/7IlYYNHWhloc55+oggzSIUAo2PnOJMDgzLxLfoaEpgSBi7sQS
ka4NQXFaspO6XVV1o1amxi1SWpD/2g8kCKqSSpAX9GAtcl/dtZNG2ACcTcEY92CRwA5EFDxKBhrZ
H5NGSWCHe3BjYUx1g2clFbi0PM71Ym2v4n2tXEApStSN6mU2ZIc3WEl9QCIBt/BCuNpAwXJoqy7C
3UzXM1bEuR03c3+jHt5u6VWugWDSsV3hx76IyqDQwUsnobCXQnJuWMVrs3HpthSfqYcRXcgeTvty
sIoZ9c5DC5LPCI+QURv4UdRd3+7k0kMjc81bQpjaPFa9kzYajixkrYEYkL6C41TOjUpnflkeDb06
aD/OZXU41SpxP/jn6IkNTs77ypaXJ5ZJwoD0367HWOT+iapFQ9kgVaaShz1DIaFz4zOXLrxGQaNC
yV/ew/4qKizv52NqM4+kozxT3D2DubkKmHnUoRsnizv/vL+KWhmN4crLkV9l0P0z9vFAxDwyt1XI
dl9Bd/Le5yJqXk9bV/6H/6S+u8PSVsIMEaw4knkq3Rb7YX+jauUC0DO0x/QEccHnPu6LqJULQr2L
1kfpHbX2zOA8MkPdRNgiiLwSzZvLu7+KtRM3EQjBLC3qfweI6haPU7lEiDEFMNiJHbWTn27EwCWC
pjP/TszaQHYl4mEV4X5rDqdvSseMHpOb60alXZHRFCbgtdio1xk9YjyTP1OgmaYdDRMbPQnlvSAi
P600Mwmfeab3D+3CF6e6sUTFLilFkyyeqtoXUelwVxKXNnBpLaJhFbVGLEkeOZ50AwQGN4ioWRip
MJPeYMHGtXdkYW5R79IFcJMnlRHkLWhzTS5wShCDGXJ3o4HbzNOYD8JcBQaWhiMU3kIC54HU252q
hctfww5ugB8V7hQDwsbSdzorxGEbf96+F6aAj9+YG2XyhZZqbCGn87xhqTacVQS+T9DsVOTqwj++
YH8V1QOhAD3PNDR8r76x4XbLhIzPnBtlRhlY0q3zz7L1+6t4nRLImKPZKVxIFXnLYKmHKR4A1BTj
hi3Tw0R9sLRsn2YBPDYN/xsAioc2ei582FfeVUmrFl3UVy8d7nBZjOnMPLRxGvbVXTn/4mSX2q1I
I99lX/ZFVJ45Sy4VLV7Flukw5sZ4jZ2Y9+JDcm5vuKIXdXf8+WAVBae1Cl3beM6g1E8dBqQmQEX7
V6lKekN3UE08z2Mn1kbFMUjfYy5nh42qLQ3hR+j+6u0RKDogL0zvugr4I2aDE2X6XcOT9PlJBHJG
0KL0+pwHbv9E1aBYbMZCXUl1Pa4bRNQCLudVv7AMGhXYN/i0wNKiC4RdAxc46Jnn2GGj5k7MQxuc
SFXP1fug4+o9BMUK4J0mmRLEmaWqA3VP13uuQi0zfPbKMDT0ycHQngf/JiK3wkTWDJ+cX7C/iodY
T3NrsGMcczVQDequ2CBEEHYQX9AlX8zF3VWorqoPa/iK3lahUkff5vQmKvcCUB6eWuKMjihJHPQk
IjOdZdR7nqSHcNIqsP1tVwhl82bu6sJGVUsry40JworEd24QUftHaUwlJobeCY4byjMhHSVFEhEK
fc0HRyxa4cfuRqVN5au6Y5t4tKoWwv2fp2FfRF0FIDud2zJjT5jWIGJ5lMNGEaGC3GiKeLXn74W0
UTlR6T+RTkK52g0JUIyPqgtWEA1V0i2vRsdGlROlolGaGMOSpW1I9FhFeS+IiBpQHAwKWfjF/omq
bJZLRJwoqmgA7qxixu7zRJmv4V7rcREYskEXlWqi5Zn3QtvEUNo7RNRMMYQ5fekwpKQvWl698iSF
vskLDMzC/T+2tDyBogs5w99yZlOh2dK+HsT4agYRyNIZ2lvRgjbLmZd7EY5aqmQThhEyvmD/XlR6
gxKYtNG4xNyobPsiaiBGBO/G2FpHqyF/gaNZbJR324VIV3P6Pnc43e652eN2q49V0IgagAjbgHBy
wufBXyLENWktqYdNQ3tJb3dxOENJ9B9W5FL8/zxRv/n2l9/97cs///D3777/6x//8dN3P3335cdv
fv/0v/7p5y8//OvPX378+fuf/u//4T8/8e33X/7ywzf/BgAA//8=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900"/>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Population Distribution of Grants Funded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 Distribution of Grants Funded</a:t>
          </a:r>
        </a:p>
      </cx:txPr>
    </cx:title>
    <cx:plotArea>
      <cx:plotAreaRegion>
        <cx:series layoutId="clusteredColumn" uniqueId="{EB2F1B0B-1CD7-40F4-836A-1C77202310E5}">
          <cx:dataLabels/>
          <cx:dataId val="0"/>
          <cx:layoutPr>
            <cx:binning intervalClosed="r" underflow="10000" overflow="800000"/>
          </cx:layoutPr>
        </cx:series>
      </cx:plotAreaRegion>
      <cx:axis id="0">
        <cx:catScaling gapWidth="0"/>
        <cx:title>
          <cx:tx>
            <cx:txData>
              <cx:v>US Dollars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US Dollars</a:t>
              </a:r>
            </a:p>
          </cx:txPr>
        </cx:title>
        <cx:tickLabels/>
        <cx:numFmt formatCode="0" sourceLinked="0"/>
      </cx:axis>
      <cx:axis id="1" hidden="1">
        <cx:valScaling/>
        <cx:title>
          <cx:tx>
            <cx:txData>
              <cx:v>Quantity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Quantity</a:t>
              </a:r>
            </a:p>
          </cx:txPr>
        </cx:title>
        <cx:tickLabels/>
      </cx:axis>
    </cx:plotArea>
  </cx:chart>
  <cx:spPr>
    <a:ln>
      <a:noFill/>
    </a:ln>
  </cx:spPr>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13</xdr:col>
      <xdr:colOff>870480</xdr:colOff>
      <xdr:row>9</xdr:row>
      <xdr:rowOff>144246</xdr:rowOff>
    </xdr:from>
    <xdr:to>
      <xdr:col>17</xdr:col>
      <xdr:colOff>222250</xdr:colOff>
      <xdr:row>24</xdr:row>
      <xdr:rowOff>172820</xdr:rowOff>
    </xdr:to>
    <xdr:graphicFrame macro="">
      <xdr:nvGraphicFramePr>
        <xdr:cNvPr id="3" name="Chart 2">
          <a:extLst>
            <a:ext uri="{FF2B5EF4-FFF2-40B4-BE49-F238E27FC236}">
              <a16:creationId xmlns:a16="http://schemas.microsoft.com/office/drawing/2014/main" id="{084188E1-EC0D-4B3A-BE59-0CBEB74CF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444772</xdr:colOff>
      <xdr:row>38</xdr:row>
      <xdr:rowOff>142875</xdr:rowOff>
    </xdr:from>
    <xdr:to>
      <xdr:col>19</xdr:col>
      <xdr:colOff>119062</xdr:colOff>
      <xdr:row>53</xdr:row>
      <xdr:rowOff>72805</xdr:rowOff>
    </xdr:to>
    <xdr:graphicFrame macro="">
      <xdr:nvGraphicFramePr>
        <xdr:cNvPr id="4" name="Chart 3">
          <a:extLst>
            <a:ext uri="{FF2B5EF4-FFF2-40B4-BE49-F238E27FC236}">
              <a16:creationId xmlns:a16="http://schemas.microsoft.com/office/drawing/2014/main" id="{D05E04E7-C928-4217-9CD2-6F1CFE74F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347609</xdr:colOff>
      <xdr:row>40</xdr:row>
      <xdr:rowOff>35042</xdr:rowOff>
    </xdr:from>
    <xdr:to>
      <xdr:col>14</xdr:col>
      <xdr:colOff>595312</xdr:colOff>
      <xdr:row>50</xdr:row>
      <xdr:rowOff>42977</xdr:rowOff>
    </xdr:to>
    <xdr:graphicFrame macro="">
      <xdr:nvGraphicFramePr>
        <xdr:cNvPr id="5" name="Chart 4">
          <a:extLst>
            <a:ext uri="{FF2B5EF4-FFF2-40B4-BE49-F238E27FC236}">
              <a16:creationId xmlns:a16="http://schemas.microsoft.com/office/drawing/2014/main" id="{EE8BF8E4-B4FD-4F72-8123-47FAABAB0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285097</xdr:colOff>
      <xdr:row>40</xdr:row>
      <xdr:rowOff>63500</xdr:rowOff>
    </xdr:from>
    <xdr:to>
      <xdr:col>10</xdr:col>
      <xdr:colOff>1690688</xdr:colOff>
      <xdr:row>50</xdr:row>
      <xdr:rowOff>23819</xdr:rowOff>
    </xdr:to>
    <xdr:graphicFrame macro="">
      <xdr:nvGraphicFramePr>
        <xdr:cNvPr id="6" name="Chart 5">
          <a:extLst>
            <a:ext uri="{FF2B5EF4-FFF2-40B4-BE49-F238E27FC236}">
              <a16:creationId xmlns:a16="http://schemas.microsoft.com/office/drawing/2014/main" id="{BB3EA0A8-066F-424B-8E37-51E4846B6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82779</xdr:colOff>
      <xdr:row>36</xdr:row>
      <xdr:rowOff>46040</xdr:rowOff>
    </xdr:from>
    <xdr:to>
      <xdr:col>5</xdr:col>
      <xdr:colOff>533478</xdr:colOff>
      <xdr:row>41</xdr:row>
      <xdr:rowOff>37646</xdr:rowOff>
    </xdr:to>
    <mc:AlternateContent xmlns:mc="http://schemas.openxmlformats.org/markup-compatibility/2006" xmlns:a14="http://schemas.microsoft.com/office/drawing/2010/main">
      <mc:Choice Requires="a14">
        <xdr:graphicFrame macro="">
          <xdr:nvGraphicFramePr>
            <xdr:cNvPr id="19" name="SocioeconmicIndicator 1">
              <a:extLst>
                <a:ext uri="{FF2B5EF4-FFF2-40B4-BE49-F238E27FC236}">
                  <a16:creationId xmlns:a16="http://schemas.microsoft.com/office/drawing/2014/main" id="{83576261-6034-4423-B189-5FD06DBB6706}"/>
                </a:ext>
              </a:extLst>
            </xdr:cNvPr>
            <xdr:cNvGraphicFramePr/>
          </xdr:nvGraphicFramePr>
          <xdr:xfrm>
            <a:off x="0" y="0"/>
            <a:ext cx="0" cy="0"/>
          </xdr:xfrm>
          <a:graphic>
            <a:graphicData uri="http://schemas.microsoft.com/office/drawing/2010/slicer">
              <sle:slicer xmlns:sle="http://schemas.microsoft.com/office/drawing/2010/slicer" name="SocioeconmicIndicator 1"/>
            </a:graphicData>
          </a:graphic>
        </xdr:graphicFrame>
      </mc:Choice>
      <mc:Fallback xmlns="">
        <xdr:sp macro="" textlink="">
          <xdr:nvSpPr>
            <xdr:cNvPr id="0" name=""/>
            <xdr:cNvSpPr>
              <a:spLocks noTextEdit="1"/>
            </xdr:cNvSpPr>
          </xdr:nvSpPr>
          <xdr:spPr>
            <a:xfrm>
              <a:off x="2212298" y="7148969"/>
              <a:ext cx="1648127" cy="96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88898</xdr:colOff>
      <xdr:row>30</xdr:row>
      <xdr:rowOff>86180</xdr:rowOff>
    </xdr:from>
    <xdr:to>
      <xdr:col>5</xdr:col>
      <xdr:colOff>543151</xdr:colOff>
      <xdr:row>35</xdr:row>
      <xdr:rowOff>49212</xdr:rowOff>
    </xdr:to>
    <mc:AlternateContent xmlns:mc="http://schemas.openxmlformats.org/markup-compatibility/2006" xmlns:a14="http://schemas.microsoft.com/office/drawing/2010/main">
      <mc:Choice Requires="a14">
        <xdr:graphicFrame macro="">
          <xdr:nvGraphicFramePr>
            <xdr:cNvPr id="20" name="VeteranIndicator 1">
              <a:extLst>
                <a:ext uri="{FF2B5EF4-FFF2-40B4-BE49-F238E27FC236}">
                  <a16:creationId xmlns:a16="http://schemas.microsoft.com/office/drawing/2014/main" id="{7745AF08-2C0C-43FF-98A7-3942C7D180B2}"/>
                </a:ext>
              </a:extLst>
            </xdr:cNvPr>
            <xdr:cNvGraphicFramePr/>
          </xdr:nvGraphicFramePr>
          <xdr:xfrm>
            <a:off x="0" y="0"/>
            <a:ext cx="0" cy="0"/>
          </xdr:xfrm>
          <a:graphic>
            <a:graphicData uri="http://schemas.microsoft.com/office/drawing/2010/slicer">
              <sle:slicer xmlns:sle="http://schemas.microsoft.com/office/drawing/2010/slicer" name="VeteranIndicator 1"/>
            </a:graphicData>
          </a:graphic>
        </xdr:graphicFrame>
      </mc:Choice>
      <mc:Fallback xmlns="">
        <xdr:sp macro="" textlink="">
          <xdr:nvSpPr>
            <xdr:cNvPr id="0" name=""/>
            <xdr:cNvSpPr>
              <a:spLocks noTextEdit="1"/>
            </xdr:cNvSpPr>
          </xdr:nvSpPr>
          <xdr:spPr>
            <a:xfrm>
              <a:off x="2223812" y="6031094"/>
              <a:ext cx="1653089" cy="902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95338</xdr:colOff>
      <xdr:row>42</xdr:row>
      <xdr:rowOff>54875</xdr:rowOff>
    </xdr:from>
    <xdr:to>
      <xdr:col>5</xdr:col>
      <xdr:colOff>560779</xdr:colOff>
      <xdr:row>47</xdr:row>
      <xdr:rowOff>26750</xdr:rowOff>
    </xdr:to>
    <mc:AlternateContent xmlns:mc="http://schemas.openxmlformats.org/markup-compatibility/2006" xmlns:a14="http://schemas.microsoft.com/office/drawing/2010/main">
      <mc:Choice Requires="a14">
        <xdr:graphicFrame macro="">
          <xdr:nvGraphicFramePr>
            <xdr:cNvPr id="21" name="WomenOwnedIndicator 1">
              <a:extLst>
                <a:ext uri="{FF2B5EF4-FFF2-40B4-BE49-F238E27FC236}">
                  <a16:creationId xmlns:a16="http://schemas.microsoft.com/office/drawing/2014/main" id="{0AB8DBB4-C28D-453B-BF47-B920A04F3C73}"/>
                </a:ext>
              </a:extLst>
            </xdr:cNvPr>
            <xdr:cNvGraphicFramePr/>
          </xdr:nvGraphicFramePr>
          <xdr:xfrm>
            <a:off x="0" y="0"/>
            <a:ext cx="0" cy="0"/>
          </xdr:xfrm>
          <a:graphic>
            <a:graphicData uri="http://schemas.microsoft.com/office/drawing/2010/slicer">
              <sle:slicer xmlns:sle="http://schemas.microsoft.com/office/drawing/2010/slicer" name="WomenOwnedIndicator 1"/>
            </a:graphicData>
          </a:graphic>
        </xdr:graphicFrame>
      </mc:Choice>
      <mc:Fallback xmlns="">
        <xdr:sp macro="" textlink="">
          <xdr:nvSpPr>
            <xdr:cNvPr id="0" name=""/>
            <xdr:cNvSpPr>
              <a:spLocks noTextEdit="1"/>
            </xdr:cNvSpPr>
          </xdr:nvSpPr>
          <xdr:spPr>
            <a:xfrm>
              <a:off x="2224857" y="8259982"/>
              <a:ext cx="1662869" cy="9041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325439</xdr:colOff>
      <xdr:row>10</xdr:row>
      <xdr:rowOff>13608</xdr:rowOff>
    </xdr:from>
    <xdr:to>
      <xdr:col>13</xdr:col>
      <xdr:colOff>388937</xdr:colOff>
      <xdr:row>24</xdr:row>
      <xdr:rowOff>171223</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0F737E7A-2C75-4F56-8A4C-84D15243C8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407152" y="2237696"/>
              <a:ext cx="6516685" cy="27388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445634</xdr:colOff>
      <xdr:row>9</xdr:row>
      <xdr:rowOff>180295</xdr:rowOff>
    </xdr:from>
    <xdr:to>
      <xdr:col>8</xdr:col>
      <xdr:colOff>428626</xdr:colOff>
      <xdr:row>26</xdr:row>
      <xdr:rowOff>89920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7D6F9E5D-7E37-41FF-A157-1F7D11E52B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31534" y="2223408"/>
              <a:ext cx="4578805" cy="3033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492125</xdr:colOff>
      <xdr:row>28</xdr:row>
      <xdr:rowOff>66145</xdr:rowOff>
    </xdr:from>
    <xdr:to>
      <xdr:col>17</xdr:col>
      <xdr:colOff>269874</xdr:colOff>
      <xdr:row>36</xdr:row>
      <xdr:rowOff>105833</xdr:rowOff>
    </xdr:to>
    <xdr:graphicFrame macro="">
      <xdr:nvGraphicFramePr>
        <xdr:cNvPr id="2" name="Chart 1">
          <a:extLst>
            <a:ext uri="{FF2B5EF4-FFF2-40B4-BE49-F238E27FC236}">
              <a16:creationId xmlns:a16="http://schemas.microsoft.com/office/drawing/2014/main" id="{B9C49B8A-CFB4-49F7-ACD3-6D3BCE693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23813</xdr:colOff>
      <xdr:row>14</xdr:row>
      <xdr:rowOff>14287</xdr:rowOff>
    </xdr:from>
    <xdr:to>
      <xdr:col>1</xdr:col>
      <xdr:colOff>781051</xdr:colOff>
      <xdr:row>19</xdr:row>
      <xdr:rowOff>14287</xdr:rowOff>
    </xdr:to>
    <mc:AlternateContent xmlns:mc="http://schemas.openxmlformats.org/markup-compatibility/2006" xmlns:a14="http://schemas.microsoft.com/office/drawing/2010/main">
      <mc:Choice Requires="a14">
        <xdr:graphicFrame macro="">
          <xdr:nvGraphicFramePr>
            <xdr:cNvPr id="2" name="SocioeconmicIndicator">
              <a:extLst>
                <a:ext uri="{FF2B5EF4-FFF2-40B4-BE49-F238E27FC236}">
                  <a16:creationId xmlns:a16="http://schemas.microsoft.com/office/drawing/2014/main" id="{FE8B689E-8A88-4488-A3C8-4F01A64CED4D}"/>
                </a:ext>
              </a:extLst>
            </xdr:cNvPr>
            <xdr:cNvGraphicFramePr/>
          </xdr:nvGraphicFramePr>
          <xdr:xfrm>
            <a:off x="0" y="0"/>
            <a:ext cx="0" cy="0"/>
          </xdr:xfrm>
          <a:graphic>
            <a:graphicData uri="http://schemas.microsoft.com/office/drawing/2010/slicer">
              <sle:slicer xmlns:sle="http://schemas.microsoft.com/office/drawing/2010/slicer" name="SocioeconmicIndicator"/>
            </a:graphicData>
          </a:graphic>
        </xdr:graphicFrame>
      </mc:Choice>
      <mc:Fallback xmlns="">
        <xdr:sp macro="" textlink="">
          <xdr:nvSpPr>
            <xdr:cNvPr id="0" name=""/>
            <xdr:cNvSpPr>
              <a:spLocks noTextEdit="1"/>
            </xdr:cNvSpPr>
          </xdr:nvSpPr>
          <xdr:spPr>
            <a:xfrm>
              <a:off x="23813" y="2547937"/>
              <a:ext cx="1662113"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33337</xdr:colOff>
      <xdr:row>14</xdr:row>
      <xdr:rowOff>14289</xdr:rowOff>
    </xdr:from>
    <xdr:to>
      <xdr:col>2</xdr:col>
      <xdr:colOff>385763</xdr:colOff>
      <xdr:row>18</xdr:row>
      <xdr:rowOff>176213</xdr:rowOff>
    </xdr:to>
    <mc:AlternateContent xmlns:mc="http://schemas.openxmlformats.org/markup-compatibility/2006" xmlns:a14="http://schemas.microsoft.com/office/drawing/2010/main">
      <mc:Choice Requires="a14">
        <xdr:graphicFrame macro="">
          <xdr:nvGraphicFramePr>
            <xdr:cNvPr id="3" name="VeteranIndicator">
              <a:extLst>
                <a:ext uri="{FF2B5EF4-FFF2-40B4-BE49-F238E27FC236}">
                  <a16:creationId xmlns:a16="http://schemas.microsoft.com/office/drawing/2014/main" id="{ECCDE0F8-0501-4A46-8A2C-81896341E8A7}"/>
                </a:ext>
              </a:extLst>
            </xdr:cNvPr>
            <xdr:cNvGraphicFramePr/>
          </xdr:nvGraphicFramePr>
          <xdr:xfrm>
            <a:off x="0" y="0"/>
            <a:ext cx="0" cy="0"/>
          </xdr:xfrm>
          <a:graphic>
            <a:graphicData uri="http://schemas.microsoft.com/office/drawing/2010/slicer">
              <sle:slicer xmlns:sle="http://schemas.microsoft.com/office/drawing/2010/slicer" name="VeteranIndicator"/>
            </a:graphicData>
          </a:graphic>
        </xdr:graphicFrame>
      </mc:Choice>
      <mc:Fallback xmlns="">
        <xdr:sp macro="" textlink="">
          <xdr:nvSpPr>
            <xdr:cNvPr id="0" name=""/>
            <xdr:cNvSpPr>
              <a:spLocks noTextEdit="1"/>
            </xdr:cNvSpPr>
          </xdr:nvSpPr>
          <xdr:spPr>
            <a:xfrm>
              <a:off x="938212" y="2547939"/>
              <a:ext cx="1657351" cy="885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38099</xdr:colOff>
      <xdr:row>14</xdr:row>
      <xdr:rowOff>14288</xdr:rowOff>
    </xdr:from>
    <xdr:to>
      <xdr:col>3</xdr:col>
      <xdr:colOff>352424</xdr:colOff>
      <xdr:row>19</xdr:row>
      <xdr:rowOff>1</xdr:rowOff>
    </xdr:to>
    <mc:AlternateContent xmlns:mc="http://schemas.openxmlformats.org/markup-compatibility/2006" xmlns:a14="http://schemas.microsoft.com/office/drawing/2010/main">
      <mc:Choice Requires="a14">
        <xdr:graphicFrame macro="">
          <xdr:nvGraphicFramePr>
            <xdr:cNvPr id="4" name="WomenOwnedIndicator">
              <a:extLst>
                <a:ext uri="{FF2B5EF4-FFF2-40B4-BE49-F238E27FC236}">
                  <a16:creationId xmlns:a16="http://schemas.microsoft.com/office/drawing/2014/main" id="{D6D772FB-3772-471C-9E64-665F01C12798}"/>
                </a:ext>
              </a:extLst>
            </xdr:cNvPr>
            <xdr:cNvGraphicFramePr/>
          </xdr:nvGraphicFramePr>
          <xdr:xfrm>
            <a:off x="0" y="0"/>
            <a:ext cx="0" cy="0"/>
          </xdr:xfrm>
          <a:graphic>
            <a:graphicData uri="http://schemas.microsoft.com/office/drawing/2010/slicer">
              <sle:slicer xmlns:sle="http://schemas.microsoft.com/office/drawing/2010/slicer" name="WomenOwnedIndicator"/>
            </a:graphicData>
          </a:graphic>
        </xdr:graphicFrame>
      </mc:Choice>
      <mc:Fallback xmlns="">
        <xdr:sp macro="" textlink="">
          <xdr:nvSpPr>
            <xdr:cNvPr id="0" name=""/>
            <xdr:cNvSpPr>
              <a:spLocks noTextEdit="1"/>
            </xdr:cNvSpPr>
          </xdr:nvSpPr>
          <xdr:spPr>
            <a:xfrm>
              <a:off x="2247899" y="2547938"/>
              <a:ext cx="1662113" cy="890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35</xdr:col>
      <xdr:colOff>504824</xdr:colOff>
      <xdr:row>9</xdr:row>
      <xdr:rowOff>17500</xdr:rowOff>
    </xdr:from>
    <xdr:to>
      <xdr:col>49</xdr:col>
      <xdr:colOff>361949</xdr:colOff>
      <xdr:row>36</xdr:row>
      <xdr:rowOff>123825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CDB3CA0-2569-4B12-9602-3C8712E0B6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991587" y="1646275"/>
              <a:ext cx="8924925" cy="4992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247649</xdr:colOff>
      <xdr:row>18</xdr:row>
      <xdr:rowOff>83343</xdr:rowOff>
    </xdr:from>
    <xdr:to>
      <xdr:col>34</xdr:col>
      <xdr:colOff>623887</xdr:colOff>
      <xdr:row>35</xdr:row>
      <xdr:rowOff>38099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DB21BAD-1D24-4847-8B3C-80BAD296CE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1381362" y="3340893"/>
              <a:ext cx="5081588" cy="30313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zzy" refreshedDate="44457.989806597223" createdVersion="7" refreshedVersion="7" minRefreshableVersion="3" recordCount="2568" xr:uid="{1ECE80DF-A45A-49C7-8E9F-C147847929B3}">
  <cacheSource type="worksheet">
    <worksheetSource name="Table1"/>
  </cacheSource>
  <cacheFields count="31">
    <cacheField name="LoanNumber" numFmtId="0">
      <sharedItems containsSemiMixedTypes="0" containsString="0" containsNumber="1" containsInteger="1" minValue="1037109110" maxValue="9997289002" count="2568">
        <n v="1037109110"/>
        <n v="1037959107"/>
        <n v="1038489110"/>
        <n v="1038939103"/>
        <n v="1039809101"/>
        <n v="1039969103"/>
        <n v="1040529108"/>
        <n v="1042209110"/>
        <n v="1042269106"/>
        <n v="1042659105"/>
        <n v="1042799101"/>
        <n v="1042819105"/>
        <n v="1043459106"/>
        <n v="1043609103"/>
        <n v="1043739107"/>
        <n v="1043799103"/>
        <n v="1044339107"/>
        <n v="1044479103"/>
        <n v="1045449107"/>
        <n v="1047559109"/>
        <n v="1047739104"/>
        <n v="1048069106"/>
        <n v="1048419104"/>
        <n v="1049619107"/>
        <n v="1068729002"/>
        <n v="1069919002"/>
        <n v="1070619003"/>
        <n v="1071249001"/>
        <n v="1071369002"/>
        <n v="1072379007"/>
        <n v="1073559004"/>
        <n v="1074199005"/>
        <n v="1075769001"/>
        <n v="1075829006"/>
        <n v="1075989008"/>
        <n v="1076849003"/>
        <n v="1077069007"/>
        <n v="1077149007"/>
        <n v="1077569004"/>
        <n v="1077709009"/>
        <n v="1077839002"/>
        <n v="1077919002"/>
        <n v="1078159001"/>
        <n v="1079559005"/>
        <n v="1079969010"/>
        <n v="1080009001"/>
        <n v="1080399002"/>
        <n v="1080759003"/>
        <n v="1081739010"/>
        <n v="1082009005"/>
        <n v="1087939001"/>
        <n v="1088079005"/>
        <n v="1088179000"/>
        <n v="1089139001"/>
        <n v="1090109000"/>
        <n v="1090229001"/>
        <n v="1090419010"/>
        <n v="1091109002"/>
        <n v="1091309003"/>
        <n v="1091459002"/>
        <n v="1091509004"/>
        <n v="1091819003"/>
        <n v="1092189006"/>
        <n v="1092409000"/>
        <n v="1094149009"/>
        <n v="1094379008"/>
        <n v="1094589001"/>
        <n v="1094839004"/>
        <n v="1095059008"/>
        <n v="1095359004"/>
        <n v="1095659000"/>
        <n v="1096369009"/>
        <n v="1096429003"/>
        <n v="1096469004"/>
        <n v="1098289002"/>
        <n v="1098529002"/>
        <n v="1098599001"/>
        <n v="1098869010"/>
        <n v="1099729005"/>
        <n v="1100499006"/>
        <n v="1100799002"/>
        <n v="1101089003"/>
        <n v="1101319000"/>
        <n v="1102529006"/>
        <n v="1102669002"/>
        <n v="1102699000"/>
        <n v="1102729007"/>
        <n v="1102749002"/>
        <n v="1103049006"/>
        <n v="1103129006"/>
        <n v="1104119005"/>
        <n v="1104269004"/>
        <n v="1104459002"/>
        <n v="1104739003"/>
        <n v="1104959010"/>
        <n v="1106049001"/>
        <n v="1106139004"/>
        <n v="1106289003"/>
        <n v="1106519000"/>
        <n v="1107149009"/>
        <n v="1107379008"/>
        <n v="1107479003"/>
        <n v="1108639005"/>
        <n v="1109159005"/>
        <n v="1109469004"/>
        <n v="1110099008"/>
        <n v="1110149010"/>
        <n v="1110829002"/>
        <n v="1110989004"/>
        <n v="1111409007"/>
        <n v="1123449103"/>
        <n v="1123609103"/>
        <n v="1123829110"/>
        <n v="1123979109"/>
        <n v="1124209103"/>
        <n v="1124439102"/>
        <n v="1124769107"/>
        <n v="1124909101"/>
        <n v="1124979100"/>
        <n v="1125369107"/>
        <n v="1125679106"/>
        <n v="1125719105"/>
        <n v="1125739100"/>
        <n v="1125939101"/>
        <n v="1126189103"/>
        <n v="1127099102"/>
        <n v="1128349107"/>
        <n v="1128819106"/>
        <n v="1128899108"/>
        <n v="1129399102"/>
        <n v="1130629107"/>
        <n v="1130659105"/>
        <n v="1130729102"/>
        <n v="1130759100"/>
        <n v="1131289103"/>
        <n v="1131629109"/>
        <n v="1132019105"/>
        <n v="1132049103"/>
        <n v="1132089104"/>
        <n v="1132099107"/>
        <n v="1132739109"/>
        <n v="1132989103"/>
        <n v="1133899102"/>
        <n v="1134649110"/>
        <n v="1135269105"/>
        <n v="1149209110"/>
        <n v="1149289101"/>
        <n v="1172369110"/>
        <n v="1175469100"/>
        <n v="1175779110"/>
        <n v="2214909001"/>
        <n v="2215079003"/>
        <n v="2216999010"/>
        <n v="2217629006"/>
        <n v="2217809001"/>
        <n v="2217979006"/>
        <n v="2218079009"/>
        <n v="2218239009"/>
        <n v="2218469008"/>
        <n v="2218529002"/>
        <n v="2218539005"/>
        <n v="2218839001"/>
        <n v="2218919001"/>
        <n v="2218929004"/>
        <n v="2219209002"/>
        <n v="2219689006"/>
        <n v="2220179003"/>
        <n v="2220389007"/>
        <n v="2220429006"/>
        <n v="2220869009"/>
        <n v="2221239010"/>
        <n v="2222339007"/>
        <n v="2224369009"/>
        <n v="2224449009"/>
        <n v="2224719007"/>
        <n v="2225219001"/>
        <n v="2226419004"/>
        <n v="2226429007"/>
        <n v="2226749009"/>
        <n v="2227429009"/>
        <n v="2227789001"/>
        <n v="2227979010"/>
        <n v="2228159002"/>
        <n v="2228279003"/>
        <n v="2229139009"/>
        <n v="2230009002"/>
        <n v="2230089004"/>
        <n v="2231549002"/>
        <n v="2231639005"/>
        <n v="2231739000"/>
        <n v="2232009006"/>
        <n v="2232329008"/>
        <n v="2232889001"/>
        <n v="2233289000"/>
        <n v="2233299003"/>
        <n v="2234769004"/>
        <n v="2235149008"/>
        <n v="2235589000"/>
        <n v="2236359003"/>
        <n v="2237119003"/>
        <n v="2237309001"/>
        <n v="2237399006"/>
        <n v="2237879008"/>
        <n v="2238259001"/>
        <n v="2238299002"/>
        <n v="2239499005"/>
        <n v="2239619004"/>
        <n v="2239779006"/>
        <n v="2240769000"/>
        <n v="2241379003"/>
        <n v="2241439008"/>
        <n v="2241699005"/>
        <n v="2241709006"/>
        <n v="2319869009"/>
        <n v="2320009006"/>
        <n v="2320049007"/>
        <n v="2320329008"/>
        <n v="2320479007"/>
        <n v="2320799009"/>
        <n v="2320819002"/>
        <n v="2321179002"/>
        <n v="2321769002"/>
        <n v="2321779005"/>
        <n v="2322929004"/>
        <n v="2323449004"/>
        <n v="2323759003"/>
        <n v="2323799004"/>
        <n v="2324109009"/>
        <n v="2324619009"/>
        <n v="2324649007"/>
        <n v="2324739010"/>
        <n v="2325369008"/>
        <n v="2325919007"/>
        <n v="2326489000"/>
        <n v="2326789007"/>
        <n v="2326869007"/>
        <n v="2328709009"/>
        <n v="2329359002"/>
        <n v="2329959005"/>
        <n v="2330339004"/>
        <n v="2330369002"/>
        <n v="2330419004"/>
        <n v="2330739006"/>
        <n v="2330819006"/>
        <n v="2331359001"/>
        <n v="2331529004"/>
        <n v="2331929006"/>
        <n v="2332099008"/>
        <n v="2332439003"/>
        <n v="2332629001"/>
        <n v="2333019008"/>
        <n v="2334229003"/>
        <n v="2334499003"/>
        <n v="2335149005"/>
        <n v="2336879003"/>
        <n v="2337269010"/>
        <n v="2337509010"/>
        <n v="2338329006"/>
        <n v="2338879007"/>
        <n v="2339449009"/>
        <n v="2340989004"/>
        <n v="2341149001"/>
        <n v="2341329007"/>
        <n v="2341689010"/>
        <n v="2341779002"/>
        <n v="2342359007"/>
        <n v="2343319008"/>
        <n v="2343479010"/>
        <n v="2345189010"/>
        <n v="2346759006"/>
        <n v="2346879007"/>
        <n v="2347849000"/>
        <n v="2348049009"/>
        <n v="2348359008"/>
        <n v="2348459003"/>
        <n v="2348769002"/>
        <n v="2348829007"/>
        <n v="2349489003"/>
        <n v="2349809003"/>
        <n v="2349859007"/>
        <n v="2350469005"/>
        <n v="2351149005"/>
        <n v="2351809002"/>
        <n v="2351929003"/>
        <n v="2353049003"/>
        <n v="2353269010"/>
        <n v="2354309000"/>
        <n v="2355249008"/>
        <n v="2355999010"/>
        <n v="2356859005"/>
        <n v="2357009010"/>
        <n v="2357209000"/>
        <n v="2357459005"/>
        <n v="2357559000"/>
        <n v="2357959002"/>
        <n v="2358129002"/>
        <n v="2358759003"/>
        <n v="2358799004"/>
        <n v="2359199003"/>
        <n v="2359539009"/>
        <n v="2360729004"/>
        <n v="2360959003"/>
        <n v="2361019005"/>
        <n v="2361069009"/>
        <n v="2361609005"/>
        <n v="2362189001"/>
        <n v="2362729008"/>
        <n v="2363269003"/>
        <n v="2363749005"/>
        <n v="2364699005"/>
        <n v="2364709006"/>
        <n v="2365279010"/>
        <n v="2365429007"/>
        <n v="2365589009"/>
        <n v="2365929004"/>
        <n v="2366279001"/>
        <n v="2366609004"/>
        <n v="2366659008"/>
        <n v="2366949001"/>
        <n v="2367069010"/>
        <n v="2367319002"/>
        <n v="2367409005"/>
        <n v="2368609008"/>
        <n v="2368919007"/>
        <n v="2369389005"/>
        <n v="2370359004"/>
        <n v="2371229002"/>
        <n v="2371309002"/>
        <n v="2371399007"/>
        <n v="2371779003"/>
        <n v="2372189005"/>
        <n v="2372619003"/>
        <n v="2372749007"/>
        <n v="2373379005"/>
        <n v="2373819006"/>
        <n v="2374019004"/>
        <n v="2374069008"/>
        <n v="2374089003"/>
        <n v="2374609004"/>
        <n v="2374619007"/>
        <n v="2374849006"/>
        <n v="2374969007"/>
        <n v="2375029009"/>
        <n v="2375669002"/>
        <n v="2469449007"/>
        <n v="2470819008"/>
        <n v="2472059009"/>
        <n v="2472149001"/>
        <n v="2472299000"/>
        <n v="2472659001"/>
        <n v="2473189004"/>
        <n v="2473399008"/>
        <n v="2473499003"/>
        <n v="2473599009"/>
        <n v="2473619002"/>
        <n v="2474249000"/>
        <n v="2475659007"/>
        <n v="2475939008"/>
        <n v="2476149009"/>
        <n v="2476469000"/>
        <n v="2477199004"/>
        <n v="2477289007"/>
        <n v="2478149002"/>
        <n v="2478159005"/>
        <n v="2478329008"/>
        <n v="2478769000"/>
        <n v="2478899004"/>
        <n v="2479239007"/>
        <n v="2479469006"/>
        <n v="2480549003"/>
        <n v="2480709003"/>
        <n v="2481119005"/>
        <n v="2481319006"/>
        <n v="2481469005"/>
        <n v="2481829006"/>
        <n v="2482539004"/>
        <n v="2482849003"/>
        <n v="2483589010"/>
        <n v="2483709009"/>
        <n v="2483739007"/>
        <n v="2484259007"/>
        <n v="2486099000"/>
        <n v="2486409008"/>
        <n v="2486819002"/>
        <n v="2486939003"/>
        <n v="2487049009"/>
        <n v="2487149004"/>
        <n v="2487189005"/>
        <n v="2487219001"/>
        <n v="2487479009"/>
        <n v="2489619007"/>
        <n v="2491039009"/>
        <n v="2492989003"/>
        <n v="2493139008"/>
        <n v="2493369007"/>
        <n v="2493439004"/>
        <n v="2493509001"/>
        <n v="2493759006"/>
        <n v="2495169010"/>
        <n v="2495349005"/>
        <n v="2496639000"/>
        <n v="2497319000"/>
        <n v="2497479002"/>
        <n v="2497559002"/>
        <n v="2498039001"/>
        <n v="2498769008"/>
        <n v="2498899001"/>
        <n v="2499029000"/>
        <n v="2499299000"/>
        <n v="2499349002"/>
        <n v="2500059007"/>
        <n v="2501109000"/>
        <n v="2501659001"/>
        <n v="2501919007"/>
        <n v="2503189006"/>
        <n v="2503589008"/>
        <n v="2504449003"/>
        <n v="2504479001"/>
        <n v="2504639001"/>
        <n v="2505089004"/>
        <n v="2505309009"/>
        <n v="2505479003"/>
        <n v="2505559003"/>
        <n v="2505989003"/>
        <n v="2506079003"/>
        <n v="2506329006"/>
        <n v="2506399005"/>
        <n v="2506789004"/>
        <n v="2506859001"/>
        <n v="2507159005"/>
        <n v="2648569003"/>
        <n v="2648829009"/>
        <n v="2648839001"/>
        <n v="2649329003"/>
        <n v="2649609004"/>
        <n v="2650129010"/>
        <n v="2691639006"/>
        <n v="2694719001"/>
        <n v="2695529005"/>
        <n v="2695619008"/>
        <n v="2695869002"/>
        <n v="2696229000"/>
        <n v="2696669003"/>
        <n v="2696729008"/>
        <n v="2697169008"/>
        <n v="2697419000"/>
        <n v="2697749005"/>
        <n v="2698499004"/>
        <n v="2699049000"/>
        <n v="2699729003"/>
        <n v="2700889003"/>
        <n v="2701029005"/>
        <n v="2701169001"/>
        <n v="2701259004"/>
        <n v="2702479002"/>
        <n v="2702629010"/>
        <n v="2702659008"/>
        <n v="2703099008"/>
        <n v="2703409005"/>
        <n v="2703959006"/>
        <n v="2704039003"/>
        <n v="2704279005"/>
        <n v="2704679007"/>
        <n v="2705069003"/>
        <n v="2705209008"/>
        <n v="2705229003"/>
        <n v="2706979007"/>
        <n v="2707009000"/>
        <n v="2707169002"/>
        <n v="2708439002"/>
        <n v="2708809006"/>
        <n v="2709309000"/>
        <n v="2709339009"/>
        <n v="2710139005"/>
        <n v="2710429009"/>
        <n v="2710819008"/>
        <n v="2711619009"/>
        <n v="2712219009"/>
        <n v="2712499001"/>
        <n v="2712789005"/>
        <n v="2713129008"/>
        <n v="2713579003"/>
        <n v="2714369001"/>
        <n v="2714649002"/>
        <n v="2714789009"/>
        <n v="2715419005"/>
        <n v="2717309000"/>
        <n v="2717459010"/>
        <n v="2717549002"/>
        <n v="2717839006"/>
        <n v="2718759008"/>
        <n v="2718999010"/>
        <n v="2719319007"/>
        <n v="2719389006"/>
        <n v="2719439008"/>
        <n v="2721389005"/>
        <n v="2721409009"/>
        <n v="2721719008"/>
        <n v="2721839009"/>
        <n v="2722979007"/>
        <n v="2723369003"/>
        <n v="2723419005"/>
        <n v="2723489004"/>
        <n v="2723789000"/>
        <n v="2724019005"/>
        <n v="2724179007"/>
        <n v="2724299008"/>
        <n v="2724519002"/>
        <n v="2724669001"/>
        <n v="2725049005"/>
        <n v="2725829003"/>
        <n v="2726959009"/>
        <n v="2727499004"/>
        <n v="2727699005"/>
        <n v="2729569005"/>
        <n v="2730149005"/>
        <n v="2731209001"/>
        <n v="2731429008"/>
        <n v="2732479003"/>
        <n v="2733099009"/>
        <n v="2733769009"/>
        <n v="2734259000"/>
        <n v="2734369009"/>
        <n v="2734629004"/>
        <n v="2735299003"/>
        <n v="2735989009"/>
        <n v="2736529002"/>
        <n v="2736979008"/>
        <n v="2737609004"/>
        <n v="2737959004"/>
        <n v="2737969007"/>
        <n v="2738099008"/>
        <n v="2738799006"/>
        <n v="2739509002"/>
        <n v="2739649009"/>
        <n v="2739689010"/>
        <n v="2740099007"/>
        <n v="2740569006"/>
        <n v="2740809006"/>
        <n v="2741709002"/>
        <n v="2742249008"/>
        <n v="2742289009"/>
        <n v="2743419002"/>
        <n v="2743569001"/>
        <n v="2743619003"/>
        <n v="2744539005"/>
        <n v="2744549008"/>
        <n v="2744709008"/>
        <n v="2744849004"/>
        <n v="2744979008"/>
        <n v="2745009001"/>
        <n v="2745249003"/>
        <n v="2746429000"/>
        <n v="2746799006"/>
        <n v="2747959008"/>
        <n v="2747969000"/>
        <n v="2748819003"/>
        <n v="2749069005"/>
        <n v="2749539004"/>
        <n v="2749809002"/>
        <n v="2749909008"/>
        <n v="2751309004"/>
        <n v="2751359008"/>
        <n v="2751399009"/>
        <n v="2751909007"/>
        <n v="2753219005"/>
        <n v="2753569005"/>
        <n v="2754089005"/>
        <n v="2754759005"/>
        <n v="2754889009"/>
        <n v="2755699002"/>
        <n v="2755959008"/>
        <n v="2756609010"/>
        <n v="2757339003"/>
        <n v="2757699006"/>
        <n v="2758649004"/>
        <n v="2759159001"/>
        <n v="2759179007"/>
        <n v="2759539008"/>
        <n v="2760079009"/>
        <n v="2760479000"/>
        <n v="2760929004"/>
        <n v="2761039010"/>
        <n v="2761429009"/>
        <n v="2761489005"/>
        <n v="2762079002"/>
        <n v="2762439003"/>
        <n v="2763179010"/>
        <n v="2763619000"/>
        <n v="2764439007"/>
        <n v="2764899005"/>
        <n v="2764909006"/>
        <n v="2764919009"/>
        <n v="2765809002"/>
        <n v="2766349008"/>
        <n v="2767339007"/>
        <n v="2767569006"/>
        <n v="2767659009"/>
        <n v="2768279004"/>
        <n v="2768839006"/>
        <n v="2769159005"/>
        <n v="2770889009"/>
        <n v="2770929008"/>
        <n v="2771459000"/>
        <n v="2771969000"/>
        <n v="2772079006"/>
        <n v="2773439009"/>
        <n v="2774599002"/>
        <n v="2774839002"/>
        <n v="2775079001"/>
        <n v="2775219006"/>
        <n v="2775519002"/>
        <n v="2775589001"/>
        <n v="2776679006"/>
        <n v="2776899002"/>
        <n v="2776949004"/>
        <n v="2778229004"/>
        <n v="2778989009"/>
        <n v="2779079009"/>
        <n v="2779199010"/>
        <n v="2780229003"/>
        <n v="2781459004"/>
        <n v="2781549007"/>
        <n v="2781579005"/>
        <n v="2781839000"/>
        <n v="2784359004"/>
        <n v="2784479005"/>
        <n v="2784939001"/>
        <n v="2785089008"/>
        <n v="2785349003"/>
        <n v="2785499002"/>
        <n v="3685429000"/>
        <n v="3685849008"/>
        <n v="3685919005"/>
        <n v="3685989004"/>
        <n v="3686429002"/>
        <n v="3686549003"/>
        <n v="3686899003"/>
        <n v="3687409009"/>
        <n v="3688069005"/>
        <n v="3688169000"/>
        <n v="3688449001"/>
        <n v="3688709007"/>
        <n v="3689509008"/>
        <n v="3690659004"/>
        <n v="3690879000"/>
        <n v="3691799002"/>
        <n v="3691949010"/>
        <n v="3694169007"/>
        <n v="3694799008"/>
        <n v="3695099001"/>
        <n v="3695139000"/>
        <n v="3695429004"/>
        <n v="3696349006"/>
        <n v="3696679000"/>
        <n v="3698279002"/>
        <n v="3698779010"/>
        <n v="3699369007"/>
        <n v="3699389002"/>
        <n v="3699499000"/>
        <n v="3699729008"/>
        <n v="3700569006"/>
        <n v="3700799005"/>
        <n v="3700919004"/>
        <n v="3701449007"/>
        <n v="3701839006"/>
        <n v="3701969010"/>
        <n v="3702079005"/>
        <n v="3702139010"/>
        <n v="3702579002"/>
        <n v="3702979004"/>
        <n v="3703079007"/>
        <n v="3703629006"/>
        <n v="3704149006"/>
        <n v="3704219003"/>
        <n v="3704309006"/>
        <n v="3704559000"/>
        <n v="3705379007"/>
        <n v="3705669000"/>
        <n v="3706579010"/>
        <n v="3706679005"/>
        <n v="3707799008"/>
        <n v="3707979003"/>
        <n v="3708379002"/>
        <n v="3708389005"/>
        <n v="3708839009"/>
        <n v="3709039007"/>
        <n v="3709249000"/>
        <n v="3709449001"/>
        <n v="3709479010"/>
        <n v="3709849003"/>
        <n v="3709959001"/>
        <n v="3710239005"/>
        <n v="3710429003"/>
        <n v="3710459001"/>
        <n v="3710509003"/>
        <n v="3710809010"/>
        <n v="3712049000"/>
        <n v="3712619005"/>
        <n v="3712829009"/>
        <n v="3712969005"/>
        <n v="3714019006"/>
        <n v="3714029009"/>
        <n v="3714609006"/>
        <n v="3715069001"/>
        <n v="3715629003"/>
        <n v="3715639006"/>
        <n v="3715899003"/>
        <n v="3715989006"/>
        <n v="3716909006"/>
        <n v="3717759000"/>
        <n v="3718069007"/>
        <n v="3718279000"/>
        <n v="3718499007"/>
        <n v="3719299008"/>
        <n v="3719539008"/>
        <n v="3719709000"/>
        <n v="3720849004"/>
        <n v="3721059005"/>
        <n v="3721609004"/>
        <n v="3721849006"/>
        <n v="4873939002"/>
        <n v="4874889002"/>
        <n v="4875759000"/>
        <n v="4875939006"/>
        <n v="4876379006"/>
        <n v="4876469009"/>
        <n v="4876489004"/>
        <n v="4876539006"/>
        <n v="4876909010"/>
        <n v="4877559003"/>
        <n v="4878509001"/>
        <n v="4878829003"/>
        <n v="4879219010"/>
        <n v="4879849000"/>
        <n v="4879889001"/>
        <n v="4880319002"/>
        <n v="4881669004"/>
        <n v="4881919007"/>
        <n v="4882109002"/>
        <n v="4882159006"/>
        <n v="4883299004"/>
        <n v="4883339003"/>
        <n v="4883899007"/>
        <n v="4884019003"/>
        <n v="4884799003"/>
        <n v="4884959003"/>
        <n v="4885079001"/>
        <n v="4885259007"/>
        <n v="4886229000"/>
        <n v="4886379010"/>
        <n v="4886419009"/>
        <n v="4886639005"/>
        <n v="4886779001"/>
        <n v="4887259000"/>
        <n v="4887939003"/>
        <n v="4888429005"/>
        <n v="4889829009"/>
        <n v="4890239006"/>
        <n v="4890279007"/>
        <n v="4890369010"/>
        <n v="4890749006"/>
        <n v="4890839009"/>
        <n v="4890929001"/>
        <n v="4891029004"/>
        <n v="4891999002"/>
        <n v="4892709009"/>
        <n v="4892759002"/>
        <n v="4892979009"/>
        <n v="4893349010"/>
        <n v="4893599004"/>
        <n v="4893659009"/>
        <n v="4894049005"/>
        <n v="4894329006"/>
        <n v="4894439004"/>
        <n v="4894539010"/>
        <n v="4894929009"/>
        <n v="4897009010"/>
        <n v="4897269007"/>
        <n v="4897369002"/>
        <n v="4897809003"/>
        <n v="4898139005"/>
        <n v="4898339006"/>
        <n v="4898689006"/>
        <n v="4898749000"/>
        <n v="4899609006"/>
        <n v="4899949003"/>
        <n v="4900349009"/>
        <n v="4901069010"/>
        <n v="4901169005"/>
        <n v="4901469001"/>
        <n v="4902929010"/>
        <n v="4903039005"/>
        <n v="4903099001"/>
        <n v="4903109002"/>
        <n v="4903229003"/>
        <n v="4903259001"/>
        <n v="4904239008"/>
        <n v="4904979007"/>
        <n v="4905429008"/>
        <n v="4906129003"/>
        <n v="4906149009"/>
        <n v="4906289005"/>
        <n v="4906549000"/>
        <n v="4906639003"/>
        <n v="4906659009"/>
        <n v="4907269001"/>
        <n v="4908009006"/>
        <n v="4908109001"/>
        <n v="4908469004"/>
        <n v="4908999010"/>
        <n v="4910479006"/>
        <n v="4910869005"/>
        <n v="4911449010"/>
        <n v="4911479008"/>
        <n v="4911499003"/>
        <n v="4912569002"/>
        <n v="4912659005"/>
        <n v="4912699006"/>
        <n v="4913859008"/>
        <n v="4915649008"/>
        <n v="4915659000"/>
        <n v="4915869004"/>
        <n v="4915949004"/>
        <n v="4916179000"/>
        <n v="5212569006"/>
        <n v="5212669001"/>
        <n v="5212919004"/>
        <n v="5213509001"/>
        <n v="5213539010"/>
        <n v="5213709002"/>
        <n v="5213899002"/>
        <n v="5214049007"/>
        <n v="5214779003"/>
        <n v="5215079007"/>
        <n v="5215159007"/>
        <n v="5215839010"/>
        <n v="5216059003"/>
        <n v="5216199010"/>
        <n v="5216669009"/>
        <n v="5216849004"/>
        <n v="5217549010"/>
        <n v="5217919003"/>
        <n v="5218399004"/>
        <n v="5219579001"/>
        <n v="5219849010"/>
        <n v="5219859002"/>
        <n v="5219909004"/>
        <n v="5220049003"/>
        <n v="5220619008"/>
        <n v="5221329006"/>
        <n v="5221429001"/>
        <n v="5221699001"/>
        <n v="5221849009"/>
        <n v="5222529009"/>
        <n v="5222709004"/>
        <n v="5223259002"/>
        <n v="5223509005"/>
        <n v="5223879000"/>
        <n v="5224649003"/>
        <n v="5224929004"/>
        <n v="5225539007"/>
        <n v="5225589000"/>
        <n v="5225629010"/>
        <n v="5225699009"/>
        <n v="5225809005"/>
        <n v="5225869001"/>
        <n v="5227429002"/>
        <n v="5229119007"/>
        <n v="5229269006"/>
        <n v="5229419003"/>
        <n v="5229579005"/>
        <n v="5229589008"/>
        <n v="5230229002"/>
        <n v="5230289009"/>
        <n v="5230469004"/>
        <n v="5230609009"/>
        <n v="5230909005"/>
        <n v="5230929000"/>
        <n v="5231049009"/>
        <n v="5231179002"/>
        <n v="5232819006"/>
        <n v="5233229008"/>
        <n v="5233829000"/>
        <n v="5234489007"/>
        <n v="5234619009"/>
        <n v="5235179010"/>
        <n v="5235539000"/>
        <n v="5235869005"/>
        <n v="5235969000"/>
        <n v="5236339001"/>
        <n v="5237479010"/>
        <n v="5237649002"/>
        <n v="5237769003"/>
        <n v="5238119009"/>
        <n v="5239409004"/>
        <n v="5241719002"/>
        <n v="5241749000"/>
        <n v="5242139007"/>
        <n v="5242349000"/>
        <n v="5242939000"/>
        <n v="5243039003"/>
        <n v="5243099010"/>
        <n v="5243739001"/>
        <n v="5244349004"/>
        <n v="5244449010"/>
        <n v="5244819003"/>
        <n v="5245159008"/>
        <n v="5245579005"/>
        <n v="5246429008"/>
        <n v="5246689005"/>
        <n v="5246859008"/>
        <n v="5247019005"/>
        <n v="5247709000"/>
        <n v="5247919004"/>
        <n v="5247979000"/>
        <n v="5248329006"/>
        <n v="5249199006"/>
        <n v="5249239005"/>
        <n v="5249429003"/>
        <n v="5249479007"/>
        <n v="5249599008"/>
        <n v="5250689008"/>
        <n v="5250789003"/>
        <n v="5250959006"/>
        <n v="5251089007"/>
        <n v="5251299000"/>
        <n v="5253089000"/>
        <n v="5253109004"/>
        <n v="5253469007"/>
        <n v="5253489002"/>
        <n v="5253779006"/>
        <n v="6591919008"/>
        <n v="6592249010"/>
        <n v="6592709006"/>
        <n v="6593639000"/>
        <n v="6594069008"/>
        <n v="6594449004"/>
        <n v="6594909000"/>
        <n v="6595089005"/>
        <n v="6596359005"/>
        <n v="6596729009"/>
        <n v="6596769010"/>
        <n v="6597389005"/>
        <n v="6597799010"/>
        <n v="6598389007"/>
        <n v="6598769003"/>
        <n v="6599439000"/>
        <n v="6599809004"/>
        <n v="6599869000"/>
        <n v="6600299004"/>
        <n v="6600559010"/>
        <n v="6600679000"/>
        <n v="6601279000"/>
        <n v="6601359000"/>
        <n v="6601629009"/>
        <n v="6601899009"/>
        <n v="6601969006"/>
        <n v="6603009004"/>
        <n v="6603319003"/>
        <n v="6603629002"/>
        <n v="6603719005"/>
        <n v="6603819000"/>
        <n v="6604449009"/>
        <n v="6605709006"/>
        <n v="6606109005"/>
        <n v="6607219005"/>
        <n v="6607379007"/>
        <n v="6607989002"/>
        <n v="6608689008"/>
        <n v="6609079004"/>
        <n v="6609099010"/>
        <n v="6609139009"/>
        <n v="6610419007"/>
        <n v="6610879005"/>
        <n v="6610909001"/>
        <n v="6611109010"/>
        <n v="6611419009"/>
        <n v="6612049007"/>
        <n v="6612569010"/>
        <n v="6613059001"/>
        <n v="6613109003"/>
        <n v="6613189005"/>
        <n v="6613219001"/>
        <n v="6613499004"/>
        <n v="6613659004"/>
        <n v="6614679001"/>
        <n v="7223749006"/>
        <n v="7224229005"/>
        <n v="7224259003"/>
        <n v="7224879001"/>
        <n v="7225029006"/>
        <n v="7225939008"/>
        <n v="7226569006"/>
        <n v="7226719003"/>
        <n v="7228379001"/>
        <n v="7229389006"/>
        <n v="7229759010"/>
        <n v="7230099010"/>
        <n v="7230139009"/>
        <n v="7230509002"/>
        <n v="7231229003"/>
        <n v="7231549005"/>
        <n v="7232159008"/>
        <n v="7232509006"/>
        <n v="7232879001"/>
        <n v="7233049001"/>
        <n v="7233419005"/>
        <n v="7234839004"/>
        <n v="7234919004"/>
        <n v="7235989005"/>
        <n v="7236479007"/>
        <n v="7236509003"/>
        <n v="7236659002"/>
        <n v="7236669005"/>
        <n v="7236959009"/>
        <n v="7237299003"/>
        <n v="7237319007"/>
        <n v="7238399000"/>
        <n v="7238589009"/>
        <n v="7239109007"/>
        <n v="7239619007"/>
        <n v="7239769006"/>
        <n v="7239959004"/>
        <n v="7240859006"/>
        <n v="7240909008"/>
        <n v="7241669010"/>
        <n v="7242209003"/>
        <n v="7243139008"/>
        <n v="7243429001"/>
        <n v="7501169010"/>
        <n v="7502929004"/>
        <n v="7503149008"/>
        <n v="7503729005"/>
        <n v="7504199003"/>
        <n v="7504619009"/>
        <n v="7506389005"/>
        <n v="7507769003"/>
        <n v="7509239001"/>
        <n v="7510299005"/>
        <n v="7510739006"/>
        <n v="7512269000"/>
        <n v="7512799006"/>
        <n v="7513199005"/>
        <n v="7513399006"/>
        <n v="7513459000"/>
        <n v="7513649009"/>
        <n v="7513879008"/>
        <n v="7514498900"/>
        <n v="7514538910"/>
        <n v="7514898902"/>
        <n v="7514928909"/>
        <n v="7514959010"/>
        <n v="7514989008"/>
        <n v="7515009009"/>
        <n v="7515328908"/>
        <n v="7515458901"/>
        <n v="7515678908"/>
        <n v="7515988907"/>
        <n v="7516149007"/>
        <n v="7516589010"/>
        <n v="7516708906"/>
        <n v="7516738904"/>
        <n v="7516739007"/>
        <n v="7516979009"/>
        <n v="7517068906"/>
        <n v="7517128900"/>
        <n v="7517409004"/>
        <n v="7517478900"/>
        <n v="7517529005"/>
        <n v="7518128902"/>
        <n v="7518159003"/>
        <n v="7518498908"/>
        <n v="7518809008"/>
        <n v="7519049007"/>
        <n v="7519079005"/>
        <n v="7519388901"/>
        <n v="7519449009"/>
        <n v="7519578910"/>
        <n v="7520269000"/>
        <n v="7520418905"/>
        <n v="7520528903"/>
        <n v="7520578907"/>
        <n v="7520729007"/>
        <n v="7520738907"/>
        <n v="7521069001"/>
        <n v="7521458908"/>
        <n v="7522088906"/>
        <n v="7522449010"/>
        <n v="7522458910"/>
        <n v="7522799010"/>
        <n v="7522919009"/>
        <n v="7522948904"/>
        <n v="7523418900"/>
        <n v="7523468904"/>
        <n v="7523499005"/>
        <n v="7523578902"/>
        <n v="7523618901"/>
        <n v="7523628904"/>
        <n v="7523669008"/>
        <n v="7523759000"/>
        <n v="7523878909"/>
        <n v="7524229007"/>
        <n v="7524289003"/>
        <n v="7524448900"/>
        <n v="7524589010"/>
        <n v="7525108905"/>
        <n v="7525178904"/>
        <n v="7525408901"/>
        <n v="7525428907"/>
        <n v="7525588909"/>
        <n v="7525789002"/>
        <n v="7525859010"/>
        <n v="7525898908"/>
        <n v="7525909001"/>
        <n v="7526128902"/>
        <n v="7526189001"/>
        <n v="7526539010"/>
        <n v="7527318902"/>
        <n v="7527469004"/>
        <n v="7528228901"/>
        <n v="7528439008"/>
        <n v="7528528908"/>
        <n v="7528629006"/>
        <n v="7528698902"/>
        <n v="7528889003"/>
        <n v="7529228903"/>
        <n v="7529388905"/>
        <n v="7529479000"/>
        <n v="7529719000"/>
        <n v="7529829009"/>
        <n v="7529838909"/>
        <n v="7529858904"/>
        <n v="7529919001"/>
        <n v="7529988908"/>
        <n v="7530438904"/>
        <n v="7530659003"/>
        <n v="7530719008"/>
        <n v="7530759009"/>
        <n v="7530769001"/>
        <n v="7531099003"/>
        <n v="7531128907"/>
        <n v="7531268903"/>
        <n v="7531289001"/>
        <n v="7531429006"/>
        <n v="7531608909"/>
        <n v="7531778903"/>
        <n v="7531919000"/>
        <n v="7532208909"/>
        <n v="7532389009"/>
        <n v="7532459006"/>
        <n v="7532588907"/>
        <n v="7532728901"/>
        <n v="7532769005"/>
        <n v="7532848902"/>
        <n v="7533148906"/>
        <n v="7533248901"/>
        <n v="7533298905"/>
        <n v="7533438910"/>
        <n v="7533529005"/>
        <n v="7534488905"/>
        <n v="7534588900"/>
        <n v="7535048904"/>
        <n v="7535089008"/>
        <n v="7535108909"/>
        <n v="7535199006"/>
        <n v="7535279006"/>
        <n v="7535548901"/>
        <n v="7535558904"/>
        <n v="7535698900"/>
        <n v="7535818910"/>
        <n v="7535978901"/>
        <n v="7536319007"/>
        <n v="7536718906"/>
        <n v="7536908904"/>
        <n v="7537009010"/>
        <n v="7537149006"/>
        <n v="7537288910"/>
        <n v="7537538902"/>
        <n v="7537839001"/>
        <n v="7538298904"/>
        <n v="7538299007"/>
        <n v="7538609004"/>
        <n v="7539108906"/>
        <n v="7539128901"/>
        <n v="7539229010"/>
        <n v="7539349000"/>
        <n v="7539779000"/>
        <n v="7539799006"/>
        <n v="7539959006"/>
        <n v="7540049001"/>
        <n v="7540118906"/>
        <n v="7540588907"/>
        <n v="7540619006"/>
        <n v="7540858905"/>
        <n v="7540899009"/>
        <n v="7541408901"/>
        <n v="7541489006"/>
        <n v="7541669001"/>
        <n v="7541748909"/>
        <n v="7541839004"/>
        <n v="7541988900"/>
        <n v="7542299010"/>
        <n v="7542399005"/>
        <n v="7542988902"/>
        <n v="7543029001"/>
        <n v="7543329008"/>
        <n v="7543719007"/>
        <n v="7543859003"/>
        <n v="7543929000"/>
        <n v="7543958906"/>
        <n v="7544038903"/>
        <n v="7544039006"/>
        <n v="7544078904"/>
        <n v="7544098910"/>
        <n v="7544219001"/>
        <n v="7544228901"/>
        <n v="7544598907"/>
        <n v="7544609000"/>
        <n v="7544668904"/>
        <n v="7544708903"/>
        <n v="7544978903"/>
        <n v="7545198907"/>
        <n v="7545509007"/>
        <n v="7545908906"/>
        <n v="7546018901"/>
        <n v="7546029007"/>
        <n v="7546039010"/>
        <n v="7546159000"/>
        <n v="7546289004"/>
        <n v="7546309008"/>
        <n v="7546988910"/>
        <n v="7547078910"/>
        <n v="7547658907"/>
        <n v="7547848905"/>
        <n v="7547938908"/>
        <n v="7547948900"/>
        <n v="7548629003"/>
        <n v="7548759007"/>
        <n v="7548878905"/>
        <n v="7548908901"/>
        <n v="7548949005"/>
        <n v="7549009007"/>
        <n v="7549039005"/>
        <n v="7549328906"/>
        <n v="7549339001"/>
        <n v="7549358904"/>
        <n v="7549499003"/>
        <n v="7549528907"/>
        <n v="7549608907"/>
        <n v="7549909006"/>
        <n v="7550379010"/>
        <n v="7550808905"/>
        <n v="7550869004"/>
        <n v="7551109001"/>
        <n v="7551239005"/>
        <n v="7551259000"/>
        <n v="7551328905"/>
        <n v="7551378909"/>
        <n v="7551468901"/>
        <n v="7551638904"/>
        <n v="7552138909"/>
        <n v="7552369000"/>
        <n v="7552419002"/>
        <n v="7552588904"/>
        <n v="7552738901"/>
        <n v="7552888900"/>
        <n v="7553389008"/>
        <n v="7553639000"/>
        <n v="7553958910"/>
        <n v="7553968902"/>
        <n v="7554028904"/>
        <n v="7554248900"/>
        <n v="7554289004"/>
        <n v="7554488902"/>
        <n v="7554558910"/>
        <n v="7554668908"/>
        <n v="7554818905"/>
        <n v="7554918900"/>
        <n v="7555238910"/>
        <n v="7555269000"/>
        <n v="7555338905"/>
        <n v="7555559004"/>
        <n v="7556209006"/>
        <n v="7556469003"/>
        <n v="7556658909"/>
        <n v="7556838904"/>
        <n v="7556848907"/>
        <n v="7556889000"/>
        <n v="7557428901"/>
        <n v="7557539002"/>
        <n v="7557648908"/>
        <n v="7557809000"/>
        <n v="7558229005"/>
        <n v="7558318905"/>
        <n v="7558448909"/>
        <n v="7558619004"/>
        <n v="7558788906"/>
        <n v="7558828905"/>
        <n v="7559108903"/>
        <n v="7559128909"/>
        <n v="7559149007"/>
        <n v="7559518908"/>
        <n v="7559538903"/>
        <n v="7559658904"/>
        <n v="7559669010"/>
        <n v="7559839002"/>
        <n v="7559968903"/>
        <n v="7560178910"/>
        <n v="7560198905"/>
        <n v="7560228901"/>
        <n v="7560539003"/>
        <n v="7560599010"/>
        <n v="7560688910"/>
        <n v="7560689002"/>
        <n v="7560708903"/>
        <n v="7560889003"/>
        <n v="7561008907"/>
        <n v="7561269007"/>
        <n v="7561618902"/>
        <n v="7561728900"/>
        <n v="7562019004"/>
        <n v="7562229008"/>
        <n v="7562868909"/>
        <n v="7562939009"/>
        <n v="7562959004"/>
        <n v="7563219007"/>
        <n v="7563329005"/>
        <n v="7563618906"/>
        <n v="7563628909"/>
        <n v="7563668910"/>
        <n v="7563758902"/>
        <n v="7563779000"/>
        <n v="7563959006"/>
        <n v="7564019008"/>
        <n v="7564288905"/>
        <n v="7564498909"/>
        <n v="7564728906"/>
        <n v="7564889000"/>
        <n v="7565979005"/>
        <n v="7566088908"/>
        <n v="7566259003"/>
        <n v="7566598908"/>
        <n v="7566608909"/>
        <n v="7566619004"/>
        <n v="7566748905"/>
        <n v="7566788906"/>
        <n v="7566828905"/>
        <n v="7566848900"/>
        <n v="7566868906"/>
        <n v="7567099005"/>
        <n v="7567539006"/>
        <n v="7567609003"/>
        <n v="7568508907"/>
        <n v="7568658906"/>
        <n v="7568748909"/>
        <n v="7568818906"/>
        <n v="7568819009"/>
        <n v="7568938907"/>
        <n v="7569018904"/>
        <n v="7569558902"/>
        <n v="7569698909"/>
        <n v="7569959007"/>
        <n v="7570348906"/>
        <n v="7570399002"/>
        <n v="7570418903"/>
        <n v="7570569005"/>
        <n v="7570899010"/>
        <n v="7570938906"/>
        <n v="7570969007"/>
        <n v="7571048901"/>
        <n v="7571099008"/>
        <n v="7571379009"/>
        <n v="7572269002"/>
        <n v="7572498909"/>
        <n v="7572618908"/>
        <n v="7572789005"/>
        <n v="7572819001"/>
        <n v="7572989006"/>
        <n v="7573069003"/>
        <n v="7573769001"/>
        <n v="7573839009"/>
        <n v="7574359009"/>
        <n v="7574508903"/>
        <n v="7574899007"/>
        <n v="7575109006"/>
        <n v="7575148904"/>
        <n v="7575308904"/>
        <n v="7575838910"/>
        <n v="7576068906"/>
        <n v="7576498906"/>
        <n v="7577418906"/>
        <n v="7578128904"/>
        <n v="7578478904"/>
        <n v="7578728907"/>
        <n v="7579178910"/>
        <n v="7580868902"/>
        <n v="7581098909"/>
        <n v="7581688909"/>
        <n v="7581918906"/>
        <n v="7582088908"/>
        <n v="7583188905"/>
        <n v="7583948908"/>
        <n v="7584038908"/>
        <n v="7584348907"/>
        <n v="7584378905"/>
        <n v="7585288904"/>
        <n v="7586028909"/>
        <n v="7586198903"/>
        <n v="7587348902"/>
        <n v="7587888900"/>
        <n v="7588058900"/>
        <n v="7588998900"/>
        <n v="7589088900"/>
        <n v="7589618904"/>
        <n v="7589898907"/>
        <n v="7590348903"/>
        <n v="7591328910"/>
        <n v="7592018902"/>
        <n v="7592198910"/>
        <n v="7592438910"/>
        <n v="7592478900"/>
        <n v="7592778907"/>
        <n v="7592838901"/>
        <n v="7593198901"/>
        <n v="7593438901"/>
        <n v="7594078902"/>
        <n v="7594638904"/>
        <n v="7594908902"/>
        <n v="7594918905"/>
        <n v="7595528908"/>
        <n v="7596328909"/>
        <n v="7596338901"/>
        <n v="7596598909"/>
        <n v="7596668906"/>
        <n v="7596778904"/>
        <n v="7596888902"/>
        <n v="7597028904"/>
        <n v="7597808902"/>
        <n v="7598258905"/>
        <n v="7598408902"/>
        <n v="7598728904"/>
        <n v="7599058906"/>
        <n v="7599278902"/>
        <n v="7599898900"/>
        <n v="7600108906"/>
        <n v="7600168902"/>
        <n v="7600558901"/>
        <n v="7600588910"/>
        <n v="7601098907"/>
        <n v="7601338907"/>
        <n v="7601838904"/>
        <n v="7602258909"/>
        <n v="7602468902"/>
        <n v="7603138910"/>
        <n v="7604308904"/>
        <n v="7604778905"/>
        <n v="7605128900"/>
        <n v="7605758901"/>
        <n v="7605908909"/>
        <n v="7606058905"/>
        <n v="7606298907"/>
        <n v="7606558902"/>
        <n v="7606588900"/>
        <n v="7606708910"/>
        <n v="7606898910"/>
        <n v="7606948901"/>
        <n v="7607498910"/>
        <n v="7607738910"/>
        <n v="7607798906"/>
        <n v="7607998907"/>
        <n v="7608408907"/>
        <n v="7608708903"/>
        <n v="7608718906"/>
        <n v="7608838907"/>
        <n v="7609278907"/>
        <n v="7609578903"/>
        <n v="7610008904"/>
        <n v="7610368907"/>
        <n v="7610938901"/>
        <n v="7611328908"/>
        <n v="7611558907"/>
        <n v="7611798909"/>
        <n v="7611858903"/>
        <n v="7612878900"/>
        <n v="7613468908"/>
        <n v="7613888905"/>
        <n v="7613988900"/>
        <n v="7614768906"/>
        <n v="7614808905"/>
        <n v="7615138907"/>
        <n v="7615158902"/>
        <n v="7615428900"/>
        <n v="7615478904"/>
        <n v="7615648907"/>
        <n v="7616478906"/>
        <n v="7617098901"/>
        <n v="7617948907"/>
        <n v="7617988908"/>
        <n v="7618108904"/>
        <n v="7618228905"/>
        <n v="7618718910"/>
        <n v="7618798901"/>
        <n v="7618868909"/>
        <n v="7619638901"/>
        <n v="7620108903"/>
        <n v="7620148904"/>
        <n v="7620748907"/>
        <n v="7621058903"/>
        <n v="7621148906"/>
        <n v="7621578906"/>
        <n v="7622068908"/>
        <n v="7624028900"/>
        <n v="7624198905"/>
        <n v="7624338910"/>
        <n v="7624428902"/>
        <n v="7624818901"/>
        <n v="7625818903"/>
        <n v="7625858904"/>
        <n v="7626718910"/>
        <n v="7626728902"/>
        <n v="7626848903"/>
        <n v="7627358900"/>
        <n v="7627668910"/>
        <n v="7628388900"/>
        <n v="7628658909"/>
        <n v="7628818909"/>
        <n v="7629378910"/>
        <n v="7630708910"/>
        <n v="7630818908"/>
        <n v="7631218907"/>
        <n v="7631238902"/>
        <n v="7631318902"/>
        <n v="7631568907"/>
        <n v="7631678905"/>
        <n v="7632308901"/>
        <n v="7632488909"/>
        <n v="7632658901"/>
        <n v="7632818901"/>
        <n v="7632918907"/>
        <n v="7633158906"/>
        <n v="7633558908"/>
        <n v="7633718908"/>
        <n v="7633758909"/>
        <n v="7633828906"/>
        <n v="7633948907"/>
        <n v="7634938906"/>
        <n v="7635078910"/>
        <n v="7635178905"/>
        <n v="7635758902"/>
        <n v="7636098907"/>
        <n v="7636138906"/>
        <n v="7636538908"/>
        <n v="7637788904"/>
        <n v="7638168908"/>
        <n v="7638558907"/>
        <n v="7638588905"/>
        <n v="7639648901"/>
        <n v="7639968903"/>
        <n v="7640018908"/>
        <n v="7640528908"/>
        <n v="7640868905"/>
        <n v="7640878908"/>
        <n v="7641038905"/>
        <n v="7641318906"/>
        <n v="7641328909"/>
        <n v="7642168900"/>
        <n v="7642598900"/>
        <n v="7642638910"/>
        <n v="7643328902"/>
        <n v="7643348908"/>
        <n v="7643958903"/>
        <n v="7644018905"/>
        <n v="7644838904"/>
        <n v="7645158903"/>
        <n v="7645208905"/>
        <n v="7645938901"/>
        <n v="7646448909"/>
        <n v="7646908905"/>
        <n v="7646958909"/>
        <n v="7647108903"/>
        <n v="7647178902"/>
        <n v="7647558909"/>
        <n v="7647718909"/>
        <n v="7648528902"/>
        <n v="7648738906"/>
        <n v="7648958902"/>
        <n v="7649058905"/>
        <n v="7649138905"/>
        <n v="7649428909"/>
        <n v="7649668900"/>
        <n v="7650238908"/>
        <n v="7650458904"/>
        <n v="7650548907"/>
        <n v="7650868909"/>
        <n v="7651038909"/>
        <n v="7651138904"/>
        <n v="7651678902"/>
        <n v="7651948900"/>
        <n v="7652308909"/>
        <n v="7652338907"/>
        <n v="7652398903"/>
        <n v="7653078903"/>
        <n v="7653838906"/>
        <n v="7654158905"/>
        <n v="7654688900"/>
        <n v="7655028903"/>
        <n v="7655388906"/>
        <n v="7656438910"/>
        <n v="7656488903"/>
        <n v="7656728903"/>
        <n v="7656898908"/>
        <n v="7657238900"/>
        <n v="7658078902"/>
        <n v="7658248905"/>
        <n v="7658658910"/>
        <n v="7658718904"/>
        <n v="7658938900"/>
        <n v="7659878908"/>
        <n v="7659948905"/>
        <n v="7660208903"/>
        <n v="7660408904"/>
        <n v="7660708900"/>
        <n v="7660958905"/>
        <n v="7661738900"/>
        <n v="7661998908"/>
        <n v="7662038904"/>
        <n v="7662288909"/>
        <n v="7662498902"/>
        <n v="7663298903"/>
        <n v="7663558909"/>
        <n v="7663948908"/>
        <n v="7664408901"/>
        <n v="7664508907"/>
        <n v="7664768904"/>
        <n v="7664958902"/>
        <n v="7665098906"/>
        <n v="7665728905"/>
        <n v="7666358903"/>
        <n v="7667778902"/>
        <n v="7668258901"/>
        <n v="7668598909"/>
        <n v="7668648900"/>
        <n v="7670368909"/>
        <n v="7671148904"/>
        <n v="7672148906"/>
        <n v="7672518910"/>
        <n v="7672848904"/>
        <n v="7673138905"/>
        <n v="7673608904"/>
        <n v="7673898910"/>
        <n v="7674358903"/>
        <n v="7675318904"/>
        <n v="7675398906"/>
        <n v="7675818901"/>
        <n v="7676148903"/>
        <n v="7854948900"/>
        <n v="7855398903"/>
        <n v="7855458908"/>
        <n v="7855508910"/>
        <n v="7855998906"/>
        <n v="7867118908"/>
        <n v="7868238900"/>
        <n v="7869318902"/>
        <n v="7869418908"/>
        <n v="7869568907"/>
        <n v="7869828902"/>
        <n v="7870048901"/>
        <n v="7870458906"/>
        <n v="7871038900"/>
        <n v="7871748901"/>
        <n v="7871918904"/>
        <n v="7872068900"/>
        <n v="7872218908"/>
        <n v="7872508901"/>
        <n v="7872738900"/>
        <n v="7873278906"/>
        <n v="7873428903"/>
        <n v="7873628904"/>
        <n v="7874048909"/>
        <n v="7874278908"/>
        <n v="7876008901"/>
        <n v="7876338906"/>
        <n v="7876458907"/>
        <n v="7877298909"/>
        <n v="7877698900"/>
        <n v="7878458900"/>
        <n v="7878848910"/>
        <n v="7878888900"/>
        <n v="7879538902"/>
        <n v="7880388902"/>
        <n v="7881078905"/>
        <n v="7881548904"/>
        <n v="7881628904"/>
        <n v="7881908905"/>
        <n v="7882248910"/>
        <n v="7882268905"/>
        <n v="7882988909"/>
        <n v="7883318909"/>
        <n v="7883348907"/>
        <n v="7883548908"/>
        <n v="7883738906"/>
        <n v="7885448906"/>
        <n v="7885518903"/>
        <n v="7885618909"/>
        <n v="7885638904"/>
        <n v="7886298900"/>
        <n v="7886408907"/>
        <n v="7886648909"/>
        <n v="7886948905"/>
        <n v="7886958908"/>
        <n v="7887598909"/>
        <n v="7888628907"/>
        <n v="7888678900"/>
        <n v="7888948909"/>
        <n v="7889038909"/>
        <n v="7889268908"/>
        <n v="7889568904"/>
        <n v="7890398909"/>
        <n v="7891038908"/>
        <n v="7891198910"/>
        <n v="7891658906"/>
        <n v="7892198901"/>
        <n v="7892268909"/>
        <n v="7892738908"/>
        <n v="7892838903"/>
        <n v="7893308910"/>
        <n v="7893898901"/>
        <n v="7894118903"/>
        <n v="7894278905"/>
        <n v="7894968900"/>
        <n v="7895418901"/>
        <n v="7895788907"/>
        <n v="7895898905"/>
        <n v="7895988908"/>
        <n v="7896418903"/>
        <n v="7897628909"/>
        <n v="7897988901"/>
        <n v="7898158901"/>
        <n v="7898248904"/>
        <n v="7898558903"/>
        <n v="7898948902"/>
        <n v="7899138908"/>
        <n v="7899738900"/>
        <n v="7900848907"/>
        <n v="7901008904"/>
        <n v="7901598906"/>
        <n v="7901618910"/>
        <n v="7901858901"/>
        <n v="7901878907"/>
        <n v="7902038904"/>
        <n v="7902118904"/>
        <n v="7902128907"/>
        <n v="7902698903"/>
        <n v="7902898904"/>
        <n v="7903238907"/>
        <n v="7904298905"/>
        <n v="7905108907"/>
        <n v="7905438901"/>
        <n v="7905478902"/>
        <n v="7905928906"/>
        <n v="7906018906"/>
        <n v="7906228910"/>
        <n v="7906468901"/>
        <n v="7907088907"/>
        <n v="7907128906"/>
        <n v="7907208906"/>
        <n v="7907718906"/>
        <n v="7908218900"/>
        <n v="7908448910"/>
        <n v="7908548905"/>
        <n v="7909018901"/>
        <n v="7909118907"/>
        <n v="7909188906"/>
        <n v="7909468907"/>
        <n v="7910118904"/>
        <n v="7910478907"/>
        <n v="7911138901"/>
        <n v="7911208909"/>
        <n v="7911378903"/>
        <n v="7911808901"/>
        <n v="7912608902"/>
        <n v="7912768904"/>
        <n v="7913228908"/>
        <n v="7913408903"/>
        <n v="7913548910"/>
        <n v="7914108909"/>
        <n v="8015189004"/>
        <n v="8015209008"/>
        <n v="8015259001"/>
        <n v="8015589006"/>
        <n v="8015989008"/>
        <n v="8016569002"/>
        <n v="8018669001"/>
        <n v="8018999006"/>
        <n v="8020509009"/>
        <n v="8020819008"/>
        <n v="8021019006"/>
        <n v="8021109009"/>
        <n v="8021749002"/>
        <n v="8022199005"/>
        <n v="8022389003"/>
        <n v="8023679009"/>
        <n v="8024189006"/>
        <n v="8024319008"/>
        <n v="8024769003"/>
        <n v="8025159010"/>
        <n v="8025659007"/>
        <n v="8026509010"/>
        <n v="8026849007"/>
        <n v="8027119002"/>
        <n v="8027449007"/>
        <n v="8027539010"/>
        <n v="8028069002"/>
        <n v="8028219010"/>
        <n v="8028829005"/>
        <n v="8029079007"/>
        <n v="8029319007"/>
        <n v="8029419002"/>
        <n v="8029519008"/>
        <n v="8029909007"/>
        <n v="8030029000"/>
        <n v="8030079004"/>
        <n v="8030999009"/>
        <n v="8031369010"/>
        <n v="8031479008"/>
        <n v="8031539002"/>
        <n v="8031749006"/>
        <n v="8032629007"/>
        <n v="8032649002"/>
        <n v="8032679000"/>
        <n v="8032699006"/>
        <n v="8032799001"/>
        <n v="8033009000"/>
        <n v="8033429008"/>
        <n v="8033849005"/>
        <n v="8033939008"/>
        <n v="8034399003"/>
        <n v="8034619008"/>
        <n v="8035269001"/>
        <n v="8035629002"/>
        <n v="8035949004"/>
        <n v="8036159005"/>
        <n v="8036799009"/>
        <n v="8037549006"/>
        <n v="8038559000"/>
        <n v="8039339006"/>
        <n v="8040429006"/>
        <n v="8040479010"/>
        <n v="8040779006"/>
        <n v="8041079010"/>
        <n v="8041789000"/>
        <n v="8041809004"/>
        <n v="8042549000"/>
        <n v="8042729006"/>
        <n v="8043149000"/>
        <n v="8043749003"/>
        <n v="8043859001"/>
        <n v="8044029001"/>
        <n v="8044429003"/>
        <n v="8599669009"/>
        <n v="8599929004"/>
        <n v="8600259002"/>
        <n v="8600509005"/>
        <n v="8600559009"/>
        <n v="8600869008"/>
        <n v="8601539005"/>
        <n v="8602319000"/>
        <n v="8602799004"/>
        <n v="8603009003"/>
        <n v="8603109009"/>
        <n v="8603319002"/>
        <n v="8603329005"/>
        <n v="8603559004"/>
        <n v="8605409009"/>
        <n v="8605419001"/>
        <n v="8605609010"/>
        <n v="8605759009"/>
        <n v="8606559010"/>
        <n v="8606699006"/>
        <n v="8606769003"/>
        <n v="8607119009"/>
        <n v="8607219004"/>
        <n v="8607529003"/>
        <n v="8607639001"/>
        <n v="8607899009"/>
        <n v="8608599004"/>
        <n v="8608909001"/>
        <n v="8609709002"/>
        <n v="8609829003"/>
        <n v="8610149008"/>
        <n v="8610429009"/>
        <n v="8610569005"/>
        <n v="8611079002"/>
        <n v="8611109009"/>
        <n v="8611149010"/>
        <n v="8611549001"/>
        <n v="8611869003"/>
        <n v="8611959006"/>
        <n v="8612069001"/>
        <n v="8612119003"/>
        <n v="8612739001"/>
        <n v="8612919007"/>
        <n v="8613279007"/>
        <n v="8613619002"/>
        <n v="8614009009"/>
        <n v="8614539004"/>
        <n v="8615219004"/>
        <n v="8615469009"/>
        <n v="8615759002"/>
        <n v="8616059006"/>
        <n v="8616769007"/>
        <n v="8617159003"/>
        <n v="8617699001"/>
        <n v="8617889010"/>
        <n v="8617919006"/>
        <n v="8618239005"/>
        <n v="8618599008"/>
        <n v="8619139001"/>
        <n v="8821219005"/>
        <n v="8822379009"/>
        <n v="8822469001"/>
        <n v="8823409007"/>
        <n v="8824489000"/>
        <n v="8824859004"/>
        <n v="8824989008"/>
        <n v="8825239008"/>
        <n v="8825519009"/>
        <n v="8825609001"/>
        <n v="8826429008"/>
        <n v="8826929005"/>
        <n v="8827279002"/>
        <n v="8827319001"/>
        <n v="8827589001"/>
        <n v="8827619008"/>
        <n v="8829089008"/>
        <n v="8829589005"/>
        <n v="8830649007"/>
        <n v="8831199005"/>
        <n v="8831309001"/>
        <n v="8831569009"/>
        <n v="8831669004"/>
        <n v="8831899003"/>
        <n v="8832279007"/>
        <n v="8832659003"/>
        <n v="8832699004"/>
        <n v="8833489002"/>
        <n v="8833919000"/>
        <n v="8833949009"/>
        <n v="8834159010"/>
        <n v="8834579007"/>
        <n v="8834909010"/>
        <n v="8836569008"/>
        <n v="8836909003"/>
        <n v="8837109001"/>
        <n v="8837669005"/>
        <n v="8837979004"/>
        <n v="8838419002"/>
        <n v="8839219003"/>
        <n v="8839659006"/>
        <n v="8839919001"/>
        <n v="8840169009"/>
        <n v="8840699004"/>
        <n v="8840789007"/>
        <n v="8841059002"/>
        <n v="8841089000"/>
        <n v="8841189006"/>
        <n v="8841509006"/>
        <n v="8841569002"/>
        <n v="8841829008"/>
        <n v="8841929003"/>
        <n v="8842529003"/>
        <n v="8842659007"/>
        <n v="8842829010"/>
        <n v="8843269010"/>
        <n v="8843689007"/>
        <n v="8843829001"/>
        <n v="8844129005"/>
        <n v="8844449007"/>
        <n v="8844729008"/>
        <n v="8845219010"/>
        <n v="8845449009"/>
        <n v="8846049009"/>
        <n v="8846699005"/>
        <n v="8847709008"/>
        <n v="8848089003"/>
        <n v="8849239002"/>
        <n v="8849379009"/>
        <n v="8849549001"/>
        <n v="8850069007"/>
        <n v="8850359000"/>
        <n v="8850369003"/>
        <n v="8850619006"/>
        <n v="8850979009"/>
        <n v="8851519002"/>
        <n v="8851809006"/>
        <n v="8851899000"/>
        <n v="8852199004"/>
        <n v="8852329006"/>
        <n v="8852659000"/>
        <n v="8853349003"/>
        <n v="8854919010"/>
        <n v="8855039008"/>
        <n v="8855199010"/>
        <n v="8855239009"/>
        <n v="8855249001"/>
        <n v="8856089003"/>
        <n v="8856129002"/>
        <n v="8856489005"/>
        <n v="8856699009"/>
        <n v="8856709010"/>
        <n v="8857759005"/>
        <n v="8858009005"/>
        <n v="8858179010"/>
        <n v="8858449008"/>
        <n v="8858619000"/>
        <n v="8858729009"/>
        <n v="8859079006"/>
        <n v="8859589006"/>
        <n v="8859599009"/>
        <n v="8859839009"/>
        <n v="8860139008"/>
        <n v="8860359004"/>
        <n v="8861039004"/>
        <n v="8861249008"/>
        <n v="8861419000"/>
        <n v="8861579002"/>
        <n v="8861649010"/>
        <n v="8862109003"/>
        <n v="8862859005"/>
        <n v="8862969003"/>
        <n v="8862989009"/>
        <n v="8863219003"/>
        <n v="8863279010"/>
        <n v="8863549008"/>
        <n v="8864229008"/>
        <n v="8864389010"/>
        <n v="8864459007"/>
        <n v="8864939009"/>
        <n v="8864999005"/>
        <n v="8865629001"/>
        <n v="8865839005"/>
        <n v="8866129006"/>
        <n v="8866139009"/>
        <n v="8866289008"/>
        <n v="8866469003"/>
        <n v="8866819001"/>
        <n v="8866899003"/>
        <n v="8866979003"/>
        <n v="8867029002"/>
        <n v="8867589006"/>
        <n v="8867769001"/>
        <n v="8868429006"/>
        <n v="8869069007"/>
        <n v="8869419005"/>
        <n v="8869569004"/>
        <n v="8869659007"/>
        <n v="8870029003"/>
        <n v="8870219001"/>
        <n v="8870489001"/>
        <n v="8870549006"/>
        <n v="8870709006"/>
        <n v="8870739004"/>
        <n v="8871199010"/>
        <n v="8871469008"/>
        <n v="8871569003"/>
        <n v="8872009001"/>
        <n v="8872189009"/>
        <n v="8872339006"/>
        <n v="8872669000"/>
        <n v="8873339008"/>
        <n v="8873449006"/>
        <n v="8873519003"/>
        <n v="8873789003"/>
        <n v="8873839005"/>
        <n v="8874199005"/>
        <n v="8875449010"/>
        <n v="8875469005"/>
        <n v="8875649000"/>
        <n v="8876159008"/>
        <n v="8876539004"/>
        <n v="8876859006"/>
        <n v="8876969004"/>
        <n v="8877019003"/>
        <n v="8877129001"/>
        <n v="8877919002"/>
        <n v="8878319001"/>
        <n v="8878459008"/>
        <n v="8879939001"/>
        <n v="8880019004"/>
        <n v="8880699009"/>
        <n v="8880839003"/>
        <n v="8881449006"/>
        <n v="8882359005"/>
        <n v="8883229003"/>
        <n v="8885239010"/>
        <n v="8885339005"/>
        <n v="8885359000"/>
        <n v="8885859008"/>
        <n v="8886629000"/>
        <n v="8886729006"/>
        <n v="8887269001"/>
        <n v="8887449007"/>
        <n v="8887939001"/>
        <n v="8888059010"/>
        <n v="8888179000"/>
        <n v="8888299001"/>
        <n v="8889339002"/>
        <n v="8889799000"/>
        <n v="8890889000"/>
        <n v="8891259001"/>
        <n v="8891289010"/>
        <n v="8891649000"/>
        <n v="8892169000"/>
        <n v="8893019003"/>
        <n v="8893809004"/>
        <n v="8894249004"/>
        <n v="8894539008"/>
        <n v="8894589001"/>
        <n v="8894769007"/>
        <n v="8895409006"/>
        <n v="8896569010"/>
        <n v="8896689000"/>
        <n v="8897119006"/>
        <n v="8898319009"/>
        <n v="8898889005"/>
        <n v="8899809005"/>
        <n v="8900209000"/>
        <n v="8902289006"/>
        <n v="8902359003"/>
        <n v="8902409005"/>
        <n v="8902859000"/>
        <n v="8902949003"/>
        <n v="8903339010"/>
        <n v="8903589004"/>
        <n v="8903729009"/>
        <n v="8903879008"/>
        <n v="8905039007"/>
        <n v="8905219002"/>
        <n v="8905409000"/>
        <n v="8906199000"/>
        <n v="8906259005"/>
        <n v="8907129003"/>
        <n v="8907499009"/>
        <n v="8907549000"/>
        <n v="8908549002"/>
        <n v="8909599008"/>
        <n v="8910359003"/>
        <n v="8911029000"/>
        <n v="8911449008"/>
        <n v="8911989006"/>
        <n v="8912279007"/>
        <n v="8912579003"/>
        <n v="8912699004"/>
        <n v="8913249000"/>
        <n v="8913289001"/>
        <n v="8914009000"/>
        <n v="8915219006"/>
        <n v="8915979000"/>
        <n v="8915999006"/>
        <n v="8916189001"/>
        <n v="8916509001"/>
        <n v="8916849009"/>
        <n v="8917719007"/>
        <n v="8918259002"/>
        <n v="8918889003"/>
        <n v="8919219003"/>
        <n v="8921239008"/>
        <n v="8921259003"/>
        <n v="8921439009"/>
        <n v="8922379006"/>
        <n v="8922469009"/>
        <n v="8922559001"/>
        <n v="8922769005"/>
        <n v="8922879003"/>
        <n v="8924039002"/>
        <n v="8924999008"/>
        <n v="8925359006"/>
        <n v="8925659002"/>
        <n v="8925859003"/>
        <n v="8926299003"/>
        <n v="8926669007"/>
        <n v="8926879000"/>
        <n v="8927009010"/>
        <n v="8927139003"/>
        <n v="8927699007"/>
        <n v="8928129002"/>
        <n v="8928519001"/>
        <n v="8928839003"/>
        <n v="8928919003"/>
        <n v="8928939009"/>
        <n v="8929569007"/>
        <n v="8929849008"/>
        <n v="8929989004"/>
        <n v="8930139004"/>
        <n v="8930309007"/>
        <n v="8930799003"/>
        <n v="8931019005"/>
        <n v="8933279006"/>
        <n v="8934039006"/>
        <n v="8934899006"/>
        <n v="8935539005"/>
        <n v="8936309008"/>
        <n v="8937089005"/>
        <n v="8937569007"/>
        <n v="8937969009"/>
        <n v="8938669004"/>
        <n v="8939149003"/>
        <n v="8939239006"/>
        <n v="8939699004"/>
        <n v="8940479005"/>
        <n v="8940969010"/>
        <n v="8940989005"/>
        <n v="8940999008"/>
        <n v="8941379001"/>
        <n v="8941499002"/>
        <n v="8941539001"/>
        <n v="8941599008"/>
        <n v="8941739002"/>
        <n v="8941859003"/>
        <n v="8942279008"/>
        <n v="8942909007"/>
        <n v="8943139003"/>
        <n v="8943199010"/>
        <n v="8943719000"/>
        <n v="8944139005"/>
        <n v="8944879004"/>
        <n v="8945609006"/>
        <n v="8946709003"/>
        <n v="8946929010"/>
        <n v="8947229003"/>
        <n v="8947899005"/>
        <n v="8949179005"/>
        <n v="8950329010"/>
        <n v="8950479009"/>
        <n v="8950989009"/>
        <n v="8951009010"/>
        <n v="8952699009"/>
        <n v="8952929006"/>
        <n v="8953809007"/>
        <n v="8953939000"/>
        <n v="8954079004"/>
        <n v="8954339010"/>
        <n v="8954919007"/>
        <n v="8955249009"/>
        <n v="8955329009"/>
        <n v="8955619002"/>
        <n v="8955999000"/>
        <n v="8956749008"/>
        <n v="8956859006"/>
        <n v="8958459008"/>
        <n v="8958619008"/>
        <n v="8958859010"/>
        <n v="8958999006"/>
        <n v="8959249006"/>
        <n v="8960079000"/>
        <n v="8960239000"/>
        <n v="8960539007"/>
        <n v="8960589000"/>
        <n v="8961029009"/>
        <n v="8961439003"/>
        <n v="8961559004"/>
        <n v="8961789003"/>
        <n v="8962119003"/>
        <n v="8962649009"/>
        <n v="8963049008"/>
        <n v="8964059002"/>
        <n v="8964459004"/>
        <n v="8964519009"/>
        <n v="8964689003"/>
        <n v="8964709007"/>
        <n v="8965599002"/>
        <n v="8965739007"/>
        <n v="8967289007"/>
        <n v="8967549002"/>
        <n v="8967629002"/>
        <n v="8968099000"/>
        <n v="8968399007"/>
        <n v="8969069004"/>
        <n v="8969199008"/>
        <n v="8969709006"/>
        <n v="8969759010"/>
        <n v="8970019008"/>
        <n v="8970459000"/>
        <n v="8970479006"/>
        <n v="8970649009"/>
        <n v="8970709003"/>
        <n v="8971129008"/>
        <n v="8971179001"/>
        <n v="8971279007"/>
        <n v="8971719008"/>
        <n v="8971889002"/>
        <n v="8972739005"/>
        <n v="8972789009"/>
        <n v="8972859006"/>
        <n v="8973659007"/>
        <n v="8973809004"/>
        <n v="8973829010"/>
        <n v="8974769007"/>
        <n v="8974959005"/>
        <n v="8975359004"/>
        <n v="8975389002"/>
        <n v="8976359006"/>
        <n v="8976469004"/>
        <n v="8976799009"/>
        <n v="8976979004"/>
        <n v="8977419002"/>
        <n v="8977929002"/>
        <n v="8978319009"/>
        <n v="8978419004"/>
        <n v="8979199001"/>
        <n v="8979649005"/>
        <n v="8980029004"/>
        <n v="8980569002"/>
        <n v="8981469009"/>
        <n v="8982369005"/>
        <n v="8982479003"/>
        <n v="8982889008"/>
        <n v="8983269001"/>
        <n v="8983589003"/>
        <n v="8983659000"/>
        <n v="8983939001"/>
        <n v="8984439006"/>
        <n v="8984519006"/>
        <n v="8984819002"/>
        <n v="8986159009"/>
        <n v="8986279010"/>
        <n v="8988059007"/>
        <n v="8988329005"/>
        <n v="8988869003"/>
        <n v="8989199005"/>
        <n v="8989589004"/>
        <n v="8990409004"/>
        <n v="8990489006"/>
        <n v="8990599004"/>
        <n v="8990829001"/>
        <n v="8991419009"/>
        <n v="8991429001"/>
        <n v="8991989005"/>
        <n v="8992099000"/>
        <n v="9871959007"/>
        <n v="9872429003"/>
        <n v="9872999010"/>
        <n v="9873149004"/>
        <n v="9873289000"/>
        <n v="9874049000"/>
        <n v="9874319009"/>
        <n v="9874549008"/>
        <n v="9875169003"/>
        <n v="9875319000"/>
        <n v="9875979010"/>
        <n v="9876049004"/>
        <n v="9876429000"/>
        <n v="9876469001"/>
        <n v="9876499010"/>
        <n v="9877149001"/>
        <n v="9877199005"/>
        <n v="9878189004"/>
        <n v="9878219000"/>
        <n v="9878429004"/>
        <n v="9879509006"/>
        <n v="9879559010"/>
        <n v="9879739005"/>
        <n v="9880349003"/>
        <n v="9880819002"/>
        <n v="9880859003"/>
        <n v="9881229004"/>
        <n v="9881349005"/>
        <n v="9881719009"/>
        <n v="9882549008"/>
        <n v="9882899008"/>
        <n v="9882909009"/>
        <n v="9883179006"/>
        <n v="9884869003"/>
        <n v="9884899001"/>
        <n v="9884959006"/>
        <n v="9885129006"/>
        <n v="9885159004"/>
        <n v="9885659001"/>
        <n v="9885749004"/>
        <n v="9886239006"/>
        <n v="9886759009"/>
        <n v="9887159008"/>
        <n v="9887299004"/>
        <n v="9887659005"/>
        <n v="9887909008"/>
        <n v="9888349008"/>
        <n v="9888639001"/>
        <n v="9888729004"/>
        <n v="9888979009"/>
        <n v="9889769007"/>
        <n v="9889819009"/>
        <n v="9889939010"/>
        <n v="9890109005"/>
        <n v="9890149006"/>
        <n v="9890429007"/>
        <n v="9892859000"/>
        <n v="9892899001"/>
        <n v="9893049006"/>
        <n v="9893759007"/>
        <n v="9893789005"/>
        <n v="9893989006"/>
        <n v="9894439007"/>
        <n v="9894489000"/>
        <n v="9894809000"/>
        <n v="9894919009"/>
        <n v="9895619004"/>
        <n v="9895849003"/>
        <n v="9895939006"/>
        <n v="9896379006"/>
        <n v="9896669010"/>
        <n v="9897629000"/>
        <n v="9898029010"/>
        <n v="9899409008"/>
        <n v="9899929000"/>
        <n v="9900009004"/>
        <n v="9900019007"/>
        <n v="9900559005"/>
        <n v="9900669003"/>
        <n v="9900759006"/>
        <n v="9901529009"/>
        <n v="9901889001"/>
        <n v="9902549006"/>
        <n v="9902589007"/>
        <n v="9902649001"/>
        <n v="9903059003"/>
        <n v="9903719000"/>
        <n v="9903869010"/>
        <n v="9903959002"/>
        <n v="9904299007"/>
        <n v="9904529004"/>
        <n v="9904579008"/>
        <n v="9905959006"/>
        <n v="9906329007"/>
        <n v="9906529008"/>
        <n v="9907039005"/>
        <n v="9907559008"/>
        <n v="9907689001"/>
        <n v="9908259003"/>
        <n v="9909119009"/>
        <n v="9909479001"/>
        <n v="9910559009"/>
        <n v="9910919010"/>
        <n v="9912559002"/>
        <n v="9912759003"/>
        <n v="9912999005"/>
        <n v="9914109000"/>
        <n v="9914469003"/>
        <n v="9914789005"/>
        <n v="9915239006"/>
        <n v="9915869007"/>
        <n v="9916659005"/>
        <n v="9916939006"/>
        <n v="9917179005"/>
        <n v="9917519000"/>
        <n v="9917699008"/>
        <n v="9917749010"/>
        <n v="9918169004"/>
        <n v="9918479003"/>
        <n v="9919119002"/>
        <n v="9919269001"/>
        <n v="9919439004"/>
        <n v="9919539010"/>
        <n v="9919619010"/>
        <n v="9920259006"/>
        <n v="9920669000"/>
        <n v="9920869001"/>
        <n v="9922389003"/>
        <n v="9922429002"/>
        <n v="9922799008"/>
        <n v="9922969000"/>
        <n v="9922979003"/>
        <n v="9923139000"/>
        <n v="9924039007"/>
        <n v="9924089000"/>
        <n v="9924119007"/>
        <n v="9924299004"/>
        <n v="9924949009"/>
        <n v="9925349008"/>
        <n v="9925439000"/>
        <n v="9925449003"/>
        <n v="9925859008"/>
        <n v="9925919002"/>
        <n v="9925989001"/>
        <n v="9926019005"/>
        <n v="9926659009"/>
        <n v="9927359004"/>
        <n v="9927439004"/>
        <n v="9927879007"/>
        <n v="9928019009"/>
        <n v="9928399007"/>
        <n v="9929009008"/>
        <n v="9929709006"/>
        <n v="9930149001"/>
        <n v="9930209006"/>
        <n v="9930349002"/>
        <n v="9930529008"/>
        <n v="9930599007"/>
        <n v="9931069003"/>
        <n v="9931119005"/>
        <n v="9931719008"/>
        <n v="9931939004"/>
        <n v="9932049010"/>
        <n v="9932459004"/>
        <n v="9932589008"/>
        <n v="9932649002"/>
        <n v="9933499007"/>
        <n v="9934229009"/>
        <n v="9934539008"/>
        <n v="9934619008"/>
        <n v="9934729006"/>
        <n v="9934869002"/>
        <n v="9935069000"/>
        <n v="9935439004"/>
        <n v="9935579000"/>
        <n v="9935789004"/>
        <n v="9936049007"/>
        <n v="9936509003"/>
        <n v="9936709004"/>
        <n v="9936819002"/>
        <n v="9937199008"/>
        <n v="9946969005"/>
        <n v="9948639004"/>
        <n v="9948699000"/>
        <n v="9949009005"/>
        <n v="9949039003"/>
        <n v="9950229009"/>
        <n v="9950679004"/>
        <n v="9951609007"/>
        <n v="9951839006"/>
        <n v="9952219010"/>
        <n v="9952629004"/>
        <n v="9952659002"/>
        <n v="9953539003"/>
        <n v="9953679010"/>
        <n v="9953879000"/>
        <n v="9954649003"/>
        <n v="9954759001"/>
        <n v="9954919001"/>
        <n v="9955079000"/>
        <n v="9956099008"/>
        <n v="9958769001"/>
        <n v="9959009009"/>
        <n v="9960039004"/>
        <n v="9960279006"/>
        <n v="9960409008"/>
        <n v="9960739002"/>
        <n v="9961179002"/>
        <n v="9961859005"/>
        <n v="9961899006"/>
        <n v="9962139003"/>
        <n v="9962179004"/>
        <n v="9962299005"/>
        <n v="9988299003"/>
        <n v="9988609000"/>
        <n v="9988699005"/>
        <n v="9992349008"/>
        <n v="9992809004"/>
        <n v="9993259007"/>
        <n v="9993889008"/>
        <n v="9994169006"/>
        <n v="9994399005"/>
        <n v="9995029001"/>
        <n v="9995829005"/>
        <n v="9996159007"/>
        <n v="9996199008"/>
        <n v="9996709006"/>
        <n v="9997289002"/>
      </sharedItems>
    </cacheField>
    <cacheField name="ApprovalDate" numFmtId="14">
      <sharedItems containsSemiMixedTypes="0" containsNonDate="0" containsDate="1" containsString="0" minDate="2021-05-07T00:00:00" maxDate="2021-07-01T00:00:00"/>
    </cacheField>
    <cacheField name="BusinessName" numFmtId="0">
      <sharedItems/>
    </cacheField>
    <cacheField name="BusinessAddress" numFmtId="0">
      <sharedItems containsMixedTypes="1" containsNumber="1" containsInteger="1" minValue="151" maxValue="151"/>
    </cacheField>
    <cacheField name="BusinessCity" numFmtId="0">
      <sharedItems count="299">
        <s v="Wilmington"/>
        <s v="Morehead City"/>
        <s v="Morrisville"/>
        <s v="Chapel Hill"/>
        <s v="Raleigh"/>
        <s v="Williamston"/>
        <s v="Grimesland"/>
        <s v="Hendersonville"/>
        <s v="Durham"/>
        <s v="Asheville"/>
        <s v="Mooresville"/>
        <s v="Charlotte"/>
        <s v="Greensboro"/>
        <s v="Waxhaw"/>
        <s v="Wake Forest"/>
        <s v="Forest City"/>
        <s v="Surf City"/>
        <s v="Roanoke Rapids"/>
        <s v="Kernersville"/>
        <s v="Pineville"/>
        <s v="Whitsett"/>
        <s v="Hickory"/>
        <s v="Concord"/>
        <s v="Sparta"/>
        <s v="Elizabeth City"/>
        <s v="Goldsboro"/>
        <s v="Rocky Mount"/>
        <s v="Henderson"/>
        <s v="Cary"/>
        <s v="Whiteville"/>
        <s v="Hope Mills"/>
        <s v="Elon"/>
        <s v="Carrboro"/>
        <s v="Eden"/>
        <s v="Greenville"/>
        <s v="Hillsborough"/>
        <s v="Southport"/>
        <s v="Waynesville"/>
        <s v="Camden"/>
        <s v="Brevard"/>
        <s v="Fayetteville"/>
        <s v="Marshville"/>
        <s v="Ocean Isle Beach"/>
        <s v="Davidson"/>
        <s v="Louisburg"/>
        <s v="Huntersville"/>
        <s v="Cedar Mountain"/>
        <s v="Morganton"/>
        <s v="Boone"/>
        <s v="Cornelius"/>
        <s v="Harrisburg"/>
        <s v="Asheboro"/>
        <s v="Summerfield"/>
        <s v="Matthews"/>
        <s v="Winston-Salem"/>
        <s v="Arden"/>
        <s v="Stoneville"/>
        <s v="Southern Pines"/>
        <s v="Eure"/>
        <s v="Jacksonville"/>
        <s v="Hatteras"/>
        <s v="Nags Head"/>
        <s v="High Point"/>
        <s v="Franklin"/>
        <s v="Burlington"/>
        <s v="Jamestown"/>
        <s v="Gastonia"/>
        <s v="Washington"/>
        <s v="Marion"/>
        <s v="Columbus"/>
        <s v="Havelock"/>
        <s v="Cleveland"/>
        <s v="Statesville"/>
        <s v="Lexington"/>
        <s v="Sanford"/>
        <s v="Lincolnton"/>
        <s v="Creedmoor"/>
        <s v="Cashiers"/>
        <s v="Salisbury"/>
        <s v="Browns Summit"/>
        <s v="Stokesdale"/>
        <s v="Yadkinville"/>
        <s v="Carthage"/>
        <s v="Gibsonville"/>
        <s v="Zebulon"/>
        <s v="Sunset Beach"/>
        <s v="Kure Beach"/>
        <s v="Lenoir"/>
        <s v="Holly Springs"/>
        <s v="Canton"/>
        <s v="Clinton"/>
        <s v="Clyde"/>
        <s v="Raeford"/>
        <s v="Bessemer City"/>
        <s v="Maiden"/>
        <s v="Cherokee"/>
        <s v="Carolina Beach"/>
        <s v="Murphy"/>
        <s v="Cramerton"/>
        <s v="Knightdale"/>
        <s v="Albemarle"/>
        <s v="Wilson"/>
        <s v="Reidsville"/>
        <s v="Clayton"/>
        <s v="Black Mountain"/>
        <s v="Beaufort"/>
        <s v="Mocksville"/>
        <s v="Lumberton"/>
        <s v="Archdale"/>
        <s v="Conover"/>
        <s v="Banner Elk"/>
        <s v="Marshall"/>
        <s v="Siler City"/>
        <s v="Kannapolis"/>
        <s v="Pittsboro"/>
        <s v="North Topsail Beach"/>
        <s v="Chadbourn"/>
        <s v="Sylva"/>
        <s v="Pinehurst"/>
        <s v="San Francisco"/>
        <s v="Colfax"/>
        <s v="Windsor"/>
        <s v="Highlands"/>
        <s v="Kitty Hawk"/>
        <s v="Hertford"/>
        <s v="Kinston"/>
        <s v="Mount Airy"/>
        <s v="Garner"/>
        <s v="Weaverville"/>
        <s v="Supply"/>
        <s v="New Bern"/>
        <s v="Angier"/>
        <s v="Wendell"/>
        <s v="Ramseur"/>
        <s v="Shallotte"/>
        <s v="Oak Ridge"/>
        <s v="Knotts Island"/>
        <s v="Polkton"/>
        <s v="Stem"/>
        <s v="Wilkesboro"/>
        <s v="Apex"/>
        <s v="Manteo"/>
        <s v="Ocracoke"/>
        <s v="West Jefferson"/>
        <s v="Swansboro"/>
        <s v="Ahoskie"/>
        <s v="Hampstead"/>
        <s v="Aberdeen"/>
        <s v="Thomasville"/>
        <s v="Spindale"/>
        <s v="Lillington"/>
        <s v="Winnabow"/>
        <s v="Spring Lake"/>
        <s v="Kill Devil Hills"/>
        <s v="Hubert"/>
        <s v="Robbinsville"/>
        <s v="Snow Hill"/>
        <s v="Snow Camp"/>
        <s v="Shelby"/>
        <s v="Mars Hill"/>
        <s v="Clemmons"/>
        <s v="Jonesville"/>
        <s v="Mebane"/>
        <s v="Columbia"/>
        <s v="Elkin"/>
        <s v="Indian Trail"/>
        <s v="Newport"/>
        <s v="Corolla"/>
        <s v="Mount Olive"/>
        <s v="Locust"/>
        <s v="Walnut Cove"/>
        <s v="Valdese"/>
        <s v="Troutman"/>
        <s v="Kenly"/>
        <s v="Monroe"/>
        <s v="Saluda"/>
        <s v="Randleman"/>
        <s v="Laurinburg"/>
        <s v="Rolesville"/>
        <s v="Waves"/>
        <s v="Denver"/>
        <s v="Hayesville"/>
        <s v="Warrenton"/>
        <s v="Rougemont"/>
        <s v="Winterville"/>
        <s v="Andrews"/>
        <s v="Dunn"/>
        <s v="Roxboro"/>
        <s v="Sneads Ferry"/>
        <s v="Fuquay-Varina"/>
        <s v="Advance"/>
        <s v="Madison"/>
        <s v="Hamlet"/>
        <s v="Dillsboro"/>
        <s v="Seagrove"/>
        <s v="Rockingham"/>
        <s v="Sherrills Ford"/>
        <s v="Wanchese"/>
        <s v="Biscoe"/>
        <s v="Jefferson"/>
        <s v="Buxton"/>
        <s v="Tarboro"/>
        <s v="Harkers Island"/>
        <s v="Franklinton"/>
        <s v="Calabash"/>
        <s v="Belhaven"/>
        <s v="Plymouth"/>
        <s v="Holly Ridge"/>
        <s v="Milton"/>
        <s v="Troy"/>
        <s v="Fairview"/>
        <s v="Erwin"/>
        <s v="Landis"/>
        <s v="Lake Waccamaw"/>
        <s v="Enfield"/>
        <s v="Spencer"/>
        <s v="Oxford"/>
        <s v="New London"/>
        <s v="Fletcher"/>
        <s v="Emerald Isle"/>
        <s v="Edenton"/>
        <s v="Stony Point"/>
        <s v="Wallace"/>
        <s v="Cape Carteret"/>
        <s v="Ayden"/>
        <s v="Leland"/>
        <s v="Pantego"/>
        <s v="Youngsville"/>
        <s v="Candler"/>
        <s v="Spruce Pine"/>
        <s v="Bryson City"/>
        <s v="Atlantic Beach"/>
        <s v="Vale"/>
        <s v="Connellys Springs"/>
        <s v="Little Switzerland"/>
        <s v="Millers Creek"/>
        <s v="Selma"/>
        <s v="Horse Shoe"/>
        <s v="Bailey"/>
        <s v="Tryon"/>
        <s v="Rutherfordton"/>
        <s v="Creswell"/>
        <s v="Coats"/>
        <s v="Granite Falls"/>
        <s v="Stanfield"/>
        <s v="West End"/>
        <s v="Willow Spring"/>
        <s v="King"/>
        <s v="Newton"/>
        <s v="Wagram"/>
        <s v="Gold Hill"/>
        <s v="Rural Hall"/>
        <s v="Pikeville"/>
        <s v="Smithfield"/>
        <s v="Belvidere"/>
        <s v="Hudson"/>
        <s v="Trinity"/>
        <s v="Hurdle Mills"/>
        <s v="North Wilkesboro"/>
        <s v="Mount Holly"/>
        <s v="Chocowinity"/>
        <s v="Belmont"/>
        <s v="Elizabethtown"/>
        <s v="Pinetops"/>
        <s v="East Bend"/>
        <s v="Mount Pleasant"/>
        <s v="Bath"/>
        <s v="China Grove"/>
        <s v="Mills River"/>
        <s v="St. Pauls"/>
        <s v="Graham"/>
        <s v="Brasstown"/>
        <s v="Kings Mountain"/>
        <s v="Moyock"/>
        <s v="Broadway"/>
        <s v="Bermuda Run"/>
        <s v="Woodfin"/>
        <s v="Farmville"/>
        <s v="Duck"/>
        <s v="Bunn"/>
        <s v="Oak Island"/>
        <s v="Denton"/>
        <s v="Linville"/>
        <s v="Burnsville"/>
        <s v="Flat Rock"/>
        <s v="East Flat Rock"/>
        <s v="Mint Hill"/>
        <s v="Blowing Rock"/>
        <s v="Laurel Springs"/>
        <s v="Belville"/>
        <s v="Holden Beach"/>
        <s v="Candor"/>
        <s v="Pisgah Forest"/>
        <s v="Lewisville"/>
        <s v="Rose Hill"/>
        <s v="Maggie Valley"/>
        <s v="Timberlake"/>
        <s v="Southern Shores"/>
        <s v="Alexander"/>
      </sharedItems>
    </cacheField>
    <cacheField name="BusinessState" numFmtId="0">
      <sharedItems count="57">
        <s v="North Carolina"/>
        <s v="MD" u="1"/>
        <s v="LA" u="1"/>
        <s v="SC" u="1"/>
        <s v="AL" u="1"/>
        <s v="KY" u="1"/>
        <s v="CT" u="1"/>
        <s v="NM" u="1"/>
        <s v="OR" u="1"/>
        <s v="VT" u="1"/>
        <s v="TN" u="1"/>
        <s v="WY" u="1"/>
        <s v="CA" u="1"/>
        <s v="FL" u="1"/>
        <s v="MN" u="1"/>
        <s v="AR" u="1"/>
        <s v="VA" u="1"/>
        <s v="MP" u="1"/>
        <s v="ID" u="1"/>
        <s v="GU" u="1"/>
        <s v="MT" u="1"/>
        <s v="NY" u="1"/>
        <s v="TX" u="1"/>
        <s v="AZ" u="1"/>
        <s v="VI" u="1"/>
        <s v="ND" u="1"/>
        <s v="MA" u="1"/>
        <s v="IL" u="1"/>
        <s v="HI" u="1"/>
        <s v="OK" u="1"/>
        <s v="CO" u="1"/>
        <s v="NH" u="1"/>
        <s v="IN" u="1"/>
        <s v="ME" u="1"/>
        <s v="SD" u="1"/>
        <s v="NJ" u="1"/>
        <s v="PR" u="1"/>
        <s v="AK" u="1"/>
        <s v="MI" u="1"/>
        <s v="WV" u="1"/>
        <s v="WA" u="1"/>
        <s v="DC" u="1"/>
        <s v="PA" u="1"/>
        <s v="DE" u="1"/>
        <s v="RI" u="1"/>
        <s v="UT" u="1"/>
        <s v="MO" u="1"/>
        <s v="AS" u="1"/>
        <s v="IA" u="1"/>
        <s v="NV" u="1"/>
        <s v="MS" u="1"/>
        <s v="WI" u="1"/>
        <s v="GA" u="1"/>
        <s v="NC" u="1"/>
        <s v="OH" u="1"/>
        <s v="NE" u="1"/>
        <s v="KS" u="1"/>
      </sharedItems>
    </cacheField>
    <cacheField name="BusinessZip" numFmtId="0">
      <sharedItems containsMixedTypes="1" containsNumber="1" containsInteger="1" minValue="27103" maxValue="27127"/>
    </cacheField>
    <cacheField name="GrantAmount" numFmtId="44">
      <sharedItems containsSemiMixedTypes="0" containsString="0" containsNumber="1" minValue="1158" maxValue="10000000" count="2564">
        <n v="433090.6"/>
        <n v="170765.76"/>
        <n v="349112"/>
        <n v="577369"/>
        <n v="53196.13"/>
        <n v="152723.04"/>
        <n v="139741"/>
        <n v="61102"/>
        <n v="159430.31"/>
        <n v="334307"/>
        <n v="40257"/>
        <n v="454030.77"/>
        <n v="833485"/>
        <n v="1675814"/>
        <n v="373206.03"/>
        <n v="123708"/>
        <n v="8972406"/>
        <n v="1508365"/>
        <n v="129228"/>
        <n v="51746"/>
        <n v="88240"/>
        <n v="28447"/>
        <n v="142361.15"/>
        <n v="77981"/>
        <n v="47230.2"/>
        <n v="181079.7"/>
        <n v="38068"/>
        <n v="134235"/>
        <n v="56294.28"/>
        <n v="88885"/>
        <n v="125588"/>
        <n v="46611"/>
        <n v="235680"/>
        <n v="52158"/>
        <n v="109166"/>
        <n v="330758"/>
        <n v="89649"/>
        <n v="75770.91"/>
        <n v="124995"/>
        <n v="168924.18"/>
        <n v="53688.14"/>
        <n v="94995"/>
        <n v="215163"/>
        <n v="36771"/>
        <n v="125111.57"/>
        <n v="29286.76"/>
        <n v="33353.85"/>
        <n v="16023.96"/>
        <n v="467467.74"/>
        <n v="381741.03"/>
        <n v="343755"/>
        <n v="139865"/>
        <n v="213926"/>
        <n v="133354"/>
        <n v="122247.34"/>
        <n v="78175.48"/>
        <n v="67992"/>
        <n v="312479"/>
        <n v="354532"/>
        <n v="311991"/>
        <n v="318542.84000000003"/>
        <n v="30845"/>
        <n v="22637.5"/>
        <n v="282253"/>
        <n v="50656"/>
        <n v="251493"/>
        <n v="270053.96000000002"/>
        <n v="98506.91"/>
        <n v="17897"/>
        <n v="42726"/>
        <n v="103160.15"/>
        <n v="201491.06"/>
        <n v="86375.23"/>
        <n v="1567632.49"/>
        <n v="234656"/>
        <n v="131911.5"/>
        <n v="118831.21"/>
        <n v="499995"/>
        <n v="390427"/>
        <n v="555927"/>
        <n v="99995"/>
        <n v="211085"/>
        <n v="11794.61"/>
        <n v="77299.98"/>
        <n v="94170"/>
        <n v="419317"/>
        <n v="79174"/>
        <n v="322646"/>
        <n v="114940.79"/>
        <n v="69775"/>
        <n v="95263.5"/>
        <n v="253344.93"/>
        <n v="759511.32"/>
        <n v="69824.03"/>
        <n v="62506.86"/>
        <n v="72908.039999999994"/>
        <n v="51978.37"/>
        <n v="253173"/>
        <n v="59534"/>
        <n v="2981.84"/>
        <n v="276342"/>
        <n v="62830"/>
        <n v="333600.44"/>
        <n v="39679.839999999997"/>
        <n v="39470.879999999997"/>
        <n v="9767"/>
        <n v="52077.98"/>
        <n v="77014"/>
        <n v="105346"/>
        <n v="719366.87"/>
        <n v="643859.22"/>
        <n v="52703"/>
        <n v="1591935.04"/>
        <n v="6449"/>
        <n v="773225"/>
        <n v="557889"/>
        <n v="29497"/>
        <n v="452191"/>
        <n v="394604"/>
        <n v="1270929"/>
        <n v="367909.72"/>
        <n v="1248755"/>
        <n v="1138424"/>
        <n v="1898000"/>
        <n v="336838"/>
        <n v="744479"/>
        <n v="963738.27"/>
        <n v="1079949"/>
        <n v="20661.830000000002"/>
        <n v="1040565.97"/>
        <n v="54257.33"/>
        <n v="32769"/>
        <n v="568123.56000000006"/>
        <n v="1689869"/>
        <n v="296032.48"/>
        <n v="1194079.52"/>
        <n v="2408722"/>
        <n v="23542.18"/>
        <n v="206675"/>
        <n v="17090.73"/>
        <n v="394422.33"/>
        <n v="455327.68"/>
        <n v="4852416.42"/>
        <n v="704890"/>
        <n v="458878"/>
        <n v="1011525.41"/>
        <n v="416583.57"/>
        <n v="117139"/>
        <n v="195996.5"/>
        <n v="95038.720000000001"/>
        <n v="345159"/>
        <n v="185776.34"/>
        <n v="167898"/>
        <n v="154043"/>
        <n v="4311"/>
        <n v="167443"/>
        <n v="611528.16"/>
        <n v="190006"/>
        <n v="299781.58"/>
        <n v="42286"/>
        <n v="81195.240000000005"/>
        <n v="48437"/>
        <n v="80305"/>
        <n v="117249"/>
        <n v="27145"/>
        <n v="18038"/>
        <n v="46934"/>
        <n v="149006"/>
        <n v="82651.66"/>
        <n v="316116.21999999997"/>
        <n v="140277"/>
        <n v="2846149"/>
        <n v="297526"/>
        <n v="130953.05"/>
        <n v="84281"/>
        <n v="40851"/>
        <n v="135609.62"/>
        <n v="88449"/>
        <n v="688258"/>
        <n v="122775.13"/>
        <n v="54603"/>
        <n v="174484"/>
        <n v="27316"/>
        <n v="219230.92"/>
        <n v="89995"/>
        <n v="168161"/>
        <n v="285597.53999999998"/>
        <n v="22790.16"/>
        <n v="40469"/>
        <n v="96173"/>
        <n v="280636"/>
        <n v="12173"/>
        <n v="34780.839999999997"/>
        <n v="284546.21999999997"/>
        <n v="168991.22"/>
        <n v="95864"/>
        <n v="41254.04"/>
        <n v="117088"/>
        <n v="290754"/>
        <n v="89989"/>
        <n v="142834"/>
        <n v="69517.91"/>
        <n v="71894.83"/>
        <n v="126094"/>
        <n v="274636.2"/>
        <n v="251804"/>
        <n v="169403"/>
        <n v="40686.589999999997"/>
        <n v="584835.53"/>
        <n v="275029"/>
        <n v="458959"/>
        <n v="40019.06"/>
        <n v="61338"/>
        <n v="14800.45"/>
        <n v="316293"/>
        <n v="114645"/>
        <n v="307144"/>
        <n v="48547.199999999997"/>
        <n v="95561"/>
        <n v="102219"/>
        <n v="148514"/>
        <n v="27395"/>
        <n v="306581"/>
        <n v="345818.37"/>
        <n v="14222"/>
        <n v="38571.449999999997"/>
        <n v="80457"/>
        <n v="93644"/>
        <n v="105137"/>
        <n v="90947"/>
        <n v="80597"/>
        <n v="950287"/>
        <n v="177347"/>
        <n v="345919.27"/>
        <n v="25070.14"/>
        <n v="124846.56"/>
        <n v="53174.27"/>
        <n v="152931"/>
        <n v="31465"/>
        <n v="279431"/>
        <n v="26356.77"/>
        <n v="299014.12"/>
        <n v="28430"/>
        <n v="72615"/>
        <n v="217941"/>
        <n v="14891"/>
        <n v="232428"/>
        <n v="194194"/>
        <n v="196262.08"/>
        <n v="24182"/>
        <n v="150990.69"/>
        <n v="302958"/>
        <n v="37034.57"/>
        <n v="756933"/>
        <n v="3032274"/>
        <n v="38830.03"/>
        <n v="239417"/>
        <n v="129999.96"/>
        <n v="231767"/>
        <n v="50568"/>
        <n v="27628"/>
        <n v="228673"/>
        <n v="37282"/>
        <n v="118163.56"/>
        <n v="329754.83"/>
        <n v="59396.36"/>
        <n v="226303"/>
        <n v="60466.96"/>
        <n v="244305"/>
        <n v="211693"/>
        <n v="241579.25"/>
        <n v="85539"/>
        <n v="45615"/>
        <n v="28819.16"/>
        <n v="128954"/>
        <n v="66829"/>
        <n v="21354.09"/>
        <n v="74532.5"/>
        <n v="339734"/>
        <n v="92652.28"/>
        <n v="95929"/>
        <n v="252063.72"/>
        <n v="284607"/>
        <n v="23711"/>
        <n v="199749"/>
        <n v="74254"/>
        <n v="157792.64000000001"/>
        <n v="226020.06"/>
        <n v="80638"/>
        <n v="115423.67999999999"/>
        <n v="49759.85"/>
        <n v="297029"/>
        <n v="154865.87"/>
        <n v="56842"/>
        <n v="66751.47"/>
        <n v="113604"/>
        <n v="77878"/>
        <n v="186039.5"/>
        <n v="26595.72"/>
        <n v="308891.33"/>
        <n v="113936.36"/>
        <n v="39477"/>
        <n v="311804.26"/>
        <n v="56792"/>
        <n v="278429.88"/>
        <n v="33389"/>
        <n v="55479"/>
        <n v="99117.1"/>
        <n v="231939.15"/>
        <n v="342060.36"/>
        <n v="264374.68"/>
        <n v="151965"/>
        <n v="195924.5"/>
        <n v="25124.47"/>
        <n v="130264"/>
        <n v="143981"/>
        <n v="139778.20000000001"/>
        <n v="49150"/>
        <n v="190290"/>
        <n v="267815"/>
        <n v="138280"/>
        <n v="166364.68"/>
        <n v="232473.29"/>
        <n v="155661.5"/>
        <n v="679579"/>
        <n v="33376"/>
        <n v="95144.22"/>
        <n v="20237"/>
        <n v="143400.5"/>
        <n v="215405.64"/>
        <n v="192012"/>
        <n v="2866462"/>
        <n v="102486"/>
        <n v="43105.72"/>
        <n v="113526.36"/>
        <n v="157254"/>
        <n v="67423.86"/>
        <n v="294628.09000000003"/>
        <n v="1495458"/>
        <n v="629914"/>
        <n v="21403.46"/>
        <n v="12749"/>
        <n v="32143.22"/>
        <n v="13296.02"/>
        <n v="85672"/>
        <n v="116797"/>
        <n v="260323.96"/>
        <n v="17877.03"/>
        <n v="203392.58"/>
        <n v="485815"/>
        <n v="391483"/>
        <n v="65933"/>
        <n v="45613.31"/>
        <n v="19419"/>
        <n v="178723"/>
        <n v="45957.599999999999"/>
        <n v="106077"/>
        <n v="521707.98"/>
        <n v="264620"/>
        <n v="303386"/>
        <n v="37118"/>
        <n v="46940"/>
        <n v="240318.27"/>
        <n v="178192"/>
        <n v="210872.2"/>
        <n v="123717.07"/>
        <n v="97798.68"/>
        <n v="37179.269999999997"/>
        <n v="65703"/>
        <n v="49755.5"/>
        <n v="110020"/>
        <n v="16560.990000000002"/>
        <n v="365388"/>
        <n v="139503.28"/>
        <n v="248035"/>
        <n v="69476.960000000006"/>
        <n v="197698"/>
        <n v="26891.45"/>
        <n v="75453"/>
        <n v="158084.76"/>
        <n v="63572.85"/>
        <n v="240111"/>
        <n v="259382"/>
        <n v="62119.839999999997"/>
        <n v="30734"/>
        <n v="66833"/>
        <n v="344045"/>
        <n v="302366.7"/>
        <n v="291096"/>
        <n v="130549.12"/>
        <n v="86843"/>
        <n v="114507.5"/>
        <n v="17018"/>
        <n v="92556.07"/>
        <n v="40029.620000000003"/>
        <n v="34329"/>
        <n v="126798"/>
        <n v="226135.1"/>
        <n v="266182.40000000002"/>
        <n v="94878.02"/>
        <n v="186417"/>
        <n v="33046"/>
        <n v="59133.25"/>
        <n v="277351"/>
        <n v="150127.88"/>
        <n v="43044"/>
        <n v="176275"/>
        <n v="272706.13"/>
        <n v="889474.5"/>
        <n v="10746.56"/>
        <n v="83065"/>
        <n v="313228"/>
        <n v="43762"/>
        <n v="61306"/>
        <n v="22838"/>
        <n v="142608"/>
        <n v="494391"/>
        <n v="27121.96"/>
        <n v="128661"/>
        <n v="67168"/>
        <n v="62542"/>
        <n v="81301"/>
        <n v="272075"/>
        <n v="74844"/>
        <n v="90706"/>
        <n v="2129"/>
        <n v="39610.07"/>
        <n v="611417"/>
        <n v="34364.449999999997"/>
        <n v="11693.51"/>
        <n v="25806.39"/>
        <n v="986042"/>
        <n v="2478028.4"/>
        <n v="29320"/>
        <n v="531239.19999999995"/>
        <n v="550197"/>
        <n v="44351"/>
        <n v="127689"/>
        <n v="23955.69"/>
        <n v="74979.5"/>
        <n v="14436"/>
        <n v="59232.13"/>
        <n v="30945"/>
        <n v="2295"/>
        <n v="191308.88"/>
        <n v="10047"/>
        <n v="128392"/>
        <n v="77107"/>
        <n v="405013.71"/>
        <n v="68156"/>
        <n v="73183.83"/>
        <n v="10366"/>
        <n v="136059.01999999999"/>
        <n v="151003"/>
        <n v="11222"/>
        <n v="17015"/>
        <n v="87753"/>
        <n v="275433"/>
        <n v="408806.82"/>
        <n v="182505"/>
        <n v="105984"/>
        <n v="31757"/>
        <n v="169837"/>
        <n v="82905.919999999998"/>
        <n v="16291.62"/>
        <n v="160754"/>
        <n v="24304.21"/>
        <n v="706465.65"/>
        <n v="229221.6"/>
        <n v="112628.31"/>
        <n v="142463.43"/>
        <n v="124943.15"/>
        <n v="38591.440000000002"/>
        <n v="296888.56"/>
        <n v="18414.12"/>
        <n v="115212"/>
        <n v="79477"/>
        <n v="66300.14"/>
        <n v="2799"/>
        <n v="47128"/>
        <n v="224149"/>
        <n v="24411"/>
        <n v="78388.37"/>
        <n v="130230"/>
        <n v="489965.55"/>
        <n v="20767"/>
        <n v="142884"/>
        <n v="130178.67"/>
        <n v="519456.91"/>
        <n v="10719"/>
        <n v="312176.89"/>
        <n v="273388"/>
        <n v="26288"/>
        <n v="98858"/>
        <n v="646393"/>
        <n v="285678"/>
        <n v="86022.17"/>
        <n v="13597.28"/>
        <n v="233590.68"/>
        <n v="116947"/>
        <n v="75305.34"/>
        <n v="32783.620000000003"/>
        <n v="100455.43"/>
        <n v="9301"/>
        <n v="88167.33"/>
        <n v="355095"/>
        <n v="78138"/>
        <n v="51417"/>
        <n v="106335"/>
        <n v="235789.82"/>
        <n v="208786"/>
        <n v="10854"/>
        <n v="168138"/>
        <n v="243621"/>
        <n v="40073"/>
        <n v="7726171"/>
        <n v="443360"/>
        <n v="271767.56"/>
        <n v="47684"/>
        <n v="40609"/>
        <n v="674533"/>
        <n v="88290"/>
        <n v="156643"/>
        <n v="1234231"/>
        <n v="838522"/>
        <n v="74432"/>
        <n v="195757"/>
        <n v="39517"/>
        <n v="19099"/>
        <n v="90325"/>
        <n v="71415"/>
        <n v="180762"/>
        <n v="208407.5"/>
        <n v="91275"/>
        <n v="177843.5"/>
        <n v="17980"/>
        <n v="5540.86"/>
        <n v="121434.09"/>
        <n v="71737"/>
        <n v="18671"/>
        <n v="83055"/>
        <n v="38201"/>
        <n v="76932.53"/>
        <n v="42893"/>
        <n v="262404"/>
        <n v="194707.82"/>
        <n v="250565.42"/>
        <n v="5019"/>
        <n v="104166.8"/>
        <n v="19582"/>
        <n v="223458.2"/>
        <n v="149033"/>
        <n v="65242.01"/>
        <n v="239096"/>
        <n v="53480"/>
        <n v="39935"/>
        <n v="643501"/>
        <n v="30853"/>
        <n v="34368.65"/>
        <n v="464725"/>
        <n v="110824.25"/>
        <n v="75744.039999999994"/>
        <n v="62637"/>
        <n v="141905"/>
        <n v="31698"/>
        <n v="5013.5200000000004"/>
        <n v="258329"/>
        <n v="227735"/>
        <n v="536990"/>
        <n v="585579"/>
        <n v="115882"/>
        <n v="17199"/>
        <n v="70626"/>
        <n v="1120816.24"/>
        <n v="183807.47"/>
        <n v="36135.040000000001"/>
        <n v="40723"/>
        <n v="20785"/>
        <n v="15176.5"/>
        <n v="52868.41"/>
        <n v="4461"/>
        <n v="27057"/>
        <n v="50668.79"/>
        <n v="6557"/>
        <n v="177426.17"/>
        <n v="68299"/>
        <n v="445173.16"/>
        <n v="37630"/>
        <n v="349787.12"/>
        <n v="24798"/>
        <n v="14303.5"/>
        <n v="25763"/>
        <n v="16228"/>
        <n v="14731"/>
        <n v="14721"/>
        <n v="96274"/>
        <n v="136566.16"/>
        <n v="8393.64"/>
        <n v="444811.93"/>
        <n v="128554.01"/>
        <n v="649509.94999999995"/>
        <n v="74535"/>
        <n v="10142.299999999999"/>
        <n v="291877"/>
        <n v="96168"/>
        <n v="63547"/>
        <n v="516957"/>
        <n v="49993"/>
        <n v="28195"/>
        <n v="135066"/>
        <n v="6974.68"/>
        <n v="101634"/>
        <n v="172155"/>
        <n v="18378"/>
        <n v="106197.5"/>
        <n v="31435"/>
        <n v="774624"/>
        <n v="13959"/>
        <n v="3448.05"/>
        <n v="89646"/>
        <n v="372880.93"/>
        <n v="200146.25"/>
        <n v="246228"/>
        <n v="30299"/>
        <n v="353604.59"/>
        <n v="203725.67"/>
        <n v="10960.21"/>
        <n v="55433.7"/>
        <n v="145668.03"/>
        <n v="279391.49"/>
        <n v="16188.16"/>
        <n v="109322"/>
        <n v="101368"/>
        <n v="32904"/>
        <n v="811446"/>
        <n v="457603.6"/>
        <n v="261236"/>
        <n v="80465.33"/>
        <n v="199675.27"/>
        <n v="230000"/>
        <n v="26761"/>
        <n v="78101"/>
        <n v="87051.7"/>
        <n v="46528"/>
        <n v="446006"/>
        <n v="151921.20000000001"/>
        <n v="683896.61"/>
        <n v="22989.48"/>
        <n v="363261.31"/>
        <n v="471728"/>
        <n v="446566.7"/>
        <n v="31507.63"/>
        <n v="1380352"/>
        <n v="50983"/>
        <n v="1528664"/>
        <n v="173277"/>
        <n v="76866.64"/>
        <n v="73127"/>
        <n v="2155"/>
        <n v="524451"/>
        <n v="226889"/>
        <n v="136801"/>
        <n v="966679.95"/>
        <n v="143500"/>
        <n v="469291.56"/>
        <n v="182328.06"/>
        <n v="85298"/>
        <n v="415798.92"/>
        <n v="249476"/>
        <n v="39165.019999999997"/>
        <n v="31226"/>
        <n v="16211.92"/>
        <n v="1499577.18"/>
        <n v="680791"/>
        <n v="424625.22"/>
        <n v="1953833"/>
        <n v="7829.82"/>
        <n v="602640.5"/>
        <n v="74366.25"/>
        <n v="135048"/>
        <n v="180590.62"/>
        <n v="57644"/>
        <n v="575701"/>
        <n v="1581406.48"/>
        <n v="876954.15"/>
        <n v="27868.13"/>
        <n v="35765.800000000003"/>
        <n v="23148"/>
        <n v="18590.8"/>
        <n v="822215.26"/>
        <n v="498397"/>
        <n v="816707.5"/>
        <n v="41639.03"/>
        <n v="485995"/>
        <n v="518372.75"/>
        <n v="33479.879999999997"/>
        <n v="73238.12"/>
        <n v="771084"/>
        <n v="790614"/>
        <n v="1549830"/>
        <n v="152270"/>
        <n v="1942894.59"/>
        <n v="628412.91"/>
        <n v="425903.74"/>
        <n v="9417.15"/>
        <n v="90259"/>
        <n v="483177.87"/>
        <n v="525877.79"/>
        <n v="836419"/>
        <n v="3223964.75"/>
        <n v="35558.620000000003"/>
        <n v="342864.19"/>
        <n v="96665"/>
        <n v="124062.5"/>
        <n v="507359"/>
        <n v="819156"/>
        <n v="58846.15"/>
        <n v="987194"/>
        <n v="205259.87"/>
        <n v="249671.17"/>
        <n v="282983"/>
        <n v="71936"/>
        <n v="385280"/>
        <n v="101448.48"/>
        <n v="298976.34999999998"/>
        <n v="676597.52"/>
        <n v="6804.72"/>
        <n v="18000"/>
        <n v="119171"/>
        <n v="123606"/>
        <n v="493527.71"/>
        <n v="27758.1"/>
        <n v="476350"/>
        <n v="930879"/>
        <n v="39106.11"/>
        <n v="8500"/>
        <n v="170311"/>
        <n v="600763.98"/>
        <n v="9927"/>
        <n v="110043.23"/>
        <n v="443685.59"/>
        <n v="123066"/>
        <n v="494268.09"/>
        <n v="655479"/>
        <n v="77490.81"/>
        <n v="161439"/>
        <n v="49644"/>
        <n v="117510.15"/>
        <n v="109603.5"/>
        <n v="634071"/>
        <n v="9798.64"/>
        <n v="407101"/>
        <n v="179281"/>
        <n v="786758"/>
        <n v="195726"/>
        <n v="450841.34"/>
        <n v="1343391.68"/>
        <n v="127579"/>
        <n v="46095"/>
        <n v="30601"/>
        <n v="813913.5"/>
        <n v="89427"/>
        <n v="91959"/>
        <n v="100422.56"/>
        <n v="25644.84"/>
        <n v="592058.6"/>
        <n v="428902.78"/>
        <n v="146170"/>
        <n v="36700"/>
        <n v="288348"/>
        <n v="1123943"/>
        <n v="45881"/>
        <n v="364975"/>
        <n v="412982"/>
        <n v="147602.04"/>
        <n v="56880"/>
        <n v="506669"/>
        <n v="69675"/>
        <n v="3885.25"/>
        <n v="52692"/>
        <n v="58674.52"/>
        <n v="52625"/>
        <n v="13968.28"/>
        <n v="547442"/>
        <n v="12520.83"/>
        <n v="25721.57"/>
        <n v="137940.26"/>
        <n v="460686.3"/>
        <n v="224302.61"/>
        <n v="69079"/>
        <n v="130485"/>
        <n v="167885"/>
        <n v="585028"/>
        <n v="642859"/>
        <n v="39072"/>
        <n v="195427"/>
        <n v="469332.38"/>
        <n v="513361"/>
        <n v="63012"/>
        <n v="227400"/>
        <n v="51927"/>
        <n v="521279.03"/>
        <n v="28779"/>
        <n v="2444799"/>
        <n v="33513"/>
        <n v="120222"/>
        <n v="290302.42"/>
        <n v="23321"/>
        <n v="382318"/>
        <n v="670827.07999999996"/>
        <n v="26137.98"/>
        <n v="363277"/>
        <n v="485146"/>
        <n v="187126"/>
        <n v="560764"/>
        <n v="119075"/>
        <n v="80244"/>
        <n v="75904"/>
        <n v="499627"/>
        <n v="583661"/>
        <n v="185490.75"/>
        <n v="477675"/>
        <n v="238609"/>
        <n v="207055.9"/>
        <n v="15342"/>
        <n v="144548.79999999999"/>
        <n v="492049.19"/>
        <n v="57123.5"/>
        <n v="407696.08"/>
        <n v="18931.86"/>
        <n v="37686.99"/>
        <n v="194010.54"/>
        <n v="18450"/>
        <n v="36820"/>
        <n v="415736.8"/>
        <n v="587660"/>
        <n v="399668"/>
        <n v="5919"/>
        <n v="170923"/>
        <n v="831156"/>
        <n v="926143.91"/>
        <n v="934304"/>
        <n v="81633"/>
        <n v="717991.53"/>
        <n v="21020"/>
        <n v="384051"/>
        <n v="342007"/>
        <n v="187312.06"/>
        <n v="69196.14"/>
        <n v="2932794.47"/>
        <n v="127361.84"/>
        <n v="241121.21"/>
        <n v="63046"/>
        <n v="1043293"/>
        <n v="43072"/>
        <n v="130765.61"/>
        <n v="15152.73"/>
        <n v="281621"/>
        <n v="121986"/>
        <n v="636626.5"/>
        <n v="738534"/>
        <n v="143905.12"/>
        <n v="65094"/>
        <n v="8410.3799999999992"/>
        <n v="1452526"/>
        <n v="78157"/>
        <n v="25142.5"/>
        <n v="364932.5"/>
        <n v="4113845.24"/>
        <n v="26340.07"/>
        <n v="366715"/>
        <n v="98402"/>
        <n v="74249"/>
        <n v="2168598"/>
        <n v="188114"/>
        <n v="110042"/>
        <n v="22871.119999999999"/>
        <n v="19646"/>
        <n v="28178.36"/>
        <n v="363769"/>
        <n v="17105"/>
        <n v="33075"/>
        <n v="995928.34"/>
        <n v="151922.95000000001"/>
        <n v="625508.01"/>
        <n v="515630.61"/>
        <n v="105265.7"/>
        <n v="223691"/>
        <n v="32099"/>
        <n v="413752.46"/>
        <n v="156514"/>
        <n v="708448"/>
        <n v="609778"/>
        <n v="1113352"/>
        <n v="273612.13"/>
        <n v="187105"/>
        <n v="54935"/>
        <n v="19531"/>
        <n v="378988"/>
        <n v="5353"/>
        <n v="781926"/>
        <n v="13871"/>
        <n v="371354"/>
        <n v="80437.91"/>
        <n v="744381"/>
        <n v="126583"/>
        <n v="128390.96"/>
        <n v="808559.69"/>
        <n v="12243.96"/>
        <n v="427057.36"/>
        <n v="43141.94"/>
        <n v="360730"/>
        <n v="180876.31"/>
        <n v="471207.2"/>
        <n v="681392.52"/>
        <n v="417916.14"/>
        <n v="64287.11"/>
        <n v="58585.55"/>
        <n v="34659.919999999998"/>
        <n v="48790.29"/>
        <n v="1536626"/>
        <n v="1232384.8400000001"/>
        <n v="55216"/>
        <n v="43971"/>
        <n v="28128.94"/>
        <n v="71540"/>
        <n v="6201"/>
        <n v="9500"/>
        <n v="1699731.4"/>
        <n v="502738"/>
        <n v="2802789"/>
        <n v="1087688"/>
        <n v="100000"/>
        <n v="19736"/>
        <n v="174587"/>
        <n v="1162873"/>
        <n v="902079.84"/>
        <n v="1038397"/>
        <n v="429680"/>
        <n v="2136"/>
        <n v="4891.84"/>
        <n v="501273"/>
        <n v="755275"/>
        <n v="1481871.5"/>
        <n v="7055.63"/>
        <n v="16134"/>
        <n v="137837"/>
        <n v="385505"/>
        <n v="17182.45"/>
        <n v="52553"/>
        <n v="1006843"/>
        <n v="31059.69"/>
        <n v="89591.039999999994"/>
        <n v="975493"/>
        <n v="42953"/>
        <n v="2530"/>
        <n v="113348.55"/>
        <n v="896274"/>
        <n v="133998"/>
        <n v="561374"/>
        <n v="32813"/>
        <n v="60045.67"/>
        <n v="153656"/>
        <n v="362563"/>
        <n v="584634.77"/>
        <n v="8415"/>
        <n v="1658493.77"/>
        <n v="880182"/>
        <n v="82088.639999999999"/>
        <n v="511720"/>
        <n v="508164"/>
        <n v="263860"/>
        <n v="1314292.6200000001"/>
        <n v="91310"/>
        <n v="224144.07"/>
        <n v="15801.29"/>
        <n v="3718840"/>
        <n v="81891"/>
        <n v="238078.87"/>
        <n v="109396"/>
        <n v="71316"/>
        <n v="402686"/>
        <n v="146274"/>
        <n v="1819390"/>
        <n v="3920171"/>
        <n v="807552.09"/>
        <n v="23832.46"/>
        <n v="307458.44"/>
        <n v="458022.5"/>
        <n v="82729"/>
        <n v="193222.52"/>
        <n v="39515"/>
        <n v="853699"/>
        <n v="427621.86"/>
        <n v="169479"/>
        <n v="492907.31"/>
        <n v="771294.25"/>
        <n v="38588"/>
        <n v="74856.86"/>
        <n v="224083"/>
        <n v="44558"/>
        <n v="610904"/>
        <n v="72498.05"/>
        <n v="77029"/>
        <n v="71427.5"/>
        <n v="56281.61"/>
        <n v="51547.57"/>
        <n v="727785.07"/>
        <n v="89870"/>
        <n v="370372.98"/>
        <n v="175832.64"/>
        <n v="713535.78"/>
        <n v="456186"/>
        <n v="833436.53"/>
        <n v="705029"/>
        <n v="55255.28"/>
        <n v="287151"/>
        <n v="105000"/>
        <n v="1162747"/>
        <n v="400230"/>
        <n v="38032"/>
        <n v="243124"/>
        <n v="32605.52"/>
        <n v="35493"/>
        <n v="52692.43"/>
        <n v="29384"/>
        <n v="336422"/>
        <n v="129500"/>
        <n v="138830.28"/>
        <n v="42913.1"/>
        <n v="271528.5"/>
        <n v="161092"/>
        <n v="259150.56"/>
        <n v="290330"/>
        <n v="184188.79999999999"/>
        <n v="159553.48000000001"/>
        <n v="398206"/>
        <n v="20976"/>
        <n v="120097"/>
        <n v="91520"/>
        <n v="169423"/>
        <n v="8985"/>
        <n v="22035.119999999999"/>
        <n v="11297"/>
        <n v="68836"/>
        <n v="23948.6"/>
        <n v="69252"/>
        <n v="66317"/>
        <n v="23320"/>
        <n v="21615"/>
        <n v="85145"/>
        <n v="65532.959999999999"/>
        <n v="307437.76"/>
        <n v="5596"/>
        <n v="141723"/>
        <n v="54909"/>
        <n v="60311"/>
        <n v="16198"/>
        <n v="193568"/>
        <n v="186781"/>
        <n v="231272"/>
        <n v="352096"/>
        <n v="84800.25"/>
        <n v="28475"/>
        <n v="181108.27"/>
        <n v="62668"/>
        <n v="28852.5"/>
        <n v="80361.279999999999"/>
        <n v="52461.38"/>
        <n v="45761"/>
        <n v="50565"/>
        <n v="120356"/>
        <n v="77662.960000000006"/>
        <n v="69442"/>
        <n v="89375.55"/>
        <n v="132126.65"/>
        <n v="94983"/>
        <n v="182340.36"/>
        <n v="74684"/>
        <n v="80032"/>
        <n v="186056.5"/>
        <n v="254634"/>
        <n v="169786"/>
        <n v="189865"/>
        <n v="24060.16"/>
        <n v="66632.320000000007"/>
        <n v="244731"/>
        <n v="190098"/>
        <n v="26642.080000000002"/>
        <n v="81127"/>
        <n v="121359"/>
        <n v="77676"/>
        <n v="74269.5"/>
        <n v="61389"/>
        <n v="32177"/>
        <n v="359518.17"/>
        <n v="214234.15"/>
        <n v="62443.1"/>
        <n v="19475"/>
        <n v="75499.44"/>
        <n v="64900.44"/>
        <n v="916328"/>
        <n v="382935"/>
        <n v="48169.52"/>
        <n v="1614.5"/>
        <n v="39335"/>
        <n v="240828.1"/>
        <n v="6578.97"/>
        <n v="37247"/>
        <n v="191337"/>
        <n v="797620"/>
        <n v="69828"/>
        <n v="337484.23"/>
        <n v="27209"/>
        <n v="30950.26"/>
        <n v="56775.92"/>
        <n v="16837.5"/>
        <n v="24548.59"/>
        <n v="36371.040000000001"/>
        <n v="98291"/>
        <n v="88371.11"/>
        <n v="4016.41"/>
        <n v="33021"/>
        <n v="95623"/>
        <n v="7183"/>
        <n v="153287.9"/>
        <n v="121730"/>
        <n v="66649"/>
        <n v="264164"/>
        <n v="17104"/>
        <n v="285621.01"/>
        <n v="186392.42"/>
        <n v="15785"/>
        <n v="31892"/>
        <n v="121659"/>
        <n v="22306.33"/>
        <n v="108648.53"/>
        <n v="102266"/>
        <n v="140679"/>
        <n v="136479"/>
        <n v="38924"/>
        <n v="221848"/>
        <n v="27460"/>
        <n v="184384.27"/>
        <n v="186499"/>
        <n v="138867"/>
        <n v="81677.91"/>
        <n v="227463.5"/>
        <n v="483049"/>
        <n v="32197"/>
        <n v="53717"/>
        <n v="292557.64"/>
        <n v="33571.08"/>
        <n v="130044"/>
        <n v="109679"/>
        <n v="117081"/>
        <n v="88386"/>
        <n v="1723"/>
        <n v="67842"/>
        <n v="35057.519999999997"/>
        <n v="165549"/>
        <n v="73436"/>
        <n v="248223.73"/>
        <n v="72097.66"/>
        <n v="152474"/>
        <n v="45438"/>
        <n v="27225.81"/>
        <n v="104906"/>
        <n v="95440.22"/>
        <n v="73765"/>
        <n v="255678.88"/>
        <n v="348554"/>
        <n v="272446"/>
        <n v="126758.44"/>
        <n v="106665"/>
        <n v="237335.73"/>
        <n v="30728.240000000002"/>
        <n v="93753.68"/>
        <n v="66576.55"/>
        <n v="46196"/>
        <n v="94111.97"/>
        <n v="101311.25"/>
        <n v="49131"/>
        <n v="89586.77"/>
        <n v="69560.44"/>
        <n v="39015"/>
        <n v="41756"/>
        <n v="234795"/>
        <n v="5248.57"/>
        <n v="112360"/>
        <n v="358731"/>
        <n v="105695"/>
        <n v="115336"/>
        <n v="25228"/>
        <n v="320702.8"/>
        <n v="134966"/>
        <n v="11871.31"/>
        <n v="226942.24"/>
        <n v="118244.34"/>
        <n v="9154"/>
        <n v="239445"/>
        <n v="2029"/>
        <n v="841063"/>
        <n v="223059.17"/>
        <n v="262934"/>
        <n v="570808.62"/>
        <n v="192628.29"/>
        <n v="837215"/>
        <n v="1757124.94"/>
        <n v="38732.42"/>
        <n v="23878.13"/>
        <n v="477779.17"/>
        <n v="84073.919999999998"/>
        <n v="12504.08"/>
        <n v="75248"/>
        <n v="66810.539999999994"/>
        <n v="56946.75"/>
        <n v="122934.09"/>
        <n v="119503.17"/>
        <n v="7059.05"/>
        <n v="16090.82"/>
        <n v="308955.5"/>
        <n v="67663"/>
        <n v="3043.75"/>
        <n v="228787.5"/>
        <n v="237191"/>
        <n v="100038"/>
        <n v="1098141.05"/>
        <n v="661275"/>
        <n v="682015"/>
        <n v="323612.7"/>
        <n v="38183.94"/>
        <n v="200339"/>
        <n v="65770.34"/>
        <n v="4624.6400000000003"/>
        <n v="20071.79"/>
        <n v="18350"/>
        <n v="874050.87"/>
        <n v="22999.98"/>
        <n v="26247"/>
        <n v="67516"/>
        <n v="114068.95"/>
        <n v="9720.1299999999992"/>
        <n v="33960.910000000003"/>
        <n v="106392.82"/>
        <n v="46381.5"/>
        <n v="23817"/>
        <n v="199726.18"/>
        <n v="25062.71"/>
        <n v="117037.46"/>
        <n v="186558.43"/>
        <n v="105922.51"/>
        <n v="9004.7199999999993"/>
        <n v="95241.39"/>
        <n v="36049"/>
        <n v="133733.03"/>
        <n v="36751.71"/>
        <n v="144163.92000000001"/>
        <n v="76828.460000000006"/>
        <n v="200763.84"/>
        <n v="108616.62"/>
        <n v="12300.75"/>
        <n v="22558"/>
        <n v="92500.11"/>
        <n v="1583.76"/>
        <n v="91586"/>
        <n v="803171.4"/>
        <n v="40598.120000000003"/>
        <n v="156813"/>
        <n v="83672"/>
        <n v="38188"/>
        <n v="303414"/>
        <n v="14532.8"/>
        <n v="226788.43"/>
        <n v="10263"/>
        <n v="25486.54"/>
        <n v="265028.09999999998"/>
        <n v="204629"/>
        <n v="201493"/>
        <n v="91941.16"/>
        <n v="96937.11"/>
        <n v="2144"/>
        <n v="57043"/>
        <n v="651554.63"/>
        <n v="3339.26"/>
        <n v="260240.71"/>
        <n v="18290.95"/>
        <n v="821935"/>
        <n v="185225.42"/>
        <n v="933712"/>
        <n v="239399"/>
        <n v="2261629.77"/>
        <n v="175360"/>
        <n v="175810"/>
        <n v="20462"/>
        <n v="302842.17"/>
        <n v="39690.15"/>
        <n v="161436.68"/>
        <n v="248838"/>
        <n v="20818.71"/>
        <n v="12320"/>
        <n v="14704.13"/>
        <n v="127629"/>
        <n v="55971"/>
        <n v="9556.44"/>
        <n v="44798.48"/>
        <n v="40188"/>
        <n v="85834"/>
        <n v="354434.19"/>
        <n v="39674.35"/>
        <n v="140000"/>
        <n v="1614575.92"/>
        <n v="165854"/>
        <n v="279189"/>
        <n v="158861"/>
        <n v="564904.6"/>
        <n v="167804"/>
        <n v="16604"/>
        <n v="26009.71"/>
        <n v="230157"/>
        <n v="860587.05"/>
        <n v="22947"/>
        <n v="132284"/>
        <n v="58552.69"/>
        <n v="231757"/>
        <n v="620929.96"/>
        <n v="27495"/>
        <n v="74760.399999999994"/>
        <n v="30889"/>
        <n v="3946.14"/>
        <n v="22126.61"/>
        <n v="106012"/>
        <n v="6171"/>
        <n v="735903.8"/>
        <n v="170627.87"/>
        <n v="189665"/>
        <n v="155272"/>
        <n v="270831"/>
        <n v="412182"/>
        <n v="46051.040000000001"/>
        <n v="239606.04"/>
        <n v="223674.14"/>
        <n v="172471"/>
        <n v="89005"/>
        <n v="281684"/>
        <n v="150681"/>
        <n v="60864"/>
        <n v="214099.41"/>
        <n v="15346.82"/>
        <n v="57009"/>
        <n v="3928"/>
        <n v="187819"/>
        <n v="8597.57"/>
        <n v="34672.699999999997"/>
        <n v="244007"/>
        <n v="138485"/>
        <n v="141137.5"/>
        <n v="125627.22"/>
        <n v="79720"/>
        <n v="355616"/>
        <n v="260206"/>
        <n v="38621.08"/>
        <n v="36833"/>
        <n v="134444"/>
        <n v="94564"/>
        <n v="79839.679999999993"/>
        <n v="108441.53"/>
        <n v="97250.36"/>
        <n v="114990.96"/>
        <n v="14857.05"/>
        <n v="759050"/>
        <n v="8657.2999999999993"/>
        <n v="180258"/>
        <n v="247940"/>
        <n v="39052"/>
        <n v="905423"/>
        <n v="13074.5"/>
        <n v="57120.639999999999"/>
        <n v="179291"/>
        <n v="121348.96"/>
        <n v="152171"/>
        <n v="19650.560000000001"/>
        <n v="106100"/>
        <n v="87636.2"/>
        <n v="142404.35"/>
        <n v="64851.29"/>
        <n v="294441"/>
        <n v="208894.32"/>
        <n v="354161"/>
        <n v="102834"/>
        <n v="340612.62"/>
        <n v="352875"/>
        <n v="333558"/>
        <n v="109646"/>
        <n v="235763.3"/>
        <n v="55094.32"/>
        <n v="82189.73"/>
        <n v="173179.17"/>
        <n v="138695"/>
        <n v="16500"/>
        <n v="156970"/>
        <n v="198590"/>
        <n v="76139.62"/>
        <n v="140978.56"/>
        <n v="320202"/>
        <n v="2236.44"/>
        <n v="68909"/>
        <n v="266628"/>
        <n v="72760"/>
        <n v="214044"/>
        <n v="2850.86"/>
        <n v="141626"/>
        <n v="118667"/>
        <n v="22043.279999999999"/>
        <n v="8349.7900000000009"/>
        <n v="231476"/>
        <n v="94220.36"/>
        <n v="82365"/>
        <n v="19144"/>
        <n v="23215.67"/>
        <n v="40434"/>
        <n v="20048.13"/>
        <n v="228863.86"/>
        <n v="166177.66"/>
        <n v="128496"/>
        <n v="15534.26"/>
        <n v="344409.82"/>
        <n v="176433"/>
        <n v="122132"/>
        <n v="168004"/>
        <n v="242231.2"/>
        <n v="103733.17"/>
        <n v="55924"/>
        <n v="32617"/>
        <n v="15588"/>
        <n v="43453.59"/>
        <n v="134461.22"/>
        <n v="58996"/>
        <n v="134192"/>
        <n v="296587"/>
        <n v="21093.26"/>
        <n v="74639.350000000006"/>
        <n v="103547.17"/>
        <n v="45626"/>
        <n v="84560.320000000007"/>
        <n v="114667"/>
        <n v="271110.83"/>
        <n v="245230.5"/>
        <n v="19294.18"/>
        <n v="47732"/>
        <n v="25125.09"/>
        <n v="43735.96"/>
        <n v="84427.65"/>
        <n v="15231"/>
        <n v="3793.37"/>
        <n v="82420"/>
        <n v="36048.5"/>
        <n v="61982"/>
        <n v="83235.320000000007"/>
        <n v="70578"/>
        <n v="32930"/>
        <n v="29739.5"/>
        <n v="126868"/>
        <n v="47605.5"/>
        <n v="68833"/>
        <n v="46527"/>
        <n v="3392.43"/>
        <n v="303764"/>
        <n v="24973.25"/>
        <n v="36757.949999999997"/>
        <n v="17774.03"/>
        <n v="160397.28"/>
        <n v="35433.39"/>
        <n v="34071.47"/>
        <n v="211694"/>
        <n v="129058"/>
        <n v="164083"/>
        <n v="80362"/>
        <n v="42643.61"/>
        <n v="19611.330000000002"/>
        <n v="37201.980000000003"/>
        <n v="302368.15999999997"/>
        <n v="321893.78000000003"/>
        <n v="40633.5"/>
        <n v="261804.21"/>
        <n v="53008"/>
        <n v="178865.86"/>
        <n v="114655"/>
        <n v="147907"/>
        <n v="180247.43"/>
        <n v="310750"/>
        <n v="108205"/>
        <n v="19936.11"/>
        <n v="53130.04"/>
        <n v="31825.86"/>
        <n v="335505.69"/>
        <n v="143175.56"/>
        <n v="108220.63"/>
        <n v="108658.8"/>
        <n v="325842.61"/>
        <n v="163711"/>
        <n v="11679"/>
        <n v="48796.45"/>
        <n v="4370"/>
        <n v="123420.23"/>
        <n v="256977"/>
        <n v="164727"/>
        <n v="10760.39"/>
        <n v="42833"/>
        <n v="135701"/>
        <n v="49716.97"/>
        <n v="349901"/>
        <n v="155676.65"/>
        <n v="278165.98"/>
        <n v="302026.5"/>
        <n v="275948.13"/>
        <n v="42091.65"/>
        <n v="102299"/>
        <n v="131383.01999999999"/>
        <n v="205093.22"/>
        <n v="277112"/>
        <n v="7175"/>
        <n v="28276.43"/>
        <n v="91725.28"/>
        <n v="293037"/>
        <n v="90778"/>
        <n v="215516"/>
        <n v="194311"/>
        <n v="9350.9500000000007"/>
        <n v="128396"/>
        <n v="220454"/>
        <n v="46794.51"/>
        <n v="276979.08"/>
        <n v="92520.41"/>
        <n v="123026.92"/>
        <n v="1766.5"/>
        <n v="106529"/>
        <n v="81307.66"/>
        <n v="11355.48"/>
        <n v="83616"/>
        <n v="56107"/>
        <n v="284380"/>
        <n v="109939"/>
        <n v="350671.47"/>
        <n v="3829.71"/>
        <n v="16724.919999999998"/>
        <n v="116585"/>
        <n v="25323.56"/>
        <n v="41121"/>
        <n v="164681"/>
        <n v="184262.62"/>
        <n v="144176.84"/>
        <n v="126449"/>
        <n v="41254.379999999997"/>
        <n v="78230"/>
        <n v="161886.01999999999"/>
        <n v="112645.95"/>
        <n v="47925.45"/>
        <n v="170456.68"/>
        <n v="36904"/>
        <n v="90558"/>
        <n v="27167"/>
        <n v="109548"/>
        <n v="146291.07999999999"/>
        <n v="281769.09999999998"/>
        <n v="41191.300000000003"/>
        <n v="41922.699999999997"/>
        <n v="80139"/>
        <n v="88154.39"/>
        <n v="92294.75"/>
        <n v="36998.18"/>
        <n v="212012.2"/>
        <n v="10915"/>
        <n v="35625.050000000003"/>
        <n v="76121.509999999995"/>
        <n v="350733"/>
        <n v="100560"/>
        <n v="16489.73"/>
        <n v="153463.49"/>
        <n v="4841.68"/>
        <n v="140157"/>
        <n v="4164.96"/>
        <n v="80491"/>
        <n v="55407.96"/>
        <n v="166283.04999999999"/>
        <n v="5957.02"/>
        <n v="333614.65000000002"/>
        <n v="324881"/>
        <n v="242629.5"/>
        <n v="123545"/>
        <n v="289657"/>
        <n v="116839.64"/>
        <n v="246185"/>
        <n v="26770"/>
        <n v="349620"/>
        <n v="68412.84"/>
        <n v="140078"/>
        <n v="69229"/>
        <n v="133572"/>
        <n v="96032"/>
        <n v="84655"/>
        <n v="87303.55"/>
        <n v="81136.84"/>
        <n v="83465.38"/>
        <n v="135122"/>
        <n v="19856.080000000002"/>
        <n v="247904.6"/>
        <n v="172649.59"/>
        <n v="39435"/>
        <n v="51201.7"/>
        <n v="6310.25"/>
        <n v="14888.77"/>
        <n v="146308.37"/>
        <n v="34177"/>
        <n v="118590.5"/>
        <n v="271548"/>
        <n v="16934"/>
        <n v="31435.18"/>
        <n v="314688"/>
        <n v="260803.67"/>
        <n v="201429"/>
        <n v="75551.45"/>
        <n v="209818.91"/>
        <n v="60688.26"/>
        <n v="8578.99"/>
        <n v="1572.55"/>
        <n v="178255.46"/>
        <n v="51299.17"/>
        <n v="18292"/>
        <n v="43302.54"/>
        <n v="97722.98"/>
        <n v="16714.439999999999"/>
        <n v="311582.14"/>
        <n v="177519.28"/>
        <n v="113838.79"/>
        <n v="340915"/>
        <n v="324501.23"/>
        <n v="157287.72"/>
        <n v="172047"/>
        <n v="93096"/>
        <n v="96580.64"/>
        <n v="287452"/>
        <n v="37366.99"/>
        <n v="75854"/>
        <n v="99222.93"/>
        <n v="87143.43"/>
        <n v="274490"/>
        <n v="2735.5"/>
        <n v="301140.99"/>
        <n v="39030"/>
        <n v="189220.58"/>
        <n v="312385"/>
        <n v="21398.74"/>
        <n v="67976.33"/>
        <n v="165129.13"/>
        <n v="10085.01"/>
        <n v="19000"/>
        <n v="5014.79"/>
        <n v="217636.96"/>
        <n v="64350"/>
        <n v="163985"/>
        <n v="8214"/>
        <n v="27846"/>
        <n v="57426.6"/>
        <n v="27973.42"/>
        <n v="54709.14"/>
        <n v="46049"/>
        <n v="25495.45"/>
        <n v="5103.66"/>
        <n v="19347.189999999999"/>
        <n v="112493"/>
        <n v="50290.71"/>
        <n v="20070.97"/>
        <n v="212390"/>
        <n v="116766"/>
        <n v="9134.02"/>
        <n v="330766"/>
        <n v="242152"/>
        <n v="47136"/>
        <n v="14866"/>
        <n v="129584"/>
        <n v="124930"/>
        <n v="176167"/>
        <n v="244568"/>
        <n v="261371"/>
        <n v="252556.7"/>
        <n v="98083"/>
        <n v="275868"/>
        <n v="120774.68"/>
        <n v="76991"/>
        <n v="44531"/>
        <n v="137601"/>
        <n v="94227.5"/>
        <n v="169091.65"/>
        <n v="69508.11"/>
        <n v="14588"/>
        <n v="20207"/>
        <n v="264020"/>
        <n v="28243.5"/>
        <n v="242086.03"/>
        <n v="25846.06"/>
        <n v="44529"/>
        <n v="14483.52"/>
        <n v="22007"/>
        <n v="86246.85"/>
        <n v="3219.36"/>
        <n v="138052.47"/>
        <n v="78163.570000000007"/>
        <n v="96114"/>
        <n v="238169.99"/>
        <n v="335510"/>
        <n v="37026.5"/>
        <n v="17096.919999999998"/>
        <n v="251240"/>
        <n v="20543"/>
        <n v="141769"/>
        <n v="253662.33"/>
        <n v="29929"/>
        <n v="12298"/>
        <n v="163824.74"/>
        <n v="52940"/>
        <n v="42213"/>
        <n v="108037.07"/>
        <n v="29711"/>
        <n v="87790.28"/>
        <n v="28135.72"/>
        <n v="334179.89"/>
        <n v="65211"/>
        <n v="40826.720000000001"/>
        <n v="49854"/>
        <n v="298823.73"/>
        <n v="52337.85"/>
        <n v="119401"/>
        <n v="12997"/>
        <n v="34438"/>
        <n v="101127.75"/>
        <n v="100233.15"/>
        <n v="79167"/>
        <n v="13360"/>
        <n v="82910.22"/>
        <n v="30997"/>
        <n v="252163"/>
        <n v="41016"/>
        <n v="36624.32"/>
        <n v="7341"/>
        <n v="24981"/>
        <n v="17006.849999999999"/>
        <n v="21152"/>
        <n v="88753.47"/>
        <n v="52060"/>
        <n v="131348"/>
        <n v="116269.95"/>
        <n v="136897"/>
        <n v="31039.24"/>
        <n v="13163"/>
        <n v="49783.47"/>
        <n v="69854.62"/>
        <n v="60265"/>
        <n v="20701"/>
        <n v="28481"/>
        <n v="29922.2"/>
        <n v="64010.04"/>
        <n v="293236"/>
        <n v="24538"/>
        <n v="28613.38"/>
        <n v="435101.54"/>
        <n v="18767.009999999998"/>
        <n v="44615.09"/>
        <n v="25690.33"/>
        <n v="427885.48"/>
        <n v="413725.3"/>
        <n v="10034.18"/>
        <n v="303179.32"/>
        <n v="138427.24"/>
        <n v="112622.18"/>
        <n v="27063.1"/>
        <n v="489035.41"/>
        <n v="117543.87"/>
        <n v="1257641.6000000001"/>
        <n v="456388.88"/>
        <n v="53751.99"/>
        <n v="418060.42"/>
        <n v="145096"/>
        <n v="23917.040000000001"/>
        <n v="216917.58"/>
        <n v="9975611.1400000006"/>
        <n v="146662"/>
        <n v="27542.57"/>
        <n v="277044"/>
        <n v="25995"/>
        <n v="85592"/>
        <n v="50266"/>
        <n v="42243"/>
        <n v="86746"/>
        <n v="85099"/>
        <n v="38955"/>
        <n v="73907.960000000006"/>
        <n v="74543"/>
        <n v="22325"/>
        <n v="44721"/>
        <n v="82223"/>
        <n v="7632.5"/>
        <n v="11028"/>
        <n v="67769.38"/>
        <n v="362896"/>
        <n v="85005"/>
        <n v="12461.04"/>
        <n v="10727.8"/>
        <n v="25096"/>
        <n v="121536.48"/>
        <n v="167505"/>
        <n v="45921"/>
        <n v="23294"/>
        <n v="797034.76"/>
        <n v="120055"/>
        <n v="464758.69"/>
        <n v="24897.83"/>
        <n v="183829"/>
        <n v="65360"/>
        <n v="23970.6"/>
        <n v="175512.07"/>
        <n v="142973"/>
        <n v="10457"/>
        <n v="135543"/>
        <n v="244883"/>
        <n v="8197.02"/>
        <n v="94219.19"/>
        <n v="581056.56000000006"/>
        <n v="1612888.37"/>
        <n v="10635.08"/>
        <n v="373760"/>
        <n v="103892"/>
        <n v="122622.9"/>
        <n v="81618"/>
        <n v="47458"/>
        <n v="717992"/>
        <n v="631827"/>
        <n v="216231.36"/>
        <n v="441251"/>
        <n v="76452"/>
        <n v="28132.880000000001"/>
        <n v="636480.43999999994"/>
        <n v="33221"/>
        <n v="32581"/>
        <n v="469865.09"/>
        <n v="35831"/>
        <n v="80903"/>
        <n v="82164.2"/>
        <n v="11958"/>
        <n v="12167"/>
        <n v="138678.5"/>
        <n v="84933"/>
        <n v="12587"/>
        <n v="422168.29"/>
        <n v="21532.5"/>
        <n v="3078.52"/>
        <n v="964148"/>
        <n v="272634.34999999998"/>
        <n v="81952.33"/>
        <n v="56530"/>
        <n v="21500"/>
        <n v="31797.08"/>
        <n v="3757"/>
        <n v="316680"/>
        <n v="15270"/>
        <n v="61907.49"/>
        <n v="38727"/>
        <n v="1981.27"/>
        <n v="8115.64"/>
        <n v="87955"/>
        <n v="9056.0400000000009"/>
        <n v="16935.54"/>
        <n v="25149.040000000001"/>
        <n v="87613"/>
        <n v="94784.82"/>
        <n v="23550.07"/>
        <n v="4085.66"/>
        <n v="304317"/>
        <n v="125477"/>
        <n v="2542.96"/>
        <n v="20680.86"/>
        <n v="502879"/>
        <n v="930733.05"/>
        <n v="185049"/>
        <n v="117867"/>
        <n v="390539"/>
        <n v="33449.69"/>
        <n v="247441"/>
        <n v="50822"/>
        <n v="163671"/>
        <n v="21710.36"/>
        <n v="305045"/>
        <n v="81329"/>
        <n v="421035"/>
        <n v="48990"/>
        <n v="33807.4"/>
        <n v="100913"/>
        <n v="37056"/>
        <n v="1511029.03"/>
        <n v="247117"/>
        <n v="547182"/>
        <n v="30033.38"/>
        <n v="282988"/>
        <n v="216113"/>
        <n v="16642"/>
        <n v="131595"/>
        <n v="97654.73"/>
        <n v="285012"/>
        <n v="2750"/>
        <n v="606646"/>
        <n v="1773950.29"/>
        <n v="13747.53"/>
        <n v="27727.119999999999"/>
        <n v="1187271.1299999999"/>
        <n v="20480.240000000002"/>
        <n v="43592.55"/>
        <n v="138653"/>
        <n v="207425.5"/>
        <n v="44001.27"/>
        <n v="47054"/>
        <n v="225368"/>
        <n v="268604"/>
        <n v="53460.35"/>
        <n v="191547.3"/>
        <n v="233779"/>
        <n v="127129.2"/>
        <n v="161462.35999999999"/>
        <n v="183718"/>
        <n v="4746.13"/>
        <n v="55903.16"/>
        <n v="53432.94"/>
        <n v="133225.91"/>
        <n v="137920"/>
        <n v="141971.07999999999"/>
        <n v="332112.01"/>
        <n v="188153.96"/>
        <n v="65749.5"/>
        <n v="298825.32"/>
        <n v="28497"/>
        <n v="299426.28000000003"/>
        <n v="105344"/>
        <n v="103174.3"/>
        <n v="21551.05"/>
        <n v="16011"/>
        <n v="39270.15"/>
        <n v="237828"/>
        <n v="56347.23"/>
        <n v="107933"/>
        <n v="33303.730000000003"/>
        <n v="213330.64"/>
        <n v="79062.570000000007"/>
        <n v="95455.13"/>
        <n v="323312"/>
        <n v="78348"/>
        <n v="29044"/>
        <n v="12163"/>
        <n v="56584"/>
        <n v="1754049"/>
        <n v="60498.68"/>
        <n v="25258.05"/>
        <n v="140437"/>
        <n v="91500.87"/>
        <n v="78892.759999999995"/>
        <n v="110154"/>
        <n v="213320.71"/>
        <n v="99450.5"/>
        <n v="48235"/>
        <n v="187003"/>
        <n v="324446.18"/>
        <n v="82123.5"/>
        <n v="49669.440000000002"/>
        <n v="18740"/>
        <n v="157383.64000000001"/>
        <n v="315338.81"/>
        <n v="46827.47"/>
        <n v="328267"/>
        <n v="257272.84"/>
        <n v="74860"/>
        <n v="279222.86"/>
        <n v="65419.12"/>
        <n v="27353.040000000001"/>
        <n v="88181.01"/>
        <n v="224182.53"/>
        <n v="170541.81"/>
        <n v="83089.5"/>
        <n v="1158"/>
        <n v="260164.4"/>
        <n v="335670.91"/>
        <n v="29491.23"/>
        <n v="213054"/>
        <n v="306843"/>
        <n v="292388.15999999997"/>
        <n v="248882"/>
        <n v="87233"/>
        <n v="18508"/>
        <n v="19749.29"/>
        <n v="2078"/>
        <n v="75125.440000000002"/>
        <n v="31927.5"/>
        <n v="15389"/>
        <n v="81766.289999999994"/>
        <n v="17381.34"/>
        <n v="71455.13"/>
        <n v="99847"/>
        <n v="28198.080000000002"/>
        <n v="31297.4"/>
        <n v="56228"/>
        <n v="281287"/>
        <n v="69343.89"/>
        <n v="289939.83"/>
        <n v="331423"/>
        <n v="12361.5"/>
        <n v="40370"/>
        <n v="8172.65"/>
        <n v="184765.49"/>
        <n v="216479"/>
        <n v="28555"/>
        <n v="40935.1"/>
        <n v="131641"/>
        <n v="7139"/>
        <n v="213230"/>
        <n v="14805.61"/>
        <n v="144874"/>
        <n v="124819.71"/>
        <n v="32146.81"/>
        <n v="132398.79999999999"/>
        <n v="45624"/>
        <n v="58216.34"/>
        <n v="50890.04"/>
        <n v="100360.2"/>
        <n v="140587"/>
        <n v="44070.25"/>
        <n v="14336.03"/>
        <n v="87665"/>
        <n v="196233.5"/>
        <n v="33238"/>
        <n v="121809"/>
        <n v="39300.22"/>
        <n v="107237.8"/>
        <n v="26831"/>
        <n v="125886.39"/>
        <n v="143076"/>
        <n v="40438.51"/>
        <n v="122324"/>
        <n v="32245"/>
        <n v="327432"/>
        <n v="343742.59"/>
        <n v="331744.78999999998"/>
        <n v="47095.72"/>
        <n v="54584"/>
        <n v="159755"/>
        <n v="78827"/>
        <n v="44768"/>
        <n v="186953"/>
        <n v="93955.13"/>
        <n v="104156.68"/>
        <n v="86910.6"/>
        <n v="36522.559999999998"/>
        <n v="42932"/>
        <n v="165960.5"/>
        <n v="13874.22"/>
        <n v="84875"/>
        <n v="168872"/>
        <n v="38518.410000000003"/>
        <n v="338710.97"/>
        <n v="76590"/>
        <n v="291162"/>
        <n v="37650.239999999998"/>
        <n v="128719.53"/>
        <n v="249848.02"/>
        <n v="106081.46"/>
        <n v="263301.82"/>
        <n v="195006"/>
        <n v="29092"/>
        <n v="352214.04"/>
        <n v="81529.3"/>
        <n v="202009.98"/>
        <n v="38102.5"/>
        <n v="55962.05"/>
        <n v="352129"/>
        <n v="263208.34999999998"/>
        <n v="180650"/>
        <n v="190411.2"/>
        <n v="146147.16"/>
        <n v="13956"/>
        <n v="21075"/>
        <n v="20738.150000000001"/>
        <n v="278372"/>
        <n v="327669"/>
        <n v="347380.23"/>
        <n v="168562"/>
        <n v="165726.46"/>
        <n v="52059.31"/>
        <n v="324016.21999999997"/>
        <n v="29524"/>
        <n v="228160"/>
        <n v="301225.45"/>
        <n v="72363.350000000006"/>
        <n v="132892.20000000001"/>
        <n v="329644"/>
        <n v="20652.849999999999"/>
        <n v="34192.480000000003"/>
        <n v="323925"/>
        <n v="111586.85"/>
        <n v="349288.13"/>
        <n v="243747.5"/>
        <n v="57068"/>
        <n v="193391"/>
        <n v="355718"/>
        <n v="264828.05"/>
        <n v="12079.55"/>
        <n v="78060.59"/>
        <n v="269547.59000000003"/>
        <n v="196073.93"/>
        <n v="198929.61"/>
        <n v="316604.57"/>
        <n v="91056"/>
        <n v="271722"/>
        <n v="42497.05"/>
        <n v="72996.73"/>
        <n v="153970"/>
        <n v="47861.39"/>
        <n v="248481.78"/>
        <n v="135137.82"/>
        <n v="16215.98"/>
        <n v="139209"/>
        <n v="39729.89"/>
        <n v="5017.38"/>
        <n v="259218.71"/>
        <n v="44841"/>
        <n v="328654.24"/>
        <n v="66873.460000000006"/>
        <n v="86211.12"/>
        <n v="214302.94"/>
        <n v="62226.02"/>
        <n v="6891"/>
        <n v="272026.33"/>
        <n v="239358.64"/>
        <n v="28971.7"/>
        <n v="29330"/>
        <n v="9374"/>
        <n v="267875.90999999997"/>
        <n v="121317"/>
        <n v="144814.32999999999"/>
        <n v="92829.35"/>
        <n v="52915.29"/>
        <n v="14282"/>
        <n v="40508.49"/>
        <n v="226128.28"/>
        <n v="422710.45"/>
        <n v="185425.14"/>
        <n v="745571.57"/>
        <n v="109818.19"/>
        <n v="80738"/>
        <n v="48160"/>
        <n v="52523.89"/>
        <n v="142090"/>
        <n v="29483.75"/>
        <n v="60100.06"/>
        <n v="7071.8"/>
        <n v="152007.67999999999"/>
        <n v="41954"/>
        <n v="111267.21"/>
        <n v="188270.11"/>
        <n v="32738.21"/>
        <n v="91306.89"/>
        <n v="283025"/>
        <n v="118826.11"/>
        <n v="48714.76"/>
        <n v="310527"/>
        <n v="263128"/>
        <n v="256468.55"/>
        <n v="131293"/>
        <n v="28685.05"/>
        <n v="53355.89"/>
        <n v="111106"/>
        <n v="64671.32"/>
        <n v="33358.160000000003"/>
        <n v="59446.14"/>
        <n v="70141.83"/>
        <n v="332988.23"/>
        <n v="39009.07"/>
        <n v="60009"/>
        <n v="34803.120000000003"/>
        <n v="5712"/>
        <n v="314953.87"/>
        <n v="339277.58"/>
        <n v="25924.82"/>
        <n v="142513.76"/>
        <n v="149845.98000000001"/>
        <n v="56078.11"/>
        <n v="18981"/>
        <n v="280176.78000000003"/>
        <n v="184686.75"/>
        <n v="400562.96"/>
        <n v="350653"/>
        <n v="206566.05"/>
        <n v="85424.74"/>
        <n v="155587"/>
        <n v="293311"/>
        <n v="107079.47"/>
        <n v="310346.18"/>
        <n v="250859.12"/>
        <n v="10220.16"/>
        <n v="289277"/>
        <n v="205263"/>
        <n v="129627"/>
        <n v="15265.81"/>
        <n v="291374.53999999998"/>
        <n v="123565.98"/>
        <n v="254984"/>
        <n v="321107"/>
        <n v="219580"/>
        <n v="20577.740000000002"/>
        <n v="22100.59"/>
        <n v="83656"/>
        <n v="2539.62"/>
        <n v="111324"/>
        <n v="160980"/>
        <n v="309154"/>
        <n v="282653.3"/>
        <n v="124285"/>
        <n v="272315.12"/>
        <n v="80334"/>
        <n v="134629"/>
        <n v="65830"/>
        <n v="18901.5"/>
        <n v="44421.59"/>
        <n v="178646.6"/>
        <n v="312077.58"/>
        <n v="73057.7"/>
        <n v="325863"/>
        <n v="88591.66"/>
        <n v="693150.04"/>
        <n v="128042"/>
        <n v="50077.97"/>
        <n v="4218"/>
        <n v="24660"/>
        <n v="40468.28"/>
        <n v="49544"/>
        <n v="203841"/>
        <n v="65433.34"/>
        <n v="136935.07"/>
        <n v="112826.49"/>
        <n v="186322.71"/>
        <n v="67015.960000000006"/>
        <n v="305770.68"/>
        <n v="52817.52"/>
        <n v="112390"/>
        <n v="109277"/>
        <n v="73884"/>
        <n v="243702.13"/>
        <n v="232621.13"/>
        <n v="52076"/>
        <n v="71755.789999999994"/>
        <n v="200048.04"/>
        <n v="105457.8"/>
        <n v="247030"/>
        <n v="29344.89"/>
        <n v="37965.5"/>
        <n v="31388.6"/>
        <n v="157638"/>
        <n v="23203.57"/>
        <n v="41490.32"/>
        <n v="208449"/>
        <n v="182201.42"/>
        <n v="23250"/>
        <n v="245851.81"/>
        <n v="161598"/>
        <n v="106242"/>
        <n v="149286"/>
        <n v="37677.82"/>
        <n v="150619"/>
        <n v="146068"/>
        <n v="146223"/>
        <n v="131431.99"/>
        <n v="151731.5"/>
        <n v="46797.19"/>
        <n v="50033"/>
        <n v="235582"/>
        <n v="27486.89"/>
        <n v="270629"/>
        <n v="355877.19"/>
        <n v="248530"/>
        <n v="55468"/>
        <n v="137196"/>
        <n v="128485"/>
        <n v="72166"/>
        <n v="272105.19"/>
        <n v="49933.65"/>
        <n v="137333"/>
        <n v="240348.3"/>
        <n v="67670.67"/>
        <n v="10767"/>
        <n v="68597.600000000006"/>
        <n v="85599.17"/>
        <n v="187273"/>
        <n v="13011"/>
        <n v="242608"/>
        <n v="115394"/>
        <n v="103779.04"/>
        <n v="61091.89"/>
        <n v="11201"/>
        <n v="76259.22"/>
        <n v="79257.27"/>
        <n v="48606.25"/>
        <n v="43335.199999999997"/>
        <n v="63577.1"/>
        <n v="45837"/>
        <n v="108305.58"/>
        <n v="28794.59"/>
        <n v="92865"/>
        <n v="227289.49"/>
        <n v="119540"/>
        <n v="99958"/>
        <n v="215482"/>
        <n v="263313"/>
        <n v="17281.919999999998"/>
        <n v="274726.31"/>
        <n v="162239.74"/>
        <n v="111919"/>
        <n v="221738.46"/>
        <n v="32285.47"/>
        <n v="159951"/>
        <n v="41750"/>
        <n v="8275.23"/>
        <n v="305278.89"/>
        <n v="89455.1"/>
        <n v="255190"/>
        <n v="319939"/>
        <n v="505267.13"/>
        <n v="118087"/>
        <n v="20980"/>
        <n v="113115.38"/>
        <n v="11567"/>
        <n v="57828"/>
        <n v="343765.91"/>
        <n v="55014"/>
        <n v="45651"/>
        <n v="25428"/>
        <n v="3452117"/>
        <n v="263360.27"/>
        <n v="70618"/>
        <n v="194751"/>
        <n v="144035.34"/>
        <n v="398953.35"/>
        <n v="231644"/>
        <n v="155683"/>
        <n v="317870.5"/>
        <n v="20922"/>
        <n v="162061"/>
        <n v="190211"/>
        <n v="877226.79"/>
        <n v="82314.850000000006"/>
        <n v="572201"/>
        <n v="132040"/>
        <n v="109878"/>
        <n v="92144.5"/>
        <n v="451607"/>
        <n v="287226"/>
        <n v="68966"/>
        <n v="1027235"/>
        <n v="1810882"/>
        <n v="312332"/>
        <n v="479586"/>
        <n v="29246"/>
        <n v="323334"/>
        <n v="96643.45"/>
        <n v="80793"/>
        <n v="236833"/>
        <n v="237681"/>
        <n v="220368"/>
        <n v="2427791"/>
        <n v="1020010"/>
        <n v="342776.58"/>
        <n v="183552"/>
        <n v="343765.16"/>
        <n v="238552"/>
        <n v="299962"/>
        <n v="272155"/>
        <n v="314046"/>
        <n v="120083"/>
        <n v="874977"/>
        <n v="567177"/>
        <n v="2519625"/>
        <n v="177120"/>
        <n v="107675.34"/>
        <n v="253778.35"/>
        <n v="1927659"/>
        <n v="587923"/>
        <n v="239064"/>
        <n v="299616"/>
        <n v="425958"/>
        <n v="940844"/>
        <n v="438622.39"/>
        <n v="400192"/>
        <n v="42811"/>
        <n v="684055.5"/>
        <n v="2368479.0099999998"/>
        <n v="937842.5"/>
        <n v="20855"/>
        <n v="675320.63"/>
        <n v="427834"/>
        <n v="670738"/>
        <n v="3643630.5"/>
        <n v="208612"/>
        <n v="259458"/>
        <n v="395189.35"/>
        <n v="518532.97"/>
        <n v="10000000"/>
        <n v="462253.1"/>
        <n v="95590.81"/>
        <n v="1802839"/>
        <n v="2307988.7599999998"/>
        <n v="2220492.88"/>
        <n v="284194.09999999998"/>
        <n v="59043"/>
        <n v="263852"/>
        <n v="40057.129999999997"/>
        <n v="445497"/>
        <n v="21191"/>
        <n v="298762"/>
        <n v="336130.63"/>
        <n v="424952"/>
        <n v="248072.51"/>
        <n v="107437.85"/>
        <n v="960562.5"/>
        <n v="240289.67"/>
        <n v="34419"/>
        <n v="141731.5"/>
        <n v="59238.5"/>
        <n v="269054"/>
        <n v="88873"/>
        <n v="298212.47999999998"/>
        <n v="582822"/>
        <n v="822993"/>
        <n v="306508.89"/>
        <n v="206828"/>
        <n v="722828.53"/>
        <n v="642456"/>
        <n v="829918"/>
        <n v="107747.72"/>
        <n v="268383"/>
        <n v="994969"/>
        <n v="478751"/>
        <n v="874583"/>
        <n v="343298.5"/>
        <n v="218890"/>
        <n v="249884"/>
        <n v="560290.24"/>
        <n v="561324"/>
        <n v="51790.25"/>
        <n v="458818"/>
        <n v="660283.24"/>
        <n v="66991.429999999993"/>
        <n v="148225"/>
        <n v="20766"/>
        <n v="250776.8"/>
        <n v="47386.04"/>
        <n v="200385.21"/>
        <n v="34602.120000000003"/>
        <n v="373845"/>
        <n v="43106"/>
        <n v="400543.6"/>
        <n v="118063.02"/>
        <n v="627339"/>
        <n v="61662"/>
        <n v="471130"/>
        <n v="47386"/>
        <n v="397776"/>
        <n v="34017.79"/>
        <n v="62273.17"/>
        <n v="173030.41"/>
        <n v="1102573"/>
        <n v="85273"/>
        <n v="176180"/>
        <n v="338324"/>
        <n v="93218"/>
        <n v="775584"/>
        <n v="42768"/>
        <n v="42012"/>
        <n v="199061"/>
        <n v="229994.42"/>
        <n v="282421"/>
        <n v="46006"/>
        <n v="1163960.5"/>
        <n v="839384"/>
        <n v="150386"/>
        <n v="271207.5"/>
        <n v="1449396"/>
        <n v="25876"/>
        <n v="105891.15"/>
        <n v="297679.7"/>
        <n v="136847"/>
        <n v="12622.15"/>
        <n v="1032917"/>
        <n v="17261"/>
        <n v="5000000"/>
        <n v="409868"/>
        <n v="305370"/>
        <n v="1668174"/>
        <n v="304190"/>
        <n v="617336.56000000006"/>
        <n v="251541"/>
        <n v="143635"/>
        <n v="35166"/>
        <n v="55960.639999999999"/>
        <n v="605065"/>
        <n v="424881.4"/>
        <n v="2173636"/>
        <n v="216614.78"/>
        <n v="258661"/>
        <n v="370487.25"/>
        <n v="56511"/>
        <n v="82942"/>
        <n v="340899"/>
        <n v="795265.96"/>
        <n v="35721.82"/>
        <n v="1000747.84"/>
        <n v="237211"/>
        <n v="39879"/>
        <n v="681472.49"/>
        <n v="34505.57"/>
        <n v="288398.09000000003"/>
        <n v="546959"/>
        <n v="1232577.8600000001"/>
        <n v="468235"/>
        <n v="686873.71"/>
        <n v="1458278"/>
        <n v="469016"/>
        <n v="445077"/>
        <n v="460351.76"/>
        <n v="1081214.5"/>
        <n v="320553"/>
        <n v="725212"/>
        <n v="642148"/>
        <n v="294432.7"/>
        <n v="483902"/>
        <n v="755768.91"/>
        <n v="429907"/>
        <n v="340981"/>
        <n v="534260"/>
        <n v="421799.5"/>
        <n v="512890.22"/>
        <n v="63189"/>
        <n v="870316.05"/>
        <n v="427064.04"/>
        <n v="123112.21"/>
        <n v="1110604.27"/>
        <n v="157949"/>
        <n v="143149"/>
        <n v="57018.09"/>
        <n v="95706"/>
        <n v="95458.25"/>
        <n v="153543.28"/>
        <n v="8624"/>
        <n v="207419"/>
        <n v="137384"/>
        <n v="225145.60000000001"/>
        <n v="729353.83"/>
        <n v="2167645"/>
        <n v="802773"/>
        <n v="435128.02"/>
        <n v="45306"/>
      </sharedItems>
    </cacheField>
    <cacheField name="FranchiseName" numFmtId="0">
      <sharedItems containsBlank="1"/>
    </cacheField>
    <cacheField name="RuralUrbanIndicator" numFmtId="0">
      <sharedItems/>
    </cacheField>
    <cacheField name="HubzoneIndicator" numFmtId="0">
      <sharedItems/>
    </cacheField>
    <cacheField name="CD" numFmtId="0">
      <sharedItems/>
    </cacheField>
    <cacheField name="grant_purp_cons_outdoor_seating" numFmtId="0">
      <sharedItems count="2">
        <s v="N"/>
        <s v="Y"/>
      </sharedItems>
    </cacheField>
    <cacheField name="grant_purpose_covered_supplier" numFmtId="0">
      <sharedItems count="2">
        <s v="Y"/>
        <s v="N"/>
      </sharedItems>
    </cacheField>
    <cacheField name="grant_purpose_debt" numFmtId="0">
      <sharedItems count="2">
        <s v="Y"/>
        <s v="N"/>
      </sharedItems>
    </cacheField>
    <cacheField name="grant_purpose_food" numFmtId="0">
      <sharedItems count="2">
        <s v="Y"/>
        <s v="N"/>
      </sharedItems>
    </cacheField>
    <cacheField name="grant_purpose_maintenance_indoor" numFmtId="0">
      <sharedItems count="2">
        <s v="Y"/>
        <s v="N"/>
      </sharedItems>
    </cacheField>
    <cacheField name="grant_purpose_operations" numFmtId="0">
      <sharedItems count="2">
        <s v="Y"/>
        <s v="N"/>
      </sharedItems>
    </cacheField>
    <cacheField name="grant_purpose_payroll" numFmtId="0">
      <sharedItems/>
    </cacheField>
    <cacheField name="grant_purpose_rent" numFmtId="0">
      <sharedItems/>
    </cacheField>
    <cacheField name="grant_purpose_supplies" numFmtId="0">
      <sharedItems/>
    </cacheField>
    <cacheField name="grant_purpose_utility" numFmtId="0">
      <sharedItems/>
    </cacheField>
    <cacheField name="LegalOrganizationType" numFmtId="0">
      <sharedItems/>
    </cacheField>
    <cacheField name="LMIIndicator" numFmtId="0">
      <sharedItems/>
    </cacheField>
    <cacheField name="SocioeconmicIndicator" numFmtId="0">
      <sharedItems count="2">
        <s v="N"/>
        <s v="Y"/>
      </sharedItems>
    </cacheField>
    <cacheField name="VeteranIndicator" numFmtId="0">
      <sharedItems count="2">
        <s v="N"/>
        <s v="Y"/>
      </sharedItems>
    </cacheField>
    <cacheField name="WomenOwnedIndicator" numFmtId="0">
      <sharedItems count="2">
        <s v="N"/>
        <s v="Y"/>
      </sharedItems>
    </cacheField>
    <cacheField name="RestaurantType" numFmtId="0">
      <sharedItems/>
    </cacheField>
    <cacheField name="Grant Count by State" numFmtId="0">
      <sharedItems containsSemiMixedTypes="0" containsString="0" containsNumber="1" containsInteger="1" minValue="0" maxValue="0"/>
    </cacheField>
    <cacheField name="Grant Amt Sum by State" numFmtId="164">
      <sharedItems containsSemiMixedTypes="0" containsString="0" containsNumber="1" containsInteger="1" minValue="0" maxValue="0"/>
    </cacheField>
    <cacheField name="BusinessCity2" numFmtId="0">
      <sharedItems containsNonDate="0" containsString="0" containsBlank="1"/>
    </cacheField>
  </cacheFields>
  <extLst>
    <ext xmlns:x14="http://schemas.microsoft.com/office/spreadsheetml/2009/9/main" uri="{725AE2AE-9491-48be-B2B4-4EB974FC3084}">
      <x14:pivotCacheDefinition pivotCacheId="19089003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zzy" refreshedDate="44477.553906597219" createdVersion="7" refreshedVersion="7" minRefreshableVersion="3" recordCount="10" xr:uid="{088892F8-7A67-48BF-9145-3C9572E93631}">
  <cacheSource type="worksheet">
    <worksheetSource ref="AE2:AF12" sheet="Data"/>
  </cacheSource>
  <cacheFields count="2">
    <cacheField name="Grant Purpose" numFmtId="0">
      <sharedItems count="10">
        <s v="Outdoor Seating"/>
        <s v="Covered Supplier"/>
        <s v="Debt"/>
        <s v="Food"/>
        <s v="Maintenance Indoor"/>
        <s v="Operations"/>
        <s v="Payroll"/>
        <s v="Rent"/>
        <s v="Supplies"/>
        <s v="Utility"/>
      </sharedItems>
    </cacheField>
    <cacheField name="Count" numFmtId="0">
      <sharedItems containsSemiMixedTypes="0" containsString="0" containsNumber="1" containsInteger="1" minValue="979" maxValue="23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8">
  <r>
    <x v="0"/>
    <d v="2021-06-17T00:00:00"/>
    <s v="Down By the River Inc."/>
    <s v="208 N Water St"/>
    <x v="0"/>
    <x v="0"/>
    <s v="28401"/>
    <x v="0"/>
    <s v="Mellow Mushroom"/>
    <s v="U"/>
    <s v="Y"/>
    <s v="NC-07"/>
    <x v="0"/>
    <x v="0"/>
    <x v="0"/>
    <x v="0"/>
    <x v="0"/>
    <x v="0"/>
    <s v="Y"/>
    <s v="Y"/>
    <s v="Y"/>
    <s v="Y"/>
    <s v="Subchapter S Corporation"/>
    <s v="N"/>
    <x v="0"/>
    <x v="0"/>
    <x v="0"/>
    <s v="Restaurant"/>
    <n v="0"/>
    <n v="0"/>
    <m/>
  </r>
  <r>
    <x v="1"/>
    <d v="2021-06-17T00:00:00"/>
    <s v="New Beverage Ventures LLC"/>
    <s v="715 Arendell St"/>
    <x v="1"/>
    <x v="0"/>
    <s v="28557"/>
    <x v="1"/>
    <m/>
    <s v="R"/>
    <s v="N"/>
    <s v="NC-03"/>
    <x v="1"/>
    <x v="0"/>
    <x v="0"/>
    <x v="0"/>
    <x v="0"/>
    <x v="0"/>
    <s v="Y"/>
    <s v="Y"/>
    <s v="Y"/>
    <s v="Y"/>
    <s v="Limited  Liability Company(LLC)"/>
    <s v="N"/>
    <x v="0"/>
    <x v="0"/>
    <x v="0"/>
    <s v="Bar, Saloon, Lounge, Tavern"/>
    <n v="0"/>
    <n v="0"/>
    <m/>
  </r>
  <r>
    <x v="2"/>
    <d v="2021-06-17T00:00:00"/>
    <s v="CUISINE CONCEPTS LLC"/>
    <s v="3735 Davis Dr Ste 105"/>
    <x v="2"/>
    <x v="0"/>
    <s v="27560"/>
    <x v="2"/>
    <m/>
    <s v="U"/>
    <s v="N"/>
    <s v="NC-02"/>
    <x v="0"/>
    <x v="0"/>
    <x v="1"/>
    <x v="0"/>
    <x v="0"/>
    <x v="0"/>
    <s v="Y"/>
    <s v="Y"/>
    <s v="Y"/>
    <s v="Y"/>
    <s v="Limited  Liability Company(LLC)"/>
    <s v="N"/>
    <x v="0"/>
    <x v="0"/>
    <x v="0"/>
    <s v="Restaurant"/>
    <n v="0"/>
    <n v="0"/>
    <m/>
  </r>
  <r>
    <x v="3"/>
    <d v="2021-06-17T00:00:00"/>
    <s v="SWDP Restaurant Group LLC"/>
    <s v="112 1/2 W Franklin St"/>
    <x v="3"/>
    <x v="0"/>
    <s v="27516"/>
    <x v="3"/>
    <m/>
    <s v="U"/>
    <s v="Y"/>
    <s v="NC-04"/>
    <x v="1"/>
    <x v="0"/>
    <x v="0"/>
    <x v="0"/>
    <x v="0"/>
    <x v="0"/>
    <s v="Y"/>
    <s v="Y"/>
    <s v="Y"/>
    <s v="Y"/>
    <s v="Limited  Liability Company(LLC)"/>
    <s v="N"/>
    <x v="0"/>
    <x v="0"/>
    <x v="0"/>
    <s v="Bar, Saloon, Lounge, Tavern"/>
    <n v="0"/>
    <n v="0"/>
    <m/>
  </r>
  <r>
    <x v="4"/>
    <d v="2021-06-17T00:00:00"/>
    <s v="Boba Brew"/>
    <s v="Morgan St. Food Hall 411 West Morgan St."/>
    <x v="4"/>
    <x v="0"/>
    <s v="27603"/>
    <x v="4"/>
    <m/>
    <s v="U"/>
    <s v="N"/>
    <s v="NC-02"/>
    <x v="0"/>
    <x v="0"/>
    <x v="1"/>
    <x v="0"/>
    <x v="0"/>
    <x v="0"/>
    <s v="Y"/>
    <s v="Y"/>
    <s v="Y"/>
    <s v="Y"/>
    <s v="Limited  Liability Company(LLC)"/>
    <s v="N"/>
    <x v="0"/>
    <x v="0"/>
    <x v="0"/>
    <s v="Snack and Nonalcoholic Beverage Bar"/>
    <n v="0"/>
    <n v="0"/>
    <m/>
  </r>
  <r>
    <x v="5"/>
    <d v="2021-06-17T00:00:00"/>
    <s v="P3 MGMT INC"/>
    <s v="14460 New Falls of Neuse Rd Suite 183"/>
    <x v="4"/>
    <x v="0"/>
    <s v="27614"/>
    <x v="5"/>
    <m/>
    <s v="U"/>
    <s v="N"/>
    <s v="NC-04"/>
    <x v="1"/>
    <x v="1"/>
    <x v="1"/>
    <x v="0"/>
    <x v="0"/>
    <x v="0"/>
    <s v="Y"/>
    <s v="Y"/>
    <s v="Y"/>
    <s v="Y"/>
    <s v="Corporation"/>
    <s v="N"/>
    <x v="0"/>
    <x v="0"/>
    <x v="0"/>
    <s v="Bar, Saloon, Lounge, Tavern"/>
    <n v="0"/>
    <n v="0"/>
    <m/>
  </r>
  <r>
    <x v="6"/>
    <d v="2021-06-17T00:00:00"/>
    <s v="Ribeyes of Williamston LLC"/>
    <s v="1056 Cantle Ct"/>
    <x v="5"/>
    <x v="0"/>
    <s v="27892"/>
    <x v="6"/>
    <s v="Ribeyes Steakhouse"/>
    <s v="R"/>
    <s v="Y"/>
    <s v="NC-01"/>
    <x v="1"/>
    <x v="0"/>
    <x v="1"/>
    <x v="0"/>
    <x v="0"/>
    <x v="0"/>
    <s v="Y"/>
    <s v="Y"/>
    <s v="Y"/>
    <s v="Y"/>
    <s v="Limited  Liability Company(LLC)"/>
    <s v="N"/>
    <x v="0"/>
    <x v="0"/>
    <x v="0"/>
    <s v="Restaurant"/>
    <n v="0"/>
    <n v="0"/>
    <m/>
  </r>
  <r>
    <x v="7"/>
    <d v="2021-06-17T00:00:00"/>
    <s v="JD Pounds Inc"/>
    <s v="671 Godley Rd"/>
    <x v="6"/>
    <x v="0"/>
    <s v="27837"/>
    <x v="7"/>
    <s v="Kona Ice"/>
    <s v="U"/>
    <s v="N"/>
    <s v="NC-01"/>
    <x v="0"/>
    <x v="0"/>
    <x v="0"/>
    <x v="0"/>
    <x v="0"/>
    <x v="0"/>
    <s v="Y"/>
    <s v="Y"/>
    <s v="Y"/>
    <s v="Y"/>
    <s v="Corporation"/>
    <s v="N"/>
    <x v="0"/>
    <x v="0"/>
    <x v="0"/>
    <s v="Food Stand, Food Truck, Food Cart"/>
    <n v="0"/>
    <n v="0"/>
    <m/>
  </r>
  <r>
    <x v="8"/>
    <d v="2021-06-17T00:00:00"/>
    <s v="Woodys2go Inc."/>
    <s v="431 N Church St"/>
    <x v="7"/>
    <x v="0"/>
    <s v="28792"/>
    <x v="8"/>
    <m/>
    <s v="R"/>
    <s v="Y"/>
    <s v="NC-11"/>
    <x v="1"/>
    <x v="0"/>
    <x v="0"/>
    <x v="0"/>
    <x v="0"/>
    <x v="0"/>
    <s v="Y"/>
    <s v="Y"/>
    <s v="Y"/>
    <s v="Y"/>
    <s v="Corporation"/>
    <s v="N"/>
    <x v="0"/>
    <x v="0"/>
    <x v="0"/>
    <s v="Restaurant"/>
    <n v="0"/>
    <n v="0"/>
    <m/>
  </r>
  <r>
    <x v="9"/>
    <d v="2021-06-17T00:00:00"/>
    <s v="CAM 2007 INC"/>
    <s v="4020 Durham Chapel Hill Blvd"/>
    <x v="8"/>
    <x v="0"/>
    <s v="27707"/>
    <x v="9"/>
    <m/>
    <s v="U"/>
    <s v="N"/>
    <s v="NC-04"/>
    <x v="1"/>
    <x v="0"/>
    <x v="1"/>
    <x v="0"/>
    <x v="0"/>
    <x v="0"/>
    <s v="Y"/>
    <s v="Y"/>
    <s v="Y"/>
    <s v="Y"/>
    <s v="Corporation"/>
    <s v="Y"/>
    <x v="0"/>
    <x v="0"/>
    <x v="0"/>
    <s v="Restaurant"/>
    <n v="0"/>
    <n v="0"/>
    <m/>
  </r>
  <r>
    <x v="10"/>
    <d v="2021-06-17T00:00:00"/>
    <s v="MRR Holdings LLC"/>
    <s v="206 Broadway St. Suite 104"/>
    <x v="8"/>
    <x v="0"/>
    <s v="27701"/>
    <x v="10"/>
    <m/>
    <s v="U"/>
    <s v="Y"/>
    <s v="NC-04"/>
    <x v="1"/>
    <x v="0"/>
    <x v="1"/>
    <x v="0"/>
    <x v="1"/>
    <x v="0"/>
    <s v="Y"/>
    <s v="Y"/>
    <s v="N"/>
    <s v="Y"/>
    <s v="Limited  Liability Company(LLC)"/>
    <s v="N"/>
    <x v="0"/>
    <x v="0"/>
    <x v="0"/>
    <s v="Brewery and/or microbrewery **"/>
    <n v="0"/>
    <n v="0"/>
    <m/>
  </r>
  <r>
    <x v="11"/>
    <d v="2021-06-17T00:00:00"/>
    <s v="Front Porch Hospitality Group LLC"/>
    <s v="791 Merrimon Ave"/>
    <x v="9"/>
    <x v="0"/>
    <s v="28804"/>
    <x v="11"/>
    <m/>
    <s v="U"/>
    <s v="N"/>
    <s v="NC-11"/>
    <x v="0"/>
    <x v="0"/>
    <x v="1"/>
    <x v="0"/>
    <x v="0"/>
    <x v="0"/>
    <s v="Y"/>
    <s v="Y"/>
    <s v="Y"/>
    <s v="Y"/>
    <s v="Limited  Liability Company(LLC)"/>
    <s v="N"/>
    <x v="0"/>
    <x v="0"/>
    <x v="0"/>
    <s v="Restaurant"/>
    <n v="0"/>
    <n v="0"/>
    <m/>
  </r>
  <r>
    <x v="12"/>
    <d v="2021-06-17T00:00:00"/>
    <s v="New Victory Lanes LLC"/>
    <s v="125 Morlake Drive"/>
    <x v="10"/>
    <x v="0"/>
    <s v="28117"/>
    <x v="12"/>
    <m/>
    <s v="R"/>
    <s v="N"/>
    <s v="NC-10"/>
    <x v="0"/>
    <x v="0"/>
    <x v="0"/>
    <x v="0"/>
    <x v="0"/>
    <x v="0"/>
    <s v="Y"/>
    <s v="Y"/>
    <s v="Y"/>
    <s v="Y"/>
    <s v="Limited  Liability Company(LLC)"/>
    <s v="N"/>
    <x v="0"/>
    <x v="0"/>
    <x v="0"/>
    <s v="Other &amp;&amp; Licensed Alcohol Producer &amp;&amp; Snack and Nonalcoholic Beverage Bar &amp;&amp; Bar, Saloon, Lounge, Tavern &amp;&amp; Caterer &amp;&amp; Restaurant"/>
    <n v="0"/>
    <n v="0"/>
    <m/>
  </r>
  <r>
    <x v="13"/>
    <d v="2021-06-17T00:00:00"/>
    <s v="PSH Operators LLC"/>
    <s v="2135 Ayrsley Town Blvd Ste C"/>
    <x v="11"/>
    <x v="0"/>
    <s v="28273"/>
    <x v="13"/>
    <m/>
    <s v="U"/>
    <s v="N"/>
    <s v="NC-09"/>
    <x v="1"/>
    <x v="0"/>
    <x v="0"/>
    <x v="0"/>
    <x v="0"/>
    <x v="0"/>
    <s v="Y"/>
    <s v="Y"/>
    <s v="Y"/>
    <s v="Y"/>
    <s v="Limited  Liability Company(LLC)"/>
    <s v="N"/>
    <x v="0"/>
    <x v="0"/>
    <x v="0"/>
    <s v="Restaurant"/>
    <n v="0"/>
    <n v="0"/>
    <m/>
  </r>
  <r>
    <x v="14"/>
    <d v="2021-06-17T00:00:00"/>
    <s v="Natty Greene's Downtown LLC."/>
    <s v="345 S Elm St"/>
    <x v="12"/>
    <x v="0"/>
    <s v="27401"/>
    <x v="14"/>
    <m/>
    <s v="U"/>
    <s v="Y"/>
    <s v="NC-06"/>
    <x v="0"/>
    <x v="1"/>
    <x v="0"/>
    <x v="0"/>
    <x v="1"/>
    <x v="0"/>
    <s v="Y"/>
    <s v="Y"/>
    <s v="N"/>
    <s v="Y"/>
    <s v="Limited  Liability Company(LLC)"/>
    <s v="Y"/>
    <x v="0"/>
    <x v="0"/>
    <x v="0"/>
    <s v="Restaurant"/>
    <n v="0"/>
    <n v="0"/>
    <m/>
  </r>
  <r>
    <x v="15"/>
    <d v="2021-06-17T00:00:00"/>
    <s v="Andes Food Services LLC"/>
    <s v="1125 W Nc Highway 54 Suite 304"/>
    <x v="8"/>
    <x v="0"/>
    <s v="27707"/>
    <x v="15"/>
    <m/>
    <s v="U"/>
    <s v="N"/>
    <s v="NC-04"/>
    <x v="0"/>
    <x v="0"/>
    <x v="1"/>
    <x v="0"/>
    <x v="1"/>
    <x v="0"/>
    <s v="Y"/>
    <s v="Y"/>
    <s v="Y"/>
    <s v="Y"/>
    <s v="Limited  Liability Company(LLC)"/>
    <s v="Y"/>
    <x v="0"/>
    <x v="0"/>
    <x v="0"/>
    <s v="Restaurant"/>
    <n v="0"/>
    <n v="0"/>
    <m/>
  </r>
  <r>
    <x v="16"/>
    <d v="2021-06-17T00:00:00"/>
    <s v="CombinedCaterers Inc"/>
    <s v="2600 Youngblood St"/>
    <x v="11"/>
    <x v="0"/>
    <s v="28203"/>
    <x v="16"/>
    <m/>
    <s v="U"/>
    <s v="Y"/>
    <s v="NC-12"/>
    <x v="1"/>
    <x v="0"/>
    <x v="0"/>
    <x v="0"/>
    <x v="0"/>
    <x v="0"/>
    <s v="Y"/>
    <s v="Y"/>
    <s v="Y"/>
    <s v="Y"/>
    <s v="Limited  Liability Company(LLC)"/>
    <s v="N"/>
    <x v="0"/>
    <x v="0"/>
    <x v="0"/>
    <s v="Caterer"/>
    <n v="0"/>
    <n v="0"/>
    <m/>
  </r>
  <r>
    <x v="17"/>
    <d v="2021-06-17T00:00:00"/>
    <s v="MARBRA LLC"/>
    <s v="200 N Tryon St"/>
    <x v="11"/>
    <x v="0"/>
    <s v="28202"/>
    <x v="17"/>
    <m/>
    <s v="U"/>
    <s v="N"/>
    <s v="NC-12"/>
    <x v="1"/>
    <x v="0"/>
    <x v="1"/>
    <x v="0"/>
    <x v="0"/>
    <x v="0"/>
    <s v="Y"/>
    <s v="Y"/>
    <s v="Y"/>
    <s v="Y"/>
    <s v="Limited  Liability Company(LLC)"/>
    <s v="N"/>
    <x v="0"/>
    <x v="0"/>
    <x v="0"/>
    <s v="Bar, Saloon, Lounge, Tavern"/>
    <n v="0"/>
    <n v="0"/>
    <m/>
  </r>
  <r>
    <x v="18"/>
    <d v="2021-06-17T00:00:00"/>
    <s v="Charlotte Premium Pizza"/>
    <s v="2311 Lord Anson Dr"/>
    <x v="13"/>
    <x v="0"/>
    <s v="28173"/>
    <x v="18"/>
    <s v="Sbarro"/>
    <s v="U"/>
    <s v="N"/>
    <s v="NC-09"/>
    <x v="0"/>
    <x v="0"/>
    <x v="1"/>
    <x v="0"/>
    <x v="0"/>
    <x v="0"/>
    <s v="Y"/>
    <s v="Y"/>
    <s v="Y"/>
    <s v="Y"/>
    <s v="Limited  Liability Company(LLC)"/>
    <s v="N"/>
    <x v="0"/>
    <x v="0"/>
    <x v="0"/>
    <s v="Restaurant"/>
    <n v="0"/>
    <n v="0"/>
    <m/>
  </r>
  <r>
    <x v="19"/>
    <d v="2021-06-17T00:00:00"/>
    <s v="Pizzanuthouse Inc"/>
    <s v="1839 S Main St Suite 138"/>
    <x v="14"/>
    <x v="0"/>
    <s v="27587"/>
    <x v="19"/>
    <m/>
    <s v="U"/>
    <s v="N"/>
    <s v="NC-04"/>
    <x v="1"/>
    <x v="1"/>
    <x v="0"/>
    <x v="1"/>
    <x v="1"/>
    <x v="1"/>
    <s v="N"/>
    <s v="Y"/>
    <s v="N"/>
    <s v="N"/>
    <s v="Corporation"/>
    <s v="N"/>
    <x v="0"/>
    <x v="0"/>
    <x v="0"/>
    <s v="Restaurant"/>
    <n v="0"/>
    <n v="0"/>
    <m/>
  </r>
  <r>
    <x v="20"/>
    <d v="2021-06-17T00:00:00"/>
    <s v="THREE BARKING DOGS LLC"/>
    <s v="74 N Lexington Ave"/>
    <x v="9"/>
    <x v="0"/>
    <s v="28801"/>
    <x v="20"/>
    <m/>
    <s v="U"/>
    <s v="Y"/>
    <s v="NC-11"/>
    <x v="0"/>
    <x v="0"/>
    <x v="1"/>
    <x v="0"/>
    <x v="0"/>
    <x v="0"/>
    <s v="Y"/>
    <s v="Y"/>
    <s v="Y"/>
    <s v="Y"/>
    <s v="Limited  Liability Company(LLC)"/>
    <s v="N"/>
    <x v="0"/>
    <x v="0"/>
    <x v="0"/>
    <s v="Other"/>
    <n v="0"/>
    <n v="0"/>
    <m/>
  </r>
  <r>
    <x v="21"/>
    <d v="2021-06-17T00:00:00"/>
    <s v="Divided Sky LLC"/>
    <s v="164 E Main St"/>
    <x v="15"/>
    <x v="0"/>
    <s v="28043"/>
    <x v="21"/>
    <s v="Moe's Original BBQ"/>
    <s v="R"/>
    <s v="Y"/>
    <s v="NC-05"/>
    <x v="1"/>
    <x v="0"/>
    <x v="0"/>
    <x v="0"/>
    <x v="0"/>
    <x v="0"/>
    <s v="Y"/>
    <s v="Y"/>
    <s v="Y"/>
    <s v="Y"/>
    <s v="Limited  Liability Company(LLC)"/>
    <s v="Y"/>
    <x v="0"/>
    <x v="0"/>
    <x v="0"/>
    <s v="Restaurant"/>
    <n v="0"/>
    <n v="0"/>
    <m/>
  </r>
  <r>
    <x v="22"/>
    <d v="2021-06-17T00:00:00"/>
    <s v="Moe's Brier Creek LLC"/>
    <s v="7850 Alexander Promenade Pl Ste 115"/>
    <x v="4"/>
    <x v="0"/>
    <s v="27617"/>
    <x v="22"/>
    <s v="Moe's Southwest Grill"/>
    <s v="U"/>
    <s v="N"/>
    <s v="NC-02"/>
    <x v="0"/>
    <x v="0"/>
    <x v="1"/>
    <x v="0"/>
    <x v="0"/>
    <x v="0"/>
    <s v="N"/>
    <s v="Y"/>
    <s v="Y"/>
    <s v="Y"/>
    <s v="Subchapter S Corporation"/>
    <s v="N"/>
    <x v="0"/>
    <x v="0"/>
    <x v="0"/>
    <s v="Restaurant"/>
    <n v="0"/>
    <n v="0"/>
    <m/>
  </r>
  <r>
    <x v="23"/>
    <d v="2021-06-17T00:00:00"/>
    <s v="Mezzanotte  LLC"/>
    <s v="2907 Providence Rd Ste 100"/>
    <x v="11"/>
    <x v="0"/>
    <s v="28211"/>
    <x v="23"/>
    <m/>
    <s v="U"/>
    <s v="N"/>
    <s v="NC-09"/>
    <x v="0"/>
    <x v="1"/>
    <x v="1"/>
    <x v="0"/>
    <x v="0"/>
    <x v="0"/>
    <s v="Y"/>
    <s v="Y"/>
    <s v="Y"/>
    <s v="Y"/>
    <s v="Corporation"/>
    <s v="N"/>
    <x v="0"/>
    <x v="0"/>
    <x v="0"/>
    <s v="Restaurant"/>
    <n v="0"/>
    <n v="0"/>
    <m/>
  </r>
  <r>
    <x v="24"/>
    <d v="2021-05-12T00:00:00"/>
    <s v="JASBEV LLC"/>
    <s v="13460 NC Highway 50 Suite 101"/>
    <x v="16"/>
    <x v="0"/>
    <s v="28445"/>
    <x v="24"/>
    <s v="Shuckin' Shack Oyster Bar"/>
    <s v="U"/>
    <s v="Y"/>
    <s v="NC-03"/>
    <x v="1"/>
    <x v="0"/>
    <x v="1"/>
    <x v="0"/>
    <x v="0"/>
    <x v="0"/>
    <s v="Y"/>
    <s v="Y"/>
    <s v="Y"/>
    <s v="Y"/>
    <s v="Corporation"/>
    <s v="N"/>
    <x v="0"/>
    <x v="1"/>
    <x v="1"/>
    <s v="Restaurant"/>
    <n v="0"/>
    <n v="0"/>
    <m/>
  </r>
  <r>
    <x v="25"/>
    <d v="2021-05-12T00:00:00"/>
    <s v="MATTHEW WILLIAM CORP INC"/>
    <s v="1554 Julian R Allsbrook Hwy"/>
    <x v="17"/>
    <x v="0"/>
    <s v="27870"/>
    <x v="25"/>
    <m/>
    <s v="R"/>
    <s v="Y"/>
    <s v="NC-01"/>
    <x v="1"/>
    <x v="0"/>
    <x v="0"/>
    <x v="0"/>
    <x v="0"/>
    <x v="0"/>
    <s v="Y"/>
    <s v="Y"/>
    <s v="Y"/>
    <s v="Y"/>
    <s v="Corporation"/>
    <s v="Y"/>
    <x v="1"/>
    <x v="0"/>
    <x v="0"/>
    <s v="Restaurant"/>
    <n v="0"/>
    <n v="0"/>
    <m/>
  </r>
  <r>
    <x v="26"/>
    <d v="2021-05-12T00:00:00"/>
    <s v="Shree Khodiar Corporation"/>
    <s v="1458 Jag Branch Blvd"/>
    <x v="18"/>
    <x v="0"/>
    <s v="27284"/>
    <x v="26"/>
    <s v="DQ Grill &amp; Chill  Operating Agreement"/>
    <s v="U"/>
    <s v="N"/>
    <s v="NC-06"/>
    <x v="0"/>
    <x v="1"/>
    <x v="0"/>
    <x v="0"/>
    <x v="0"/>
    <x v="0"/>
    <s v="Y"/>
    <s v="Y"/>
    <s v="Y"/>
    <s v="Y"/>
    <s v="Corporation"/>
    <s v="N"/>
    <x v="0"/>
    <x v="0"/>
    <x v="1"/>
    <s v="Restaurant"/>
    <n v="0"/>
    <n v="0"/>
    <m/>
  </r>
  <r>
    <x v="27"/>
    <d v="2021-05-12T00:00:00"/>
    <s v="Ruby Thai Pineville LLC"/>
    <s v="11025 Carolina Place Pkwy Ste FC9"/>
    <x v="19"/>
    <x v="0"/>
    <s v="28134"/>
    <x v="27"/>
    <m/>
    <s v="U"/>
    <s v="N"/>
    <s v="NC-09"/>
    <x v="0"/>
    <x v="0"/>
    <x v="0"/>
    <x v="0"/>
    <x v="0"/>
    <x v="0"/>
    <s v="Y"/>
    <s v="Y"/>
    <s v="Y"/>
    <s v="Y"/>
    <s v="Sole Proprietorship"/>
    <s v="N"/>
    <x v="1"/>
    <x v="0"/>
    <x v="1"/>
    <s v="Restaurant"/>
    <n v="0"/>
    <n v="0"/>
    <m/>
  </r>
  <r>
    <x v="28"/>
    <d v="2021-05-12T00:00:00"/>
    <s v="ORIENTAL PHO INC"/>
    <s v="5959 Triangle Town Blvd Ste 1116"/>
    <x v="4"/>
    <x v="0"/>
    <s v="27616"/>
    <x v="28"/>
    <m/>
    <s v="U"/>
    <s v="N"/>
    <s v="NC-02"/>
    <x v="1"/>
    <x v="0"/>
    <x v="0"/>
    <x v="0"/>
    <x v="0"/>
    <x v="0"/>
    <s v="Y"/>
    <s v="Y"/>
    <s v="Y"/>
    <s v="Y"/>
    <s v="Corporation"/>
    <s v="Y"/>
    <x v="1"/>
    <x v="0"/>
    <x v="1"/>
    <s v="Restaurant"/>
    <n v="0"/>
    <n v="0"/>
    <m/>
  </r>
  <r>
    <x v="29"/>
    <d v="2021-05-12T00:00:00"/>
    <s v="BLM Holdings LLC"/>
    <s v="807 Golf House Rd E"/>
    <x v="20"/>
    <x v="0"/>
    <s v="27377"/>
    <x v="29"/>
    <s v="Menchie's"/>
    <s v="U"/>
    <s v="N"/>
    <s v="NC-06"/>
    <x v="0"/>
    <x v="0"/>
    <x v="1"/>
    <x v="0"/>
    <x v="0"/>
    <x v="0"/>
    <s v="Y"/>
    <s v="Y"/>
    <s v="Y"/>
    <s v="Y"/>
    <s v="Limited  Liability Company(LLC)"/>
    <s v="N"/>
    <x v="0"/>
    <x v="0"/>
    <x v="1"/>
    <s v="Other &amp;&amp; Restaurant"/>
    <n v="0"/>
    <n v="0"/>
    <m/>
  </r>
  <r>
    <x v="30"/>
    <d v="2021-05-12T00:00:00"/>
    <s v="Nzingas Inc"/>
    <s v="826 Fayetteville St 110"/>
    <x v="8"/>
    <x v="0"/>
    <s v="27701"/>
    <x v="30"/>
    <m/>
    <s v="U"/>
    <s v="Y"/>
    <s v="NC-04"/>
    <x v="1"/>
    <x v="1"/>
    <x v="1"/>
    <x v="0"/>
    <x v="0"/>
    <x v="0"/>
    <s v="Y"/>
    <s v="Y"/>
    <s v="Y"/>
    <s v="Y"/>
    <s v="Corporation"/>
    <s v="N"/>
    <x v="1"/>
    <x v="0"/>
    <x v="1"/>
    <s v="Caterer &amp;&amp; Restaurant"/>
    <n v="0"/>
    <n v="0"/>
    <m/>
  </r>
  <r>
    <x v="31"/>
    <d v="2021-05-12T00:00:00"/>
    <s v="Mekvilai Thai Cuisine"/>
    <s v="2422 N Center St"/>
    <x v="21"/>
    <x v="0"/>
    <s v="28601"/>
    <x v="31"/>
    <m/>
    <s v="R"/>
    <s v="N"/>
    <s v="NC-05"/>
    <x v="0"/>
    <x v="0"/>
    <x v="0"/>
    <x v="0"/>
    <x v="0"/>
    <x v="0"/>
    <s v="Y"/>
    <s v="Y"/>
    <s v="Y"/>
    <s v="Y"/>
    <s v="Limited  Liability Company(LLC)"/>
    <s v="Y"/>
    <x v="0"/>
    <x v="0"/>
    <x v="1"/>
    <s v="Restaurant"/>
    <n v="0"/>
    <n v="0"/>
    <m/>
  </r>
  <r>
    <x v="32"/>
    <d v="2021-05-12T00:00:00"/>
    <s v="BEYU BLUE COFFEE"/>
    <s v="125 Science Dr Duke University Bryan Center"/>
    <x v="8"/>
    <x v="0"/>
    <s v="27708"/>
    <x v="32"/>
    <m/>
    <s v="U"/>
    <s v="Y"/>
    <s v="NC-04"/>
    <x v="0"/>
    <x v="1"/>
    <x v="1"/>
    <x v="0"/>
    <x v="0"/>
    <x v="0"/>
    <s v="Y"/>
    <s v="Y"/>
    <s v="Y"/>
    <s v="Y"/>
    <s v="Limited  Liability Company(LLC)"/>
    <s v="N"/>
    <x v="1"/>
    <x v="0"/>
    <x v="0"/>
    <s v="Snack and Nonalcoholic Beverage Bar"/>
    <n v="0"/>
    <n v="0"/>
    <m/>
  </r>
  <r>
    <x v="33"/>
    <d v="2021-05-12T00:00:00"/>
    <s v="PAF CORP"/>
    <s v="4995 Weddington Rd SUITE410"/>
    <x v="22"/>
    <x v="0"/>
    <s v="28027"/>
    <x v="33"/>
    <m/>
    <s v="U"/>
    <s v="N"/>
    <s v="NC-08"/>
    <x v="0"/>
    <x v="1"/>
    <x v="1"/>
    <x v="0"/>
    <x v="1"/>
    <x v="0"/>
    <s v="Y"/>
    <s v="Y"/>
    <s v="N"/>
    <s v="Y"/>
    <s v="Corporation"/>
    <s v="N"/>
    <x v="0"/>
    <x v="0"/>
    <x v="1"/>
    <s v="Restaurant"/>
    <n v="0"/>
    <n v="0"/>
    <m/>
  </r>
  <r>
    <x v="34"/>
    <d v="2021-05-12T00:00:00"/>
    <s v="Beer Barrio Company"/>
    <s v="34 N Front St"/>
    <x v="0"/>
    <x v="0"/>
    <s v="28401"/>
    <x v="34"/>
    <m/>
    <s v="U"/>
    <s v="Y"/>
    <s v="NC-07"/>
    <x v="0"/>
    <x v="1"/>
    <x v="1"/>
    <x v="1"/>
    <x v="0"/>
    <x v="0"/>
    <s v="Y"/>
    <s v="Y"/>
    <s v="N"/>
    <s v="Y"/>
    <s v="Subchapter S Corporation"/>
    <s v="N"/>
    <x v="0"/>
    <x v="0"/>
    <x v="1"/>
    <s v="Restaurant"/>
    <n v="0"/>
    <n v="0"/>
    <m/>
  </r>
  <r>
    <x v="35"/>
    <d v="2021-05-12T00:00:00"/>
    <s v="KGSP 1 INC"/>
    <s v="8111 Concord Mills Blvd Ste 670"/>
    <x v="22"/>
    <x v="0"/>
    <s v="28027"/>
    <x v="35"/>
    <s v="Firehouse Subs"/>
    <s v="U"/>
    <s v="N"/>
    <s v="NC-08"/>
    <x v="1"/>
    <x v="0"/>
    <x v="0"/>
    <x v="0"/>
    <x v="0"/>
    <x v="0"/>
    <s v="Y"/>
    <s v="Y"/>
    <s v="Y"/>
    <s v="Y"/>
    <s v="Corporation"/>
    <s v="N"/>
    <x v="1"/>
    <x v="0"/>
    <x v="0"/>
    <s v="Restaurant"/>
    <n v="0"/>
    <n v="0"/>
    <m/>
  </r>
  <r>
    <x v="36"/>
    <d v="2021-05-12T00:00:00"/>
    <s v="XMI LLC"/>
    <n v="151"/>
    <x v="23"/>
    <x v="0"/>
    <s v="28675"/>
    <x v="36"/>
    <m/>
    <s v="R"/>
    <s v="N"/>
    <s v="NC-05"/>
    <x v="0"/>
    <x v="1"/>
    <x v="1"/>
    <x v="0"/>
    <x v="1"/>
    <x v="0"/>
    <s v="Y"/>
    <s v="Y"/>
    <s v="N"/>
    <s v="Y"/>
    <s v="Limited  Liability Company(LLC)"/>
    <s v="Y"/>
    <x v="1"/>
    <x v="0"/>
    <x v="0"/>
    <s v="Restaurant"/>
    <n v="0"/>
    <n v="0"/>
    <m/>
  </r>
  <r>
    <x v="37"/>
    <d v="2021-05-12T00:00:00"/>
    <s v="Elizabeth City Pizza Company LLC"/>
    <s v="507 E. Main Street"/>
    <x v="24"/>
    <x v="0"/>
    <s v="27909"/>
    <x v="37"/>
    <m/>
    <s v="R"/>
    <s v="Y"/>
    <s v="NC-03"/>
    <x v="0"/>
    <x v="1"/>
    <x v="1"/>
    <x v="1"/>
    <x v="0"/>
    <x v="0"/>
    <s v="Y"/>
    <s v="Y"/>
    <s v="N"/>
    <s v="Y"/>
    <s v="Limited  Liability Company(LLC)"/>
    <s v="Y"/>
    <x v="0"/>
    <x v="0"/>
    <x v="1"/>
    <s v="Restaurant"/>
    <n v="0"/>
    <n v="0"/>
    <m/>
  </r>
  <r>
    <x v="38"/>
    <d v="2021-05-12T00:00:00"/>
    <s v="LEKESHA ROYAL"/>
    <s v="107 Dosia Dr"/>
    <x v="25"/>
    <x v="0"/>
    <s v="27534"/>
    <x v="38"/>
    <m/>
    <s v="R"/>
    <s v="N"/>
    <s v="NC-01"/>
    <x v="0"/>
    <x v="1"/>
    <x v="1"/>
    <x v="1"/>
    <x v="0"/>
    <x v="0"/>
    <s v="Y"/>
    <s v="Y"/>
    <s v="N"/>
    <s v="Y"/>
    <s v="Self-Employed Individuals"/>
    <s v="N"/>
    <x v="0"/>
    <x v="1"/>
    <x v="0"/>
    <s v="Restaurant"/>
    <n v="0"/>
    <n v="0"/>
    <m/>
  </r>
  <r>
    <x v="39"/>
    <d v="2021-05-12T00:00:00"/>
    <s v="Winde Jackson-Davis"/>
    <s v="105 Greys Mill Court"/>
    <x v="26"/>
    <x v="0"/>
    <s v="27804"/>
    <x v="39"/>
    <m/>
    <s v="R"/>
    <s v="N"/>
    <s v="NC-01"/>
    <x v="0"/>
    <x v="0"/>
    <x v="1"/>
    <x v="0"/>
    <x v="1"/>
    <x v="0"/>
    <s v="Y"/>
    <s v="Y"/>
    <s v="Y"/>
    <s v="Y"/>
    <s v="Limited  Liability Company(LLC)"/>
    <s v="N"/>
    <x v="0"/>
    <x v="0"/>
    <x v="1"/>
    <s v="Caterer"/>
    <n v="0"/>
    <n v="0"/>
    <m/>
  </r>
  <r>
    <x v="40"/>
    <d v="2021-05-12T00:00:00"/>
    <s v="Sadies Coffee Corner"/>
    <s v="324 S. Garnett Street"/>
    <x v="27"/>
    <x v="0"/>
    <s v="27536"/>
    <x v="40"/>
    <m/>
    <s v="R"/>
    <s v="Y"/>
    <s v="NC-01"/>
    <x v="0"/>
    <x v="0"/>
    <x v="1"/>
    <x v="0"/>
    <x v="0"/>
    <x v="0"/>
    <s v="Y"/>
    <s v="Y"/>
    <s v="Y"/>
    <s v="Y"/>
    <s v="Limited  Liability Company(LLC)"/>
    <s v="Y"/>
    <x v="0"/>
    <x v="0"/>
    <x v="1"/>
    <s v="Other"/>
    <n v="0"/>
    <n v="0"/>
    <m/>
  </r>
  <r>
    <x v="41"/>
    <d v="2021-05-12T00:00:00"/>
    <s v="Coral Darby"/>
    <s v="778 Merrimon Ave"/>
    <x v="9"/>
    <x v="0"/>
    <s v="28804"/>
    <x v="41"/>
    <m/>
    <s v="U"/>
    <s v="N"/>
    <s v="NC-11"/>
    <x v="0"/>
    <x v="1"/>
    <x v="1"/>
    <x v="0"/>
    <x v="0"/>
    <x v="1"/>
    <s v="Y"/>
    <s v="Y"/>
    <s v="Y"/>
    <s v="Y"/>
    <s v="Self-Employed Individuals"/>
    <s v="N"/>
    <x v="0"/>
    <x v="0"/>
    <x v="1"/>
    <s v="Caterer"/>
    <n v="0"/>
    <n v="0"/>
    <m/>
  </r>
  <r>
    <x v="42"/>
    <d v="2021-05-12T00:00:00"/>
    <s v="Remington Grill Inc"/>
    <s v="208 Crossroads Blvd"/>
    <x v="28"/>
    <x v="0"/>
    <s v="27518"/>
    <x v="42"/>
    <m/>
    <s v="U"/>
    <s v="N"/>
    <s v="NC-02"/>
    <x v="0"/>
    <x v="1"/>
    <x v="1"/>
    <x v="1"/>
    <x v="1"/>
    <x v="0"/>
    <s v="Y"/>
    <s v="Y"/>
    <s v="N"/>
    <s v="Y"/>
    <s v="Subchapter S Corporation"/>
    <s v="N"/>
    <x v="0"/>
    <x v="0"/>
    <x v="1"/>
    <s v="Restaurant"/>
    <n v="0"/>
    <n v="0"/>
    <m/>
  </r>
  <r>
    <x v="43"/>
    <d v="2021-05-12T00:00:00"/>
    <s v="Mikara Village LLC"/>
    <s v="3916 Ivory Rose Ln"/>
    <x v="4"/>
    <x v="0"/>
    <s v="27612"/>
    <x v="43"/>
    <s v="Which Wich"/>
    <s v="U"/>
    <s v="N"/>
    <s v="NC-02"/>
    <x v="0"/>
    <x v="0"/>
    <x v="0"/>
    <x v="0"/>
    <x v="0"/>
    <x v="0"/>
    <s v="Y"/>
    <s v="Y"/>
    <s v="Y"/>
    <s v="Y"/>
    <s v="Limited  Liability Company(LLC)"/>
    <s v="N"/>
    <x v="0"/>
    <x v="0"/>
    <x v="1"/>
    <s v="Restaurant"/>
    <n v="0"/>
    <n v="0"/>
    <m/>
  </r>
  <r>
    <x v="44"/>
    <d v="2021-05-12T00:00:00"/>
    <s v="CHANG RESTAURANT GROUP INC"/>
    <s v="5615 South Blvd"/>
    <x v="11"/>
    <x v="0"/>
    <s v="28217"/>
    <x v="44"/>
    <m/>
    <s v="U"/>
    <s v="N"/>
    <s v="NC-09"/>
    <x v="0"/>
    <x v="0"/>
    <x v="0"/>
    <x v="0"/>
    <x v="0"/>
    <x v="0"/>
    <s v="Y"/>
    <s v="Y"/>
    <s v="Y"/>
    <s v="Y"/>
    <s v="Corporation"/>
    <s v="Y"/>
    <x v="0"/>
    <x v="0"/>
    <x v="1"/>
    <s v="Restaurant"/>
    <n v="0"/>
    <n v="0"/>
    <m/>
  </r>
  <r>
    <x v="45"/>
    <d v="2021-05-12T00:00:00"/>
    <s v="Adisha Inc."/>
    <s v="145 Crimson Orchard Dr"/>
    <x v="10"/>
    <x v="0"/>
    <s v="28115"/>
    <x v="45"/>
    <s v="Subway"/>
    <s v="R"/>
    <s v="N"/>
    <s v="NC-10"/>
    <x v="0"/>
    <x v="1"/>
    <x v="0"/>
    <x v="0"/>
    <x v="1"/>
    <x v="0"/>
    <s v="Y"/>
    <s v="Y"/>
    <s v="N"/>
    <s v="Y"/>
    <s v="Corporation"/>
    <s v="N"/>
    <x v="0"/>
    <x v="0"/>
    <x v="1"/>
    <s v="Restaurant"/>
    <n v="0"/>
    <n v="0"/>
    <m/>
  </r>
  <r>
    <x v="46"/>
    <d v="2021-05-12T00:00:00"/>
    <s v="Five Enterprise LLC"/>
    <s v="58 Cowan Cove Rd"/>
    <x v="9"/>
    <x v="0"/>
    <s v="28806"/>
    <x v="46"/>
    <m/>
    <s v="U"/>
    <s v="Y"/>
    <s v="NC-11"/>
    <x v="1"/>
    <x v="0"/>
    <x v="0"/>
    <x v="0"/>
    <x v="0"/>
    <x v="0"/>
    <s v="Y"/>
    <s v="Y"/>
    <s v="Y"/>
    <s v="Y"/>
    <s v="Limited  Liability Company(LLC)"/>
    <s v="N"/>
    <x v="0"/>
    <x v="0"/>
    <x v="1"/>
    <s v="Restaurant"/>
    <n v="0"/>
    <n v="0"/>
    <m/>
  </r>
  <r>
    <x v="47"/>
    <d v="2021-05-12T00:00:00"/>
    <s v="Helen Holden"/>
    <s v="128 E Commerce St"/>
    <x v="29"/>
    <x v="0"/>
    <s v="28472"/>
    <x v="47"/>
    <m/>
    <s v="R"/>
    <s v="Y"/>
    <s v="NC-07"/>
    <x v="0"/>
    <x v="1"/>
    <x v="1"/>
    <x v="1"/>
    <x v="1"/>
    <x v="0"/>
    <s v="N"/>
    <s v="N"/>
    <s v="N"/>
    <s v="N"/>
    <s v="Subchapter S Corporation"/>
    <s v="N"/>
    <x v="0"/>
    <x v="0"/>
    <x v="1"/>
    <s v="Restaurant"/>
    <n v="0"/>
    <n v="0"/>
    <m/>
  </r>
  <r>
    <x v="48"/>
    <d v="2021-05-12T00:00:00"/>
    <s v="stop-button"/>
    <s v="4251 Legion Rd suite 135"/>
    <x v="30"/>
    <x v="0"/>
    <s v="28348"/>
    <x v="48"/>
    <m/>
    <s v="U"/>
    <s v="N"/>
    <s v="NC-08"/>
    <x v="0"/>
    <x v="0"/>
    <x v="1"/>
    <x v="0"/>
    <x v="0"/>
    <x v="0"/>
    <s v="Y"/>
    <s v="Y"/>
    <s v="Y"/>
    <s v="Y"/>
    <s v="Partnership"/>
    <s v="N"/>
    <x v="0"/>
    <x v="1"/>
    <x v="0"/>
    <s v="Bar, Saloon, Lounge, Tavern"/>
    <n v="0"/>
    <n v="0"/>
    <m/>
  </r>
  <r>
    <x v="49"/>
    <d v="2021-05-12T00:00:00"/>
    <s v="Kadoura LLC"/>
    <s v="202 W Haggard Ave"/>
    <x v="31"/>
    <x v="0"/>
    <s v="27244"/>
    <x v="49"/>
    <m/>
    <s v="U"/>
    <s v="N"/>
    <s v="NC-06"/>
    <x v="0"/>
    <x v="1"/>
    <x v="1"/>
    <x v="0"/>
    <x v="1"/>
    <x v="1"/>
    <s v="Y"/>
    <s v="Y"/>
    <s v="Y"/>
    <s v="Y"/>
    <s v="Limited  Liability Company(LLC)"/>
    <s v="N"/>
    <x v="1"/>
    <x v="0"/>
    <x v="0"/>
    <s v="Caterer &amp;&amp; Restaurant"/>
    <n v="0"/>
    <n v="0"/>
    <m/>
  </r>
  <r>
    <x v="50"/>
    <d v="2021-05-13T00:00:00"/>
    <s v="Pedal Brake Inc"/>
    <s v="108 East Main Street Suite 1"/>
    <x v="32"/>
    <x v="0"/>
    <s v="27510"/>
    <x v="50"/>
    <m/>
    <s v="U"/>
    <s v="N"/>
    <s v="NC-04"/>
    <x v="1"/>
    <x v="0"/>
    <x v="0"/>
    <x v="0"/>
    <x v="0"/>
    <x v="0"/>
    <s v="Y"/>
    <s v="Y"/>
    <s v="Y"/>
    <s v="Y"/>
    <s v="Subchapter S Corporation"/>
    <s v="Y"/>
    <x v="0"/>
    <x v="0"/>
    <x v="1"/>
    <s v="Bar, Saloon, Lounge, Tavern"/>
    <n v="0"/>
    <n v="0"/>
    <m/>
  </r>
  <r>
    <x v="51"/>
    <d v="2021-05-13T00:00:00"/>
    <s v="No-Rea LLC"/>
    <s v="640 S Van Buren Rd Suite C"/>
    <x v="33"/>
    <x v="0"/>
    <s v="27288"/>
    <x v="51"/>
    <m/>
    <s v="R"/>
    <s v="N"/>
    <s v="NC-10"/>
    <x v="0"/>
    <x v="0"/>
    <x v="1"/>
    <x v="0"/>
    <x v="0"/>
    <x v="0"/>
    <s v="Y"/>
    <s v="Y"/>
    <s v="Y"/>
    <s v="Y"/>
    <s v="Limited  Liability Company(LLC)"/>
    <s v="N"/>
    <x v="0"/>
    <x v="0"/>
    <x v="1"/>
    <s v="Other &amp;&amp; Snack and Nonalcoholic Beverage Bar"/>
    <n v="0"/>
    <n v="0"/>
    <m/>
  </r>
  <r>
    <x v="52"/>
    <d v="2021-05-13T00:00:00"/>
    <s v="FRESHVIBES LLC"/>
    <s v="1901 Charles Blvd Ste 1000"/>
    <x v="34"/>
    <x v="0"/>
    <s v="27858"/>
    <x v="52"/>
    <m/>
    <s v="U"/>
    <s v="Y"/>
    <s v="NC-01"/>
    <x v="1"/>
    <x v="0"/>
    <x v="0"/>
    <x v="0"/>
    <x v="0"/>
    <x v="0"/>
    <s v="Y"/>
    <s v="Y"/>
    <s v="Y"/>
    <s v="Y"/>
    <s v="Limited  Liability Company(LLC)"/>
    <s v="N"/>
    <x v="0"/>
    <x v="0"/>
    <x v="1"/>
    <s v="Snack and Nonalcoholic Beverage Bar"/>
    <n v="0"/>
    <n v="0"/>
    <m/>
  </r>
  <r>
    <x v="53"/>
    <d v="2021-05-13T00:00:00"/>
    <s v="Volume Hillsborough LLC"/>
    <s v="226 S Churton St"/>
    <x v="35"/>
    <x v="0"/>
    <s v="27278"/>
    <x v="53"/>
    <m/>
    <s v="U"/>
    <s v="N"/>
    <s v="NC-04"/>
    <x v="1"/>
    <x v="1"/>
    <x v="0"/>
    <x v="0"/>
    <x v="0"/>
    <x v="0"/>
    <s v="Y"/>
    <s v="Y"/>
    <s v="Y"/>
    <s v="Y"/>
    <s v="Limited  Liability Company(LLC)"/>
    <s v="N"/>
    <x v="1"/>
    <x v="0"/>
    <x v="0"/>
    <s v="Bar, Saloon, Lounge, Tavern"/>
    <n v="0"/>
    <n v="0"/>
    <m/>
  </r>
  <r>
    <x v="54"/>
    <d v="2021-05-13T00:00:00"/>
    <s v="DKGV LLC"/>
    <s v="8516 S Tryon St Unit 105"/>
    <x v="11"/>
    <x v="0"/>
    <s v="28273"/>
    <x v="54"/>
    <s v="Firehouse Subs"/>
    <s v="U"/>
    <s v="N"/>
    <s v="NC-09"/>
    <x v="0"/>
    <x v="1"/>
    <x v="0"/>
    <x v="0"/>
    <x v="0"/>
    <x v="0"/>
    <s v="Y"/>
    <s v="Y"/>
    <s v="Y"/>
    <s v="Y"/>
    <s v="Limited  Liability Company(LLC)"/>
    <s v="N"/>
    <x v="1"/>
    <x v="0"/>
    <x v="0"/>
    <s v="Restaurant"/>
    <n v="0"/>
    <n v="0"/>
    <m/>
  </r>
  <r>
    <x v="55"/>
    <d v="2021-05-13T00:00:00"/>
    <s v="Southport Tap and Cellar LLC"/>
    <s v="827 N Howe Street"/>
    <x v="36"/>
    <x v="0"/>
    <s v="28461"/>
    <x v="55"/>
    <m/>
    <s v="R"/>
    <s v="N"/>
    <s v="NC-07"/>
    <x v="0"/>
    <x v="0"/>
    <x v="0"/>
    <x v="0"/>
    <x v="1"/>
    <x v="0"/>
    <s v="Y"/>
    <s v="Y"/>
    <s v="Y"/>
    <s v="Y"/>
    <s v="Limited  Liability Company(LLC)"/>
    <s v="Y"/>
    <x v="1"/>
    <x v="0"/>
    <x v="0"/>
    <s v="Bar, Saloon, Lounge, Tavern"/>
    <n v="0"/>
    <n v="0"/>
    <m/>
  </r>
  <r>
    <x v="56"/>
    <d v="2021-05-13T00:00:00"/>
    <s v="11th Hour Brewing LLC"/>
    <s v="357 Dayton Dr"/>
    <x v="37"/>
    <x v="0"/>
    <s v="28786"/>
    <x v="56"/>
    <m/>
    <s v="R"/>
    <s v="N"/>
    <s v="NC-11"/>
    <x v="0"/>
    <x v="0"/>
    <x v="1"/>
    <x v="0"/>
    <x v="0"/>
    <x v="0"/>
    <s v="Y"/>
    <s v="N"/>
    <s v="Y"/>
    <s v="Y"/>
    <s v="Limited  Liability Company(LLC)"/>
    <s v="N"/>
    <x v="0"/>
    <x v="1"/>
    <x v="1"/>
    <s v="Brewery and/or microbrewery **"/>
    <n v="0"/>
    <n v="0"/>
    <m/>
  </r>
  <r>
    <x v="57"/>
    <d v="2021-05-13T00:00:00"/>
    <s v="Energy Center Cafe Corp"/>
    <s v="550 S Tryon St Suite 120"/>
    <x v="11"/>
    <x v="0"/>
    <s v="28202"/>
    <x v="57"/>
    <m/>
    <s v="U"/>
    <s v="N"/>
    <s v="NC-12"/>
    <x v="0"/>
    <x v="0"/>
    <x v="1"/>
    <x v="0"/>
    <x v="0"/>
    <x v="0"/>
    <s v="Y"/>
    <s v="Y"/>
    <s v="Y"/>
    <s v="Y"/>
    <s v="Corporation"/>
    <s v="N"/>
    <x v="0"/>
    <x v="1"/>
    <x v="0"/>
    <s v="Restaurant"/>
    <n v="0"/>
    <n v="0"/>
    <m/>
  </r>
  <r>
    <x v="58"/>
    <d v="2021-05-13T00:00:00"/>
    <s v="Cadillac Whitewalls &amp; Skirts LLC"/>
    <s v="201 Ridgeway Dr"/>
    <x v="12"/>
    <x v="0"/>
    <s v="27403"/>
    <x v="58"/>
    <m/>
    <s v="U"/>
    <s v="N"/>
    <s v="NC-06"/>
    <x v="0"/>
    <x v="1"/>
    <x v="0"/>
    <x v="1"/>
    <x v="0"/>
    <x v="0"/>
    <s v="Y"/>
    <s v="Y"/>
    <s v="Y"/>
    <s v="Y"/>
    <s v="Corporation"/>
    <s v="N"/>
    <x v="0"/>
    <x v="0"/>
    <x v="1"/>
    <s v="Other"/>
    <n v="0"/>
    <n v="0"/>
    <m/>
  </r>
  <r>
    <x v="59"/>
    <d v="2021-05-13T00:00:00"/>
    <s v="vintner wine market"/>
    <s v="8128 Providence Rd suite 500"/>
    <x v="11"/>
    <x v="0"/>
    <s v="28277"/>
    <x v="59"/>
    <m/>
    <s v="U"/>
    <s v="N"/>
    <s v="NC-09"/>
    <x v="0"/>
    <x v="0"/>
    <x v="1"/>
    <x v="0"/>
    <x v="0"/>
    <x v="0"/>
    <s v="Y"/>
    <s v="Y"/>
    <s v="Y"/>
    <s v="Y"/>
    <s v="Corporation"/>
    <s v="N"/>
    <x v="0"/>
    <x v="0"/>
    <x v="1"/>
    <s v="Restaurant"/>
    <n v="0"/>
    <n v="0"/>
    <m/>
  </r>
  <r>
    <x v="60"/>
    <d v="2021-05-13T00:00:00"/>
    <s v="Golden Pineapple Bar LLC"/>
    <s v="28 Spears Ave"/>
    <x v="9"/>
    <x v="0"/>
    <s v="28801"/>
    <x v="60"/>
    <m/>
    <s v="U"/>
    <s v="N"/>
    <s v="NC-11"/>
    <x v="1"/>
    <x v="0"/>
    <x v="0"/>
    <x v="0"/>
    <x v="0"/>
    <x v="0"/>
    <s v="Y"/>
    <s v="Y"/>
    <s v="Y"/>
    <s v="Y"/>
    <s v="Limited  Liability Company(LLC)"/>
    <s v="N"/>
    <x v="0"/>
    <x v="0"/>
    <x v="1"/>
    <s v="Bar, Saloon, Lounge, Tavern &amp;&amp; Restaurant"/>
    <n v="0"/>
    <n v="0"/>
    <m/>
  </r>
  <r>
    <x v="61"/>
    <d v="2021-05-13T00:00:00"/>
    <s v="BELLE OF CAMDEN INC"/>
    <s v="269 US HWY 158 E"/>
    <x v="38"/>
    <x v="0"/>
    <s v="27921"/>
    <x v="61"/>
    <m/>
    <s v="R"/>
    <s v="N"/>
    <s v="NC-03"/>
    <x v="0"/>
    <x v="0"/>
    <x v="1"/>
    <x v="0"/>
    <x v="0"/>
    <x v="0"/>
    <s v="Y"/>
    <s v="Y"/>
    <s v="Y"/>
    <s v="Y"/>
    <s v="Subchapter S Corporation"/>
    <s v="N"/>
    <x v="0"/>
    <x v="0"/>
    <x v="1"/>
    <s v="Restaurant"/>
    <n v="0"/>
    <n v="0"/>
    <m/>
  </r>
  <r>
    <x v="62"/>
    <d v="2021-05-13T00:00:00"/>
    <s v="GenX Ventures LLC"/>
    <s v="9662 Chapel Hill Rd Ste 120"/>
    <x v="2"/>
    <x v="0"/>
    <s v="27560"/>
    <x v="62"/>
    <s v="Potbelly Sandwich Works"/>
    <s v="U"/>
    <s v="N"/>
    <s v="NC-02"/>
    <x v="0"/>
    <x v="0"/>
    <x v="0"/>
    <x v="0"/>
    <x v="1"/>
    <x v="0"/>
    <s v="N"/>
    <s v="N"/>
    <s v="N"/>
    <s v="Y"/>
    <s v="Limited  Liability Company(LLC)"/>
    <s v="N"/>
    <x v="1"/>
    <x v="0"/>
    <x v="0"/>
    <s v="Restaurant"/>
    <n v="0"/>
    <n v="0"/>
    <m/>
  </r>
  <r>
    <x v="63"/>
    <d v="2021-05-13T00:00:00"/>
    <s v="K&amp;T Wilson Inc."/>
    <s v="491 N Broad Street"/>
    <x v="39"/>
    <x v="0"/>
    <s v="28712"/>
    <x v="63"/>
    <m/>
    <s v="R"/>
    <s v="N"/>
    <s v="NC-11"/>
    <x v="1"/>
    <x v="0"/>
    <x v="1"/>
    <x v="0"/>
    <x v="0"/>
    <x v="0"/>
    <s v="Y"/>
    <s v="Y"/>
    <s v="Y"/>
    <s v="Y"/>
    <s v="Limited  Liability Company(LLC)"/>
    <s v="N"/>
    <x v="1"/>
    <x v="0"/>
    <x v="0"/>
    <s v="Restaurant"/>
    <n v="0"/>
    <n v="0"/>
    <m/>
  </r>
  <r>
    <x v="64"/>
    <d v="2021-05-13T00:00:00"/>
    <s v="JULIE PURVIS"/>
    <s v="515 PEBBLE BAY TRAIL"/>
    <x v="40"/>
    <x v="0"/>
    <s v="28301"/>
    <x v="64"/>
    <m/>
    <s v="U"/>
    <s v="Y"/>
    <s v="NC-08"/>
    <x v="0"/>
    <x v="1"/>
    <x v="1"/>
    <x v="1"/>
    <x v="0"/>
    <x v="1"/>
    <s v="Y"/>
    <s v="N"/>
    <s v="Y"/>
    <s v="N"/>
    <s v="Self-Employed Individuals"/>
    <s v="Y"/>
    <x v="0"/>
    <x v="1"/>
    <x v="1"/>
    <s v="Caterer"/>
    <n v="0"/>
    <n v="0"/>
    <m/>
  </r>
  <r>
    <x v="65"/>
    <d v="2021-05-13T00:00:00"/>
    <s v="Sugar Creek Brewing Company LLC"/>
    <s v="215 Southside Dr"/>
    <x v="11"/>
    <x v="0"/>
    <s v="28217"/>
    <x v="65"/>
    <m/>
    <s v="U"/>
    <s v="Y"/>
    <s v="NC-09"/>
    <x v="1"/>
    <x v="0"/>
    <x v="0"/>
    <x v="0"/>
    <x v="0"/>
    <x v="0"/>
    <s v="Y"/>
    <s v="Y"/>
    <s v="Y"/>
    <s v="Y"/>
    <s v="Limited  Liability Company(LLC)"/>
    <s v="Y"/>
    <x v="0"/>
    <x v="1"/>
    <x v="1"/>
    <s v="Licensed Alcohol Producer &amp;&amp; Brewery and/or microbrewery ** &amp;&amp; Brewpub, Tasting Room, Taproom ** &amp;&amp; Restaurant"/>
    <n v="0"/>
    <n v="0"/>
    <m/>
  </r>
  <r>
    <x v="66"/>
    <d v="2021-05-13T00:00:00"/>
    <s v="Breaking Bread Ballantyne LLC"/>
    <s v="11611 N Community House Rd"/>
    <x v="11"/>
    <x v="0"/>
    <s v="28277"/>
    <x v="66"/>
    <s v="Potbelly Sandwich Works"/>
    <s v="U"/>
    <s v="N"/>
    <s v="NC-09"/>
    <x v="0"/>
    <x v="0"/>
    <x v="0"/>
    <x v="0"/>
    <x v="0"/>
    <x v="0"/>
    <s v="Y"/>
    <s v="Y"/>
    <s v="Y"/>
    <s v="Y"/>
    <s v="Limited  Liability Company(LLC)"/>
    <s v="N"/>
    <x v="1"/>
    <x v="0"/>
    <x v="0"/>
    <s v="Restaurant"/>
    <n v="0"/>
    <n v="0"/>
    <m/>
  </r>
  <r>
    <x v="67"/>
    <d v="2021-05-13T00:00:00"/>
    <s v="BOOBEAR LLC"/>
    <s v="1947 S Churchill Dr"/>
    <x v="0"/>
    <x v="0"/>
    <s v="28403"/>
    <x v="67"/>
    <m/>
    <s v="U"/>
    <s v="N"/>
    <s v="NC-07"/>
    <x v="0"/>
    <x v="1"/>
    <x v="1"/>
    <x v="0"/>
    <x v="0"/>
    <x v="0"/>
    <s v="Y"/>
    <s v="Y"/>
    <s v="Y"/>
    <s v="Y"/>
    <s v="Limited  Liability Company(LLC)"/>
    <s v="Y"/>
    <x v="0"/>
    <x v="0"/>
    <x v="1"/>
    <s v="Restaurant"/>
    <n v="0"/>
    <n v="0"/>
    <m/>
  </r>
  <r>
    <x v="68"/>
    <d v="2021-05-13T00:00:00"/>
    <s v="Laconia Ale Works LLC"/>
    <s v="433 N. Main Street"/>
    <x v="23"/>
    <x v="0"/>
    <s v="28675"/>
    <x v="68"/>
    <m/>
    <s v="R"/>
    <s v="Y"/>
    <s v="NC-05"/>
    <x v="0"/>
    <x v="1"/>
    <x v="1"/>
    <x v="1"/>
    <x v="1"/>
    <x v="0"/>
    <s v="Y"/>
    <s v="Y"/>
    <s v="N"/>
    <s v="Y"/>
    <s v="Limited  Liability Company(LLC)"/>
    <s v="Y"/>
    <x v="0"/>
    <x v="1"/>
    <x v="0"/>
    <s v="Brewery and/or microbrewery ** &amp;&amp; Brewpub, Tasting Room, Taproom ** &amp;&amp; Bar, Saloon, Lounge, Tavern"/>
    <n v="0"/>
    <n v="0"/>
    <m/>
  </r>
  <r>
    <x v="69"/>
    <d v="2021-05-13T00:00:00"/>
    <s v="Ekvira Inc."/>
    <s v="145 Crimson Orchard Dr"/>
    <x v="10"/>
    <x v="0"/>
    <s v="28115"/>
    <x v="69"/>
    <s v="Subway"/>
    <s v="R"/>
    <s v="N"/>
    <s v="NC-10"/>
    <x v="0"/>
    <x v="1"/>
    <x v="0"/>
    <x v="0"/>
    <x v="1"/>
    <x v="0"/>
    <s v="Y"/>
    <s v="Y"/>
    <s v="N"/>
    <s v="Y"/>
    <s v="Corporation"/>
    <s v="N"/>
    <x v="0"/>
    <x v="0"/>
    <x v="1"/>
    <s v="Restaurant"/>
    <n v="0"/>
    <n v="0"/>
    <m/>
  </r>
  <r>
    <x v="70"/>
    <d v="2021-05-13T00:00:00"/>
    <s v="Kate Clyde's LC"/>
    <s v="1023 Unarco Rd"/>
    <x v="41"/>
    <x v="0"/>
    <s v="28103"/>
    <x v="70"/>
    <m/>
    <s v="U"/>
    <s v="N"/>
    <s v="NC-09"/>
    <x v="1"/>
    <x v="0"/>
    <x v="0"/>
    <x v="0"/>
    <x v="0"/>
    <x v="0"/>
    <s v="Y"/>
    <s v="Y"/>
    <s v="Y"/>
    <s v="Y"/>
    <s v="Limited  Liability Company(LLC)"/>
    <s v="N"/>
    <x v="0"/>
    <x v="0"/>
    <x v="1"/>
    <s v="Caterer &amp;&amp; Food Stand, Food Truck, Food Cart &amp;&amp; Restaurant"/>
    <n v="0"/>
    <n v="0"/>
    <m/>
  </r>
  <r>
    <x v="71"/>
    <d v="2021-05-13T00:00:00"/>
    <s v="sat frinds co"/>
    <s v="4325 Glenwood Ave Ste 1040"/>
    <x v="4"/>
    <x v="0"/>
    <s v="27612"/>
    <x v="71"/>
    <m/>
    <s v="U"/>
    <s v="N"/>
    <s v="NC-02"/>
    <x v="0"/>
    <x v="0"/>
    <x v="1"/>
    <x v="0"/>
    <x v="0"/>
    <x v="0"/>
    <s v="Y"/>
    <s v="Y"/>
    <s v="N"/>
    <s v="Y"/>
    <s v="Corporation"/>
    <s v="N"/>
    <x v="1"/>
    <x v="0"/>
    <x v="0"/>
    <s v="Restaurant"/>
    <n v="0"/>
    <n v="0"/>
    <m/>
  </r>
  <r>
    <x v="72"/>
    <d v="2021-05-13T00:00:00"/>
    <s v="TAP THAT LLC"/>
    <s v="1564 Market Place Blvd Ste 9"/>
    <x v="42"/>
    <x v="0"/>
    <s v="28469"/>
    <x v="72"/>
    <m/>
    <s v="R"/>
    <s v="Y"/>
    <s v="NC-07"/>
    <x v="0"/>
    <x v="0"/>
    <x v="0"/>
    <x v="0"/>
    <x v="0"/>
    <x v="0"/>
    <s v="Y"/>
    <s v="Y"/>
    <s v="Y"/>
    <s v="Y"/>
    <s v="Limited  Liability Company(LLC)"/>
    <s v="N"/>
    <x v="0"/>
    <x v="0"/>
    <x v="1"/>
    <s v="Brewpub, Tasting Room, Taproom **"/>
    <n v="0"/>
    <n v="0"/>
    <m/>
  </r>
  <r>
    <x v="73"/>
    <d v="2021-05-13T00:00:00"/>
    <s v="Catering by Design Inc"/>
    <s v="2316 Barton Oaks Dr"/>
    <x v="4"/>
    <x v="0"/>
    <s v="27614"/>
    <x v="73"/>
    <m/>
    <s v="U"/>
    <s v="N"/>
    <s v="NC-04"/>
    <x v="0"/>
    <x v="0"/>
    <x v="0"/>
    <x v="0"/>
    <x v="0"/>
    <x v="0"/>
    <s v="Y"/>
    <s v="Y"/>
    <s v="Y"/>
    <s v="Y"/>
    <s v="Corporation"/>
    <s v="N"/>
    <x v="1"/>
    <x v="0"/>
    <x v="0"/>
    <s v="Caterer"/>
    <n v="0"/>
    <n v="0"/>
    <m/>
  </r>
  <r>
    <x v="74"/>
    <d v="2021-05-13T00:00:00"/>
    <s v="Breaking Bread II LLC"/>
    <s v="4620 Piedmont Row Dr Ste 140"/>
    <x v="11"/>
    <x v="0"/>
    <s v="28210"/>
    <x v="74"/>
    <s v="Potbelly Sandwich Works"/>
    <s v="U"/>
    <s v="N"/>
    <s v="NC-09"/>
    <x v="0"/>
    <x v="0"/>
    <x v="0"/>
    <x v="0"/>
    <x v="0"/>
    <x v="0"/>
    <s v="Y"/>
    <s v="Y"/>
    <s v="Y"/>
    <s v="Y"/>
    <s v="Limited  Liability Company(LLC)"/>
    <s v="N"/>
    <x v="1"/>
    <x v="0"/>
    <x v="0"/>
    <s v="Restaurant"/>
    <n v="0"/>
    <n v="0"/>
    <m/>
  </r>
  <r>
    <x v="75"/>
    <d v="2021-05-13T00:00:00"/>
    <s v="Bhatti LLC 3"/>
    <s v="5959 Triangle Town Blvd Auntie Annes"/>
    <x v="4"/>
    <x v="0"/>
    <s v="27616"/>
    <x v="75"/>
    <s v="Auntie Anne's"/>
    <s v="U"/>
    <s v="N"/>
    <s v="NC-02"/>
    <x v="0"/>
    <x v="1"/>
    <x v="0"/>
    <x v="1"/>
    <x v="1"/>
    <x v="0"/>
    <s v="Y"/>
    <s v="Y"/>
    <s v="N"/>
    <s v="Y"/>
    <s v="Limited  Liability Company(LLC)"/>
    <s v="Y"/>
    <x v="1"/>
    <x v="0"/>
    <x v="0"/>
    <s v="Restaurant"/>
    <n v="0"/>
    <n v="0"/>
    <m/>
  </r>
  <r>
    <x v="76"/>
    <d v="2021-05-13T00:00:00"/>
    <s v="Davidson Wine Co. LLC"/>
    <s v="121 Depot Street"/>
    <x v="43"/>
    <x v="0"/>
    <s v="28036"/>
    <x v="76"/>
    <m/>
    <s v="U"/>
    <s v="N"/>
    <s v="NC-08"/>
    <x v="1"/>
    <x v="0"/>
    <x v="0"/>
    <x v="0"/>
    <x v="0"/>
    <x v="0"/>
    <s v="Y"/>
    <s v="Y"/>
    <s v="Y"/>
    <s v="Y"/>
    <s v="Limited  Liability Company(LLC)"/>
    <s v="N"/>
    <x v="1"/>
    <x v="0"/>
    <x v="1"/>
    <s v="Winery ** &amp;&amp; Restaurant"/>
    <n v="0"/>
    <n v="0"/>
    <m/>
  </r>
  <r>
    <x v="77"/>
    <d v="2021-05-13T00:00:00"/>
    <s v="Scott Carle"/>
    <s v="481 Airport Road"/>
    <x v="44"/>
    <x v="0"/>
    <s v="27549"/>
    <x v="77"/>
    <m/>
    <s v="R"/>
    <s v="Y"/>
    <s v="NC-04"/>
    <x v="0"/>
    <x v="1"/>
    <x v="0"/>
    <x v="1"/>
    <x v="0"/>
    <x v="1"/>
    <s v="N"/>
    <s v="N"/>
    <s v="N"/>
    <s v="Y"/>
    <s v="Self-Employed Individuals"/>
    <s v="Y"/>
    <x v="0"/>
    <x v="1"/>
    <x v="0"/>
    <s v="Caterer"/>
    <n v="0"/>
    <n v="0"/>
    <m/>
  </r>
  <r>
    <x v="78"/>
    <d v="2021-05-13T00:00:00"/>
    <s v="North Overlook Partners"/>
    <s v="703 Dickinson Ave"/>
    <x v="34"/>
    <x v="0"/>
    <s v="27834"/>
    <x v="78"/>
    <m/>
    <s v="U"/>
    <s v="Y"/>
    <s v="NC-01"/>
    <x v="0"/>
    <x v="1"/>
    <x v="1"/>
    <x v="0"/>
    <x v="0"/>
    <x v="0"/>
    <s v="Y"/>
    <s v="Y"/>
    <s v="Y"/>
    <s v="Y"/>
    <s v="Limited  Liability Company(LLC)"/>
    <s v="Y"/>
    <x v="0"/>
    <x v="0"/>
    <x v="1"/>
    <s v="Restaurant"/>
    <n v="0"/>
    <n v="0"/>
    <m/>
  </r>
  <r>
    <x v="79"/>
    <d v="2021-05-13T00:00:00"/>
    <s v="Foodlove LLC"/>
    <s v="697 Haywood Rd Ste A"/>
    <x v="9"/>
    <x v="0"/>
    <s v="28806"/>
    <x v="79"/>
    <m/>
    <s v="U"/>
    <s v="N"/>
    <s v="NC-11"/>
    <x v="1"/>
    <x v="0"/>
    <x v="0"/>
    <x v="0"/>
    <x v="0"/>
    <x v="0"/>
    <s v="Y"/>
    <s v="Y"/>
    <s v="Y"/>
    <s v="Y"/>
    <s v="Corporation"/>
    <s v="N"/>
    <x v="1"/>
    <x v="0"/>
    <x v="0"/>
    <s v="Restaurant"/>
    <n v="0"/>
    <n v="0"/>
    <m/>
  </r>
  <r>
    <x v="80"/>
    <d v="2021-05-13T00:00:00"/>
    <s v="THOMAS CARLISLE"/>
    <s v="15943 Glen Miro Dr"/>
    <x v="45"/>
    <x v="0"/>
    <s v="28078"/>
    <x v="80"/>
    <m/>
    <s v="U"/>
    <s v="N"/>
    <s v="NC-12"/>
    <x v="0"/>
    <x v="1"/>
    <x v="0"/>
    <x v="1"/>
    <x v="1"/>
    <x v="1"/>
    <s v="Y"/>
    <s v="N"/>
    <s v="Y"/>
    <s v="Y"/>
    <s v="Self-Employed Individuals"/>
    <s v="N"/>
    <x v="0"/>
    <x v="1"/>
    <x v="0"/>
    <s v="Caterer"/>
    <n v="0"/>
    <n v="0"/>
    <m/>
  </r>
  <r>
    <x v="81"/>
    <d v="2021-05-13T00:00:00"/>
    <s v="Cedar Mountain Cafe LLC"/>
    <s v="10667 Greenville Hwy"/>
    <x v="46"/>
    <x v="0"/>
    <s v="28718"/>
    <x v="81"/>
    <m/>
    <s v="R"/>
    <s v="N"/>
    <s v="NC-11"/>
    <x v="1"/>
    <x v="0"/>
    <x v="1"/>
    <x v="0"/>
    <x v="0"/>
    <x v="0"/>
    <s v="Y"/>
    <s v="N"/>
    <s v="Y"/>
    <s v="Y"/>
    <s v="Limited  Liability Company(LLC)"/>
    <s v="N"/>
    <x v="0"/>
    <x v="0"/>
    <x v="1"/>
    <s v="Restaurant"/>
    <n v="0"/>
    <n v="0"/>
    <m/>
  </r>
  <r>
    <x v="82"/>
    <d v="2021-05-13T00:00:00"/>
    <s v="BBH WW North Concord LLC"/>
    <s v="5123 Berkeley Park Ct"/>
    <x v="11"/>
    <x v="0"/>
    <s v="28277"/>
    <x v="82"/>
    <s v="Which Wich"/>
    <s v="U"/>
    <s v="N"/>
    <s v="NC-09"/>
    <x v="0"/>
    <x v="1"/>
    <x v="1"/>
    <x v="0"/>
    <x v="0"/>
    <x v="0"/>
    <s v="Y"/>
    <s v="Y"/>
    <s v="Y"/>
    <s v="Y"/>
    <s v="Limited  Liability Company(LLC)"/>
    <s v="N"/>
    <x v="0"/>
    <x v="0"/>
    <x v="1"/>
    <s v="Restaurant"/>
    <n v="0"/>
    <n v="0"/>
    <m/>
  </r>
  <r>
    <x v="83"/>
    <d v="2021-05-13T00:00:00"/>
    <s v="S &amp; W Foods LLC"/>
    <s v="1941 New Garden Rd Suite 116"/>
    <x v="12"/>
    <x v="0"/>
    <s v="27410"/>
    <x v="83"/>
    <m/>
    <s v="U"/>
    <s v="N"/>
    <s v="NC-06"/>
    <x v="0"/>
    <x v="1"/>
    <x v="1"/>
    <x v="1"/>
    <x v="1"/>
    <x v="0"/>
    <s v="Y"/>
    <s v="Y"/>
    <s v="N"/>
    <s v="Y"/>
    <s v="Limited  Liability Company(LLC)"/>
    <s v="N"/>
    <x v="0"/>
    <x v="0"/>
    <x v="1"/>
    <s v="Restaurant"/>
    <n v="0"/>
    <n v="0"/>
    <m/>
  </r>
  <r>
    <x v="84"/>
    <d v="2021-05-13T00:00:00"/>
    <s v="HEIWA SHOKUDO LLC"/>
    <s v="93 Paper Birch Ave"/>
    <x v="9"/>
    <x v="0"/>
    <s v="28806"/>
    <x v="84"/>
    <m/>
    <s v="U"/>
    <s v="N"/>
    <s v="NC-11"/>
    <x v="0"/>
    <x v="1"/>
    <x v="1"/>
    <x v="0"/>
    <x v="0"/>
    <x v="0"/>
    <s v="Y"/>
    <s v="Y"/>
    <s v="Y"/>
    <s v="Y"/>
    <s v="Limited  Liability Company(LLC)"/>
    <s v="N"/>
    <x v="1"/>
    <x v="0"/>
    <x v="0"/>
    <s v="Restaurant"/>
    <n v="0"/>
    <n v="0"/>
    <m/>
  </r>
  <r>
    <x v="85"/>
    <d v="2021-05-13T00:00:00"/>
    <s v="Josephs Italian BistroInc"/>
    <s v="5003 Oquinn Blvd SE"/>
    <x v="36"/>
    <x v="0"/>
    <s v="28461"/>
    <x v="85"/>
    <m/>
    <s v="R"/>
    <s v="N"/>
    <s v="NC-07"/>
    <x v="1"/>
    <x v="1"/>
    <x v="1"/>
    <x v="0"/>
    <x v="1"/>
    <x v="0"/>
    <s v="Y"/>
    <s v="Y"/>
    <s v="Y"/>
    <s v="Y"/>
    <s v="Corporation"/>
    <s v="Y"/>
    <x v="0"/>
    <x v="0"/>
    <x v="1"/>
    <s v="Restaurant"/>
    <n v="0"/>
    <n v="0"/>
    <m/>
  </r>
  <r>
    <x v="86"/>
    <d v="2021-05-13T00:00:00"/>
    <s v="Filo Pastries"/>
    <s v="1155 Tunnel Rd"/>
    <x v="9"/>
    <x v="0"/>
    <s v="28805"/>
    <x v="86"/>
    <m/>
    <s v="U"/>
    <s v="N"/>
    <s v="NC-11"/>
    <x v="1"/>
    <x v="0"/>
    <x v="0"/>
    <x v="0"/>
    <x v="0"/>
    <x v="0"/>
    <s v="Y"/>
    <s v="Y"/>
    <s v="Y"/>
    <s v="Y"/>
    <s v="Corporation"/>
    <s v="N"/>
    <x v="0"/>
    <x v="0"/>
    <x v="1"/>
    <s v="Restaurant"/>
    <n v="0"/>
    <n v="0"/>
    <m/>
  </r>
  <r>
    <x v="87"/>
    <d v="2021-05-13T00:00:00"/>
    <s v="Xristou Meneton Inc"/>
    <s v="112 W Union St"/>
    <x v="47"/>
    <x v="0"/>
    <s v="28655"/>
    <x v="87"/>
    <m/>
    <s v="R"/>
    <s v="Y"/>
    <s v="NC-05"/>
    <x v="0"/>
    <x v="0"/>
    <x v="0"/>
    <x v="0"/>
    <x v="0"/>
    <x v="0"/>
    <s v="Y"/>
    <s v="Y"/>
    <s v="Y"/>
    <s v="Y"/>
    <s v="Corporation"/>
    <s v="N"/>
    <x v="1"/>
    <x v="0"/>
    <x v="0"/>
    <s v="Restaurant"/>
    <n v="0"/>
    <n v="0"/>
    <m/>
  </r>
  <r>
    <x v="88"/>
    <d v="2021-05-13T00:00:00"/>
    <s v="Cakes by Gray LLC"/>
    <s v="300 District Dr Apt 102"/>
    <x v="9"/>
    <x v="0"/>
    <s v="28803"/>
    <x v="88"/>
    <m/>
    <s v="U"/>
    <s v="Y"/>
    <s v="NC-11"/>
    <x v="0"/>
    <x v="1"/>
    <x v="1"/>
    <x v="0"/>
    <x v="0"/>
    <x v="0"/>
    <s v="Y"/>
    <s v="Y"/>
    <s v="Y"/>
    <s v="Y"/>
    <s v="Limited  Liability Company(LLC)"/>
    <s v="N"/>
    <x v="0"/>
    <x v="0"/>
    <x v="1"/>
    <s v="Restaurant"/>
    <n v="0"/>
    <n v="0"/>
    <m/>
  </r>
  <r>
    <x v="89"/>
    <d v="2021-05-13T00:00:00"/>
    <s v="Okole Maluna Inc"/>
    <s v="970 Rivers St"/>
    <x v="48"/>
    <x v="0"/>
    <s v="28607"/>
    <x v="89"/>
    <m/>
    <s v="R"/>
    <s v="Y"/>
    <s v="NC-05"/>
    <x v="0"/>
    <x v="1"/>
    <x v="1"/>
    <x v="0"/>
    <x v="0"/>
    <x v="0"/>
    <s v="Y"/>
    <s v="Y"/>
    <s v="Y"/>
    <s v="Y"/>
    <s v="Corporation"/>
    <s v="N"/>
    <x v="0"/>
    <x v="0"/>
    <x v="1"/>
    <s v="Bar, Saloon, Lounge, Tavern &amp;&amp; Restaurant"/>
    <n v="0"/>
    <n v="0"/>
    <m/>
  </r>
  <r>
    <x v="90"/>
    <d v="2021-05-13T00:00:00"/>
    <s v="Irish Cue Inc"/>
    <s v="19507 W Catawba Ave Suite e"/>
    <x v="49"/>
    <x v="0"/>
    <s v="28031"/>
    <x v="90"/>
    <m/>
    <s v="U"/>
    <s v="N"/>
    <s v="NC-12"/>
    <x v="0"/>
    <x v="1"/>
    <x v="1"/>
    <x v="1"/>
    <x v="1"/>
    <x v="0"/>
    <s v="Y"/>
    <s v="Y"/>
    <s v="N"/>
    <s v="Y"/>
    <s v="Corporation"/>
    <s v="N"/>
    <x v="0"/>
    <x v="1"/>
    <x v="0"/>
    <s v="Bar, Saloon, Lounge, Tavern"/>
    <n v="0"/>
    <n v="0"/>
    <m/>
  </r>
  <r>
    <x v="91"/>
    <d v="2021-05-13T00:00:00"/>
    <s v="Ruby Red Group LLC"/>
    <s v="414 Fayetteville St Ste 100"/>
    <x v="4"/>
    <x v="0"/>
    <s v="27601"/>
    <x v="91"/>
    <m/>
    <s v="U"/>
    <s v="Y"/>
    <s v="NC-02"/>
    <x v="1"/>
    <x v="0"/>
    <x v="1"/>
    <x v="0"/>
    <x v="0"/>
    <x v="0"/>
    <s v="Y"/>
    <s v="Y"/>
    <s v="Y"/>
    <s v="Y"/>
    <s v="Limited  Liability Company(LLC)"/>
    <s v="N"/>
    <x v="0"/>
    <x v="1"/>
    <x v="0"/>
    <s v="Bar, Saloon, Lounge, Tavern"/>
    <n v="0"/>
    <n v="0"/>
    <m/>
  </r>
  <r>
    <x v="92"/>
    <d v="2021-05-13T00:00:00"/>
    <s v="Doogie Corporation"/>
    <s v="29 W French Broad St Ste 101"/>
    <x v="39"/>
    <x v="0"/>
    <s v="28712"/>
    <x v="92"/>
    <m/>
    <s v="R"/>
    <s v="N"/>
    <s v="NC-11"/>
    <x v="1"/>
    <x v="0"/>
    <x v="0"/>
    <x v="0"/>
    <x v="0"/>
    <x v="0"/>
    <s v="Y"/>
    <s v="Y"/>
    <s v="Y"/>
    <s v="Y"/>
    <s v="Corporation"/>
    <s v="N"/>
    <x v="0"/>
    <x v="0"/>
    <x v="1"/>
    <s v="Restaurant"/>
    <n v="0"/>
    <n v="0"/>
    <m/>
  </r>
  <r>
    <x v="93"/>
    <d v="2021-05-13T00:00:00"/>
    <s v="Goorsha LLC"/>
    <s v="2404 Pear Tree Ln"/>
    <x v="8"/>
    <x v="0"/>
    <s v="27703"/>
    <x v="93"/>
    <m/>
    <s v="U"/>
    <s v="N"/>
    <s v="NC-02"/>
    <x v="1"/>
    <x v="0"/>
    <x v="1"/>
    <x v="0"/>
    <x v="0"/>
    <x v="0"/>
    <s v="Y"/>
    <s v="Y"/>
    <s v="Y"/>
    <s v="Y"/>
    <s v="Limited  Liability Company(LLC)"/>
    <s v="N"/>
    <x v="1"/>
    <x v="0"/>
    <x v="0"/>
    <s v="Restaurant"/>
    <n v="0"/>
    <n v="0"/>
    <m/>
  </r>
  <r>
    <x v="94"/>
    <d v="2021-05-13T00:00:00"/>
    <s v="Frozen Kups"/>
    <s v="4481 School House Commons"/>
    <x v="50"/>
    <x v="0"/>
    <s v="28075"/>
    <x v="94"/>
    <m/>
    <s v="U"/>
    <s v="N"/>
    <s v="NC-08"/>
    <x v="0"/>
    <x v="0"/>
    <x v="1"/>
    <x v="1"/>
    <x v="1"/>
    <x v="0"/>
    <s v="Y"/>
    <s v="Y"/>
    <s v="Y"/>
    <s v="Y"/>
    <s v="Limited  Liability Company(LLC)"/>
    <s v="N"/>
    <x v="1"/>
    <x v="0"/>
    <x v="0"/>
    <s v="Restaurant"/>
    <n v="0"/>
    <n v="0"/>
    <m/>
  </r>
  <r>
    <x v="95"/>
    <d v="2021-05-13T00:00:00"/>
    <s v="SONA 1 INC"/>
    <s v="55 Trenton Dr"/>
    <x v="18"/>
    <x v="0"/>
    <s v="27284"/>
    <x v="95"/>
    <s v="Firehouse Subs"/>
    <s v="U"/>
    <s v="N"/>
    <s v="NC-06"/>
    <x v="1"/>
    <x v="0"/>
    <x v="0"/>
    <x v="0"/>
    <x v="0"/>
    <x v="0"/>
    <s v="Y"/>
    <s v="Y"/>
    <s v="Y"/>
    <s v="Y"/>
    <s v="Corporation"/>
    <s v="N"/>
    <x v="1"/>
    <x v="0"/>
    <x v="0"/>
    <s v="Restaurant"/>
    <n v="0"/>
    <n v="0"/>
    <m/>
  </r>
  <r>
    <x v="96"/>
    <d v="2021-05-13T00:00:00"/>
    <s v="Janet T Lee LLC"/>
    <s v="9924 Chapel Hill Rd"/>
    <x v="2"/>
    <x v="0"/>
    <s v="27560"/>
    <x v="96"/>
    <m/>
    <s v="U"/>
    <s v="N"/>
    <s v="NC-02"/>
    <x v="0"/>
    <x v="0"/>
    <x v="1"/>
    <x v="0"/>
    <x v="0"/>
    <x v="0"/>
    <s v="Y"/>
    <s v="Y"/>
    <s v="Y"/>
    <s v="Y"/>
    <s v="Limited  Liability Company(LLC)"/>
    <s v="N"/>
    <x v="0"/>
    <x v="0"/>
    <x v="1"/>
    <s v="Restaurant"/>
    <n v="0"/>
    <n v="0"/>
    <m/>
  </r>
  <r>
    <x v="97"/>
    <d v="2021-05-13T00:00:00"/>
    <s v="No. 1 China Buffet"/>
    <s v="1220 E Dixie Dr Suite G"/>
    <x v="51"/>
    <x v="0"/>
    <s v="27203"/>
    <x v="97"/>
    <m/>
    <s v="R"/>
    <s v="N"/>
    <s v="NC-13"/>
    <x v="0"/>
    <x v="1"/>
    <x v="1"/>
    <x v="0"/>
    <x v="0"/>
    <x v="0"/>
    <s v="Y"/>
    <s v="Y"/>
    <s v="Y"/>
    <s v="Y"/>
    <s v="Corporation"/>
    <s v="Y"/>
    <x v="1"/>
    <x v="0"/>
    <x v="0"/>
    <s v="Restaurant"/>
    <n v="0"/>
    <n v="0"/>
    <m/>
  </r>
  <r>
    <x v="98"/>
    <d v="2021-05-13T00:00:00"/>
    <s v="LAKE BRANDT SUBWAY INC"/>
    <s v="4446 Us Highway 220 N Ste M"/>
    <x v="52"/>
    <x v="0"/>
    <s v="27358"/>
    <x v="98"/>
    <s v="Subway"/>
    <s v="U"/>
    <s v="N"/>
    <s v="NC-06"/>
    <x v="1"/>
    <x v="0"/>
    <x v="0"/>
    <x v="0"/>
    <x v="0"/>
    <x v="0"/>
    <s v="Y"/>
    <s v="Y"/>
    <s v="Y"/>
    <s v="Y"/>
    <s v="Corporation"/>
    <s v="N"/>
    <x v="1"/>
    <x v="0"/>
    <x v="0"/>
    <s v="Restaurant"/>
    <n v="0"/>
    <n v="0"/>
    <m/>
  </r>
  <r>
    <x v="99"/>
    <d v="2021-05-13T00:00:00"/>
    <s v="Pamper Us Mobile Massage Service LLC"/>
    <s v="3108 Floral Grove Lane 204"/>
    <x v="11"/>
    <x v="0"/>
    <s v="28216"/>
    <x v="99"/>
    <m/>
    <s v="U"/>
    <s v="N"/>
    <s v="NC-12"/>
    <x v="0"/>
    <x v="1"/>
    <x v="1"/>
    <x v="1"/>
    <x v="0"/>
    <x v="1"/>
    <s v="Y"/>
    <s v="N"/>
    <s v="Y"/>
    <s v="N"/>
    <s v="Limited  Liability Company(LLC)"/>
    <s v="N"/>
    <x v="0"/>
    <x v="0"/>
    <x v="1"/>
    <s v="Other &amp;&amp; Caterer"/>
    <n v="0"/>
    <n v="0"/>
    <m/>
  </r>
  <r>
    <x v="100"/>
    <d v="2021-05-13T00:00:00"/>
    <s v="Fourk LLC"/>
    <s v="1410 4th st dr nw ste 103"/>
    <x v="21"/>
    <x v="0"/>
    <s v="28601"/>
    <x v="100"/>
    <m/>
    <s v="R"/>
    <s v="N"/>
    <s v="NC-05"/>
    <x v="0"/>
    <x v="1"/>
    <x v="1"/>
    <x v="0"/>
    <x v="0"/>
    <x v="0"/>
    <s v="Y"/>
    <s v="Y"/>
    <s v="Y"/>
    <s v="Y"/>
    <s v="Limited  Liability Company(LLC)"/>
    <s v="Y"/>
    <x v="0"/>
    <x v="1"/>
    <x v="1"/>
    <s v="Restaurant"/>
    <n v="0"/>
    <n v="0"/>
    <m/>
  </r>
  <r>
    <x v="101"/>
    <d v="2021-05-13T00:00:00"/>
    <s v="Cyberdyne Systems Inc."/>
    <s v="1972 Blowing Rock Rd"/>
    <x v="48"/>
    <x v="0"/>
    <s v="28607"/>
    <x v="101"/>
    <m/>
    <s v="R"/>
    <s v="Y"/>
    <s v="NC-05"/>
    <x v="1"/>
    <x v="0"/>
    <x v="0"/>
    <x v="0"/>
    <x v="0"/>
    <x v="0"/>
    <s v="Y"/>
    <s v="Y"/>
    <s v="Y"/>
    <s v="Y"/>
    <s v="Corporation"/>
    <s v="N"/>
    <x v="1"/>
    <x v="0"/>
    <x v="0"/>
    <s v="Restaurant"/>
    <n v="0"/>
    <n v="0"/>
    <m/>
  </r>
  <r>
    <x v="102"/>
    <d v="2021-05-13T00:00:00"/>
    <s v="40 &amp; Holding LLC"/>
    <s v="110 E Hargett St"/>
    <x v="4"/>
    <x v="0"/>
    <s v="27601"/>
    <x v="102"/>
    <m/>
    <s v="U"/>
    <s v="Y"/>
    <s v="NC-02"/>
    <x v="1"/>
    <x v="1"/>
    <x v="1"/>
    <x v="0"/>
    <x v="0"/>
    <x v="0"/>
    <s v="N"/>
    <s v="Y"/>
    <s v="N"/>
    <s v="N"/>
    <s v="Limited  Liability Company(LLC)"/>
    <s v="N"/>
    <x v="0"/>
    <x v="1"/>
    <x v="0"/>
    <s v="Bar, Saloon, Lounge, Tavern &amp;&amp; Restaurant"/>
    <n v="0"/>
    <n v="0"/>
    <m/>
  </r>
  <r>
    <x v="103"/>
    <d v="2021-05-13T00:00:00"/>
    <s v="Ilena Inc"/>
    <s v="16620 Cranlyn Rd Ste 140"/>
    <x v="45"/>
    <x v="0"/>
    <s v="28078"/>
    <x v="103"/>
    <s v="Which Wich"/>
    <s v="U"/>
    <s v="N"/>
    <s v="NC-08"/>
    <x v="0"/>
    <x v="0"/>
    <x v="0"/>
    <x v="0"/>
    <x v="0"/>
    <x v="0"/>
    <s v="Y"/>
    <s v="Y"/>
    <s v="Y"/>
    <s v="Y"/>
    <s v="Corporation"/>
    <s v="N"/>
    <x v="0"/>
    <x v="0"/>
    <x v="1"/>
    <s v="Restaurant"/>
    <n v="0"/>
    <n v="0"/>
    <m/>
  </r>
  <r>
    <x v="104"/>
    <d v="2021-05-13T00:00:00"/>
    <s v="On Tap NC LLC"/>
    <s v="188 N Main St"/>
    <x v="10"/>
    <x v="0"/>
    <s v="28115"/>
    <x v="104"/>
    <m/>
    <s v="R"/>
    <s v="N"/>
    <s v="NC-10"/>
    <x v="0"/>
    <x v="1"/>
    <x v="1"/>
    <x v="1"/>
    <x v="0"/>
    <x v="0"/>
    <s v="Y"/>
    <s v="Y"/>
    <s v="N"/>
    <s v="N"/>
    <s v="Limited  Liability Company(LLC)"/>
    <s v="N"/>
    <x v="0"/>
    <x v="1"/>
    <x v="0"/>
    <s v="Brewpub, Tasting Room, Taproom **"/>
    <n v="0"/>
    <n v="0"/>
    <m/>
  </r>
  <r>
    <x v="105"/>
    <d v="2021-05-13T00:00:00"/>
    <s v="Jesskakes LLC"/>
    <s v="4008 Tillingmere Circle"/>
    <x v="53"/>
    <x v="0"/>
    <s v="28104"/>
    <x v="105"/>
    <m/>
    <s v="U"/>
    <s v="N"/>
    <s v="NC-09"/>
    <x v="0"/>
    <x v="1"/>
    <x v="1"/>
    <x v="0"/>
    <x v="0"/>
    <x v="0"/>
    <s v="N"/>
    <s v="N"/>
    <s v="Y"/>
    <s v="Y"/>
    <s v="Limited  Liability Company(LLC)"/>
    <s v="N"/>
    <x v="0"/>
    <x v="1"/>
    <x v="1"/>
    <s v="Bakery ** &amp;&amp; Food Stand, Food Truck, Food Cart"/>
    <n v="0"/>
    <n v="0"/>
    <m/>
  </r>
  <r>
    <x v="106"/>
    <d v="2021-05-13T00:00:00"/>
    <s v="Cha Da Thai"/>
    <s v="420 Jonestown Rd Suite J"/>
    <x v="54"/>
    <x v="0"/>
    <s v="27104"/>
    <x v="106"/>
    <m/>
    <s v="U"/>
    <s v="N"/>
    <s v="NC-06"/>
    <x v="0"/>
    <x v="0"/>
    <x v="1"/>
    <x v="0"/>
    <x v="0"/>
    <x v="0"/>
    <s v="Y"/>
    <s v="Y"/>
    <s v="Y"/>
    <s v="Y"/>
    <s v="Subchapter S Corporation"/>
    <s v="N"/>
    <x v="1"/>
    <x v="0"/>
    <x v="1"/>
    <s v="Restaurant"/>
    <n v="0"/>
    <n v="0"/>
    <m/>
  </r>
  <r>
    <x v="107"/>
    <d v="2021-05-13T00:00:00"/>
    <s v="Cha House LLC"/>
    <s v="318 W Franklin St"/>
    <x v="3"/>
    <x v="0"/>
    <s v="27516"/>
    <x v="107"/>
    <m/>
    <s v="U"/>
    <s v="Y"/>
    <s v="NC-04"/>
    <x v="1"/>
    <x v="1"/>
    <x v="1"/>
    <x v="0"/>
    <x v="0"/>
    <x v="0"/>
    <s v="Y"/>
    <s v="Y"/>
    <s v="Y"/>
    <s v="Y"/>
    <s v="Corporation"/>
    <s v="N"/>
    <x v="0"/>
    <x v="0"/>
    <x v="1"/>
    <s v="Snack and Nonalcoholic Beverage Bar"/>
    <n v="0"/>
    <n v="0"/>
    <m/>
  </r>
  <r>
    <x v="108"/>
    <d v="2021-05-13T00:00:00"/>
    <s v="William corcoran"/>
    <s v="22 Spring Cove Ct"/>
    <x v="55"/>
    <x v="0"/>
    <s v="28704"/>
    <x v="108"/>
    <m/>
    <s v="U"/>
    <s v="N"/>
    <s v="NC-11"/>
    <x v="0"/>
    <x v="1"/>
    <x v="1"/>
    <x v="1"/>
    <x v="0"/>
    <x v="1"/>
    <s v="Y"/>
    <s v="N"/>
    <s v="N"/>
    <s v="Y"/>
    <s v="Self-Employed Individuals"/>
    <s v="Y"/>
    <x v="0"/>
    <x v="1"/>
    <x v="0"/>
    <s v="Caterer"/>
    <n v="0"/>
    <n v="0"/>
    <m/>
  </r>
  <r>
    <x v="109"/>
    <d v="2021-05-13T00:00:00"/>
    <s v="Ritz Gourmet Inc"/>
    <s v="123 N Henry St"/>
    <x v="56"/>
    <x v="0"/>
    <s v="27048"/>
    <x v="109"/>
    <m/>
    <s v="R"/>
    <s v="N"/>
    <s v="NC-10"/>
    <x v="0"/>
    <x v="0"/>
    <x v="0"/>
    <x v="0"/>
    <x v="0"/>
    <x v="0"/>
    <s v="Y"/>
    <s v="N"/>
    <s v="Y"/>
    <s v="Y"/>
    <s v="Corporation"/>
    <s v="N"/>
    <x v="1"/>
    <x v="0"/>
    <x v="1"/>
    <s v="Caterer &amp;&amp; Food Stand, Food Truck, Food Cart &amp;&amp; Restaurant"/>
    <n v="0"/>
    <n v="0"/>
    <m/>
  </r>
  <r>
    <x v="110"/>
    <d v="2021-06-25T00:00:00"/>
    <s v="Bullafi LLC"/>
    <s v="9131 Anson Way Suite 305"/>
    <x v="4"/>
    <x v="0"/>
    <s v="27615"/>
    <x v="110"/>
    <s v="BurgerFi"/>
    <s v="U"/>
    <s v="N"/>
    <s v="NC-02"/>
    <x v="1"/>
    <x v="0"/>
    <x v="0"/>
    <x v="0"/>
    <x v="0"/>
    <x v="0"/>
    <s v="Y"/>
    <s v="Y"/>
    <s v="Y"/>
    <s v="Y"/>
    <s v="Limited  Liability Company(LLC)"/>
    <s v="N"/>
    <x v="0"/>
    <x v="0"/>
    <x v="0"/>
    <s v="Restaurant"/>
    <n v="0"/>
    <n v="0"/>
    <m/>
  </r>
  <r>
    <x v="111"/>
    <d v="2021-06-25T00:00:00"/>
    <s v="Reverie Cocktails LLC"/>
    <s v="195 Bell Ave"/>
    <x v="57"/>
    <x v="0"/>
    <s v="28387"/>
    <x v="111"/>
    <m/>
    <s v="R"/>
    <s v="N"/>
    <s v="NC-09"/>
    <x v="0"/>
    <x v="1"/>
    <x v="0"/>
    <x v="0"/>
    <x v="0"/>
    <x v="0"/>
    <s v="Y"/>
    <s v="Y"/>
    <s v="Y"/>
    <s v="Y"/>
    <s v="Limited  Liability Company(LLC)"/>
    <s v="N"/>
    <x v="0"/>
    <x v="0"/>
    <x v="0"/>
    <s v="Caterer"/>
    <n v="0"/>
    <n v="0"/>
    <m/>
  </r>
  <r>
    <x v="112"/>
    <d v="2021-06-25T00:00:00"/>
    <s v="Fat Daddy's Market &amp; Grill Inc"/>
    <s v="508 W Jones St"/>
    <x v="4"/>
    <x v="0"/>
    <s v="27603"/>
    <x v="112"/>
    <m/>
    <s v="U"/>
    <s v="Y"/>
    <s v="NC-02"/>
    <x v="0"/>
    <x v="1"/>
    <x v="1"/>
    <x v="0"/>
    <x v="0"/>
    <x v="0"/>
    <s v="Y"/>
    <s v="Y"/>
    <s v="Y"/>
    <s v="Y"/>
    <s v="Corporation"/>
    <s v="N"/>
    <x v="0"/>
    <x v="0"/>
    <x v="0"/>
    <s v="Restaurant"/>
    <n v="0"/>
    <n v="0"/>
    <m/>
  </r>
  <r>
    <x v="113"/>
    <d v="2021-06-25T00:00:00"/>
    <s v="TARHEEL BAR-B-Q INC"/>
    <s v="9 US 13 SOUTH"/>
    <x v="58"/>
    <x v="0"/>
    <s v="27935"/>
    <x v="113"/>
    <m/>
    <s v="R"/>
    <s v="Y"/>
    <s v="NC-01"/>
    <x v="0"/>
    <x v="1"/>
    <x v="1"/>
    <x v="1"/>
    <x v="1"/>
    <x v="0"/>
    <s v="Y"/>
    <s v="N"/>
    <s v="N"/>
    <s v="Y"/>
    <s v="Corporation"/>
    <s v="N"/>
    <x v="0"/>
    <x v="0"/>
    <x v="0"/>
    <s v="Restaurant"/>
    <n v="0"/>
    <n v="0"/>
    <m/>
  </r>
  <r>
    <x v="114"/>
    <d v="2021-06-25T00:00:00"/>
    <s v="Gardner Foods Inc."/>
    <s v="2331 Professional Dr"/>
    <x v="26"/>
    <x v="0"/>
    <s v="27804"/>
    <x v="114"/>
    <m/>
    <s v="R"/>
    <s v="N"/>
    <s v="NC-01"/>
    <x v="0"/>
    <x v="0"/>
    <x v="0"/>
    <x v="0"/>
    <x v="0"/>
    <x v="0"/>
    <s v="Y"/>
    <s v="Y"/>
    <s v="Y"/>
    <s v="Y"/>
    <s v="Corporation"/>
    <s v="N"/>
    <x v="0"/>
    <x v="0"/>
    <x v="0"/>
    <s v="Caterer &amp;&amp; Restaurant"/>
    <n v="0"/>
    <n v="0"/>
    <m/>
  </r>
  <r>
    <x v="115"/>
    <d v="2021-06-25T00:00:00"/>
    <s v="JACK Enterprises Inc"/>
    <s v="4002 Oleander Dr"/>
    <x v="0"/>
    <x v="0"/>
    <s v="28403"/>
    <x v="115"/>
    <m/>
    <s v="U"/>
    <s v="N"/>
    <s v="NC-07"/>
    <x v="0"/>
    <x v="0"/>
    <x v="1"/>
    <x v="0"/>
    <x v="0"/>
    <x v="0"/>
    <s v="Y"/>
    <s v="Y"/>
    <s v="Y"/>
    <s v="Y"/>
    <s v="Corporation"/>
    <s v="Y"/>
    <x v="0"/>
    <x v="0"/>
    <x v="0"/>
    <s v="Restaurant"/>
    <n v="0"/>
    <n v="0"/>
    <m/>
  </r>
  <r>
    <x v="116"/>
    <d v="2021-06-25T00:00:00"/>
    <s v="Miyabi Jr. Express Inc."/>
    <s v="1148 Western Blvd"/>
    <x v="59"/>
    <x v="0"/>
    <s v="28546"/>
    <x v="116"/>
    <m/>
    <s v="U"/>
    <s v="N"/>
    <s v="NC-03"/>
    <x v="1"/>
    <x v="0"/>
    <x v="0"/>
    <x v="0"/>
    <x v="0"/>
    <x v="0"/>
    <s v="Y"/>
    <s v="Y"/>
    <s v="Y"/>
    <s v="Y"/>
    <s v="Corporation"/>
    <s v="N"/>
    <x v="0"/>
    <x v="0"/>
    <x v="0"/>
    <s v="Restaurant"/>
    <n v="0"/>
    <n v="0"/>
    <m/>
  </r>
  <r>
    <x v="117"/>
    <d v="2021-06-25T00:00:00"/>
    <s v="Dinky's LLC"/>
    <s v="57980 Highway 12"/>
    <x v="60"/>
    <x v="0"/>
    <s v="27943"/>
    <x v="117"/>
    <m/>
    <s v="U"/>
    <s v="Y"/>
    <s v="NC-03"/>
    <x v="1"/>
    <x v="0"/>
    <x v="0"/>
    <x v="0"/>
    <x v="0"/>
    <x v="0"/>
    <s v="Y"/>
    <s v="Y"/>
    <s v="Y"/>
    <s v="Y"/>
    <s v="Limited  Liability Company(LLC)"/>
    <s v="N"/>
    <x v="0"/>
    <x v="0"/>
    <x v="0"/>
    <s v="Restaurant"/>
    <n v="0"/>
    <n v="0"/>
    <m/>
  </r>
  <r>
    <x v="118"/>
    <d v="2021-06-25T00:00:00"/>
    <s v="brad's overstreet mall llc"/>
    <s v="200 S College St"/>
    <x v="11"/>
    <x v="0"/>
    <s v="28202"/>
    <x v="118"/>
    <m/>
    <s v="U"/>
    <s v="N"/>
    <s v="NC-12"/>
    <x v="1"/>
    <x v="0"/>
    <x v="0"/>
    <x v="0"/>
    <x v="0"/>
    <x v="0"/>
    <s v="Y"/>
    <s v="Y"/>
    <s v="Y"/>
    <s v="Y"/>
    <s v="Limited  Liability Company(LLC)"/>
    <s v="N"/>
    <x v="0"/>
    <x v="0"/>
    <x v="0"/>
    <s v="Restaurant"/>
    <n v="0"/>
    <n v="0"/>
    <m/>
  </r>
  <r>
    <x v="119"/>
    <d v="2021-06-25T00:00:00"/>
    <s v="Dressler's Six LLC"/>
    <s v="135 Levine Ave Unit 100"/>
    <x v="11"/>
    <x v="0"/>
    <s v="28202"/>
    <x v="119"/>
    <m/>
    <s v="U"/>
    <s v="N"/>
    <s v="NC-12"/>
    <x v="0"/>
    <x v="1"/>
    <x v="1"/>
    <x v="0"/>
    <x v="1"/>
    <x v="0"/>
    <s v="Y"/>
    <s v="Y"/>
    <s v="N"/>
    <s v="Y"/>
    <s v="Limited  Liability Company(LLC)"/>
    <s v="N"/>
    <x v="0"/>
    <x v="0"/>
    <x v="0"/>
    <s v="Restaurant"/>
    <n v="0"/>
    <n v="0"/>
    <m/>
  </r>
  <r>
    <x v="120"/>
    <d v="2021-06-25T00:00:00"/>
    <s v="Barnew Enterprises LLC"/>
    <s v="114 Dock St"/>
    <x v="0"/>
    <x v="0"/>
    <s v="28401"/>
    <x v="120"/>
    <m/>
    <s v="U"/>
    <s v="Y"/>
    <s v="NC-07"/>
    <x v="1"/>
    <x v="0"/>
    <x v="0"/>
    <x v="0"/>
    <x v="0"/>
    <x v="0"/>
    <s v="Y"/>
    <s v="Y"/>
    <s v="Y"/>
    <s v="Y"/>
    <s v="Limited  Liability Company(LLC)"/>
    <s v="N"/>
    <x v="0"/>
    <x v="0"/>
    <x v="0"/>
    <s v="Bar, Saloon, Lounge, Tavern"/>
    <n v="0"/>
    <n v="0"/>
    <m/>
  </r>
  <r>
    <x v="121"/>
    <d v="2021-06-25T00:00:00"/>
    <s v="PIER HOUSE RESTAURANT INC"/>
    <s v="3335 S VIRGINIA DARE TRAIL"/>
    <x v="61"/>
    <x v="0"/>
    <s v="27959"/>
    <x v="121"/>
    <m/>
    <s v="U"/>
    <s v="Y"/>
    <s v="NC-03"/>
    <x v="1"/>
    <x v="0"/>
    <x v="0"/>
    <x v="0"/>
    <x v="0"/>
    <x v="0"/>
    <s v="Y"/>
    <s v="Y"/>
    <s v="Y"/>
    <s v="Y"/>
    <s v="Corporation"/>
    <s v="N"/>
    <x v="0"/>
    <x v="0"/>
    <x v="0"/>
    <s v="Restaurant"/>
    <n v="0"/>
    <n v="0"/>
    <m/>
  </r>
  <r>
    <x v="122"/>
    <d v="2021-06-25T00:00:00"/>
    <s v="Volo NC LLC"/>
    <s v="14311 Reese Blvd W Ste A2"/>
    <x v="45"/>
    <x v="0"/>
    <s v="28078"/>
    <x v="122"/>
    <m/>
    <s v="U"/>
    <s v="N"/>
    <s v="NC-08"/>
    <x v="1"/>
    <x v="0"/>
    <x v="1"/>
    <x v="0"/>
    <x v="1"/>
    <x v="0"/>
    <s v="Y"/>
    <s v="Y"/>
    <s v="Y"/>
    <s v="Y"/>
    <s v="Limited  Liability Company(LLC)"/>
    <s v="N"/>
    <x v="0"/>
    <x v="0"/>
    <x v="0"/>
    <s v="Restaurant"/>
    <n v="0"/>
    <n v="0"/>
    <m/>
  </r>
  <r>
    <x v="123"/>
    <d v="2021-06-25T00:00:00"/>
    <s v="Lakeside Pavilions LLC"/>
    <s v="9401 Glenwood Ave"/>
    <x v="4"/>
    <x v="0"/>
    <s v="27617"/>
    <x v="123"/>
    <m/>
    <s v="U"/>
    <s v="N"/>
    <s v="NC-02"/>
    <x v="1"/>
    <x v="0"/>
    <x v="1"/>
    <x v="1"/>
    <x v="0"/>
    <x v="0"/>
    <s v="Y"/>
    <s v="N"/>
    <s v="Y"/>
    <s v="Y"/>
    <s v="Subchapter S Corporation"/>
    <s v="N"/>
    <x v="0"/>
    <x v="0"/>
    <x v="0"/>
    <s v="Other"/>
    <n v="0"/>
    <n v="0"/>
    <m/>
  </r>
  <r>
    <x v="124"/>
    <d v="2021-06-25T00:00:00"/>
    <s v="Eastchester Investments Inc"/>
    <s v="1124 Eastchester Dr"/>
    <x v="62"/>
    <x v="0"/>
    <s v="27265"/>
    <x v="124"/>
    <m/>
    <s v="U"/>
    <s v="N"/>
    <s v="NC-06"/>
    <x v="1"/>
    <x v="0"/>
    <x v="0"/>
    <x v="0"/>
    <x v="0"/>
    <x v="0"/>
    <s v="Y"/>
    <s v="Y"/>
    <s v="Y"/>
    <s v="Y"/>
    <s v="Corporation"/>
    <s v="N"/>
    <x v="0"/>
    <x v="0"/>
    <x v="0"/>
    <s v="Restaurant"/>
    <n v="0"/>
    <n v="0"/>
    <m/>
  </r>
  <r>
    <x v="125"/>
    <d v="2021-06-25T00:00:00"/>
    <s v="RMB Pub Company LLC"/>
    <s v="427 W Main Street"/>
    <x v="8"/>
    <x v="0"/>
    <s v="27701"/>
    <x v="125"/>
    <m/>
    <s v="U"/>
    <s v="Y"/>
    <s v="NC-04"/>
    <x v="0"/>
    <x v="1"/>
    <x v="1"/>
    <x v="0"/>
    <x v="0"/>
    <x v="0"/>
    <s v="Y"/>
    <s v="Y"/>
    <s v="Y"/>
    <s v="Y"/>
    <s v="Corporation"/>
    <s v="N"/>
    <x v="0"/>
    <x v="0"/>
    <x v="0"/>
    <s v="Bar, Saloon, Lounge, Tavern &amp;&amp; Restaurant"/>
    <n v="0"/>
    <n v="0"/>
    <m/>
  </r>
  <r>
    <x v="126"/>
    <d v="2021-06-25T00:00:00"/>
    <s v="Rue Cler Partners Inc"/>
    <s v="401 E Chapel Hill St"/>
    <x v="8"/>
    <x v="0"/>
    <s v="27701"/>
    <x v="126"/>
    <m/>
    <s v="U"/>
    <s v="Y"/>
    <s v="NC-04"/>
    <x v="0"/>
    <x v="1"/>
    <x v="1"/>
    <x v="0"/>
    <x v="0"/>
    <x v="0"/>
    <s v="Y"/>
    <s v="Y"/>
    <s v="Y"/>
    <s v="Y"/>
    <s v="Corporation"/>
    <s v="N"/>
    <x v="0"/>
    <x v="0"/>
    <x v="0"/>
    <s v="Restaurant"/>
    <n v="0"/>
    <n v="0"/>
    <m/>
  </r>
  <r>
    <x v="127"/>
    <d v="2021-06-25T00:00:00"/>
    <s v="Elmo's Diner Inc."/>
    <s v="776 9th St"/>
    <x v="8"/>
    <x v="0"/>
    <s v="27705"/>
    <x v="127"/>
    <m/>
    <s v="U"/>
    <s v="N"/>
    <s v="NC-04"/>
    <x v="0"/>
    <x v="0"/>
    <x v="1"/>
    <x v="0"/>
    <x v="0"/>
    <x v="0"/>
    <s v="Y"/>
    <s v="Y"/>
    <s v="Y"/>
    <s v="Y"/>
    <s v="Corporation"/>
    <s v="N"/>
    <x v="0"/>
    <x v="0"/>
    <x v="0"/>
    <s v="Restaurant"/>
    <n v="0"/>
    <n v="0"/>
    <m/>
  </r>
  <r>
    <x v="128"/>
    <d v="2021-06-25T00:00:00"/>
    <s v="ROCK HOUSE LODGE INC"/>
    <s v="35 E Main St"/>
    <x v="63"/>
    <x v="0"/>
    <s v="28734"/>
    <x v="128"/>
    <m/>
    <s v="R"/>
    <s v="Y"/>
    <s v="NC-11"/>
    <x v="0"/>
    <x v="1"/>
    <x v="1"/>
    <x v="0"/>
    <x v="0"/>
    <x v="0"/>
    <s v="N"/>
    <s v="Y"/>
    <s v="Y"/>
    <s v="N"/>
    <s v="Corporation"/>
    <s v="N"/>
    <x v="0"/>
    <x v="0"/>
    <x v="0"/>
    <s v="Bar, Saloon, Lounge, Tavern &amp;&amp; Restaurant"/>
    <n v="0"/>
    <n v="0"/>
    <m/>
  </r>
  <r>
    <x v="129"/>
    <d v="2021-06-25T00:00:00"/>
    <s v="THE MADISON GROUP OF CHARLOTTE LLC"/>
    <s v="200 N Tryon St SUITE B"/>
    <x v="11"/>
    <x v="0"/>
    <s v="28202"/>
    <x v="129"/>
    <m/>
    <s v="U"/>
    <s v="N"/>
    <s v="NC-12"/>
    <x v="0"/>
    <x v="0"/>
    <x v="1"/>
    <x v="0"/>
    <x v="0"/>
    <x v="0"/>
    <s v="Y"/>
    <s v="Y"/>
    <s v="Y"/>
    <s v="Y"/>
    <s v="Limited  Liability Company(LLC)"/>
    <s v="N"/>
    <x v="0"/>
    <x v="0"/>
    <x v="0"/>
    <s v="Bar, Saloon, Lounge, Tavern"/>
    <n v="0"/>
    <n v="0"/>
    <m/>
  </r>
  <r>
    <x v="130"/>
    <d v="2021-06-25T00:00:00"/>
    <s v="HM1 LLC"/>
    <s v="4833 Berewick Town Center Dr STE A"/>
    <x v="11"/>
    <x v="0"/>
    <s v="28278"/>
    <x v="130"/>
    <s v="Island Fin Poke"/>
    <s v="U"/>
    <s v="N"/>
    <s v="NC-12"/>
    <x v="1"/>
    <x v="0"/>
    <x v="0"/>
    <x v="0"/>
    <x v="0"/>
    <x v="0"/>
    <s v="N"/>
    <s v="Y"/>
    <s v="Y"/>
    <s v="Y"/>
    <s v="Limited  Liability Company(LLC)"/>
    <s v="N"/>
    <x v="0"/>
    <x v="0"/>
    <x v="0"/>
    <s v="Restaurant"/>
    <n v="0"/>
    <n v="0"/>
    <m/>
  </r>
  <r>
    <x v="131"/>
    <d v="2021-06-25T00:00:00"/>
    <s v="YOUNG PHARAOHS LLC"/>
    <s v="2425 Hope Mills Rd"/>
    <x v="40"/>
    <x v="0"/>
    <s v="28304"/>
    <x v="131"/>
    <m/>
    <s v="U"/>
    <s v="N"/>
    <s v="NC-08"/>
    <x v="0"/>
    <x v="1"/>
    <x v="1"/>
    <x v="0"/>
    <x v="1"/>
    <x v="0"/>
    <s v="Y"/>
    <s v="Y"/>
    <s v="N"/>
    <s v="Y"/>
    <s v="Corporation"/>
    <s v="N"/>
    <x v="0"/>
    <x v="0"/>
    <x v="0"/>
    <s v="Restaurant"/>
    <n v="0"/>
    <n v="0"/>
    <m/>
  </r>
  <r>
    <x v="132"/>
    <d v="2021-06-25T00:00:00"/>
    <s v="TBD Restaurant Group LLC"/>
    <s v="180 E Davie St"/>
    <x v="4"/>
    <x v="0"/>
    <s v="27601"/>
    <x v="132"/>
    <m/>
    <s v="U"/>
    <s v="Y"/>
    <s v="NC-02"/>
    <x v="0"/>
    <x v="0"/>
    <x v="0"/>
    <x v="0"/>
    <x v="0"/>
    <x v="0"/>
    <s v="Y"/>
    <s v="Y"/>
    <s v="Y"/>
    <s v="Y"/>
    <s v="Limited  Liability Company(LLC)"/>
    <s v="N"/>
    <x v="0"/>
    <x v="0"/>
    <x v="0"/>
    <s v="Restaurant"/>
    <n v="0"/>
    <n v="0"/>
    <m/>
  </r>
  <r>
    <x v="133"/>
    <d v="2021-06-25T00:00:00"/>
    <s v="The Raleigh Times Bar LLC"/>
    <s v="133 Fayetteville St Ste 600"/>
    <x v="4"/>
    <x v="0"/>
    <s v="27601"/>
    <x v="133"/>
    <m/>
    <s v="U"/>
    <s v="Y"/>
    <s v="NC-02"/>
    <x v="1"/>
    <x v="0"/>
    <x v="0"/>
    <x v="0"/>
    <x v="0"/>
    <x v="0"/>
    <s v="Y"/>
    <s v="Y"/>
    <s v="Y"/>
    <s v="Y"/>
    <s v="Limited  Liability Company(LLC)"/>
    <s v="N"/>
    <x v="0"/>
    <x v="0"/>
    <x v="0"/>
    <s v="Restaurant"/>
    <n v="0"/>
    <n v="0"/>
    <m/>
  </r>
  <r>
    <x v="134"/>
    <d v="2021-06-25T00:00:00"/>
    <s v="Valerio Foods"/>
    <s v="402 Huffman Mill Rd"/>
    <x v="64"/>
    <x v="0"/>
    <s v="27215"/>
    <x v="134"/>
    <m/>
    <s v="U"/>
    <s v="N"/>
    <s v="NC-06"/>
    <x v="1"/>
    <x v="1"/>
    <x v="1"/>
    <x v="0"/>
    <x v="0"/>
    <x v="1"/>
    <s v="Y"/>
    <s v="Y"/>
    <s v="N"/>
    <s v="N"/>
    <s v="Corporation"/>
    <s v="N"/>
    <x v="0"/>
    <x v="0"/>
    <x v="0"/>
    <s v="Caterer &amp;&amp; Restaurant"/>
    <n v="0"/>
    <n v="0"/>
    <m/>
  </r>
  <r>
    <x v="135"/>
    <d v="2021-06-25T00:00:00"/>
    <s v="CE Fayetteville LLC"/>
    <s v="2116 Skibo Rd"/>
    <x v="40"/>
    <x v="0"/>
    <s v="28314"/>
    <x v="135"/>
    <s v="Walk-On's Bistreaux &amp; Bar"/>
    <s v="U"/>
    <s v="Y"/>
    <s v="NC-08"/>
    <x v="0"/>
    <x v="0"/>
    <x v="0"/>
    <x v="0"/>
    <x v="0"/>
    <x v="0"/>
    <s v="Y"/>
    <s v="Y"/>
    <s v="Y"/>
    <s v="Y"/>
    <s v="Limited  Liability Company(LLC)"/>
    <s v="N"/>
    <x v="0"/>
    <x v="0"/>
    <x v="0"/>
    <s v="Restaurant"/>
    <n v="0"/>
    <n v="0"/>
    <m/>
  </r>
  <r>
    <x v="136"/>
    <d v="2021-06-25T00:00:00"/>
    <s v="Pepper Moon Corporation"/>
    <s v="1068 Boulder Rd"/>
    <x v="12"/>
    <x v="0"/>
    <s v="27409"/>
    <x v="136"/>
    <m/>
    <s v="U"/>
    <s v="N"/>
    <s v="NC-06"/>
    <x v="0"/>
    <x v="0"/>
    <x v="0"/>
    <x v="0"/>
    <x v="0"/>
    <x v="0"/>
    <s v="Y"/>
    <s v="Y"/>
    <s v="Y"/>
    <s v="Y"/>
    <s v="Corporation"/>
    <s v="N"/>
    <x v="0"/>
    <x v="0"/>
    <x v="0"/>
    <s v="Caterer"/>
    <n v="0"/>
    <n v="0"/>
    <m/>
  </r>
  <r>
    <x v="137"/>
    <d v="2021-06-25T00:00:00"/>
    <s v="Zen Hen LLC"/>
    <s v="1794 Asheville Hwy"/>
    <x v="7"/>
    <x v="0"/>
    <s v="28791"/>
    <x v="137"/>
    <m/>
    <s v="R"/>
    <s v="Y"/>
    <s v="NC-11"/>
    <x v="1"/>
    <x v="0"/>
    <x v="0"/>
    <x v="0"/>
    <x v="0"/>
    <x v="0"/>
    <s v="Y"/>
    <s v="Y"/>
    <s v="Y"/>
    <s v="Y"/>
    <s v="Limited  Liability Company(LLC)"/>
    <s v="N"/>
    <x v="0"/>
    <x v="0"/>
    <x v="0"/>
    <s v="Restaurant"/>
    <n v="0"/>
    <n v="0"/>
    <m/>
  </r>
  <r>
    <x v="138"/>
    <d v="2021-06-25T00:00:00"/>
    <s v="Clipper Seafood Restaurant Inc"/>
    <s v="914 Mall Loop Road"/>
    <x v="62"/>
    <x v="0"/>
    <s v="27262"/>
    <x v="138"/>
    <m/>
    <s v="R"/>
    <s v="Y"/>
    <s v="NC-06"/>
    <x v="0"/>
    <x v="1"/>
    <x v="1"/>
    <x v="0"/>
    <x v="0"/>
    <x v="0"/>
    <s v="Y"/>
    <s v="Y"/>
    <s v="Y"/>
    <s v="Y"/>
    <s v="Corporation"/>
    <s v="N"/>
    <x v="0"/>
    <x v="0"/>
    <x v="0"/>
    <s v="Restaurant"/>
    <n v="0"/>
    <n v="0"/>
    <m/>
  </r>
  <r>
    <x v="139"/>
    <d v="2021-06-25T00:00:00"/>
    <s v="No Joke Pizza LLC"/>
    <s v="8133 Ardrey Kell Rd Ste 103"/>
    <x v="11"/>
    <x v="0"/>
    <s v="28277"/>
    <x v="139"/>
    <m/>
    <s v="U"/>
    <s v="N"/>
    <s v="NC-09"/>
    <x v="0"/>
    <x v="1"/>
    <x v="1"/>
    <x v="0"/>
    <x v="0"/>
    <x v="0"/>
    <s v="Y"/>
    <s v="Y"/>
    <s v="Y"/>
    <s v="Y"/>
    <s v="Limited  Liability Company(LLC)"/>
    <s v="N"/>
    <x v="0"/>
    <x v="0"/>
    <x v="0"/>
    <s v="Restaurant"/>
    <n v="0"/>
    <n v="0"/>
    <m/>
  </r>
  <r>
    <x v="140"/>
    <d v="2021-06-25T00:00:00"/>
    <s v="Lakewood Provision LLC"/>
    <s v="1920 Chapel Hill Rd"/>
    <x v="8"/>
    <x v="0"/>
    <s v="27707"/>
    <x v="140"/>
    <m/>
    <s v="U"/>
    <s v="Y"/>
    <s v="NC-04"/>
    <x v="1"/>
    <x v="0"/>
    <x v="0"/>
    <x v="0"/>
    <x v="0"/>
    <x v="0"/>
    <s v="Y"/>
    <s v="Y"/>
    <s v="Y"/>
    <s v="Y"/>
    <s v="Limited  Liability Company(LLC)"/>
    <s v="Y"/>
    <x v="0"/>
    <x v="0"/>
    <x v="0"/>
    <s v="Restaurant"/>
    <n v="0"/>
    <n v="0"/>
    <m/>
  </r>
  <r>
    <x v="141"/>
    <d v="2021-06-25T00:00:00"/>
    <s v="S &amp; C Winston LLC"/>
    <s v="2857 Reynolda Rd"/>
    <x v="54"/>
    <x v="0"/>
    <n v="27106"/>
    <x v="141"/>
    <s v="Cicis"/>
    <s v="U"/>
    <s v="Y"/>
    <s v="NC-06"/>
    <x v="0"/>
    <x v="0"/>
    <x v="0"/>
    <x v="0"/>
    <x v="0"/>
    <x v="0"/>
    <s v="Y"/>
    <s v="Y"/>
    <s v="Y"/>
    <s v="Y"/>
    <s v="Limited  Liability Company(LLC)"/>
    <s v="N"/>
    <x v="0"/>
    <x v="0"/>
    <x v="0"/>
    <s v="Restaurant"/>
    <n v="0"/>
    <n v="0"/>
    <m/>
  </r>
  <r>
    <x v="142"/>
    <d v="2021-06-25T00:00:00"/>
    <s v="Harper's Restaurants Inc"/>
    <s v="1111 Metropolitan Ave Ste 700 A"/>
    <x v="11"/>
    <x v="0"/>
    <s v="28204"/>
    <x v="142"/>
    <m/>
    <s v="U"/>
    <s v="N"/>
    <s v="NC-12"/>
    <x v="0"/>
    <x v="0"/>
    <x v="1"/>
    <x v="0"/>
    <x v="0"/>
    <x v="0"/>
    <s v="Y"/>
    <s v="Y"/>
    <s v="Y"/>
    <s v="Y"/>
    <s v="Corporation"/>
    <s v="N"/>
    <x v="0"/>
    <x v="0"/>
    <x v="0"/>
    <s v="Restaurant"/>
    <n v="0"/>
    <n v="0"/>
    <m/>
  </r>
  <r>
    <x v="143"/>
    <d v="2021-06-25T00:00:00"/>
    <s v="Milner Restaurants Inc"/>
    <s v="630 S Stratford Rd"/>
    <x v="54"/>
    <x v="0"/>
    <n v="27103"/>
    <x v="143"/>
    <m/>
    <s v="U"/>
    <s v="N"/>
    <s v="NC-06"/>
    <x v="0"/>
    <x v="1"/>
    <x v="0"/>
    <x v="0"/>
    <x v="0"/>
    <x v="0"/>
    <s v="Y"/>
    <s v="Y"/>
    <s v="N"/>
    <s v="Y"/>
    <s v="Corporation"/>
    <s v="N"/>
    <x v="0"/>
    <x v="0"/>
    <x v="0"/>
    <s v="Caterer &amp;&amp; Restaurant"/>
    <n v="0"/>
    <n v="0"/>
    <m/>
  </r>
  <r>
    <x v="144"/>
    <d v="2021-06-25T00:00:00"/>
    <s v="Black Powder Smokehouse LLC"/>
    <s v="411 east main street"/>
    <x v="65"/>
    <x v="0"/>
    <s v="27282"/>
    <x v="144"/>
    <m/>
    <s v="U"/>
    <s v="N"/>
    <s v="NC-06"/>
    <x v="1"/>
    <x v="1"/>
    <x v="1"/>
    <x v="0"/>
    <x v="1"/>
    <x v="0"/>
    <s v="Y"/>
    <s v="Y"/>
    <s v="Y"/>
    <s v="Y"/>
    <s v="Limited  Liability Company(LLC)"/>
    <s v="N"/>
    <x v="0"/>
    <x v="0"/>
    <x v="0"/>
    <s v="Restaurant"/>
    <n v="0"/>
    <n v="0"/>
    <m/>
  </r>
  <r>
    <x v="145"/>
    <d v="2021-06-28T00:00:00"/>
    <s v="The Village Wayside LLC"/>
    <s v="30 Lodge St"/>
    <x v="9"/>
    <x v="0"/>
    <s v="28803"/>
    <x v="145"/>
    <m/>
    <s v="U"/>
    <s v="Y"/>
    <s v="NC-11"/>
    <x v="1"/>
    <x v="0"/>
    <x v="0"/>
    <x v="0"/>
    <x v="0"/>
    <x v="0"/>
    <s v="Y"/>
    <s v="Y"/>
    <s v="Y"/>
    <s v="Y"/>
    <s v="Subchapter S Corporation"/>
    <s v="N"/>
    <x v="0"/>
    <x v="0"/>
    <x v="0"/>
    <s v="Restaurant"/>
    <n v="0"/>
    <n v="0"/>
    <m/>
  </r>
  <r>
    <x v="146"/>
    <d v="2021-06-28T00:00:00"/>
    <s v="EAST 1511 LLC"/>
    <s v="4271 Park Rd Suite B"/>
    <x v="11"/>
    <x v="0"/>
    <s v="28209"/>
    <x v="146"/>
    <m/>
    <s v="U"/>
    <s v="N"/>
    <s v="NC-09"/>
    <x v="1"/>
    <x v="0"/>
    <x v="0"/>
    <x v="0"/>
    <x v="0"/>
    <x v="0"/>
    <s v="Y"/>
    <s v="Y"/>
    <s v="Y"/>
    <s v="Y"/>
    <s v="Limited  Liability Company(LLC)"/>
    <s v="N"/>
    <x v="0"/>
    <x v="0"/>
    <x v="0"/>
    <s v="Restaurant"/>
    <n v="0"/>
    <n v="0"/>
    <m/>
  </r>
  <r>
    <x v="147"/>
    <d v="2021-06-29T00:00:00"/>
    <s v="BLAND'S FOODS INC"/>
    <s v="316 Owen Dr"/>
    <x v="40"/>
    <x v="0"/>
    <s v="28304"/>
    <x v="147"/>
    <m/>
    <s v="U"/>
    <s v="N"/>
    <s v="NC-08"/>
    <x v="0"/>
    <x v="0"/>
    <x v="1"/>
    <x v="0"/>
    <x v="0"/>
    <x v="0"/>
    <s v="Y"/>
    <s v="Y"/>
    <s v="Y"/>
    <s v="Y"/>
    <s v="Subchapter S Corporation"/>
    <s v="N"/>
    <x v="0"/>
    <x v="0"/>
    <x v="0"/>
    <s v="Restaurant"/>
    <n v="0"/>
    <n v="0"/>
    <m/>
  </r>
  <r>
    <x v="148"/>
    <d v="2021-06-30T00:00:00"/>
    <s v="Champions Bars &amp; More Inc."/>
    <s v="2109-152 Avent ferry Rd"/>
    <x v="4"/>
    <x v="0"/>
    <s v="27606"/>
    <x v="148"/>
    <m/>
    <s v="U"/>
    <s v="Y"/>
    <s v="NC-02"/>
    <x v="1"/>
    <x v="0"/>
    <x v="0"/>
    <x v="0"/>
    <x v="0"/>
    <x v="0"/>
    <s v="Y"/>
    <s v="Y"/>
    <s v="Y"/>
    <s v="Y"/>
    <s v="Corporation"/>
    <s v="Y"/>
    <x v="0"/>
    <x v="0"/>
    <x v="0"/>
    <s v="Bar, Saloon, Lounge, Tavern"/>
    <n v="0"/>
    <n v="0"/>
    <m/>
  </r>
  <r>
    <x v="149"/>
    <d v="2021-06-30T00:00:00"/>
    <s v="Filthy Lu's Saloon"/>
    <s v="508 W Main Ave"/>
    <x v="66"/>
    <x v="0"/>
    <s v="28052"/>
    <x v="149"/>
    <m/>
    <s v="U"/>
    <s v="Y"/>
    <s v="NC-05"/>
    <x v="1"/>
    <x v="1"/>
    <x v="1"/>
    <x v="0"/>
    <x v="0"/>
    <x v="0"/>
    <s v="Y"/>
    <s v="Y"/>
    <s v="Y"/>
    <s v="Y"/>
    <s v="Corporation"/>
    <s v="Y"/>
    <x v="0"/>
    <x v="0"/>
    <x v="0"/>
    <s v="Bar, Saloon, Lounge, Tavern"/>
    <n v="0"/>
    <n v="0"/>
    <m/>
  </r>
  <r>
    <x v="150"/>
    <d v="2021-05-14T00:00:00"/>
    <s v="Shiki Sushi INC"/>
    <s v="207 W Nc Highway 54"/>
    <x v="8"/>
    <x v="0"/>
    <s v="27713"/>
    <x v="150"/>
    <m/>
    <s v="U"/>
    <s v="N"/>
    <s v="NC-02"/>
    <x v="0"/>
    <x v="1"/>
    <x v="1"/>
    <x v="0"/>
    <x v="1"/>
    <x v="1"/>
    <s v="Y"/>
    <s v="Y"/>
    <s v="Y"/>
    <s v="Y"/>
    <s v="Corporation"/>
    <s v="N"/>
    <x v="1"/>
    <x v="0"/>
    <x v="0"/>
    <s v="Restaurant"/>
    <n v="0"/>
    <n v="0"/>
    <m/>
  </r>
  <r>
    <x v="151"/>
    <d v="2021-05-14T00:00:00"/>
    <s v="Mama Dip's KitchenInc"/>
    <s v="408 W Rosemary St"/>
    <x v="3"/>
    <x v="0"/>
    <s v="27516"/>
    <x v="151"/>
    <m/>
    <s v="U"/>
    <s v="Y"/>
    <s v="NC-04"/>
    <x v="0"/>
    <x v="1"/>
    <x v="1"/>
    <x v="0"/>
    <x v="0"/>
    <x v="0"/>
    <s v="N"/>
    <s v="N"/>
    <s v="N"/>
    <s v="N"/>
    <s v="Corporation"/>
    <s v="N"/>
    <x v="1"/>
    <x v="0"/>
    <x v="0"/>
    <s v="Restaurant"/>
    <n v="0"/>
    <n v="0"/>
    <m/>
  </r>
  <r>
    <x v="152"/>
    <d v="2021-05-14T00:00:00"/>
    <s v="27 Club LLC"/>
    <s v="13 Ascension Dr Apt E"/>
    <x v="9"/>
    <x v="0"/>
    <s v="28806"/>
    <x v="152"/>
    <m/>
    <s v="U"/>
    <s v="Y"/>
    <s v="NC-11"/>
    <x v="1"/>
    <x v="0"/>
    <x v="0"/>
    <x v="0"/>
    <x v="0"/>
    <x v="0"/>
    <s v="Y"/>
    <s v="Y"/>
    <s v="Y"/>
    <s v="Y"/>
    <s v="Limited  Liability Company(LLC)"/>
    <s v="N"/>
    <x v="1"/>
    <x v="0"/>
    <x v="1"/>
    <s v="Bar, Saloon, Lounge, Tavern"/>
    <n v="0"/>
    <n v="0"/>
    <m/>
  </r>
  <r>
    <x v="153"/>
    <d v="2021-05-14T00:00:00"/>
    <s v="Pizza Inn of Washington Inc"/>
    <s v="1509 Carolina Ave"/>
    <x v="67"/>
    <x v="0"/>
    <s v="27889"/>
    <x v="153"/>
    <s v="Pizza Inn"/>
    <s v="R"/>
    <s v="Y"/>
    <s v="NC-01"/>
    <x v="0"/>
    <x v="0"/>
    <x v="1"/>
    <x v="0"/>
    <x v="0"/>
    <x v="0"/>
    <s v="Y"/>
    <s v="Y"/>
    <s v="Y"/>
    <s v="Y"/>
    <s v="Corporation"/>
    <s v="N"/>
    <x v="0"/>
    <x v="1"/>
    <x v="0"/>
    <s v="Restaurant"/>
    <n v="0"/>
    <n v="0"/>
    <m/>
  </r>
  <r>
    <x v="154"/>
    <d v="2021-05-14T00:00:00"/>
    <s v="B3 Foods Inc."/>
    <s v="63 S Main St"/>
    <x v="68"/>
    <x v="0"/>
    <s v="28752"/>
    <x v="154"/>
    <m/>
    <s v="R"/>
    <s v="Y"/>
    <s v="NC-11"/>
    <x v="0"/>
    <x v="1"/>
    <x v="1"/>
    <x v="1"/>
    <x v="0"/>
    <x v="0"/>
    <s v="Y"/>
    <s v="Y"/>
    <s v="Y"/>
    <s v="Y"/>
    <s v="Corporation"/>
    <s v="N"/>
    <x v="0"/>
    <x v="0"/>
    <x v="1"/>
    <s v="Caterer &amp;&amp; Restaurant"/>
    <n v="0"/>
    <n v="0"/>
    <m/>
  </r>
  <r>
    <x v="155"/>
    <d v="2021-05-14T00:00:00"/>
    <s v="Mel &amp; Lo's Bar and Grill"/>
    <s v="155 W Mills Street Ste 112"/>
    <x v="69"/>
    <x v="0"/>
    <s v="28722"/>
    <x v="155"/>
    <m/>
    <s v="R"/>
    <s v="N"/>
    <s v="NC-11"/>
    <x v="0"/>
    <x v="0"/>
    <x v="0"/>
    <x v="0"/>
    <x v="0"/>
    <x v="0"/>
    <s v="Y"/>
    <s v="Y"/>
    <s v="Y"/>
    <s v="Y"/>
    <s v="Limited  Liability Company(LLC)"/>
    <s v="N"/>
    <x v="0"/>
    <x v="0"/>
    <x v="1"/>
    <s v="Other &amp;&amp; Bar, Saloon, Lounge, Tavern &amp;&amp; Restaurant"/>
    <n v="0"/>
    <n v="0"/>
    <m/>
  </r>
  <r>
    <x v="156"/>
    <d v="2021-05-14T00:00:00"/>
    <s v="Joe's Old Fashion Bar-B-Que Inc."/>
    <s v="500 Greenhill Dr"/>
    <x v="29"/>
    <x v="0"/>
    <s v="28472"/>
    <x v="156"/>
    <m/>
    <s v="R"/>
    <s v="Y"/>
    <s v="NC-07"/>
    <x v="1"/>
    <x v="0"/>
    <x v="0"/>
    <x v="0"/>
    <x v="0"/>
    <x v="0"/>
    <s v="Y"/>
    <s v="Y"/>
    <s v="Y"/>
    <s v="Y"/>
    <s v="Limited  Liability Company(LLC)"/>
    <s v="N"/>
    <x v="0"/>
    <x v="0"/>
    <x v="1"/>
    <s v="Restaurant"/>
    <n v="0"/>
    <n v="0"/>
    <m/>
  </r>
  <r>
    <x v="157"/>
    <d v="2021-05-14T00:00:00"/>
    <s v="C L DONUT LLC"/>
    <s v="113 E Main St"/>
    <x v="70"/>
    <x v="0"/>
    <s v="28532"/>
    <x v="157"/>
    <s v="Dunkin' Donuts"/>
    <s v="U"/>
    <s v="N"/>
    <s v="NC-03"/>
    <x v="0"/>
    <x v="1"/>
    <x v="1"/>
    <x v="0"/>
    <x v="0"/>
    <x v="0"/>
    <s v="Y"/>
    <s v="Y"/>
    <s v="Y"/>
    <s v="Y"/>
    <s v="Limited  Liability Company(LLC)"/>
    <s v="N"/>
    <x v="1"/>
    <x v="0"/>
    <x v="0"/>
    <s v="Restaurant"/>
    <n v="0"/>
    <n v="0"/>
    <m/>
  </r>
  <r>
    <x v="158"/>
    <d v="2021-05-14T00:00:00"/>
    <s v="It Takes Tu"/>
    <s v="1912 Riverknoll Dr"/>
    <x v="4"/>
    <x v="0"/>
    <s v="27610"/>
    <x v="158"/>
    <m/>
    <s v="U"/>
    <s v="N"/>
    <s v="NC-02"/>
    <x v="1"/>
    <x v="0"/>
    <x v="0"/>
    <x v="0"/>
    <x v="0"/>
    <x v="0"/>
    <s v="N"/>
    <s v="N"/>
    <s v="Y"/>
    <s v="N"/>
    <s v="Limited  Liability Company(LLC)"/>
    <s v="Y"/>
    <x v="0"/>
    <x v="0"/>
    <x v="1"/>
    <s v="Restaurant"/>
    <n v="0"/>
    <n v="0"/>
    <m/>
  </r>
  <r>
    <x v="159"/>
    <d v="2021-05-14T00:00:00"/>
    <s v="FORTUNE COURTYARD INC."/>
    <s v="11737 Statesville Blvd"/>
    <x v="71"/>
    <x v="0"/>
    <s v="27013"/>
    <x v="159"/>
    <m/>
    <s v="R"/>
    <s v="N"/>
    <s v="NC-10"/>
    <x v="1"/>
    <x v="0"/>
    <x v="1"/>
    <x v="0"/>
    <x v="0"/>
    <x v="0"/>
    <s v="Y"/>
    <s v="Y"/>
    <s v="Y"/>
    <s v="Y"/>
    <s v="Corporation"/>
    <s v="N"/>
    <x v="1"/>
    <x v="0"/>
    <x v="0"/>
    <s v="Restaurant"/>
    <n v="0"/>
    <n v="0"/>
    <m/>
  </r>
  <r>
    <x v="160"/>
    <d v="2021-05-14T00:00:00"/>
    <s v="RANDY'S BBQ LLC"/>
    <s v="213 Salisbury Rd"/>
    <x v="72"/>
    <x v="0"/>
    <s v="28677"/>
    <x v="160"/>
    <m/>
    <s v="R"/>
    <s v="Y"/>
    <s v="NC-10"/>
    <x v="0"/>
    <x v="1"/>
    <x v="1"/>
    <x v="1"/>
    <x v="1"/>
    <x v="0"/>
    <s v="Y"/>
    <s v="Y"/>
    <s v="N"/>
    <s v="Y"/>
    <s v="Limited  Liability Company(LLC)"/>
    <s v="Y"/>
    <x v="0"/>
    <x v="0"/>
    <x v="1"/>
    <s v="Restaurant"/>
    <n v="0"/>
    <n v="0"/>
    <m/>
  </r>
  <r>
    <x v="161"/>
    <d v="2021-05-14T00:00:00"/>
    <s v="Havelock Donut LLC"/>
    <s v="113 E Main St"/>
    <x v="70"/>
    <x v="0"/>
    <s v="28532"/>
    <x v="161"/>
    <s v="Dunkin' Donut/Baskin-Robbins Co-Brand"/>
    <s v="U"/>
    <s v="N"/>
    <s v="NC-03"/>
    <x v="1"/>
    <x v="0"/>
    <x v="0"/>
    <x v="0"/>
    <x v="0"/>
    <x v="0"/>
    <s v="Y"/>
    <s v="Y"/>
    <s v="Y"/>
    <s v="Y"/>
    <s v="Limited  Liability Company(LLC)"/>
    <s v="N"/>
    <x v="1"/>
    <x v="0"/>
    <x v="0"/>
    <s v="Restaurant"/>
    <n v="0"/>
    <n v="0"/>
    <m/>
  </r>
  <r>
    <x v="162"/>
    <d v="2021-05-14T00:00:00"/>
    <s v="B2VENTURE LLC"/>
    <s v="4300 Sharon Rd Apt 504"/>
    <x v="11"/>
    <x v="0"/>
    <s v="28211"/>
    <x v="162"/>
    <m/>
    <s v="U"/>
    <s v="N"/>
    <s v="NC-09"/>
    <x v="0"/>
    <x v="1"/>
    <x v="1"/>
    <x v="1"/>
    <x v="0"/>
    <x v="0"/>
    <s v="Y"/>
    <s v="Y"/>
    <s v="N"/>
    <s v="Y"/>
    <s v="Limited  Liability Company(LLC)"/>
    <s v="N"/>
    <x v="0"/>
    <x v="0"/>
    <x v="1"/>
    <s v="Other"/>
    <n v="0"/>
    <n v="0"/>
    <m/>
  </r>
  <r>
    <x v="163"/>
    <d v="2021-05-14T00:00:00"/>
    <s v="Sanibel's LTD"/>
    <s v="2929 N Main St"/>
    <x v="62"/>
    <x v="0"/>
    <s v="27265"/>
    <x v="163"/>
    <m/>
    <s v="U"/>
    <s v="N"/>
    <s v="NC-06"/>
    <x v="0"/>
    <x v="0"/>
    <x v="1"/>
    <x v="0"/>
    <x v="1"/>
    <x v="0"/>
    <s v="N"/>
    <s v="Y"/>
    <s v="Y"/>
    <s v="Y"/>
    <s v="Corporation"/>
    <s v="N"/>
    <x v="0"/>
    <x v="0"/>
    <x v="1"/>
    <s v="Restaurant"/>
    <n v="0"/>
    <n v="0"/>
    <m/>
  </r>
  <r>
    <x v="164"/>
    <d v="2021-05-14T00:00:00"/>
    <s v="JoeT.LLC"/>
    <s v="6400 Carolina Beach Road  Ste 10"/>
    <x v="0"/>
    <x v="0"/>
    <s v="28412"/>
    <x v="164"/>
    <m/>
    <s v="U"/>
    <s v="N"/>
    <s v="NC-07"/>
    <x v="0"/>
    <x v="1"/>
    <x v="1"/>
    <x v="1"/>
    <x v="1"/>
    <x v="1"/>
    <s v="Y"/>
    <s v="Y"/>
    <s v="N"/>
    <s v="Y"/>
    <s v="Limited  Liability Company(LLC)"/>
    <s v="N"/>
    <x v="0"/>
    <x v="0"/>
    <x v="1"/>
    <s v="Restaurant"/>
    <n v="0"/>
    <n v="0"/>
    <m/>
  </r>
  <r>
    <x v="165"/>
    <d v="2021-05-14T00:00:00"/>
    <s v="Ballard Dezigns Inc"/>
    <s v="2000 Fairview Road"/>
    <x v="4"/>
    <x v="0"/>
    <s v="27608"/>
    <x v="165"/>
    <m/>
    <s v="U"/>
    <s v="N"/>
    <s v="NC-02"/>
    <x v="0"/>
    <x v="0"/>
    <x v="1"/>
    <x v="0"/>
    <x v="0"/>
    <x v="0"/>
    <s v="Y"/>
    <s v="Y"/>
    <s v="Y"/>
    <s v="Y"/>
    <s v="Subchapter S Corporation"/>
    <s v="N"/>
    <x v="0"/>
    <x v="0"/>
    <x v="1"/>
    <s v="Restaurant"/>
    <n v="0"/>
    <n v="0"/>
    <m/>
  </r>
  <r>
    <x v="166"/>
    <d v="2021-05-14T00:00:00"/>
    <s v="Wine Sellars LLC"/>
    <s v="2003 Cotton Grove RdGerald"/>
    <x v="73"/>
    <x v="0"/>
    <s v="27292"/>
    <x v="166"/>
    <m/>
    <s v="R"/>
    <s v="N"/>
    <s v="NC-13"/>
    <x v="1"/>
    <x v="1"/>
    <x v="0"/>
    <x v="0"/>
    <x v="0"/>
    <x v="0"/>
    <s v="Y"/>
    <s v="Y"/>
    <s v="Y"/>
    <s v="Y"/>
    <s v="Limited  Liability Company(LLC)"/>
    <s v="N"/>
    <x v="0"/>
    <x v="1"/>
    <x v="1"/>
    <s v="Restaurant"/>
    <n v="0"/>
    <n v="0"/>
    <m/>
  </r>
  <r>
    <x v="167"/>
    <d v="2021-05-14T00:00:00"/>
    <s v="Chef Hamm inc"/>
    <s v="504 Forrest Dr"/>
    <x v="74"/>
    <x v="0"/>
    <s v="27330"/>
    <x v="167"/>
    <m/>
    <s v="R"/>
    <s v="Y"/>
    <s v="NC-04"/>
    <x v="1"/>
    <x v="1"/>
    <x v="1"/>
    <x v="0"/>
    <x v="0"/>
    <x v="1"/>
    <s v="Y"/>
    <s v="Y"/>
    <s v="N"/>
    <s v="Y"/>
    <s v="Corporation"/>
    <s v="N"/>
    <x v="1"/>
    <x v="0"/>
    <x v="0"/>
    <s v="Bar, Saloon, Lounge, Tavern &amp;&amp; Caterer &amp;&amp; Restaurant"/>
    <n v="0"/>
    <n v="0"/>
    <m/>
  </r>
  <r>
    <x v="168"/>
    <d v="2021-05-14T00:00:00"/>
    <s v="Pin &amp; Phon LLC"/>
    <s v="7737 Good Middling Dr Ste"/>
    <x v="40"/>
    <x v="0"/>
    <s v="28304"/>
    <x v="168"/>
    <m/>
    <s v="U"/>
    <s v="N"/>
    <s v="NC-08"/>
    <x v="0"/>
    <x v="0"/>
    <x v="1"/>
    <x v="0"/>
    <x v="0"/>
    <x v="0"/>
    <s v="Y"/>
    <s v="Y"/>
    <s v="Y"/>
    <s v="Y"/>
    <s v="Subchapter S Corporation"/>
    <s v="N"/>
    <x v="0"/>
    <x v="0"/>
    <x v="1"/>
    <s v="Restaurant"/>
    <n v="0"/>
    <n v="0"/>
    <m/>
  </r>
  <r>
    <x v="169"/>
    <d v="2021-05-14T00:00:00"/>
    <s v="Mo's Pit Barbecue Inc."/>
    <s v="331 Marina View Dr"/>
    <x v="36"/>
    <x v="0"/>
    <s v="28461"/>
    <x v="169"/>
    <m/>
    <s v="R"/>
    <s v="N"/>
    <s v="NC-07"/>
    <x v="0"/>
    <x v="0"/>
    <x v="1"/>
    <x v="0"/>
    <x v="0"/>
    <x v="0"/>
    <s v="Y"/>
    <s v="Y"/>
    <s v="Y"/>
    <s v="Y"/>
    <s v="Subchapter S Corporation"/>
    <s v="Y"/>
    <x v="0"/>
    <x v="1"/>
    <x v="0"/>
    <s v="Caterer &amp;&amp; Restaurant"/>
    <n v="0"/>
    <n v="0"/>
    <m/>
  </r>
  <r>
    <x v="170"/>
    <d v="2021-05-14T00:00:00"/>
    <s v="Karondas Sports Bar and Grill LLC"/>
    <s v="2036 Rankin Mill Rd"/>
    <x v="12"/>
    <x v="0"/>
    <s v="27405"/>
    <x v="170"/>
    <m/>
    <s v="U"/>
    <s v="Y"/>
    <s v="NC-06"/>
    <x v="1"/>
    <x v="0"/>
    <x v="0"/>
    <x v="0"/>
    <x v="0"/>
    <x v="0"/>
    <s v="Y"/>
    <s v="Y"/>
    <s v="Y"/>
    <s v="Y"/>
    <s v="Limited  Liability Company(LLC)"/>
    <s v="Y"/>
    <x v="0"/>
    <x v="0"/>
    <x v="1"/>
    <s v="Restaurant"/>
    <n v="0"/>
    <n v="0"/>
    <m/>
  </r>
  <r>
    <x v="171"/>
    <d v="2021-05-14T00:00:00"/>
    <s v="ARR Entertainment INC"/>
    <s v="280 S Mangum St Suite 100"/>
    <x v="8"/>
    <x v="0"/>
    <s v="27701"/>
    <x v="171"/>
    <m/>
    <s v="U"/>
    <s v="Y"/>
    <s v="NC-04"/>
    <x v="0"/>
    <x v="0"/>
    <x v="0"/>
    <x v="0"/>
    <x v="0"/>
    <x v="0"/>
    <s v="Y"/>
    <s v="Y"/>
    <s v="Y"/>
    <s v="Y"/>
    <s v="Corporation"/>
    <s v="N"/>
    <x v="1"/>
    <x v="0"/>
    <x v="0"/>
    <s v="Restaurant"/>
    <n v="0"/>
    <n v="0"/>
    <m/>
  </r>
  <r>
    <x v="172"/>
    <d v="2021-05-14T00:00:00"/>
    <s v="yj brothers inc."/>
    <s v="315 Blake St"/>
    <x v="4"/>
    <x v="0"/>
    <s v="27601"/>
    <x v="172"/>
    <m/>
    <s v="U"/>
    <s v="Y"/>
    <s v="NC-02"/>
    <x v="1"/>
    <x v="0"/>
    <x v="0"/>
    <x v="0"/>
    <x v="0"/>
    <x v="0"/>
    <s v="Y"/>
    <s v="Y"/>
    <s v="Y"/>
    <s v="Y"/>
    <s v="Corporation"/>
    <s v="N"/>
    <x v="1"/>
    <x v="0"/>
    <x v="0"/>
    <s v="Restaurant"/>
    <n v="0"/>
    <n v="0"/>
    <m/>
  </r>
  <r>
    <x v="173"/>
    <d v="2021-05-14T00:00:00"/>
    <s v="Wine &amp; Beer 101 INC"/>
    <s v="1228 Heritage Links Dr"/>
    <x v="14"/>
    <x v="0"/>
    <s v="27587"/>
    <x v="173"/>
    <m/>
    <s v="U"/>
    <s v="N"/>
    <s v="NC-04"/>
    <x v="1"/>
    <x v="1"/>
    <x v="1"/>
    <x v="0"/>
    <x v="0"/>
    <x v="0"/>
    <s v="Y"/>
    <s v="Y"/>
    <s v="Y"/>
    <s v="Y"/>
    <s v="Corporation"/>
    <s v="N"/>
    <x v="0"/>
    <x v="0"/>
    <x v="1"/>
    <s v="Licensed Alcohol Producer &amp;&amp; Brewpub, Tasting Room, Taproom ** &amp;&amp; Bar, Saloon, Lounge, Tavern"/>
    <n v="0"/>
    <n v="0"/>
    <m/>
  </r>
  <r>
    <x v="174"/>
    <d v="2021-05-14T00:00:00"/>
    <s v="A&amp;E Sabores Corp"/>
    <s v="1619 E Main St"/>
    <x v="75"/>
    <x v="0"/>
    <s v="28092"/>
    <x v="174"/>
    <m/>
    <s v="R"/>
    <s v="Y"/>
    <s v="NC-05"/>
    <x v="1"/>
    <x v="0"/>
    <x v="0"/>
    <x v="0"/>
    <x v="0"/>
    <x v="0"/>
    <s v="Y"/>
    <s v="Y"/>
    <s v="Y"/>
    <s v="Y"/>
    <s v="Subchapter S Corporation"/>
    <s v="Y"/>
    <x v="1"/>
    <x v="0"/>
    <x v="1"/>
    <s v="Restaurant"/>
    <n v="0"/>
    <n v="0"/>
    <m/>
  </r>
  <r>
    <x v="175"/>
    <d v="2021-05-14T00:00:00"/>
    <s v="Emersons Coffee LLC"/>
    <s v="1960 Us Highway 70 SE Ste 170"/>
    <x v="21"/>
    <x v="0"/>
    <s v="28602"/>
    <x v="175"/>
    <m/>
    <s v="R"/>
    <s v="N"/>
    <s v="NC-05"/>
    <x v="0"/>
    <x v="0"/>
    <x v="1"/>
    <x v="0"/>
    <x v="0"/>
    <x v="0"/>
    <s v="Y"/>
    <s v="Y"/>
    <s v="Y"/>
    <s v="Y"/>
    <s v="Corporation"/>
    <s v="N"/>
    <x v="0"/>
    <x v="0"/>
    <x v="1"/>
    <s v="Other"/>
    <n v="0"/>
    <n v="0"/>
    <m/>
  </r>
  <r>
    <x v="176"/>
    <d v="2021-05-14T00:00:00"/>
    <s v="Upright Hospitality LLC"/>
    <s v="943 Riverside Dr"/>
    <x v="9"/>
    <x v="0"/>
    <s v="28804"/>
    <x v="176"/>
    <m/>
    <s v="U"/>
    <s v="N"/>
    <s v="NC-11"/>
    <x v="1"/>
    <x v="0"/>
    <x v="0"/>
    <x v="0"/>
    <x v="0"/>
    <x v="0"/>
    <s v="Y"/>
    <s v="Y"/>
    <s v="Y"/>
    <s v="Y"/>
    <s v="Limited  Liability Company(LLC)"/>
    <s v="N"/>
    <x v="1"/>
    <x v="0"/>
    <x v="0"/>
    <s v="Bar, Saloon, Lounge, Tavern"/>
    <n v="0"/>
    <n v="0"/>
    <m/>
  </r>
  <r>
    <x v="177"/>
    <d v="2021-05-14T00:00:00"/>
    <s v="GOGO HONEY PIG INC"/>
    <s v="108 CANNON GATE DR"/>
    <x v="28"/>
    <x v="0"/>
    <s v="27518"/>
    <x v="177"/>
    <m/>
    <s v="U"/>
    <s v="N"/>
    <s v="NC-02"/>
    <x v="0"/>
    <x v="1"/>
    <x v="1"/>
    <x v="0"/>
    <x v="1"/>
    <x v="1"/>
    <s v="Y"/>
    <s v="Y"/>
    <s v="Y"/>
    <s v="Y"/>
    <s v="Corporation"/>
    <s v="N"/>
    <x v="1"/>
    <x v="0"/>
    <x v="1"/>
    <s v="Restaurant"/>
    <n v="0"/>
    <n v="0"/>
    <m/>
  </r>
  <r>
    <x v="178"/>
    <d v="2021-05-14T00:00:00"/>
    <s v="More Cowbell LLC"/>
    <s v="201 N Tryon St Ste 1010"/>
    <x v="11"/>
    <x v="0"/>
    <s v="28202"/>
    <x v="178"/>
    <m/>
    <s v="U"/>
    <s v="N"/>
    <s v="NC-12"/>
    <x v="1"/>
    <x v="1"/>
    <x v="1"/>
    <x v="0"/>
    <x v="0"/>
    <x v="0"/>
    <s v="Y"/>
    <s v="Y"/>
    <s v="Y"/>
    <s v="Y"/>
    <s v="Limited  Liability Company(LLC)"/>
    <s v="N"/>
    <x v="0"/>
    <x v="0"/>
    <x v="1"/>
    <s v="Restaurant"/>
    <n v="0"/>
    <n v="0"/>
    <m/>
  </r>
  <r>
    <x v="179"/>
    <d v="2021-05-14T00:00:00"/>
    <s v="Jimmy's Concessions Inc."/>
    <s v="2656 Indigo Ln"/>
    <x v="76"/>
    <x v="0"/>
    <s v="27522"/>
    <x v="179"/>
    <m/>
    <s v="R"/>
    <s v="N"/>
    <s v="NC-04"/>
    <x v="0"/>
    <x v="1"/>
    <x v="0"/>
    <x v="0"/>
    <x v="0"/>
    <x v="0"/>
    <s v="Y"/>
    <s v="Y"/>
    <s v="Y"/>
    <s v="Y"/>
    <s v="Corporation"/>
    <s v="N"/>
    <x v="1"/>
    <x v="0"/>
    <x v="0"/>
    <s v="Food Stand, Food Truck, Food Cart"/>
    <n v="0"/>
    <n v="0"/>
    <m/>
  </r>
  <r>
    <x v="180"/>
    <d v="2021-05-14T00:00:00"/>
    <s v="Uptowne Subway Inc"/>
    <s v="110 Hwy 64 East"/>
    <x v="77"/>
    <x v="0"/>
    <s v="28717"/>
    <x v="180"/>
    <s v="Subway"/>
    <s v="R"/>
    <s v="N"/>
    <s v="NC-11"/>
    <x v="0"/>
    <x v="1"/>
    <x v="0"/>
    <x v="1"/>
    <x v="1"/>
    <x v="0"/>
    <s v="Y"/>
    <s v="Y"/>
    <s v="N"/>
    <s v="Y"/>
    <s v="Subchapter S Corporation"/>
    <s v="N"/>
    <x v="0"/>
    <x v="0"/>
    <x v="1"/>
    <s v="Restaurant"/>
    <n v="0"/>
    <n v="0"/>
    <m/>
  </r>
  <r>
    <x v="181"/>
    <d v="2021-05-14T00:00:00"/>
    <s v="Blue Corn Inc"/>
    <s v="716 9th St"/>
    <x v="8"/>
    <x v="0"/>
    <s v="27705"/>
    <x v="181"/>
    <m/>
    <s v="U"/>
    <s v="N"/>
    <s v="NC-04"/>
    <x v="1"/>
    <x v="1"/>
    <x v="1"/>
    <x v="1"/>
    <x v="0"/>
    <x v="0"/>
    <s v="Y"/>
    <s v="Y"/>
    <s v="Y"/>
    <s v="N"/>
    <s v="Corporation"/>
    <s v="N"/>
    <x v="0"/>
    <x v="0"/>
    <x v="1"/>
    <s v="Restaurant"/>
    <n v="0"/>
    <n v="0"/>
    <m/>
  </r>
  <r>
    <x v="182"/>
    <d v="2021-05-14T00:00:00"/>
    <s v="Pho cafe LLC"/>
    <s v="3926 Market St Ste 201"/>
    <x v="0"/>
    <x v="0"/>
    <s v="28403"/>
    <x v="182"/>
    <m/>
    <s v="U"/>
    <s v="Y"/>
    <s v="NC-07"/>
    <x v="0"/>
    <x v="0"/>
    <x v="0"/>
    <x v="0"/>
    <x v="0"/>
    <x v="0"/>
    <s v="Y"/>
    <s v="Y"/>
    <s v="Y"/>
    <s v="Y"/>
    <s v="Limited  Liability Company(LLC)"/>
    <s v="Y"/>
    <x v="0"/>
    <x v="0"/>
    <x v="1"/>
    <s v="Restaurant"/>
    <n v="0"/>
    <n v="0"/>
    <m/>
  </r>
  <r>
    <x v="183"/>
    <d v="2021-05-14T00:00:00"/>
    <s v="HRC RESTAURANT GROUP INC"/>
    <s v="5033 Arco St"/>
    <x v="28"/>
    <x v="0"/>
    <s v="27519"/>
    <x v="183"/>
    <s v="Built Custom Burgers"/>
    <s v="U"/>
    <s v="N"/>
    <s v="NC-02"/>
    <x v="0"/>
    <x v="1"/>
    <x v="1"/>
    <x v="1"/>
    <x v="1"/>
    <x v="1"/>
    <s v="Y"/>
    <s v="Y"/>
    <s v="N"/>
    <s v="Y"/>
    <s v="Corporation"/>
    <s v="N"/>
    <x v="1"/>
    <x v="0"/>
    <x v="0"/>
    <s v="Restaurant"/>
    <n v="0"/>
    <n v="0"/>
    <m/>
  </r>
  <r>
    <x v="184"/>
    <d v="2021-05-14T00:00:00"/>
    <s v="Salshack LLC"/>
    <s v="118 N Main St Ste 100"/>
    <x v="78"/>
    <x v="0"/>
    <s v="28144"/>
    <x v="184"/>
    <s v="Shuckin' Shack Oyster Bar"/>
    <s v="R"/>
    <s v="Y"/>
    <s v="NC-13"/>
    <x v="0"/>
    <x v="1"/>
    <x v="1"/>
    <x v="1"/>
    <x v="1"/>
    <x v="0"/>
    <s v="Y"/>
    <s v="N"/>
    <s v="N"/>
    <s v="N"/>
    <s v="Limited  Liability Company(LLC)"/>
    <s v="N"/>
    <x v="0"/>
    <x v="0"/>
    <x v="1"/>
    <s v="Restaurant"/>
    <n v="0"/>
    <n v="0"/>
    <m/>
  </r>
  <r>
    <x v="185"/>
    <d v="2021-05-14T00:00:00"/>
    <s v="HARRIS SUBWAY INC"/>
    <s v="5401 SILCHESTER LANE"/>
    <x v="11"/>
    <x v="0"/>
    <s v="28215"/>
    <x v="185"/>
    <s v="Subway"/>
    <s v="U"/>
    <s v="N"/>
    <s v="NC-08"/>
    <x v="0"/>
    <x v="1"/>
    <x v="0"/>
    <x v="0"/>
    <x v="0"/>
    <x v="0"/>
    <s v="Y"/>
    <s v="Y"/>
    <s v="Y"/>
    <s v="Y"/>
    <s v="Corporation"/>
    <s v="N"/>
    <x v="1"/>
    <x v="1"/>
    <x v="1"/>
    <s v="Restaurant"/>
    <n v="0"/>
    <n v="0"/>
    <m/>
  </r>
  <r>
    <x v="186"/>
    <d v="2021-05-14T00:00:00"/>
    <s v="C. Grace &amp; Grier LLC"/>
    <s v="407 Glenwood Ave"/>
    <x v="4"/>
    <x v="0"/>
    <s v="27603"/>
    <x v="186"/>
    <m/>
    <s v="U"/>
    <s v="N"/>
    <s v="NC-02"/>
    <x v="1"/>
    <x v="0"/>
    <x v="0"/>
    <x v="0"/>
    <x v="0"/>
    <x v="0"/>
    <s v="Y"/>
    <s v="Y"/>
    <s v="Y"/>
    <s v="Y"/>
    <s v="Limited  Liability Company(LLC)"/>
    <s v="N"/>
    <x v="0"/>
    <x v="0"/>
    <x v="1"/>
    <s v="Bar, Saloon, Lounge, Tavern"/>
    <n v="0"/>
    <n v="0"/>
    <m/>
  </r>
  <r>
    <x v="187"/>
    <d v="2021-05-14T00:00:00"/>
    <s v="Prasertdham LLC"/>
    <s v="167 Mayo St"/>
    <x v="35"/>
    <x v="0"/>
    <s v="27278"/>
    <x v="187"/>
    <s v="Subway"/>
    <s v="U"/>
    <s v="N"/>
    <s v="NC-04"/>
    <x v="0"/>
    <x v="1"/>
    <x v="0"/>
    <x v="0"/>
    <x v="0"/>
    <x v="0"/>
    <s v="Y"/>
    <s v="Y"/>
    <s v="Y"/>
    <s v="Y"/>
    <s v="Corporation"/>
    <s v="N"/>
    <x v="1"/>
    <x v="0"/>
    <x v="0"/>
    <s v="Restaurant"/>
    <n v="0"/>
    <n v="0"/>
    <m/>
  </r>
  <r>
    <x v="188"/>
    <d v="2021-05-14T00:00:00"/>
    <s v="Wine Down on Main Inc"/>
    <s v="28 E Main St"/>
    <x v="39"/>
    <x v="0"/>
    <s v="28712"/>
    <x v="188"/>
    <m/>
    <s v="R"/>
    <s v="N"/>
    <s v="NC-11"/>
    <x v="1"/>
    <x v="1"/>
    <x v="1"/>
    <x v="0"/>
    <x v="1"/>
    <x v="0"/>
    <s v="Y"/>
    <s v="Y"/>
    <s v="Y"/>
    <s v="Y"/>
    <s v="Subchapter S Corporation"/>
    <s v="N"/>
    <x v="0"/>
    <x v="0"/>
    <x v="1"/>
    <s v="Restaurant"/>
    <n v="0"/>
    <n v="0"/>
    <m/>
  </r>
  <r>
    <x v="189"/>
    <d v="2021-05-14T00:00:00"/>
    <s v="Sly Grog LLC"/>
    <s v="271 Haywood St"/>
    <x v="9"/>
    <x v="0"/>
    <s v="28801"/>
    <x v="189"/>
    <m/>
    <s v="U"/>
    <s v="Y"/>
    <s v="NC-11"/>
    <x v="1"/>
    <x v="1"/>
    <x v="1"/>
    <x v="0"/>
    <x v="0"/>
    <x v="0"/>
    <s v="Y"/>
    <s v="Y"/>
    <s v="Y"/>
    <s v="Y"/>
    <s v="Limited  Liability Company(LLC)"/>
    <s v="N"/>
    <x v="0"/>
    <x v="0"/>
    <x v="1"/>
    <s v="Bar, Saloon, Lounge, Tavern"/>
    <n v="0"/>
    <n v="0"/>
    <m/>
  </r>
  <r>
    <x v="190"/>
    <d v="2021-05-14T00:00:00"/>
    <s v="OCCASIONS II INC"/>
    <s v="286 E Front St"/>
    <x v="64"/>
    <x v="0"/>
    <s v="27215"/>
    <x v="190"/>
    <m/>
    <s v="U"/>
    <s v="Y"/>
    <s v="NC-06"/>
    <x v="1"/>
    <x v="0"/>
    <x v="0"/>
    <x v="0"/>
    <x v="0"/>
    <x v="0"/>
    <s v="Y"/>
    <s v="Y"/>
    <s v="Y"/>
    <s v="Y"/>
    <s v="Corporation"/>
    <s v="N"/>
    <x v="1"/>
    <x v="0"/>
    <x v="1"/>
    <s v="Restaurant"/>
    <n v="0"/>
    <n v="0"/>
    <m/>
  </r>
  <r>
    <x v="191"/>
    <d v="2021-05-14T00:00:00"/>
    <s v="Sushi at the Park Inc."/>
    <s v="1163 Parkside Main St"/>
    <x v="28"/>
    <x v="0"/>
    <s v="27519"/>
    <x v="191"/>
    <m/>
    <s v="U"/>
    <s v="N"/>
    <s v="NC-02"/>
    <x v="0"/>
    <x v="1"/>
    <x v="1"/>
    <x v="0"/>
    <x v="1"/>
    <x v="1"/>
    <s v="Y"/>
    <s v="Y"/>
    <s v="Y"/>
    <s v="Y"/>
    <s v="Corporation"/>
    <s v="N"/>
    <x v="1"/>
    <x v="0"/>
    <x v="0"/>
    <s v="Restaurant"/>
    <n v="0"/>
    <n v="0"/>
    <m/>
  </r>
  <r>
    <x v="192"/>
    <d v="2021-05-14T00:00:00"/>
    <s v="Slick's Bar-B-Q LLC"/>
    <s v="2807 Mitchell Wood Dr"/>
    <x v="79"/>
    <x v="0"/>
    <s v="27214"/>
    <x v="192"/>
    <m/>
    <s v="U"/>
    <s v="N"/>
    <s v="NC-06"/>
    <x v="0"/>
    <x v="0"/>
    <x v="0"/>
    <x v="0"/>
    <x v="0"/>
    <x v="0"/>
    <s v="N"/>
    <s v="N"/>
    <s v="Y"/>
    <s v="Y"/>
    <s v="Limited  Liability Company(LLC)"/>
    <s v="N"/>
    <x v="1"/>
    <x v="0"/>
    <x v="1"/>
    <s v="Food Stand, Food Truck, Food Cart"/>
    <n v="0"/>
    <n v="0"/>
    <m/>
  </r>
  <r>
    <x v="193"/>
    <d v="2021-05-14T00:00:00"/>
    <s v="La Patisserie Creperie"/>
    <s v="631 Brawley School Rd suite 406"/>
    <x v="10"/>
    <x v="0"/>
    <s v="28117"/>
    <x v="193"/>
    <m/>
    <s v="R"/>
    <s v="N"/>
    <s v="NC-10"/>
    <x v="1"/>
    <x v="0"/>
    <x v="0"/>
    <x v="0"/>
    <x v="0"/>
    <x v="0"/>
    <s v="Y"/>
    <s v="Y"/>
    <s v="Y"/>
    <s v="Y"/>
    <s v="Subchapter S Corporation"/>
    <s v="N"/>
    <x v="1"/>
    <x v="0"/>
    <x v="0"/>
    <s v="Caterer &amp;&amp; Restaurant"/>
    <n v="0"/>
    <n v="0"/>
    <m/>
  </r>
  <r>
    <x v="194"/>
    <d v="2021-05-14T00:00:00"/>
    <s v="Pappy's Enterprise Inc"/>
    <s v="8214 Messenger Ct"/>
    <x v="80"/>
    <x v="0"/>
    <s v="27357"/>
    <x v="194"/>
    <s v="Subway"/>
    <s v="U"/>
    <s v="N"/>
    <s v="NC-06"/>
    <x v="0"/>
    <x v="1"/>
    <x v="0"/>
    <x v="0"/>
    <x v="0"/>
    <x v="0"/>
    <s v="Y"/>
    <s v="Y"/>
    <s v="Y"/>
    <s v="Y"/>
    <s v="Corporation"/>
    <s v="N"/>
    <x v="1"/>
    <x v="0"/>
    <x v="0"/>
    <s v="Restaurant"/>
    <n v="0"/>
    <n v="0"/>
    <m/>
  </r>
  <r>
    <x v="195"/>
    <d v="2021-05-14T00:00:00"/>
    <s v="Modrin Inc."/>
    <s v="11211 Galleria Ave"/>
    <x v="4"/>
    <x v="0"/>
    <s v="27614"/>
    <x v="195"/>
    <m/>
    <s v="U"/>
    <s v="N"/>
    <s v="NC-04"/>
    <x v="0"/>
    <x v="1"/>
    <x v="1"/>
    <x v="0"/>
    <x v="1"/>
    <x v="0"/>
    <s v="Y"/>
    <s v="Y"/>
    <s v="N"/>
    <s v="Y"/>
    <s v="Corporation"/>
    <s v="N"/>
    <x v="1"/>
    <x v="0"/>
    <x v="0"/>
    <s v="Restaurant"/>
    <n v="0"/>
    <n v="0"/>
    <m/>
  </r>
  <r>
    <x v="196"/>
    <d v="2021-05-14T00:00:00"/>
    <s v="MADHUSHALA LLC"/>
    <s v="615 Guilford Ave 2"/>
    <x v="12"/>
    <x v="0"/>
    <s v="27401"/>
    <x v="196"/>
    <m/>
    <s v="U"/>
    <s v="N"/>
    <s v="NC-06"/>
    <x v="1"/>
    <x v="0"/>
    <x v="0"/>
    <x v="0"/>
    <x v="0"/>
    <x v="0"/>
    <s v="Y"/>
    <s v="Y"/>
    <s v="Y"/>
    <s v="Y"/>
    <s v="Limited  Liability Company(LLC)"/>
    <s v="Y"/>
    <x v="1"/>
    <x v="0"/>
    <x v="0"/>
    <s v="Brewpub, Tasting Room, Taproom **"/>
    <n v="0"/>
    <n v="0"/>
    <m/>
  </r>
  <r>
    <x v="197"/>
    <d v="2021-05-14T00:00:00"/>
    <s v="CENTURY CHINA BUFFET INC."/>
    <s v="936 S State St"/>
    <x v="81"/>
    <x v="0"/>
    <s v="27055"/>
    <x v="197"/>
    <m/>
    <s v="R"/>
    <s v="Y"/>
    <s v="NC-10"/>
    <x v="1"/>
    <x v="0"/>
    <x v="0"/>
    <x v="0"/>
    <x v="0"/>
    <x v="0"/>
    <s v="Y"/>
    <s v="Y"/>
    <s v="Y"/>
    <s v="Y"/>
    <s v="Corporation"/>
    <s v="N"/>
    <x v="0"/>
    <x v="0"/>
    <x v="1"/>
    <s v="Restaurant"/>
    <n v="0"/>
    <n v="0"/>
    <m/>
  </r>
  <r>
    <x v="198"/>
    <d v="2021-05-14T00:00:00"/>
    <s v="Piedmont Triad Productions Inc."/>
    <s v="4902 Bartlett St"/>
    <x v="12"/>
    <x v="0"/>
    <s v="27409"/>
    <x v="198"/>
    <m/>
    <s v="U"/>
    <s v="Y"/>
    <s v="NC-06"/>
    <x v="0"/>
    <x v="0"/>
    <x v="0"/>
    <x v="0"/>
    <x v="0"/>
    <x v="0"/>
    <s v="Y"/>
    <s v="Y"/>
    <s v="Y"/>
    <s v="Y"/>
    <s v="Corporation"/>
    <s v="N"/>
    <x v="0"/>
    <x v="0"/>
    <x v="1"/>
    <s v="Caterer"/>
    <n v="0"/>
    <n v="0"/>
    <m/>
  </r>
  <r>
    <x v="199"/>
    <d v="2021-05-14T00:00:00"/>
    <s v="Yarboroughs Restaurant LLC"/>
    <s v="321 Marco Blvd"/>
    <x v="73"/>
    <x v="0"/>
    <s v="27295"/>
    <x v="199"/>
    <m/>
    <s v="R"/>
    <s v="N"/>
    <s v="NC-13"/>
    <x v="1"/>
    <x v="1"/>
    <x v="1"/>
    <x v="1"/>
    <x v="0"/>
    <x v="1"/>
    <s v="Y"/>
    <s v="Y"/>
    <s v="N"/>
    <s v="Y"/>
    <s v="Limited  Liability Company(LLC)"/>
    <s v="N"/>
    <x v="0"/>
    <x v="0"/>
    <x v="1"/>
    <s v="Restaurant"/>
    <n v="0"/>
    <n v="0"/>
    <m/>
  </r>
  <r>
    <x v="200"/>
    <d v="2021-05-14T00:00:00"/>
    <s v="Time Out Sports Bar &amp; Grille LLC"/>
    <s v="1005 Monroe Street Suite K"/>
    <x v="82"/>
    <x v="0"/>
    <s v="28327"/>
    <x v="200"/>
    <m/>
    <s v="R"/>
    <s v="N"/>
    <s v="NC-08"/>
    <x v="1"/>
    <x v="0"/>
    <x v="1"/>
    <x v="0"/>
    <x v="0"/>
    <x v="0"/>
    <s v="Y"/>
    <s v="Y"/>
    <s v="Y"/>
    <s v="Y"/>
    <s v="Limited  Liability Company(LLC)"/>
    <s v="N"/>
    <x v="0"/>
    <x v="1"/>
    <x v="1"/>
    <s v="Restaurant"/>
    <n v="0"/>
    <n v="0"/>
    <m/>
  </r>
  <r>
    <x v="201"/>
    <d v="2021-05-14T00:00:00"/>
    <s v="Saint Jacques @ The Burke Manor Inn"/>
    <s v="303 Burke St"/>
    <x v="83"/>
    <x v="0"/>
    <s v="27249"/>
    <x v="201"/>
    <m/>
    <s v="U"/>
    <s v="N"/>
    <s v="NC-06"/>
    <x v="0"/>
    <x v="0"/>
    <x v="1"/>
    <x v="0"/>
    <x v="0"/>
    <x v="0"/>
    <s v="Y"/>
    <s v="Y"/>
    <s v="Y"/>
    <s v="Y"/>
    <s v="Corporation"/>
    <s v="N"/>
    <x v="0"/>
    <x v="0"/>
    <x v="1"/>
    <s v="Inn ** &amp;&amp; Caterer &amp;&amp; Restaurant"/>
    <n v="0"/>
    <n v="0"/>
    <m/>
  </r>
  <r>
    <x v="202"/>
    <d v="2021-05-14T00:00:00"/>
    <s v="PVG Enterprises LLC"/>
    <s v="311 Crossroads Blvd"/>
    <x v="28"/>
    <x v="0"/>
    <s v="27518"/>
    <x v="202"/>
    <s v="Subway"/>
    <s v="U"/>
    <s v="N"/>
    <s v="NC-02"/>
    <x v="0"/>
    <x v="1"/>
    <x v="1"/>
    <x v="1"/>
    <x v="1"/>
    <x v="0"/>
    <s v="N"/>
    <s v="N"/>
    <s v="N"/>
    <s v="N"/>
    <s v="Limited  Liability Company(LLC)"/>
    <s v="N"/>
    <x v="0"/>
    <x v="0"/>
    <x v="1"/>
    <s v="Restaurant"/>
    <n v="0"/>
    <n v="0"/>
    <m/>
  </r>
  <r>
    <x v="203"/>
    <d v="2021-05-14T00:00:00"/>
    <s v="Wild Ginger LLC"/>
    <s v="1950 Hendersonville Rd Ste 120"/>
    <x v="9"/>
    <x v="0"/>
    <s v="28803"/>
    <x v="203"/>
    <m/>
    <s v="U"/>
    <s v="N"/>
    <s v="NC-11"/>
    <x v="0"/>
    <x v="0"/>
    <x v="0"/>
    <x v="0"/>
    <x v="0"/>
    <x v="0"/>
    <s v="Y"/>
    <s v="Y"/>
    <s v="Y"/>
    <s v="Y"/>
    <s v="Corporation"/>
    <s v="N"/>
    <x v="0"/>
    <x v="0"/>
    <x v="1"/>
    <s v="Restaurant"/>
    <n v="0"/>
    <n v="0"/>
    <m/>
  </r>
  <r>
    <x v="204"/>
    <d v="2021-05-14T00:00:00"/>
    <s v="McLeans Ole Time Cafe Inc."/>
    <s v="418 W Gannon Ave"/>
    <x v="84"/>
    <x v="0"/>
    <s v="27597"/>
    <x v="204"/>
    <m/>
    <s v="R"/>
    <s v="N"/>
    <s v="NC-01"/>
    <x v="1"/>
    <x v="0"/>
    <x v="1"/>
    <x v="0"/>
    <x v="0"/>
    <x v="0"/>
    <s v="Y"/>
    <s v="Y"/>
    <s v="Y"/>
    <s v="Y"/>
    <s v="Corporation"/>
    <s v="N"/>
    <x v="0"/>
    <x v="1"/>
    <x v="1"/>
    <s v="Restaurant"/>
    <n v="0"/>
    <n v="0"/>
    <m/>
  </r>
  <r>
    <x v="205"/>
    <d v="2021-05-14T00:00:00"/>
    <s v="Oddwaters Inc"/>
    <s v="310 Sunset Blvd N"/>
    <x v="85"/>
    <x v="0"/>
    <s v="28468"/>
    <x v="205"/>
    <m/>
    <s v="R"/>
    <s v="N"/>
    <s v="NC-07"/>
    <x v="1"/>
    <x v="0"/>
    <x v="0"/>
    <x v="0"/>
    <x v="0"/>
    <x v="0"/>
    <s v="Y"/>
    <s v="Y"/>
    <s v="Y"/>
    <s v="Y"/>
    <s v="Corporation"/>
    <s v="N"/>
    <x v="0"/>
    <x v="1"/>
    <x v="1"/>
    <s v="Restaurant"/>
    <n v="0"/>
    <n v="0"/>
    <m/>
  </r>
  <r>
    <x v="206"/>
    <d v="2021-05-14T00:00:00"/>
    <s v="Pathivara LLC"/>
    <s v="9101 Pineville Matthews Rd Ste I"/>
    <x v="19"/>
    <x v="0"/>
    <s v="28134"/>
    <x v="206"/>
    <m/>
    <s v="U"/>
    <s v="N"/>
    <s v="NC-09"/>
    <x v="1"/>
    <x v="1"/>
    <x v="1"/>
    <x v="1"/>
    <x v="1"/>
    <x v="1"/>
    <s v="Y"/>
    <s v="Y"/>
    <s v="N"/>
    <s v="N"/>
    <s v="Limited  Liability Company(LLC)"/>
    <s v="N"/>
    <x v="1"/>
    <x v="0"/>
    <x v="0"/>
    <s v="Restaurant"/>
    <n v="0"/>
    <n v="0"/>
    <m/>
  </r>
  <r>
    <x v="207"/>
    <d v="2021-05-14T00:00:00"/>
    <s v="HOUSE OF TAIPEI INC"/>
    <s v="16500 Northcross Dr"/>
    <x v="45"/>
    <x v="0"/>
    <s v="28078"/>
    <x v="207"/>
    <m/>
    <s v="U"/>
    <s v="N"/>
    <s v="NC-08"/>
    <x v="1"/>
    <x v="0"/>
    <x v="0"/>
    <x v="0"/>
    <x v="0"/>
    <x v="0"/>
    <s v="Y"/>
    <s v="Y"/>
    <s v="Y"/>
    <s v="Y"/>
    <s v="Corporation"/>
    <s v="N"/>
    <x v="1"/>
    <x v="0"/>
    <x v="0"/>
    <s v="Restaurant"/>
    <n v="0"/>
    <n v="0"/>
    <m/>
  </r>
  <r>
    <x v="208"/>
    <d v="2021-05-14T00:00:00"/>
    <s v="Spruce Street Tap LLC"/>
    <s v="20 S Spruce St"/>
    <x v="9"/>
    <x v="0"/>
    <s v="28801"/>
    <x v="208"/>
    <m/>
    <s v="U"/>
    <s v="Y"/>
    <s v="NC-11"/>
    <x v="0"/>
    <x v="0"/>
    <x v="1"/>
    <x v="0"/>
    <x v="0"/>
    <x v="0"/>
    <s v="Y"/>
    <s v="Y"/>
    <s v="Y"/>
    <s v="Y"/>
    <s v="Limited  Liability Company(LLC)"/>
    <s v="N"/>
    <x v="0"/>
    <x v="0"/>
    <x v="1"/>
    <s v="Restaurant"/>
    <n v="0"/>
    <n v="0"/>
    <m/>
  </r>
  <r>
    <x v="209"/>
    <d v="2021-05-14T00:00:00"/>
    <s v="Sharkbites LLC"/>
    <s v="900 Loggerhead Rd"/>
    <x v="86"/>
    <x v="0"/>
    <s v="28449"/>
    <x v="209"/>
    <m/>
    <s v="U"/>
    <s v="Y"/>
    <s v="NC-07"/>
    <x v="1"/>
    <x v="1"/>
    <x v="0"/>
    <x v="0"/>
    <x v="0"/>
    <x v="0"/>
    <s v="Y"/>
    <s v="Y"/>
    <s v="Y"/>
    <s v="Y"/>
    <s v="Limited  Liability Company(LLC)"/>
    <s v="N"/>
    <x v="1"/>
    <x v="0"/>
    <x v="1"/>
    <s v="Restaurant"/>
    <n v="0"/>
    <n v="0"/>
    <m/>
  </r>
  <r>
    <x v="210"/>
    <d v="2021-05-14T00:00:00"/>
    <s v="SJ Restaurant Group LLC"/>
    <s v="3700 Glenwood Ave #150"/>
    <x v="4"/>
    <x v="0"/>
    <s v="27612"/>
    <x v="210"/>
    <m/>
    <s v="U"/>
    <s v="N"/>
    <s v="NC-02"/>
    <x v="1"/>
    <x v="0"/>
    <x v="0"/>
    <x v="0"/>
    <x v="0"/>
    <x v="0"/>
    <s v="Y"/>
    <s v="Y"/>
    <s v="Y"/>
    <s v="Y"/>
    <s v="Limited  Liability Company(LLC)"/>
    <s v="N"/>
    <x v="1"/>
    <x v="0"/>
    <x v="0"/>
    <s v="Restaurant"/>
    <n v="0"/>
    <n v="0"/>
    <m/>
  </r>
  <r>
    <x v="211"/>
    <d v="2021-05-14T00:00:00"/>
    <s v="Spring Garden TRWS LLC"/>
    <s v="631 N Trade St"/>
    <x v="54"/>
    <x v="0"/>
    <s v="27101"/>
    <x v="211"/>
    <m/>
    <s v="U"/>
    <s v="Y"/>
    <s v="NC-06"/>
    <x v="0"/>
    <x v="1"/>
    <x v="1"/>
    <x v="1"/>
    <x v="1"/>
    <x v="1"/>
    <s v="Y"/>
    <s v="Y"/>
    <s v="N"/>
    <s v="N"/>
    <s v="Limited  Liability Company(LLC)"/>
    <s v="Y"/>
    <x v="0"/>
    <x v="0"/>
    <x v="1"/>
    <s v="Other"/>
    <n v="0"/>
    <n v="0"/>
    <m/>
  </r>
  <r>
    <x v="212"/>
    <d v="2021-05-14T00:00:00"/>
    <s v="Darin McKinney"/>
    <s v="209 N Main St NW"/>
    <x v="87"/>
    <x v="0"/>
    <s v="28645"/>
    <x v="212"/>
    <m/>
    <s v="R"/>
    <s v="N"/>
    <s v="NC-05"/>
    <x v="0"/>
    <x v="1"/>
    <x v="0"/>
    <x v="0"/>
    <x v="0"/>
    <x v="0"/>
    <s v="Y"/>
    <s v="Y"/>
    <s v="Y"/>
    <s v="Y"/>
    <s v="Sole Proprietorship"/>
    <s v="N"/>
    <x v="1"/>
    <x v="0"/>
    <x v="0"/>
    <s v="Restaurant"/>
    <n v="0"/>
    <n v="0"/>
    <m/>
  </r>
  <r>
    <x v="213"/>
    <d v="2021-05-15T00:00:00"/>
    <s v="A&amp;T Subway Inc."/>
    <s v="2351 I Telecom Drive"/>
    <x v="76"/>
    <x v="0"/>
    <s v="27522"/>
    <x v="213"/>
    <s v="Subway"/>
    <s v="R"/>
    <s v="Y"/>
    <s v="NC-04"/>
    <x v="1"/>
    <x v="0"/>
    <x v="0"/>
    <x v="0"/>
    <x v="0"/>
    <x v="0"/>
    <s v="Y"/>
    <s v="Y"/>
    <s v="Y"/>
    <s v="Y"/>
    <s v="Corporation"/>
    <s v="N"/>
    <x v="1"/>
    <x v="0"/>
    <x v="0"/>
    <s v="Restaurant"/>
    <n v="0"/>
    <n v="0"/>
    <m/>
  </r>
  <r>
    <x v="214"/>
    <d v="2021-05-15T00:00:00"/>
    <s v="Mama Napoli Inc"/>
    <s v="4544 South Blvd"/>
    <x v="11"/>
    <x v="0"/>
    <s v="28209"/>
    <x v="214"/>
    <m/>
    <s v="U"/>
    <s v="Y"/>
    <s v="NC-09"/>
    <x v="0"/>
    <x v="0"/>
    <x v="1"/>
    <x v="0"/>
    <x v="0"/>
    <x v="0"/>
    <s v="Y"/>
    <s v="Y"/>
    <s v="Y"/>
    <s v="Y"/>
    <s v="Corporation"/>
    <s v="N"/>
    <x v="0"/>
    <x v="0"/>
    <x v="1"/>
    <s v="Restaurant"/>
    <n v="0"/>
    <n v="0"/>
    <m/>
  </r>
  <r>
    <x v="215"/>
    <d v="2021-05-15T00:00:00"/>
    <s v="DS NINES INC"/>
    <s v="4224 NW Cary Pkwy"/>
    <x v="28"/>
    <x v="0"/>
    <s v="27513"/>
    <x v="215"/>
    <m/>
    <s v="U"/>
    <s v="N"/>
    <s v="NC-02"/>
    <x v="1"/>
    <x v="0"/>
    <x v="1"/>
    <x v="0"/>
    <x v="0"/>
    <x v="0"/>
    <s v="Y"/>
    <s v="Y"/>
    <s v="Y"/>
    <s v="Y"/>
    <s v="Subchapter S Corporation"/>
    <s v="N"/>
    <x v="0"/>
    <x v="0"/>
    <x v="1"/>
    <s v="Restaurant"/>
    <n v="0"/>
    <n v="0"/>
    <m/>
  </r>
  <r>
    <x v="216"/>
    <d v="2021-05-15T00:00:00"/>
    <s v="Japanani Express Inc"/>
    <s v="3405 Hillsborough Rd Ste E"/>
    <x v="8"/>
    <x v="0"/>
    <s v="27705"/>
    <x v="216"/>
    <m/>
    <s v="U"/>
    <s v="N"/>
    <s v="NC-04"/>
    <x v="0"/>
    <x v="0"/>
    <x v="1"/>
    <x v="0"/>
    <x v="0"/>
    <x v="0"/>
    <s v="Y"/>
    <s v="Y"/>
    <s v="Y"/>
    <s v="Y"/>
    <s v="Corporation"/>
    <s v="N"/>
    <x v="1"/>
    <x v="0"/>
    <x v="0"/>
    <s v="Restaurant"/>
    <n v="0"/>
    <n v="0"/>
    <m/>
  </r>
  <r>
    <x v="217"/>
    <d v="2021-05-15T00:00:00"/>
    <s v="Bombshell Beer Company LLC"/>
    <s v="120 Quantum St"/>
    <x v="88"/>
    <x v="0"/>
    <s v="27540"/>
    <x v="217"/>
    <m/>
    <s v="R"/>
    <s v="N"/>
    <s v="NC-02"/>
    <x v="1"/>
    <x v="0"/>
    <x v="1"/>
    <x v="0"/>
    <x v="0"/>
    <x v="0"/>
    <s v="Y"/>
    <s v="Y"/>
    <s v="Y"/>
    <s v="Y"/>
    <s v="Limited  Liability Company(LLC)"/>
    <s v="N"/>
    <x v="1"/>
    <x v="0"/>
    <x v="1"/>
    <s v="Licensed Alcohol Producer &amp;&amp; Brewery and/or microbrewery ** &amp;&amp; Brewpub, Tasting Room, Taproom **"/>
    <n v="0"/>
    <n v="0"/>
    <m/>
  </r>
  <r>
    <x v="218"/>
    <d v="2021-05-15T00:00:00"/>
    <s v="Apothecary Beverage Company Inc"/>
    <s v="151 Coxe Ave"/>
    <x v="9"/>
    <x v="0"/>
    <s v="28801"/>
    <x v="218"/>
    <m/>
    <s v="U"/>
    <s v="Y"/>
    <s v="NC-11"/>
    <x v="0"/>
    <x v="0"/>
    <x v="1"/>
    <x v="0"/>
    <x v="1"/>
    <x v="0"/>
    <s v="Y"/>
    <s v="Y"/>
    <s v="N"/>
    <s v="Y"/>
    <s v="Subchapter S Corporation"/>
    <s v="N"/>
    <x v="0"/>
    <x v="0"/>
    <x v="1"/>
    <s v="Licensed Alcohol Producer &amp;&amp; Distillery ** &amp;&amp; Brewpub, Tasting Room, Taproom **"/>
    <n v="0"/>
    <n v="0"/>
    <m/>
  </r>
  <r>
    <x v="219"/>
    <d v="2021-05-15T00:00:00"/>
    <s v="Surf Salt LLC"/>
    <s v="1113 Military Cutoff Rd Ste F"/>
    <x v="0"/>
    <x v="0"/>
    <s v="28405"/>
    <x v="219"/>
    <m/>
    <s v="U"/>
    <s v="N"/>
    <s v="NC-07"/>
    <x v="0"/>
    <x v="0"/>
    <x v="0"/>
    <x v="0"/>
    <x v="0"/>
    <x v="0"/>
    <s v="Y"/>
    <s v="Y"/>
    <s v="Y"/>
    <s v="Y"/>
    <s v="Limited  Liability Company(LLC)"/>
    <s v="N"/>
    <x v="0"/>
    <x v="0"/>
    <x v="1"/>
    <s v="Restaurant"/>
    <n v="0"/>
    <n v="0"/>
    <m/>
  </r>
  <r>
    <x v="220"/>
    <d v="2021-05-15T00:00:00"/>
    <s v="CHINA KING OF CANTON INC"/>
    <s v="49 Plaza Loop"/>
    <x v="89"/>
    <x v="0"/>
    <s v="28716"/>
    <x v="220"/>
    <m/>
    <s v="R"/>
    <s v="N"/>
    <s v="NC-11"/>
    <x v="0"/>
    <x v="0"/>
    <x v="1"/>
    <x v="0"/>
    <x v="0"/>
    <x v="0"/>
    <s v="Y"/>
    <s v="Y"/>
    <s v="Y"/>
    <s v="Y"/>
    <s v="Corporation"/>
    <s v="N"/>
    <x v="1"/>
    <x v="0"/>
    <x v="0"/>
    <s v="Restaurant"/>
    <n v="0"/>
    <n v="0"/>
    <m/>
  </r>
  <r>
    <x v="221"/>
    <d v="2021-05-15T00:00:00"/>
    <s v="TENDA INC"/>
    <s v="9825 Chapel Hill Rd"/>
    <x v="2"/>
    <x v="0"/>
    <s v="27560"/>
    <x v="221"/>
    <m/>
    <s v="U"/>
    <s v="N"/>
    <s v="NC-02"/>
    <x v="1"/>
    <x v="0"/>
    <x v="1"/>
    <x v="0"/>
    <x v="0"/>
    <x v="0"/>
    <s v="Y"/>
    <s v="Y"/>
    <s v="Y"/>
    <s v="Y"/>
    <s v="Corporation"/>
    <s v="N"/>
    <x v="1"/>
    <x v="0"/>
    <x v="0"/>
    <s v="Restaurant"/>
    <n v="0"/>
    <n v="0"/>
    <m/>
  </r>
  <r>
    <x v="222"/>
    <d v="2021-05-15T00:00:00"/>
    <s v="Sandpiper Restaurant of Fayetteville Inc"/>
    <s v="1370 Hobbton Hwy"/>
    <x v="90"/>
    <x v="0"/>
    <s v="28328"/>
    <x v="222"/>
    <m/>
    <s v="R"/>
    <s v="N"/>
    <s v="NC-07"/>
    <x v="0"/>
    <x v="0"/>
    <x v="1"/>
    <x v="0"/>
    <x v="0"/>
    <x v="0"/>
    <s v="Y"/>
    <s v="Y"/>
    <s v="Y"/>
    <s v="Y"/>
    <s v="Subchapter S Corporation"/>
    <s v="N"/>
    <x v="0"/>
    <x v="0"/>
    <x v="1"/>
    <s v="Other &amp;&amp; Caterer &amp;&amp; Restaurant"/>
    <n v="0"/>
    <n v="0"/>
    <m/>
  </r>
  <r>
    <x v="223"/>
    <d v="2021-05-15T00:00:00"/>
    <s v="Ko Kyu Inc"/>
    <s v="4823 Meadow Dr Ste 108"/>
    <x v="8"/>
    <x v="0"/>
    <s v="27713"/>
    <x v="223"/>
    <m/>
    <s v="U"/>
    <s v="N"/>
    <s v="NC-02"/>
    <x v="1"/>
    <x v="0"/>
    <x v="0"/>
    <x v="0"/>
    <x v="0"/>
    <x v="0"/>
    <s v="Y"/>
    <s v="Y"/>
    <s v="Y"/>
    <s v="Y"/>
    <s v="Corporation"/>
    <s v="N"/>
    <x v="0"/>
    <x v="0"/>
    <x v="1"/>
    <s v="Restaurant"/>
    <n v="0"/>
    <n v="0"/>
    <m/>
  </r>
  <r>
    <x v="224"/>
    <d v="2021-05-15T00:00:00"/>
    <s v="Fu-Sing Corporation"/>
    <s v="202 W NC Highway 54 Ste 401"/>
    <x v="8"/>
    <x v="0"/>
    <s v="27713"/>
    <x v="224"/>
    <m/>
    <s v="U"/>
    <s v="N"/>
    <s v="NC-02"/>
    <x v="0"/>
    <x v="1"/>
    <x v="1"/>
    <x v="0"/>
    <x v="1"/>
    <x v="1"/>
    <s v="Y"/>
    <s v="Y"/>
    <s v="N"/>
    <s v="Y"/>
    <s v="Corporation"/>
    <s v="N"/>
    <x v="1"/>
    <x v="0"/>
    <x v="0"/>
    <s v="Caterer &amp;&amp; Restaurant"/>
    <n v="0"/>
    <n v="0"/>
    <m/>
  </r>
  <r>
    <x v="225"/>
    <d v="2021-05-15T00:00:00"/>
    <s v="Ariya Inc"/>
    <s v="2900 Westinghouse Blvd Ste 116"/>
    <x v="11"/>
    <x v="0"/>
    <s v="28273"/>
    <x v="225"/>
    <m/>
    <s v="U"/>
    <s v="N"/>
    <s v="NC-09"/>
    <x v="1"/>
    <x v="0"/>
    <x v="0"/>
    <x v="0"/>
    <x v="0"/>
    <x v="0"/>
    <s v="Y"/>
    <s v="Y"/>
    <s v="Y"/>
    <s v="Y"/>
    <s v="Corporation"/>
    <s v="N"/>
    <x v="1"/>
    <x v="0"/>
    <x v="0"/>
    <s v="Caterer &amp;&amp; Restaurant"/>
    <n v="0"/>
    <n v="0"/>
    <m/>
  </r>
  <r>
    <x v="226"/>
    <d v="2021-05-15T00:00:00"/>
    <s v="Groberg Visions Inc"/>
    <s v="48 Haywood Park Dr"/>
    <x v="91"/>
    <x v="0"/>
    <s v="28721"/>
    <x v="226"/>
    <m/>
    <s v="R"/>
    <s v="N"/>
    <s v="NC-11"/>
    <x v="0"/>
    <x v="1"/>
    <x v="1"/>
    <x v="0"/>
    <x v="1"/>
    <x v="0"/>
    <s v="Y"/>
    <s v="Y"/>
    <s v="Y"/>
    <s v="Y"/>
    <s v="Corporation"/>
    <s v="Y"/>
    <x v="0"/>
    <x v="0"/>
    <x v="1"/>
    <s v="Restaurant"/>
    <n v="0"/>
    <n v="0"/>
    <m/>
  </r>
  <r>
    <x v="227"/>
    <d v="2021-05-15T00:00:00"/>
    <s v="SY Frozen Yogurt LLC"/>
    <s v="1129 Weaver Dairy Rd STE V"/>
    <x v="3"/>
    <x v="0"/>
    <s v="27514"/>
    <x v="227"/>
    <m/>
    <s v="U"/>
    <s v="N"/>
    <s v="NC-04"/>
    <x v="1"/>
    <x v="0"/>
    <x v="0"/>
    <x v="0"/>
    <x v="0"/>
    <x v="0"/>
    <s v="Y"/>
    <s v="Y"/>
    <s v="Y"/>
    <s v="Y"/>
    <s v="Limited  Liability Company(LLC)"/>
    <s v="N"/>
    <x v="1"/>
    <x v="0"/>
    <x v="1"/>
    <s v="Restaurant"/>
    <n v="0"/>
    <n v="0"/>
    <m/>
  </r>
  <r>
    <x v="228"/>
    <d v="2021-05-15T00:00:00"/>
    <s v="The Mill At Puppy Creek Inc"/>
    <s v="1825 Johnson Mill Rd"/>
    <x v="92"/>
    <x v="0"/>
    <s v="28376"/>
    <x v="228"/>
    <m/>
    <s v="R"/>
    <s v="N"/>
    <s v="NC-09"/>
    <x v="1"/>
    <x v="0"/>
    <x v="1"/>
    <x v="0"/>
    <x v="0"/>
    <x v="0"/>
    <s v="Y"/>
    <s v="Y"/>
    <s v="Y"/>
    <s v="Y"/>
    <s v="Corporation"/>
    <s v="N"/>
    <x v="0"/>
    <x v="0"/>
    <x v="1"/>
    <s v="Restaurant"/>
    <n v="0"/>
    <n v="0"/>
    <m/>
  </r>
  <r>
    <x v="229"/>
    <d v="2021-05-15T00:00:00"/>
    <s v="Jiangnanfood Inc"/>
    <s v="9900 Poplar Tent Rd Ste 160"/>
    <x v="22"/>
    <x v="0"/>
    <s v="28027"/>
    <x v="229"/>
    <m/>
    <s v="U"/>
    <s v="N"/>
    <s v="NC-08"/>
    <x v="1"/>
    <x v="0"/>
    <x v="0"/>
    <x v="0"/>
    <x v="0"/>
    <x v="0"/>
    <s v="Y"/>
    <s v="Y"/>
    <s v="Y"/>
    <s v="Y"/>
    <s v="Corporation"/>
    <s v="N"/>
    <x v="1"/>
    <x v="0"/>
    <x v="0"/>
    <s v="Restaurant"/>
    <n v="0"/>
    <n v="0"/>
    <m/>
  </r>
  <r>
    <x v="230"/>
    <d v="2021-05-15T00:00:00"/>
    <s v="MARESCA LLC"/>
    <s v="177 Jonestown Rd"/>
    <x v="54"/>
    <x v="0"/>
    <s v="27104"/>
    <x v="230"/>
    <m/>
    <s v="U"/>
    <s v="Y"/>
    <s v="NC-06"/>
    <x v="0"/>
    <x v="0"/>
    <x v="0"/>
    <x v="0"/>
    <x v="0"/>
    <x v="0"/>
    <s v="Y"/>
    <s v="Y"/>
    <s v="Y"/>
    <s v="Y"/>
    <s v="Limited  Liability Company(LLC)"/>
    <s v="N"/>
    <x v="0"/>
    <x v="0"/>
    <x v="1"/>
    <s v="Restaurant"/>
    <n v="0"/>
    <n v="0"/>
    <m/>
  </r>
  <r>
    <x v="231"/>
    <d v="2021-05-15T00:00:00"/>
    <s v="Eastern North Carolina Hospitality Group Inc."/>
    <s v="4025 Hwy 43 North"/>
    <x v="34"/>
    <x v="0"/>
    <s v="27834"/>
    <x v="231"/>
    <m/>
    <s v="U"/>
    <s v="N"/>
    <s v="NC-01"/>
    <x v="0"/>
    <x v="0"/>
    <x v="1"/>
    <x v="0"/>
    <x v="0"/>
    <x v="0"/>
    <s v="Y"/>
    <s v="Y"/>
    <s v="Y"/>
    <s v="Y"/>
    <s v="Corporation"/>
    <s v="Y"/>
    <x v="0"/>
    <x v="1"/>
    <x v="1"/>
    <s v="Caterer &amp;&amp; Food Stand, Food Truck, Food Cart &amp;&amp; Restaurant"/>
    <n v="0"/>
    <n v="0"/>
    <m/>
  </r>
  <r>
    <x v="232"/>
    <d v="2021-05-15T00:00:00"/>
    <s v="PW of Durham Inc"/>
    <s v="2945 S Miami Blvd"/>
    <x v="8"/>
    <x v="0"/>
    <s v="27703"/>
    <x v="232"/>
    <m/>
    <s v="U"/>
    <s v="N"/>
    <s v="NC-02"/>
    <x v="1"/>
    <x v="0"/>
    <x v="0"/>
    <x v="0"/>
    <x v="0"/>
    <x v="0"/>
    <s v="Y"/>
    <s v="Y"/>
    <s v="Y"/>
    <s v="Y"/>
    <s v="Corporation"/>
    <s v="N"/>
    <x v="0"/>
    <x v="0"/>
    <x v="1"/>
    <s v="Restaurant"/>
    <n v="0"/>
    <n v="0"/>
    <m/>
  </r>
  <r>
    <x v="233"/>
    <d v="2021-05-15T00:00:00"/>
    <s v="P &amp; E North Raleigh Inc."/>
    <s v="5959 Triangle Town Blvd FC 1108"/>
    <x v="4"/>
    <x v="0"/>
    <s v="27616"/>
    <x v="233"/>
    <m/>
    <s v="U"/>
    <s v="N"/>
    <s v="NC-02"/>
    <x v="0"/>
    <x v="1"/>
    <x v="1"/>
    <x v="1"/>
    <x v="1"/>
    <x v="0"/>
    <s v="Y"/>
    <s v="Y"/>
    <s v="N"/>
    <s v="N"/>
    <s v="Corporation"/>
    <s v="Y"/>
    <x v="0"/>
    <x v="0"/>
    <x v="1"/>
    <s v="Restaurant"/>
    <n v="0"/>
    <n v="0"/>
    <m/>
  </r>
  <r>
    <x v="234"/>
    <d v="2021-05-15T00:00:00"/>
    <s v="BBH WW Salisbury LLC"/>
    <s v="5123 Berkeley Park Ct"/>
    <x v="11"/>
    <x v="0"/>
    <s v="28277"/>
    <x v="234"/>
    <s v="Which Wich"/>
    <s v="U"/>
    <s v="N"/>
    <s v="NC-09"/>
    <x v="0"/>
    <x v="1"/>
    <x v="1"/>
    <x v="0"/>
    <x v="0"/>
    <x v="0"/>
    <s v="Y"/>
    <s v="Y"/>
    <s v="Y"/>
    <s v="Y"/>
    <s v="Limited  Liability Company(LLC)"/>
    <s v="N"/>
    <x v="0"/>
    <x v="0"/>
    <x v="1"/>
    <s v="Restaurant"/>
    <n v="0"/>
    <n v="0"/>
    <m/>
  </r>
  <r>
    <x v="235"/>
    <d v="2021-05-15T00:00:00"/>
    <s v="Tasu Exress INC"/>
    <s v="3307 Watkins Rd"/>
    <x v="8"/>
    <x v="0"/>
    <s v="27707"/>
    <x v="235"/>
    <m/>
    <s v="U"/>
    <s v="N"/>
    <s v="NC-04"/>
    <x v="0"/>
    <x v="1"/>
    <x v="1"/>
    <x v="0"/>
    <x v="1"/>
    <x v="1"/>
    <s v="Y"/>
    <s v="Y"/>
    <s v="Y"/>
    <s v="Y"/>
    <s v="Corporation"/>
    <s v="Y"/>
    <x v="1"/>
    <x v="0"/>
    <x v="0"/>
    <s v="Restaurant"/>
    <n v="0"/>
    <n v="0"/>
    <m/>
  </r>
  <r>
    <x v="236"/>
    <d v="2021-05-15T00:00:00"/>
    <s v="Empress Room LLC"/>
    <s v="403 Glenwood Ave"/>
    <x v="4"/>
    <x v="0"/>
    <s v="27603"/>
    <x v="236"/>
    <m/>
    <s v="U"/>
    <s v="N"/>
    <s v="NC-02"/>
    <x v="1"/>
    <x v="0"/>
    <x v="0"/>
    <x v="0"/>
    <x v="0"/>
    <x v="0"/>
    <s v="Y"/>
    <s v="Y"/>
    <s v="Y"/>
    <s v="Y"/>
    <s v="Limited  Liability Company(LLC)"/>
    <s v="N"/>
    <x v="0"/>
    <x v="0"/>
    <x v="1"/>
    <s v="Bar, Saloon, Lounge, Tavern"/>
    <n v="0"/>
    <n v="0"/>
    <m/>
  </r>
  <r>
    <x v="237"/>
    <d v="2021-05-15T00:00:00"/>
    <s v="Tasu Cary Inc"/>
    <s v="5107 Southpark Dr Ste 205"/>
    <x v="8"/>
    <x v="0"/>
    <s v="27713"/>
    <x v="237"/>
    <m/>
    <s v="U"/>
    <s v="N"/>
    <s v="NC-02"/>
    <x v="0"/>
    <x v="1"/>
    <x v="1"/>
    <x v="0"/>
    <x v="1"/>
    <x v="1"/>
    <s v="Y"/>
    <s v="Y"/>
    <s v="Y"/>
    <s v="Y"/>
    <s v="Corporation"/>
    <s v="N"/>
    <x v="1"/>
    <x v="0"/>
    <x v="0"/>
    <s v="Restaurant"/>
    <n v="0"/>
    <n v="0"/>
    <m/>
  </r>
  <r>
    <x v="238"/>
    <d v="2021-05-15T00:00:00"/>
    <s v="The Surf and Turf Lodge LLC"/>
    <s v="808 N 14th St"/>
    <x v="93"/>
    <x v="0"/>
    <s v="28016"/>
    <x v="238"/>
    <m/>
    <s v="U"/>
    <s v="Y"/>
    <s v="NC-05"/>
    <x v="0"/>
    <x v="1"/>
    <x v="1"/>
    <x v="1"/>
    <x v="1"/>
    <x v="1"/>
    <s v="Y"/>
    <s v="Y"/>
    <s v="N"/>
    <s v="Y"/>
    <s v="Limited  Liability Company(LLC)"/>
    <s v="Y"/>
    <x v="0"/>
    <x v="0"/>
    <x v="1"/>
    <s v="Restaurant"/>
    <n v="0"/>
    <n v="0"/>
    <m/>
  </r>
  <r>
    <x v="239"/>
    <d v="2021-05-15T00:00:00"/>
    <s v="North Fourth Inc"/>
    <s v="2014 Fairview Rd"/>
    <x v="4"/>
    <x v="0"/>
    <s v="27608"/>
    <x v="239"/>
    <m/>
    <s v="U"/>
    <s v="N"/>
    <s v="NC-02"/>
    <x v="0"/>
    <x v="1"/>
    <x v="1"/>
    <x v="0"/>
    <x v="1"/>
    <x v="1"/>
    <s v="Y"/>
    <s v="Y"/>
    <s v="N"/>
    <s v="Y"/>
    <s v="Corporation"/>
    <s v="N"/>
    <x v="0"/>
    <x v="0"/>
    <x v="1"/>
    <s v="Restaurant"/>
    <n v="0"/>
    <n v="0"/>
    <m/>
  </r>
  <r>
    <x v="240"/>
    <d v="2021-05-15T00:00:00"/>
    <s v="HayBro Uptown LLC"/>
    <s v="330 S Tryon St"/>
    <x v="11"/>
    <x v="0"/>
    <s v="28202"/>
    <x v="240"/>
    <s v="Famous Toastery"/>
    <s v="U"/>
    <s v="N"/>
    <s v="NC-12"/>
    <x v="0"/>
    <x v="1"/>
    <x v="1"/>
    <x v="0"/>
    <x v="1"/>
    <x v="0"/>
    <s v="Y"/>
    <s v="Y"/>
    <s v="N"/>
    <s v="N"/>
    <s v="Limited  Liability Company(LLC)"/>
    <s v="N"/>
    <x v="1"/>
    <x v="0"/>
    <x v="0"/>
    <s v="Restaurant"/>
    <n v="0"/>
    <n v="0"/>
    <m/>
  </r>
  <r>
    <x v="241"/>
    <d v="2021-05-15T00:00:00"/>
    <s v="HOOH Inc."/>
    <s v="2043 Skibo Rd Unit 105"/>
    <x v="40"/>
    <x v="0"/>
    <s v="28314"/>
    <x v="241"/>
    <m/>
    <s v="U"/>
    <s v="N"/>
    <s v="NC-08"/>
    <x v="0"/>
    <x v="0"/>
    <x v="0"/>
    <x v="0"/>
    <x v="0"/>
    <x v="0"/>
    <s v="Y"/>
    <s v="Y"/>
    <s v="Y"/>
    <s v="N"/>
    <s v="Corporation"/>
    <s v="N"/>
    <x v="1"/>
    <x v="0"/>
    <x v="0"/>
    <s v="Restaurant"/>
    <n v="0"/>
    <n v="0"/>
    <m/>
  </r>
  <r>
    <x v="242"/>
    <d v="2021-05-15T00:00:00"/>
    <s v="Bhagawati Corporation"/>
    <s v="19806 One Norman Cir Apt H"/>
    <x v="49"/>
    <x v="0"/>
    <s v="28031"/>
    <x v="242"/>
    <s v="Subway"/>
    <s v="U"/>
    <s v="N"/>
    <s v="NC-12"/>
    <x v="0"/>
    <x v="1"/>
    <x v="1"/>
    <x v="1"/>
    <x v="1"/>
    <x v="1"/>
    <s v="Y"/>
    <s v="Y"/>
    <s v="N"/>
    <s v="Y"/>
    <s v="Corporation"/>
    <s v="N"/>
    <x v="1"/>
    <x v="0"/>
    <x v="0"/>
    <s v="Restaurant"/>
    <n v="0"/>
    <n v="0"/>
    <m/>
  </r>
  <r>
    <x v="243"/>
    <d v="2021-05-15T00:00:00"/>
    <s v="DONUT PALACE INC"/>
    <s v="4113 Arendell St"/>
    <x v="1"/>
    <x v="0"/>
    <s v="28557"/>
    <x v="243"/>
    <m/>
    <s v="R"/>
    <s v="Y"/>
    <s v="NC-03"/>
    <x v="0"/>
    <x v="0"/>
    <x v="0"/>
    <x v="0"/>
    <x v="0"/>
    <x v="0"/>
    <s v="Y"/>
    <s v="Y"/>
    <s v="Y"/>
    <s v="Y"/>
    <s v="Subchapter S Corporation"/>
    <s v="N"/>
    <x v="0"/>
    <x v="0"/>
    <x v="1"/>
    <s v="Restaurant"/>
    <n v="0"/>
    <n v="0"/>
    <m/>
  </r>
  <r>
    <x v="244"/>
    <d v="2021-05-15T00:00:00"/>
    <s v="K&amp;M Restaurant Group LLC"/>
    <s v="107 Edinburgh South Drive Suite 120"/>
    <x v="28"/>
    <x v="0"/>
    <s v="27511"/>
    <x v="244"/>
    <m/>
    <s v="U"/>
    <s v="N"/>
    <s v="NC-02"/>
    <x v="0"/>
    <x v="1"/>
    <x v="0"/>
    <x v="0"/>
    <x v="0"/>
    <x v="0"/>
    <s v="Y"/>
    <s v="Y"/>
    <s v="N"/>
    <s v="Y"/>
    <s v="Limited  Liability Company(LLC)"/>
    <s v="N"/>
    <x v="0"/>
    <x v="0"/>
    <x v="1"/>
    <s v="Restaurant"/>
    <n v="0"/>
    <n v="0"/>
    <m/>
  </r>
  <r>
    <x v="245"/>
    <d v="2021-05-15T00:00:00"/>
    <s v="Imran Subway Inc"/>
    <s v="316 N Eastern Blvd"/>
    <x v="40"/>
    <x v="0"/>
    <s v="28301"/>
    <x v="245"/>
    <s v="Subway"/>
    <s v="U"/>
    <s v="Y"/>
    <s v="NC-08"/>
    <x v="0"/>
    <x v="1"/>
    <x v="1"/>
    <x v="0"/>
    <x v="1"/>
    <x v="0"/>
    <s v="Y"/>
    <s v="Y"/>
    <s v="Y"/>
    <s v="Y"/>
    <s v="Subchapter S Corporation"/>
    <s v="Y"/>
    <x v="1"/>
    <x v="0"/>
    <x v="0"/>
    <s v="Restaurant"/>
    <n v="0"/>
    <n v="0"/>
    <m/>
  </r>
  <r>
    <x v="246"/>
    <d v="2021-05-15T00:00:00"/>
    <s v="SIH Company"/>
    <s v="402 Oberlin Rd unit 118"/>
    <x v="4"/>
    <x v="0"/>
    <s v="27605"/>
    <x v="246"/>
    <m/>
    <s v="U"/>
    <s v="Y"/>
    <s v="NC-02"/>
    <x v="0"/>
    <x v="1"/>
    <x v="0"/>
    <x v="0"/>
    <x v="0"/>
    <x v="0"/>
    <s v="Y"/>
    <s v="Y"/>
    <s v="Y"/>
    <s v="Y"/>
    <s v="Corporation"/>
    <s v="N"/>
    <x v="0"/>
    <x v="0"/>
    <x v="1"/>
    <s v="Restaurant"/>
    <n v="0"/>
    <n v="0"/>
    <m/>
  </r>
  <r>
    <x v="247"/>
    <d v="2021-05-15T00:00:00"/>
    <s v="Toreros lX Inc."/>
    <s v="4721 Atlantic Ave"/>
    <x v="4"/>
    <x v="0"/>
    <s v="27604"/>
    <x v="247"/>
    <m/>
    <s v="U"/>
    <s v="Y"/>
    <s v="NC-02"/>
    <x v="0"/>
    <x v="0"/>
    <x v="1"/>
    <x v="0"/>
    <x v="1"/>
    <x v="0"/>
    <s v="Y"/>
    <s v="Y"/>
    <s v="Y"/>
    <s v="Y"/>
    <s v="Corporation"/>
    <s v="Y"/>
    <x v="1"/>
    <x v="0"/>
    <x v="0"/>
    <s v="Restaurant"/>
    <n v="0"/>
    <n v="0"/>
    <m/>
  </r>
  <r>
    <x v="248"/>
    <d v="2021-05-15T00:00:00"/>
    <s v="Freiz Barz"/>
    <s v="4517 W Market St Ste A"/>
    <x v="12"/>
    <x v="0"/>
    <s v="27407"/>
    <x v="248"/>
    <m/>
    <s v="U"/>
    <s v="Y"/>
    <s v="NC-06"/>
    <x v="1"/>
    <x v="0"/>
    <x v="0"/>
    <x v="0"/>
    <x v="0"/>
    <x v="0"/>
    <s v="Y"/>
    <s v="Y"/>
    <s v="Y"/>
    <s v="Y"/>
    <s v="Sole Proprietorship"/>
    <s v="N"/>
    <x v="0"/>
    <x v="0"/>
    <x v="1"/>
    <s v="Bar, Saloon, Lounge, Tavern &amp;&amp; Caterer &amp;&amp; Food Stand, Food Truck, Food Cart &amp;&amp; Restaurant"/>
    <n v="0"/>
    <n v="0"/>
    <m/>
  </r>
  <r>
    <x v="249"/>
    <d v="2021-05-15T00:00:00"/>
    <s v="Jones lake &amp; fish camp inc"/>
    <s v="5269 NC hwy 16 south"/>
    <x v="94"/>
    <x v="0"/>
    <s v="28650"/>
    <x v="249"/>
    <m/>
    <s v="R"/>
    <s v="N"/>
    <s v="NC-10"/>
    <x v="0"/>
    <x v="1"/>
    <x v="1"/>
    <x v="0"/>
    <x v="0"/>
    <x v="0"/>
    <s v="Y"/>
    <s v="Y"/>
    <s v="Y"/>
    <s v="Y"/>
    <s v="Corporation"/>
    <s v="N"/>
    <x v="1"/>
    <x v="0"/>
    <x v="0"/>
    <s v="Restaurant"/>
    <n v="0"/>
    <n v="0"/>
    <m/>
  </r>
  <r>
    <x v="250"/>
    <d v="2021-05-15T00:00:00"/>
    <s v="ONKAR LLC"/>
    <s v="411 FAYETTEVILLE ST STE 109"/>
    <x v="4"/>
    <x v="0"/>
    <s v="27601"/>
    <x v="250"/>
    <m/>
    <s v="U"/>
    <s v="Y"/>
    <s v="NC-02"/>
    <x v="1"/>
    <x v="0"/>
    <x v="1"/>
    <x v="0"/>
    <x v="0"/>
    <x v="0"/>
    <s v="Y"/>
    <s v="Y"/>
    <s v="Y"/>
    <s v="Y"/>
    <s v="Limited  Liability Company(LLC)"/>
    <s v="N"/>
    <x v="1"/>
    <x v="0"/>
    <x v="0"/>
    <s v="Restaurant"/>
    <n v="0"/>
    <n v="0"/>
    <m/>
  </r>
  <r>
    <x v="251"/>
    <d v="2021-05-15T00:00:00"/>
    <s v="Janbert Enterprises LLC"/>
    <s v="3501 Oleander Dr Ste 13"/>
    <x v="0"/>
    <x v="0"/>
    <s v="28403"/>
    <x v="251"/>
    <m/>
    <s v="U"/>
    <s v="N"/>
    <s v="NC-07"/>
    <x v="0"/>
    <x v="0"/>
    <x v="1"/>
    <x v="0"/>
    <x v="1"/>
    <x v="0"/>
    <s v="Y"/>
    <s v="Y"/>
    <s v="Y"/>
    <s v="Y"/>
    <s v="Limited  Liability Company(LLC)"/>
    <s v="Y"/>
    <x v="0"/>
    <x v="1"/>
    <x v="1"/>
    <s v="Restaurant"/>
    <n v="0"/>
    <n v="0"/>
    <m/>
  </r>
  <r>
    <x v="252"/>
    <d v="2021-05-15T00:00:00"/>
    <s v="RAASVASANT INC"/>
    <s v="1500 Mill St STE 104"/>
    <x v="12"/>
    <x v="0"/>
    <s v="27408"/>
    <x v="252"/>
    <m/>
    <s v="U"/>
    <s v="N"/>
    <s v="NC-06"/>
    <x v="1"/>
    <x v="0"/>
    <x v="0"/>
    <x v="0"/>
    <x v="0"/>
    <x v="0"/>
    <s v="Y"/>
    <s v="Y"/>
    <s v="Y"/>
    <s v="Y"/>
    <s v="Corporation"/>
    <s v="N"/>
    <x v="1"/>
    <x v="0"/>
    <x v="0"/>
    <s v="Restaurant"/>
    <n v="0"/>
    <n v="0"/>
    <m/>
  </r>
  <r>
    <x v="253"/>
    <d v="2021-05-15T00:00:00"/>
    <s v="Granny's Kitchen Cherokee Inc."/>
    <s v="1098 Paint Town Road"/>
    <x v="95"/>
    <x v="0"/>
    <s v="28719"/>
    <x v="253"/>
    <m/>
    <s v="R"/>
    <s v="Y"/>
    <s v="NC-11"/>
    <x v="0"/>
    <x v="0"/>
    <x v="1"/>
    <x v="0"/>
    <x v="0"/>
    <x v="0"/>
    <s v="Y"/>
    <s v="N"/>
    <s v="Y"/>
    <s v="Y"/>
    <s v="Corporation"/>
    <s v="Y"/>
    <x v="1"/>
    <x v="0"/>
    <x v="1"/>
    <s v="Restaurant"/>
    <n v="0"/>
    <n v="0"/>
    <m/>
  </r>
  <r>
    <x v="254"/>
    <d v="2021-05-15T00:00:00"/>
    <s v="Sushinara Inc."/>
    <s v="2945 S Miami Blvd Ste 128"/>
    <x v="8"/>
    <x v="0"/>
    <s v="27703"/>
    <x v="254"/>
    <m/>
    <s v="U"/>
    <s v="N"/>
    <s v="NC-02"/>
    <x v="0"/>
    <x v="1"/>
    <x v="1"/>
    <x v="1"/>
    <x v="1"/>
    <x v="0"/>
    <s v="Y"/>
    <s v="Y"/>
    <s v="N"/>
    <s v="Y"/>
    <s v="Corporation"/>
    <s v="N"/>
    <x v="1"/>
    <x v="0"/>
    <x v="0"/>
    <s v="Restaurant"/>
    <n v="0"/>
    <n v="0"/>
    <m/>
  </r>
  <r>
    <x v="255"/>
    <d v="2021-05-15T00:00:00"/>
    <s v="Malama LLC"/>
    <s v="108 Cape Fear Blvd"/>
    <x v="96"/>
    <x v="0"/>
    <s v="28428"/>
    <x v="255"/>
    <m/>
    <s v="U"/>
    <s v="N"/>
    <s v="NC-07"/>
    <x v="0"/>
    <x v="0"/>
    <x v="0"/>
    <x v="0"/>
    <x v="0"/>
    <x v="0"/>
    <s v="Y"/>
    <s v="Y"/>
    <s v="Y"/>
    <s v="Y"/>
    <s v="Limited  Liability Company(LLC)"/>
    <s v="N"/>
    <x v="0"/>
    <x v="0"/>
    <x v="1"/>
    <s v="Restaurant"/>
    <n v="0"/>
    <n v="0"/>
    <m/>
  </r>
  <r>
    <x v="256"/>
    <d v="2021-05-15T00:00:00"/>
    <s v="Uncle Maddio's of Charlotte LLC"/>
    <s v="319 S Sharon Amity Rd Ste.200-D"/>
    <x v="11"/>
    <x v="0"/>
    <s v="28211"/>
    <x v="256"/>
    <s v="Uncle Maddio's Pizza"/>
    <s v="U"/>
    <s v="N"/>
    <s v="NC-09"/>
    <x v="1"/>
    <x v="0"/>
    <x v="0"/>
    <x v="0"/>
    <x v="0"/>
    <x v="0"/>
    <s v="Y"/>
    <s v="Y"/>
    <s v="Y"/>
    <s v="Y"/>
    <s v="Limited  Liability Company(LLC)"/>
    <s v="N"/>
    <x v="0"/>
    <x v="1"/>
    <x v="0"/>
    <s v="Restaurant"/>
    <n v="0"/>
    <n v="0"/>
    <m/>
  </r>
  <r>
    <x v="257"/>
    <d v="2021-05-15T00:00:00"/>
    <s v="Uptown Yolk Inc"/>
    <s v="224 E 7th St"/>
    <x v="11"/>
    <x v="0"/>
    <s v="28202"/>
    <x v="257"/>
    <m/>
    <s v="U"/>
    <s v="N"/>
    <s v="NC-12"/>
    <x v="0"/>
    <x v="1"/>
    <x v="1"/>
    <x v="0"/>
    <x v="1"/>
    <x v="0"/>
    <s v="Y"/>
    <s v="Y"/>
    <s v="N"/>
    <s v="Y"/>
    <s v="Corporation"/>
    <s v="N"/>
    <x v="1"/>
    <x v="0"/>
    <x v="1"/>
    <s v="Restaurant"/>
    <n v="0"/>
    <n v="0"/>
    <m/>
  </r>
  <r>
    <x v="258"/>
    <d v="2021-05-15T00:00:00"/>
    <s v="Coyote Kitchen Inc"/>
    <s v="506 W King St"/>
    <x v="48"/>
    <x v="0"/>
    <s v="28607"/>
    <x v="258"/>
    <m/>
    <s v="R"/>
    <s v="Y"/>
    <s v="NC-05"/>
    <x v="1"/>
    <x v="0"/>
    <x v="0"/>
    <x v="0"/>
    <x v="0"/>
    <x v="0"/>
    <s v="Y"/>
    <s v="Y"/>
    <s v="Y"/>
    <s v="Y"/>
    <s v="Corporation"/>
    <s v="N"/>
    <x v="0"/>
    <x v="0"/>
    <x v="1"/>
    <s v="Restaurant"/>
    <n v="0"/>
    <n v="0"/>
    <m/>
  </r>
  <r>
    <x v="259"/>
    <d v="2021-05-15T00:00:00"/>
    <s v="Downtown Pizza Co.Inc."/>
    <s v="52 Hiwassee St"/>
    <x v="97"/>
    <x v="0"/>
    <s v="28906"/>
    <x v="259"/>
    <m/>
    <s v="R"/>
    <s v="Y"/>
    <s v="NC-11"/>
    <x v="0"/>
    <x v="0"/>
    <x v="1"/>
    <x v="0"/>
    <x v="0"/>
    <x v="0"/>
    <s v="Y"/>
    <s v="Y"/>
    <s v="Y"/>
    <s v="Y"/>
    <s v="Corporation"/>
    <s v="N"/>
    <x v="0"/>
    <x v="1"/>
    <x v="1"/>
    <s v="Restaurant"/>
    <n v="0"/>
    <n v="0"/>
    <m/>
  </r>
  <r>
    <x v="260"/>
    <d v="2021-05-15T00:00:00"/>
    <s v="WEATHERBY-TAYLOR ENTERPRISES LLC"/>
    <s v="105 S 7th St"/>
    <x v="1"/>
    <x v="0"/>
    <s v="28557"/>
    <x v="260"/>
    <m/>
    <s v="R"/>
    <s v="N"/>
    <s v="NC-03"/>
    <x v="0"/>
    <x v="0"/>
    <x v="0"/>
    <x v="0"/>
    <x v="0"/>
    <x v="0"/>
    <s v="Y"/>
    <s v="Y"/>
    <s v="Y"/>
    <s v="Y"/>
    <s v="Limited  Liability Company(LLC)"/>
    <s v="N"/>
    <x v="1"/>
    <x v="0"/>
    <x v="0"/>
    <s v="Restaurant"/>
    <n v="0"/>
    <n v="0"/>
    <m/>
  </r>
  <r>
    <x v="261"/>
    <d v="2021-05-15T00:00:00"/>
    <s v="A.G. KOUTSOUPIAS INC."/>
    <s v="202-G Market Street"/>
    <x v="98"/>
    <x v="0"/>
    <s v="28032"/>
    <x v="261"/>
    <m/>
    <s v="U"/>
    <s v="Y"/>
    <s v="NC-05"/>
    <x v="0"/>
    <x v="1"/>
    <x v="1"/>
    <x v="0"/>
    <x v="0"/>
    <x v="0"/>
    <s v="Y"/>
    <s v="Y"/>
    <s v="Y"/>
    <s v="Y"/>
    <s v="Corporation"/>
    <s v="Y"/>
    <x v="1"/>
    <x v="0"/>
    <x v="0"/>
    <s v="Restaurant"/>
    <n v="0"/>
    <n v="0"/>
    <m/>
  </r>
  <r>
    <x v="262"/>
    <d v="2021-05-15T00:00:00"/>
    <s v="COUNTRY FISH FRY OF FT BRAGG RD INC"/>
    <s v="3307 FT BRAGG RD"/>
    <x v="40"/>
    <x v="0"/>
    <s v="28304"/>
    <x v="262"/>
    <m/>
    <s v="U"/>
    <s v="N"/>
    <s v="NC-08"/>
    <x v="0"/>
    <x v="1"/>
    <x v="1"/>
    <x v="0"/>
    <x v="1"/>
    <x v="0"/>
    <s v="Y"/>
    <s v="Y"/>
    <s v="Y"/>
    <s v="Y"/>
    <s v="Corporation"/>
    <s v="N"/>
    <x v="0"/>
    <x v="0"/>
    <x v="1"/>
    <s v="Restaurant"/>
    <n v="0"/>
    <n v="0"/>
    <m/>
  </r>
  <r>
    <x v="263"/>
    <d v="2021-05-15T00:00:00"/>
    <s v="Q2 Group LLC"/>
    <s v="69 Stamford Street"/>
    <x v="9"/>
    <x v="0"/>
    <s v="28803"/>
    <x v="263"/>
    <m/>
    <s v="U"/>
    <s v="N"/>
    <s v="NC-11"/>
    <x v="0"/>
    <x v="1"/>
    <x v="1"/>
    <x v="1"/>
    <x v="1"/>
    <x v="1"/>
    <s v="Y"/>
    <s v="N"/>
    <s v="N"/>
    <s v="N"/>
    <s v="Limited  Liability Company(LLC)"/>
    <s v="N"/>
    <x v="0"/>
    <x v="1"/>
    <x v="1"/>
    <s v="Restaurant"/>
    <n v="0"/>
    <n v="0"/>
    <m/>
  </r>
  <r>
    <x v="264"/>
    <d v="2021-05-15T00:00:00"/>
    <s v="Super China buffet 628"/>
    <s v="143 Plaza Dr"/>
    <x v="15"/>
    <x v="0"/>
    <s v="28043"/>
    <x v="264"/>
    <m/>
    <s v="R"/>
    <s v="Y"/>
    <s v="NC-05"/>
    <x v="1"/>
    <x v="0"/>
    <x v="0"/>
    <x v="0"/>
    <x v="0"/>
    <x v="0"/>
    <s v="Y"/>
    <s v="Y"/>
    <s v="Y"/>
    <s v="Y"/>
    <s v="Subchapter S Corporation"/>
    <s v="Y"/>
    <x v="1"/>
    <x v="0"/>
    <x v="0"/>
    <s v="Restaurant"/>
    <n v="0"/>
    <n v="0"/>
    <m/>
  </r>
  <r>
    <x v="265"/>
    <d v="2021-05-15T00:00:00"/>
    <s v="Indulge Catering LLC"/>
    <s v="3108 Glenn Rd"/>
    <x v="8"/>
    <x v="0"/>
    <s v="27704"/>
    <x v="265"/>
    <m/>
    <s v="U"/>
    <s v="N"/>
    <s v="NC-04"/>
    <x v="0"/>
    <x v="0"/>
    <x v="0"/>
    <x v="0"/>
    <x v="0"/>
    <x v="0"/>
    <s v="Y"/>
    <s v="Y"/>
    <s v="Y"/>
    <s v="Y"/>
    <s v="Limited  Liability Company(LLC)"/>
    <s v="N"/>
    <x v="1"/>
    <x v="1"/>
    <x v="1"/>
    <s v="Caterer"/>
    <n v="0"/>
    <n v="0"/>
    <m/>
  </r>
  <r>
    <x v="266"/>
    <d v="2021-05-15T00:00:00"/>
    <s v="Belden Restaurants WW HV LLC"/>
    <s v="310 New Parkside Dr"/>
    <x v="3"/>
    <x v="0"/>
    <s v="27516"/>
    <x v="266"/>
    <s v="Which Wich"/>
    <s v="U"/>
    <s v="N"/>
    <s v="NC-04"/>
    <x v="1"/>
    <x v="0"/>
    <x v="1"/>
    <x v="0"/>
    <x v="0"/>
    <x v="0"/>
    <s v="Y"/>
    <s v="Y"/>
    <s v="Y"/>
    <s v="Y"/>
    <s v="Limited  Liability Company(LLC)"/>
    <s v="N"/>
    <x v="1"/>
    <x v="0"/>
    <x v="1"/>
    <s v="Restaurant"/>
    <n v="0"/>
    <n v="0"/>
    <m/>
  </r>
  <r>
    <x v="267"/>
    <d v="2021-05-15T00:00:00"/>
    <s v="NCB Enterprise Inc."/>
    <s v="2808 Rogers Rd Suite 100"/>
    <x v="14"/>
    <x v="0"/>
    <s v="27587"/>
    <x v="267"/>
    <s v="Which Wich"/>
    <s v="U"/>
    <s v="N"/>
    <s v="NC-04"/>
    <x v="0"/>
    <x v="1"/>
    <x v="0"/>
    <x v="0"/>
    <x v="1"/>
    <x v="0"/>
    <s v="Y"/>
    <s v="Y"/>
    <s v="N"/>
    <s v="Y"/>
    <s v="Corporation"/>
    <s v="N"/>
    <x v="0"/>
    <x v="0"/>
    <x v="1"/>
    <s v="Restaurant"/>
    <n v="0"/>
    <n v="0"/>
    <m/>
  </r>
  <r>
    <x v="268"/>
    <d v="2021-05-15T00:00:00"/>
    <s v="DRAGON GREAT WALL CHINESE RESTAURANT INC"/>
    <s v="1520 Dabney Dr"/>
    <x v="27"/>
    <x v="0"/>
    <s v="27536"/>
    <x v="268"/>
    <m/>
    <s v="R"/>
    <s v="Y"/>
    <s v="NC-01"/>
    <x v="0"/>
    <x v="0"/>
    <x v="1"/>
    <x v="0"/>
    <x v="0"/>
    <x v="0"/>
    <s v="Y"/>
    <s v="Y"/>
    <s v="Y"/>
    <s v="Y"/>
    <s v="Corporation"/>
    <s v="Y"/>
    <x v="1"/>
    <x v="0"/>
    <x v="0"/>
    <s v="Restaurant"/>
    <n v="0"/>
    <n v="0"/>
    <m/>
  </r>
  <r>
    <x v="269"/>
    <d v="2021-05-15T00:00:00"/>
    <s v="Family Ventures LLC"/>
    <s v="4320 Old Walkertown Rd"/>
    <x v="54"/>
    <x v="0"/>
    <s v="27105"/>
    <x v="269"/>
    <m/>
    <s v="U"/>
    <s v="N"/>
    <s v="NC-06"/>
    <x v="0"/>
    <x v="1"/>
    <x v="1"/>
    <x v="0"/>
    <x v="0"/>
    <x v="0"/>
    <s v="Y"/>
    <s v="Y"/>
    <s v="Y"/>
    <s v="Y"/>
    <s v="Limited  Liability Company(LLC)"/>
    <s v="Y"/>
    <x v="0"/>
    <x v="0"/>
    <x v="1"/>
    <s v="Restaurant"/>
    <n v="0"/>
    <n v="0"/>
    <m/>
  </r>
  <r>
    <x v="270"/>
    <d v="2021-05-15T00:00:00"/>
    <s v="Lake Norman Catering LLC"/>
    <s v="400 Gilead Road 1591"/>
    <x v="45"/>
    <x v="0"/>
    <s v="28078"/>
    <x v="270"/>
    <m/>
    <s v="U"/>
    <s v="N"/>
    <s v="NC-08"/>
    <x v="1"/>
    <x v="0"/>
    <x v="1"/>
    <x v="1"/>
    <x v="0"/>
    <x v="0"/>
    <s v="Y"/>
    <s v="Y"/>
    <s v="N"/>
    <s v="Y"/>
    <s v="Limited  Liability Company(LLC)"/>
    <s v="N"/>
    <x v="1"/>
    <x v="1"/>
    <x v="0"/>
    <s v="Caterer &amp;&amp; Restaurant"/>
    <n v="0"/>
    <n v="0"/>
    <m/>
  </r>
  <r>
    <x v="271"/>
    <d v="2021-05-15T00:00:00"/>
    <s v="S&amp;J GRACE INC"/>
    <s v="423 TATE ST SUITE B"/>
    <x v="12"/>
    <x v="0"/>
    <s v="27403"/>
    <x v="271"/>
    <m/>
    <s v="U"/>
    <s v="Y"/>
    <s v="NC-06"/>
    <x v="0"/>
    <x v="0"/>
    <x v="1"/>
    <x v="0"/>
    <x v="0"/>
    <x v="0"/>
    <s v="Y"/>
    <s v="Y"/>
    <s v="Y"/>
    <s v="Y"/>
    <s v="Corporation"/>
    <s v="N"/>
    <x v="1"/>
    <x v="0"/>
    <x v="1"/>
    <s v="Restaurant"/>
    <n v="0"/>
    <n v="0"/>
    <m/>
  </r>
  <r>
    <x v="272"/>
    <d v="2021-05-15T00:00:00"/>
    <s v="Escazu Chocolates LLC"/>
    <s v="936 N Blount St"/>
    <x v="4"/>
    <x v="0"/>
    <s v="27604"/>
    <x v="272"/>
    <m/>
    <s v="U"/>
    <s v="Y"/>
    <s v="NC-02"/>
    <x v="0"/>
    <x v="1"/>
    <x v="1"/>
    <x v="0"/>
    <x v="1"/>
    <x v="0"/>
    <s v="Y"/>
    <s v="Y"/>
    <s v="N"/>
    <s v="Y"/>
    <s v="Limited  Liability Company(LLC)"/>
    <s v="Y"/>
    <x v="0"/>
    <x v="0"/>
    <x v="1"/>
    <s v="Other"/>
    <n v="0"/>
    <n v="0"/>
    <m/>
  </r>
  <r>
    <x v="273"/>
    <d v="2021-05-15T00:00:00"/>
    <s v="Sahtein LLC"/>
    <s v="310 S Elm St Ste 1"/>
    <x v="12"/>
    <x v="0"/>
    <s v="27401"/>
    <x v="273"/>
    <m/>
    <s v="U"/>
    <s v="Y"/>
    <s v="NC-06"/>
    <x v="1"/>
    <x v="1"/>
    <x v="1"/>
    <x v="0"/>
    <x v="0"/>
    <x v="0"/>
    <s v="Y"/>
    <s v="Y"/>
    <s v="Y"/>
    <s v="Y"/>
    <s v="Limited  Liability Company(LLC)"/>
    <s v="Y"/>
    <x v="1"/>
    <x v="0"/>
    <x v="0"/>
    <s v="Restaurant"/>
    <n v="0"/>
    <n v="0"/>
    <m/>
  </r>
  <r>
    <x v="274"/>
    <d v="2021-05-15T00:00:00"/>
    <s v="DARYLL LLC"/>
    <s v="1103 Silas Creek Pkwy"/>
    <x v="54"/>
    <x v="0"/>
    <n v="27127"/>
    <x v="274"/>
    <s v="Skrimp Shack"/>
    <s v="U"/>
    <s v="N"/>
    <s v="NC-06"/>
    <x v="0"/>
    <x v="0"/>
    <x v="1"/>
    <x v="0"/>
    <x v="0"/>
    <x v="0"/>
    <s v="Y"/>
    <s v="Y"/>
    <s v="Y"/>
    <s v="Y"/>
    <s v="Subchapter S Corporation"/>
    <s v="N"/>
    <x v="1"/>
    <x v="0"/>
    <x v="0"/>
    <s v="Restaurant"/>
    <n v="0"/>
    <n v="0"/>
    <m/>
  </r>
  <r>
    <x v="275"/>
    <d v="2021-05-15T00:00:00"/>
    <s v="Charlotte Burruss"/>
    <s v="3271 Calumet Dr"/>
    <x v="4"/>
    <x v="0"/>
    <s v="27610"/>
    <x v="275"/>
    <m/>
    <s v="U"/>
    <s v="Y"/>
    <s v="NC-02"/>
    <x v="1"/>
    <x v="1"/>
    <x v="1"/>
    <x v="1"/>
    <x v="0"/>
    <x v="0"/>
    <s v="Y"/>
    <s v="Y"/>
    <s v="Y"/>
    <s v="Y"/>
    <s v="Sole Proprietorship"/>
    <s v="Y"/>
    <x v="0"/>
    <x v="0"/>
    <x v="1"/>
    <s v="Restaurant"/>
    <n v="0"/>
    <n v="0"/>
    <m/>
  </r>
  <r>
    <x v="276"/>
    <d v="2021-05-15T00:00:00"/>
    <s v="GR8 Pizza LLC"/>
    <s v="6756 Gordon Rd Ste 190"/>
    <x v="0"/>
    <x v="0"/>
    <s v="28411"/>
    <x v="276"/>
    <m/>
    <s v="U"/>
    <s v="N"/>
    <s v="NC-07"/>
    <x v="0"/>
    <x v="0"/>
    <x v="1"/>
    <x v="0"/>
    <x v="0"/>
    <x v="0"/>
    <s v="Y"/>
    <s v="Y"/>
    <s v="Y"/>
    <s v="Y"/>
    <s v="Limited  Liability Company(LLC)"/>
    <s v="N"/>
    <x v="0"/>
    <x v="0"/>
    <x v="1"/>
    <s v="Other &amp;&amp; Restaurant"/>
    <n v="0"/>
    <n v="0"/>
    <m/>
  </r>
  <r>
    <x v="277"/>
    <d v="2021-05-15T00:00:00"/>
    <s v="Carrburritos in Davidson LLC"/>
    <s v="445 S Main St Ste 210"/>
    <x v="43"/>
    <x v="0"/>
    <s v="28036"/>
    <x v="277"/>
    <m/>
    <s v="U"/>
    <s v="N"/>
    <s v="NC-08"/>
    <x v="0"/>
    <x v="1"/>
    <x v="1"/>
    <x v="1"/>
    <x v="0"/>
    <x v="0"/>
    <s v="Y"/>
    <s v="Y"/>
    <s v="Y"/>
    <s v="Y"/>
    <s v="Limited  Liability Company(LLC)"/>
    <s v="N"/>
    <x v="0"/>
    <x v="1"/>
    <x v="1"/>
    <s v="Restaurant"/>
    <n v="0"/>
    <n v="0"/>
    <m/>
  </r>
  <r>
    <x v="278"/>
    <d v="2021-05-15T00:00:00"/>
    <s v="The Colorful Palate Inc"/>
    <s v="3871 Sweeten Creek Rd"/>
    <x v="55"/>
    <x v="0"/>
    <s v="28704"/>
    <x v="278"/>
    <m/>
    <s v="U"/>
    <s v="N"/>
    <s v="NC-11"/>
    <x v="0"/>
    <x v="0"/>
    <x v="0"/>
    <x v="0"/>
    <x v="1"/>
    <x v="0"/>
    <s v="Y"/>
    <s v="Y"/>
    <s v="Y"/>
    <s v="Y"/>
    <s v="Corporation"/>
    <s v="Y"/>
    <x v="0"/>
    <x v="0"/>
    <x v="1"/>
    <s v="Caterer"/>
    <n v="0"/>
    <n v="0"/>
    <m/>
  </r>
  <r>
    <x v="279"/>
    <d v="2021-05-15T00:00:00"/>
    <s v="Blacol inc."/>
    <s v="5401 Blowing Field Cir"/>
    <x v="99"/>
    <x v="0"/>
    <s v="27545"/>
    <x v="279"/>
    <s v="Tropical Smoothie Cafe"/>
    <s v="U"/>
    <s v="N"/>
    <s v="NC-02"/>
    <x v="0"/>
    <x v="0"/>
    <x v="1"/>
    <x v="0"/>
    <x v="0"/>
    <x v="0"/>
    <s v="Y"/>
    <s v="Y"/>
    <s v="Y"/>
    <s v="Y"/>
    <s v="Corporation"/>
    <s v="N"/>
    <x v="1"/>
    <x v="0"/>
    <x v="0"/>
    <s v="Restaurant"/>
    <n v="0"/>
    <n v="0"/>
    <m/>
  </r>
  <r>
    <x v="280"/>
    <d v="2021-05-15T00:00:00"/>
    <s v="Kaliviotis Inc."/>
    <s v="2409 S Main St Knob View Ct."/>
    <x v="62"/>
    <x v="0"/>
    <s v="27263"/>
    <x v="280"/>
    <m/>
    <s v="U"/>
    <s v="Y"/>
    <s v="NC-06"/>
    <x v="0"/>
    <x v="1"/>
    <x v="1"/>
    <x v="0"/>
    <x v="1"/>
    <x v="0"/>
    <s v="Y"/>
    <s v="Y"/>
    <s v="N"/>
    <s v="Y"/>
    <s v="Corporation"/>
    <s v="N"/>
    <x v="1"/>
    <x v="0"/>
    <x v="0"/>
    <s v="Restaurant"/>
    <n v="0"/>
    <n v="0"/>
    <m/>
  </r>
  <r>
    <x v="281"/>
    <d v="2021-05-15T00:00:00"/>
    <s v="True Flavors Diner Lakewood"/>
    <s v="2022 Chapel Hill Rd"/>
    <x v="8"/>
    <x v="0"/>
    <s v="27707"/>
    <x v="281"/>
    <m/>
    <s v="U"/>
    <s v="Y"/>
    <s v="NC-04"/>
    <x v="1"/>
    <x v="0"/>
    <x v="0"/>
    <x v="0"/>
    <x v="0"/>
    <x v="0"/>
    <s v="Y"/>
    <s v="Y"/>
    <s v="Y"/>
    <s v="Y"/>
    <s v="Limited  Liability Company(LLC)"/>
    <s v="Y"/>
    <x v="1"/>
    <x v="0"/>
    <x v="1"/>
    <s v="Restaurant"/>
    <n v="0"/>
    <n v="0"/>
    <m/>
  </r>
  <r>
    <x v="282"/>
    <d v="2021-05-15T00:00:00"/>
    <s v="New Dragon Court Inc"/>
    <s v="4520 N Tryon St Ste 40"/>
    <x v="11"/>
    <x v="0"/>
    <s v="28213"/>
    <x v="282"/>
    <m/>
    <s v="U"/>
    <s v="Y"/>
    <s v="NC-08"/>
    <x v="0"/>
    <x v="1"/>
    <x v="1"/>
    <x v="0"/>
    <x v="0"/>
    <x v="0"/>
    <s v="Y"/>
    <s v="Y"/>
    <s v="Y"/>
    <s v="Y"/>
    <s v="Sole Proprietorship"/>
    <s v="Y"/>
    <x v="1"/>
    <x v="0"/>
    <x v="0"/>
    <s v="Restaurant"/>
    <n v="0"/>
    <n v="0"/>
    <m/>
  </r>
  <r>
    <x v="283"/>
    <d v="2021-05-15T00:00:00"/>
    <s v="Thai Spice of Albemarle INC"/>
    <s v="1621 E Main St"/>
    <x v="100"/>
    <x v="0"/>
    <s v="28001"/>
    <x v="283"/>
    <m/>
    <s v="R"/>
    <s v="N"/>
    <s v="NC-08"/>
    <x v="0"/>
    <x v="0"/>
    <x v="1"/>
    <x v="0"/>
    <x v="0"/>
    <x v="0"/>
    <s v="Y"/>
    <s v="N"/>
    <s v="Y"/>
    <s v="Y"/>
    <s v="Subchapter S Corporation"/>
    <s v="Y"/>
    <x v="0"/>
    <x v="0"/>
    <x v="1"/>
    <s v="Restaurant"/>
    <n v="0"/>
    <n v="0"/>
    <m/>
  </r>
  <r>
    <x v="284"/>
    <d v="2021-05-15T00:00:00"/>
    <s v="Bhagatsubs Inc"/>
    <s v="718 W Trade St"/>
    <x v="11"/>
    <x v="0"/>
    <s v="28202"/>
    <x v="284"/>
    <m/>
    <s v="U"/>
    <s v="N"/>
    <s v="NC-12"/>
    <x v="0"/>
    <x v="1"/>
    <x v="1"/>
    <x v="1"/>
    <x v="1"/>
    <x v="1"/>
    <s v="Y"/>
    <s v="Y"/>
    <s v="N"/>
    <s v="Y"/>
    <s v="Subchapter S Corporation"/>
    <s v="N"/>
    <x v="0"/>
    <x v="0"/>
    <x v="1"/>
    <s v="Restaurant"/>
    <n v="0"/>
    <n v="0"/>
    <m/>
  </r>
  <r>
    <x v="285"/>
    <d v="2021-05-15T00:00:00"/>
    <s v="WANG'S KITCHEN OF RALEIGH INC"/>
    <s v="6300 Creedmoor Rd Ste 114"/>
    <x v="4"/>
    <x v="0"/>
    <s v="27612"/>
    <x v="285"/>
    <m/>
    <s v="U"/>
    <s v="N"/>
    <s v="NC-02"/>
    <x v="0"/>
    <x v="1"/>
    <x v="1"/>
    <x v="0"/>
    <x v="1"/>
    <x v="0"/>
    <s v="Y"/>
    <s v="Y"/>
    <s v="Y"/>
    <s v="Y"/>
    <s v="Corporation"/>
    <s v="N"/>
    <x v="1"/>
    <x v="0"/>
    <x v="0"/>
    <s v="Restaurant"/>
    <n v="0"/>
    <n v="0"/>
    <m/>
  </r>
  <r>
    <x v="286"/>
    <d v="2021-05-15T00:00:00"/>
    <s v="113 FUJI STEAKHOUSE INC"/>
    <s v="2360 Forest Hills Rd W"/>
    <x v="101"/>
    <x v="0"/>
    <s v="27893"/>
    <x v="286"/>
    <m/>
    <s v="R"/>
    <s v="Y"/>
    <s v="NC-01"/>
    <x v="0"/>
    <x v="1"/>
    <x v="1"/>
    <x v="0"/>
    <x v="0"/>
    <x v="0"/>
    <s v="Y"/>
    <s v="Y"/>
    <s v="Y"/>
    <s v="Y"/>
    <s v="Corporation"/>
    <s v="Y"/>
    <x v="1"/>
    <x v="0"/>
    <x v="1"/>
    <s v="Restaurant"/>
    <n v="0"/>
    <n v="0"/>
    <m/>
  </r>
  <r>
    <x v="287"/>
    <d v="2021-05-15T00:00:00"/>
    <s v="WFHIDEOUT LLC"/>
    <s v="1839 S Main St Ste 600"/>
    <x v="14"/>
    <x v="0"/>
    <s v="27587"/>
    <x v="287"/>
    <m/>
    <s v="U"/>
    <s v="N"/>
    <s v="NC-04"/>
    <x v="1"/>
    <x v="0"/>
    <x v="1"/>
    <x v="0"/>
    <x v="0"/>
    <x v="0"/>
    <s v="Y"/>
    <s v="Y"/>
    <s v="Y"/>
    <s v="Y"/>
    <s v="Limited  Liability Company(LLC)"/>
    <s v="N"/>
    <x v="1"/>
    <x v="0"/>
    <x v="0"/>
    <s v="Bar, Saloon, Lounge, Tavern &amp;&amp; Restaurant"/>
    <n v="0"/>
    <n v="0"/>
    <m/>
  </r>
  <r>
    <x v="288"/>
    <d v="2021-05-15T00:00:00"/>
    <s v="24 Blackbirds Cafe and Market LLC"/>
    <s v="209 SW Market St"/>
    <x v="102"/>
    <x v="0"/>
    <s v="27320"/>
    <x v="288"/>
    <m/>
    <s v="R"/>
    <s v="Y"/>
    <s v="NC-06"/>
    <x v="1"/>
    <x v="0"/>
    <x v="1"/>
    <x v="0"/>
    <x v="0"/>
    <x v="0"/>
    <s v="Y"/>
    <s v="Y"/>
    <s v="Y"/>
    <s v="Y"/>
    <s v="Limited Liability Partnership"/>
    <s v="N"/>
    <x v="0"/>
    <x v="0"/>
    <x v="1"/>
    <s v="Caterer &amp;&amp; Restaurant"/>
    <n v="0"/>
    <n v="0"/>
    <m/>
  </r>
  <r>
    <x v="289"/>
    <d v="2021-05-15T00:00:00"/>
    <s v="Smart Kitchen Inc"/>
    <s v="36 Flowers Crossroads Way"/>
    <x v="103"/>
    <x v="0"/>
    <s v="27527"/>
    <x v="289"/>
    <m/>
    <s v="R"/>
    <s v="N"/>
    <s v="NC-07"/>
    <x v="1"/>
    <x v="0"/>
    <x v="0"/>
    <x v="0"/>
    <x v="0"/>
    <x v="0"/>
    <s v="Y"/>
    <s v="Y"/>
    <s v="Y"/>
    <s v="Y"/>
    <s v="Corporation"/>
    <s v="N"/>
    <x v="1"/>
    <x v="0"/>
    <x v="0"/>
    <s v="Restaurant"/>
    <n v="0"/>
    <n v="0"/>
    <m/>
  </r>
  <r>
    <x v="290"/>
    <d v="2021-05-15T00:00:00"/>
    <s v="PA-Green Joes Coffee LLC"/>
    <s v="2915 Battleground Ave Ste Suite A"/>
    <x v="12"/>
    <x v="0"/>
    <s v="27408"/>
    <x v="290"/>
    <m/>
    <s v="U"/>
    <s v="N"/>
    <s v="NC-06"/>
    <x v="0"/>
    <x v="0"/>
    <x v="0"/>
    <x v="0"/>
    <x v="0"/>
    <x v="0"/>
    <s v="Y"/>
    <s v="Y"/>
    <s v="Y"/>
    <s v="Y"/>
    <s v="Limited  Liability Company(LLC)"/>
    <s v="N"/>
    <x v="0"/>
    <x v="0"/>
    <x v="1"/>
    <s v="Bakery ** &amp;&amp; Snack and Nonalcoholic Beverage Bar &amp;&amp; Restaurant"/>
    <n v="0"/>
    <n v="0"/>
    <m/>
  </r>
  <r>
    <x v="291"/>
    <d v="2021-05-15T00:00:00"/>
    <s v="Drydock Corporation Inc"/>
    <s v="2120 Walker Ave"/>
    <x v="12"/>
    <x v="0"/>
    <s v="27403"/>
    <x v="291"/>
    <m/>
    <s v="U"/>
    <s v="Y"/>
    <s v="NC-06"/>
    <x v="0"/>
    <x v="1"/>
    <x v="0"/>
    <x v="0"/>
    <x v="0"/>
    <x v="0"/>
    <s v="Y"/>
    <s v="Y"/>
    <s v="Y"/>
    <s v="Y"/>
    <s v="Corporation"/>
    <s v="N"/>
    <x v="0"/>
    <x v="1"/>
    <x v="0"/>
    <s v="Bar, Saloon, Lounge, Tavern"/>
    <n v="0"/>
    <n v="0"/>
    <m/>
  </r>
  <r>
    <x v="292"/>
    <d v="2021-05-15T00:00:00"/>
    <s v="Hatchet Brewing Company LLC"/>
    <s v="490 SW Broad St"/>
    <x v="57"/>
    <x v="0"/>
    <s v="28387"/>
    <x v="292"/>
    <m/>
    <s v="R"/>
    <s v="N"/>
    <s v="NC-09"/>
    <x v="1"/>
    <x v="0"/>
    <x v="0"/>
    <x v="0"/>
    <x v="0"/>
    <x v="0"/>
    <s v="Y"/>
    <s v="Y"/>
    <s v="Y"/>
    <s v="Y"/>
    <s v="Limited  Liability Company(LLC)"/>
    <s v="N"/>
    <x v="0"/>
    <x v="1"/>
    <x v="0"/>
    <s v="Brewery and/or microbrewery ** &amp;&amp; Brewpub, Tasting Room, Taproom **"/>
    <n v="0"/>
    <n v="0"/>
    <m/>
  </r>
  <r>
    <x v="293"/>
    <d v="2021-05-15T00:00:00"/>
    <s v="Granite Falls Holdings LLC"/>
    <s v="1754 Catawba Valley Blvd SE"/>
    <x v="21"/>
    <x v="0"/>
    <s v="28602"/>
    <x v="293"/>
    <s v="sweetFrog"/>
    <s v="R"/>
    <s v="N"/>
    <s v="NC-05"/>
    <x v="0"/>
    <x v="1"/>
    <x v="1"/>
    <x v="0"/>
    <x v="1"/>
    <x v="0"/>
    <s v="Y"/>
    <s v="Y"/>
    <s v="Y"/>
    <s v="Y"/>
    <s v="Partnership"/>
    <s v="N"/>
    <x v="0"/>
    <x v="1"/>
    <x v="0"/>
    <s v="Snack and Nonalcoholic Beverage Bar"/>
    <n v="0"/>
    <n v="0"/>
    <m/>
  </r>
  <r>
    <x v="294"/>
    <d v="2021-05-15T00:00:00"/>
    <s v="Black Mountain Bistro and Catering Inc."/>
    <s v="203 E State St"/>
    <x v="104"/>
    <x v="0"/>
    <s v="28711"/>
    <x v="294"/>
    <m/>
    <s v="U"/>
    <s v="N"/>
    <s v="NC-11"/>
    <x v="0"/>
    <x v="0"/>
    <x v="1"/>
    <x v="0"/>
    <x v="0"/>
    <x v="0"/>
    <s v="Y"/>
    <s v="Y"/>
    <s v="Y"/>
    <s v="Y"/>
    <s v="Corporation"/>
    <s v="N"/>
    <x v="0"/>
    <x v="0"/>
    <x v="1"/>
    <s v="Caterer &amp;&amp; Restaurant"/>
    <n v="0"/>
    <n v="0"/>
    <m/>
  </r>
  <r>
    <x v="295"/>
    <d v="2021-05-15T00:00:00"/>
    <s v="Mom's Kitchen Inc."/>
    <s v="8403 Nc Highway 87"/>
    <x v="102"/>
    <x v="0"/>
    <s v="27320"/>
    <x v="295"/>
    <m/>
    <s v="R"/>
    <s v="N"/>
    <s v="NC-06"/>
    <x v="0"/>
    <x v="0"/>
    <x v="0"/>
    <x v="0"/>
    <x v="0"/>
    <x v="0"/>
    <s v="Y"/>
    <s v="Y"/>
    <s v="Y"/>
    <s v="Y"/>
    <s v="Subchapter S Corporation"/>
    <s v="N"/>
    <x v="1"/>
    <x v="0"/>
    <x v="1"/>
    <s v="Restaurant"/>
    <n v="0"/>
    <n v="0"/>
    <m/>
  </r>
  <r>
    <x v="296"/>
    <d v="2021-05-15T00:00:00"/>
    <s v="Unique Southern Estates  L.L.C."/>
    <s v="1122 E Morehead St"/>
    <x v="11"/>
    <x v="0"/>
    <s v="28204"/>
    <x v="296"/>
    <m/>
    <s v="U"/>
    <s v="N"/>
    <s v="NC-12"/>
    <x v="0"/>
    <x v="1"/>
    <x v="1"/>
    <x v="1"/>
    <x v="1"/>
    <x v="1"/>
    <s v="Y"/>
    <s v="Y"/>
    <s v="N"/>
    <s v="Y"/>
    <s v="Limited  Liability Company(LLC)"/>
    <s v="N"/>
    <x v="1"/>
    <x v="0"/>
    <x v="0"/>
    <s v="Inn **"/>
    <n v="0"/>
    <n v="0"/>
    <m/>
  </r>
  <r>
    <x v="297"/>
    <d v="2021-05-15T00:00:00"/>
    <s v="YONGDELI OF CHARLOTTE INC"/>
    <s v="718 W Trade St Ste M"/>
    <x v="11"/>
    <x v="0"/>
    <s v="28202"/>
    <x v="297"/>
    <m/>
    <s v="U"/>
    <s v="N"/>
    <s v="NC-12"/>
    <x v="1"/>
    <x v="0"/>
    <x v="0"/>
    <x v="0"/>
    <x v="0"/>
    <x v="0"/>
    <s v="Y"/>
    <s v="Y"/>
    <s v="Y"/>
    <s v="Y"/>
    <s v="Corporation"/>
    <s v="N"/>
    <x v="1"/>
    <x v="0"/>
    <x v="0"/>
    <s v="Restaurant"/>
    <n v="0"/>
    <n v="0"/>
    <m/>
  </r>
  <r>
    <x v="298"/>
    <d v="2021-05-15T00:00:00"/>
    <s v="Baja Burrito Co. Inc."/>
    <s v="2109 Avent Ferry Rd 108"/>
    <x v="4"/>
    <x v="0"/>
    <s v="27606"/>
    <x v="298"/>
    <m/>
    <s v="U"/>
    <s v="Y"/>
    <s v="NC-02"/>
    <x v="0"/>
    <x v="1"/>
    <x v="1"/>
    <x v="0"/>
    <x v="0"/>
    <x v="0"/>
    <s v="Y"/>
    <s v="Y"/>
    <s v="Y"/>
    <s v="Y"/>
    <s v="Corporation"/>
    <s v="Y"/>
    <x v="0"/>
    <x v="0"/>
    <x v="1"/>
    <s v="Restaurant"/>
    <n v="0"/>
    <n v="0"/>
    <m/>
  </r>
  <r>
    <x v="299"/>
    <d v="2021-05-15T00:00:00"/>
    <s v="Steelhammer LLC"/>
    <s v="119 Cherry St"/>
    <x v="104"/>
    <x v="0"/>
    <s v="28711"/>
    <x v="299"/>
    <m/>
    <s v="U"/>
    <s v="N"/>
    <s v="NC-11"/>
    <x v="0"/>
    <x v="0"/>
    <x v="0"/>
    <x v="0"/>
    <x v="0"/>
    <x v="0"/>
    <s v="Y"/>
    <s v="Y"/>
    <s v="Y"/>
    <s v="Y"/>
    <s v="Limited  Liability Company(LLC)"/>
    <s v="N"/>
    <x v="1"/>
    <x v="1"/>
    <x v="1"/>
    <s v="Restaurant"/>
    <n v="0"/>
    <n v="0"/>
    <m/>
  </r>
  <r>
    <x v="300"/>
    <d v="2021-05-15T00:00:00"/>
    <s v="Sister Wives LLC"/>
    <s v="452 1/2 W Franklin St"/>
    <x v="3"/>
    <x v="0"/>
    <s v="27516"/>
    <x v="300"/>
    <m/>
    <s v="U"/>
    <s v="Y"/>
    <s v="NC-04"/>
    <x v="1"/>
    <x v="0"/>
    <x v="0"/>
    <x v="0"/>
    <x v="0"/>
    <x v="0"/>
    <s v="Y"/>
    <s v="Y"/>
    <s v="Y"/>
    <s v="Y"/>
    <s v="Limited  Liability Company(LLC)"/>
    <s v="N"/>
    <x v="0"/>
    <x v="0"/>
    <x v="1"/>
    <s v="Bar, Saloon, Lounge, Tavern"/>
    <n v="0"/>
    <n v="0"/>
    <m/>
  </r>
  <r>
    <x v="301"/>
    <d v="2021-05-15T00:00:00"/>
    <s v="EML Properties"/>
    <s v="50160 Governors Dr"/>
    <x v="3"/>
    <x v="0"/>
    <s v="27517"/>
    <x v="301"/>
    <m/>
    <s v="U"/>
    <s v="N"/>
    <s v="NC-04"/>
    <x v="1"/>
    <x v="0"/>
    <x v="1"/>
    <x v="0"/>
    <x v="0"/>
    <x v="0"/>
    <s v="Y"/>
    <s v="Y"/>
    <s v="Y"/>
    <s v="Y"/>
    <s v="Corporation"/>
    <s v="N"/>
    <x v="0"/>
    <x v="0"/>
    <x v="1"/>
    <s v="Restaurant"/>
    <n v="0"/>
    <n v="0"/>
    <m/>
  </r>
  <r>
    <x v="302"/>
    <d v="2021-05-15T00:00:00"/>
    <s v="Thai Pearl LLC"/>
    <s v="747 Haywood Rd"/>
    <x v="9"/>
    <x v="0"/>
    <s v="28806"/>
    <x v="302"/>
    <m/>
    <s v="U"/>
    <s v="N"/>
    <s v="NC-11"/>
    <x v="0"/>
    <x v="0"/>
    <x v="0"/>
    <x v="0"/>
    <x v="0"/>
    <x v="0"/>
    <s v="Y"/>
    <s v="Y"/>
    <s v="Y"/>
    <s v="Y"/>
    <s v="Limited  Liability Company(LLC)"/>
    <s v="N"/>
    <x v="1"/>
    <x v="0"/>
    <x v="1"/>
    <s v="Restaurant"/>
    <n v="0"/>
    <n v="0"/>
    <m/>
  </r>
  <r>
    <x v="303"/>
    <d v="2021-05-15T00:00:00"/>
    <s v="Kays &amp; Long Inc."/>
    <s v="115 E February 1 Pl"/>
    <x v="12"/>
    <x v="0"/>
    <s v="27401"/>
    <x v="303"/>
    <m/>
    <s v="U"/>
    <s v="Y"/>
    <s v="NC-06"/>
    <x v="1"/>
    <x v="0"/>
    <x v="1"/>
    <x v="0"/>
    <x v="0"/>
    <x v="0"/>
    <s v="Y"/>
    <s v="Y"/>
    <s v="Y"/>
    <s v="Y"/>
    <s v="Subchapter S Corporation"/>
    <s v="Y"/>
    <x v="0"/>
    <x v="0"/>
    <x v="1"/>
    <s v="Caterer &amp;&amp; Restaurant"/>
    <n v="0"/>
    <n v="0"/>
    <m/>
  </r>
  <r>
    <x v="304"/>
    <d v="2021-05-15T00:00:00"/>
    <s v="KNOTTY PINES"/>
    <s v="226 Mulberry St NW"/>
    <x v="87"/>
    <x v="0"/>
    <s v="28645"/>
    <x v="304"/>
    <m/>
    <s v="R"/>
    <s v="Y"/>
    <s v="NC-05"/>
    <x v="0"/>
    <x v="1"/>
    <x v="1"/>
    <x v="0"/>
    <x v="1"/>
    <x v="1"/>
    <s v="Y"/>
    <s v="Y"/>
    <s v="N"/>
    <s v="Y"/>
    <s v="Corporation"/>
    <s v="N"/>
    <x v="1"/>
    <x v="0"/>
    <x v="0"/>
    <s v="Other &amp;&amp; Bar, Saloon, Lounge, Tavern &amp;&amp; Restaurant"/>
    <n v="0"/>
    <n v="0"/>
    <m/>
  </r>
  <r>
    <x v="305"/>
    <d v="2021-05-15T00:00:00"/>
    <s v="My Shot LLC"/>
    <s v="699 Inwood Rd"/>
    <x v="51"/>
    <x v="0"/>
    <s v="27205"/>
    <x v="305"/>
    <m/>
    <s v="R"/>
    <s v="N"/>
    <s v="NC-13"/>
    <x v="0"/>
    <x v="1"/>
    <x v="1"/>
    <x v="0"/>
    <x v="1"/>
    <x v="1"/>
    <s v="N"/>
    <s v="Y"/>
    <s v="N"/>
    <s v="Y"/>
    <s v="Corporation"/>
    <s v="Y"/>
    <x v="0"/>
    <x v="0"/>
    <x v="1"/>
    <s v="Restaurant"/>
    <n v="0"/>
    <n v="0"/>
    <m/>
  </r>
  <r>
    <x v="306"/>
    <d v="2021-05-15T00:00:00"/>
    <s v="Craven Street Company Inc"/>
    <s v="500 Front St"/>
    <x v="105"/>
    <x v="0"/>
    <s v="28516"/>
    <x v="306"/>
    <m/>
    <s v="R"/>
    <s v="N"/>
    <s v="NC-03"/>
    <x v="0"/>
    <x v="1"/>
    <x v="1"/>
    <x v="0"/>
    <x v="0"/>
    <x v="0"/>
    <s v="Y"/>
    <s v="Y"/>
    <s v="Y"/>
    <s v="Y"/>
    <s v="Corporation"/>
    <s v="N"/>
    <x v="0"/>
    <x v="1"/>
    <x v="0"/>
    <s v="Restaurant"/>
    <n v="0"/>
    <n v="0"/>
    <m/>
  </r>
  <r>
    <x v="307"/>
    <d v="2021-05-15T00:00:00"/>
    <s v="PHXYSM INC"/>
    <s v="1043 Yadkinville RD"/>
    <x v="106"/>
    <x v="0"/>
    <s v="27028"/>
    <x v="307"/>
    <m/>
    <s v="R"/>
    <s v="N"/>
    <s v="NC-10"/>
    <x v="0"/>
    <x v="0"/>
    <x v="1"/>
    <x v="0"/>
    <x v="0"/>
    <x v="0"/>
    <s v="Y"/>
    <s v="Y"/>
    <s v="Y"/>
    <s v="Y"/>
    <s v="Subchapter S Corporation"/>
    <s v="N"/>
    <x v="1"/>
    <x v="0"/>
    <x v="1"/>
    <s v="Restaurant"/>
    <n v="0"/>
    <n v="0"/>
    <m/>
  </r>
  <r>
    <x v="308"/>
    <d v="2021-05-15T00:00:00"/>
    <s v="KABUTO 51 OF CHARLOTTE INC"/>
    <s v="7724 Pineville Matthews Rd"/>
    <x v="11"/>
    <x v="0"/>
    <s v="28226"/>
    <x v="308"/>
    <m/>
    <s v="U"/>
    <s v="N"/>
    <s v="NC-09"/>
    <x v="1"/>
    <x v="0"/>
    <x v="0"/>
    <x v="0"/>
    <x v="0"/>
    <x v="0"/>
    <s v="Y"/>
    <s v="Y"/>
    <s v="Y"/>
    <s v="Y"/>
    <s v="Corporation"/>
    <s v="N"/>
    <x v="1"/>
    <x v="0"/>
    <x v="1"/>
    <s v="Restaurant"/>
    <n v="0"/>
    <n v="0"/>
    <m/>
  </r>
  <r>
    <x v="309"/>
    <d v="2021-05-15T00:00:00"/>
    <s v="GREENSBORO INC"/>
    <s v="607 S Elm St"/>
    <x v="12"/>
    <x v="0"/>
    <s v="27406"/>
    <x v="309"/>
    <s v="Bonchon"/>
    <s v="U"/>
    <s v="Y"/>
    <s v="NC-06"/>
    <x v="0"/>
    <x v="1"/>
    <x v="1"/>
    <x v="0"/>
    <x v="0"/>
    <x v="0"/>
    <s v="Y"/>
    <s v="Y"/>
    <s v="Y"/>
    <s v="Y"/>
    <s v="Corporation"/>
    <s v="N"/>
    <x v="1"/>
    <x v="0"/>
    <x v="0"/>
    <s v="Restaurant"/>
    <n v="0"/>
    <n v="0"/>
    <m/>
  </r>
  <r>
    <x v="310"/>
    <d v="2021-05-15T00:00:00"/>
    <s v="Curry in a Hurry LLC"/>
    <s v="411 W Morgan St"/>
    <x v="4"/>
    <x v="0"/>
    <s v="27603"/>
    <x v="310"/>
    <m/>
    <s v="U"/>
    <s v="Y"/>
    <s v="NC-02"/>
    <x v="0"/>
    <x v="0"/>
    <x v="0"/>
    <x v="0"/>
    <x v="0"/>
    <x v="0"/>
    <s v="Y"/>
    <s v="Y"/>
    <s v="Y"/>
    <s v="Y"/>
    <s v="Limited  Liability Company(LLC)"/>
    <s v="N"/>
    <x v="0"/>
    <x v="0"/>
    <x v="1"/>
    <s v="Food Stand, Food Truck, Food Cart &amp;&amp; Restaurant"/>
    <n v="0"/>
    <n v="0"/>
    <m/>
  </r>
  <r>
    <x v="311"/>
    <d v="2021-05-15T00:00:00"/>
    <s v="Ishana Corporation"/>
    <s v="6715 Hillsborough St Ste 102"/>
    <x v="4"/>
    <x v="0"/>
    <s v="27606"/>
    <x v="311"/>
    <m/>
    <s v="U"/>
    <s v="Y"/>
    <s v="NC-02"/>
    <x v="1"/>
    <x v="0"/>
    <x v="1"/>
    <x v="0"/>
    <x v="0"/>
    <x v="0"/>
    <s v="Y"/>
    <s v="Y"/>
    <s v="Y"/>
    <s v="Y"/>
    <s v="Subchapter S Corporation"/>
    <s v="Y"/>
    <x v="0"/>
    <x v="0"/>
    <x v="1"/>
    <s v="Restaurant"/>
    <n v="0"/>
    <n v="0"/>
    <m/>
  </r>
  <r>
    <x v="312"/>
    <d v="2021-05-15T00:00:00"/>
    <s v="Food Experience Inc"/>
    <s v="1501 Patton Ave Ste 2"/>
    <x v="9"/>
    <x v="0"/>
    <s v="28806"/>
    <x v="312"/>
    <m/>
    <s v="U"/>
    <s v="N"/>
    <s v="NC-11"/>
    <x v="0"/>
    <x v="0"/>
    <x v="0"/>
    <x v="0"/>
    <x v="0"/>
    <x v="0"/>
    <s v="Y"/>
    <s v="Y"/>
    <s v="Y"/>
    <s v="Y"/>
    <s v="Corporation"/>
    <s v="N"/>
    <x v="1"/>
    <x v="0"/>
    <x v="0"/>
    <s v="Caterer"/>
    <n v="0"/>
    <n v="0"/>
    <m/>
  </r>
  <r>
    <x v="313"/>
    <d v="2021-05-15T00:00:00"/>
    <s v="Khan Subway Inc"/>
    <s v="2785 W 5th St"/>
    <x v="107"/>
    <x v="0"/>
    <s v="28358"/>
    <x v="313"/>
    <s v="Subway"/>
    <s v="R"/>
    <s v="Y"/>
    <s v="NC-09"/>
    <x v="0"/>
    <x v="1"/>
    <x v="1"/>
    <x v="0"/>
    <x v="0"/>
    <x v="0"/>
    <s v="Y"/>
    <s v="Y"/>
    <s v="Y"/>
    <s v="Y"/>
    <s v="Subchapter S Corporation"/>
    <s v="Y"/>
    <x v="1"/>
    <x v="0"/>
    <x v="0"/>
    <s v="Restaurant"/>
    <n v="0"/>
    <n v="0"/>
    <m/>
  </r>
  <r>
    <x v="314"/>
    <d v="2021-05-15T00:00:00"/>
    <s v="Fiji Yan Inc."/>
    <s v="1250 Western Blvd"/>
    <x v="59"/>
    <x v="0"/>
    <s v="28540"/>
    <x v="314"/>
    <m/>
    <s v="U"/>
    <s v="N"/>
    <s v="NC-03"/>
    <x v="0"/>
    <x v="1"/>
    <x v="1"/>
    <x v="0"/>
    <x v="0"/>
    <x v="0"/>
    <s v="Y"/>
    <s v="Y"/>
    <s v="Y"/>
    <s v="Y"/>
    <s v="Corporation"/>
    <s v="N"/>
    <x v="0"/>
    <x v="0"/>
    <x v="1"/>
    <s v="Restaurant"/>
    <n v="0"/>
    <n v="0"/>
    <m/>
  </r>
  <r>
    <x v="315"/>
    <d v="2021-05-15T00:00:00"/>
    <s v="Barry's Cafe Inc"/>
    <s v="2851 Jones Franklin Rd"/>
    <x v="4"/>
    <x v="0"/>
    <s v="27606"/>
    <x v="315"/>
    <m/>
    <s v="U"/>
    <s v="N"/>
    <s v="NC-02"/>
    <x v="0"/>
    <x v="0"/>
    <x v="1"/>
    <x v="0"/>
    <x v="0"/>
    <x v="0"/>
    <s v="Y"/>
    <s v="Y"/>
    <s v="Y"/>
    <s v="Y"/>
    <s v="Corporation"/>
    <s v="Y"/>
    <x v="0"/>
    <x v="0"/>
    <x v="1"/>
    <s v="Restaurant"/>
    <n v="0"/>
    <n v="0"/>
    <m/>
  </r>
  <r>
    <x v="316"/>
    <d v="2021-05-15T00:00:00"/>
    <s v="FOODIE CULTURE LLC"/>
    <s v="8640 University City Blvd Ste A1"/>
    <x v="11"/>
    <x v="0"/>
    <s v="28213"/>
    <x v="316"/>
    <m/>
    <s v="U"/>
    <s v="Y"/>
    <s v="NC-08"/>
    <x v="0"/>
    <x v="0"/>
    <x v="1"/>
    <x v="0"/>
    <x v="0"/>
    <x v="0"/>
    <s v="Y"/>
    <s v="Y"/>
    <s v="Y"/>
    <s v="Y"/>
    <s v="Limited  Liability Company(LLC)"/>
    <s v="Y"/>
    <x v="1"/>
    <x v="0"/>
    <x v="0"/>
    <s v="Restaurant"/>
    <n v="0"/>
    <n v="0"/>
    <m/>
  </r>
  <r>
    <x v="317"/>
    <d v="2021-05-15T00:00:00"/>
    <s v="Normando Enterprise LLC"/>
    <s v="101 Bonnie Pl Ste O"/>
    <x v="108"/>
    <x v="0"/>
    <s v="27263"/>
    <x v="317"/>
    <m/>
    <s v="U"/>
    <s v="N"/>
    <s v="NC-06"/>
    <x v="0"/>
    <x v="0"/>
    <x v="1"/>
    <x v="0"/>
    <x v="0"/>
    <x v="0"/>
    <s v="Y"/>
    <s v="Y"/>
    <s v="Y"/>
    <s v="Y"/>
    <s v="Limited  Liability Company(LLC)"/>
    <s v="N"/>
    <x v="0"/>
    <x v="0"/>
    <x v="1"/>
    <s v="Restaurant"/>
    <n v="0"/>
    <n v="0"/>
    <m/>
  </r>
  <r>
    <x v="318"/>
    <d v="2021-05-15T00:00:00"/>
    <s v="Box Seat Management Co."/>
    <s v="5006 High Point Rd Ste E"/>
    <x v="12"/>
    <x v="0"/>
    <s v="27407"/>
    <x v="318"/>
    <m/>
    <s v="U"/>
    <s v="N"/>
    <s v="NC-06"/>
    <x v="1"/>
    <x v="0"/>
    <x v="0"/>
    <x v="0"/>
    <x v="0"/>
    <x v="0"/>
    <s v="Y"/>
    <s v="Y"/>
    <s v="Y"/>
    <s v="Y"/>
    <s v="Corporation"/>
    <s v="N"/>
    <x v="0"/>
    <x v="0"/>
    <x v="1"/>
    <s v="Restaurant"/>
    <n v="0"/>
    <n v="0"/>
    <m/>
  </r>
  <r>
    <x v="319"/>
    <d v="2021-05-15T00:00:00"/>
    <s v="Hillsborough Bar Group LLC"/>
    <s v="115 W Margaret Ln"/>
    <x v="35"/>
    <x v="0"/>
    <s v="27278"/>
    <x v="319"/>
    <m/>
    <s v="U"/>
    <s v="N"/>
    <s v="NC-04"/>
    <x v="1"/>
    <x v="0"/>
    <x v="1"/>
    <x v="0"/>
    <x v="0"/>
    <x v="0"/>
    <s v="Y"/>
    <s v="Y"/>
    <s v="Y"/>
    <s v="Y"/>
    <s v="Limited  Liability Company(LLC)"/>
    <s v="N"/>
    <x v="0"/>
    <x v="0"/>
    <x v="1"/>
    <s v="Bar, Saloon, Lounge, Tavern"/>
    <n v="0"/>
    <n v="0"/>
    <m/>
  </r>
  <r>
    <x v="320"/>
    <d v="2021-05-15T00:00:00"/>
    <s v="GUANABARA INC"/>
    <s v="106 S Holden Rd"/>
    <x v="12"/>
    <x v="0"/>
    <s v="27407"/>
    <x v="320"/>
    <m/>
    <s v="U"/>
    <s v="Y"/>
    <s v="NC-06"/>
    <x v="0"/>
    <x v="0"/>
    <x v="0"/>
    <x v="0"/>
    <x v="0"/>
    <x v="0"/>
    <s v="Y"/>
    <s v="Y"/>
    <s v="Y"/>
    <s v="Y"/>
    <s v="Corporation"/>
    <s v="N"/>
    <x v="1"/>
    <x v="0"/>
    <x v="0"/>
    <s v="Restaurant"/>
    <n v="0"/>
    <n v="0"/>
    <m/>
  </r>
  <r>
    <x v="321"/>
    <d v="2021-05-15T00:00:00"/>
    <s v="Let's Have Fun Dining LLC"/>
    <s v="204 Muirs Chapel Rd. Ste. 100"/>
    <x v="12"/>
    <x v="0"/>
    <s v="27410"/>
    <x v="321"/>
    <m/>
    <s v="U"/>
    <s v="N"/>
    <s v="NC-06"/>
    <x v="0"/>
    <x v="1"/>
    <x v="1"/>
    <x v="0"/>
    <x v="0"/>
    <x v="0"/>
    <s v="Y"/>
    <s v="Y"/>
    <s v="Y"/>
    <s v="Y"/>
    <s v="Limited  Liability Company(LLC)"/>
    <s v="N"/>
    <x v="0"/>
    <x v="0"/>
    <x v="1"/>
    <s v="Restaurant"/>
    <n v="0"/>
    <n v="0"/>
    <m/>
  </r>
  <r>
    <x v="322"/>
    <d v="2021-05-15T00:00:00"/>
    <s v="Two Guys n A Kitchen"/>
    <s v="2701 Freedom Dr Suite B"/>
    <x v="11"/>
    <x v="0"/>
    <s v="28208"/>
    <x v="322"/>
    <m/>
    <s v="U"/>
    <s v="Y"/>
    <s v="NC-12"/>
    <x v="0"/>
    <x v="0"/>
    <x v="1"/>
    <x v="0"/>
    <x v="0"/>
    <x v="0"/>
    <s v="Y"/>
    <s v="Y"/>
    <s v="Y"/>
    <s v="Y"/>
    <s v="Limited  Liability Company(LLC)"/>
    <s v="Y"/>
    <x v="1"/>
    <x v="0"/>
    <x v="0"/>
    <s v="Caterer &amp;&amp; Food Stand, Food Truck, Food Cart"/>
    <n v="0"/>
    <n v="0"/>
    <m/>
  </r>
  <r>
    <x v="323"/>
    <d v="2021-05-15T00:00:00"/>
    <s v="KAKK LLC"/>
    <s v="6623 Market St"/>
    <x v="0"/>
    <x v="0"/>
    <s v="28405"/>
    <x v="323"/>
    <m/>
    <s v="U"/>
    <s v="N"/>
    <s v="NC-07"/>
    <x v="1"/>
    <x v="0"/>
    <x v="0"/>
    <x v="0"/>
    <x v="0"/>
    <x v="0"/>
    <s v="Y"/>
    <s v="Y"/>
    <s v="Y"/>
    <s v="Y"/>
    <s v="Subchapter S Corporation"/>
    <s v="N"/>
    <x v="0"/>
    <x v="0"/>
    <x v="1"/>
    <s v="Caterer &amp;&amp; Food Stand, Food Truck, Food Cart &amp;&amp; Restaurant"/>
    <n v="0"/>
    <n v="0"/>
    <m/>
  </r>
  <r>
    <x v="324"/>
    <d v="2021-05-15T00:00:00"/>
    <s v="Nakato NC LLC"/>
    <s v="8601 University Exec Park Dr"/>
    <x v="11"/>
    <x v="0"/>
    <s v="28262"/>
    <x v="324"/>
    <m/>
    <s v="U"/>
    <s v="N"/>
    <s v="NC-08"/>
    <x v="0"/>
    <x v="1"/>
    <x v="1"/>
    <x v="0"/>
    <x v="0"/>
    <x v="0"/>
    <s v="Y"/>
    <s v="Y"/>
    <s v="Y"/>
    <s v="Y"/>
    <s v="Limited  Liability Company(LLC)"/>
    <s v="N"/>
    <x v="1"/>
    <x v="0"/>
    <x v="0"/>
    <s v="Restaurant"/>
    <n v="0"/>
    <n v="0"/>
    <m/>
  </r>
  <r>
    <x v="325"/>
    <d v="2021-05-15T00:00:00"/>
    <s v="Chubby's Subs and Such Inc"/>
    <s v="104 Thornburg Dr SE Ste K"/>
    <x v="109"/>
    <x v="0"/>
    <s v="28613"/>
    <x v="325"/>
    <m/>
    <s v="R"/>
    <s v="Y"/>
    <s v="NC-05"/>
    <x v="0"/>
    <x v="1"/>
    <x v="1"/>
    <x v="0"/>
    <x v="1"/>
    <x v="0"/>
    <s v="Y"/>
    <s v="Y"/>
    <s v="N"/>
    <s v="Y"/>
    <s v="Corporation"/>
    <s v="N"/>
    <x v="0"/>
    <x v="0"/>
    <x v="1"/>
    <s v="Restaurant"/>
    <n v="0"/>
    <n v="0"/>
    <m/>
  </r>
  <r>
    <x v="326"/>
    <d v="2021-05-15T00:00:00"/>
    <s v="Varna LLC"/>
    <s v="10255 Chapel Hill Rd Ste 200"/>
    <x v="2"/>
    <x v="0"/>
    <s v="27560"/>
    <x v="326"/>
    <m/>
    <s v="U"/>
    <s v="N"/>
    <s v="NC-02"/>
    <x v="0"/>
    <x v="1"/>
    <x v="1"/>
    <x v="1"/>
    <x v="1"/>
    <x v="1"/>
    <s v="Y"/>
    <s v="Y"/>
    <s v="N"/>
    <s v="Y"/>
    <s v="Corporation"/>
    <s v="N"/>
    <x v="0"/>
    <x v="0"/>
    <x v="1"/>
    <s v="Restaurant"/>
    <n v="0"/>
    <n v="0"/>
    <m/>
  </r>
  <r>
    <x v="327"/>
    <d v="2021-05-15T00:00:00"/>
    <s v="WY Kitchen Raleigh Inc."/>
    <s v="8320 Litchford Rd Ste 160"/>
    <x v="4"/>
    <x v="0"/>
    <s v="27615"/>
    <x v="327"/>
    <m/>
    <s v="U"/>
    <s v="N"/>
    <s v="NC-02"/>
    <x v="0"/>
    <x v="1"/>
    <x v="1"/>
    <x v="0"/>
    <x v="0"/>
    <x v="0"/>
    <s v="Y"/>
    <s v="Y"/>
    <s v="Y"/>
    <s v="Y"/>
    <s v="Subchapter S Corporation"/>
    <s v="N"/>
    <x v="1"/>
    <x v="0"/>
    <x v="0"/>
    <s v="Restaurant"/>
    <n v="0"/>
    <n v="0"/>
    <m/>
  </r>
  <r>
    <x v="328"/>
    <d v="2021-05-15T00:00:00"/>
    <s v="T&amp;S2 LLC"/>
    <s v="4005 Precision Way"/>
    <x v="62"/>
    <x v="0"/>
    <s v="27265"/>
    <x v="328"/>
    <m/>
    <s v="U"/>
    <s v="N"/>
    <s v="NC-06"/>
    <x v="0"/>
    <x v="1"/>
    <x v="1"/>
    <x v="0"/>
    <x v="0"/>
    <x v="0"/>
    <s v="Y"/>
    <s v="Y"/>
    <s v="Y"/>
    <s v="Y"/>
    <s v="Limited  Liability Company(LLC)"/>
    <s v="N"/>
    <x v="1"/>
    <x v="0"/>
    <x v="0"/>
    <s v="Restaurant"/>
    <n v="0"/>
    <n v="0"/>
    <m/>
  </r>
  <r>
    <x v="329"/>
    <d v="2021-05-15T00:00:00"/>
    <s v="Adelines Inc"/>
    <s v="2201 Walker Ave"/>
    <x v="12"/>
    <x v="0"/>
    <s v="27403"/>
    <x v="329"/>
    <m/>
    <s v="U"/>
    <s v="Y"/>
    <s v="NC-06"/>
    <x v="1"/>
    <x v="0"/>
    <x v="0"/>
    <x v="0"/>
    <x v="0"/>
    <x v="0"/>
    <s v="Y"/>
    <s v="Y"/>
    <s v="Y"/>
    <s v="Y"/>
    <s v="Corporation"/>
    <s v="N"/>
    <x v="0"/>
    <x v="0"/>
    <x v="1"/>
    <s v="Restaurant"/>
    <n v="0"/>
    <n v="0"/>
    <m/>
  </r>
  <r>
    <x v="330"/>
    <d v="2021-05-15T00:00:00"/>
    <s v="Gypsy Queen Cuisine Deli &amp; Market"/>
    <s v="807 A Patton Ave"/>
    <x v="9"/>
    <x v="0"/>
    <s v="28806"/>
    <x v="330"/>
    <m/>
    <s v="U"/>
    <s v="Y"/>
    <s v="NC-11"/>
    <x v="1"/>
    <x v="0"/>
    <x v="1"/>
    <x v="0"/>
    <x v="0"/>
    <x v="0"/>
    <s v="Y"/>
    <s v="Y"/>
    <s v="Y"/>
    <s v="Y"/>
    <s v="Subchapter S Corporation"/>
    <s v="N"/>
    <x v="1"/>
    <x v="0"/>
    <x v="1"/>
    <s v="Caterer &amp;&amp; Food Stand, Food Truck, Food Cart &amp;&amp; Restaurant"/>
    <n v="0"/>
    <n v="0"/>
    <m/>
  </r>
  <r>
    <x v="331"/>
    <d v="2021-05-15T00:00:00"/>
    <s v="Event Management Solutions Inc."/>
    <s v="436 East 36th St."/>
    <x v="11"/>
    <x v="0"/>
    <s v="28205"/>
    <x v="331"/>
    <m/>
    <s v="U"/>
    <s v="Y"/>
    <s v="NC-12"/>
    <x v="0"/>
    <x v="0"/>
    <x v="0"/>
    <x v="0"/>
    <x v="0"/>
    <x v="0"/>
    <s v="Y"/>
    <s v="Y"/>
    <s v="Y"/>
    <s v="Y"/>
    <s v="Corporation"/>
    <s v="Y"/>
    <x v="1"/>
    <x v="0"/>
    <x v="0"/>
    <s v="Caterer &amp;&amp; Food Stand, Food Truck, Food Cart"/>
    <n v="0"/>
    <n v="0"/>
    <m/>
  </r>
  <r>
    <x v="332"/>
    <d v="2021-05-15T00:00:00"/>
    <s v="Grandview Restaurant INC"/>
    <s v="10575-1 HWY 105S"/>
    <x v="110"/>
    <x v="0"/>
    <s v="28604"/>
    <x v="332"/>
    <m/>
    <s v="R"/>
    <s v="Y"/>
    <s v="NC-05"/>
    <x v="1"/>
    <x v="0"/>
    <x v="0"/>
    <x v="0"/>
    <x v="0"/>
    <x v="0"/>
    <s v="Y"/>
    <s v="Y"/>
    <s v="Y"/>
    <s v="Y"/>
    <s v="Subchapter S Corporation"/>
    <s v="N"/>
    <x v="0"/>
    <x v="0"/>
    <x v="1"/>
    <s v="Restaurant"/>
    <n v="0"/>
    <n v="0"/>
    <m/>
  </r>
  <r>
    <x v="333"/>
    <d v="2021-05-15T00:00:00"/>
    <s v="Ara Hospitality Inc."/>
    <s v="2945 S Miami Blvd Ste 130"/>
    <x v="8"/>
    <x v="0"/>
    <s v="27703"/>
    <x v="333"/>
    <m/>
    <s v="U"/>
    <s v="N"/>
    <s v="NC-02"/>
    <x v="0"/>
    <x v="1"/>
    <x v="1"/>
    <x v="1"/>
    <x v="0"/>
    <x v="0"/>
    <s v="Y"/>
    <s v="Y"/>
    <s v="N"/>
    <s v="Y"/>
    <s v="Corporation"/>
    <s v="N"/>
    <x v="1"/>
    <x v="0"/>
    <x v="0"/>
    <s v="Restaurant"/>
    <n v="0"/>
    <n v="0"/>
    <m/>
  </r>
  <r>
    <x v="334"/>
    <d v="2021-05-15T00:00:00"/>
    <s v="Japan 49 LLC"/>
    <s v="10920 Winds Crossing Dr"/>
    <x v="11"/>
    <x v="0"/>
    <s v="28273"/>
    <x v="334"/>
    <m/>
    <s v="U"/>
    <s v="N"/>
    <s v="NC-09"/>
    <x v="1"/>
    <x v="0"/>
    <x v="0"/>
    <x v="0"/>
    <x v="0"/>
    <x v="0"/>
    <s v="Y"/>
    <s v="Y"/>
    <s v="Y"/>
    <s v="Y"/>
    <s v="Limited Liability Partnership"/>
    <s v="N"/>
    <x v="1"/>
    <x v="0"/>
    <x v="0"/>
    <s v="Restaurant"/>
    <n v="0"/>
    <n v="0"/>
    <m/>
  </r>
  <r>
    <x v="335"/>
    <d v="2021-05-15T00:00:00"/>
    <s v="ZSGS LLC"/>
    <s v="519 W North St"/>
    <x v="4"/>
    <x v="0"/>
    <s v="27603"/>
    <x v="335"/>
    <m/>
    <s v="U"/>
    <s v="N"/>
    <s v="NC-02"/>
    <x v="1"/>
    <x v="1"/>
    <x v="0"/>
    <x v="0"/>
    <x v="0"/>
    <x v="0"/>
    <s v="Y"/>
    <s v="Y"/>
    <s v="Y"/>
    <s v="Y"/>
    <s v="Limited  Liability Company(LLC)"/>
    <s v="N"/>
    <x v="0"/>
    <x v="0"/>
    <x v="1"/>
    <s v="Restaurant"/>
    <n v="0"/>
    <n v="0"/>
    <m/>
  </r>
  <r>
    <x v="336"/>
    <d v="2021-05-15T00:00:00"/>
    <s v="McSono LLC"/>
    <s v="115 N Main St"/>
    <x v="111"/>
    <x v="0"/>
    <s v="28753"/>
    <x v="336"/>
    <m/>
    <s v="R"/>
    <s v="N"/>
    <s v="NC-11"/>
    <x v="0"/>
    <x v="1"/>
    <x v="1"/>
    <x v="1"/>
    <x v="1"/>
    <x v="0"/>
    <s v="Y"/>
    <s v="Y"/>
    <s v="Y"/>
    <s v="N"/>
    <s v="Limited  Liability Company(LLC)"/>
    <s v="N"/>
    <x v="0"/>
    <x v="0"/>
    <x v="1"/>
    <s v="Restaurant"/>
    <n v="0"/>
    <n v="0"/>
    <m/>
  </r>
  <r>
    <x v="337"/>
    <d v="2021-05-15T00:00:00"/>
    <s v="Sarvejana LLC"/>
    <s v="128 Brevard Ct"/>
    <x v="11"/>
    <x v="0"/>
    <s v="28202"/>
    <x v="337"/>
    <m/>
    <s v="U"/>
    <s v="N"/>
    <s v="NC-12"/>
    <x v="0"/>
    <x v="1"/>
    <x v="0"/>
    <x v="0"/>
    <x v="0"/>
    <x v="0"/>
    <s v="Y"/>
    <s v="Y"/>
    <s v="Y"/>
    <s v="Y"/>
    <s v="Limited  Liability Company(LLC)"/>
    <s v="N"/>
    <x v="0"/>
    <x v="0"/>
    <x v="1"/>
    <s v="Restaurant"/>
    <n v="0"/>
    <n v="0"/>
    <m/>
  </r>
  <r>
    <x v="338"/>
    <d v="2021-05-15T00:00:00"/>
    <s v="Bida Manda LLC"/>
    <s v="222 S Blount St"/>
    <x v="4"/>
    <x v="0"/>
    <s v="27601"/>
    <x v="338"/>
    <m/>
    <s v="U"/>
    <s v="Y"/>
    <s v="NC-02"/>
    <x v="1"/>
    <x v="0"/>
    <x v="0"/>
    <x v="0"/>
    <x v="0"/>
    <x v="0"/>
    <s v="Y"/>
    <s v="Y"/>
    <s v="Y"/>
    <s v="Y"/>
    <s v="Limited  Liability Company(LLC)"/>
    <s v="N"/>
    <x v="1"/>
    <x v="0"/>
    <x v="0"/>
    <s v="Restaurant"/>
    <n v="0"/>
    <n v="0"/>
    <m/>
  </r>
  <r>
    <x v="339"/>
    <d v="2021-05-15T00:00:00"/>
    <s v="Centro Mexican Restaurant"/>
    <s v="106 S Wilmington St"/>
    <x v="4"/>
    <x v="0"/>
    <s v="27601"/>
    <x v="339"/>
    <m/>
    <s v="U"/>
    <s v="Y"/>
    <s v="NC-02"/>
    <x v="1"/>
    <x v="1"/>
    <x v="0"/>
    <x v="1"/>
    <x v="0"/>
    <x v="1"/>
    <s v="Y"/>
    <s v="Y"/>
    <s v="N"/>
    <s v="Y"/>
    <s v="Corporation"/>
    <s v="N"/>
    <x v="1"/>
    <x v="0"/>
    <x v="1"/>
    <s v="Restaurant"/>
    <n v="0"/>
    <n v="0"/>
    <m/>
  </r>
  <r>
    <x v="340"/>
    <d v="2021-05-15T00:00:00"/>
    <s v="Valhalla Meadery LLC"/>
    <s v="1048 Copperfield Blvd NE Ste 101"/>
    <x v="22"/>
    <x v="0"/>
    <s v="28025"/>
    <x v="340"/>
    <m/>
    <s v="U"/>
    <s v="N"/>
    <s v="NC-08"/>
    <x v="1"/>
    <x v="1"/>
    <x v="1"/>
    <x v="0"/>
    <x v="1"/>
    <x v="1"/>
    <s v="Y"/>
    <s v="Y"/>
    <s v="N"/>
    <s v="Y"/>
    <s v="Limited  Liability Company(LLC)"/>
    <s v="N"/>
    <x v="0"/>
    <x v="1"/>
    <x v="0"/>
    <s v="Brewery and/or microbrewery ** &amp;&amp; Brewpub, Tasting Room, Taproom ** &amp;&amp; Restaurant"/>
    <n v="0"/>
    <n v="0"/>
    <m/>
  </r>
  <r>
    <x v="341"/>
    <d v="2021-05-15T00:00:00"/>
    <s v="Ruckus Inc"/>
    <s v="2233 Avent Ferry Rd"/>
    <x v="4"/>
    <x v="0"/>
    <s v="27606"/>
    <x v="341"/>
    <m/>
    <s v="U"/>
    <s v="Y"/>
    <s v="NC-02"/>
    <x v="1"/>
    <x v="1"/>
    <x v="1"/>
    <x v="1"/>
    <x v="1"/>
    <x v="0"/>
    <s v="Y"/>
    <s v="Y"/>
    <s v="N"/>
    <s v="Y"/>
    <s v="Corporation"/>
    <s v="Y"/>
    <x v="1"/>
    <x v="0"/>
    <x v="0"/>
    <s v="Restaurant"/>
    <n v="0"/>
    <n v="0"/>
    <m/>
  </r>
  <r>
    <x v="342"/>
    <d v="2021-05-15T00:00:00"/>
    <s v="Tsurumen Fayetteville Inc."/>
    <s v="508 N McPherson Church Rd"/>
    <x v="40"/>
    <x v="0"/>
    <s v="28303"/>
    <x v="342"/>
    <m/>
    <s v="U"/>
    <s v="N"/>
    <s v="NC-08"/>
    <x v="1"/>
    <x v="0"/>
    <x v="0"/>
    <x v="0"/>
    <x v="0"/>
    <x v="0"/>
    <s v="Y"/>
    <s v="Y"/>
    <s v="Y"/>
    <s v="Y"/>
    <s v="Subchapter S Corporation"/>
    <s v="N"/>
    <x v="1"/>
    <x v="0"/>
    <x v="0"/>
    <s v="Restaurant"/>
    <n v="0"/>
    <n v="0"/>
    <m/>
  </r>
  <r>
    <x v="343"/>
    <d v="2021-05-15T00:00:00"/>
    <s v="Asahi Inc"/>
    <s v="10577 E Nc Highway 97"/>
    <x v="26"/>
    <x v="0"/>
    <s v="27803"/>
    <x v="343"/>
    <s v="Subway"/>
    <s v="R"/>
    <s v="N"/>
    <s v="NC-01"/>
    <x v="0"/>
    <x v="1"/>
    <x v="0"/>
    <x v="0"/>
    <x v="0"/>
    <x v="0"/>
    <s v="Y"/>
    <s v="Y"/>
    <s v="Y"/>
    <s v="Y"/>
    <s v="Corporation"/>
    <s v="N"/>
    <x v="1"/>
    <x v="0"/>
    <x v="0"/>
    <s v="Restaurant"/>
    <n v="0"/>
    <n v="0"/>
    <m/>
  </r>
  <r>
    <x v="344"/>
    <d v="2021-05-16T00:00:00"/>
    <s v="Hansen Catering Inc"/>
    <s v="1035 N Country Club Rd"/>
    <x v="39"/>
    <x v="0"/>
    <s v="28712"/>
    <x v="344"/>
    <m/>
    <s v="R"/>
    <s v="N"/>
    <s v="NC-11"/>
    <x v="0"/>
    <x v="0"/>
    <x v="1"/>
    <x v="0"/>
    <x v="0"/>
    <x v="0"/>
    <s v="Y"/>
    <s v="Y"/>
    <s v="Y"/>
    <s v="Y"/>
    <s v="Limited  Liability Company(LLC)"/>
    <s v="N"/>
    <x v="0"/>
    <x v="0"/>
    <x v="1"/>
    <s v="Restaurant"/>
    <n v="0"/>
    <n v="0"/>
    <m/>
  </r>
  <r>
    <x v="345"/>
    <d v="2021-05-16T00:00:00"/>
    <s v="Lam buffet inc"/>
    <s v="1608 E 11th St"/>
    <x v="112"/>
    <x v="0"/>
    <s v="27344"/>
    <x v="345"/>
    <m/>
    <s v="R"/>
    <s v="Y"/>
    <s v="NC-04"/>
    <x v="0"/>
    <x v="1"/>
    <x v="1"/>
    <x v="0"/>
    <x v="0"/>
    <x v="0"/>
    <s v="Y"/>
    <s v="Y"/>
    <s v="Y"/>
    <s v="Y"/>
    <s v="Corporation"/>
    <s v="Y"/>
    <x v="1"/>
    <x v="0"/>
    <x v="0"/>
    <s v="Restaurant"/>
    <n v="0"/>
    <n v="0"/>
    <m/>
  </r>
  <r>
    <x v="346"/>
    <d v="2021-05-16T00:00:00"/>
    <s v="Thai At Main St. LLC"/>
    <s v="317 W Main St"/>
    <x v="8"/>
    <x v="0"/>
    <s v="27701"/>
    <x v="346"/>
    <m/>
    <s v="U"/>
    <s v="Y"/>
    <s v="NC-04"/>
    <x v="0"/>
    <x v="0"/>
    <x v="0"/>
    <x v="0"/>
    <x v="0"/>
    <x v="0"/>
    <s v="Y"/>
    <s v="Y"/>
    <s v="Y"/>
    <s v="Y"/>
    <s v="Corporation"/>
    <s v="N"/>
    <x v="1"/>
    <x v="0"/>
    <x v="0"/>
    <s v="Restaurant"/>
    <n v="0"/>
    <n v="0"/>
    <m/>
  </r>
  <r>
    <x v="347"/>
    <d v="2021-05-16T00:00:00"/>
    <s v="Shree santram Corp"/>
    <s v="2221 Roxie St NE"/>
    <x v="113"/>
    <x v="0"/>
    <s v="28083"/>
    <x v="347"/>
    <s v="Subway"/>
    <s v="R"/>
    <s v="Y"/>
    <s v="NC-08"/>
    <x v="1"/>
    <x v="0"/>
    <x v="0"/>
    <x v="0"/>
    <x v="0"/>
    <x v="0"/>
    <s v="Y"/>
    <s v="Y"/>
    <s v="Y"/>
    <s v="Y"/>
    <s v="Corporation"/>
    <s v="Y"/>
    <x v="1"/>
    <x v="0"/>
    <x v="0"/>
    <s v="Restaurant"/>
    <n v="0"/>
    <n v="0"/>
    <m/>
  </r>
  <r>
    <x v="348"/>
    <d v="2021-05-16T00:00:00"/>
    <s v="L A Reynolds"/>
    <s v="381 Jonestown Rd"/>
    <x v="54"/>
    <x v="0"/>
    <s v="27104"/>
    <x v="348"/>
    <m/>
    <s v="U"/>
    <s v="Y"/>
    <s v="NC-06"/>
    <x v="0"/>
    <x v="0"/>
    <x v="0"/>
    <x v="0"/>
    <x v="0"/>
    <x v="0"/>
    <s v="Y"/>
    <s v="Y"/>
    <s v="Y"/>
    <s v="Y"/>
    <s v="Corporation"/>
    <s v="N"/>
    <x v="1"/>
    <x v="0"/>
    <x v="0"/>
    <s v="Caterer"/>
    <n v="0"/>
    <n v="0"/>
    <m/>
  </r>
  <r>
    <x v="349"/>
    <d v="2021-05-16T00:00:00"/>
    <s v="Romdrey LLC"/>
    <s v="35 Suttles Road Suite 100"/>
    <x v="114"/>
    <x v="0"/>
    <s v="27312"/>
    <x v="349"/>
    <m/>
    <s v="R"/>
    <s v="N"/>
    <s v="NC-04"/>
    <x v="1"/>
    <x v="0"/>
    <x v="0"/>
    <x v="0"/>
    <x v="0"/>
    <x v="0"/>
    <s v="Y"/>
    <s v="Y"/>
    <s v="Y"/>
    <s v="Y"/>
    <s v="Limited  Liability Company(LLC)"/>
    <s v="N"/>
    <x v="0"/>
    <x v="0"/>
    <x v="1"/>
    <s v="Restaurant"/>
    <n v="0"/>
    <n v="0"/>
    <m/>
  </r>
  <r>
    <x v="350"/>
    <d v="2021-05-16T00:00:00"/>
    <s v="Creative Catering LLC"/>
    <s v="4784 Kinnamon Rd"/>
    <x v="54"/>
    <x v="0"/>
    <n v="27103"/>
    <x v="350"/>
    <m/>
    <s v="U"/>
    <s v="N"/>
    <s v="NC-06"/>
    <x v="0"/>
    <x v="0"/>
    <x v="1"/>
    <x v="0"/>
    <x v="0"/>
    <x v="0"/>
    <s v="Y"/>
    <s v="Y"/>
    <s v="Y"/>
    <s v="Y"/>
    <s v="Limited  Liability Company(LLC)"/>
    <s v="N"/>
    <x v="0"/>
    <x v="0"/>
    <x v="1"/>
    <s v="Caterer"/>
    <n v="0"/>
    <n v="0"/>
    <m/>
  </r>
  <r>
    <x v="351"/>
    <d v="2021-05-16T00:00:00"/>
    <s v="1900 Mexican Grill LLC"/>
    <s v="5510 Park Road Suite 1E"/>
    <x v="11"/>
    <x v="0"/>
    <s v="28209"/>
    <x v="351"/>
    <m/>
    <s v="U"/>
    <s v="N"/>
    <s v="NC-09"/>
    <x v="1"/>
    <x v="0"/>
    <x v="1"/>
    <x v="0"/>
    <x v="0"/>
    <x v="0"/>
    <s v="Y"/>
    <s v="Y"/>
    <s v="Y"/>
    <s v="Y"/>
    <s v="Limited  Liability Company(LLC)"/>
    <s v="N"/>
    <x v="0"/>
    <x v="0"/>
    <x v="1"/>
    <s v="Restaurant"/>
    <n v="0"/>
    <n v="0"/>
    <m/>
  </r>
  <r>
    <x v="352"/>
    <d v="2021-05-16T00:00:00"/>
    <s v="bernardin's inc"/>
    <s v="901 W 4th St"/>
    <x v="54"/>
    <x v="0"/>
    <s v="27101"/>
    <x v="352"/>
    <m/>
    <s v="U"/>
    <s v="Y"/>
    <s v="NC-06"/>
    <x v="0"/>
    <x v="0"/>
    <x v="1"/>
    <x v="0"/>
    <x v="0"/>
    <x v="0"/>
    <s v="Y"/>
    <s v="Y"/>
    <s v="Y"/>
    <s v="Y"/>
    <s v="Corporation"/>
    <s v="Y"/>
    <x v="1"/>
    <x v="0"/>
    <x v="0"/>
    <s v="Restaurant"/>
    <n v="0"/>
    <n v="0"/>
    <m/>
  </r>
  <r>
    <x v="353"/>
    <d v="2021-05-16T00:00:00"/>
    <s v="shiv-shanker inc"/>
    <s v="10159 Us 70 Business Hwy W"/>
    <x v="103"/>
    <x v="0"/>
    <s v="27520"/>
    <x v="353"/>
    <s v="Subway"/>
    <s v="R"/>
    <s v="Y"/>
    <s v="NC-02"/>
    <x v="0"/>
    <x v="0"/>
    <x v="1"/>
    <x v="0"/>
    <x v="0"/>
    <x v="0"/>
    <s v="Y"/>
    <s v="Y"/>
    <s v="Y"/>
    <s v="Y"/>
    <s v="Subchapter S Corporation"/>
    <s v="Y"/>
    <x v="1"/>
    <x v="0"/>
    <x v="0"/>
    <s v="Restaurant"/>
    <n v="0"/>
    <n v="0"/>
    <m/>
  </r>
  <r>
    <x v="354"/>
    <d v="2021-05-16T00:00:00"/>
    <s v="TLC THAI MAX LLC"/>
    <s v="3320 SILAS CREEK PARKWAY FC 9"/>
    <x v="54"/>
    <x v="0"/>
    <n v="27103"/>
    <x v="354"/>
    <m/>
    <s v="U"/>
    <s v="Y"/>
    <s v="NC-06"/>
    <x v="0"/>
    <x v="0"/>
    <x v="0"/>
    <x v="0"/>
    <x v="0"/>
    <x v="0"/>
    <s v="Y"/>
    <s v="Y"/>
    <s v="Y"/>
    <s v="Y"/>
    <s v="Limited  Liability Company(LLC)"/>
    <s v="N"/>
    <x v="1"/>
    <x v="0"/>
    <x v="0"/>
    <s v="Restaurant"/>
    <n v="0"/>
    <n v="0"/>
    <m/>
  </r>
  <r>
    <x v="355"/>
    <d v="2021-05-16T00:00:00"/>
    <s v="Himalayan Grill LLC"/>
    <s v="1207 Kildaire Farm Rd Ste J"/>
    <x v="28"/>
    <x v="0"/>
    <s v="27511"/>
    <x v="355"/>
    <m/>
    <s v="U"/>
    <s v="N"/>
    <s v="NC-02"/>
    <x v="0"/>
    <x v="0"/>
    <x v="1"/>
    <x v="0"/>
    <x v="0"/>
    <x v="0"/>
    <s v="N"/>
    <s v="Y"/>
    <s v="Y"/>
    <s v="Y"/>
    <s v="Limited  Liability Company(LLC)"/>
    <s v="N"/>
    <x v="1"/>
    <x v="0"/>
    <x v="0"/>
    <s v="Restaurant"/>
    <n v="0"/>
    <n v="0"/>
    <m/>
  </r>
  <r>
    <x v="356"/>
    <d v="2021-05-16T00:00:00"/>
    <s v="C F Nians Corp"/>
    <s v="1401 SE Maynard Rd Ste L"/>
    <x v="28"/>
    <x v="0"/>
    <s v="27511"/>
    <x v="356"/>
    <m/>
    <s v="U"/>
    <s v="N"/>
    <s v="NC-02"/>
    <x v="0"/>
    <x v="1"/>
    <x v="1"/>
    <x v="0"/>
    <x v="0"/>
    <x v="0"/>
    <s v="Y"/>
    <s v="Y"/>
    <s v="Y"/>
    <s v="Y"/>
    <s v="Subchapter S Corporation"/>
    <s v="N"/>
    <x v="1"/>
    <x v="0"/>
    <x v="0"/>
    <s v="Restaurant"/>
    <n v="0"/>
    <n v="0"/>
    <m/>
  </r>
  <r>
    <x v="357"/>
    <d v="2021-05-16T00:00:00"/>
    <s v="Broadway Arts Catering and Event Specialists"/>
    <s v="49 Broadway St Ste 9"/>
    <x v="9"/>
    <x v="0"/>
    <s v="28801"/>
    <x v="357"/>
    <m/>
    <s v="U"/>
    <s v="Y"/>
    <s v="NC-11"/>
    <x v="0"/>
    <x v="1"/>
    <x v="1"/>
    <x v="0"/>
    <x v="0"/>
    <x v="0"/>
    <s v="Y"/>
    <s v="Y"/>
    <s v="Y"/>
    <s v="Y"/>
    <s v="Corporation"/>
    <s v="N"/>
    <x v="0"/>
    <x v="0"/>
    <x v="1"/>
    <s v="Caterer"/>
    <n v="0"/>
    <n v="0"/>
    <m/>
  </r>
  <r>
    <x v="358"/>
    <d v="2021-05-16T00:00:00"/>
    <s v="M &amp; D AHN INC."/>
    <s v="5062 Yadkin Rd"/>
    <x v="40"/>
    <x v="0"/>
    <s v="28303"/>
    <x v="358"/>
    <m/>
    <s v="U"/>
    <s v="N"/>
    <s v="NC-08"/>
    <x v="0"/>
    <x v="0"/>
    <x v="0"/>
    <x v="0"/>
    <x v="0"/>
    <x v="0"/>
    <s v="Y"/>
    <s v="Y"/>
    <s v="Y"/>
    <s v="Y"/>
    <s v="Subchapter S Corporation"/>
    <s v="N"/>
    <x v="1"/>
    <x v="0"/>
    <x v="0"/>
    <s v="Restaurant"/>
    <n v="0"/>
    <n v="0"/>
    <m/>
  </r>
  <r>
    <x v="359"/>
    <d v="2021-05-16T00:00:00"/>
    <s v="OFFENHAUSER &amp; BEDSOLE INVESTMENTS INC"/>
    <s v="2417 ROBESON STREET"/>
    <x v="40"/>
    <x v="0"/>
    <s v="28305"/>
    <x v="359"/>
    <m/>
    <s v="U"/>
    <s v="Y"/>
    <s v="NC-08"/>
    <x v="1"/>
    <x v="0"/>
    <x v="0"/>
    <x v="0"/>
    <x v="0"/>
    <x v="0"/>
    <s v="Y"/>
    <s v="Y"/>
    <s v="Y"/>
    <s v="Y"/>
    <s v="Corporation"/>
    <s v="N"/>
    <x v="0"/>
    <x v="1"/>
    <x v="1"/>
    <s v="Bar, Saloon, Lounge, Tavern"/>
    <n v="0"/>
    <n v="0"/>
    <m/>
  </r>
  <r>
    <x v="360"/>
    <d v="2021-05-16T00:00:00"/>
    <s v="Hung-Tao Inc"/>
    <s v="218 N Poindexter St"/>
    <x v="24"/>
    <x v="0"/>
    <s v="27909"/>
    <x v="360"/>
    <m/>
    <s v="R"/>
    <s v="Y"/>
    <s v="NC-03"/>
    <x v="0"/>
    <x v="1"/>
    <x v="1"/>
    <x v="0"/>
    <x v="0"/>
    <x v="0"/>
    <s v="Y"/>
    <s v="N"/>
    <s v="Y"/>
    <s v="Y"/>
    <s v="Corporation"/>
    <s v="Y"/>
    <x v="1"/>
    <x v="0"/>
    <x v="0"/>
    <s v="Restaurant"/>
    <n v="0"/>
    <n v="0"/>
    <m/>
  </r>
  <r>
    <x v="361"/>
    <d v="2021-05-16T00:00:00"/>
    <s v="Hako Sushi Inc"/>
    <s v="2603 Glenwood Ave Ste 155"/>
    <x v="4"/>
    <x v="0"/>
    <s v="27608"/>
    <x v="361"/>
    <m/>
    <s v="U"/>
    <s v="N"/>
    <s v="NC-02"/>
    <x v="0"/>
    <x v="1"/>
    <x v="1"/>
    <x v="0"/>
    <x v="0"/>
    <x v="0"/>
    <s v="Y"/>
    <s v="Y"/>
    <s v="Y"/>
    <s v="Y"/>
    <s v="Subchapter S Corporation"/>
    <s v="N"/>
    <x v="1"/>
    <x v="0"/>
    <x v="0"/>
    <s v="Restaurant"/>
    <n v="0"/>
    <n v="0"/>
    <m/>
  </r>
  <r>
    <x v="362"/>
    <d v="2021-05-16T00:00:00"/>
    <s v="GC Westover Inc."/>
    <s v="1430 Westover Ter"/>
    <x v="12"/>
    <x v="0"/>
    <s v="27408"/>
    <x v="362"/>
    <s v="CoreLife Eatery"/>
    <s v="U"/>
    <s v="N"/>
    <s v="NC-06"/>
    <x v="0"/>
    <x v="0"/>
    <x v="0"/>
    <x v="0"/>
    <x v="0"/>
    <x v="0"/>
    <s v="Y"/>
    <s v="Y"/>
    <s v="Y"/>
    <s v="Y"/>
    <s v="Corporation"/>
    <s v="N"/>
    <x v="0"/>
    <x v="0"/>
    <x v="1"/>
    <s v="Restaurant"/>
    <n v="0"/>
    <n v="0"/>
    <m/>
  </r>
  <r>
    <x v="363"/>
    <d v="2021-05-16T00:00:00"/>
    <s v="COPA LLC"/>
    <s v="107 W Main St"/>
    <x v="8"/>
    <x v="0"/>
    <s v="27701"/>
    <x v="363"/>
    <m/>
    <s v="U"/>
    <s v="Y"/>
    <s v="NC-04"/>
    <x v="1"/>
    <x v="0"/>
    <x v="0"/>
    <x v="0"/>
    <x v="0"/>
    <x v="0"/>
    <s v="Y"/>
    <s v="Y"/>
    <s v="Y"/>
    <s v="Y"/>
    <s v="Limited  Liability Company(LLC)"/>
    <s v="N"/>
    <x v="1"/>
    <x v="0"/>
    <x v="1"/>
    <s v="Restaurant"/>
    <n v="0"/>
    <n v="0"/>
    <m/>
  </r>
  <r>
    <x v="364"/>
    <d v="2021-05-16T00:00:00"/>
    <s v="Monica Eats Inc"/>
    <s v="3121-103 Edwards Mill Rd"/>
    <x v="4"/>
    <x v="0"/>
    <s v="27612"/>
    <x v="364"/>
    <m/>
    <s v="U"/>
    <s v="N"/>
    <s v="NC-02"/>
    <x v="1"/>
    <x v="1"/>
    <x v="1"/>
    <x v="0"/>
    <x v="0"/>
    <x v="0"/>
    <s v="Y"/>
    <s v="Y"/>
    <s v="Y"/>
    <s v="Y"/>
    <s v="Corporation"/>
    <s v="N"/>
    <x v="0"/>
    <x v="0"/>
    <x v="1"/>
    <s v="Restaurant"/>
    <n v="0"/>
    <n v="0"/>
    <m/>
  </r>
  <r>
    <x v="365"/>
    <d v="2021-05-16T00:00:00"/>
    <s v="C and D Pizza Inc."/>
    <s v="3518 Island Dr"/>
    <x v="115"/>
    <x v="0"/>
    <s v="28460"/>
    <x v="365"/>
    <s v="Domino's"/>
    <s v="U"/>
    <s v="N"/>
    <s v="NC-03"/>
    <x v="0"/>
    <x v="0"/>
    <x v="1"/>
    <x v="0"/>
    <x v="0"/>
    <x v="0"/>
    <s v="Y"/>
    <s v="Y"/>
    <s v="Y"/>
    <s v="Y"/>
    <s v="Corporation"/>
    <s v="N"/>
    <x v="0"/>
    <x v="1"/>
    <x v="0"/>
    <s v="Restaurant"/>
    <n v="0"/>
    <n v="0"/>
    <m/>
  </r>
  <r>
    <x v="366"/>
    <d v="2021-05-16T00:00:00"/>
    <s v="TAIFU INC"/>
    <s v="1520 South Blvd"/>
    <x v="11"/>
    <x v="0"/>
    <s v="28203"/>
    <x v="366"/>
    <m/>
    <s v="U"/>
    <s v="N"/>
    <s v="NC-12"/>
    <x v="1"/>
    <x v="0"/>
    <x v="0"/>
    <x v="0"/>
    <x v="0"/>
    <x v="0"/>
    <s v="Y"/>
    <s v="Y"/>
    <s v="Y"/>
    <s v="Y"/>
    <s v="Corporation"/>
    <s v="N"/>
    <x v="1"/>
    <x v="0"/>
    <x v="0"/>
    <s v="Restaurant"/>
    <n v="0"/>
    <n v="0"/>
    <m/>
  </r>
  <r>
    <x v="367"/>
    <d v="2021-05-16T00:00:00"/>
    <s v="SUPER CHINA CARY INC"/>
    <s v="2972 Kildaire Farm Rd"/>
    <x v="28"/>
    <x v="0"/>
    <s v="27518"/>
    <x v="367"/>
    <m/>
    <s v="U"/>
    <s v="N"/>
    <s v="NC-02"/>
    <x v="1"/>
    <x v="0"/>
    <x v="0"/>
    <x v="0"/>
    <x v="0"/>
    <x v="0"/>
    <s v="Y"/>
    <s v="Y"/>
    <s v="Y"/>
    <s v="Y"/>
    <s v="Corporation"/>
    <s v="N"/>
    <x v="1"/>
    <x v="0"/>
    <x v="1"/>
    <s v="Restaurant"/>
    <n v="0"/>
    <n v="0"/>
    <m/>
  </r>
  <r>
    <x v="368"/>
    <d v="2021-05-16T00:00:00"/>
    <s v="NELLIE RUTH'S LLC"/>
    <s v="105 E FISHER STREET"/>
    <x v="78"/>
    <x v="0"/>
    <s v="28144"/>
    <x v="368"/>
    <m/>
    <s v="R"/>
    <s v="Y"/>
    <s v="NC-13"/>
    <x v="1"/>
    <x v="0"/>
    <x v="0"/>
    <x v="0"/>
    <x v="0"/>
    <x v="0"/>
    <s v="Y"/>
    <s v="Y"/>
    <s v="Y"/>
    <s v="Y"/>
    <s v="Limited  Liability Company(LLC)"/>
    <s v="N"/>
    <x v="0"/>
    <x v="1"/>
    <x v="1"/>
    <s v="Restaurant"/>
    <n v="0"/>
    <n v="0"/>
    <m/>
  </r>
  <r>
    <x v="369"/>
    <d v="2021-05-16T00:00:00"/>
    <s v="S&amp;S SUNSHINE INC"/>
    <s v="1564 Highwoods Blvd Ste E"/>
    <x v="12"/>
    <x v="0"/>
    <s v="27410"/>
    <x v="369"/>
    <m/>
    <s v="U"/>
    <s v="N"/>
    <s v="NC-06"/>
    <x v="1"/>
    <x v="0"/>
    <x v="0"/>
    <x v="0"/>
    <x v="0"/>
    <x v="0"/>
    <s v="Y"/>
    <s v="Y"/>
    <s v="Y"/>
    <s v="Y"/>
    <s v="Subchapter S Corporation"/>
    <s v="N"/>
    <x v="1"/>
    <x v="0"/>
    <x v="0"/>
    <s v="Restaurant"/>
    <n v="0"/>
    <n v="0"/>
    <m/>
  </r>
  <r>
    <x v="370"/>
    <d v="2021-05-16T00:00:00"/>
    <s v="Charlotte Hospitality Group LLC"/>
    <s v="2001 E 7th St Suite D"/>
    <x v="11"/>
    <x v="0"/>
    <s v="28204"/>
    <x v="370"/>
    <m/>
    <s v="U"/>
    <s v="N"/>
    <s v="NC-12"/>
    <x v="1"/>
    <x v="0"/>
    <x v="0"/>
    <x v="0"/>
    <x v="0"/>
    <x v="0"/>
    <s v="Y"/>
    <s v="Y"/>
    <s v="Y"/>
    <s v="Y"/>
    <s v="Limited  Liability Company(LLC)"/>
    <s v="N"/>
    <x v="1"/>
    <x v="0"/>
    <x v="0"/>
    <s v="Restaurant"/>
    <n v="0"/>
    <n v="0"/>
    <m/>
  </r>
  <r>
    <x v="371"/>
    <d v="2021-05-16T00:00:00"/>
    <s v="NO 1 CHADBOURN INC"/>
    <s v="803 N BROWN ST"/>
    <x v="116"/>
    <x v="0"/>
    <s v="28431"/>
    <x v="371"/>
    <m/>
    <s v="R"/>
    <s v="Y"/>
    <s v="NC-07"/>
    <x v="1"/>
    <x v="0"/>
    <x v="0"/>
    <x v="0"/>
    <x v="0"/>
    <x v="0"/>
    <s v="Y"/>
    <s v="Y"/>
    <s v="Y"/>
    <s v="Y"/>
    <s v="Corporation"/>
    <s v="N"/>
    <x v="1"/>
    <x v="0"/>
    <x v="0"/>
    <s v="Restaurant"/>
    <n v="0"/>
    <n v="0"/>
    <m/>
  </r>
  <r>
    <x v="372"/>
    <d v="2021-05-16T00:00:00"/>
    <s v="Metropolitan Concepts Ltd."/>
    <s v="2410 Park Rd"/>
    <x v="11"/>
    <x v="0"/>
    <s v="28203"/>
    <x v="372"/>
    <m/>
    <s v="U"/>
    <s v="N"/>
    <s v="NC-12"/>
    <x v="1"/>
    <x v="0"/>
    <x v="0"/>
    <x v="0"/>
    <x v="0"/>
    <x v="0"/>
    <s v="Y"/>
    <s v="Y"/>
    <s v="Y"/>
    <s v="Y"/>
    <s v="Corporation"/>
    <s v="N"/>
    <x v="0"/>
    <x v="0"/>
    <x v="1"/>
    <s v="Restaurant"/>
    <n v="0"/>
    <n v="0"/>
    <m/>
  </r>
  <r>
    <x v="373"/>
    <d v="2021-05-16T00:00:00"/>
    <s v="Southbound Sandwich Works inc."/>
    <s v="3328 S Church St"/>
    <x v="64"/>
    <x v="0"/>
    <s v="27215"/>
    <x v="373"/>
    <m/>
    <s v="U"/>
    <s v="N"/>
    <s v="NC-06"/>
    <x v="1"/>
    <x v="0"/>
    <x v="0"/>
    <x v="0"/>
    <x v="0"/>
    <x v="0"/>
    <s v="Y"/>
    <s v="Y"/>
    <s v="Y"/>
    <s v="Y"/>
    <s v="Corporation"/>
    <s v="N"/>
    <x v="0"/>
    <x v="0"/>
    <x v="1"/>
    <s v="Restaurant"/>
    <n v="0"/>
    <n v="0"/>
    <m/>
  </r>
  <r>
    <x v="374"/>
    <d v="2021-05-16T00:00:00"/>
    <s v="New Sichuan Restaurant LLC."/>
    <s v="2125 Silas Creek Pkwy"/>
    <x v="54"/>
    <x v="0"/>
    <n v="27103"/>
    <x v="374"/>
    <m/>
    <s v="U"/>
    <s v="Y"/>
    <s v="NC-06"/>
    <x v="0"/>
    <x v="1"/>
    <x v="1"/>
    <x v="0"/>
    <x v="1"/>
    <x v="0"/>
    <s v="Y"/>
    <s v="Y"/>
    <s v="Y"/>
    <s v="Y"/>
    <s v="Subchapter S Corporation"/>
    <s v="N"/>
    <x v="1"/>
    <x v="0"/>
    <x v="0"/>
    <s v="Restaurant"/>
    <n v="0"/>
    <n v="0"/>
    <m/>
  </r>
  <r>
    <x v="375"/>
    <d v="2021-05-16T00:00:00"/>
    <s v="Singas Famous Pizza"/>
    <s v="1004 Lower Shiloh Way Suite 106/107"/>
    <x v="2"/>
    <x v="0"/>
    <s v="27560"/>
    <x v="375"/>
    <s v="Singas Famous Pizza"/>
    <s v="U"/>
    <s v="N"/>
    <s v="NC-02"/>
    <x v="0"/>
    <x v="1"/>
    <x v="1"/>
    <x v="1"/>
    <x v="1"/>
    <x v="0"/>
    <s v="Y"/>
    <s v="Y"/>
    <s v="N"/>
    <s v="Y"/>
    <s v="Limited  Liability Company(LLC)"/>
    <s v="N"/>
    <x v="0"/>
    <x v="0"/>
    <x v="1"/>
    <s v="Restaurant"/>
    <n v="0"/>
    <n v="0"/>
    <m/>
  </r>
  <r>
    <x v="376"/>
    <d v="2021-05-16T00:00:00"/>
    <s v="Samoha Restaurants LLC"/>
    <s v="602 W Sugar Creek Rd Unit 4"/>
    <x v="11"/>
    <x v="0"/>
    <s v="28213"/>
    <x v="376"/>
    <m/>
    <s v="U"/>
    <s v="Y"/>
    <s v="NC-08"/>
    <x v="0"/>
    <x v="0"/>
    <x v="0"/>
    <x v="0"/>
    <x v="0"/>
    <x v="0"/>
    <s v="Y"/>
    <s v="Y"/>
    <s v="Y"/>
    <s v="Y"/>
    <s v="Limited  Liability Company(LLC)"/>
    <s v="Y"/>
    <x v="1"/>
    <x v="0"/>
    <x v="1"/>
    <s v="Restaurant"/>
    <n v="0"/>
    <n v="0"/>
    <m/>
  </r>
  <r>
    <x v="377"/>
    <d v="2021-05-16T00:00:00"/>
    <s v="La Cava Restaurant Inc."/>
    <s v="329 S Church St"/>
    <x v="78"/>
    <x v="0"/>
    <s v="28144"/>
    <x v="377"/>
    <m/>
    <s v="R"/>
    <s v="Y"/>
    <s v="NC-13"/>
    <x v="1"/>
    <x v="1"/>
    <x v="1"/>
    <x v="1"/>
    <x v="0"/>
    <x v="1"/>
    <s v="N"/>
    <s v="N"/>
    <s v="N"/>
    <s v="N"/>
    <s v="Corporation"/>
    <s v="N"/>
    <x v="0"/>
    <x v="0"/>
    <x v="1"/>
    <s v="Food Stand, Food Truck, Food Cart &amp;&amp; Restaurant"/>
    <n v="0"/>
    <n v="0"/>
    <m/>
  </r>
  <r>
    <x v="378"/>
    <d v="2021-05-16T00:00:00"/>
    <s v="Full Plate Inc"/>
    <s v="4900 Nc Highway 55 Suite 520"/>
    <x v="8"/>
    <x v="0"/>
    <s v="27713"/>
    <x v="378"/>
    <s v="Brigs Restaurants"/>
    <s v="U"/>
    <s v="N"/>
    <s v="NC-02"/>
    <x v="0"/>
    <x v="1"/>
    <x v="1"/>
    <x v="0"/>
    <x v="1"/>
    <x v="1"/>
    <s v="Y"/>
    <s v="Y"/>
    <s v="N"/>
    <s v="Y"/>
    <s v="Subchapter S Corporation"/>
    <s v="N"/>
    <x v="0"/>
    <x v="1"/>
    <x v="0"/>
    <s v="Restaurant"/>
    <n v="0"/>
    <n v="0"/>
    <m/>
  </r>
  <r>
    <x v="379"/>
    <d v="2021-05-16T00:00:00"/>
    <s v="Pressed Sandwich House LLC"/>
    <s v="10630 Durant Rd Ste 104"/>
    <x v="4"/>
    <x v="0"/>
    <s v="27614"/>
    <x v="379"/>
    <m/>
    <s v="U"/>
    <s v="N"/>
    <s v="NC-04"/>
    <x v="0"/>
    <x v="1"/>
    <x v="0"/>
    <x v="1"/>
    <x v="0"/>
    <x v="0"/>
    <s v="N"/>
    <s v="Y"/>
    <s v="Y"/>
    <s v="Y"/>
    <s v="Limited  Liability Company(LLC)"/>
    <s v="N"/>
    <x v="1"/>
    <x v="0"/>
    <x v="1"/>
    <s v="Restaurant"/>
    <n v="0"/>
    <n v="0"/>
    <m/>
  </r>
  <r>
    <x v="380"/>
    <d v="2021-05-16T00:00:00"/>
    <s v="EAK Enterprises LLC"/>
    <s v="9818 Gilead Rd B102"/>
    <x v="45"/>
    <x v="0"/>
    <s v="28078"/>
    <x v="380"/>
    <s v="Smallcakes CupcakeryÂ "/>
    <s v="U"/>
    <s v="N"/>
    <s v="NC-08"/>
    <x v="0"/>
    <x v="1"/>
    <x v="1"/>
    <x v="1"/>
    <x v="0"/>
    <x v="0"/>
    <s v="Y"/>
    <s v="Y"/>
    <s v="Y"/>
    <s v="Y"/>
    <s v="Limited  Liability Company(LLC)"/>
    <s v="N"/>
    <x v="0"/>
    <x v="0"/>
    <x v="1"/>
    <s v="Bakery **"/>
    <n v="0"/>
    <n v="0"/>
    <m/>
  </r>
  <r>
    <x v="381"/>
    <d v="2021-05-16T00:00:00"/>
    <s v="LUCKY TAVERN INC."/>
    <s v="8225 University City Blvd"/>
    <x v="11"/>
    <x v="0"/>
    <s v="28213"/>
    <x v="381"/>
    <m/>
    <s v="U"/>
    <s v="Y"/>
    <s v="NC-08"/>
    <x v="1"/>
    <x v="0"/>
    <x v="0"/>
    <x v="0"/>
    <x v="0"/>
    <x v="0"/>
    <s v="Y"/>
    <s v="Y"/>
    <s v="Y"/>
    <s v="Y"/>
    <s v="Corporation"/>
    <s v="Y"/>
    <x v="0"/>
    <x v="0"/>
    <x v="1"/>
    <s v="Restaurant"/>
    <n v="0"/>
    <n v="0"/>
    <m/>
  </r>
  <r>
    <x v="382"/>
    <d v="2021-05-16T00:00:00"/>
    <s v="Break Time Billiards LLC"/>
    <s v="6442 Tryon Rd"/>
    <x v="28"/>
    <x v="0"/>
    <s v="27518"/>
    <x v="382"/>
    <m/>
    <s v="U"/>
    <s v="N"/>
    <s v="NC-02"/>
    <x v="1"/>
    <x v="1"/>
    <x v="0"/>
    <x v="0"/>
    <x v="0"/>
    <x v="0"/>
    <s v="Y"/>
    <s v="Y"/>
    <s v="Y"/>
    <s v="Y"/>
    <s v="Limited  Liability Company(LLC)"/>
    <s v="N"/>
    <x v="0"/>
    <x v="0"/>
    <x v="1"/>
    <s v="Bar, Saloon, Lounge, Tavern"/>
    <n v="0"/>
    <n v="0"/>
    <m/>
  </r>
  <r>
    <x v="383"/>
    <d v="2021-05-16T00:00:00"/>
    <s v="The Sylva Coffee Shop Inc"/>
    <s v="385 W Main St"/>
    <x v="117"/>
    <x v="0"/>
    <s v="28779"/>
    <x v="383"/>
    <m/>
    <s v="R"/>
    <s v="N"/>
    <s v="NC-11"/>
    <x v="0"/>
    <x v="1"/>
    <x v="1"/>
    <x v="0"/>
    <x v="0"/>
    <x v="0"/>
    <s v="Y"/>
    <s v="Y"/>
    <s v="Y"/>
    <s v="Y"/>
    <s v="Subchapter S Corporation"/>
    <s v="N"/>
    <x v="0"/>
    <x v="0"/>
    <x v="1"/>
    <s v="Restaurant"/>
    <n v="0"/>
    <n v="0"/>
    <m/>
  </r>
  <r>
    <x v="384"/>
    <d v="2021-05-16T00:00:00"/>
    <s v="shito inc"/>
    <s v="3007 Central Ave"/>
    <x v="11"/>
    <x v="0"/>
    <s v="28205"/>
    <x v="384"/>
    <m/>
    <s v="U"/>
    <s v="Y"/>
    <s v="NC-12"/>
    <x v="0"/>
    <x v="1"/>
    <x v="1"/>
    <x v="1"/>
    <x v="1"/>
    <x v="1"/>
    <s v="Y"/>
    <s v="Y"/>
    <s v="N"/>
    <s v="Y"/>
    <s v="Corporation"/>
    <s v="Y"/>
    <x v="1"/>
    <x v="0"/>
    <x v="1"/>
    <s v="Restaurant"/>
    <n v="0"/>
    <n v="0"/>
    <m/>
  </r>
  <r>
    <x v="385"/>
    <d v="2021-05-16T00:00:00"/>
    <s v="phasukkan-beckeinc"/>
    <s v="2205 Midland Rd"/>
    <x v="118"/>
    <x v="0"/>
    <s v="28374"/>
    <x v="385"/>
    <m/>
    <s v="R"/>
    <s v="N"/>
    <s v="NC-09"/>
    <x v="0"/>
    <x v="0"/>
    <x v="1"/>
    <x v="0"/>
    <x v="0"/>
    <x v="0"/>
    <s v="Y"/>
    <s v="Y"/>
    <s v="Y"/>
    <s v="Y"/>
    <s v="Subchapter S Corporation"/>
    <s v="N"/>
    <x v="0"/>
    <x v="0"/>
    <x v="1"/>
    <s v="Restaurant"/>
    <n v="0"/>
    <n v="0"/>
    <m/>
  </r>
  <r>
    <x v="386"/>
    <d v="2021-05-16T00:00:00"/>
    <s v="Bullock's Bar B Cue Inc"/>
    <s v="3330 Quebec Dr"/>
    <x v="8"/>
    <x v="0"/>
    <s v="27705"/>
    <x v="386"/>
    <m/>
    <s v="U"/>
    <s v="N"/>
    <s v="NC-04"/>
    <x v="0"/>
    <x v="0"/>
    <x v="1"/>
    <x v="0"/>
    <x v="1"/>
    <x v="0"/>
    <s v="Y"/>
    <s v="N"/>
    <s v="Y"/>
    <s v="Y"/>
    <s v="Corporation"/>
    <s v="N"/>
    <x v="0"/>
    <x v="0"/>
    <x v="1"/>
    <s v="Caterer &amp;&amp; Restaurant"/>
    <n v="0"/>
    <n v="0"/>
    <m/>
  </r>
  <r>
    <x v="387"/>
    <d v="2021-05-16T00:00:00"/>
    <s v="LUMBERTON FOOD GROUP INC"/>
    <s v="220 Jackson Ct"/>
    <x v="107"/>
    <x v="0"/>
    <s v="28358"/>
    <x v="387"/>
    <m/>
    <s v="R"/>
    <s v="Y"/>
    <s v="NC-09"/>
    <x v="1"/>
    <x v="0"/>
    <x v="0"/>
    <x v="0"/>
    <x v="0"/>
    <x v="0"/>
    <s v="Y"/>
    <s v="Y"/>
    <s v="Y"/>
    <s v="Y"/>
    <s v="Subchapter S Corporation"/>
    <s v="Y"/>
    <x v="1"/>
    <x v="0"/>
    <x v="1"/>
    <s v="Restaurant"/>
    <n v="0"/>
    <n v="0"/>
    <m/>
  </r>
  <r>
    <x v="388"/>
    <d v="2021-05-16T00:00:00"/>
    <s v="Hatteras Fish Co. LLC"/>
    <s v="54214 Nc 12 Hwy"/>
    <x v="119"/>
    <x v="0"/>
    <s v="27936"/>
    <x v="388"/>
    <m/>
    <s v="U"/>
    <s v="N"/>
    <s v="NC-03"/>
    <x v="1"/>
    <x v="0"/>
    <x v="0"/>
    <x v="0"/>
    <x v="0"/>
    <x v="0"/>
    <s v="Y"/>
    <s v="Y"/>
    <s v="Y"/>
    <s v="Y"/>
    <s v="Limited  Liability Company(LLC)"/>
    <s v="N"/>
    <x v="0"/>
    <x v="0"/>
    <x v="1"/>
    <s v="Restaurant"/>
    <n v="0"/>
    <n v="0"/>
    <m/>
  </r>
  <r>
    <x v="389"/>
    <d v="2021-05-16T00:00:00"/>
    <s v="BULL CITY KBBQ LLC"/>
    <s v="5420 DURHAM CHAPEL HILL BLVD"/>
    <x v="8"/>
    <x v="0"/>
    <s v="27707"/>
    <x v="389"/>
    <m/>
    <s v="U"/>
    <s v="N"/>
    <s v="NC-04"/>
    <x v="1"/>
    <x v="0"/>
    <x v="0"/>
    <x v="0"/>
    <x v="0"/>
    <x v="0"/>
    <s v="Y"/>
    <s v="Y"/>
    <s v="Y"/>
    <s v="Y"/>
    <s v="Corporation"/>
    <s v="Y"/>
    <x v="1"/>
    <x v="0"/>
    <x v="0"/>
    <s v="Food Stand, Food Truck, Food Cart"/>
    <n v="0"/>
    <n v="0"/>
    <m/>
  </r>
  <r>
    <x v="390"/>
    <d v="2021-05-16T00:00:00"/>
    <s v="LONG FENG INC"/>
    <s v="4244 Wright Ave"/>
    <x v="11"/>
    <x v="0"/>
    <s v="28211"/>
    <x v="390"/>
    <m/>
    <s v="U"/>
    <s v="N"/>
    <s v="NC-09"/>
    <x v="1"/>
    <x v="0"/>
    <x v="0"/>
    <x v="0"/>
    <x v="0"/>
    <x v="0"/>
    <s v="Y"/>
    <s v="Y"/>
    <s v="Y"/>
    <s v="Y"/>
    <s v="Corporation"/>
    <s v="N"/>
    <x v="1"/>
    <x v="0"/>
    <x v="0"/>
    <s v="Restaurant"/>
    <n v="0"/>
    <n v="0"/>
    <m/>
  </r>
  <r>
    <x v="391"/>
    <d v="2021-05-16T00:00:00"/>
    <s v="Mansa Associates Inc."/>
    <s v="3205 Sandy Ridge Rd"/>
    <x v="120"/>
    <x v="0"/>
    <s v="27235"/>
    <x v="391"/>
    <s v="Subway"/>
    <s v="U"/>
    <s v="N"/>
    <s v="NC-06"/>
    <x v="0"/>
    <x v="1"/>
    <x v="0"/>
    <x v="0"/>
    <x v="0"/>
    <x v="1"/>
    <s v="Y"/>
    <s v="Y"/>
    <s v="Y"/>
    <s v="N"/>
    <s v="Corporation"/>
    <s v="N"/>
    <x v="0"/>
    <x v="0"/>
    <x v="1"/>
    <s v="Restaurant"/>
    <n v="0"/>
    <n v="0"/>
    <m/>
  </r>
  <r>
    <x v="392"/>
    <d v="2021-05-16T00:00:00"/>
    <s v="China King of 3886 Inc."/>
    <s v="108 S King St"/>
    <x v="121"/>
    <x v="0"/>
    <s v="27983"/>
    <x v="392"/>
    <m/>
    <s v="R"/>
    <s v="Y"/>
    <s v="NC-01"/>
    <x v="0"/>
    <x v="0"/>
    <x v="1"/>
    <x v="0"/>
    <x v="0"/>
    <x v="0"/>
    <s v="Y"/>
    <s v="Y"/>
    <s v="Y"/>
    <s v="Y"/>
    <s v="Corporation"/>
    <s v="N"/>
    <x v="1"/>
    <x v="0"/>
    <x v="1"/>
    <s v="Restaurant"/>
    <n v="0"/>
    <n v="0"/>
    <m/>
  </r>
  <r>
    <x v="393"/>
    <d v="2021-05-16T00:00:00"/>
    <s v="H &amp; Z Dining Group Inc"/>
    <s v="410 Four Seasons Town Ctr Level 3"/>
    <x v="12"/>
    <x v="0"/>
    <s v="27407"/>
    <x v="393"/>
    <m/>
    <s v="U"/>
    <s v="Y"/>
    <s v="NC-06"/>
    <x v="0"/>
    <x v="1"/>
    <x v="1"/>
    <x v="1"/>
    <x v="1"/>
    <x v="0"/>
    <s v="Y"/>
    <s v="Y"/>
    <s v="N"/>
    <s v="N"/>
    <s v="Corporation"/>
    <s v="N"/>
    <x v="1"/>
    <x v="0"/>
    <x v="0"/>
    <s v="Restaurant"/>
    <n v="0"/>
    <n v="0"/>
    <m/>
  </r>
  <r>
    <x v="394"/>
    <d v="2021-05-16T00:00:00"/>
    <s v="The Olive Tree Deli of North Carolina Inc"/>
    <s v="580 S Stratford Rd"/>
    <x v="54"/>
    <x v="0"/>
    <n v="27103"/>
    <x v="394"/>
    <m/>
    <s v="U"/>
    <s v="N"/>
    <s v="NC-06"/>
    <x v="1"/>
    <x v="0"/>
    <x v="1"/>
    <x v="0"/>
    <x v="0"/>
    <x v="0"/>
    <s v="Y"/>
    <s v="Y"/>
    <s v="Y"/>
    <s v="Y"/>
    <s v="Corporation"/>
    <s v="N"/>
    <x v="0"/>
    <x v="0"/>
    <x v="1"/>
    <s v="Restaurant"/>
    <n v="0"/>
    <n v="0"/>
    <m/>
  </r>
  <r>
    <x v="395"/>
    <d v="2021-05-16T00:00:00"/>
    <s v="Liyan Inc"/>
    <s v="2000 Avondale Dr Ste B"/>
    <x v="8"/>
    <x v="0"/>
    <s v="27704"/>
    <x v="395"/>
    <m/>
    <s v="U"/>
    <s v="Y"/>
    <s v="NC-04"/>
    <x v="0"/>
    <x v="1"/>
    <x v="1"/>
    <x v="0"/>
    <x v="0"/>
    <x v="0"/>
    <s v="Y"/>
    <s v="Y"/>
    <s v="Y"/>
    <s v="Y"/>
    <s v="Corporation"/>
    <s v="N"/>
    <x v="0"/>
    <x v="0"/>
    <x v="1"/>
    <s v="Restaurant"/>
    <n v="0"/>
    <n v="0"/>
    <m/>
  </r>
  <r>
    <x v="396"/>
    <d v="2021-05-16T00:00:00"/>
    <s v="Bellamy Fam Enterprises LLC"/>
    <s v="4325 Glenwood Ave Ste 1114"/>
    <x v="4"/>
    <x v="0"/>
    <s v="27612"/>
    <x v="396"/>
    <s v="Gloria Jean's Coffees"/>
    <s v="U"/>
    <s v="N"/>
    <s v="NC-02"/>
    <x v="0"/>
    <x v="1"/>
    <x v="1"/>
    <x v="0"/>
    <x v="0"/>
    <x v="0"/>
    <s v="Y"/>
    <s v="Y"/>
    <s v="Y"/>
    <s v="Y"/>
    <s v="Limited  Liability Company(LLC)"/>
    <s v="N"/>
    <x v="0"/>
    <x v="0"/>
    <x v="1"/>
    <s v="Other &amp;&amp; Snack and Nonalcoholic Beverage Bar"/>
    <n v="0"/>
    <n v="0"/>
    <m/>
  </r>
  <r>
    <x v="397"/>
    <d v="2021-05-16T00:00:00"/>
    <s v="VVL Inc"/>
    <s v="7001 South Blvd Ste B"/>
    <x v="11"/>
    <x v="0"/>
    <s v="28217"/>
    <x v="397"/>
    <m/>
    <s v="U"/>
    <s v="N"/>
    <s v="NC-09"/>
    <x v="1"/>
    <x v="1"/>
    <x v="0"/>
    <x v="1"/>
    <x v="0"/>
    <x v="0"/>
    <s v="Y"/>
    <s v="Y"/>
    <s v="N"/>
    <s v="Y"/>
    <s v="Corporation"/>
    <s v="Y"/>
    <x v="1"/>
    <x v="0"/>
    <x v="0"/>
    <s v="Restaurant"/>
    <n v="0"/>
    <n v="0"/>
    <m/>
  </r>
  <r>
    <x v="398"/>
    <d v="2021-05-16T00:00:00"/>
    <s v="JC CRAB LLC"/>
    <s v="120 Hanes Square Cir"/>
    <x v="54"/>
    <x v="0"/>
    <n v="27103"/>
    <x v="398"/>
    <m/>
    <s v="U"/>
    <s v="Y"/>
    <s v="NC-06"/>
    <x v="0"/>
    <x v="0"/>
    <x v="1"/>
    <x v="0"/>
    <x v="0"/>
    <x v="0"/>
    <s v="Y"/>
    <s v="Y"/>
    <s v="Y"/>
    <s v="Y"/>
    <s v="Limited  Liability Company(LLC)"/>
    <s v="N"/>
    <x v="1"/>
    <x v="0"/>
    <x v="0"/>
    <s v="Restaurant"/>
    <n v="0"/>
    <n v="0"/>
    <m/>
  </r>
  <r>
    <x v="399"/>
    <d v="2021-05-16T00:00:00"/>
    <s v="B &amp; F Wine &amp; Beer Corporation"/>
    <s v="139 N Front St"/>
    <x v="0"/>
    <x v="0"/>
    <s v="28401"/>
    <x v="399"/>
    <m/>
    <s v="U"/>
    <s v="Y"/>
    <s v="NC-07"/>
    <x v="0"/>
    <x v="1"/>
    <x v="1"/>
    <x v="0"/>
    <x v="0"/>
    <x v="0"/>
    <s v="Y"/>
    <s v="Y"/>
    <s v="Y"/>
    <s v="Y"/>
    <s v="Subchapter S Corporation"/>
    <s v="N"/>
    <x v="0"/>
    <x v="0"/>
    <x v="1"/>
    <s v="Bar, Saloon, Lounge, Tavern"/>
    <n v="0"/>
    <n v="0"/>
    <m/>
  </r>
  <r>
    <x v="400"/>
    <d v="2021-05-16T00:00:00"/>
    <s v="FORTUNE FOOD INC"/>
    <s v="5959 Triangle Town Blvd Ste 1132"/>
    <x v="4"/>
    <x v="0"/>
    <s v="27616"/>
    <x v="400"/>
    <m/>
    <s v="U"/>
    <s v="N"/>
    <s v="NC-02"/>
    <x v="0"/>
    <x v="1"/>
    <x v="1"/>
    <x v="0"/>
    <x v="0"/>
    <x v="0"/>
    <s v="Y"/>
    <s v="Y"/>
    <s v="Y"/>
    <s v="Y"/>
    <s v="Corporation"/>
    <s v="Y"/>
    <x v="1"/>
    <x v="0"/>
    <x v="0"/>
    <s v="Restaurant"/>
    <n v="0"/>
    <n v="0"/>
    <m/>
  </r>
  <r>
    <x v="401"/>
    <d v="2021-05-16T00:00:00"/>
    <s v="Ashboro's Bottle and Can LLC"/>
    <s v="326 W Salisbury St"/>
    <x v="51"/>
    <x v="0"/>
    <s v="27203"/>
    <x v="401"/>
    <m/>
    <s v="R"/>
    <s v="Y"/>
    <s v="NC-13"/>
    <x v="0"/>
    <x v="1"/>
    <x v="1"/>
    <x v="1"/>
    <x v="1"/>
    <x v="0"/>
    <s v="Y"/>
    <s v="Y"/>
    <s v="Y"/>
    <s v="Y"/>
    <s v="Limited Liability Partnership"/>
    <s v="Y"/>
    <x v="0"/>
    <x v="0"/>
    <x v="1"/>
    <s v="Bar, Saloon, Lounge, Tavern"/>
    <n v="0"/>
    <n v="0"/>
    <m/>
  </r>
  <r>
    <x v="402"/>
    <d v="2021-05-16T00:00:00"/>
    <s v="Ugly Dog LLC"/>
    <s v="294 S 4th St #1648"/>
    <x v="122"/>
    <x v="0"/>
    <s v="28741"/>
    <x v="402"/>
    <m/>
    <s v="R"/>
    <s v="N"/>
    <s v="NC-11"/>
    <x v="0"/>
    <x v="1"/>
    <x v="1"/>
    <x v="0"/>
    <x v="0"/>
    <x v="0"/>
    <s v="Y"/>
    <s v="Y"/>
    <s v="Y"/>
    <s v="Y"/>
    <s v="Limited  Liability Company(LLC)"/>
    <s v="N"/>
    <x v="0"/>
    <x v="0"/>
    <x v="1"/>
    <s v="Restaurant"/>
    <n v="0"/>
    <n v="0"/>
    <m/>
  </r>
  <r>
    <x v="403"/>
    <d v="2021-05-16T00:00:00"/>
    <s v="Rey Khan LLC"/>
    <s v="746 Martin Luther King Jr Blvd"/>
    <x v="3"/>
    <x v="0"/>
    <s v="27514"/>
    <x v="403"/>
    <m/>
    <s v="U"/>
    <s v="Y"/>
    <s v="NC-04"/>
    <x v="0"/>
    <x v="1"/>
    <x v="0"/>
    <x v="0"/>
    <x v="0"/>
    <x v="0"/>
    <s v="Y"/>
    <s v="Y"/>
    <s v="Y"/>
    <s v="Y"/>
    <s v="Limited  Liability Company(LLC)"/>
    <s v="N"/>
    <x v="1"/>
    <x v="0"/>
    <x v="0"/>
    <s v="Restaurant"/>
    <n v="0"/>
    <n v="0"/>
    <m/>
  </r>
  <r>
    <x v="404"/>
    <d v="2021-05-16T00:00:00"/>
    <s v="TAIYONG INC"/>
    <s v="3629 N Davidson St 103N"/>
    <x v="11"/>
    <x v="0"/>
    <s v="28205"/>
    <x v="404"/>
    <m/>
    <s v="U"/>
    <s v="Y"/>
    <s v="NC-12"/>
    <x v="1"/>
    <x v="0"/>
    <x v="0"/>
    <x v="0"/>
    <x v="0"/>
    <x v="0"/>
    <s v="Y"/>
    <s v="Y"/>
    <s v="Y"/>
    <s v="Y"/>
    <s v="Limited Liability Partnership"/>
    <s v="Y"/>
    <x v="1"/>
    <x v="0"/>
    <x v="0"/>
    <s v="Restaurant"/>
    <n v="0"/>
    <n v="0"/>
    <m/>
  </r>
  <r>
    <x v="405"/>
    <d v="2021-05-16T00:00:00"/>
    <s v="The Coastal Roaster LLC"/>
    <s v="5954 Carolina Beach Rd Suite 170"/>
    <x v="0"/>
    <x v="0"/>
    <s v="28412"/>
    <x v="405"/>
    <m/>
    <s v="U"/>
    <s v="N"/>
    <s v="NC-07"/>
    <x v="0"/>
    <x v="1"/>
    <x v="1"/>
    <x v="1"/>
    <x v="1"/>
    <x v="1"/>
    <s v="Y"/>
    <s v="Y"/>
    <s v="N"/>
    <s v="Y"/>
    <s v="Corporation"/>
    <s v="N"/>
    <x v="0"/>
    <x v="1"/>
    <x v="0"/>
    <s v="Bar, Saloon, Lounge, Tavern &amp;&amp; Restaurant"/>
    <n v="0"/>
    <n v="0"/>
    <m/>
  </r>
  <r>
    <x v="406"/>
    <d v="2021-05-16T00:00:00"/>
    <s v="Derar Inc."/>
    <s v="116 Middleton Dr"/>
    <x v="11"/>
    <x v="0"/>
    <s v="28207"/>
    <x v="406"/>
    <m/>
    <s v="U"/>
    <s v="N"/>
    <s v="NC-12"/>
    <x v="1"/>
    <x v="0"/>
    <x v="0"/>
    <x v="0"/>
    <x v="0"/>
    <x v="0"/>
    <s v="Y"/>
    <s v="Y"/>
    <s v="Y"/>
    <s v="Y"/>
    <s v="Corporation"/>
    <s v="N"/>
    <x v="1"/>
    <x v="0"/>
    <x v="0"/>
    <s v="Restaurant"/>
    <n v="0"/>
    <n v="0"/>
    <m/>
  </r>
  <r>
    <x v="407"/>
    <d v="2021-05-16T00:00:00"/>
    <s v="Cortez of Raleigh LLC"/>
    <s v="413 Glenwood Ave"/>
    <x v="4"/>
    <x v="0"/>
    <s v="27603"/>
    <x v="407"/>
    <m/>
    <s v="U"/>
    <s v="N"/>
    <s v="NC-02"/>
    <x v="1"/>
    <x v="1"/>
    <x v="1"/>
    <x v="0"/>
    <x v="1"/>
    <x v="0"/>
    <s v="Y"/>
    <s v="Y"/>
    <s v="N"/>
    <s v="Y"/>
    <s v="Limited  Liability Company(LLC)"/>
    <s v="N"/>
    <x v="1"/>
    <x v="0"/>
    <x v="0"/>
    <s v="Restaurant"/>
    <n v="0"/>
    <n v="0"/>
    <m/>
  </r>
  <r>
    <x v="408"/>
    <d v="2021-05-16T00:00:00"/>
    <s v="Canteen 411 LLC"/>
    <s v="411 W 4th St"/>
    <x v="54"/>
    <x v="0"/>
    <s v="27101"/>
    <x v="408"/>
    <m/>
    <s v="U"/>
    <s v="Y"/>
    <s v="NC-06"/>
    <x v="1"/>
    <x v="0"/>
    <x v="1"/>
    <x v="0"/>
    <x v="0"/>
    <x v="0"/>
    <s v="Y"/>
    <s v="Y"/>
    <s v="Y"/>
    <s v="Y"/>
    <s v="Limited  Liability Company(LLC)"/>
    <s v="Y"/>
    <x v="0"/>
    <x v="0"/>
    <x v="1"/>
    <s v="Snack and Nonalcoholic Beverage Bar &amp;&amp; Bar, Saloon, Lounge, Tavern &amp;&amp; Caterer &amp;&amp; Restaurant"/>
    <n v="0"/>
    <n v="0"/>
    <m/>
  </r>
  <r>
    <x v="409"/>
    <d v="2021-05-16T00:00:00"/>
    <s v="The Loco Project LLC"/>
    <s v="3723 N Croatan Hwy Unit E"/>
    <x v="123"/>
    <x v="0"/>
    <s v="27949"/>
    <x v="409"/>
    <m/>
    <s v="U"/>
    <s v="Y"/>
    <s v="NC-03"/>
    <x v="0"/>
    <x v="1"/>
    <x v="1"/>
    <x v="0"/>
    <x v="0"/>
    <x v="0"/>
    <s v="N"/>
    <s v="Y"/>
    <s v="Y"/>
    <s v="Y"/>
    <s v="Limited  Liability Company(LLC)"/>
    <s v="N"/>
    <x v="0"/>
    <x v="0"/>
    <x v="1"/>
    <s v="Restaurant"/>
    <n v="0"/>
    <n v="0"/>
    <m/>
  </r>
  <r>
    <x v="410"/>
    <d v="2021-05-16T00:00:00"/>
    <s v="252 GRILL INC"/>
    <s v="100 Berry St"/>
    <x v="124"/>
    <x v="0"/>
    <s v="27944"/>
    <x v="410"/>
    <m/>
    <s v="R"/>
    <s v="Y"/>
    <s v="NC-03"/>
    <x v="0"/>
    <x v="0"/>
    <x v="0"/>
    <x v="0"/>
    <x v="0"/>
    <x v="0"/>
    <s v="Y"/>
    <s v="N"/>
    <s v="Y"/>
    <s v="Y"/>
    <s v="Corporation"/>
    <s v="N"/>
    <x v="0"/>
    <x v="0"/>
    <x v="1"/>
    <s v="Restaurant"/>
    <n v="0"/>
    <n v="0"/>
    <m/>
  </r>
  <r>
    <x v="411"/>
    <d v="2021-05-16T00:00:00"/>
    <s v="Subway Of Morganton Inc"/>
    <s v="100 East Fleming Drive"/>
    <x v="47"/>
    <x v="0"/>
    <s v="28655"/>
    <x v="411"/>
    <s v="Subway"/>
    <s v="R"/>
    <s v="Y"/>
    <s v="NC-05"/>
    <x v="1"/>
    <x v="0"/>
    <x v="0"/>
    <x v="0"/>
    <x v="0"/>
    <x v="0"/>
    <s v="Y"/>
    <s v="Y"/>
    <s v="Y"/>
    <s v="Y"/>
    <s v="Corporation"/>
    <s v="N"/>
    <x v="0"/>
    <x v="0"/>
    <x v="1"/>
    <s v="Restaurant"/>
    <n v="0"/>
    <n v="0"/>
    <m/>
  </r>
  <r>
    <x v="412"/>
    <d v="2021-05-16T00:00:00"/>
    <s v="MANNA (5B2F) INC"/>
    <s v="1813 N. BERKELEY BLVD #E"/>
    <x v="25"/>
    <x v="0"/>
    <s v="27534"/>
    <x v="412"/>
    <m/>
    <s v="R"/>
    <s v="N"/>
    <s v="NC-01"/>
    <x v="0"/>
    <x v="0"/>
    <x v="1"/>
    <x v="0"/>
    <x v="0"/>
    <x v="0"/>
    <s v="Y"/>
    <s v="Y"/>
    <s v="Y"/>
    <s v="Y"/>
    <s v="Corporation"/>
    <s v="N"/>
    <x v="1"/>
    <x v="0"/>
    <x v="1"/>
    <s v="Caterer &amp;&amp; Food Stand, Food Truck, Food Cart &amp;&amp; Restaurant"/>
    <n v="0"/>
    <n v="0"/>
    <m/>
  </r>
  <r>
    <x v="413"/>
    <d v="2021-05-16T00:00:00"/>
    <s v="Yesterdays Cafe Inc."/>
    <s v="38 Chinquapin Rd"/>
    <x v="118"/>
    <x v="0"/>
    <s v="28374"/>
    <x v="413"/>
    <m/>
    <s v="R"/>
    <s v="N"/>
    <s v="NC-09"/>
    <x v="0"/>
    <x v="1"/>
    <x v="1"/>
    <x v="1"/>
    <x v="1"/>
    <x v="0"/>
    <s v="Y"/>
    <s v="Y"/>
    <s v="N"/>
    <s v="Y"/>
    <s v="Corporation"/>
    <s v="N"/>
    <x v="0"/>
    <x v="0"/>
    <x v="1"/>
    <s v="Restaurant"/>
    <n v="0"/>
    <n v="0"/>
    <m/>
  </r>
  <r>
    <x v="414"/>
    <d v="2021-05-16T00:00:00"/>
    <s v="rodgers catering inc."/>
    <s v="1419 Trotters Rdg"/>
    <x v="113"/>
    <x v="0"/>
    <s v="28081"/>
    <x v="414"/>
    <m/>
    <s v="R"/>
    <s v="N"/>
    <s v="NC-08"/>
    <x v="0"/>
    <x v="0"/>
    <x v="1"/>
    <x v="0"/>
    <x v="1"/>
    <x v="1"/>
    <s v="Y"/>
    <s v="N"/>
    <s v="Y"/>
    <s v="Y"/>
    <s v="Subchapter S Corporation"/>
    <s v="N"/>
    <x v="0"/>
    <x v="0"/>
    <x v="1"/>
    <s v="Caterer"/>
    <n v="0"/>
    <n v="0"/>
    <m/>
  </r>
  <r>
    <x v="415"/>
    <d v="2021-05-16T00:00:00"/>
    <s v="CB Crabtree Inc"/>
    <s v="4325 Glenwood Ave Ste K21"/>
    <x v="4"/>
    <x v="0"/>
    <s v="27612"/>
    <x v="415"/>
    <s v="Cinnabon"/>
    <s v="U"/>
    <s v="N"/>
    <s v="NC-02"/>
    <x v="0"/>
    <x v="1"/>
    <x v="1"/>
    <x v="1"/>
    <x v="1"/>
    <x v="0"/>
    <s v="Y"/>
    <s v="Y"/>
    <s v="N"/>
    <s v="N"/>
    <s v="Corporation"/>
    <s v="N"/>
    <x v="1"/>
    <x v="0"/>
    <x v="0"/>
    <s v="Restaurant"/>
    <n v="0"/>
    <n v="0"/>
    <m/>
  </r>
  <r>
    <x v="416"/>
    <d v="2021-05-16T00:00:00"/>
    <s v="Porcupine Provisions Inc."/>
    <s v="1520 East Boulevard"/>
    <x v="11"/>
    <x v="0"/>
    <s v="28203"/>
    <x v="416"/>
    <m/>
    <s v="U"/>
    <s v="N"/>
    <s v="NC-12"/>
    <x v="0"/>
    <x v="1"/>
    <x v="1"/>
    <x v="0"/>
    <x v="1"/>
    <x v="0"/>
    <s v="Y"/>
    <s v="N"/>
    <s v="Y"/>
    <s v="Y"/>
    <s v="Corporation"/>
    <s v="N"/>
    <x v="0"/>
    <x v="0"/>
    <x v="1"/>
    <s v="Caterer"/>
    <n v="0"/>
    <n v="0"/>
    <m/>
  </r>
  <r>
    <x v="417"/>
    <d v="2021-05-16T00:00:00"/>
    <s v="Camel City Coffee LLC"/>
    <s v="110 Oakwood Dr Suite F"/>
    <x v="54"/>
    <x v="0"/>
    <n v="27103"/>
    <x v="417"/>
    <m/>
    <s v="U"/>
    <s v="N"/>
    <s v="NC-06"/>
    <x v="1"/>
    <x v="1"/>
    <x v="0"/>
    <x v="1"/>
    <x v="0"/>
    <x v="0"/>
    <s v="Y"/>
    <s v="Y"/>
    <s v="Y"/>
    <s v="Y"/>
    <s v="Limited  Liability Company(LLC)"/>
    <s v="N"/>
    <x v="0"/>
    <x v="0"/>
    <x v="1"/>
    <s v="Snack and Nonalcoholic Beverage Bar &amp;&amp; Restaurant"/>
    <n v="0"/>
    <n v="0"/>
    <m/>
  </r>
  <r>
    <x v="418"/>
    <d v="2021-05-16T00:00:00"/>
    <s v="HOUSHI INC"/>
    <s v="8943 S Tryon St Unit Q"/>
    <x v="11"/>
    <x v="0"/>
    <s v="28273"/>
    <x v="418"/>
    <m/>
    <s v="U"/>
    <s v="N"/>
    <s v="NC-09"/>
    <x v="1"/>
    <x v="0"/>
    <x v="0"/>
    <x v="0"/>
    <x v="0"/>
    <x v="0"/>
    <s v="Y"/>
    <s v="Y"/>
    <s v="Y"/>
    <s v="Y"/>
    <s v="Corporation"/>
    <s v="N"/>
    <x v="1"/>
    <x v="0"/>
    <x v="1"/>
    <s v="Restaurant"/>
    <n v="0"/>
    <n v="0"/>
    <m/>
  </r>
  <r>
    <x v="419"/>
    <d v="2021-05-16T00:00:00"/>
    <s v="kinston subways inc"/>
    <s v="2405 N Herritage St Ste K"/>
    <x v="125"/>
    <x v="0"/>
    <s v="28501"/>
    <x v="419"/>
    <s v="Subway"/>
    <s v="R"/>
    <s v="Y"/>
    <s v="NC-03"/>
    <x v="1"/>
    <x v="0"/>
    <x v="1"/>
    <x v="0"/>
    <x v="0"/>
    <x v="0"/>
    <s v="Y"/>
    <s v="Y"/>
    <s v="Y"/>
    <s v="Y"/>
    <s v="Subchapter S Corporation"/>
    <s v="Y"/>
    <x v="1"/>
    <x v="0"/>
    <x v="0"/>
    <s v="Restaurant"/>
    <n v="0"/>
    <n v="0"/>
    <m/>
  </r>
  <r>
    <x v="420"/>
    <d v="2021-05-16T00:00:00"/>
    <s v="AACE INC"/>
    <s v="236 E Washington St"/>
    <x v="12"/>
    <x v="0"/>
    <s v="27401"/>
    <x v="420"/>
    <m/>
    <s v="U"/>
    <s v="Y"/>
    <s v="NC-06"/>
    <x v="1"/>
    <x v="0"/>
    <x v="0"/>
    <x v="0"/>
    <x v="0"/>
    <x v="0"/>
    <s v="Y"/>
    <s v="Y"/>
    <s v="Y"/>
    <s v="Y"/>
    <s v="Corporation"/>
    <s v="Y"/>
    <x v="1"/>
    <x v="0"/>
    <x v="0"/>
    <s v="Snack and Nonalcoholic Beverage Bar"/>
    <n v="0"/>
    <n v="0"/>
    <m/>
  </r>
  <r>
    <x v="421"/>
    <d v="2021-05-16T00:00:00"/>
    <s v="Eastern Pizza Products INC"/>
    <s v="9 South Lake Park Blvd"/>
    <x v="96"/>
    <x v="0"/>
    <s v="28428"/>
    <x v="421"/>
    <m/>
    <s v="U"/>
    <s v="Y"/>
    <s v="NC-07"/>
    <x v="0"/>
    <x v="0"/>
    <x v="0"/>
    <x v="0"/>
    <x v="0"/>
    <x v="0"/>
    <s v="Y"/>
    <s v="Y"/>
    <s v="Y"/>
    <s v="Y"/>
    <s v="Subchapter S Corporation"/>
    <s v="N"/>
    <x v="0"/>
    <x v="1"/>
    <x v="0"/>
    <s v="Restaurant"/>
    <n v="0"/>
    <n v="0"/>
    <m/>
  </r>
  <r>
    <x v="422"/>
    <d v="2021-05-16T00:00:00"/>
    <s v="Teramar LLC"/>
    <s v="311 Judges Rd Ste 1A"/>
    <x v="0"/>
    <x v="0"/>
    <s v="28405"/>
    <x v="422"/>
    <m/>
    <s v="U"/>
    <s v="N"/>
    <s v="NC-07"/>
    <x v="1"/>
    <x v="0"/>
    <x v="1"/>
    <x v="0"/>
    <x v="0"/>
    <x v="0"/>
    <s v="Y"/>
    <s v="Y"/>
    <s v="Y"/>
    <s v="Y"/>
    <s v="Limited  Liability Company(LLC)"/>
    <s v="N"/>
    <x v="0"/>
    <x v="1"/>
    <x v="1"/>
    <s v="Caterer &amp;&amp; Restaurant"/>
    <n v="0"/>
    <n v="0"/>
    <m/>
  </r>
  <r>
    <x v="423"/>
    <d v="2021-05-16T00:00:00"/>
    <s v="XIANG YU INC"/>
    <s v="1309 N Broome St"/>
    <x v="13"/>
    <x v="0"/>
    <s v="28173"/>
    <x v="423"/>
    <m/>
    <s v="U"/>
    <s v="N"/>
    <s v="NC-09"/>
    <x v="1"/>
    <x v="0"/>
    <x v="0"/>
    <x v="0"/>
    <x v="0"/>
    <x v="0"/>
    <s v="Y"/>
    <s v="Y"/>
    <s v="Y"/>
    <s v="Y"/>
    <s v="Corporation"/>
    <s v="N"/>
    <x v="1"/>
    <x v="0"/>
    <x v="0"/>
    <s v="Restaurant"/>
    <n v="0"/>
    <n v="0"/>
    <m/>
  </r>
  <r>
    <x v="424"/>
    <d v="2021-05-16T00:00:00"/>
    <s v="SAKI LLC"/>
    <s v="1448 EDGEWOOD DR STE 700"/>
    <x v="126"/>
    <x v="0"/>
    <s v="27030"/>
    <x v="424"/>
    <m/>
    <s v="R"/>
    <s v="Y"/>
    <s v="NC-10"/>
    <x v="1"/>
    <x v="0"/>
    <x v="0"/>
    <x v="0"/>
    <x v="0"/>
    <x v="0"/>
    <s v="Y"/>
    <s v="Y"/>
    <s v="Y"/>
    <s v="Y"/>
    <s v="Limited  Liability Company(LLC)"/>
    <s v="N"/>
    <x v="1"/>
    <x v="0"/>
    <x v="1"/>
    <s v="Restaurant"/>
    <n v="0"/>
    <n v="0"/>
    <m/>
  </r>
  <r>
    <x v="425"/>
    <d v="2021-05-16T00:00:00"/>
    <s v="Dumpling Girls LLC"/>
    <s v="223 Cessna Rd"/>
    <x v="22"/>
    <x v="0"/>
    <s v="28027"/>
    <x v="425"/>
    <m/>
    <s v="U"/>
    <s v="N"/>
    <s v="NC-08"/>
    <x v="1"/>
    <x v="0"/>
    <x v="0"/>
    <x v="0"/>
    <x v="0"/>
    <x v="0"/>
    <s v="Y"/>
    <s v="Y"/>
    <s v="Y"/>
    <s v="Y"/>
    <s v="Corporation"/>
    <s v="N"/>
    <x v="1"/>
    <x v="0"/>
    <x v="1"/>
    <s v="Food Stand, Food Truck, Food Cart"/>
    <n v="0"/>
    <n v="0"/>
    <m/>
  </r>
  <r>
    <x v="426"/>
    <d v="2021-05-16T00:00:00"/>
    <s v="SAKURA 8 INC"/>
    <s v="2634 Timber Dr"/>
    <x v="127"/>
    <x v="0"/>
    <s v="27529"/>
    <x v="426"/>
    <m/>
    <s v="U"/>
    <s v="N"/>
    <s v="NC-02"/>
    <x v="1"/>
    <x v="0"/>
    <x v="0"/>
    <x v="0"/>
    <x v="0"/>
    <x v="0"/>
    <s v="Y"/>
    <s v="Y"/>
    <s v="Y"/>
    <s v="Y"/>
    <s v="Corporation"/>
    <s v="Y"/>
    <x v="1"/>
    <x v="0"/>
    <x v="0"/>
    <s v="Restaurant"/>
    <n v="0"/>
    <n v="0"/>
    <m/>
  </r>
  <r>
    <x v="427"/>
    <d v="2021-05-16T00:00:00"/>
    <s v="Well-Bred Bakery &amp; Cafe Inc"/>
    <s v="232 Reems Creek Rd Unit 3"/>
    <x v="128"/>
    <x v="0"/>
    <s v="28787"/>
    <x v="427"/>
    <m/>
    <s v="U"/>
    <s v="N"/>
    <s v="NC-11"/>
    <x v="1"/>
    <x v="0"/>
    <x v="0"/>
    <x v="0"/>
    <x v="0"/>
    <x v="0"/>
    <s v="Y"/>
    <s v="Y"/>
    <s v="Y"/>
    <s v="Y"/>
    <s v="Corporation"/>
    <s v="N"/>
    <x v="0"/>
    <x v="0"/>
    <x v="1"/>
    <s v="Bakery ** &amp;&amp; Restaurant"/>
    <n v="0"/>
    <n v="0"/>
    <m/>
  </r>
  <r>
    <x v="428"/>
    <d v="2021-05-16T00:00:00"/>
    <s v="The Cove Inn LLC"/>
    <s v="2633 Holden Beach Rd SW"/>
    <x v="129"/>
    <x v="0"/>
    <s v="28462"/>
    <x v="428"/>
    <m/>
    <s v="R"/>
    <s v="N"/>
    <s v="NC-07"/>
    <x v="0"/>
    <x v="1"/>
    <x v="0"/>
    <x v="1"/>
    <x v="1"/>
    <x v="0"/>
    <s v="Y"/>
    <s v="Y"/>
    <s v="N"/>
    <s v="Y"/>
    <s v="Limited  Liability Company(LLC)"/>
    <s v="Y"/>
    <x v="0"/>
    <x v="0"/>
    <x v="1"/>
    <s v="Bar, Saloon, Lounge, Tavern &amp;&amp; Restaurant"/>
    <n v="0"/>
    <n v="0"/>
    <m/>
  </r>
  <r>
    <x v="429"/>
    <d v="2021-05-16T00:00:00"/>
    <s v="SGC Enterprises Inc."/>
    <s v="1914 Martin Luther King Jr. Blvd"/>
    <x v="130"/>
    <x v="0"/>
    <s v="28560"/>
    <x v="429"/>
    <m/>
    <s v="U"/>
    <s v="N"/>
    <s v="NC-03"/>
    <x v="0"/>
    <x v="1"/>
    <x v="1"/>
    <x v="1"/>
    <x v="1"/>
    <x v="0"/>
    <s v="Y"/>
    <s v="Y"/>
    <s v="N"/>
    <s v="Y"/>
    <s v="Corporation"/>
    <s v="N"/>
    <x v="0"/>
    <x v="0"/>
    <x v="1"/>
    <s v="Restaurant"/>
    <n v="0"/>
    <n v="0"/>
    <m/>
  </r>
  <r>
    <x v="430"/>
    <d v="2021-05-17T00:00:00"/>
    <s v="Mama Ruth's LLC"/>
    <s v="12 Community Circle Dr"/>
    <x v="131"/>
    <x v="0"/>
    <s v="27501"/>
    <x v="430"/>
    <m/>
    <s v="R"/>
    <s v="N"/>
    <s v="NC-02"/>
    <x v="0"/>
    <x v="1"/>
    <x v="1"/>
    <x v="0"/>
    <x v="0"/>
    <x v="0"/>
    <s v="N"/>
    <s v="N"/>
    <s v="Y"/>
    <s v="N"/>
    <s v="Limited  Liability Company(LLC)"/>
    <s v="N"/>
    <x v="1"/>
    <x v="0"/>
    <x v="1"/>
    <s v="Food Stand, Food Truck, Food Cart"/>
    <n v="0"/>
    <n v="0"/>
    <m/>
  </r>
  <r>
    <x v="431"/>
    <d v="2021-05-17T00:00:00"/>
    <s v="Fortune Cat LLC"/>
    <s v="14 W Martin St"/>
    <x v="4"/>
    <x v="0"/>
    <s v="27601"/>
    <x v="431"/>
    <m/>
    <s v="U"/>
    <s v="Y"/>
    <s v="NC-02"/>
    <x v="1"/>
    <x v="0"/>
    <x v="0"/>
    <x v="0"/>
    <x v="0"/>
    <x v="0"/>
    <s v="Y"/>
    <s v="Y"/>
    <s v="Y"/>
    <s v="Y"/>
    <s v="Limited  Liability Company(LLC)"/>
    <s v="N"/>
    <x v="1"/>
    <x v="0"/>
    <x v="1"/>
    <s v="Restaurant"/>
    <n v="0"/>
    <n v="0"/>
    <m/>
  </r>
  <r>
    <x v="432"/>
    <d v="2021-05-17T00:00:00"/>
    <s v="603 Glenwood Inc"/>
    <s v="603 Glenwood Ave"/>
    <x v="4"/>
    <x v="0"/>
    <s v="27603"/>
    <x v="432"/>
    <m/>
    <s v="U"/>
    <s v="N"/>
    <s v="NC-02"/>
    <x v="1"/>
    <x v="1"/>
    <x v="0"/>
    <x v="0"/>
    <x v="0"/>
    <x v="0"/>
    <s v="Y"/>
    <s v="Y"/>
    <s v="Y"/>
    <s v="Y"/>
    <s v="Corporation"/>
    <s v="N"/>
    <x v="1"/>
    <x v="0"/>
    <x v="0"/>
    <s v="Bar, Saloon, Lounge, Tavern"/>
    <n v="0"/>
    <n v="0"/>
    <m/>
  </r>
  <r>
    <x v="433"/>
    <d v="2021-05-17T00:00:00"/>
    <s v="41 North Coffee Co"/>
    <s v="41 N Main St  Box 322"/>
    <x v="132"/>
    <x v="0"/>
    <s v="27591"/>
    <x v="433"/>
    <m/>
    <s v="U"/>
    <s v="N"/>
    <s v="NC-02"/>
    <x v="0"/>
    <x v="0"/>
    <x v="1"/>
    <x v="0"/>
    <x v="0"/>
    <x v="0"/>
    <s v="Y"/>
    <s v="Y"/>
    <s v="Y"/>
    <s v="Y"/>
    <s v="Corporation"/>
    <s v="N"/>
    <x v="0"/>
    <x v="0"/>
    <x v="1"/>
    <s v="Restaurant"/>
    <n v="0"/>
    <n v="0"/>
    <m/>
  </r>
  <r>
    <x v="434"/>
    <d v="2021-05-17T00:00:00"/>
    <s v="Minerva Projects LLC"/>
    <s v="530 Foster St Unit 101"/>
    <x v="8"/>
    <x v="0"/>
    <s v="27701"/>
    <x v="434"/>
    <m/>
    <s v="U"/>
    <s v="Y"/>
    <s v="NC-04"/>
    <x v="0"/>
    <x v="0"/>
    <x v="0"/>
    <x v="0"/>
    <x v="0"/>
    <x v="0"/>
    <s v="Y"/>
    <s v="Y"/>
    <s v="Y"/>
    <s v="Y"/>
    <s v="Limited  Liability Company(LLC)"/>
    <s v="N"/>
    <x v="0"/>
    <x v="0"/>
    <x v="1"/>
    <s v="Other"/>
    <n v="0"/>
    <n v="0"/>
    <m/>
  </r>
  <r>
    <x v="435"/>
    <d v="2021-05-17T00:00:00"/>
    <s v="Mighty Good Eats LLC"/>
    <s v="626 Haywood Rd"/>
    <x v="9"/>
    <x v="0"/>
    <s v="28806"/>
    <x v="435"/>
    <m/>
    <s v="U"/>
    <s v="N"/>
    <s v="NC-11"/>
    <x v="1"/>
    <x v="1"/>
    <x v="1"/>
    <x v="0"/>
    <x v="0"/>
    <x v="1"/>
    <s v="Y"/>
    <s v="Y"/>
    <s v="Y"/>
    <s v="Y"/>
    <s v="Corporation"/>
    <s v="N"/>
    <x v="0"/>
    <x v="0"/>
    <x v="1"/>
    <s v="Restaurant"/>
    <n v="0"/>
    <n v="0"/>
    <m/>
  </r>
  <r>
    <x v="436"/>
    <d v="2021-05-18T00:00:00"/>
    <s v="Heller Pettit LLC"/>
    <s v="2260 S Church St Suite 101"/>
    <x v="64"/>
    <x v="0"/>
    <s v="27215"/>
    <x v="436"/>
    <m/>
    <s v="U"/>
    <s v="N"/>
    <s v="NC-06"/>
    <x v="1"/>
    <x v="0"/>
    <x v="1"/>
    <x v="0"/>
    <x v="0"/>
    <x v="0"/>
    <s v="Y"/>
    <s v="Y"/>
    <s v="Y"/>
    <s v="Y"/>
    <s v="Limited  Liability Company(LLC)"/>
    <s v="N"/>
    <x v="0"/>
    <x v="0"/>
    <x v="1"/>
    <s v="Restaurant"/>
    <n v="0"/>
    <n v="0"/>
    <m/>
  </r>
  <r>
    <x v="437"/>
    <d v="2021-05-18T00:00:00"/>
    <s v="Baked Pie Company LLC"/>
    <s v="4 Long Shoals Rd St A"/>
    <x v="55"/>
    <x v="0"/>
    <s v="28704"/>
    <x v="437"/>
    <m/>
    <s v="U"/>
    <s v="N"/>
    <s v="NC-11"/>
    <x v="1"/>
    <x v="1"/>
    <x v="1"/>
    <x v="0"/>
    <x v="0"/>
    <x v="0"/>
    <s v="Y"/>
    <s v="Y"/>
    <s v="Y"/>
    <s v="Y"/>
    <s v="Limited  Liability Company(LLC)"/>
    <s v="Y"/>
    <x v="0"/>
    <x v="0"/>
    <x v="1"/>
    <s v="Restaurant"/>
    <n v="0"/>
    <n v="0"/>
    <m/>
  </r>
  <r>
    <x v="438"/>
    <d v="2021-05-18T00:00:00"/>
    <s v="Carmine and Nello LLC"/>
    <s v="8460 NC 87"/>
    <x v="102"/>
    <x v="0"/>
    <s v="27320"/>
    <x v="438"/>
    <m/>
    <s v="R"/>
    <s v="N"/>
    <s v="NC-06"/>
    <x v="1"/>
    <x v="0"/>
    <x v="0"/>
    <x v="0"/>
    <x v="0"/>
    <x v="0"/>
    <s v="Y"/>
    <s v="Y"/>
    <s v="Y"/>
    <s v="Y"/>
    <s v="Limited  Liability Company(LLC)"/>
    <s v="N"/>
    <x v="1"/>
    <x v="0"/>
    <x v="0"/>
    <s v="Restaurant"/>
    <n v="0"/>
    <n v="0"/>
    <m/>
  </r>
  <r>
    <x v="439"/>
    <d v="2021-05-18T00:00:00"/>
    <s v="HOBA INC"/>
    <s v="3706 Elmsley St Ste 101"/>
    <x v="12"/>
    <x v="0"/>
    <s v="27406"/>
    <x v="439"/>
    <m/>
    <s v="U"/>
    <s v="N"/>
    <s v="NC-06"/>
    <x v="1"/>
    <x v="0"/>
    <x v="0"/>
    <x v="0"/>
    <x v="0"/>
    <x v="0"/>
    <s v="Y"/>
    <s v="Y"/>
    <s v="Y"/>
    <s v="Y"/>
    <s v="Corporation"/>
    <s v="N"/>
    <x v="0"/>
    <x v="0"/>
    <x v="1"/>
    <s v="Restaurant"/>
    <n v="0"/>
    <n v="0"/>
    <m/>
  </r>
  <r>
    <x v="440"/>
    <d v="2021-05-18T00:00:00"/>
    <s v="Rocca's Bakery &amp; Confections LLC"/>
    <s v="176 Nc Highway 49 N"/>
    <x v="133"/>
    <x v="0"/>
    <s v="27316"/>
    <x v="440"/>
    <m/>
    <s v="R"/>
    <s v="Y"/>
    <s v="NC-13"/>
    <x v="0"/>
    <x v="0"/>
    <x v="0"/>
    <x v="0"/>
    <x v="0"/>
    <x v="0"/>
    <s v="Y"/>
    <s v="Y"/>
    <s v="Y"/>
    <s v="Y"/>
    <s v="Limited  Liability Company(LLC)"/>
    <s v="Y"/>
    <x v="1"/>
    <x v="0"/>
    <x v="1"/>
    <s v="Bakery **"/>
    <n v="0"/>
    <n v="0"/>
    <m/>
  </r>
  <r>
    <x v="441"/>
    <d v="2021-05-18T00:00:00"/>
    <s v="Salvation Coffee Company LLC"/>
    <s v="3321 S Church St"/>
    <x v="64"/>
    <x v="0"/>
    <s v="27215"/>
    <x v="441"/>
    <m/>
    <s v="U"/>
    <s v="N"/>
    <s v="NC-06"/>
    <x v="0"/>
    <x v="1"/>
    <x v="1"/>
    <x v="0"/>
    <x v="1"/>
    <x v="1"/>
    <s v="Y"/>
    <s v="Y"/>
    <s v="N"/>
    <s v="Y"/>
    <s v="Limited  Liability Company(LLC)"/>
    <s v="N"/>
    <x v="0"/>
    <x v="1"/>
    <x v="0"/>
    <s v="Other"/>
    <n v="0"/>
    <n v="0"/>
    <m/>
  </r>
  <r>
    <x v="442"/>
    <d v="2021-05-18T00:00:00"/>
    <s v="Guadalupe LLC"/>
    <s v="606 W Main St"/>
    <x v="117"/>
    <x v="0"/>
    <s v="28779"/>
    <x v="442"/>
    <m/>
    <s v="R"/>
    <s v="N"/>
    <s v="NC-11"/>
    <x v="1"/>
    <x v="1"/>
    <x v="1"/>
    <x v="0"/>
    <x v="0"/>
    <x v="0"/>
    <s v="Y"/>
    <s v="Y"/>
    <s v="Y"/>
    <s v="Y"/>
    <s v="Limited  Liability Company(LLC)"/>
    <s v="N"/>
    <x v="0"/>
    <x v="0"/>
    <x v="1"/>
    <s v="Restaurant"/>
    <n v="0"/>
    <n v="0"/>
    <m/>
  </r>
  <r>
    <x v="443"/>
    <d v="2021-05-18T00:00:00"/>
    <s v="Sweeter By The Pound"/>
    <s v="5114 Valcourt Rd"/>
    <x v="11"/>
    <x v="0"/>
    <s v="28216"/>
    <x v="443"/>
    <m/>
    <s v="U"/>
    <s v="N"/>
    <s v="NC-12"/>
    <x v="0"/>
    <x v="0"/>
    <x v="1"/>
    <x v="1"/>
    <x v="1"/>
    <x v="0"/>
    <s v="Y"/>
    <s v="Y"/>
    <s v="Y"/>
    <s v="Y"/>
    <s v="Sole Proprietorship"/>
    <s v="N"/>
    <x v="0"/>
    <x v="0"/>
    <x v="1"/>
    <s v="Bakery **"/>
    <n v="0"/>
    <n v="0"/>
    <m/>
  </r>
  <r>
    <x v="444"/>
    <d v="2021-05-18T00:00:00"/>
    <s v="Queen City Healthy Eats #1 LLC"/>
    <s v="302 Colonades Way Ste D209"/>
    <x v="28"/>
    <x v="0"/>
    <s v="27518"/>
    <x v="444"/>
    <s v="Capriotti's Sandwich Shop"/>
    <s v="U"/>
    <s v="N"/>
    <s v="NC-02"/>
    <x v="1"/>
    <x v="1"/>
    <x v="1"/>
    <x v="0"/>
    <x v="0"/>
    <x v="0"/>
    <s v="Y"/>
    <s v="Y"/>
    <s v="Y"/>
    <s v="Y"/>
    <s v="Limited  Liability Company(LLC)"/>
    <s v="N"/>
    <x v="1"/>
    <x v="0"/>
    <x v="0"/>
    <s v="Restaurant"/>
    <n v="0"/>
    <n v="0"/>
    <m/>
  </r>
  <r>
    <x v="445"/>
    <d v="2021-05-18T00:00:00"/>
    <s v="RH LLC"/>
    <s v="225 S Madison St"/>
    <x v="29"/>
    <x v="0"/>
    <s v="28472"/>
    <x v="445"/>
    <m/>
    <s v="R"/>
    <s v="Y"/>
    <s v="NC-07"/>
    <x v="0"/>
    <x v="1"/>
    <x v="1"/>
    <x v="0"/>
    <x v="0"/>
    <x v="0"/>
    <s v="Y"/>
    <s v="Y"/>
    <s v="Y"/>
    <s v="Y"/>
    <s v="Limited  Liability Company(LLC)"/>
    <s v="N"/>
    <x v="0"/>
    <x v="0"/>
    <x v="1"/>
    <s v="Restaurant"/>
    <n v="0"/>
    <n v="0"/>
    <m/>
  </r>
  <r>
    <x v="446"/>
    <d v="2021-05-18T00:00:00"/>
    <s v="Black Eyed Susan Catering LLC"/>
    <s v="99 Terry Estate Dr"/>
    <x v="104"/>
    <x v="0"/>
    <s v="28711"/>
    <x v="446"/>
    <m/>
    <s v="U"/>
    <s v="N"/>
    <s v="NC-11"/>
    <x v="0"/>
    <x v="0"/>
    <x v="0"/>
    <x v="0"/>
    <x v="0"/>
    <x v="0"/>
    <s v="Y"/>
    <s v="Y"/>
    <s v="Y"/>
    <s v="Y"/>
    <s v="Corporation"/>
    <s v="N"/>
    <x v="0"/>
    <x v="0"/>
    <x v="1"/>
    <s v="Caterer"/>
    <n v="0"/>
    <n v="0"/>
    <m/>
  </r>
  <r>
    <x v="447"/>
    <d v="2021-05-18T00:00:00"/>
    <s v="DUFFER'S PUB &amp; DELI II INC"/>
    <s v="4924-1 MAIN STREET"/>
    <x v="134"/>
    <x v="0"/>
    <s v="28470"/>
    <x v="447"/>
    <m/>
    <s v="R"/>
    <s v="N"/>
    <s v="NC-07"/>
    <x v="1"/>
    <x v="0"/>
    <x v="1"/>
    <x v="0"/>
    <x v="0"/>
    <x v="0"/>
    <s v="N"/>
    <s v="Y"/>
    <s v="Y"/>
    <s v="Y"/>
    <s v="Corporation"/>
    <s v="N"/>
    <x v="1"/>
    <x v="0"/>
    <x v="0"/>
    <s v="Restaurant"/>
    <n v="0"/>
    <n v="0"/>
    <m/>
  </r>
  <r>
    <x v="448"/>
    <d v="2021-05-18T00:00:00"/>
    <s v="Save Me The Waltz LLC"/>
    <s v="56 Patton Ave Ste 100"/>
    <x v="9"/>
    <x v="0"/>
    <s v="28801"/>
    <x v="448"/>
    <m/>
    <s v="U"/>
    <s v="Y"/>
    <s v="NC-11"/>
    <x v="0"/>
    <x v="1"/>
    <x v="0"/>
    <x v="0"/>
    <x v="0"/>
    <x v="0"/>
    <s v="Y"/>
    <s v="Y"/>
    <s v="Y"/>
    <s v="Y"/>
    <s v="Limited  Liability Company(LLC)"/>
    <s v="N"/>
    <x v="0"/>
    <x v="0"/>
    <x v="1"/>
    <s v="Snack and Nonalcoholic Beverage Bar &amp;&amp; Bar, Saloon, Lounge, Tavern"/>
    <n v="0"/>
    <n v="0"/>
    <m/>
  </r>
  <r>
    <x v="449"/>
    <d v="2021-05-18T00:00:00"/>
    <s v="Paula Brown"/>
    <s v="6316-a Old Sugar Creek Road"/>
    <x v="11"/>
    <x v="0"/>
    <s v="28027"/>
    <x v="449"/>
    <m/>
    <s v="U"/>
    <s v="N"/>
    <s v="NC-08"/>
    <x v="1"/>
    <x v="1"/>
    <x v="1"/>
    <x v="1"/>
    <x v="1"/>
    <x v="1"/>
    <s v="Y"/>
    <s v="Y"/>
    <s v="N"/>
    <s v="Y"/>
    <s v="Sole Proprietorship"/>
    <s v="N"/>
    <x v="1"/>
    <x v="0"/>
    <x v="0"/>
    <s v="Restaurant"/>
    <n v="0"/>
    <n v="0"/>
    <m/>
  </r>
  <r>
    <x v="450"/>
    <d v="2021-05-18T00:00:00"/>
    <s v="NEW YORK CHINA INC"/>
    <s v="7605 NC HWY 68 N STE A"/>
    <x v="135"/>
    <x v="0"/>
    <s v="27310"/>
    <x v="450"/>
    <m/>
    <s v="U"/>
    <s v="Y"/>
    <s v="NC-06"/>
    <x v="1"/>
    <x v="0"/>
    <x v="0"/>
    <x v="0"/>
    <x v="0"/>
    <x v="0"/>
    <s v="Y"/>
    <s v="Y"/>
    <s v="Y"/>
    <s v="Y"/>
    <s v="Subchapter S Corporation"/>
    <s v="N"/>
    <x v="1"/>
    <x v="0"/>
    <x v="0"/>
    <s v="Restaurant"/>
    <n v="0"/>
    <n v="0"/>
    <m/>
  </r>
  <r>
    <x v="451"/>
    <d v="2021-05-18T00:00:00"/>
    <s v="Martin Farm and Winery INC."/>
    <s v="213 Martin Farm Ln"/>
    <x v="136"/>
    <x v="0"/>
    <s v="27950"/>
    <x v="451"/>
    <m/>
    <s v="R"/>
    <s v="N"/>
    <s v="NC-03"/>
    <x v="1"/>
    <x v="0"/>
    <x v="0"/>
    <x v="0"/>
    <x v="0"/>
    <x v="0"/>
    <s v="Y"/>
    <s v="Y"/>
    <s v="Y"/>
    <s v="Y"/>
    <s v="Corporation"/>
    <s v="N"/>
    <x v="1"/>
    <x v="0"/>
    <x v="1"/>
    <s v="Other &amp;&amp; Winery ** &amp;&amp; Brewpub, Tasting Room, Taproom **"/>
    <n v="0"/>
    <n v="0"/>
    <m/>
  </r>
  <r>
    <x v="452"/>
    <d v="2021-05-18T00:00:00"/>
    <s v="Johnny Dollars Inc"/>
    <s v="3920 S Tryon St"/>
    <x v="11"/>
    <x v="0"/>
    <s v="28217"/>
    <x v="452"/>
    <m/>
    <s v="U"/>
    <s v="Y"/>
    <s v="NC-09"/>
    <x v="0"/>
    <x v="1"/>
    <x v="1"/>
    <x v="0"/>
    <x v="0"/>
    <x v="0"/>
    <s v="Y"/>
    <s v="Y"/>
    <s v="Y"/>
    <s v="Y"/>
    <s v="Corporation"/>
    <s v="Y"/>
    <x v="1"/>
    <x v="0"/>
    <x v="0"/>
    <s v="Bar, Saloon, Lounge, Tavern"/>
    <n v="0"/>
    <n v="0"/>
    <m/>
  </r>
  <r>
    <x v="453"/>
    <d v="2021-05-18T00:00:00"/>
    <s v="J Davison Inc"/>
    <s v="1724 Westover Dr"/>
    <x v="74"/>
    <x v="0"/>
    <s v="27330"/>
    <x v="453"/>
    <m/>
    <s v="R"/>
    <s v="Y"/>
    <s v="NC-04"/>
    <x v="1"/>
    <x v="0"/>
    <x v="1"/>
    <x v="0"/>
    <x v="0"/>
    <x v="0"/>
    <s v="Y"/>
    <s v="Y"/>
    <s v="Y"/>
    <s v="Y"/>
    <s v="Corporation"/>
    <s v="N"/>
    <x v="0"/>
    <x v="0"/>
    <x v="1"/>
    <s v="Restaurant"/>
    <n v="0"/>
    <n v="0"/>
    <m/>
  </r>
  <r>
    <x v="454"/>
    <d v="2021-05-18T00:00:00"/>
    <s v="Nakia Cureton"/>
    <s v="26 N Williams St."/>
    <x v="137"/>
    <x v="0"/>
    <s v="28135"/>
    <x v="454"/>
    <m/>
    <s v="R"/>
    <s v="N"/>
    <s v="NC-09"/>
    <x v="1"/>
    <x v="0"/>
    <x v="1"/>
    <x v="0"/>
    <x v="0"/>
    <x v="0"/>
    <s v="Y"/>
    <s v="Y"/>
    <s v="Y"/>
    <s v="Y"/>
    <s v="Sole Proprietorship"/>
    <s v="Y"/>
    <x v="1"/>
    <x v="0"/>
    <x v="1"/>
    <s v="Caterer &amp;&amp; Restaurant"/>
    <n v="0"/>
    <n v="0"/>
    <m/>
  </r>
  <r>
    <x v="455"/>
    <d v="2021-05-18T00:00:00"/>
    <s v="Dorothy's Catering 2"/>
    <s v="701 Westmont Dr"/>
    <x v="40"/>
    <x v="0"/>
    <s v="28305"/>
    <x v="455"/>
    <m/>
    <s v="U"/>
    <s v="N"/>
    <s v="NC-08"/>
    <x v="0"/>
    <x v="0"/>
    <x v="1"/>
    <x v="0"/>
    <x v="0"/>
    <x v="0"/>
    <s v="Y"/>
    <s v="N"/>
    <s v="Y"/>
    <s v="Y"/>
    <s v="Limited  Liability Company(LLC)"/>
    <s v="N"/>
    <x v="1"/>
    <x v="0"/>
    <x v="1"/>
    <s v="Caterer"/>
    <n v="0"/>
    <n v="0"/>
    <m/>
  </r>
  <r>
    <x v="456"/>
    <d v="2021-05-18T00:00:00"/>
    <s v="Poke Cafe LLC"/>
    <s v="11318 N Community House Rd Ste 203"/>
    <x v="11"/>
    <x v="0"/>
    <s v="28277"/>
    <x v="456"/>
    <m/>
    <s v="U"/>
    <s v="N"/>
    <s v="NC-09"/>
    <x v="0"/>
    <x v="0"/>
    <x v="0"/>
    <x v="0"/>
    <x v="0"/>
    <x v="0"/>
    <s v="Y"/>
    <s v="Y"/>
    <s v="Y"/>
    <s v="Y"/>
    <s v="Limited  Liability Company(LLC)"/>
    <s v="N"/>
    <x v="1"/>
    <x v="0"/>
    <x v="0"/>
    <s v="Restaurant"/>
    <n v="0"/>
    <n v="0"/>
    <m/>
  </r>
  <r>
    <x v="457"/>
    <d v="2021-05-18T00:00:00"/>
    <s v="lams china buffet inc"/>
    <s v="504 W Fleming Dr"/>
    <x v="47"/>
    <x v="0"/>
    <s v="28655"/>
    <x v="457"/>
    <m/>
    <s v="R"/>
    <s v="Y"/>
    <s v="NC-05"/>
    <x v="0"/>
    <x v="0"/>
    <x v="1"/>
    <x v="0"/>
    <x v="0"/>
    <x v="0"/>
    <s v="Y"/>
    <s v="Y"/>
    <s v="Y"/>
    <s v="Y"/>
    <s v="Corporation"/>
    <s v="N"/>
    <x v="1"/>
    <x v="0"/>
    <x v="0"/>
    <s v="Restaurant"/>
    <n v="0"/>
    <n v="0"/>
    <m/>
  </r>
  <r>
    <x v="458"/>
    <d v="2021-05-18T00:00:00"/>
    <s v="Fantasy International Inc."/>
    <s v="125 Manley Ave"/>
    <x v="12"/>
    <x v="0"/>
    <s v="27407"/>
    <x v="458"/>
    <m/>
    <s v="U"/>
    <s v="Y"/>
    <s v="NC-06"/>
    <x v="0"/>
    <x v="1"/>
    <x v="1"/>
    <x v="0"/>
    <x v="0"/>
    <x v="0"/>
    <s v="Y"/>
    <s v="N"/>
    <s v="Y"/>
    <s v="Y"/>
    <s v="Corporation"/>
    <s v="N"/>
    <x v="1"/>
    <x v="0"/>
    <x v="0"/>
    <s v="Restaurant"/>
    <n v="0"/>
    <n v="0"/>
    <m/>
  </r>
  <r>
    <x v="459"/>
    <d v="2021-05-18T00:00:00"/>
    <s v="828 FAMILY PIZZERIA INC."/>
    <s v="946 Merrimon Ave"/>
    <x v="9"/>
    <x v="0"/>
    <s v="28804"/>
    <x v="459"/>
    <m/>
    <s v="U"/>
    <s v="N"/>
    <s v="NC-11"/>
    <x v="0"/>
    <x v="0"/>
    <x v="1"/>
    <x v="0"/>
    <x v="1"/>
    <x v="0"/>
    <s v="Y"/>
    <s v="Y"/>
    <s v="N"/>
    <s v="Y"/>
    <s v="Subchapter S Corporation"/>
    <s v="N"/>
    <x v="0"/>
    <x v="0"/>
    <x v="1"/>
    <s v="Restaurant"/>
    <n v="0"/>
    <n v="0"/>
    <m/>
  </r>
  <r>
    <x v="460"/>
    <d v="2021-05-18T00:00:00"/>
    <s v="Vickie Setzer"/>
    <s v="117 Main St NW"/>
    <x v="87"/>
    <x v="0"/>
    <s v="28645"/>
    <x v="460"/>
    <m/>
    <s v="R"/>
    <s v="Y"/>
    <s v="NC-05"/>
    <x v="1"/>
    <x v="0"/>
    <x v="1"/>
    <x v="0"/>
    <x v="0"/>
    <x v="0"/>
    <s v="Y"/>
    <s v="Y"/>
    <s v="Y"/>
    <s v="Y"/>
    <s v="Sole Proprietorship"/>
    <s v="N"/>
    <x v="0"/>
    <x v="0"/>
    <x v="1"/>
    <s v="Restaurant"/>
    <n v="0"/>
    <n v="0"/>
    <m/>
  </r>
  <r>
    <x v="461"/>
    <d v="2021-05-18T00:00:00"/>
    <s v="LaTonya Neal"/>
    <s v="3027 Randleman Rd Ste F"/>
    <x v="12"/>
    <x v="0"/>
    <s v="27406"/>
    <x v="461"/>
    <m/>
    <s v="U"/>
    <s v="N"/>
    <s v="NC-06"/>
    <x v="1"/>
    <x v="0"/>
    <x v="0"/>
    <x v="0"/>
    <x v="0"/>
    <x v="0"/>
    <s v="Y"/>
    <s v="Y"/>
    <s v="Y"/>
    <s v="Y"/>
    <s v="Sole Proprietorship"/>
    <s v="N"/>
    <x v="0"/>
    <x v="0"/>
    <x v="1"/>
    <s v="Other &amp;&amp; Caterer &amp;&amp; Restaurant"/>
    <n v="0"/>
    <n v="0"/>
    <m/>
  </r>
  <r>
    <x v="462"/>
    <d v="2021-05-18T00:00:00"/>
    <s v="Top Shelf Group LLC"/>
    <s v="9101 Monroe Road #110"/>
    <x v="11"/>
    <x v="0"/>
    <s v="28270"/>
    <x v="462"/>
    <m/>
    <s v="U"/>
    <s v="N"/>
    <s v="NC-09"/>
    <x v="1"/>
    <x v="0"/>
    <x v="0"/>
    <x v="0"/>
    <x v="0"/>
    <x v="0"/>
    <s v="Y"/>
    <s v="Y"/>
    <s v="Y"/>
    <s v="Y"/>
    <s v="Limited  Liability Company(LLC)"/>
    <s v="N"/>
    <x v="1"/>
    <x v="0"/>
    <x v="1"/>
    <s v="Caterer &amp;&amp; Restaurant"/>
    <n v="0"/>
    <n v="0"/>
    <m/>
  </r>
  <r>
    <x v="463"/>
    <d v="2021-05-18T00:00:00"/>
    <s v="Capital K Enterprises Inc."/>
    <s v="4710-B Hicone Road"/>
    <x v="12"/>
    <x v="0"/>
    <s v="27405"/>
    <x v="463"/>
    <s v="Little Caesars"/>
    <s v="U"/>
    <s v="Y"/>
    <s v="NC-06"/>
    <x v="0"/>
    <x v="0"/>
    <x v="1"/>
    <x v="0"/>
    <x v="0"/>
    <x v="0"/>
    <s v="Y"/>
    <s v="Y"/>
    <s v="Y"/>
    <s v="Y"/>
    <s v="Corporation"/>
    <s v="Y"/>
    <x v="1"/>
    <x v="0"/>
    <x v="1"/>
    <s v="Restaurant"/>
    <n v="0"/>
    <n v="0"/>
    <m/>
  </r>
  <r>
    <x v="464"/>
    <d v="2021-05-18T00:00:00"/>
    <s v="Sweeties Southern &amp; Vegan Catering"/>
    <s v="1309 Halley"/>
    <x v="8"/>
    <x v="0"/>
    <s v="27707"/>
    <x v="464"/>
    <m/>
    <s v="U"/>
    <s v="Y"/>
    <s v="NC-04"/>
    <x v="0"/>
    <x v="1"/>
    <x v="0"/>
    <x v="0"/>
    <x v="1"/>
    <x v="0"/>
    <s v="Y"/>
    <s v="Y"/>
    <s v="N"/>
    <s v="Y"/>
    <s v="Limited  Liability Company(LLC)"/>
    <s v="Y"/>
    <x v="1"/>
    <x v="0"/>
    <x v="1"/>
    <s v="Caterer"/>
    <n v="0"/>
    <n v="0"/>
    <m/>
  </r>
  <r>
    <x v="465"/>
    <d v="2021-05-18T00:00:00"/>
    <s v="Smart Fella Inc"/>
    <s v="8314 Chapel Hill Rd"/>
    <x v="28"/>
    <x v="0"/>
    <s v="27513"/>
    <x v="465"/>
    <m/>
    <s v="U"/>
    <s v="N"/>
    <s v="NC-02"/>
    <x v="1"/>
    <x v="0"/>
    <x v="1"/>
    <x v="0"/>
    <x v="0"/>
    <x v="0"/>
    <s v="Y"/>
    <s v="Y"/>
    <s v="Y"/>
    <s v="Y"/>
    <s v="Corporation"/>
    <s v="N"/>
    <x v="0"/>
    <x v="0"/>
    <x v="1"/>
    <s v="Restaurant"/>
    <n v="0"/>
    <n v="0"/>
    <m/>
  </r>
  <r>
    <x v="466"/>
    <d v="2021-05-18T00:00:00"/>
    <s v="Alicia Chamberlain"/>
    <s v="1638 Crystal Ln"/>
    <x v="138"/>
    <x v="0"/>
    <s v="27581"/>
    <x v="466"/>
    <m/>
    <s v="R"/>
    <s v="N"/>
    <s v="NC-04"/>
    <x v="1"/>
    <x v="1"/>
    <x v="1"/>
    <x v="1"/>
    <x v="1"/>
    <x v="1"/>
    <s v="Y"/>
    <s v="N"/>
    <s v="Y"/>
    <s v="N"/>
    <s v="Sole Proprietorship"/>
    <s v="N"/>
    <x v="0"/>
    <x v="0"/>
    <x v="1"/>
    <s v="Other"/>
    <n v="0"/>
    <n v="0"/>
    <m/>
  </r>
  <r>
    <x v="467"/>
    <d v="2021-05-18T00:00:00"/>
    <s v="Legion Capitol Towers LLC"/>
    <s v="5610 Carnegie Blvd"/>
    <x v="11"/>
    <x v="0"/>
    <s v="28209"/>
    <x v="467"/>
    <m/>
    <s v="U"/>
    <s v="N"/>
    <s v="NC-09"/>
    <x v="1"/>
    <x v="1"/>
    <x v="1"/>
    <x v="0"/>
    <x v="0"/>
    <x v="0"/>
    <s v="Y"/>
    <s v="Y"/>
    <s v="Y"/>
    <s v="Y"/>
    <s v="Limited  Liability Company(LLC)"/>
    <s v="N"/>
    <x v="0"/>
    <x v="1"/>
    <x v="0"/>
    <s v="Brewpub, Tasting Room, Taproom **"/>
    <n v="0"/>
    <n v="0"/>
    <m/>
  </r>
  <r>
    <x v="468"/>
    <d v="2021-05-18T00:00:00"/>
    <s v="Coral Yang Corporation"/>
    <s v="9525 Birkdale Crossing Dr Ste 106"/>
    <x v="45"/>
    <x v="0"/>
    <s v="28078"/>
    <x v="468"/>
    <m/>
    <s v="U"/>
    <s v="N"/>
    <s v="NC-08"/>
    <x v="0"/>
    <x v="0"/>
    <x v="0"/>
    <x v="0"/>
    <x v="0"/>
    <x v="0"/>
    <s v="Y"/>
    <s v="Y"/>
    <s v="Y"/>
    <s v="Y"/>
    <s v="Corporation"/>
    <s v="N"/>
    <x v="1"/>
    <x v="0"/>
    <x v="0"/>
    <s v="Restaurant"/>
    <n v="0"/>
    <n v="0"/>
    <m/>
  </r>
  <r>
    <x v="469"/>
    <d v="2021-05-18T00:00:00"/>
    <s v="MONTE DE REY INC"/>
    <s v="1780 W Us Highway 421 Ste A"/>
    <x v="139"/>
    <x v="0"/>
    <s v="28697"/>
    <x v="469"/>
    <m/>
    <s v="R"/>
    <s v="Y"/>
    <s v="NC-05"/>
    <x v="0"/>
    <x v="0"/>
    <x v="1"/>
    <x v="1"/>
    <x v="1"/>
    <x v="1"/>
    <s v="Y"/>
    <s v="Y"/>
    <s v="N"/>
    <s v="Y"/>
    <s v="Corporation"/>
    <s v="N"/>
    <x v="1"/>
    <x v="0"/>
    <x v="0"/>
    <s v="Restaurant"/>
    <n v="0"/>
    <n v="0"/>
    <m/>
  </r>
  <r>
    <x v="470"/>
    <d v="2021-05-18T00:00:00"/>
    <s v="Renaissance Restaurant GroupLLC"/>
    <s v="1047 Beaver Creek Commons Dr"/>
    <x v="140"/>
    <x v="0"/>
    <s v="27502"/>
    <x v="470"/>
    <s v="Firehouse Subs"/>
    <s v="U"/>
    <s v="N"/>
    <s v="NC-02"/>
    <x v="0"/>
    <x v="1"/>
    <x v="1"/>
    <x v="1"/>
    <x v="1"/>
    <x v="0"/>
    <s v="Y"/>
    <s v="Y"/>
    <s v="N"/>
    <s v="N"/>
    <s v="Limited  Liability Company(LLC)"/>
    <s v="N"/>
    <x v="1"/>
    <x v="0"/>
    <x v="0"/>
    <s v="Restaurant"/>
    <n v="0"/>
    <n v="0"/>
    <m/>
  </r>
  <r>
    <x v="471"/>
    <d v="2021-05-18T00:00:00"/>
    <s v="Central Restaurant Company LLC"/>
    <s v="207 S Van Buren Rd"/>
    <x v="33"/>
    <x v="0"/>
    <s v="27288"/>
    <x v="471"/>
    <m/>
    <s v="R"/>
    <s v="N"/>
    <s v="NC-10"/>
    <x v="0"/>
    <x v="1"/>
    <x v="1"/>
    <x v="0"/>
    <x v="0"/>
    <x v="0"/>
    <s v="Y"/>
    <s v="Y"/>
    <s v="Y"/>
    <s v="Y"/>
    <s v="Limited  Liability Company(LLC)"/>
    <s v="N"/>
    <x v="0"/>
    <x v="0"/>
    <x v="1"/>
    <s v="Restaurant"/>
    <n v="0"/>
    <n v="0"/>
    <m/>
  </r>
  <r>
    <x v="472"/>
    <d v="2021-05-18T00:00:00"/>
    <s v="ARNIM SUBWAY INC"/>
    <s v="2211 Fleming Rd"/>
    <x v="12"/>
    <x v="0"/>
    <s v="27410"/>
    <x v="472"/>
    <s v="Subway"/>
    <s v="U"/>
    <s v="N"/>
    <s v="NC-06"/>
    <x v="0"/>
    <x v="1"/>
    <x v="1"/>
    <x v="0"/>
    <x v="0"/>
    <x v="0"/>
    <s v="Y"/>
    <s v="Y"/>
    <s v="Y"/>
    <s v="Y"/>
    <s v="Corporation"/>
    <s v="N"/>
    <x v="0"/>
    <x v="0"/>
    <x v="1"/>
    <s v="Restaurant"/>
    <n v="0"/>
    <n v="0"/>
    <m/>
  </r>
  <r>
    <x v="473"/>
    <d v="2021-05-18T00:00:00"/>
    <s v="OM HOT PIZZA LLC"/>
    <s v="4522 W Wendover Ave Ste 110"/>
    <x v="12"/>
    <x v="0"/>
    <s v="27409"/>
    <x v="473"/>
    <s v="Blaze Pizza"/>
    <s v="U"/>
    <s v="N"/>
    <s v="NC-06"/>
    <x v="1"/>
    <x v="0"/>
    <x v="0"/>
    <x v="0"/>
    <x v="0"/>
    <x v="0"/>
    <s v="Y"/>
    <s v="Y"/>
    <s v="Y"/>
    <s v="Y"/>
    <s v="Limited  Liability Company(LLC)"/>
    <s v="N"/>
    <x v="1"/>
    <x v="0"/>
    <x v="0"/>
    <s v="Restaurant"/>
    <n v="0"/>
    <n v="0"/>
    <m/>
  </r>
  <r>
    <x v="474"/>
    <d v="2021-05-18T00:00:00"/>
    <s v="SRI SAI LAKSHMI LLC"/>
    <s v="205 STRATFORD ROAD"/>
    <x v="54"/>
    <x v="0"/>
    <n v="27103"/>
    <x v="474"/>
    <s v="Gigi's Cupcakes"/>
    <s v="U"/>
    <s v="N"/>
    <s v="NC-06"/>
    <x v="1"/>
    <x v="0"/>
    <x v="0"/>
    <x v="0"/>
    <x v="0"/>
    <x v="0"/>
    <s v="Y"/>
    <s v="Y"/>
    <s v="Y"/>
    <s v="Y"/>
    <s v="Limited  Liability Company(LLC)"/>
    <s v="N"/>
    <x v="1"/>
    <x v="0"/>
    <x v="0"/>
    <s v="Restaurant"/>
    <n v="0"/>
    <n v="0"/>
    <m/>
  </r>
  <r>
    <x v="475"/>
    <d v="2021-05-18T00:00:00"/>
    <s v="Mad Greek LLC"/>
    <s v="5824 Samet Dr"/>
    <x v="62"/>
    <x v="0"/>
    <s v="27265"/>
    <x v="475"/>
    <m/>
    <s v="U"/>
    <s v="N"/>
    <s v="NC-06"/>
    <x v="0"/>
    <x v="0"/>
    <x v="1"/>
    <x v="0"/>
    <x v="1"/>
    <x v="0"/>
    <s v="Y"/>
    <s v="Y"/>
    <s v="Y"/>
    <s v="Y"/>
    <s v="Limited  Liability Company(LLC)"/>
    <s v="N"/>
    <x v="0"/>
    <x v="1"/>
    <x v="0"/>
    <s v="Restaurant"/>
    <n v="0"/>
    <n v="0"/>
    <m/>
  </r>
  <r>
    <x v="476"/>
    <d v="2021-05-18T00:00:00"/>
    <s v="KRAZY FISH INC"/>
    <s v="2501 Central Ave"/>
    <x v="11"/>
    <x v="0"/>
    <s v="28205"/>
    <x v="476"/>
    <m/>
    <s v="U"/>
    <s v="Y"/>
    <s v="NC-12"/>
    <x v="1"/>
    <x v="1"/>
    <x v="1"/>
    <x v="1"/>
    <x v="1"/>
    <x v="1"/>
    <s v="Y"/>
    <s v="Y"/>
    <s v="Y"/>
    <s v="Y"/>
    <s v="Corporation"/>
    <s v="Y"/>
    <x v="1"/>
    <x v="0"/>
    <x v="0"/>
    <s v="Restaurant"/>
    <n v="0"/>
    <n v="0"/>
    <m/>
  </r>
  <r>
    <x v="477"/>
    <d v="2021-05-18T00:00:00"/>
    <s v="Caltega Inc."/>
    <s v="201 Sir Walter Raleigh St"/>
    <x v="141"/>
    <x v="0"/>
    <s v="27954"/>
    <x v="477"/>
    <m/>
    <s v="U"/>
    <s v="Y"/>
    <s v="NC-03"/>
    <x v="1"/>
    <x v="1"/>
    <x v="1"/>
    <x v="1"/>
    <x v="0"/>
    <x v="0"/>
    <s v="N"/>
    <s v="Y"/>
    <s v="Y"/>
    <s v="N"/>
    <s v="Subchapter S Corporation"/>
    <s v="N"/>
    <x v="0"/>
    <x v="1"/>
    <x v="1"/>
    <s v="Restaurant"/>
    <n v="0"/>
    <n v="0"/>
    <m/>
  </r>
  <r>
    <x v="478"/>
    <d v="2021-05-18T00:00:00"/>
    <s v="Autumn Mickel"/>
    <s v="1801 Pictou Road"/>
    <x v="4"/>
    <x v="0"/>
    <s v="27606"/>
    <x v="478"/>
    <m/>
    <s v="U"/>
    <s v="Y"/>
    <s v="NC-02"/>
    <x v="0"/>
    <x v="1"/>
    <x v="1"/>
    <x v="0"/>
    <x v="1"/>
    <x v="0"/>
    <s v="N"/>
    <s v="N"/>
    <s v="Y"/>
    <s v="N"/>
    <s v="Sole Proprietorship"/>
    <s v="Y"/>
    <x v="0"/>
    <x v="0"/>
    <x v="1"/>
    <s v="Food Stand, Food Truck, Food Cart"/>
    <n v="0"/>
    <n v="0"/>
    <m/>
  </r>
  <r>
    <x v="479"/>
    <d v="2021-05-18T00:00:00"/>
    <s v="Pony Island Restaurant"/>
    <s v="51 Ocean View Road"/>
    <x v="142"/>
    <x v="0"/>
    <s v="27960"/>
    <x v="479"/>
    <m/>
    <s v="R"/>
    <s v="Y"/>
    <s v="NC-03"/>
    <x v="0"/>
    <x v="1"/>
    <x v="0"/>
    <x v="1"/>
    <x v="0"/>
    <x v="1"/>
    <s v="N"/>
    <s v="Y"/>
    <s v="N"/>
    <s v="Y"/>
    <s v="Corporation"/>
    <s v="N"/>
    <x v="0"/>
    <x v="1"/>
    <x v="0"/>
    <s v="Restaurant"/>
    <n v="0"/>
    <n v="0"/>
    <m/>
  </r>
  <r>
    <x v="480"/>
    <d v="2021-05-18T00:00:00"/>
    <s v="Noah Brody Company"/>
    <s v="621 Irvin Garrish Hwy #453"/>
    <x v="142"/>
    <x v="0"/>
    <s v="27960"/>
    <x v="480"/>
    <m/>
    <s v="R"/>
    <s v="N"/>
    <s v="NC-03"/>
    <x v="1"/>
    <x v="0"/>
    <x v="0"/>
    <x v="0"/>
    <x v="0"/>
    <x v="0"/>
    <s v="Y"/>
    <s v="Y"/>
    <s v="Y"/>
    <s v="Y"/>
    <s v="Corporation"/>
    <s v="N"/>
    <x v="0"/>
    <x v="0"/>
    <x v="1"/>
    <s v="Bar, Saloon, Lounge, Tavern &amp;&amp; Restaurant"/>
    <n v="0"/>
    <n v="0"/>
    <m/>
  </r>
  <r>
    <x v="481"/>
    <d v="2021-05-18T00:00:00"/>
    <s v="Artesana 100% Natural LLC"/>
    <s v="76 S Main St"/>
    <x v="68"/>
    <x v="0"/>
    <s v="28752"/>
    <x v="481"/>
    <m/>
    <s v="R"/>
    <s v="Y"/>
    <s v="NC-11"/>
    <x v="1"/>
    <x v="0"/>
    <x v="0"/>
    <x v="0"/>
    <x v="0"/>
    <x v="0"/>
    <s v="Y"/>
    <s v="Y"/>
    <s v="Y"/>
    <s v="Y"/>
    <s v="Limited  Liability Company(LLC)"/>
    <s v="N"/>
    <x v="1"/>
    <x v="0"/>
    <x v="0"/>
    <s v="Other &amp;&amp; Snack and Nonalcoholic Beverage Bar"/>
    <n v="0"/>
    <n v="0"/>
    <m/>
  </r>
  <r>
    <x v="482"/>
    <d v="2021-05-18T00:00:00"/>
    <s v="CRAFT BISTRO LLC"/>
    <s v="203 E Buck Mountain Rd"/>
    <x v="143"/>
    <x v="0"/>
    <s v="28694"/>
    <x v="482"/>
    <m/>
    <s v="R"/>
    <s v="Y"/>
    <s v="NC-05"/>
    <x v="0"/>
    <x v="1"/>
    <x v="1"/>
    <x v="0"/>
    <x v="1"/>
    <x v="0"/>
    <s v="Y"/>
    <s v="Y"/>
    <s v="Y"/>
    <s v="Y"/>
    <s v="Limited  Liability Company(LLC)"/>
    <s v="N"/>
    <x v="0"/>
    <x v="0"/>
    <x v="1"/>
    <s v="Restaurant"/>
    <n v="0"/>
    <n v="0"/>
    <m/>
  </r>
  <r>
    <x v="483"/>
    <d v="2021-05-18T00:00:00"/>
    <s v="QUEEN SHEBA LIMITED LIABILITY COMPANY"/>
    <s v="4808 Central Ave Ste C"/>
    <x v="11"/>
    <x v="0"/>
    <s v="28205"/>
    <x v="483"/>
    <m/>
    <s v="U"/>
    <s v="Y"/>
    <s v="NC-12"/>
    <x v="0"/>
    <x v="0"/>
    <x v="0"/>
    <x v="0"/>
    <x v="0"/>
    <x v="0"/>
    <s v="Y"/>
    <s v="Y"/>
    <s v="Y"/>
    <s v="Y"/>
    <s v="Limited  Liability Company(LLC)"/>
    <s v="Y"/>
    <x v="1"/>
    <x v="0"/>
    <x v="0"/>
    <s v="Bar, Saloon, Lounge, Tavern &amp;&amp; Food Stand, Food Truck, Food Cart &amp;&amp; Restaurant"/>
    <n v="0"/>
    <n v="0"/>
    <m/>
  </r>
  <r>
    <x v="484"/>
    <d v="2021-05-18T00:00:00"/>
    <s v="East Garden Inc"/>
    <s v="1104 Ledsome Ln STE 102"/>
    <x v="28"/>
    <x v="0"/>
    <s v="27511"/>
    <x v="484"/>
    <m/>
    <s v="U"/>
    <s v="N"/>
    <s v="NC-02"/>
    <x v="0"/>
    <x v="0"/>
    <x v="1"/>
    <x v="0"/>
    <x v="0"/>
    <x v="0"/>
    <s v="Y"/>
    <s v="Y"/>
    <s v="Y"/>
    <s v="Y"/>
    <s v="Subchapter S Corporation"/>
    <s v="N"/>
    <x v="1"/>
    <x v="0"/>
    <x v="0"/>
    <s v="Restaurant"/>
    <n v="0"/>
    <n v="0"/>
    <m/>
  </r>
  <r>
    <x v="485"/>
    <d v="2021-05-18T00:00:00"/>
    <s v="HUANG'S KITCHEN INC."/>
    <s v="2705 N MAIN STREET #109"/>
    <x v="62"/>
    <x v="0"/>
    <s v="27265"/>
    <x v="485"/>
    <m/>
    <s v="U"/>
    <s v="N"/>
    <s v="NC-06"/>
    <x v="0"/>
    <x v="1"/>
    <x v="1"/>
    <x v="1"/>
    <x v="1"/>
    <x v="1"/>
    <s v="Y"/>
    <s v="Y"/>
    <s v="N"/>
    <s v="Y"/>
    <s v="Corporation"/>
    <s v="N"/>
    <x v="1"/>
    <x v="0"/>
    <x v="0"/>
    <s v="Restaurant"/>
    <n v="0"/>
    <n v="0"/>
    <m/>
  </r>
  <r>
    <x v="486"/>
    <d v="2021-05-18T00:00:00"/>
    <s v="1911 Central Ave LLC"/>
    <s v="1911 Central Ave"/>
    <x v="11"/>
    <x v="0"/>
    <s v="28205"/>
    <x v="486"/>
    <m/>
    <s v="U"/>
    <s v="N"/>
    <s v="NC-12"/>
    <x v="1"/>
    <x v="0"/>
    <x v="0"/>
    <x v="0"/>
    <x v="0"/>
    <x v="0"/>
    <s v="Y"/>
    <s v="Y"/>
    <s v="Y"/>
    <s v="Y"/>
    <s v="Limited  Liability Company(LLC)"/>
    <s v="Y"/>
    <x v="0"/>
    <x v="0"/>
    <x v="1"/>
    <s v="Restaurant"/>
    <n v="0"/>
    <n v="0"/>
    <m/>
  </r>
  <r>
    <x v="487"/>
    <d v="2021-05-18T00:00:00"/>
    <s v="Taps &amp; Tackle LLC"/>
    <s v="704 Evans St"/>
    <x v="1"/>
    <x v="0"/>
    <s v="28557"/>
    <x v="487"/>
    <m/>
    <s v="R"/>
    <s v="N"/>
    <s v="NC-03"/>
    <x v="1"/>
    <x v="1"/>
    <x v="1"/>
    <x v="0"/>
    <x v="0"/>
    <x v="0"/>
    <s v="Y"/>
    <s v="Y"/>
    <s v="Y"/>
    <s v="Y"/>
    <s v="Limited  Liability Company(LLC)"/>
    <s v="N"/>
    <x v="0"/>
    <x v="1"/>
    <x v="1"/>
    <s v="Restaurant"/>
    <n v="0"/>
    <n v="0"/>
    <m/>
  </r>
  <r>
    <x v="488"/>
    <d v="2021-05-18T00:00:00"/>
    <s v="Tokman Foods Inc"/>
    <s v="674 W Corbett Ave"/>
    <x v="144"/>
    <x v="0"/>
    <s v="28584"/>
    <x v="488"/>
    <m/>
    <s v="U"/>
    <s v="N"/>
    <s v="NC-03"/>
    <x v="1"/>
    <x v="0"/>
    <x v="0"/>
    <x v="0"/>
    <x v="0"/>
    <x v="0"/>
    <s v="Y"/>
    <s v="Y"/>
    <s v="Y"/>
    <s v="Y"/>
    <s v="Corporation"/>
    <s v="N"/>
    <x v="1"/>
    <x v="0"/>
    <x v="0"/>
    <s v="Restaurant"/>
    <n v="0"/>
    <n v="0"/>
    <m/>
  </r>
  <r>
    <x v="489"/>
    <d v="2021-05-18T00:00:00"/>
    <s v="Mccoys Grill"/>
    <s v="3304 Neuse Blvd"/>
    <x v="130"/>
    <x v="0"/>
    <s v="28560"/>
    <x v="489"/>
    <m/>
    <s v="U"/>
    <s v="N"/>
    <s v="NC-03"/>
    <x v="0"/>
    <x v="0"/>
    <x v="1"/>
    <x v="0"/>
    <x v="0"/>
    <x v="0"/>
    <s v="Y"/>
    <s v="Y"/>
    <s v="Y"/>
    <s v="Y"/>
    <s v="Single Member LLC"/>
    <s v="N"/>
    <x v="0"/>
    <x v="0"/>
    <x v="1"/>
    <s v="Restaurant"/>
    <n v="0"/>
    <n v="0"/>
    <m/>
  </r>
  <r>
    <x v="490"/>
    <d v="2021-05-18T00:00:00"/>
    <s v="A'Nets Katch Inc"/>
    <s v="2009 Village Park Dr"/>
    <x v="99"/>
    <x v="0"/>
    <s v="27545"/>
    <x v="490"/>
    <m/>
    <s v="U"/>
    <s v="N"/>
    <s v="NC-02"/>
    <x v="1"/>
    <x v="0"/>
    <x v="0"/>
    <x v="0"/>
    <x v="0"/>
    <x v="0"/>
    <s v="Y"/>
    <s v="Y"/>
    <s v="Y"/>
    <s v="Y"/>
    <s v="Subchapter S Corporation"/>
    <s v="N"/>
    <x v="0"/>
    <x v="0"/>
    <x v="1"/>
    <s v="Restaurant"/>
    <n v="0"/>
    <n v="0"/>
    <m/>
  </r>
  <r>
    <x v="491"/>
    <d v="2021-05-18T00:00:00"/>
    <s v="Marcon of Wilson LLC."/>
    <s v="124 Barnes St SW"/>
    <x v="101"/>
    <x v="0"/>
    <s v="27893"/>
    <x v="491"/>
    <m/>
    <s v="R"/>
    <s v="Y"/>
    <s v="NC-01"/>
    <x v="0"/>
    <x v="1"/>
    <x v="1"/>
    <x v="0"/>
    <x v="1"/>
    <x v="0"/>
    <s v="Y"/>
    <s v="Y"/>
    <s v="Y"/>
    <s v="Y"/>
    <s v="Limited  Liability Company(LLC)"/>
    <s v="Y"/>
    <x v="0"/>
    <x v="0"/>
    <x v="1"/>
    <s v="Restaurant"/>
    <n v="0"/>
    <n v="0"/>
    <m/>
  </r>
  <r>
    <x v="492"/>
    <d v="2021-05-18T00:00:00"/>
    <s v="miss angels heavenly pies inc"/>
    <s v="153 N Main St"/>
    <x v="126"/>
    <x v="0"/>
    <s v="27030"/>
    <x v="492"/>
    <m/>
    <s v="R"/>
    <s v="N"/>
    <s v="NC-10"/>
    <x v="0"/>
    <x v="0"/>
    <x v="1"/>
    <x v="1"/>
    <x v="1"/>
    <x v="1"/>
    <s v="N"/>
    <s v="Y"/>
    <s v="Y"/>
    <s v="Y"/>
    <s v="Subchapter S Corporation"/>
    <s v="N"/>
    <x v="0"/>
    <x v="0"/>
    <x v="1"/>
    <s v="Other &amp;&amp; Restaurant"/>
    <n v="0"/>
    <n v="0"/>
    <m/>
  </r>
  <r>
    <x v="493"/>
    <d v="2021-05-18T00:00:00"/>
    <s v="HTBC LLC"/>
    <s v="3008 Redford Dr"/>
    <x v="12"/>
    <x v="0"/>
    <s v="27408"/>
    <x v="493"/>
    <m/>
    <s v="U"/>
    <s v="N"/>
    <s v="NC-06"/>
    <x v="1"/>
    <x v="1"/>
    <x v="1"/>
    <x v="0"/>
    <x v="0"/>
    <x v="0"/>
    <s v="Y"/>
    <s v="Y"/>
    <s v="Y"/>
    <s v="Y"/>
    <s v="Limited  Liability Company(LLC)"/>
    <s v="N"/>
    <x v="0"/>
    <x v="0"/>
    <x v="1"/>
    <s v="Food Stand, Food Truck, Food Cart"/>
    <n v="0"/>
    <n v="0"/>
    <m/>
  </r>
  <r>
    <x v="494"/>
    <d v="2021-05-18T00:00:00"/>
    <s v="Delectables by Holly inc."/>
    <s v="901 Berryhill Rd Suite A."/>
    <x v="11"/>
    <x v="0"/>
    <s v="28208"/>
    <x v="494"/>
    <m/>
    <s v="U"/>
    <s v="Y"/>
    <s v="NC-12"/>
    <x v="1"/>
    <x v="0"/>
    <x v="0"/>
    <x v="0"/>
    <x v="0"/>
    <x v="0"/>
    <s v="Y"/>
    <s v="Y"/>
    <s v="Y"/>
    <s v="Y"/>
    <s v="Corporation"/>
    <s v="Y"/>
    <x v="0"/>
    <x v="0"/>
    <x v="1"/>
    <s v="Caterer"/>
    <n v="0"/>
    <n v="0"/>
    <m/>
  </r>
  <r>
    <x v="495"/>
    <d v="2021-05-18T00:00:00"/>
    <s v="Ricky Carlson"/>
    <s v="12744 Lancaster Hwy Ste B"/>
    <x v="19"/>
    <x v="0"/>
    <s v="28134"/>
    <x v="495"/>
    <m/>
    <s v="U"/>
    <s v="Y"/>
    <s v="NC-09"/>
    <x v="1"/>
    <x v="0"/>
    <x v="1"/>
    <x v="0"/>
    <x v="0"/>
    <x v="0"/>
    <s v="Y"/>
    <s v="Y"/>
    <s v="Y"/>
    <s v="Y"/>
    <s v="Sole Proprietorship"/>
    <s v="N"/>
    <x v="0"/>
    <x v="1"/>
    <x v="0"/>
    <s v="Bar, Saloon, Lounge, Tavern"/>
    <n v="0"/>
    <n v="0"/>
    <m/>
  </r>
  <r>
    <x v="496"/>
    <d v="2021-05-18T00:00:00"/>
    <s v="Twelve Tavern LLC"/>
    <s v="247 City Hall St"/>
    <x v="126"/>
    <x v="0"/>
    <s v="27030"/>
    <x v="496"/>
    <m/>
    <s v="R"/>
    <s v="N"/>
    <s v="NC-10"/>
    <x v="0"/>
    <x v="0"/>
    <x v="1"/>
    <x v="0"/>
    <x v="0"/>
    <x v="0"/>
    <s v="Y"/>
    <s v="Y"/>
    <s v="Y"/>
    <s v="Y"/>
    <s v="Limited  Liability Company(LLC)"/>
    <s v="N"/>
    <x v="0"/>
    <x v="1"/>
    <x v="0"/>
    <s v="Restaurant"/>
    <n v="0"/>
    <n v="0"/>
    <m/>
  </r>
  <r>
    <x v="497"/>
    <d v="2021-05-18T00:00:00"/>
    <s v="Groucho's Deli of Hickory"/>
    <s v="1025 2nd St NE"/>
    <x v="21"/>
    <x v="0"/>
    <s v="28601"/>
    <x v="497"/>
    <s v="Grouchoâ€™s Deli"/>
    <s v="R"/>
    <s v="N"/>
    <s v="NC-05"/>
    <x v="0"/>
    <x v="0"/>
    <x v="0"/>
    <x v="0"/>
    <x v="0"/>
    <x v="0"/>
    <s v="Y"/>
    <s v="Y"/>
    <s v="Y"/>
    <s v="Y"/>
    <s v="Limited  Liability Company(LLC)"/>
    <s v="Y"/>
    <x v="0"/>
    <x v="0"/>
    <x v="1"/>
    <s v="Caterer &amp;&amp; Restaurant"/>
    <n v="0"/>
    <n v="0"/>
    <m/>
  </r>
  <r>
    <x v="498"/>
    <d v="2021-05-18T00:00:00"/>
    <s v="Mall Treats LLC"/>
    <s v="7606 Canvas Art Ter"/>
    <x v="4"/>
    <x v="0"/>
    <s v="27617"/>
    <x v="498"/>
    <s v="Taco Bell"/>
    <s v="U"/>
    <s v="N"/>
    <s v="NC-02"/>
    <x v="1"/>
    <x v="0"/>
    <x v="0"/>
    <x v="0"/>
    <x v="0"/>
    <x v="0"/>
    <s v="Y"/>
    <s v="Y"/>
    <s v="Y"/>
    <s v="Y"/>
    <s v="Corporation"/>
    <s v="N"/>
    <x v="1"/>
    <x v="0"/>
    <x v="0"/>
    <s v="Restaurant"/>
    <n v="0"/>
    <n v="0"/>
    <m/>
  </r>
  <r>
    <x v="499"/>
    <d v="2021-05-18T00:00:00"/>
    <s v="FAO Cakes&amp; Catering LLC"/>
    <s v="521 N Liberty St Suite 100"/>
    <x v="54"/>
    <x v="0"/>
    <s v="27101"/>
    <x v="499"/>
    <m/>
    <s v="U"/>
    <s v="Y"/>
    <s v="NC-06"/>
    <x v="0"/>
    <x v="1"/>
    <x v="1"/>
    <x v="0"/>
    <x v="0"/>
    <x v="0"/>
    <s v="N"/>
    <s v="Y"/>
    <s v="N"/>
    <s v="N"/>
    <s v="Single Member LLC"/>
    <s v="Y"/>
    <x v="0"/>
    <x v="0"/>
    <x v="1"/>
    <s v="Bakery ** &amp;&amp; Caterer"/>
    <n v="0"/>
    <n v="0"/>
    <m/>
  </r>
  <r>
    <x v="500"/>
    <d v="2021-05-18T00:00:00"/>
    <s v="NAWAB RESTAURANT INC"/>
    <s v="129 S Stratford Rd"/>
    <x v="54"/>
    <x v="0"/>
    <s v="27104"/>
    <x v="500"/>
    <m/>
    <s v="U"/>
    <s v="N"/>
    <s v="NC-06"/>
    <x v="1"/>
    <x v="0"/>
    <x v="0"/>
    <x v="0"/>
    <x v="0"/>
    <x v="0"/>
    <s v="Y"/>
    <s v="Y"/>
    <s v="Y"/>
    <s v="Y"/>
    <s v="Corporation"/>
    <s v="N"/>
    <x v="1"/>
    <x v="0"/>
    <x v="0"/>
    <s v="Restaurant"/>
    <n v="0"/>
    <n v="0"/>
    <m/>
  </r>
  <r>
    <x v="501"/>
    <d v="2021-05-18T00:00:00"/>
    <s v="Simply Soul LLC"/>
    <s v="4339 S Main St Frnt FRNT"/>
    <x v="54"/>
    <x v="0"/>
    <n v="27127"/>
    <x v="501"/>
    <m/>
    <s v="U"/>
    <s v="N"/>
    <s v="NC-06"/>
    <x v="1"/>
    <x v="0"/>
    <x v="1"/>
    <x v="0"/>
    <x v="0"/>
    <x v="0"/>
    <s v="Y"/>
    <s v="Y"/>
    <s v="Y"/>
    <s v="Y"/>
    <s v="Limited  Liability Company(LLC)"/>
    <s v="N"/>
    <x v="1"/>
    <x v="0"/>
    <x v="1"/>
    <s v="Caterer &amp;&amp; Restaurant"/>
    <n v="0"/>
    <n v="0"/>
    <m/>
  </r>
  <r>
    <x v="502"/>
    <d v="2021-05-18T00:00:00"/>
    <s v="Carolina Wich LLC"/>
    <s v="108 Gatefield Dr"/>
    <x v="0"/>
    <x v="0"/>
    <s v="28412"/>
    <x v="502"/>
    <s v="Which Wich"/>
    <s v="U"/>
    <s v="N"/>
    <s v="NC-07"/>
    <x v="1"/>
    <x v="0"/>
    <x v="0"/>
    <x v="0"/>
    <x v="0"/>
    <x v="0"/>
    <s v="Y"/>
    <s v="Y"/>
    <s v="Y"/>
    <s v="Y"/>
    <s v="Limited  Liability Company(LLC)"/>
    <s v="N"/>
    <x v="1"/>
    <x v="0"/>
    <x v="0"/>
    <s v="Restaurant"/>
    <n v="0"/>
    <n v="0"/>
    <m/>
  </r>
  <r>
    <x v="503"/>
    <d v="2021-05-18T00:00:00"/>
    <s v="Jannie Denise Johnson"/>
    <s v="318 Hereford Dr"/>
    <x v="103"/>
    <x v="0"/>
    <s v="27520"/>
    <x v="503"/>
    <m/>
    <s v="R"/>
    <s v="N"/>
    <s v="NC-02"/>
    <x v="0"/>
    <x v="0"/>
    <x v="1"/>
    <x v="0"/>
    <x v="1"/>
    <x v="0"/>
    <s v="N"/>
    <s v="N"/>
    <s v="Y"/>
    <s v="N"/>
    <s v="Single Member LLC"/>
    <s v="Y"/>
    <x v="0"/>
    <x v="0"/>
    <x v="1"/>
    <s v="Caterer"/>
    <n v="0"/>
    <n v="0"/>
    <m/>
  </r>
  <r>
    <x v="504"/>
    <d v="2021-05-18T00:00:00"/>
    <s v="AKLA  LTD"/>
    <s v="3 SW Pack Sq"/>
    <x v="9"/>
    <x v="0"/>
    <s v="28801"/>
    <x v="504"/>
    <m/>
    <s v="U"/>
    <s v="Y"/>
    <s v="NC-11"/>
    <x v="1"/>
    <x v="0"/>
    <x v="1"/>
    <x v="0"/>
    <x v="0"/>
    <x v="0"/>
    <s v="Y"/>
    <s v="Y"/>
    <s v="Y"/>
    <s v="Y"/>
    <s v="Subchapter S Corporation"/>
    <s v="N"/>
    <x v="1"/>
    <x v="0"/>
    <x v="0"/>
    <s v="Restaurant"/>
    <n v="0"/>
    <n v="0"/>
    <m/>
  </r>
  <r>
    <x v="505"/>
    <d v="2021-05-18T00:00:00"/>
    <s v="R.M.L. LLC"/>
    <s v="636 Nc 24 27 Byp E Ste 14"/>
    <x v="100"/>
    <x v="0"/>
    <s v="28001"/>
    <x v="505"/>
    <s v="Cicis"/>
    <s v="R"/>
    <s v="Y"/>
    <s v="NC-08"/>
    <x v="0"/>
    <x v="1"/>
    <x v="0"/>
    <x v="0"/>
    <x v="0"/>
    <x v="0"/>
    <s v="Y"/>
    <s v="Y"/>
    <s v="Y"/>
    <s v="Y"/>
    <s v="Limited  Liability Company(LLC)"/>
    <s v="Y"/>
    <x v="1"/>
    <x v="0"/>
    <x v="0"/>
    <s v="Restaurant"/>
    <n v="0"/>
    <n v="0"/>
    <m/>
  </r>
  <r>
    <x v="506"/>
    <d v="2021-05-18T00:00:00"/>
    <s v="Quang Bright"/>
    <s v="127 Essex Dr"/>
    <x v="3"/>
    <x v="0"/>
    <s v="27514"/>
    <x v="506"/>
    <m/>
    <s v="U"/>
    <s v="N"/>
    <s v="NC-04"/>
    <x v="0"/>
    <x v="0"/>
    <x v="1"/>
    <x v="0"/>
    <x v="1"/>
    <x v="0"/>
    <s v="N"/>
    <s v="Y"/>
    <s v="Y"/>
    <s v="Y"/>
    <s v="Sole Proprietorship"/>
    <s v="N"/>
    <x v="1"/>
    <x v="0"/>
    <x v="0"/>
    <s v="Food Stand, Food Truck, Food Cart"/>
    <n v="0"/>
    <n v="0"/>
    <m/>
  </r>
  <r>
    <x v="507"/>
    <d v="2021-05-18T00:00:00"/>
    <s v="Kreeative Kook 9 LLC"/>
    <s v="1478 Garner Station Blvd"/>
    <x v="4"/>
    <x v="0"/>
    <s v="27603"/>
    <x v="507"/>
    <s v="Subway"/>
    <s v="U"/>
    <s v="Y"/>
    <s v="NC-02"/>
    <x v="0"/>
    <x v="0"/>
    <x v="1"/>
    <x v="0"/>
    <x v="0"/>
    <x v="0"/>
    <s v="Y"/>
    <s v="Y"/>
    <s v="Y"/>
    <s v="Y"/>
    <s v="Limited  Liability Company(LLC)"/>
    <s v="N"/>
    <x v="0"/>
    <x v="0"/>
    <x v="1"/>
    <s v="Restaurant"/>
    <n v="0"/>
    <n v="0"/>
    <m/>
  </r>
  <r>
    <x v="508"/>
    <d v="2021-05-18T00:00:00"/>
    <s v="Asia Hibachi Buffet Inc"/>
    <s v="1100-1102 E Memorial Drive"/>
    <x v="145"/>
    <x v="0"/>
    <s v="27910"/>
    <x v="508"/>
    <m/>
    <s v="R"/>
    <s v="N"/>
    <s v="NC-01"/>
    <x v="1"/>
    <x v="0"/>
    <x v="1"/>
    <x v="0"/>
    <x v="0"/>
    <x v="0"/>
    <s v="Y"/>
    <s v="Y"/>
    <s v="Y"/>
    <s v="Y"/>
    <s v="Corporation"/>
    <s v="Y"/>
    <x v="1"/>
    <x v="0"/>
    <x v="1"/>
    <s v="Restaurant"/>
    <n v="0"/>
    <n v="0"/>
    <m/>
  </r>
  <r>
    <x v="509"/>
    <d v="2021-05-18T00:00:00"/>
    <s v="JMR Brothers LLC"/>
    <s v="206 Millers Creek Dr Suite A"/>
    <x v="54"/>
    <x v="0"/>
    <n v="27127"/>
    <x v="509"/>
    <m/>
    <s v="U"/>
    <s v="N"/>
    <s v="NC-06"/>
    <x v="0"/>
    <x v="1"/>
    <x v="1"/>
    <x v="1"/>
    <x v="1"/>
    <x v="0"/>
    <s v="Y"/>
    <s v="Y"/>
    <s v="N"/>
    <s v="Y"/>
    <s v="Limited  Liability Company(LLC)"/>
    <s v="N"/>
    <x v="1"/>
    <x v="0"/>
    <x v="0"/>
    <s v="Bar, Saloon, Lounge, Tavern"/>
    <n v="0"/>
    <n v="0"/>
    <m/>
  </r>
  <r>
    <x v="510"/>
    <d v="2021-05-18T00:00:00"/>
    <s v="EMPIRE BUFFET INC"/>
    <s v="803 S Memorial Dr"/>
    <x v="34"/>
    <x v="0"/>
    <s v="27834"/>
    <x v="510"/>
    <m/>
    <s v="U"/>
    <s v="Y"/>
    <s v="NC-01"/>
    <x v="1"/>
    <x v="0"/>
    <x v="0"/>
    <x v="0"/>
    <x v="0"/>
    <x v="0"/>
    <s v="Y"/>
    <s v="Y"/>
    <s v="Y"/>
    <s v="Y"/>
    <s v="Corporation"/>
    <s v="Y"/>
    <x v="1"/>
    <x v="0"/>
    <x v="0"/>
    <s v="Restaurant"/>
    <n v="0"/>
    <n v="0"/>
    <m/>
  </r>
  <r>
    <x v="511"/>
    <d v="2021-05-18T00:00:00"/>
    <s v="Bad Mother Smokers LLC"/>
    <s v="510 Dockside Ln NW"/>
    <x v="22"/>
    <x v="0"/>
    <s v="28027"/>
    <x v="511"/>
    <m/>
    <s v="U"/>
    <s v="Y"/>
    <s v="NC-08"/>
    <x v="0"/>
    <x v="1"/>
    <x v="1"/>
    <x v="0"/>
    <x v="1"/>
    <x v="1"/>
    <s v="Y"/>
    <s v="N"/>
    <s v="Y"/>
    <s v="N"/>
    <s v="Limited  Liability Company(LLC)"/>
    <s v="N"/>
    <x v="0"/>
    <x v="1"/>
    <x v="0"/>
    <s v="Food Stand, Food Truck, Food Cart"/>
    <n v="0"/>
    <n v="0"/>
    <m/>
  </r>
  <r>
    <x v="512"/>
    <d v="2021-05-18T00:00:00"/>
    <s v="Surratt Coastal Properties LLC"/>
    <s v="21756 Us Highway 17"/>
    <x v="146"/>
    <x v="0"/>
    <s v="28443"/>
    <x v="512"/>
    <m/>
    <s v="R"/>
    <s v="Y"/>
    <s v="NC-07"/>
    <x v="1"/>
    <x v="0"/>
    <x v="1"/>
    <x v="0"/>
    <x v="0"/>
    <x v="0"/>
    <s v="Y"/>
    <s v="Y"/>
    <s v="N"/>
    <s v="Y"/>
    <s v="Limited  Liability Company(LLC)"/>
    <s v="N"/>
    <x v="0"/>
    <x v="1"/>
    <x v="1"/>
    <s v="Bar, Saloon, Lounge, Tavern"/>
    <n v="0"/>
    <n v="0"/>
    <m/>
  </r>
  <r>
    <x v="513"/>
    <d v="2021-05-18T00:00:00"/>
    <s v="Coffee and Spirits LLC"/>
    <s v="2409 Crabtree Blvd Suite 101"/>
    <x v="4"/>
    <x v="0"/>
    <s v="27604"/>
    <x v="513"/>
    <m/>
    <s v="U"/>
    <s v="Y"/>
    <s v="NC-02"/>
    <x v="0"/>
    <x v="1"/>
    <x v="0"/>
    <x v="1"/>
    <x v="1"/>
    <x v="1"/>
    <s v="Y"/>
    <s v="Y"/>
    <s v="N"/>
    <s v="N"/>
    <s v="Limited  Liability Company(LLC)"/>
    <s v="Y"/>
    <x v="0"/>
    <x v="0"/>
    <x v="1"/>
    <s v="Snack and Nonalcoholic Beverage Bar"/>
    <n v="0"/>
    <n v="0"/>
    <m/>
  </r>
  <r>
    <x v="514"/>
    <d v="2021-05-18T00:00:00"/>
    <s v="Oriental Orchid Inc."/>
    <s v="1404 N Sandhills Blvd"/>
    <x v="147"/>
    <x v="0"/>
    <s v="28315"/>
    <x v="514"/>
    <m/>
    <s v="R"/>
    <s v="N"/>
    <s v="NC-09"/>
    <x v="0"/>
    <x v="0"/>
    <x v="1"/>
    <x v="0"/>
    <x v="0"/>
    <x v="0"/>
    <s v="Y"/>
    <s v="Y"/>
    <s v="Y"/>
    <s v="Y"/>
    <s v="Corporation"/>
    <s v="N"/>
    <x v="1"/>
    <x v="0"/>
    <x v="0"/>
    <s v="Other &amp;&amp; Licensed Alcohol Producer &amp;&amp; Restaurant"/>
    <n v="0"/>
    <n v="0"/>
    <m/>
  </r>
  <r>
    <x v="515"/>
    <d v="2021-05-18T00:00:00"/>
    <s v="Aetius Restaurant Holdings"/>
    <s v="205 Regency Executive Park Drive suite 204"/>
    <x v="11"/>
    <x v="0"/>
    <s v="28217"/>
    <x v="515"/>
    <m/>
    <s v="U"/>
    <s v="N"/>
    <s v="NC-09"/>
    <x v="0"/>
    <x v="0"/>
    <x v="1"/>
    <x v="1"/>
    <x v="0"/>
    <x v="0"/>
    <s v="Y"/>
    <s v="Y"/>
    <s v="Y"/>
    <s v="Y"/>
    <s v="Limited  Liability Company(LLC)"/>
    <s v="Y"/>
    <x v="1"/>
    <x v="0"/>
    <x v="0"/>
    <s v="Restaurant"/>
    <n v="0"/>
    <n v="0"/>
    <m/>
  </r>
  <r>
    <x v="516"/>
    <d v="2021-05-18T00:00:00"/>
    <s v="Zins Inc"/>
    <s v="209 W 6th St"/>
    <x v="54"/>
    <x v="0"/>
    <s v="27101"/>
    <x v="516"/>
    <m/>
    <s v="U"/>
    <s v="Y"/>
    <s v="NC-06"/>
    <x v="1"/>
    <x v="0"/>
    <x v="1"/>
    <x v="0"/>
    <x v="0"/>
    <x v="0"/>
    <s v="Y"/>
    <s v="Y"/>
    <s v="Y"/>
    <s v="Y"/>
    <s v="Corporation"/>
    <s v="Y"/>
    <x v="0"/>
    <x v="0"/>
    <x v="1"/>
    <s v="Bar, Saloon, Lounge, Tavern &amp;&amp; Restaurant"/>
    <n v="0"/>
    <n v="0"/>
    <m/>
  </r>
  <r>
    <x v="517"/>
    <d v="2021-05-18T00:00:00"/>
    <s v="Veltree the vegan experience"/>
    <s v="7945 N Tryon St Suite 110"/>
    <x v="11"/>
    <x v="0"/>
    <s v="28262"/>
    <x v="517"/>
    <m/>
    <s v="U"/>
    <s v="N"/>
    <s v="NC-08"/>
    <x v="1"/>
    <x v="1"/>
    <x v="0"/>
    <x v="0"/>
    <x v="0"/>
    <x v="0"/>
    <s v="Y"/>
    <s v="Y"/>
    <s v="Y"/>
    <s v="Y"/>
    <s v="Limited  Liability Company(LLC)"/>
    <s v="N"/>
    <x v="1"/>
    <x v="0"/>
    <x v="1"/>
    <s v="Restaurant"/>
    <n v="0"/>
    <n v="0"/>
    <m/>
  </r>
  <r>
    <x v="518"/>
    <d v="2021-05-18T00:00:00"/>
    <s v="Sonnys Waterfront Restaurant Inc"/>
    <s v="57947 Hwy 12"/>
    <x v="60"/>
    <x v="0"/>
    <s v="27943"/>
    <x v="518"/>
    <m/>
    <s v="U"/>
    <s v="Y"/>
    <s v="NC-03"/>
    <x v="0"/>
    <x v="1"/>
    <x v="1"/>
    <x v="0"/>
    <x v="1"/>
    <x v="0"/>
    <s v="Y"/>
    <s v="N"/>
    <s v="Y"/>
    <s v="Y"/>
    <s v="Subchapter S Corporation"/>
    <s v="N"/>
    <x v="0"/>
    <x v="0"/>
    <x v="1"/>
    <s v="Restaurant"/>
    <n v="0"/>
    <n v="0"/>
    <m/>
  </r>
  <r>
    <x v="519"/>
    <d v="2021-05-18T00:00:00"/>
    <s v="LPTATLLC"/>
    <s v="6401 Triangle Plantation Dr Ste 111"/>
    <x v="4"/>
    <x v="0"/>
    <s v="27616"/>
    <x v="519"/>
    <m/>
    <s v="U"/>
    <s v="Y"/>
    <s v="NC-02"/>
    <x v="0"/>
    <x v="0"/>
    <x v="0"/>
    <x v="0"/>
    <x v="0"/>
    <x v="0"/>
    <s v="Y"/>
    <s v="Y"/>
    <s v="Y"/>
    <s v="Y"/>
    <s v="Single Member LLC"/>
    <s v="Y"/>
    <x v="1"/>
    <x v="0"/>
    <x v="0"/>
    <s v="Restaurant"/>
    <n v="0"/>
    <n v="0"/>
    <m/>
  </r>
  <r>
    <x v="520"/>
    <d v="2021-05-18T00:00:00"/>
    <s v="Stroke LLC"/>
    <s v="3133 May St"/>
    <x v="11"/>
    <x v="0"/>
    <s v="28217"/>
    <x v="520"/>
    <m/>
    <s v="U"/>
    <s v="Y"/>
    <s v="NC-09"/>
    <x v="1"/>
    <x v="0"/>
    <x v="0"/>
    <x v="0"/>
    <x v="0"/>
    <x v="0"/>
    <s v="Y"/>
    <s v="Y"/>
    <s v="Y"/>
    <s v="Y"/>
    <s v="Limited  Liability Company(LLC)"/>
    <s v="Y"/>
    <x v="0"/>
    <x v="1"/>
    <x v="0"/>
    <s v="Bar, Saloon, Lounge, Tavern"/>
    <n v="0"/>
    <n v="0"/>
    <m/>
  </r>
  <r>
    <x v="521"/>
    <d v="2021-05-18T00:00:00"/>
    <s v="TM UMAMI LLC"/>
    <s v="6031 YADKIN RD SUITE B"/>
    <x v="40"/>
    <x v="0"/>
    <s v="28303"/>
    <x v="521"/>
    <m/>
    <s v="U"/>
    <s v="N"/>
    <s v="NC-08"/>
    <x v="0"/>
    <x v="0"/>
    <x v="1"/>
    <x v="0"/>
    <x v="0"/>
    <x v="0"/>
    <s v="Y"/>
    <s v="Y"/>
    <s v="Y"/>
    <s v="Y"/>
    <s v="Corporation"/>
    <s v="N"/>
    <x v="1"/>
    <x v="1"/>
    <x v="0"/>
    <s v="Restaurant"/>
    <n v="0"/>
    <n v="0"/>
    <m/>
  </r>
  <r>
    <x v="522"/>
    <d v="2021-05-18T00:00:00"/>
    <s v="New Station LLC"/>
    <s v="511 E Chatham St"/>
    <x v="28"/>
    <x v="0"/>
    <s v="27511"/>
    <x v="522"/>
    <m/>
    <s v="U"/>
    <s v="N"/>
    <s v="NC-02"/>
    <x v="0"/>
    <x v="1"/>
    <x v="1"/>
    <x v="0"/>
    <x v="1"/>
    <x v="0"/>
    <s v="Y"/>
    <s v="Y"/>
    <s v="Y"/>
    <s v="N"/>
    <s v="Limited  Liability Company(LLC)"/>
    <s v="N"/>
    <x v="0"/>
    <x v="0"/>
    <x v="1"/>
    <s v="Snack and Nonalcoholic Beverage Bar"/>
    <n v="0"/>
    <n v="0"/>
    <m/>
  </r>
  <r>
    <x v="523"/>
    <d v="2021-05-18T00:00:00"/>
    <s v="bu-ku cary LLC"/>
    <s v="2800 Renaissance Park Pl"/>
    <x v="28"/>
    <x v="0"/>
    <s v="27513"/>
    <x v="523"/>
    <m/>
    <s v="U"/>
    <s v="N"/>
    <s v="NC-02"/>
    <x v="1"/>
    <x v="0"/>
    <x v="0"/>
    <x v="0"/>
    <x v="0"/>
    <x v="0"/>
    <s v="Y"/>
    <s v="Y"/>
    <s v="Y"/>
    <s v="Y"/>
    <s v="Limited  Liability Company(LLC)"/>
    <s v="N"/>
    <x v="0"/>
    <x v="0"/>
    <x v="1"/>
    <s v="Restaurant"/>
    <n v="0"/>
    <n v="0"/>
    <m/>
  </r>
  <r>
    <x v="524"/>
    <d v="2021-05-18T00:00:00"/>
    <s v="Little City Tavern LLC"/>
    <s v="126 S Salisbury St"/>
    <x v="4"/>
    <x v="0"/>
    <s v="27601"/>
    <x v="524"/>
    <m/>
    <s v="U"/>
    <s v="Y"/>
    <s v="NC-02"/>
    <x v="1"/>
    <x v="0"/>
    <x v="0"/>
    <x v="0"/>
    <x v="0"/>
    <x v="0"/>
    <s v="Y"/>
    <s v="Y"/>
    <s v="Y"/>
    <s v="Y"/>
    <s v="Corporation"/>
    <s v="N"/>
    <x v="0"/>
    <x v="1"/>
    <x v="0"/>
    <s v="Bar, Saloon, Lounge, Tavern &amp;&amp; Restaurant"/>
    <n v="0"/>
    <n v="0"/>
    <m/>
  </r>
  <r>
    <x v="525"/>
    <d v="2021-05-18T00:00:00"/>
    <s v="TERRY RUMFELT"/>
    <s v="947 Fisher Ferry St"/>
    <x v="148"/>
    <x v="0"/>
    <s v="27360"/>
    <x v="525"/>
    <m/>
    <s v="R"/>
    <s v="N"/>
    <s v="NC-13"/>
    <x v="1"/>
    <x v="0"/>
    <x v="0"/>
    <x v="0"/>
    <x v="0"/>
    <x v="0"/>
    <s v="Y"/>
    <s v="Y"/>
    <s v="Y"/>
    <s v="Y"/>
    <s v="Sole Proprietorship"/>
    <s v="Y"/>
    <x v="0"/>
    <x v="1"/>
    <x v="0"/>
    <s v="Restaurant"/>
    <n v="0"/>
    <n v="0"/>
    <m/>
  </r>
  <r>
    <x v="526"/>
    <d v="2021-05-18T00:00:00"/>
    <s v="OPEN RICE CHARLOTTE INC"/>
    <s v="9882 Rea Rd STE F"/>
    <x v="11"/>
    <x v="0"/>
    <s v="28277"/>
    <x v="526"/>
    <m/>
    <s v="U"/>
    <s v="N"/>
    <s v="NC-09"/>
    <x v="1"/>
    <x v="0"/>
    <x v="1"/>
    <x v="0"/>
    <x v="0"/>
    <x v="0"/>
    <s v="Y"/>
    <s v="Y"/>
    <s v="Y"/>
    <s v="Y"/>
    <s v="Subchapter S Corporation"/>
    <s v="N"/>
    <x v="1"/>
    <x v="0"/>
    <x v="0"/>
    <s v="Restaurant"/>
    <n v="0"/>
    <n v="0"/>
    <m/>
  </r>
  <r>
    <x v="527"/>
    <d v="2021-05-18T00:00:00"/>
    <s v="OLLA INC"/>
    <s v="2435 Battleground Ave"/>
    <x v="12"/>
    <x v="0"/>
    <s v="27408"/>
    <x v="527"/>
    <m/>
    <s v="U"/>
    <s v="N"/>
    <s v="NC-06"/>
    <x v="0"/>
    <x v="0"/>
    <x v="0"/>
    <x v="0"/>
    <x v="0"/>
    <x v="0"/>
    <s v="Y"/>
    <s v="Y"/>
    <s v="Y"/>
    <s v="Y"/>
    <s v="Corporation"/>
    <s v="N"/>
    <x v="1"/>
    <x v="0"/>
    <x v="0"/>
    <s v="Restaurant"/>
    <n v="0"/>
    <n v="0"/>
    <m/>
  </r>
  <r>
    <x v="528"/>
    <d v="2021-05-18T00:00:00"/>
    <s v="SUMMERFIELD SUBWAY INC"/>
    <s v="4446 Us Highway 220 N Ste M"/>
    <x v="52"/>
    <x v="0"/>
    <s v="27358"/>
    <x v="528"/>
    <s v="Subway"/>
    <s v="U"/>
    <s v="N"/>
    <s v="NC-06"/>
    <x v="1"/>
    <x v="0"/>
    <x v="0"/>
    <x v="0"/>
    <x v="0"/>
    <x v="0"/>
    <s v="Y"/>
    <s v="Y"/>
    <s v="Y"/>
    <s v="Y"/>
    <s v="Corporation"/>
    <s v="N"/>
    <x v="1"/>
    <x v="0"/>
    <x v="0"/>
    <s v="Restaurant"/>
    <n v="0"/>
    <n v="0"/>
    <m/>
  </r>
  <r>
    <x v="529"/>
    <d v="2021-05-18T00:00:00"/>
    <s v="Pearl enterprises trading inc"/>
    <s v="4535 Carteret Rd"/>
    <x v="70"/>
    <x v="0"/>
    <s v="28532"/>
    <x v="529"/>
    <s v="Rice King"/>
    <s v="U"/>
    <s v="N"/>
    <s v="NC-03"/>
    <x v="0"/>
    <x v="0"/>
    <x v="0"/>
    <x v="0"/>
    <x v="0"/>
    <x v="0"/>
    <s v="Y"/>
    <s v="Y"/>
    <s v="Y"/>
    <s v="Y"/>
    <s v="Corporation"/>
    <s v="N"/>
    <x v="1"/>
    <x v="0"/>
    <x v="1"/>
    <s v="Restaurant"/>
    <n v="0"/>
    <n v="0"/>
    <m/>
  </r>
  <r>
    <x v="530"/>
    <d v="2021-05-18T00:00:00"/>
    <s v="Ku-ru Sushi &amp; Grill LLC"/>
    <s v="1322 Us Highway 70 SE"/>
    <x v="21"/>
    <x v="0"/>
    <s v="28602"/>
    <x v="530"/>
    <m/>
    <s v="R"/>
    <s v="N"/>
    <s v="NC-05"/>
    <x v="1"/>
    <x v="0"/>
    <x v="0"/>
    <x v="0"/>
    <x v="0"/>
    <x v="0"/>
    <s v="Y"/>
    <s v="Y"/>
    <s v="Y"/>
    <s v="Y"/>
    <s v="Limited  Liability Company(LLC)"/>
    <s v="N"/>
    <x v="1"/>
    <x v="0"/>
    <x v="0"/>
    <s v="Restaurant"/>
    <n v="0"/>
    <n v="0"/>
    <m/>
  </r>
  <r>
    <x v="531"/>
    <d v="2021-05-18T00:00:00"/>
    <s v="McNeill Pointe Coffee"/>
    <s v="2310 Bale St"/>
    <x v="4"/>
    <x v="0"/>
    <s v="27608"/>
    <x v="531"/>
    <m/>
    <s v="U"/>
    <s v="N"/>
    <s v="NC-02"/>
    <x v="0"/>
    <x v="1"/>
    <x v="0"/>
    <x v="1"/>
    <x v="1"/>
    <x v="1"/>
    <s v="Y"/>
    <s v="Y"/>
    <s v="N"/>
    <s v="Y"/>
    <s v="Limited  Liability Company(LLC)"/>
    <s v="N"/>
    <x v="0"/>
    <x v="0"/>
    <x v="1"/>
    <s v="Snack and Nonalcoholic Beverage Bar"/>
    <n v="0"/>
    <n v="0"/>
    <m/>
  </r>
  <r>
    <x v="532"/>
    <d v="2021-05-18T00:00:00"/>
    <s v="Samantha Pham"/>
    <s v="2215 Ayrsley Town Blvd Suite D"/>
    <x v="11"/>
    <x v="0"/>
    <s v="28273"/>
    <x v="532"/>
    <m/>
    <s v="U"/>
    <s v="N"/>
    <s v="NC-09"/>
    <x v="0"/>
    <x v="0"/>
    <x v="1"/>
    <x v="0"/>
    <x v="0"/>
    <x v="0"/>
    <s v="Y"/>
    <s v="Y"/>
    <s v="Y"/>
    <s v="Y"/>
    <s v="Sole Proprietorship"/>
    <s v="N"/>
    <x v="0"/>
    <x v="0"/>
    <x v="1"/>
    <s v="Restaurant"/>
    <n v="0"/>
    <n v="0"/>
    <m/>
  </r>
  <r>
    <x v="533"/>
    <d v="2021-05-18T00:00:00"/>
    <s v="Grandma's Diner LLC"/>
    <s v="11216 Capital Blvd Suite 106"/>
    <x v="14"/>
    <x v="0"/>
    <s v="27587"/>
    <x v="533"/>
    <m/>
    <s v="U"/>
    <s v="N"/>
    <s v="NC-04"/>
    <x v="0"/>
    <x v="0"/>
    <x v="1"/>
    <x v="0"/>
    <x v="0"/>
    <x v="0"/>
    <s v="Y"/>
    <s v="Y"/>
    <s v="Y"/>
    <s v="Y"/>
    <s v="Limited  Liability Company(LLC)"/>
    <s v="N"/>
    <x v="0"/>
    <x v="0"/>
    <x v="1"/>
    <s v="Restaurant"/>
    <n v="0"/>
    <n v="0"/>
    <m/>
  </r>
  <r>
    <x v="534"/>
    <d v="2021-05-18T00:00:00"/>
    <s v="Carolina Cafe of NC LLC"/>
    <s v="584 E Main St"/>
    <x v="149"/>
    <x v="0"/>
    <s v="28160"/>
    <x v="534"/>
    <m/>
    <s v="R"/>
    <s v="Y"/>
    <s v="NC-05"/>
    <x v="0"/>
    <x v="1"/>
    <x v="1"/>
    <x v="0"/>
    <x v="1"/>
    <x v="0"/>
    <s v="Y"/>
    <s v="Y"/>
    <s v="Y"/>
    <s v="Y"/>
    <s v="Limited  Liability Company(LLC)"/>
    <s v="Y"/>
    <x v="0"/>
    <x v="0"/>
    <x v="1"/>
    <s v="Restaurant"/>
    <n v="0"/>
    <n v="0"/>
    <m/>
  </r>
  <r>
    <x v="535"/>
    <d v="2021-05-18T00:00:00"/>
    <s v="ERC ENTERPRISES LLC"/>
    <s v="111 S Howe St"/>
    <x v="36"/>
    <x v="0"/>
    <s v="28461"/>
    <x v="535"/>
    <m/>
    <s v="R"/>
    <s v="N"/>
    <s v="NC-07"/>
    <x v="0"/>
    <x v="0"/>
    <x v="0"/>
    <x v="0"/>
    <x v="0"/>
    <x v="0"/>
    <s v="Y"/>
    <s v="Y"/>
    <s v="Y"/>
    <s v="Y"/>
    <s v="Limited  Liability Company(LLC)"/>
    <s v="Y"/>
    <x v="0"/>
    <x v="0"/>
    <x v="1"/>
    <s v="Restaurant"/>
    <n v="0"/>
    <n v="0"/>
    <m/>
  </r>
  <r>
    <x v="536"/>
    <d v="2021-05-18T00:00:00"/>
    <s v="RUBUD LLC"/>
    <s v="115 Black Mountain Ave"/>
    <x v="104"/>
    <x v="0"/>
    <s v="28711"/>
    <x v="536"/>
    <m/>
    <s v="U"/>
    <s v="N"/>
    <s v="NC-11"/>
    <x v="0"/>
    <x v="1"/>
    <x v="1"/>
    <x v="0"/>
    <x v="0"/>
    <x v="0"/>
    <s v="Y"/>
    <s v="Y"/>
    <s v="Y"/>
    <s v="Y"/>
    <s v="Corporation"/>
    <s v="N"/>
    <x v="0"/>
    <x v="0"/>
    <x v="1"/>
    <s v="Restaurant"/>
    <n v="0"/>
    <n v="0"/>
    <m/>
  </r>
  <r>
    <x v="537"/>
    <d v="2021-05-18T00:00:00"/>
    <s v="2Beaches"/>
    <s v="1411 Aversboro Rd Ste 105"/>
    <x v="127"/>
    <x v="0"/>
    <s v="27529"/>
    <x v="537"/>
    <m/>
    <s v="U"/>
    <s v="N"/>
    <s v="NC-02"/>
    <x v="0"/>
    <x v="1"/>
    <x v="1"/>
    <x v="0"/>
    <x v="0"/>
    <x v="0"/>
    <s v="Y"/>
    <s v="Y"/>
    <s v="Y"/>
    <s v="Y"/>
    <s v="Limited  Liability Company(LLC)"/>
    <s v="Y"/>
    <x v="0"/>
    <x v="0"/>
    <x v="1"/>
    <s v="Restaurant"/>
    <n v="0"/>
    <n v="0"/>
    <m/>
  </r>
  <r>
    <x v="538"/>
    <d v="2021-05-18T00:00:00"/>
    <s v="MCZ Inc"/>
    <s v="103 E Main St"/>
    <x v="32"/>
    <x v="0"/>
    <s v="27510"/>
    <x v="538"/>
    <m/>
    <s v="U"/>
    <s v="N"/>
    <s v="NC-04"/>
    <x v="0"/>
    <x v="1"/>
    <x v="1"/>
    <x v="0"/>
    <x v="0"/>
    <x v="0"/>
    <s v="Y"/>
    <s v="Y"/>
    <s v="Y"/>
    <s v="Y"/>
    <s v="Subchapter S Corporation"/>
    <s v="Y"/>
    <x v="1"/>
    <x v="0"/>
    <x v="1"/>
    <s v="Restaurant"/>
    <n v="0"/>
    <n v="0"/>
    <m/>
  </r>
  <r>
    <x v="539"/>
    <d v="2021-05-18T00:00:00"/>
    <s v="Harnett Crorssroads LLC"/>
    <s v="65 E Cornelius Harnett Blvd."/>
    <x v="150"/>
    <x v="0"/>
    <s v="27546"/>
    <x v="539"/>
    <s v="Subway"/>
    <s v="R"/>
    <s v="Y"/>
    <s v="NC-07"/>
    <x v="1"/>
    <x v="0"/>
    <x v="1"/>
    <x v="1"/>
    <x v="0"/>
    <x v="0"/>
    <s v="Y"/>
    <s v="Y"/>
    <s v="N"/>
    <s v="Y"/>
    <s v="Limited  Liability Company(LLC)"/>
    <s v="N"/>
    <x v="1"/>
    <x v="0"/>
    <x v="0"/>
    <s v="Restaurant"/>
    <n v="0"/>
    <n v="0"/>
    <m/>
  </r>
  <r>
    <x v="540"/>
    <d v="2021-05-18T00:00:00"/>
    <s v="The Sandwich Man LLC"/>
    <s v="925 Edgewater Dr"/>
    <x v="127"/>
    <x v="0"/>
    <s v="27529"/>
    <x v="540"/>
    <s v="Sub Station II"/>
    <s v="U"/>
    <s v="N"/>
    <s v="NC-02"/>
    <x v="0"/>
    <x v="1"/>
    <x v="0"/>
    <x v="0"/>
    <x v="1"/>
    <x v="0"/>
    <s v="N"/>
    <s v="Y"/>
    <s v="Y"/>
    <s v="Y"/>
    <s v="Limited  Liability Company(LLC)"/>
    <s v="Y"/>
    <x v="0"/>
    <x v="1"/>
    <x v="0"/>
    <s v="Caterer &amp;&amp; Food Stand, Food Truck, Food Cart &amp;&amp; Restaurant"/>
    <n v="0"/>
    <n v="0"/>
    <m/>
  </r>
  <r>
    <x v="541"/>
    <d v="2021-05-18T00:00:00"/>
    <s v="Beatior INC"/>
    <s v="9825 Chapel Hill Rd"/>
    <x v="2"/>
    <x v="0"/>
    <s v="27560"/>
    <x v="541"/>
    <m/>
    <s v="U"/>
    <s v="N"/>
    <s v="NC-02"/>
    <x v="1"/>
    <x v="0"/>
    <x v="1"/>
    <x v="0"/>
    <x v="0"/>
    <x v="0"/>
    <s v="Y"/>
    <s v="Y"/>
    <s v="Y"/>
    <s v="Y"/>
    <s v="Corporation"/>
    <s v="N"/>
    <x v="1"/>
    <x v="0"/>
    <x v="1"/>
    <s v="Caterer &amp;&amp; Restaurant"/>
    <n v="0"/>
    <n v="0"/>
    <m/>
  </r>
  <r>
    <x v="542"/>
    <d v="2021-05-18T00:00:00"/>
    <s v="Sicilybeby Plus LLC"/>
    <s v="5400 S Miami Blvd Suite 104"/>
    <x v="8"/>
    <x v="0"/>
    <s v="27703"/>
    <x v="542"/>
    <m/>
    <s v="U"/>
    <s v="N"/>
    <s v="NC-02"/>
    <x v="1"/>
    <x v="0"/>
    <x v="1"/>
    <x v="0"/>
    <x v="0"/>
    <x v="0"/>
    <s v="Y"/>
    <s v="Y"/>
    <s v="Y"/>
    <s v="Y"/>
    <s v="Limited  Liability Company(LLC)"/>
    <s v="N"/>
    <x v="1"/>
    <x v="0"/>
    <x v="0"/>
    <s v="Restaurant"/>
    <n v="0"/>
    <n v="0"/>
    <m/>
  </r>
  <r>
    <x v="543"/>
    <d v="2021-05-18T00:00:00"/>
    <s v="Creedmoor Cafe LLC"/>
    <s v="8315 Creedmoor Rd"/>
    <x v="4"/>
    <x v="0"/>
    <s v="27613"/>
    <x v="543"/>
    <m/>
    <s v="U"/>
    <s v="N"/>
    <s v="NC-02"/>
    <x v="0"/>
    <x v="1"/>
    <x v="0"/>
    <x v="1"/>
    <x v="1"/>
    <x v="1"/>
    <s v="Y"/>
    <s v="Y"/>
    <s v="N"/>
    <s v="Y"/>
    <s v="Limited  Liability Company(LLC)"/>
    <s v="N"/>
    <x v="0"/>
    <x v="0"/>
    <x v="1"/>
    <s v="Restaurant"/>
    <n v="0"/>
    <n v="0"/>
    <m/>
  </r>
  <r>
    <x v="544"/>
    <d v="2021-05-18T00:00:00"/>
    <s v="88 Group Inc"/>
    <s v="1716 Kenilworth Ave"/>
    <x v="11"/>
    <x v="0"/>
    <s v="28203"/>
    <x v="544"/>
    <m/>
    <s v="U"/>
    <s v="N"/>
    <s v="NC-12"/>
    <x v="0"/>
    <x v="0"/>
    <x v="1"/>
    <x v="0"/>
    <x v="0"/>
    <x v="0"/>
    <s v="Y"/>
    <s v="Y"/>
    <s v="Y"/>
    <s v="Y"/>
    <s v="Corporation"/>
    <s v="N"/>
    <x v="1"/>
    <x v="0"/>
    <x v="0"/>
    <s v="Restaurant"/>
    <n v="0"/>
    <n v="0"/>
    <m/>
  </r>
  <r>
    <x v="545"/>
    <d v="2021-05-18T00:00:00"/>
    <s v="Montero's Inc."/>
    <s v="414 McArthur Dr"/>
    <x v="24"/>
    <x v="0"/>
    <s v="27909"/>
    <x v="545"/>
    <m/>
    <s v="R"/>
    <s v="Y"/>
    <s v="NC-03"/>
    <x v="0"/>
    <x v="1"/>
    <x v="1"/>
    <x v="1"/>
    <x v="1"/>
    <x v="1"/>
    <s v="Y"/>
    <s v="N"/>
    <s v="N"/>
    <s v="N"/>
    <s v="Subchapter S Corporation"/>
    <s v="Y"/>
    <x v="0"/>
    <x v="0"/>
    <x v="1"/>
    <s v="Other &amp;&amp; Caterer &amp;&amp; Restaurant"/>
    <n v="0"/>
    <n v="0"/>
    <m/>
  </r>
  <r>
    <x v="546"/>
    <d v="2021-05-18T00:00:00"/>
    <s v="James Williams"/>
    <s v="5208 Hwy 70 W Ste E"/>
    <x v="1"/>
    <x v="0"/>
    <s v="28557"/>
    <x v="546"/>
    <m/>
    <s v="R"/>
    <s v="N"/>
    <s v="NC-03"/>
    <x v="0"/>
    <x v="1"/>
    <x v="1"/>
    <x v="0"/>
    <x v="1"/>
    <x v="0"/>
    <s v="Y"/>
    <s v="Y"/>
    <s v="Y"/>
    <s v="Y"/>
    <s v="Sole Proprietorship"/>
    <s v="N"/>
    <x v="1"/>
    <x v="0"/>
    <x v="0"/>
    <s v="Restaurant"/>
    <n v="0"/>
    <n v="0"/>
    <m/>
  </r>
  <r>
    <x v="547"/>
    <d v="2021-05-18T00:00:00"/>
    <s v="Chaney's Catering LLC"/>
    <s v="664 Heartwood Dr"/>
    <x v="151"/>
    <x v="0"/>
    <s v="28479"/>
    <x v="547"/>
    <m/>
    <s v="R"/>
    <s v="N"/>
    <s v="NC-07"/>
    <x v="1"/>
    <x v="1"/>
    <x v="1"/>
    <x v="0"/>
    <x v="1"/>
    <x v="0"/>
    <s v="N"/>
    <s v="Y"/>
    <s v="Y"/>
    <s v="Y"/>
    <s v="Limited  Liability Company(LLC)"/>
    <s v="N"/>
    <x v="1"/>
    <x v="1"/>
    <x v="0"/>
    <s v="Caterer"/>
    <n v="0"/>
    <n v="0"/>
    <m/>
  </r>
  <r>
    <x v="548"/>
    <d v="2021-05-18T00:00:00"/>
    <s v="RPO Concepts LLC"/>
    <s v="424 E 36th St STE 2"/>
    <x v="11"/>
    <x v="0"/>
    <s v="28205"/>
    <x v="548"/>
    <m/>
    <s v="U"/>
    <s v="Y"/>
    <s v="NC-12"/>
    <x v="1"/>
    <x v="0"/>
    <x v="1"/>
    <x v="0"/>
    <x v="0"/>
    <x v="0"/>
    <s v="Y"/>
    <s v="Y"/>
    <s v="Y"/>
    <s v="Y"/>
    <s v="Limited  Liability Company(LLC)"/>
    <s v="Y"/>
    <x v="0"/>
    <x v="1"/>
    <x v="1"/>
    <s v="Bar, Saloon, Lounge, Tavern"/>
    <n v="0"/>
    <n v="0"/>
    <m/>
  </r>
  <r>
    <x v="549"/>
    <d v="2021-05-18T00:00:00"/>
    <s v="Boro Beverage Company LLC"/>
    <s v="400 W Rosemary St Ste suite 1005"/>
    <x v="3"/>
    <x v="0"/>
    <s v="27516"/>
    <x v="549"/>
    <m/>
    <s v="U"/>
    <s v="N"/>
    <s v="NC-04"/>
    <x v="1"/>
    <x v="1"/>
    <x v="1"/>
    <x v="0"/>
    <x v="1"/>
    <x v="0"/>
    <s v="Y"/>
    <s v="Y"/>
    <s v="N"/>
    <s v="Y"/>
    <s v="Limited  Liability Company(LLC)"/>
    <s v="N"/>
    <x v="0"/>
    <x v="0"/>
    <x v="1"/>
    <s v="Snack and Nonalcoholic Beverage Bar"/>
    <n v="0"/>
    <n v="0"/>
    <m/>
  </r>
  <r>
    <x v="550"/>
    <d v="2021-05-18T00:00:00"/>
    <s v="KAVVA LLC"/>
    <s v="1000 Hendersonville Rd"/>
    <x v="9"/>
    <x v="0"/>
    <s v="28803"/>
    <x v="550"/>
    <m/>
    <s v="U"/>
    <s v="N"/>
    <s v="NC-11"/>
    <x v="0"/>
    <x v="0"/>
    <x v="0"/>
    <x v="0"/>
    <x v="0"/>
    <x v="0"/>
    <s v="Y"/>
    <s v="Y"/>
    <s v="Y"/>
    <s v="Y"/>
    <s v="Limited  Liability Company(LLC)"/>
    <s v="N"/>
    <x v="1"/>
    <x v="0"/>
    <x v="1"/>
    <s v="Bakery ** &amp;&amp; Snack and Nonalcoholic Beverage Bar"/>
    <n v="0"/>
    <n v="0"/>
    <m/>
  </r>
  <r>
    <x v="551"/>
    <d v="2021-05-18T00:00:00"/>
    <s v="KR HOSPITALITY LLC"/>
    <s v="1529 N Main St"/>
    <x v="62"/>
    <x v="0"/>
    <s v="27262"/>
    <x v="551"/>
    <m/>
    <s v="R"/>
    <s v="N"/>
    <s v="NC-06"/>
    <x v="1"/>
    <x v="0"/>
    <x v="0"/>
    <x v="0"/>
    <x v="0"/>
    <x v="0"/>
    <s v="Y"/>
    <s v="Y"/>
    <s v="Y"/>
    <s v="Y"/>
    <s v="Limited  Liability Company(LLC)"/>
    <s v="N"/>
    <x v="0"/>
    <x v="0"/>
    <x v="1"/>
    <s v="Restaurant"/>
    <n v="0"/>
    <n v="0"/>
    <m/>
  </r>
  <r>
    <x v="552"/>
    <d v="2021-05-18T00:00:00"/>
    <s v="Bella.Pizzeria.Inc."/>
    <s v="3925 Sedgebrook St Ste 107"/>
    <x v="62"/>
    <x v="0"/>
    <s v="27265"/>
    <x v="552"/>
    <m/>
    <s v="U"/>
    <s v="N"/>
    <s v="NC-06"/>
    <x v="0"/>
    <x v="0"/>
    <x v="1"/>
    <x v="0"/>
    <x v="1"/>
    <x v="0"/>
    <s v="Y"/>
    <s v="Y"/>
    <s v="Y"/>
    <s v="Y"/>
    <s v="Corporation"/>
    <s v="N"/>
    <x v="0"/>
    <x v="0"/>
    <x v="1"/>
    <s v="Restaurant"/>
    <n v="0"/>
    <n v="0"/>
    <m/>
  </r>
  <r>
    <x v="553"/>
    <d v="2021-05-18T00:00:00"/>
    <s v="TIAN FU YIN SHI INC"/>
    <s v="877 E Gannon Ave Ste 405-403"/>
    <x v="84"/>
    <x v="0"/>
    <s v="27597"/>
    <x v="553"/>
    <m/>
    <s v="R"/>
    <s v="Y"/>
    <s v="NC-01"/>
    <x v="0"/>
    <x v="0"/>
    <x v="1"/>
    <x v="0"/>
    <x v="0"/>
    <x v="0"/>
    <s v="Y"/>
    <s v="Y"/>
    <s v="Y"/>
    <s v="Y"/>
    <s v="Corporation"/>
    <s v="N"/>
    <x v="1"/>
    <x v="0"/>
    <x v="1"/>
    <s v="Restaurant"/>
    <n v="0"/>
    <n v="0"/>
    <m/>
  </r>
  <r>
    <x v="554"/>
    <d v="2021-05-18T00:00:00"/>
    <s v="MONTERREY MEXICAN RESTAURANTS OF GREENSBORO INC"/>
    <s v="3724-L Battleground Ave"/>
    <x v="12"/>
    <x v="0"/>
    <s v="27410"/>
    <x v="554"/>
    <m/>
    <s v="U"/>
    <s v="N"/>
    <s v="NC-06"/>
    <x v="1"/>
    <x v="0"/>
    <x v="0"/>
    <x v="0"/>
    <x v="0"/>
    <x v="0"/>
    <s v="Y"/>
    <s v="Y"/>
    <s v="Y"/>
    <s v="Y"/>
    <s v="Subchapter S Corporation"/>
    <s v="N"/>
    <x v="1"/>
    <x v="0"/>
    <x v="0"/>
    <s v="Restaurant"/>
    <n v="0"/>
    <n v="0"/>
    <m/>
  </r>
  <r>
    <x v="555"/>
    <d v="2021-05-18T00:00:00"/>
    <s v="Pizza Pit LLC"/>
    <s v="5335 Raynor Rd"/>
    <x v="127"/>
    <x v="0"/>
    <s v="27529"/>
    <x v="555"/>
    <m/>
    <s v="U"/>
    <s v="N"/>
    <s v="NC-02"/>
    <x v="0"/>
    <x v="1"/>
    <x v="1"/>
    <x v="0"/>
    <x v="0"/>
    <x v="0"/>
    <s v="Y"/>
    <s v="N"/>
    <s v="Y"/>
    <s v="N"/>
    <s v="Limited  Liability Company(LLC)"/>
    <s v="Y"/>
    <x v="0"/>
    <x v="0"/>
    <x v="1"/>
    <s v="Restaurant"/>
    <n v="0"/>
    <n v="0"/>
    <m/>
  </r>
  <r>
    <x v="556"/>
    <d v="2021-05-18T00:00:00"/>
    <s v="La-tea-da's Inc"/>
    <s v="3401 Commonwealth Ave"/>
    <x v="11"/>
    <x v="0"/>
    <s v="28205"/>
    <x v="556"/>
    <m/>
    <s v="U"/>
    <s v="Y"/>
    <s v="NC-12"/>
    <x v="0"/>
    <x v="0"/>
    <x v="0"/>
    <x v="0"/>
    <x v="0"/>
    <x v="0"/>
    <s v="Y"/>
    <s v="Y"/>
    <s v="Y"/>
    <s v="Y"/>
    <s v="Corporation"/>
    <s v="Y"/>
    <x v="0"/>
    <x v="0"/>
    <x v="1"/>
    <s v="Caterer"/>
    <n v="0"/>
    <n v="0"/>
    <m/>
  </r>
  <r>
    <x v="557"/>
    <d v="2021-05-18T00:00:00"/>
    <s v="EDIBLE ART CAKE SHOP INC."/>
    <s v="2908 SELWYN AVENUE"/>
    <x v="11"/>
    <x v="0"/>
    <s v="28209"/>
    <x v="557"/>
    <m/>
    <s v="U"/>
    <s v="N"/>
    <s v="NC-09"/>
    <x v="0"/>
    <x v="1"/>
    <x v="1"/>
    <x v="1"/>
    <x v="1"/>
    <x v="1"/>
    <s v="Y"/>
    <s v="Y"/>
    <s v="N"/>
    <s v="Y"/>
    <s v="Corporation"/>
    <s v="N"/>
    <x v="0"/>
    <x v="0"/>
    <x v="1"/>
    <s v="Bakery **"/>
    <n v="0"/>
    <n v="0"/>
    <m/>
  </r>
  <r>
    <x v="558"/>
    <d v="2021-05-18T00:00:00"/>
    <s v="EL CHAPIN LLC"/>
    <s v="4600 Durham Chapel Hill Blvd Ste 38"/>
    <x v="8"/>
    <x v="0"/>
    <s v="27707"/>
    <x v="558"/>
    <m/>
    <s v="U"/>
    <s v="N"/>
    <s v="NC-04"/>
    <x v="0"/>
    <x v="1"/>
    <x v="1"/>
    <x v="1"/>
    <x v="1"/>
    <x v="1"/>
    <s v="Y"/>
    <s v="Y"/>
    <s v="N"/>
    <s v="N"/>
    <s v="Limited  Liability Company(LLC)"/>
    <s v="Y"/>
    <x v="0"/>
    <x v="0"/>
    <x v="1"/>
    <s v="Restaurant"/>
    <n v="0"/>
    <n v="0"/>
    <m/>
  </r>
  <r>
    <x v="559"/>
    <d v="2021-05-18T00:00:00"/>
    <s v="B &amp; B Catering Inc"/>
    <s v="697 Bethel Baptist Rd"/>
    <x v="152"/>
    <x v="0"/>
    <s v="28390"/>
    <x v="559"/>
    <m/>
    <s v="R"/>
    <s v="N"/>
    <s v="NC-08"/>
    <x v="0"/>
    <x v="0"/>
    <x v="0"/>
    <x v="0"/>
    <x v="0"/>
    <x v="0"/>
    <s v="Y"/>
    <s v="Y"/>
    <s v="Y"/>
    <s v="Y"/>
    <s v="Corporation"/>
    <s v="N"/>
    <x v="0"/>
    <x v="1"/>
    <x v="0"/>
    <s v="Snack and Nonalcoholic Beverage Bar &amp;&amp; Caterer &amp;&amp; Restaurant"/>
    <n v="0"/>
    <n v="0"/>
    <m/>
  </r>
  <r>
    <x v="560"/>
    <d v="2021-05-18T00:00:00"/>
    <s v="Rambling Beer and Wine LLC"/>
    <s v="1139 Falls Rd Ste 127"/>
    <x v="26"/>
    <x v="0"/>
    <s v="27804"/>
    <x v="560"/>
    <m/>
    <s v="R"/>
    <s v="Y"/>
    <s v="NC-01"/>
    <x v="0"/>
    <x v="1"/>
    <x v="1"/>
    <x v="0"/>
    <x v="1"/>
    <x v="0"/>
    <s v="Y"/>
    <s v="Y"/>
    <s v="Y"/>
    <s v="Y"/>
    <s v="Limited  Liability Company(LLC)"/>
    <s v="N"/>
    <x v="0"/>
    <x v="0"/>
    <x v="1"/>
    <s v="Bar, Saloon, Lounge, Tavern"/>
    <n v="0"/>
    <n v="0"/>
    <m/>
  </r>
  <r>
    <x v="561"/>
    <d v="2021-05-18T00:00:00"/>
    <s v="Wal Fisher LLC"/>
    <s v="1727 S. Madison Street"/>
    <x v="29"/>
    <x v="0"/>
    <s v="28472"/>
    <x v="561"/>
    <m/>
    <s v="R"/>
    <s v="Y"/>
    <s v="NC-07"/>
    <x v="0"/>
    <x v="0"/>
    <x v="1"/>
    <x v="0"/>
    <x v="0"/>
    <x v="0"/>
    <s v="Y"/>
    <s v="Y"/>
    <s v="Y"/>
    <s v="Y"/>
    <s v="Limited  Liability Company(LLC)"/>
    <s v="N"/>
    <x v="0"/>
    <x v="0"/>
    <x v="1"/>
    <s v="Bakery **"/>
    <n v="0"/>
    <n v="0"/>
    <m/>
  </r>
  <r>
    <x v="562"/>
    <d v="2021-05-18T00:00:00"/>
    <s v="BEAFORDINC"/>
    <s v="2127 A Beatties Ford Road"/>
    <x v="11"/>
    <x v="0"/>
    <s v="28216"/>
    <x v="562"/>
    <m/>
    <s v="U"/>
    <s v="Y"/>
    <s v="NC-12"/>
    <x v="0"/>
    <x v="1"/>
    <x v="1"/>
    <x v="0"/>
    <x v="0"/>
    <x v="0"/>
    <s v="Y"/>
    <s v="Y"/>
    <s v="Y"/>
    <s v="Y"/>
    <s v="Subchapter S Corporation"/>
    <s v="N"/>
    <x v="1"/>
    <x v="0"/>
    <x v="0"/>
    <s v="Restaurant"/>
    <n v="0"/>
    <n v="0"/>
    <m/>
  </r>
  <r>
    <x v="563"/>
    <d v="2021-05-18T00:00:00"/>
    <s v="K &amp; K Bohacks LLC"/>
    <s v="1200 N Virginia Dare Trl"/>
    <x v="153"/>
    <x v="0"/>
    <s v="27948"/>
    <x v="563"/>
    <m/>
    <s v="U"/>
    <s v="Y"/>
    <s v="NC-03"/>
    <x v="1"/>
    <x v="0"/>
    <x v="0"/>
    <x v="0"/>
    <x v="0"/>
    <x v="0"/>
    <s v="Y"/>
    <s v="Y"/>
    <s v="Y"/>
    <s v="Y"/>
    <s v="Subchapter S Corporation"/>
    <s v="N"/>
    <x v="1"/>
    <x v="0"/>
    <x v="0"/>
    <s v="Restaurant"/>
    <n v="0"/>
    <n v="0"/>
    <m/>
  </r>
  <r>
    <x v="564"/>
    <d v="2021-05-18T00:00:00"/>
    <s v="HIBACHI JR EXPRESS CORP"/>
    <s v="10102 S MAIN ST STE C"/>
    <x v="108"/>
    <x v="0"/>
    <s v="27263"/>
    <x v="564"/>
    <m/>
    <s v="U"/>
    <s v="N"/>
    <s v="NC-06"/>
    <x v="0"/>
    <x v="1"/>
    <x v="1"/>
    <x v="1"/>
    <x v="1"/>
    <x v="1"/>
    <s v="Y"/>
    <s v="Y"/>
    <s v="N"/>
    <s v="N"/>
    <s v="Corporation"/>
    <s v="N"/>
    <x v="1"/>
    <x v="0"/>
    <x v="1"/>
    <s v="Restaurant"/>
    <n v="0"/>
    <n v="0"/>
    <m/>
  </r>
  <r>
    <x v="565"/>
    <d v="2021-05-18T00:00:00"/>
    <s v="Marco Rodriguez"/>
    <s v="309 Burley Dr Unit 1"/>
    <x v="154"/>
    <x v="0"/>
    <s v="28539"/>
    <x v="565"/>
    <m/>
    <s v="U"/>
    <s v="N"/>
    <s v="NC-03"/>
    <x v="0"/>
    <x v="1"/>
    <x v="1"/>
    <x v="0"/>
    <x v="1"/>
    <x v="1"/>
    <s v="N"/>
    <s v="Y"/>
    <s v="Y"/>
    <s v="Y"/>
    <s v="Sole Proprietorship"/>
    <s v="N"/>
    <x v="1"/>
    <x v="0"/>
    <x v="0"/>
    <s v="Caterer &amp;&amp; Food Stand, Food Truck, Food Cart"/>
    <n v="0"/>
    <n v="0"/>
    <m/>
  </r>
  <r>
    <x v="566"/>
    <d v="2021-05-18T00:00:00"/>
    <s v="Sujin Sushi LLC."/>
    <s v="230 Bluefield Rd"/>
    <x v="3"/>
    <x v="0"/>
    <s v="27517"/>
    <x v="566"/>
    <m/>
    <s v="U"/>
    <s v="N"/>
    <s v="NC-04"/>
    <x v="1"/>
    <x v="0"/>
    <x v="0"/>
    <x v="0"/>
    <x v="0"/>
    <x v="0"/>
    <s v="Y"/>
    <s v="Y"/>
    <s v="Y"/>
    <s v="Y"/>
    <s v="Limited  Liability Company(LLC)"/>
    <s v="N"/>
    <x v="1"/>
    <x v="0"/>
    <x v="1"/>
    <s v="Caterer &amp;&amp; Food Stand, Food Truck, Food Cart"/>
    <n v="0"/>
    <n v="0"/>
    <m/>
  </r>
  <r>
    <x v="567"/>
    <d v="2021-05-18T00:00:00"/>
    <s v="Flying Saucers LLC"/>
    <s v="1200 W Chapel Hill St"/>
    <x v="8"/>
    <x v="0"/>
    <s v="27701"/>
    <x v="567"/>
    <m/>
    <s v="U"/>
    <s v="Y"/>
    <s v="NC-04"/>
    <x v="1"/>
    <x v="0"/>
    <x v="0"/>
    <x v="0"/>
    <x v="0"/>
    <x v="0"/>
    <s v="Y"/>
    <s v="Y"/>
    <s v="Y"/>
    <s v="Y"/>
    <s v="Limited  Liability Company(LLC)"/>
    <s v="N"/>
    <x v="0"/>
    <x v="0"/>
    <x v="1"/>
    <s v="Restaurant"/>
    <n v="0"/>
    <n v="0"/>
    <m/>
  </r>
  <r>
    <x v="568"/>
    <d v="2021-05-18T00:00:00"/>
    <s v="NITECLUBS INC"/>
    <s v="4801 Leigh Dr"/>
    <x v="4"/>
    <x v="0"/>
    <s v="27616"/>
    <x v="568"/>
    <m/>
    <s v="U"/>
    <s v="Y"/>
    <s v="NC-02"/>
    <x v="1"/>
    <x v="1"/>
    <x v="1"/>
    <x v="0"/>
    <x v="0"/>
    <x v="0"/>
    <s v="Y"/>
    <s v="Y"/>
    <s v="Y"/>
    <s v="Y"/>
    <s v="Subchapter S Corporation"/>
    <s v="Y"/>
    <x v="0"/>
    <x v="0"/>
    <x v="1"/>
    <s v="Bar, Saloon, Lounge, Tavern"/>
    <n v="0"/>
    <n v="0"/>
    <m/>
  </r>
  <r>
    <x v="569"/>
    <d v="2021-05-18T00:00:00"/>
    <s v="TAP HOUSE AT CARTERET BREWINGLLC"/>
    <s v="709 Arendell St"/>
    <x v="1"/>
    <x v="0"/>
    <s v="28557"/>
    <x v="569"/>
    <m/>
    <s v="R"/>
    <s v="N"/>
    <s v="NC-03"/>
    <x v="0"/>
    <x v="1"/>
    <x v="0"/>
    <x v="0"/>
    <x v="1"/>
    <x v="0"/>
    <s v="Y"/>
    <s v="Y"/>
    <s v="Y"/>
    <s v="Y"/>
    <s v="Limited  Liability Company(LLC)"/>
    <s v="N"/>
    <x v="0"/>
    <x v="0"/>
    <x v="1"/>
    <s v="Restaurant"/>
    <n v="0"/>
    <n v="0"/>
    <m/>
  </r>
  <r>
    <x v="570"/>
    <d v="2021-05-18T00:00:00"/>
    <s v="Art in a Pickle LLC"/>
    <s v="100 East Main Street Suite C"/>
    <x v="32"/>
    <x v="0"/>
    <s v="27510"/>
    <x v="570"/>
    <m/>
    <s v="U"/>
    <s v="N"/>
    <s v="NC-04"/>
    <x v="0"/>
    <x v="1"/>
    <x v="1"/>
    <x v="0"/>
    <x v="1"/>
    <x v="1"/>
    <s v="Y"/>
    <s v="Y"/>
    <s v="Y"/>
    <s v="Y"/>
    <s v="Corporation"/>
    <s v="Y"/>
    <x v="0"/>
    <x v="0"/>
    <x v="1"/>
    <s v="Caterer &amp;&amp; Restaurant"/>
    <n v="0"/>
    <n v="0"/>
    <m/>
  </r>
  <r>
    <x v="571"/>
    <d v="2021-05-18T00:00:00"/>
    <s v="AOS 2019!"/>
    <s v="202 Kilmorack Dr"/>
    <x v="28"/>
    <x v="0"/>
    <s v="27511"/>
    <x v="571"/>
    <m/>
    <s v="U"/>
    <s v="N"/>
    <s v="NC-02"/>
    <x v="0"/>
    <x v="1"/>
    <x v="0"/>
    <x v="0"/>
    <x v="0"/>
    <x v="0"/>
    <s v="Y"/>
    <s v="Y"/>
    <s v="Y"/>
    <s v="Y"/>
    <s v="Corporation"/>
    <s v="N"/>
    <x v="0"/>
    <x v="0"/>
    <x v="1"/>
    <s v="Restaurant"/>
    <n v="0"/>
    <n v="0"/>
    <m/>
  </r>
  <r>
    <x v="572"/>
    <d v="2021-05-18T00:00:00"/>
    <s v="Robert ODear"/>
    <s v="2429 Hwy 221N business"/>
    <x v="68"/>
    <x v="0"/>
    <s v="28752"/>
    <x v="572"/>
    <m/>
    <s v="R"/>
    <s v="N"/>
    <s v="NC-11"/>
    <x v="0"/>
    <x v="1"/>
    <x v="1"/>
    <x v="0"/>
    <x v="1"/>
    <x v="0"/>
    <s v="Y"/>
    <s v="Y"/>
    <s v="Y"/>
    <s v="Y"/>
    <s v="Sole Proprietorship"/>
    <s v="N"/>
    <x v="0"/>
    <x v="1"/>
    <x v="0"/>
    <s v="Restaurant"/>
    <n v="0"/>
    <n v="0"/>
    <m/>
  </r>
  <r>
    <x v="573"/>
    <d v="2021-05-18T00:00:00"/>
    <s v="Highland Foods Inc"/>
    <s v="310 Main Street"/>
    <x v="122"/>
    <x v="0"/>
    <s v="28741"/>
    <x v="573"/>
    <m/>
    <s v="R"/>
    <s v="N"/>
    <s v="NC-11"/>
    <x v="1"/>
    <x v="0"/>
    <x v="0"/>
    <x v="0"/>
    <x v="0"/>
    <x v="0"/>
    <s v="Y"/>
    <s v="Y"/>
    <s v="Y"/>
    <s v="Y"/>
    <s v="Corporation"/>
    <s v="N"/>
    <x v="1"/>
    <x v="0"/>
    <x v="0"/>
    <s v="Restaurant"/>
    <n v="0"/>
    <n v="0"/>
    <m/>
  </r>
  <r>
    <x v="574"/>
    <d v="2021-05-18T00:00:00"/>
    <s v="HF MAIN SAIL LLC"/>
    <s v="8 E Second St"/>
    <x v="42"/>
    <x v="0"/>
    <s v="28469"/>
    <x v="574"/>
    <m/>
    <s v="R"/>
    <s v="N"/>
    <s v="NC-07"/>
    <x v="0"/>
    <x v="0"/>
    <x v="0"/>
    <x v="0"/>
    <x v="0"/>
    <x v="0"/>
    <s v="Y"/>
    <s v="Y"/>
    <s v="Y"/>
    <s v="Y"/>
    <s v="Limited  Liability Company(LLC)"/>
    <s v="N"/>
    <x v="0"/>
    <x v="0"/>
    <x v="1"/>
    <s v="Restaurant"/>
    <n v="0"/>
    <n v="0"/>
    <m/>
  </r>
  <r>
    <x v="575"/>
    <d v="2021-05-18T00:00:00"/>
    <s v="NO. 1 EASTERN CHINA INC."/>
    <s v="9585 Chapel Hill Rd"/>
    <x v="2"/>
    <x v="0"/>
    <s v="27560"/>
    <x v="575"/>
    <m/>
    <s v="U"/>
    <s v="N"/>
    <s v="NC-02"/>
    <x v="0"/>
    <x v="1"/>
    <x v="1"/>
    <x v="1"/>
    <x v="1"/>
    <x v="1"/>
    <s v="Y"/>
    <s v="Y"/>
    <s v="N"/>
    <s v="Y"/>
    <s v="Corporation"/>
    <s v="N"/>
    <x v="1"/>
    <x v="0"/>
    <x v="0"/>
    <s v="Restaurant"/>
    <n v="0"/>
    <n v="0"/>
    <m/>
  </r>
  <r>
    <x v="576"/>
    <d v="2021-05-18T00:00:00"/>
    <s v="Quinton Turman"/>
    <s v="116 Main St E"/>
    <x v="145"/>
    <x v="0"/>
    <s v="27910"/>
    <x v="576"/>
    <m/>
    <s v="R"/>
    <s v="Y"/>
    <s v="NC-01"/>
    <x v="1"/>
    <x v="0"/>
    <x v="0"/>
    <x v="0"/>
    <x v="0"/>
    <x v="0"/>
    <s v="Y"/>
    <s v="Y"/>
    <s v="Y"/>
    <s v="Y"/>
    <s v="Sole Proprietorship"/>
    <s v="Y"/>
    <x v="1"/>
    <x v="0"/>
    <x v="0"/>
    <s v="Other &amp;&amp; Caterer"/>
    <n v="0"/>
    <n v="0"/>
    <m/>
  </r>
  <r>
    <x v="577"/>
    <d v="2021-05-18T00:00:00"/>
    <s v="LOS COMPADRES MEXICAN GRILL INC"/>
    <s v="1841 E Broad St"/>
    <x v="72"/>
    <x v="0"/>
    <s v="28625"/>
    <x v="577"/>
    <m/>
    <s v="R"/>
    <s v="Y"/>
    <s v="NC-05"/>
    <x v="1"/>
    <x v="1"/>
    <x v="0"/>
    <x v="0"/>
    <x v="0"/>
    <x v="0"/>
    <s v="Y"/>
    <s v="Y"/>
    <s v="Y"/>
    <s v="Y"/>
    <s v="Corporation"/>
    <s v="N"/>
    <x v="1"/>
    <x v="0"/>
    <x v="0"/>
    <s v="Restaurant"/>
    <n v="0"/>
    <n v="0"/>
    <m/>
  </r>
  <r>
    <x v="578"/>
    <d v="2021-05-18T00:00:00"/>
    <s v="Babaji Inc"/>
    <s v="501 Indian Branch Dr"/>
    <x v="2"/>
    <x v="0"/>
    <s v="27560"/>
    <x v="578"/>
    <m/>
    <s v="U"/>
    <s v="N"/>
    <s v="NC-02"/>
    <x v="0"/>
    <x v="0"/>
    <x v="1"/>
    <x v="0"/>
    <x v="0"/>
    <x v="0"/>
    <s v="Y"/>
    <s v="Y"/>
    <s v="Y"/>
    <s v="Y"/>
    <s v="Corporation"/>
    <s v="N"/>
    <x v="0"/>
    <x v="0"/>
    <x v="1"/>
    <s v="Restaurant"/>
    <n v="0"/>
    <n v="0"/>
    <m/>
  </r>
  <r>
    <x v="579"/>
    <d v="2021-05-18T00:00:00"/>
    <s v="Element 31 Lounge"/>
    <s v="7631 Sharon Lakes Rd E"/>
    <x v="11"/>
    <x v="0"/>
    <s v="28210"/>
    <x v="579"/>
    <m/>
    <s v="U"/>
    <s v="Y"/>
    <s v="NC-09"/>
    <x v="0"/>
    <x v="1"/>
    <x v="1"/>
    <x v="0"/>
    <x v="1"/>
    <x v="0"/>
    <s v="N"/>
    <s v="Y"/>
    <s v="Y"/>
    <s v="Y"/>
    <s v="Limited  Liability Company(LLC)"/>
    <s v="N"/>
    <x v="0"/>
    <x v="0"/>
    <x v="1"/>
    <s v="Licensed Alcohol Producer &amp;&amp; Bar, Saloon, Lounge, Tavern"/>
    <n v="0"/>
    <n v="0"/>
    <m/>
  </r>
  <r>
    <x v="580"/>
    <d v="2021-05-18T00:00:00"/>
    <s v="Stones Group LLC"/>
    <s v="2100 Woodward Ave"/>
    <x v="11"/>
    <x v="0"/>
    <s v="28206"/>
    <x v="580"/>
    <m/>
    <s v="U"/>
    <s v="Y"/>
    <s v="NC-12"/>
    <x v="0"/>
    <x v="1"/>
    <x v="1"/>
    <x v="0"/>
    <x v="1"/>
    <x v="1"/>
    <s v="Y"/>
    <s v="N"/>
    <s v="N"/>
    <s v="N"/>
    <s v="Limited  Liability Company(LLC)"/>
    <s v="Y"/>
    <x v="1"/>
    <x v="0"/>
    <x v="1"/>
    <s v="Other &amp;&amp; Bakery ** &amp;&amp; Snack and Nonalcoholic Beverage Bar &amp;&amp; Caterer &amp;&amp; Food Stand, Food Truck, Food Cart"/>
    <n v="0"/>
    <n v="0"/>
    <m/>
  </r>
  <r>
    <x v="581"/>
    <d v="2021-05-18T00:00:00"/>
    <s v="PACIFICO INC"/>
    <s v="429 RODNEY ORR BYPASS"/>
    <x v="155"/>
    <x v="0"/>
    <s v="28771"/>
    <x v="581"/>
    <m/>
    <s v="R"/>
    <s v="Y"/>
    <s v="NC-11"/>
    <x v="1"/>
    <x v="1"/>
    <x v="0"/>
    <x v="0"/>
    <x v="0"/>
    <x v="0"/>
    <s v="Y"/>
    <s v="Y"/>
    <s v="Y"/>
    <s v="Y"/>
    <s v="Corporation"/>
    <s v="N"/>
    <x v="1"/>
    <x v="0"/>
    <x v="0"/>
    <s v="Restaurant"/>
    <n v="0"/>
    <n v="0"/>
    <m/>
  </r>
  <r>
    <x v="582"/>
    <d v="2021-05-18T00:00:00"/>
    <s v="HOKKAIDO EXPRESS INC"/>
    <s v="3010 TRAEMOOR VILLAGE DR UNIT 190"/>
    <x v="40"/>
    <x v="0"/>
    <s v="28306"/>
    <x v="582"/>
    <m/>
    <s v="U"/>
    <s v="N"/>
    <s v="NC-07"/>
    <x v="1"/>
    <x v="0"/>
    <x v="0"/>
    <x v="0"/>
    <x v="0"/>
    <x v="0"/>
    <s v="Y"/>
    <s v="Y"/>
    <s v="Y"/>
    <s v="Y"/>
    <s v="Corporation"/>
    <s v="Y"/>
    <x v="0"/>
    <x v="0"/>
    <x v="1"/>
    <s v="Restaurant"/>
    <n v="0"/>
    <n v="0"/>
    <m/>
  </r>
  <r>
    <x v="583"/>
    <d v="2021-05-18T00:00:00"/>
    <s v="P &amp; J's Diner LLC"/>
    <s v="2125 N Fayetteville St"/>
    <x v="51"/>
    <x v="0"/>
    <s v="27203"/>
    <x v="583"/>
    <m/>
    <s v="R"/>
    <s v="Y"/>
    <s v="NC-13"/>
    <x v="0"/>
    <x v="0"/>
    <x v="0"/>
    <x v="0"/>
    <x v="0"/>
    <x v="0"/>
    <s v="Y"/>
    <s v="N"/>
    <s v="Y"/>
    <s v="Y"/>
    <s v="Limited Liability Partnership"/>
    <s v="Y"/>
    <x v="0"/>
    <x v="0"/>
    <x v="1"/>
    <s v="Restaurant"/>
    <n v="0"/>
    <n v="0"/>
    <m/>
  </r>
  <r>
    <x v="584"/>
    <d v="2021-05-18T00:00:00"/>
    <s v="UNC MINT INC"/>
    <s v="504 W Franklin St"/>
    <x v="3"/>
    <x v="0"/>
    <s v="27516"/>
    <x v="584"/>
    <m/>
    <s v="U"/>
    <s v="Y"/>
    <s v="NC-04"/>
    <x v="1"/>
    <x v="0"/>
    <x v="0"/>
    <x v="0"/>
    <x v="0"/>
    <x v="0"/>
    <s v="Y"/>
    <s v="Y"/>
    <s v="Y"/>
    <s v="Y"/>
    <s v="Corporation"/>
    <s v="N"/>
    <x v="1"/>
    <x v="0"/>
    <x v="0"/>
    <s v="Restaurant"/>
    <n v="0"/>
    <n v="0"/>
    <m/>
  </r>
  <r>
    <x v="585"/>
    <d v="2021-05-18T00:00:00"/>
    <s v="GDND LLC"/>
    <s v="300 W Gate City Blvd"/>
    <x v="12"/>
    <x v="0"/>
    <s v="27406"/>
    <x v="585"/>
    <m/>
    <s v="U"/>
    <s v="Y"/>
    <s v="NC-06"/>
    <x v="1"/>
    <x v="0"/>
    <x v="0"/>
    <x v="0"/>
    <x v="0"/>
    <x v="0"/>
    <s v="Y"/>
    <s v="Y"/>
    <s v="Y"/>
    <s v="Y"/>
    <s v="Limited  Liability Company(LLC)"/>
    <s v="N"/>
    <x v="0"/>
    <x v="1"/>
    <x v="0"/>
    <s v="Bar, Saloon, Lounge, Tavern"/>
    <n v="0"/>
    <n v="0"/>
    <m/>
  </r>
  <r>
    <x v="586"/>
    <d v="2021-05-18T00:00:00"/>
    <s v="MOREHEAD DONUT LLC"/>
    <s v="113 E MAIN STREET"/>
    <x v="70"/>
    <x v="0"/>
    <s v="28532"/>
    <x v="586"/>
    <s v="Dunkin' Donut/Baskin-Robbins Co-Brand"/>
    <s v="U"/>
    <s v="N"/>
    <s v="NC-03"/>
    <x v="1"/>
    <x v="0"/>
    <x v="0"/>
    <x v="0"/>
    <x v="0"/>
    <x v="0"/>
    <s v="Y"/>
    <s v="Y"/>
    <s v="Y"/>
    <s v="Y"/>
    <s v="Limited  Liability Company(LLC)"/>
    <s v="N"/>
    <x v="1"/>
    <x v="0"/>
    <x v="0"/>
    <s v="Restaurant"/>
    <n v="0"/>
    <n v="0"/>
    <m/>
  </r>
  <r>
    <x v="587"/>
    <d v="2021-05-18T00:00:00"/>
    <s v="Cuzzo's Cuisine LLC"/>
    <s v="3418 Tuckaseegee Rd"/>
    <x v="11"/>
    <x v="0"/>
    <s v="28208"/>
    <x v="587"/>
    <m/>
    <s v="U"/>
    <s v="Y"/>
    <s v="NC-12"/>
    <x v="0"/>
    <x v="1"/>
    <x v="1"/>
    <x v="0"/>
    <x v="0"/>
    <x v="0"/>
    <s v="Y"/>
    <s v="N"/>
    <s v="Y"/>
    <s v="N"/>
    <s v="Corporation"/>
    <s v="Y"/>
    <x v="0"/>
    <x v="0"/>
    <x v="1"/>
    <s v="Food Stand, Food Truck, Food Cart"/>
    <n v="0"/>
    <n v="0"/>
    <m/>
  </r>
  <r>
    <x v="588"/>
    <d v="2021-05-18T00:00:00"/>
    <s v="AXAR LLC"/>
    <s v="1480 Concord Pkwy N"/>
    <x v="22"/>
    <x v="0"/>
    <s v="28025"/>
    <x v="588"/>
    <s v="Subway"/>
    <s v="U"/>
    <s v="N"/>
    <s v="NC-08"/>
    <x v="0"/>
    <x v="1"/>
    <x v="0"/>
    <x v="1"/>
    <x v="1"/>
    <x v="1"/>
    <s v="Y"/>
    <s v="Y"/>
    <s v="N"/>
    <s v="Y"/>
    <s v="Limited  Liability Company(LLC)"/>
    <s v="N"/>
    <x v="0"/>
    <x v="0"/>
    <x v="1"/>
    <s v="Restaurant"/>
    <n v="0"/>
    <n v="0"/>
    <m/>
  </r>
  <r>
    <x v="589"/>
    <d v="2021-05-18T00:00:00"/>
    <s v="Nelson's Dessert LLC"/>
    <s v="5415 Eneida Sue Dr"/>
    <x v="11"/>
    <x v="0"/>
    <s v="28214"/>
    <x v="589"/>
    <s v="Kona Ice"/>
    <s v="U"/>
    <s v="N"/>
    <s v="NC-12"/>
    <x v="1"/>
    <x v="0"/>
    <x v="0"/>
    <x v="0"/>
    <x v="0"/>
    <x v="0"/>
    <s v="Y"/>
    <s v="Y"/>
    <s v="Y"/>
    <s v="Y"/>
    <s v="Limited  Liability Company(LLC)"/>
    <s v="Y"/>
    <x v="1"/>
    <x v="0"/>
    <x v="0"/>
    <s v="Food Stand, Food Truck, Food Cart"/>
    <n v="0"/>
    <n v="0"/>
    <m/>
  </r>
  <r>
    <x v="590"/>
    <d v="2021-05-18T00:00:00"/>
    <s v="Tokyo Cafe Inc"/>
    <s v="714 Greenville Blvd SE Ste F5"/>
    <x v="34"/>
    <x v="0"/>
    <s v="27858"/>
    <x v="590"/>
    <s v="Tokyo Grill"/>
    <s v="U"/>
    <s v="Y"/>
    <s v="NC-01"/>
    <x v="0"/>
    <x v="1"/>
    <x v="1"/>
    <x v="0"/>
    <x v="0"/>
    <x v="0"/>
    <s v="Y"/>
    <s v="Y"/>
    <s v="Y"/>
    <s v="Y"/>
    <s v="Corporation"/>
    <s v="N"/>
    <x v="1"/>
    <x v="0"/>
    <x v="1"/>
    <s v="Restaurant"/>
    <n v="0"/>
    <n v="0"/>
    <m/>
  </r>
  <r>
    <x v="591"/>
    <d v="2021-05-18T00:00:00"/>
    <s v="MONTERREY MEXICAN RESTAURANT OF WINDSOR SQUARE INC."/>
    <s v="9623 E INDEPENDENCE BLVD SUITE S"/>
    <x v="53"/>
    <x v="0"/>
    <s v="28105"/>
    <x v="591"/>
    <m/>
    <s v="U"/>
    <s v="N"/>
    <s v="NC-09"/>
    <x v="1"/>
    <x v="0"/>
    <x v="0"/>
    <x v="0"/>
    <x v="0"/>
    <x v="0"/>
    <s v="Y"/>
    <s v="Y"/>
    <s v="Y"/>
    <s v="Y"/>
    <s v="Corporation"/>
    <s v="N"/>
    <x v="1"/>
    <x v="0"/>
    <x v="0"/>
    <s v="Restaurant"/>
    <n v="0"/>
    <n v="0"/>
    <m/>
  </r>
  <r>
    <x v="592"/>
    <d v="2021-05-18T00:00:00"/>
    <s v="HELLO RAINBOW KING INC"/>
    <s v="201 Alston Blvd Ste F"/>
    <x v="146"/>
    <x v="0"/>
    <s v="28443"/>
    <x v="592"/>
    <m/>
    <s v="R"/>
    <s v="N"/>
    <s v="NC-07"/>
    <x v="1"/>
    <x v="0"/>
    <x v="0"/>
    <x v="0"/>
    <x v="0"/>
    <x v="0"/>
    <s v="Y"/>
    <s v="Y"/>
    <s v="Y"/>
    <s v="Y"/>
    <s v="Corporation"/>
    <s v="N"/>
    <x v="1"/>
    <x v="0"/>
    <x v="0"/>
    <s v="Restaurant"/>
    <n v="0"/>
    <n v="0"/>
    <m/>
  </r>
  <r>
    <x v="593"/>
    <d v="2021-05-18T00:00:00"/>
    <s v="PITA GRILL LLC"/>
    <s v="1129 WEAVER DAIRY RD STE U"/>
    <x v="3"/>
    <x v="0"/>
    <s v="27514"/>
    <x v="593"/>
    <m/>
    <s v="U"/>
    <s v="N"/>
    <s v="NC-04"/>
    <x v="0"/>
    <x v="1"/>
    <x v="1"/>
    <x v="1"/>
    <x v="0"/>
    <x v="0"/>
    <s v="Y"/>
    <s v="Y"/>
    <s v="Y"/>
    <s v="Y"/>
    <s v="Sole Proprietorship"/>
    <s v="N"/>
    <x v="1"/>
    <x v="0"/>
    <x v="0"/>
    <s v="Other &amp;&amp; Restaurant"/>
    <n v="0"/>
    <n v="0"/>
    <m/>
  </r>
  <r>
    <x v="594"/>
    <d v="2021-05-18T00:00:00"/>
    <s v="Subway of Wake Forest Inc"/>
    <s v="12233 Capital Blvd"/>
    <x v="14"/>
    <x v="0"/>
    <s v="27587"/>
    <x v="594"/>
    <s v="Subway"/>
    <s v="U"/>
    <s v="N"/>
    <s v="NC-04"/>
    <x v="0"/>
    <x v="1"/>
    <x v="1"/>
    <x v="0"/>
    <x v="0"/>
    <x v="0"/>
    <s v="Y"/>
    <s v="Y"/>
    <s v="Y"/>
    <s v="Y"/>
    <s v="Subchapter S Corporation"/>
    <s v="N"/>
    <x v="0"/>
    <x v="0"/>
    <x v="1"/>
    <s v="Restaurant"/>
    <n v="0"/>
    <n v="0"/>
    <m/>
  </r>
  <r>
    <x v="595"/>
    <d v="2021-05-18T00:00:00"/>
    <s v="PACIFICO OF SYLVA INC"/>
    <s v="410 E Main St"/>
    <x v="117"/>
    <x v="0"/>
    <s v="28779"/>
    <x v="595"/>
    <m/>
    <s v="R"/>
    <s v="N"/>
    <s v="NC-11"/>
    <x v="1"/>
    <x v="1"/>
    <x v="0"/>
    <x v="0"/>
    <x v="0"/>
    <x v="0"/>
    <s v="Y"/>
    <s v="Y"/>
    <s v="Y"/>
    <s v="Y"/>
    <s v="Corporation"/>
    <s v="N"/>
    <x v="1"/>
    <x v="0"/>
    <x v="0"/>
    <s v="Restaurant"/>
    <n v="0"/>
    <n v="0"/>
    <m/>
  </r>
  <r>
    <x v="596"/>
    <d v="2021-05-18T00:00:00"/>
    <s v="GCDC LLC"/>
    <s v="889 N Liberty St"/>
    <x v="54"/>
    <x v="0"/>
    <s v="27101"/>
    <x v="596"/>
    <m/>
    <s v="U"/>
    <s v="Y"/>
    <s v="NC-06"/>
    <x v="0"/>
    <x v="1"/>
    <x v="0"/>
    <x v="1"/>
    <x v="1"/>
    <x v="0"/>
    <s v="Y"/>
    <s v="Y"/>
    <s v="N"/>
    <s v="Y"/>
    <s v="Limited  Liability Company(LLC)"/>
    <s v="Y"/>
    <x v="1"/>
    <x v="0"/>
    <x v="0"/>
    <s v="Restaurant"/>
    <n v="0"/>
    <n v="0"/>
    <m/>
  </r>
  <r>
    <x v="597"/>
    <d v="2021-05-18T00:00:00"/>
    <s v="ZHOU &amp; CHEN INC"/>
    <s v="1677 OWEN DR 102-103"/>
    <x v="40"/>
    <x v="0"/>
    <s v="28304"/>
    <x v="597"/>
    <m/>
    <s v="U"/>
    <s v="N"/>
    <s v="NC-08"/>
    <x v="1"/>
    <x v="0"/>
    <x v="0"/>
    <x v="0"/>
    <x v="0"/>
    <x v="0"/>
    <s v="Y"/>
    <s v="Y"/>
    <s v="Y"/>
    <s v="Y"/>
    <s v="Corporation"/>
    <s v="N"/>
    <x v="1"/>
    <x v="0"/>
    <x v="0"/>
    <s v="Restaurant"/>
    <n v="0"/>
    <n v="0"/>
    <m/>
  </r>
  <r>
    <x v="598"/>
    <d v="2021-05-18T00:00:00"/>
    <s v="Rodeo Restaurant Group Corporation"/>
    <s v="26 E Walnut St"/>
    <x v="9"/>
    <x v="0"/>
    <s v="28801"/>
    <x v="598"/>
    <m/>
    <s v="U"/>
    <s v="Y"/>
    <s v="NC-11"/>
    <x v="0"/>
    <x v="1"/>
    <x v="0"/>
    <x v="0"/>
    <x v="1"/>
    <x v="0"/>
    <s v="Y"/>
    <s v="Y"/>
    <s v="Y"/>
    <s v="Y"/>
    <s v="Corporation"/>
    <s v="N"/>
    <x v="0"/>
    <x v="1"/>
    <x v="0"/>
    <s v="Restaurant"/>
    <n v="0"/>
    <n v="0"/>
    <m/>
  </r>
  <r>
    <x v="599"/>
    <d v="2021-05-18T00:00:00"/>
    <s v="lone wolf consulting LLC"/>
    <s v="22 north lumina ave"/>
    <x v="0"/>
    <x v="0"/>
    <s v="28480"/>
    <x v="599"/>
    <m/>
    <s v="U"/>
    <s v="N"/>
    <s v="NC-07"/>
    <x v="0"/>
    <x v="1"/>
    <x v="0"/>
    <x v="0"/>
    <x v="0"/>
    <x v="0"/>
    <s v="N"/>
    <s v="Y"/>
    <s v="Y"/>
    <s v="N"/>
    <s v="Limited  Liability Company(LLC)"/>
    <s v="N"/>
    <x v="1"/>
    <x v="0"/>
    <x v="0"/>
    <s v="Bar, Saloon, Lounge, Tavern &amp;&amp; Restaurant"/>
    <n v="0"/>
    <n v="0"/>
    <m/>
  </r>
  <r>
    <x v="600"/>
    <d v="2021-05-18T00:00:00"/>
    <s v="Limones LLC"/>
    <s v="13 Eagle St"/>
    <x v="9"/>
    <x v="0"/>
    <s v="28801"/>
    <x v="600"/>
    <m/>
    <s v="U"/>
    <s v="Y"/>
    <s v="NC-11"/>
    <x v="0"/>
    <x v="0"/>
    <x v="0"/>
    <x v="0"/>
    <x v="0"/>
    <x v="0"/>
    <s v="Y"/>
    <s v="Y"/>
    <s v="Y"/>
    <s v="Y"/>
    <s v="Limited  Liability Company(LLC)"/>
    <s v="N"/>
    <x v="1"/>
    <x v="0"/>
    <x v="1"/>
    <s v="Restaurant"/>
    <n v="0"/>
    <n v="0"/>
    <m/>
  </r>
  <r>
    <x v="601"/>
    <d v="2021-05-18T00:00:00"/>
    <s v="Queen City Wings Llc"/>
    <s v="607 Baldwin Ave"/>
    <x v="11"/>
    <x v="0"/>
    <s v="28204"/>
    <x v="601"/>
    <m/>
    <s v="U"/>
    <s v="N"/>
    <s v="NC-12"/>
    <x v="1"/>
    <x v="0"/>
    <x v="0"/>
    <x v="0"/>
    <x v="0"/>
    <x v="0"/>
    <s v="N"/>
    <s v="N"/>
    <s v="Y"/>
    <s v="N"/>
    <s v="Sole Proprietorship"/>
    <s v="N"/>
    <x v="1"/>
    <x v="0"/>
    <x v="0"/>
    <s v="Restaurant"/>
    <n v="0"/>
    <n v="0"/>
    <m/>
  </r>
  <r>
    <x v="602"/>
    <d v="2021-05-18T00:00:00"/>
    <s v="Kristi Griffin"/>
    <s v="20 Browndale Rd"/>
    <x v="9"/>
    <x v="0"/>
    <s v="28805"/>
    <x v="602"/>
    <m/>
    <s v="U"/>
    <s v="N"/>
    <s v="NC-11"/>
    <x v="0"/>
    <x v="1"/>
    <x v="1"/>
    <x v="0"/>
    <x v="1"/>
    <x v="0"/>
    <s v="Y"/>
    <s v="N"/>
    <s v="Y"/>
    <s v="N"/>
    <s v="Sole Proprietorship"/>
    <s v="N"/>
    <x v="1"/>
    <x v="0"/>
    <x v="1"/>
    <s v="Snack and Nonalcoholic Beverage Bar"/>
    <n v="0"/>
    <n v="0"/>
    <m/>
  </r>
  <r>
    <x v="603"/>
    <d v="2021-05-18T00:00:00"/>
    <s v="Football Weather! LLC"/>
    <s v="110 E Parrish St"/>
    <x v="8"/>
    <x v="0"/>
    <s v="27701"/>
    <x v="603"/>
    <m/>
    <s v="U"/>
    <s v="Y"/>
    <s v="NC-04"/>
    <x v="0"/>
    <x v="0"/>
    <x v="0"/>
    <x v="0"/>
    <x v="0"/>
    <x v="0"/>
    <s v="Y"/>
    <s v="Y"/>
    <s v="Y"/>
    <s v="Y"/>
    <s v="Limited Liability Partnership"/>
    <s v="N"/>
    <x v="0"/>
    <x v="0"/>
    <x v="1"/>
    <s v="Bar, Saloon, Lounge, Tavern"/>
    <n v="0"/>
    <n v="0"/>
    <m/>
  </r>
  <r>
    <x v="604"/>
    <d v="2021-05-18T00:00:00"/>
    <s v="Anthony Siler Jr"/>
    <s v="935 Meadow Oak Dr Apt"/>
    <x v="12"/>
    <x v="0"/>
    <s v="27406"/>
    <x v="604"/>
    <m/>
    <s v="U"/>
    <s v="N"/>
    <s v="NC-06"/>
    <x v="1"/>
    <x v="1"/>
    <x v="1"/>
    <x v="0"/>
    <x v="0"/>
    <x v="1"/>
    <s v="Y"/>
    <s v="Y"/>
    <s v="Y"/>
    <s v="Y"/>
    <s v="Sole Proprietorship"/>
    <s v="N"/>
    <x v="0"/>
    <x v="0"/>
    <x v="1"/>
    <s v="Restaurant"/>
    <n v="0"/>
    <n v="0"/>
    <m/>
  </r>
  <r>
    <x v="605"/>
    <d v="2021-05-18T00:00:00"/>
    <s v="Webo Food Truck and Catering"/>
    <s v="1409 S 4th St"/>
    <x v="0"/>
    <x v="0"/>
    <s v="28401"/>
    <x v="605"/>
    <m/>
    <s v="U"/>
    <s v="Y"/>
    <s v="NC-07"/>
    <x v="0"/>
    <x v="0"/>
    <x v="1"/>
    <x v="0"/>
    <x v="0"/>
    <x v="0"/>
    <s v="Y"/>
    <s v="N"/>
    <s v="Y"/>
    <s v="Y"/>
    <s v="Sole Proprietorship"/>
    <s v="N"/>
    <x v="1"/>
    <x v="0"/>
    <x v="0"/>
    <s v="Other &amp;&amp; Caterer &amp;&amp; Food Stand, Food Truck, Food Cart"/>
    <n v="0"/>
    <n v="0"/>
    <m/>
  </r>
  <r>
    <x v="606"/>
    <d v="2021-05-18T00:00:00"/>
    <s v="BCPI Enterprises LLC"/>
    <s v="1310 N Main St"/>
    <x v="62"/>
    <x v="0"/>
    <s v="27262"/>
    <x v="606"/>
    <m/>
    <s v="R"/>
    <s v="Y"/>
    <s v="NC-06"/>
    <x v="1"/>
    <x v="0"/>
    <x v="0"/>
    <x v="0"/>
    <x v="0"/>
    <x v="0"/>
    <s v="Y"/>
    <s v="Y"/>
    <s v="Y"/>
    <s v="Y"/>
    <s v="Corporation"/>
    <s v="N"/>
    <x v="0"/>
    <x v="1"/>
    <x v="0"/>
    <s v="Bar, Saloon, Lounge, Tavern"/>
    <n v="0"/>
    <n v="0"/>
    <m/>
  </r>
  <r>
    <x v="607"/>
    <d v="2021-05-18T00:00:00"/>
    <s v="Subway of Youngsville Inc"/>
    <s v="1332 Reservoir View Ln"/>
    <x v="14"/>
    <x v="0"/>
    <s v="27587"/>
    <x v="607"/>
    <s v="Subway"/>
    <s v="U"/>
    <s v="Y"/>
    <s v="NC-04"/>
    <x v="0"/>
    <x v="1"/>
    <x v="1"/>
    <x v="0"/>
    <x v="1"/>
    <x v="0"/>
    <s v="Y"/>
    <s v="Y"/>
    <s v="Y"/>
    <s v="Y"/>
    <s v="Corporation"/>
    <s v="N"/>
    <x v="0"/>
    <x v="0"/>
    <x v="1"/>
    <s v="Restaurant"/>
    <n v="0"/>
    <n v="0"/>
    <m/>
  </r>
  <r>
    <x v="608"/>
    <d v="2021-05-18T00:00:00"/>
    <s v="Ilar Davidson"/>
    <s v="160 South Sterling St Ste 110"/>
    <x v="47"/>
    <x v="0"/>
    <s v="28655"/>
    <x v="608"/>
    <m/>
    <s v="R"/>
    <s v="Y"/>
    <s v="NC-05"/>
    <x v="0"/>
    <x v="1"/>
    <x v="1"/>
    <x v="1"/>
    <x v="1"/>
    <x v="1"/>
    <s v="Y"/>
    <s v="N"/>
    <s v="N"/>
    <s v="N"/>
    <s v="Sole Proprietorship"/>
    <s v="N"/>
    <x v="1"/>
    <x v="0"/>
    <x v="1"/>
    <s v="Restaurant"/>
    <n v="0"/>
    <n v="0"/>
    <m/>
  </r>
  <r>
    <x v="609"/>
    <d v="2021-05-18T00:00:00"/>
    <s v="Carolina Vibe LLC"/>
    <s v="1 Knollwood Pl"/>
    <x v="9"/>
    <x v="0"/>
    <s v="28804"/>
    <x v="609"/>
    <s v="Which Wich"/>
    <s v="U"/>
    <s v="N"/>
    <s v="NC-11"/>
    <x v="0"/>
    <x v="1"/>
    <x v="1"/>
    <x v="0"/>
    <x v="0"/>
    <x v="0"/>
    <s v="Y"/>
    <s v="Y"/>
    <s v="Y"/>
    <s v="Y"/>
    <s v="Limited  Liability Company(LLC)"/>
    <s v="N"/>
    <x v="0"/>
    <x v="0"/>
    <x v="1"/>
    <s v="Restaurant"/>
    <n v="0"/>
    <n v="0"/>
    <m/>
  </r>
  <r>
    <x v="610"/>
    <d v="2021-05-18T00:00:00"/>
    <s v="LeanBack Soul Food LLC"/>
    <s v="1922 S Martin Luther King Jr Dr"/>
    <x v="54"/>
    <x v="0"/>
    <s v="27107"/>
    <x v="610"/>
    <m/>
    <s v="U"/>
    <s v="Y"/>
    <s v="NC-06"/>
    <x v="0"/>
    <x v="1"/>
    <x v="1"/>
    <x v="0"/>
    <x v="1"/>
    <x v="0"/>
    <s v="N"/>
    <s v="Y"/>
    <s v="Y"/>
    <s v="N"/>
    <s v="Limited  Liability Company(LLC)"/>
    <s v="Y"/>
    <x v="0"/>
    <x v="0"/>
    <x v="1"/>
    <s v="Caterer"/>
    <n v="0"/>
    <n v="0"/>
    <m/>
  </r>
  <r>
    <x v="611"/>
    <d v="2021-05-18T00:00:00"/>
    <s v="ROUSES RESTAURANT LLC"/>
    <s v="34 NORTH PERRY DRIVE"/>
    <x v="156"/>
    <x v="0"/>
    <s v="28580"/>
    <x v="611"/>
    <m/>
    <s v="R"/>
    <s v="N"/>
    <s v="NC-01"/>
    <x v="0"/>
    <x v="0"/>
    <x v="0"/>
    <x v="0"/>
    <x v="0"/>
    <x v="0"/>
    <s v="Y"/>
    <s v="Y"/>
    <s v="Y"/>
    <s v="Y"/>
    <s v="Corporation"/>
    <s v="N"/>
    <x v="1"/>
    <x v="0"/>
    <x v="0"/>
    <s v="Restaurant"/>
    <n v="0"/>
    <n v="0"/>
    <m/>
  </r>
  <r>
    <x v="612"/>
    <d v="2021-05-18T00:00:00"/>
    <s v="A &amp; H Foods Inc"/>
    <s v="8140 Providence Rd Ste 100"/>
    <x v="11"/>
    <x v="0"/>
    <s v="28277"/>
    <x v="612"/>
    <m/>
    <s v="U"/>
    <s v="N"/>
    <s v="NC-09"/>
    <x v="1"/>
    <x v="0"/>
    <x v="0"/>
    <x v="0"/>
    <x v="0"/>
    <x v="0"/>
    <s v="Y"/>
    <s v="Y"/>
    <s v="Y"/>
    <s v="Y"/>
    <s v="Corporation"/>
    <s v="N"/>
    <x v="0"/>
    <x v="0"/>
    <x v="1"/>
    <s v="Restaurant"/>
    <n v="0"/>
    <n v="0"/>
    <m/>
  </r>
  <r>
    <x v="613"/>
    <d v="2021-05-18T00:00:00"/>
    <s v="Yifan LLC"/>
    <s v="407 Meadowmont Village Cir"/>
    <x v="3"/>
    <x v="0"/>
    <s v="27517"/>
    <x v="613"/>
    <m/>
    <s v="U"/>
    <s v="N"/>
    <s v="NC-04"/>
    <x v="1"/>
    <x v="0"/>
    <x v="0"/>
    <x v="0"/>
    <x v="0"/>
    <x v="0"/>
    <s v="Y"/>
    <s v="Y"/>
    <s v="Y"/>
    <s v="Y"/>
    <s v="Limited  Liability Company(LLC)"/>
    <s v="N"/>
    <x v="1"/>
    <x v="0"/>
    <x v="0"/>
    <s v="Restaurant"/>
    <n v="0"/>
    <n v="0"/>
    <m/>
  </r>
  <r>
    <x v="614"/>
    <d v="2021-05-18T00:00:00"/>
    <s v="Kona Ice of the Crystal Coast LLC"/>
    <s v="5043 Mattie St Suite A"/>
    <x v="1"/>
    <x v="0"/>
    <s v="28557"/>
    <x v="614"/>
    <s v="Kona Ice"/>
    <s v="R"/>
    <s v="Y"/>
    <s v="NC-03"/>
    <x v="0"/>
    <x v="0"/>
    <x v="0"/>
    <x v="0"/>
    <x v="0"/>
    <x v="0"/>
    <s v="Y"/>
    <s v="Y"/>
    <s v="Y"/>
    <s v="Y"/>
    <s v="Limited Liability Partnership"/>
    <s v="N"/>
    <x v="0"/>
    <x v="1"/>
    <x v="1"/>
    <s v="Food Stand, Food Truck, Food Cart"/>
    <n v="0"/>
    <n v="0"/>
    <m/>
  </r>
  <r>
    <x v="615"/>
    <d v="2021-05-18T00:00:00"/>
    <s v="Kreeative Kook Llc"/>
    <s v="1310 5th Ave Suite 120"/>
    <x v="127"/>
    <x v="0"/>
    <s v="27529"/>
    <x v="615"/>
    <s v="Subway"/>
    <s v="U"/>
    <s v="N"/>
    <s v="NC-02"/>
    <x v="0"/>
    <x v="0"/>
    <x v="1"/>
    <x v="0"/>
    <x v="0"/>
    <x v="0"/>
    <s v="Y"/>
    <s v="Y"/>
    <s v="Y"/>
    <s v="Y"/>
    <s v="Limited  Liability Company(LLC)"/>
    <s v="Y"/>
    <x v="0"/>
    <x v="0"/>
    <x v="1"/>
    <s v="Restaurant"/>
    <n v="0"/>
    <n v="0"/>
    <m/>
  </r>
  <r>
    <x v="616"/>
    <d v="2021-05-18T00:00:00"/>
    <s v="Boondocks Brewing LLC"/>
    <s v="108 S Jefferson Ave Box 1619"/>
    <x v="143"/>
    <x v="0"/>
    <s v="28694"/>
    <x v="616"/>
    <m/>
    <s v="R"/>
    <s v="Y"/>
    <s v="NC-05"/>
    <x v="1"/>
    <x v="1"/>
    <x v="1"/>
    <x v="0"/>
    <x v="0"/>
    <x v="0"/>
    <s v="Y"/>
    <s v="Y"/>
    <s v="Y"/>
    <s v="Y"/>
    <s v="Limited  Liability Company(LLC)"/>
    <s v="N"/>
    <x v="0"/>
    <x v="1"/>
    <x v="0"/>
    <s v="Caterer &amp;&amp; Food Stand, Food Truck, Food Cart &amp;&amp; Restaurant"/>
    <n v="0"/>
    <n v="0"/>
    <m/>
  </r>
  <r>
    <x v="617"/>
    <d v="2021-05-18T00:00:00"/>
    <s v="FeltonFit Meal Prep"/>
    <s v="7706 Weathered Oak Way"/>
    <x v="4"/>
    <x v="0"/>
    <s v="27616"/>
    <x v="617"/>
    <m/>
    <s v="U"/>
    <s v="N"/>
    <s v="NC-02"/>
    <x v="0"/>
    <x v="0"/>
    <x v="1"/>
    <x v="1"/>
    <x v="1"/>
    <x v="0"/>
    <s v="N"/>
    <s v="N"/>
    <s v="N"/>
    <s v="N"/>
    <s v="Sole Proprietorship"/>
    <s v="Y"/>
    <x v="1"/>
    <x v="0"/>
    <x v="0"/>
    <s v="Caterer &amp;&amp; Restaurant"/>
    <n v="0"/>
    <n v="0"/>
    <m/>
  </r>
  <r>
    <x v="618"/>
    <d v="2021-05-18T00:00:00"/>
    <s v="Gusto Napoletano LLC"/>
    <s v="2711 Raeford Rd. Suite 112"/>
    <x v="40"/>
    <x v="0"/>
    <s v="28303"/>
    <x v="618"/>
    <m/>
    <s v="U"/>
    <s v="Y"/>
    <s v="NC-08"/>
    <x v="1"/>
    <x v="0"/>
    <x v="1"/>
    <x v="0"/>
    <x v="0"/>
    <x v="0"/>
    <s v="Y"/>
    <s v="Y"/>
    <s v="Y"/>
    <s v="Y"/>
    <s v="Limited  Liability Company(LLC)"/>
    <s v="N"/>
    <x v="1"/>
    <x v="1"/>
    <x v="1"/>
    <s v="Restaurant"/>
    <n v="0"/>
    <n v="0"/>
    <m/>
  </r>
  <r>
    <x v="619"/>
    <d v="2021-05-18T00:00:00"/>
    <s v="Creek Central LLC"/>
    <s v="51 Marshbanks St"/>
    <x v="150"/>
    <x v="0"/>
    <s v="27546"/>
    <x v="619"/>
    <s v="Subway"/>
    <s v="R"/>
    <s v="Y"/>
    <s v="NC-07"/>
    <x v="1"/>
    <x v="0"/>
    <x v="1"/>
    <x v="0"/>
    <x v="0"/>
    <x v="0"/>
    <s v="Y"/>
    <s v="Y"/>
    <s v="Y"/>
    <s v="Y"/>
    <s v="Limited  Liability Company(LLC)"/>
    <s v="N"/>
    <x v="1"/>
    <x v="0"/>
    <x v="0"/>
    <s v="Restaurant"/>
    <n v="0"/>
    <n v="0"/>
    <m/>
  </r>
  <r>
    <x v="620"/>
    <d v="2021-05-18T00:00:00"/>
    <s v="On The Rail LLC"/>
    <s v="943 Riverside Dr"/>
    <x v="9"/>
    <x v="0"/>
    <s v="28801"/>
    <x v="620"/>
    <m/>
    <s v="U"/>
    <s v="N"/>
    <s v="NC-11"/>
    <x v="1"/>
    <x v="1"/>
    <x v="0"/>
    <x v="0"/>
    <x v="0"/>
    <x v="1"/>
    <s v="Y"/>
    <s v="Y"/>
    <s v="Y"/>
    <s v="Y"/>
    <s v="Limited  Liability Company(LLC)"/>
    <s v="N"/>
    <x v="1"/>
    <x v="0"/>
    <x v="0"/>
    <s v="Bar, Saloon, Lounge, Tavern"/>
    <n v="0"/>
    <n v="0"/>
    <m/>
  </r>
  <r>
    <x v="621"/>
    <d v="2021-05-18T00:00:00"/>
    <s v="Horton Hotel LLC"/>
    <s v="611 W King St"/>
    <x v="48"/>
    <x v="0"/>
    <s v="28607"/>
    <x v="621"/>
    <m/>
    <s v="R"/>
    <s v="Y"/>
    <s v="NC-05"/>
    <x v="0"/>
    <x v="0"/>
    <x v="1"/>
    <x v="0"/>
    <x v="0"/>
    <x v="0"/>
    <s v="Y"/>
    <s v="Y"/>
    <s v="Y"/>
    <s v="Y"/>
    <s v="Limited  Liability Company(LLC)"/>
    <s v="N"/>
    <x v="0"/>
    <x v="0"/>
    <x v="1"/>
    <s v="Inn ** &amp;&amp; Restaurant"/>
    <n v="0"/>
    <n v="0"/>
    <m/>
  </r>
  <r>
    <x v="622"/>
    <d v="2021-05-18T00:00:00"/>
    <s v="TRH INC"/>
    <s v="3040 Healy Dr"/>
    <x v="54"/>
    <x v="0"/>
    <n v="27103"/>
    <x v="622"/>
    <m/>
    <s v="U"/>
    <s v="Y"/>
    <s v="NC-06"/>
    <x v="1"/>
    <x v="0"/>
    <x v="0"/>
    <x v="0"/>
    <x v="0"/>
    <x v="0"/>
    <s v="Y"/>
    <s v="Y"/>
    <s v="Y"/>
    <s v="Y"/>
    <s v="Corporation"/>
    <s v="N"/>
    <x v="0"/>
    <x v="0"/>
    <x v="1"/>
    <s v="Bar, Saloon, Lounge, Tavern"/>
    <n v="0"/>
    <n v="0"/>
    <m/>
  </r>
  <r>
    <x v="623"/>
    <d v="2021-05-18T00:00:00"/>
    <s v="Pamela Rutzen"/>
    <s v="2966 Siler Rd"/>
    <x v="157"/>
    <x v="0"/>
    <s v="27349"/>
    <x v="623"/>
    <m/>
    <s v="U"/>
    <s v="N"/>
    <s v="NC-04"/>
    <x v="1"/>
    <x v="0"/>
    <x v="0"/>
    <x v="0"/>
    <x v="0"/>
    <x v="0"/>
    <s v="Y"/>
    <s v="Y"/>
    <s v="Y"/>
    <s v="Y"/>
    <s v="Sole Proprietorship"/>
    <s v="N"/>
    <x v="0"/>
    <x v="0"/>
    <x v="1"/>
    <s v="Caterer &amp;&amp; Food Stand, Food Truck, Food Cart &amp;&amp; Restaurant"/>
    <n v="0"/>
    <n v="0"/>
    <m/>
  </r>
  <r>
    <x v="624"/>
    <d v="2021-05-18T00:00:00"/>
    <s v="EBI Grill LLC"/>
    <s v="214 S Lafayette St Ste A"/>
    <x v="158"/>
    <x v="0"/>
    <s v="28150"/>
    <x v="624"/>
    <m/>
    <s v="R"/>
    <s v="Y"/>
    <s v="NC-05"/>
    <x v="0"/>
    <x v="0"/>
    <x v="0"/>
    <x v="0"/>
    <x v="0"/>
    <x v="0"/>
    <s v="Y"/>
    <s v="Y"/>
    <s v="Y"/>
    <s v="Y"/>
    <s v="Limited  Liability Company(LLC)"/>
    <s v="Y"/>
    <x v="0"/>
    <x v="0"/>
    <x v="1"/>
    <s v="Other &amp;&amp; Caterer &amp;&amp; Restaurant"/>
    <n v="0"/>
    <n v="0"/>
    <m/>
  </r>
  <r>
    <x v="625"/>
    <d v="2021-05-18T00:00:00"/>
    <s v="DUK CHUN"/>
    <s v="1103 Montpelier Dr"/>
    <x v="12"/>
    <x v="0"/>
    <s v="27410"/>
    <x v="625"/>
    <m/>
    <s v="U"/>
    <s v="N"/>
    <s v="NC-06"/>
    <x v="1"/>
    <x v="0"/>
    <x v="0"/>
    <x v="0"/>
    <x v="0"/>
    <x v="0"/>
    <s v="Y"/>
    <s v="Y"/>
    <s v="Y"/>
    <s v="Y"/>
    <s v="Sole Proprietorship"/>
    <s v="N"/>
    <x v="1"/>
    <x v="0"/>
    <x v="0"/>
    <s v="Restaurant"/>
    <n v="0"/>
    <n v="0"/>
    <m/>
  </r>
  <r>
    <x v="626"/>
    <d v="2021-05-18T00:00:00"/>
    <s v="Bakers Kitchen LLC"/>
    <s v="227 Middle Street"/>
    <x v="130"/>
    <x v="0"/>
    <s v="28560"/>
    <x v="626"/>
    <m/>
    <s v="U"/>
    <s v="Y"/>
    <s v="NC-03"/>
    <x v="0"/>
    <x v="1"/>
    <x v="1"/>
    <x v="0"/>
    <x v="1"/>
    <x v="1"/>
    <s v="N"/>
    <s v="N"/>
    <s v="N"/>
    <s v="N"/>
    <s v="Limited  Liability Company(LLC)"/>
    <s v="N"/>
    <x v="0"/>
    <x v="0"/>
    <x v="1"/>
    <s v="Restaurant"/>
    <n v="0"/>
    <n v="0"/>
    <m/>
  </r>
  <r>
    <x v="627"/>
    <d v="2021-05-18T00:00:00"/>
    <s v="Randy Hall"/>
    <s v="25 S 3rd St"/>
    <x v="0"/>
    <x v="0"/>
    <s v="28401"/>
    <x v="627"/>
    <m/>
    <s v="U"/>
    <s v="Y"/>
    <s v="NC-07"/>
    <x v="1"/>
    <x v="1"/>
    <x v="0"/>
    <x v="0"/>
    <x v="1"/>
    <x v="0"/>
    <s v="Y"/>
    <s v="Y"/>
    <s v="Y"/>
    <s v="N"/>
    <s v="Limited  Liability Company(LLC)"/>
    <s v="N"/>
    <x v="0"/>
    <x v="0"/>
    <x v="1"/>
    <s v="Bar, Saloon, Lounge, Tavern &amp;&amp; Restaurant"/>
    <n v="0"/>
    <n v="0"/>
    <m/>
  </r>
  <r>
    <x v="628"/>
    <d v="2021-05-18T00:00:00"/>
    <s v="OLR PUB C0"/>
    <s v="270 depot st"/>
    <x v="9"/>
    <x v="0"/>
    <s v="28801"/>
    <x v="628"/>
    <m/>
    <s v="U"/>
    <s v="Y"/>
    <s v="NC-11"/>
    <x v="1"/>
    <x v="1"/>
    <x v="1"/>
    <x v="0"/>
    <x v="0"/>
    <x v="0"/>
    <s v="Y"/>
    <s v="Y"/>
    <s v="Y"/>
    <s v="Y"/>
    <s v="Corporation"/>
    <s v="N"/>
    <x v="0"/>
    <x v="0"/>
    <x v="1"/>
    <s v="Bar, Saloon, Lounge, Tavern"/>
    <n v="0"/>
    <n v="0"/>
    <m/>
  </r>
  <r>
    <x v="629"/>
    <d v="2021-05-18T00:00:00"/>
    <s v="Honest Abes LLC"/>
    <s v="5433 Wade Park Blvd 100"/>
    <x v="4"/>
    <x v="0"/>
    <s v="27607"/>
    <x v="629"/>
    <m/>
    <s v="U"/>
    <s v="N"/>
    <s v="NC-02"/>
    <x v="0"/>
    <x v="0"/>
    <x v="0"/>
    <x v="0"/>
    <x v="0"/>
    <x v="0"/>
    <s v="Y"/>
    <s v="Y"/>
    <s v="Y"/>
    <s v="Y"/>
    <s v="Limited  Liability Company(LLC)"/>
    <s v="N"/>
    <x v="0"/>
    <x v="0"/>
    <x v="1"/>
    <s v="Restaurant"/>
    <n v="0"/>
    <n v="0"/>
    <m/>
  </r>
  <r>
    <x v="630"/>
    <d v="2021-05-18T00:00:00"/>
    <s v="The Breakfast Company LLC"/>
    <s v="933 Louise Ave STE 474"/>
    <x v="11"/>
    <x v="0"/>
    <s v="28204"/>
    <x v="630"/>
    <m/>
    <s v="U"/>
    <s v="Y"/>
    <s v="NC-12"/>
    <x v="0"/>
    <x v="1"/>
    <x v="1"/>
    <x v="1"/>
    <x v="1"/>
    <x v="0"/>
    <s v="Y"/>
    <s v="Y"/>
    <s v="N"/>
    <s v="N"/>
    <s v="Limited  Liability Company(LLC)"/>
    <s v="N"/>
    <x v="1"/>
    <x v="0"/>
    <x v="0"/>
    <s v="Caterer"/>
    <n v="0"/>
    <n v="0"/>
    <m/>
  </r>
  <r>
    <x v="631"/>
    <d v="2021-05-19T00:00:00"/>
    <s v="Bellamay LLC"/>
    <s v="147 E Main St Suite 200"/>
    <x v="39"/>
    <x v="0"/>
    <s v="28712"/>
    <x v="631"/>
    <m/>
    <s v="R"/>
    <s v="N"/>
    <s v="NC-11"/>
    <x v="0"/>
    <x v="1"/>
    <x v="1"/>
    <x v="0"/>
    <x v="1"/>
    <x v="1"/>
    <s v="Y"/>
    <s v="Y"/>
    <s v="N"/>
    <s v="Y"/>
    <s v="Limited  Liability Company(LLC)"/>
    <s v="N"/>
    <x v="0"/>
    <x v="0"/>
    <x v="1"/>
    <s v="Restaurant"/>
    <n v="0"/>
    <n v="0"/>
    <m/>
  </r>
  <r>
    <x v="632"/>
    <d v="2021-05-19T00:00:00"/>
    <s v="Parco Inc"/>
    <s v="5126 Park Rd"/>
    <x v="11"/>
    <x v="0"/>
    <s v="28209"/>
    <x v="632"/>
    <m/>
    <s v="U"/>
    <s v="N"/>
    <s v="NC-09"/>
    <x v="0"/>
    <x v="0"/>
    <x v="1"/>
    <x v="0"/>
    <x v="0"/>
    <x v="0"/>
    <s v="Y"/>
    <s v="Y"/>
    <s v="Y"/>
    <s v="Y"/>
    <s v="Corporation"/>
    <s v="N"/>
    <x v="0"/>
    <x v="0"/>
    <x v="1"/>
    <s v="Restaurant"/>
    <n v="0"/>
    <n v="0"/>
    <m/>
  </r>
  <r>
    <x v="633"/>
    <d v="2021-05-19T00:00:00"/>
    <s v="OBX NEW CHINA INC"/>
    <s v="5000 S Croatan Hwy"/>
    <x v="61"/>
    <x v="0"/>
    <s v="27959"/>
    <x v="633"/>
    <m/>
    <s v="U"/>
    <s v="Y"/>
    <s v="NC-03"/>
    <x v="0"/>
    <x v="1"/>
    <x v="1"/>
    <x v="0"/>
    <x v="0"/>
    <x v="0"/>
    <s v="Y"/>
    <s v="Y"/>
    <s v="Y"/>
    <s v="Y"/>
    <s v="Corporation"/>
    <s v="N"/>
    <x v="1"/>
    <x v="0"/>
    <x v="1"/>
    <s v="Restaurant"/>
    <n v="0"/>
    <n v="0"/>
    <m/>
  </r>
  <r>
    <x v="634"/>
    <d v="2021-05-19T00:00:00"/>
    <s v="Danford Restaurant Group Inc."/>
    <s v="55 Main Street"/>
    <x v="128"/>
    <x v="0"/>
    <s v="28787"/>
    <x v="634"/>
    <m/>
    <s v="U"/>
    <s v="Y"/>
    <s v="NC-11"/>
    <x v="0"/>
    <x v="0"/>
    <x v="1"/>
    <x v="0"/>
    <x v="0"/>
    <x v="0"/>
    <s v="Y"/>
    <s v="Y"/>
    <s v="Y"/>
    <s v="Y"/>
    <s v="Corporation"/>
    <s v="N"/>
    <x v="1"/>
    <x v="0"/>
    <x v="0"/>
    <s v="Restaurant"/>
    <n v="0"/>
    <n v="0"/>
    <m/>
  </r>
  <r>
    <x v="635"/>
    <d v="2021-05-19T00:00:00"/>
    <s v="True Flavors Catering Company"/>
    <s v="5410 Nc Highway 55 suite AJ"/>
    <x v="8"/>
    <x v="0"/>
    <s v="27713"/>
    <x v="635"/>
    <m/>
    <s v="U"/>
    <s v="N"/>
    <s v="NC-02"/>
    <x v="1"/>
    <x v="0"/>
    <x v="0"/>
    <x v="0"/>
    <x v="0"/>
    <x v="0"/>
    <s v="Y"/>
    <s v="Y"/>
    <s v="Y"/>
    <s v="Y"/>
    <s v="Limited  Liability Company(LLC)"/>
    <s v="N"/>
    <x v="1"/>
    <x v="0"/>
    <x v="1"/>
    <s v="Restaurant"/>
    <n v="0"/>
    <n v="0"/>
    <m/>
  </r>
  <r>
    <x v="636"/>
    <d v="2021-05-19T00:00:00"/>
    <s v="V's Kitchen LLC"/>
    <s v="2945 S Miami Blvd Ste 127"/>
    <x v="8"/>
    <x v="0"/>
    <s v="27703"/>
    <x v="636"/>
    <m/>
    <s v="U"/>
    <s v="N"/>
    <s v="NC-02"/>
    <x v="1"/>
    <x v="0"/>
    <x v="1"/>
    <x v="0"/>
    <x v="0"/>
    <x v="0"/>
    <s v="Y"/>
    <s v="Y"/>
    <s v="Y"/>
    <s v="Y"/>
    <s v="Limited  Liability Company(LLC)"/>
    <s v="N"/>
    <x v="1"/>
    <x v="0"/>
    <x v="1"/>
    <s v="Restaurant"/>
    <n v="0"/>
    <n v="0"/>
    <m/>
  </r>
  <r>
    <x v="637"/>
    <d v="2021-05-19T00:00:00"/>
    <s v="Green Bean on Elm LLC"/>
    <s v="341 S Elm St"/>
    <x v="12"/>
    <x v="0"/>
    <s v="27401"/>
    <x v="637"/>
    <m/>
    <s v="U"/>
    <s v="Y"/>
    <s v="NC-06"/>
    <x v="1"/>
    <x v="1"/>
    <x v="0"/>
    <x v="1"/>
    <x v="0"/>
    <x v="0"/>
    <s v="Y"/>
    <s v="Y"/>
    <s v="N"/>
    <s v="N"/>
    <s v="Limited  Liability Company(LLC)"/>
    <s v="Y"/>
    <x v="0"/>
    <x v="0"/>
    <x v="1"/>
    <s v="Other &amp;&amp; Snack and Nonalcoholic Beverage Bar &amp;&amp; Food Stand, Food Truck, Food Cart"/>
    <n v="0"/>
    <n v="0"/>
    <m/>
  </r>
  <r>
    <x v="638"/>
    <d v="2021-05-19T00:00:00"/>
    <s v="The Point Hideout LLC"/>
    <s v="1626 Glenwood Ave"/>
    <x v="4"/>
    <x v="0"/>
    <s v="27608"/>
    <x v="638"/>
    <m/>
    <s v="U"/>
    <s v="N"/>
    <s v="NC-02"/>
    <x v="1"/>
    <x v="0"/>
    <x v="1"/>
    <x v="0"/>
    <x v="0"/>
    <x v="0"/>
    <s v="Y"/>
    <s v="Y"/>
    <s v="Y"/>
    <s v="Y"/>
    <s v="Limited  Liability Company(LLC)"/>
    <s v="N"/>
    <x v="1"/>
    <x v="0"/>
    <x v="0"/>
    <s v="Restaurant"/>
    <n v="0"/>
    <n v="0"/>
    <m/>
  </r>
  <r>
    <x v="639"/>
    <d v="2021-05-19T00:00:00"/>
    <s v="mellin &amp; Mellin inc"/>
    <s v="2 south main st"/>
    <x v="159"/>
    <x v="0"/>
    <s v="28754"/>
    <x v="639"/>
    <m/>
    <s v="R"/>
    <s v="N"/>
    <s v="NC-11"/>
    <x v="0"/>
    <x v="1"/>
    <x v="1"/>
    <x v="0"/>
    <x v="1"/>
    <x v="0"/>
    <s v="Y"/>
    <s v="Y"/>
    <s v="N"/>
    <s v="Y"/>
    <s v="Corporation"/>
    <s v="N"/>
    <x v="0"/>
    <x v="0"/>
    <x v="1"/>
    <s v="Restaurant"/>
    <n v="0"/>
    <n v="0"/>
    <m/>
  </r>
  <r>
    <x v="640"/>
    <d v="2021-05-19T00:00:00"/>
    <s v="PHASUK-SILA-BECK INC"/>
    <s v="111 Central Park Ave STE L"/>
    <x v="118"/>
    <x v="0"/>
    <s v="28374"/>
    <x v="640"/>
    <m/>
    <s v="R"/>
    <s v="N"/>
    <s v="NC-09"/>
    <x v="1"/>
    <x v="0"/>
    <x v="1"/>
    <x v="0"/>
    <x v="0"/>
    <x v="0"/>
    <s v="Y"/>
    <s v="Y"/>
    <s v="Y"/>
    <s v="Y"/>
    <s v="Corporation"/>
    <s v="N"/>
    <x v="0"/>
    <x v="0"/>
    <x v="1"/>
    <s v="Restaurant"/>
    <n v="0"/>
    <n v="0"/>
    <m/>
  </r>
  <r>
    <x v="641"/>
    <d v="2021-05-19T00:00:00"/>
    <s v="TOP CHINA INC"/>
    <s v="1205 University Dr"/>
    <x v="8"/>
    <x v="0"/>
    <s v="27707"/>
    <x v="641"/>
    <m/>
    <s v="U"/>
    <s v="N"/>
    <s v="NC-04"/>
    <x v="1"/>
    <x v="0"/>
    <x v="1"/>
    <x v="0"/>
    <x v="0"/>
    <x v="0"/>
    <s v="Y"/>
    <s v="Y"/>
    <s v="Y"/>
    <s v="Y"/>
    <s v="Subchapter S Corporation"/>
    <s v="Y"/>
    <x v="1"/>
    <x v="0"/>
    <x v="0"/>
    <s v="Restaurant"/>
    <n v="0"/>
    <n v="0"/>
    <m/>
  </r>
  <r>
    <x v="642"/>
    <d v="2021-05-19T00:00:00"/>
    <s v="Blue Boy Ventures LLC"/>
    <s v="6297 Towncenter Dr"/>
    <x v="160"/>
    <x v="0"/>
    <s v="27012"/>
    <x v="642"/>
    <s v="sweetFrog"/>
    <s v="U"/>
    <s v="N"/>
    <s v="NC-10"/>
    <x v="0"/>
    <x v="0"/>
    <x v="1"/>
    <x v="0"/>
    <x v="0"/>
    <x v="0"/>
    <s v="Y"/>
    <s v="Y"/>
    <s v="Y"/>
    <s v="Y"/>
    <s v="Single Member LLC"/>
    <s v="N"/>
    <x v="0"/>
    <x v="0"/>
    <x v="1"/>
    <s v="Restaurant"/>
    <n v="0"/>
    <n v="0"/>
    <m/>
  </r>
  <r>
    <x v="643"/>
    <d v="2021-05-19T00:00:00"/>
    <s v="QUEEN STREET DELI AND BAKERY INC"/>
    <s v="115 S Queen St"/>
    <x v="125"/>
    <x v="0"/>
    <s v="28501"/>
    <x v="643"/>
    <m/>
    <s v="R"/>
    <s v="Y"/>
    <s v="NC-03"/>
    <x v="0"/>
    <x v="0"/>
    <x v="1"/>
    <x v="0"/>
    <x v="0"/>
    <x v="0"/>
    <s v="Y"/>
    <s v="N"/>
    <s v="Y"/>
    <s v="Y"/>
    <s v="Corporation"/>
    <s v="Y"/>
    <x v="0"/>
    <x v="0"/>
    <x v="1"/>
    <s v="Restaurant"/>
    <n v="0"/>
    <n v="0"/>
    <m/>
  </r>
  <r>
    <x v="644"/>
    <d v="2021-05-19T00:00:00"/>
    <s v="francas inc"/>
    <s v="1116 Broad St Ste 102"/>
    <x v="8"/>
    <x v="0"/>
    <s v="27705"/>
    <x v="644"/>
    <m/>
    <s v="U"/>
    <s v="N"/>
    <s v="NC-04"/>
    <x v="0"/>
    <x v="0"/>
    <x v="0"/>
    <x v="0"/>
    <x v="0"/>
    <x v="0"/>
    <s v="Y"/>
    <s v="Y"/>
    <s v="Y"/>
    <s v="Y"/>
    <s v="Corporation"/>
    <s v="N"/>
    <x v="0"/>
    <x v="0"/>
    <x v="1"/>
    <s v="Restaurant"/>
    <n v="0"/>
    <n v="0"/>
    <m/>
  </r>
  <r>
    <x v="645"/>
    <d v="2021-05-19T00:00:00"/>
    <s v="Sixty-Seven Pizza Co. Inc. at Jonesville"/>
    <s v="1744 Nc Highway 67"/>
    <x v="161"/>
    <x v="0"/>
    <s v="28642"/>
    <x v="645"/>
    <m/>
    <s v="R"/>
    <s v="N"/>
    <s v="NC-05"/>
    <x v="1"/>
    <x v="1"/>
    <x v="1"/>
    <x v="0"/>
    <x v="0"/>
    <x v="1"/>
    <s v="N"/>
    <s v="Y"/>
    <s v="Y"/>
    <s v="Y"/>
    <s v="Subchapter S Corporation"/>
    <s v="Y"/>
    <x v="0"/>
    <x v="0"/>
    <x v="1"/>
    <s v="Food Stand, Food Truck, Food Cart &amp;&amp; Restaurant"/>
    <n v="0"/>
    <n v="0"/>
    <m/>
  </r>
  <r>
    <x v="646"/>
    <d v="2021-05-19T00:00:00"/>
    <s v="Art's Place Presents The Phoenix LLC"/>
    <s v="4624 Virginia Dare Trl N"/>
    <x v="123"/>
    <x v="0"/>
    <s v="27949"/>
    <x v="646"/>
    <m/>
    <s v="U"/>
    <s v="Y"/>
    <s v="NC-03"/>
    <x v="1"/>
    <x v="0"/>
    <x v="0"/>
    <x v="0"/>
    <x v="0"/>
    <x v="0"/>
    <s v="Y"/>
    <s v="Y"/>
    <s v="Y"/>
    <s v="Y"/>
    <s v="Limited  Liability Company(LLC)"/>
    <s v="N"/>
    <x v="0"/>
    <x v="0"/>
    <x v="1"/>
    <s v="Restaurant"/>
    <n v="0"/>
    <n v="0"/>
    <m/>
  </r>
  <r>
    <x v="647"/>
    <d v="2021-05-19T00:00:00"/>
    <s v="WINGZ -ND- THINGZ LLC"/>
    <s v="251 Wood Green Dr"/>
    <x v="132"/>
    <x v="0"/>
    <s v="27591"/>
    <x v="647"/>
    <m/>
    <s v="U"/>
    <s v="N"/>
    <s v="NC-02"/>
    <x v="0"/>
    <x v="1"/>
    <x v="1"/>
    <x v="0"/>
    <x v="1"/>
    <x v="0"/>
    <s v="N"/>
    <s v="N"/>
    <s v="Y"/>
    <s v="Y"/>
    <s v="Limited  Liability Company(LLC)"/>
    <s v="N"/>
    <x v="1"/>
    <x v="0"/>
    <x v="0"/>
    <s v="Food Stand, Food Truck, Food Cart"/>
    <n v="0"/>
    <n v="0"/>
    <m/>
  </r>
  <r>
    <x v="648"/>
    <d v="2021-05-19T00:00:00"/>
    <s v="Mountain Bread Company Inc."/>
    <s v="484 Hendersonville Rd"/>
    <x v="9"/>
    <x v="0"/>
    <s v="28803"/>
    <x v="648"/>
    <m/>
    <s v="U"/>
    <s v="Y"/>
    <s v="NC-11"/>
    <x v="1"/>
    <x v="0"/>
    <x v="1"/>
    <x v="0"/>
    <x v="0"/>
    <x v="0"/>
    <s v="Y"/>
    <s v="Y"/>
    <s v="Y"/>
    <s v="Y"/>
    <s v="Corporation"/>
    <s v="N"/>
    <x v="0"/>
    <x v="0"/>
    <x v="1"/>
    <s v="Caterer &amp;&amp; Restaurant"/>
    <n v="0"/>
    <n v="0"/>
    <m/>
  </r>
  <r>
    <x v="649"/>
    <d v="2021-05-19T00:00:00"/>
    <s v="Regina Taylor"/>
    <s v="931 Old Forester Ln"/>
    <x v="11"/>
    <x v="0"/>
    <s v="28214"/>
    <x v="649"/>
    <m/>
    <s v="U"/>
    <s v="N"/>
    <s v="NC-12"/>
    <x v="0"/>
    <x v="1"/>
    <x v="1"/>
    <x v="0"/>
    <x v="1"/>
    <x v="1"/>
    <s v="Y"/>
    <s v="Y"/>
    <s v="Y"/>
    <s v="Y"/>
    <s v="Self-Employed Individuals"/>
    <s v="Y"/>
    <x v="0"/>
    <x v="0"/>
    <x v="1"/>
    <s v="Caterer"/>
    <n v="0"/>
    <n v="0"/>
    <m/>
  </r>
  <r>
    <x v="650"/>
    <d v="2021-05-19T00:00:00"/>
    <s v="Valiant LLC"/>
    <s v="115 New Market Ctr"/>
    <x v="48"/>
    <x v="0"/>
    <s v="28607"/>
    <x v="650"/>
    <m/>
    <s v="R"/>
    <s v="Y"/>
    <s v="NC-05"/>
    <x v="1"/>
    <x v="0"/>
    <x v="0"/>
    <x v="0"/>
    <x v="0"/>
    <x v="0"/>
    <s v="Y"/>
    <s v="Y"/>
    <s v="Y"/>
    <s v="Y"/>
    <s v="Corporation"/>
    <s v="N"/>
    <x v="0"/>
    <x v="0"/>
    <x v="1"/>
    <s v="Restaurant"/>
    <n v="0"/>
    <n v="0"/>
    <m/>
  </r>
  <r>
    <x v="651"/>
    <d v="2021-05-19T00:00:00"/>
    <s v="The SweetEasy LLC"/>
    <s v="112 N Poindexter St"/>
    <x v="24"/>
    <x v="0"/>
    <s v="27909"/>
    <x v="651"/>
    <m/>
    <s v="R"/>
    <s v="Y"/>
    <s v="NC-03"/>
    <x v="0"/>
    <x v="1"/>
    <x v="1"/>
    <x v="0"/>
    <x v="1"/>
    <x v="1"/>
    <s v="Y"/>
    <s v="Y"/>
    <s v="Y"/>
    <s v="Y"/>
    <s v="Limited  Liability Company(LLC)"/>
    <s v="Y"/>
    <x v="0"/>
    <x v="1"/>
    <x v="1"/>
    <s v="Other &amp;&amp; Bakery ** &amp;&amp; Snack and Nonalcoholic Beverage Bar"/>
    <n v="0"/>
    <n v="0"/>
    <m/>
  </r>
  <r>
    <x v="652"/>
    <d v="2021-05-19T00:00:00"/>
    <s v="820 LLC"/>
    <s v="820 Hamilton St suite A3"/>
    <x v="11"/>
    <x v="0"/>
    <s v="28206"/>
    <x v="652"/>
    <m/>
    <s v="U"/>
    <s v="N"/>
    <s v="NC-12"/>
    <x v="1"/>
    <x v="0"/>
    <x v="1"/>
    <x v="0"/>
    <x v="0"/>
    <x v="0"/>
    <s v="Y"/>
    <s v="Y"/>
    <s v="Y"/>
    <s v="Y"/>
    <s v="Limited  Liability Company(LLC)"/>
    <s v="Y"/>
    <x v="0"/>
    <x v="0"/>
    <x v="1"/>
    <s v="Caterer &amp;&amp; Restaurant"/>
    <n v="0"/>
    <n v="0"/>
    <m/>
  </r>
  <r>
    <x v="653"/>
    <d v="2021-05-19T00:00:00"/>
    <s v="Flock Bistro LLC"/>
    <s v="129 Market Place Ave Ste A"/>
    <x v="10"/>
    <x v="0"/>
    <s v="28117"/>
    <x v="653"/>
    <m/>
    <s v="R"/>
    <s v="N"/>
    <s v="NC-10"/>
    <x v="0"/>
    <x v="1"/>
    <x v="1"/>
    <x v="0"/>
    <x v="1"/>
    <x v="0"/>
    <s v="Y"/>
    <s v="Y"/>
    <s v="Y"/>
    <s v="Y"/>
    <s v="Single Member LLC"/>
    <s v="N"/>
    <x v="0"/>
    <x v="0"/>
    <x v="1"/>
    <s v="Restaurant"/>
    <n v="0"/>
    <n v="0"/>
    <m/>
  </r>
  <r>
    <x v="654"/>
    <d v="2021-05-19T00:00:00"/>
    <s v="Voyager Systems Inc"/>
    <s v="8551 Brier Creek Pkwy"/>
    <x v="4"/>
    <x v="0"/>
    <s v="27617"/>
    <x v="654"/>
    <m/>
    <s v="U"/>
    <s v="N"/>
    <s v="NC-02"/>
    <x v="0"/>
    <x v="1"/>
    <x v="1"/>
    <x v="0"/>
    <x v="1"/>
    <x v="0"/>
    <s v="Y"/>
    <s v="Y"/>
    <s v="Y"/>
    <s v="Y"/>
    <s v="Corporation"/>
    <s v="N"/>
    <x v="1"/>
    <x v="0"/>
    <x v="0"/>
    <s v="Restaurant"/>
    <n v="0"/>
    <n v="0"/>
    <m/>
  </r>
  <r>
    <x v="655"/>
    <d v="2021-05-19T00:00:00"/>
    <s v="Startown Lounge Inc"/>
    <s v="16 2nd St NW"/>
    <x v="21"/>
    <x v="0"/>
    <s v="28601"/>
    <x v="655"/>
    <m/>
    <s v="R"/>
    <s v="N"/>
    <s v="NC-05"/>
    <x v="0"/>
    <x v="1"/>
    <x v="1"/>
    <x v="0"/>
    <x v="1"/>
    <x v="0"/>
    <s v="Y"/>
    <s v="Y"/>
    <s v="Y"/>
    <s v="Y"/>
    <s v="Corporation"/>
    <s v="Y"/>
    <x v="0"/>
    <x v="0"/>
    <x v="1"/>
    <s v="Bar, Saloon, Lounge, Tavern &amp;&amp; Restaurant"/>
    <n v="0"/>
    <n v="0"/>
    <m/>
  </r>
  <r>
    <x v="656"/>
    <d v="2021-05-19T00:00:00"/>
    <s v="BGR ENTERPRISES INC"/>
    <s v="2609 S New Hope Rd Ste 1"/>
    <x v="66"/>
    <x v="0"/>
    <s v="28056"/>
    <x v="656"/>
    <s v="Subway"/>
    <s v="U"/>
    <s v="Y"/>
    <s v="NC-05"/>
    <x v="0"/>
    <x v="0"/>
    <x v="0"/>
    <x v="0"/>
    <x v="0"/>
    <x v="0"/>
    <s v="Y"/>
    <s v="Y"/>
    <s v="Y"/>
    <s v="Y"/>
    <s v="Corporation"/>
    <s v="N"/>
    <x v="0"/>
    <x v="0"/>
    <x v="1"/>
    <s v="Restaurant"/>
    <n v="0"/>
    <n v="0"/>
    <m/>
  </r>
  <r>
    <x v="657"/>
    <d v="2021-05-19T00:00:00"/>
    <s v="Subway of Charlotte Inc"/>
    <s v="815 Patton Ave"/>
    <x v="9"/>
    <x v="0"/>
    <s v="28806"/>
    <x v="657"/>
    <s v="Subway"/>
    <s v="U"/>
    <s v="Y"/>
    <s v="NC-11"/>
    <x v="0"/>
    <x v="0"/>
    <x v="0"/>
    <x v="0"/>
    <x v="0"/>
    <x v="0"/>
    <s v="Y"/>
    <s v="Y"/>
    <s v="Y"/>
    <s v="Y"/>
    <s v="Subchapter S Corporation"/>
    <s v="N"/>
    <x v="0"/>
    <x v="0"/>
    <x v="1"/>
    <s v="Restaurant"/>
    <n v="0"/>
    <n v="0"/>
    <m/>
  </r>
  <r>
    <x v="658"/>
    <d v="2021-05-19T00:00:00"/>
    <s v="Rachel Rakes"/>
    <s v="8460 NC Hwy 87 Suite C"/>
    <x v="102"/>
    <x v="0"/>
    <s v="27320"/>
    <x v="658"/>
    <m/>
    <s v="R"/>
    <s v="N"/>
    <s v="NC-06"/>
    <x v="0"/>
    <x v="1"/>
    <x v="1"/>
    <x v="0"/>
    <x v="1"/>
    <x v="1"/>
    <s v="Y"/>
    <s v="Y"/>
    <s v="Y"/>
    <s v="Y"/>
    <s v="Sole Proprietorship"/>
    <s v="N"/>
    <x v="1"/>
    <x v="0"/>
    <x v="1"/>
    <s v="Bakery ** &amp;&amp; Snack and Nonalcoholic Beverage Bar &amp;&amp; Caterer &amp;&amp; Restaurant"/>
    <n v="0"/>
    <n v="0"/>
    <m/>
  </r>
  <r>
    <x v="659"/>
    <d v="2021-05-19T00:00:00"/>
    <s v="Celine Meador"/>
    <s v="408 S Fifth St"/>
    <x v="162"/>
    <x v="0"/>
    <s v="27302"/>
    <x v="659"/>
    <m/>
    <s v="U"/>
    <s v="N"/>
    <s v="NC-04"/>
    <x v="1"/>
    <x v="0"/>
    <x v="0"/>
    <x v="0"/>
    <x v="0"/>
    <x v="0"/>
    <s v="Y"/>
    <s v="Y"/>
    <s v="Y"/>
    <s v="Y"/>
    <s v="Single Member LLC"/>
    <s v="N"/>
    <x v="0"/>
    <x v="0"/>
    <x v="1"/>
    <s v="Snack and Nonalcoholic Beverage Bar &amp;&amp; Caterer &amp;&amp; Restaurant"/>
    <n v="0"/>
    <n v="0"/>
    <m/>
  </r>
  <r>
    <x v="660"/>
    <d v="2021-05-19T00:00:00"/>
    <s v="Tricolor Ice LLC"/>
    <s v="409 Blackwell St"/>
    <x v="8"/>
    <x v="0"/>
    <s v="27701"/>
    <x v="660"/>
    <s v="Rita's Ice-Custard-Happiness"/>
    <s v="U"/>
    <s v="Y"/>
    <s v="NC-04"/>
    <x v="0"/>
    <x v="0"/>
    <x v="0"/>
    <x v="0"/>
    <x v="0"/>
    <x v="0"/>
    <s v="Y"/>
    <s v="Y"/>
    <s v="Y"/>
    <s v="Y"/>
    <s v="Subchapter S Corporation"/>
    <s v="N"/>
    <x v="0"/>
    <x v="0"/>
    <x v="1"/>
    <s v="Food Stand, Food Truck, Food Cart &amp;&amp; Restaurant"/>
    <n v="0"/>
    <n v="0"/>
    <m/>
  </r>
  <r>
    <x v="661"/>
    <d v="2021-05-19T00:00:00"/>
    <s v="Extraordinary Catering"/>
    <s v="846 Union St S"/>
    <x v="22"/>
    <x v="0"/>
    <s v="28025"/>
    <x v="661"/>
    <m/>
    <s v="U"/>
    <s v="N"/>
    <s v="NC-08"/>
    <x v="1"/>
    <x v="1"/>
    <x v="1"/>
    <x v="0"/>
    <x v="0"/>
    <x v="0"/>
    <s v="Y"/>
    <s v="Y"/>
    <s v="Y"/>
    <s v="Y"/>
    <s v="Corporation"/>
    <s v="N"/>
    <x v="1"/>
    <x v="1"/>
    <x v="0"/>
    <s v="Caterer &amp;&amp; Restaurant"/>
    <n v="0"/>
    <n v="0"/>
    <m/>
  </r>
  <r>
    <x v="662"/>
    <d v="2021-05-19T00:00:00"/>
    <s v="Mambo Grill &amp; Tapas LLC"/>
    <s v="122 E Fisher St"/>
    <x v="78"/>
    <x v="0"/>
    <s v="28144"/>
    <x v="662"/>
    <m/>
    <s v="R"/>
    <s v="Y"/>
    <s v="NC-13"/>
    <x v="0"/>
    <x v="0"/>
    <x v="0"/>
    <x v="0"/>
    <x v="0"/>
    <x v="0"/>
    <s v="Y"/>
    <s v="Y"/>
    <s v="Y"/>
    <s v="Y"/>
    <s v="Corporation"/>
    <s v="N"/>
    <x v="1"/>
    <x v="0"/>
    <x v="1"/>
    <s v="Food Stand, Food Truck, Food Cart &amp;&amp; Restaurant"/>
    <n v="0"/>
    <n v="0"/>
    <m/>
  </r>
  <r>
    <x v="663"/>
    <d v="2021-05-19T00:00:00"/>
    <s v="Amy Webster"/>
    <s v="104 Lake Park Blvd N"/>
    <x v="96"/>
    <x v="0"/>
    <s v="28428"/>
    <x v="663"/>
    <m/>
    <s v="U"/>
    <s v="N"/>
    <s v="NC-07"/>
    <x v="0"/>
    <x v="1"/>
    <x v="0"/>
    <x v="1"/>
    <x v="1"/>
    <x v="1"/>
    <s v="Y"/>
    <s v="Y"/>
    <s v="N"/>
    <s v="Y"/>
    <s v="Sole Proprietorship"/>
    <s v="N"/>
    <x v="0"/>
    <x v="0"/>
    <x v="1"/>
    <s v="Restaurant"/>
    <n v="0"/>
    <n v="0"/>
    <m/>
  </r>
  <r>
    <x v="664"/>
    <d v="2021-05-19T00:00:00"/>
    <s v="Morgan Duffy"/>
    <s v="102 Sunset Blvd N"/>
    <x v="85"/>
    <x v="0"/>
    <s v="28468"/>
    <x v="664"/>
    <m/>
    <s v="R"/>
    <s v="N"/>
    <s v="NC-07"/>
    <x v="1"/>
    <x v="0"/>
    <x v="0"/>
    <x v="0"/>
    <x v="0"/>
    <x v="0"/>
    <s v="Y"/>
    <s v="Y"/>
    <s v="Y"/>
    <s v="Y"/>
    <s v="Limited  Liability Company(LLC)"/>
    <s v="N"/>
    <x v="0"/>
    <x v="0"/>
    <x v="1"/>
    <s v="Restaurant"/>
    <n v="0"/>
    <n v="0"/>
    <m/>
  </r>
  <r>
    <x v="665"/>
    <d v="2021-05-19T00:00:00"/>
    <s v="JJ Tea House Inc."/>
    <s v="601 Main St Ste D"/>
    <x v="163"/>
    <x v="0"/>
    <s v="27925"/>
    <x v="665"/>
    <m/>
    <s v="R"/>
    <s v="Y"/>
    <s v="NC-03"/>
    <x v="0"/>
    <x v="1"/>
    <x v="1"/>
    <x v="0"/>
    <x v="1"/>
    <x v="0"/>
    <s v="Y"/>
    <s v="Y"/>
    <s v="Y"/>
    <s v="Y"/>
    <s v="Corporation"/>
    <s v="Y"/>
    <x v="1"/>
    <x v="0"/>
    <x v="0"/>
    <s v="Restaurant"/>
    <n v="0"/>
    <n v="0"/>
    <m/>
  </r>
  <r>
    <x v="666"/>
    <d v="2021-05-19T00:00:00"/>
    <s v="Nana's Family Restaurant"/>
    <s v="260 Standard St"/>
    <x v="164"/>
    <x v="0"/>
    <s v="28621"/>
    <x v="666"/>
    <m/>
    <s v="R"/>
    <s v="N"/>
    <s v="NC-05"/>
    <x v="0"/>
    <x v="0"/>
    <x v="1"/>
    <x v="0"/>
    <x v="0"/>
    <x v="0"/>
    <s v="Y"/>
    <s v="Y"/>
    <s v="Y"/>
    <s v="Y"/>
    <s v="Partnership"/>
    <s v="N"/>
    <x v="1"/>
    <x v="0"/>
    <x v="0"/>
    <s v="Restaurant"/>
    <n v="0"/>
    <n v="0"/>
    <m/>
  </r>
  <r>
    <x v="667"/>
    <d v="2021-05-19T00:00:00"/>
    <s v="BLEU CUISINE INC"/>
    <s v="3425 Frontis St"/>
    <x v="54"/>
    <x v="0"/>
    <n v="27103"/>
    <x v="667"/>
    <m/>
    <s v="U"/>
    <s v="N"/>
    <s v="NC-06"/>
    <x v="0"/>
    <x v="0"/>
    <x v="1"/>
    <x v="0"/>
    <x v="1"/>
    <x v="0"/>
    <s v="Y"/>
    <s v="Y"/>
    <s v="Y"/>
    <s v="Y"/>
    <s v="Subchapter S Corporation"/>
    <s v="N"/>
    <x v="1"/>
    <x v="0"/>
    <x v="0"/>
    <s v="Restaurant"/>
    <n v="0"/>
    <n v="0"/>
    <m/>
  </r>
  <r>
    <x v="668"/>
    <d v="2021-05-19T00:00:00"/>
    <s v="Eric Murray"/>
    <s v="6308 Wake Forest Rd"/>
    <x v="8"/>
    <x v="0"/>
    <s v="27703"/>
    <x v="668"/>
    <m/>
    <s v="U"/>
    <s v="N"/>
    <s v="NC-02"/>
    <x v="1"/>
    <x v="0"/>
    <x v="1"/>
    <x v="0"/>
    <x v="0"/>
    <x v="0"/>
    <s v="Y"/>
    <s v="Y"/>
    <s v="Y"/>
    <s v="Y"/>
    <s v="Single Member LLC"/>
    <s v="N"/>
    <x v="1"/>
    <x v="0"/>
    <x v="0"/>
    <s v="Food Stand, Food Truck, Food Cart"/>
    <n v="0"/>
    <n v="0"/>
    <m/>
  </r>
  <r>
    <x v="669"/>
    <d v="2021-05-19T00:00:00"/>
    <s v="H2H Ventures LLC"/>
    <s v="1222 Carey Ct"/>
    <x v="11"/>
    <x v="0"/>
    <s v="28210"/>
    <x v="669"/>
    <m/>
    <s v="U"/>
    <s v="N"/>
    <s v="NC-09"/>
    <x v="0"/>
    <x v="0"/>
    <x v="1"/>
    <x v="0"/>
    <x v="0"/>
    <x v="0"/>
    <s v="Y"/>
    <s v="Y"/>
    <s v="Y"/>
    <s v="Y"/>
    <s v="Corporation"/>
    <s v="N"/>
    <x v="0"/>
    <x v="0"/>
    <x v="1"/>
    <s v="Restaurant"/>
    <n v="0"/>
    <n v="0"/>
    <m/>
  </r>
  <r>
    <x v="670"/>
    <d v="2021-05-19T00:00:00"/>
    <s v="Antron Jordan"/>
    <s v="10652 Euclid Ave NW"/>
    <x v="22"/>
    <x v="0"/>
    <s v="28027"/>
    <x v="670"/>
    <m/>
    <s v="U"/>
    <s v="N"/>
    <s v="NC-08"/>
    <x v="1"/>
    <x v="0"/>
    <x v="0"/>
    <x v="0"/>
    <x v="0"/>
    <x v="0"/>
    <s v="N"/>
    <s v="Y"/>
    <s v="Y"/>
    <s v="Y"/>
    <s v="Sole Proprietorship"/>
    <s v="N"/>
    <x v="1"/>
    <x v="0"/>
    <x v="0"/>
    <s v="Food Stand, Food Truck, Food Cart"/>
    <n v="0"/>
    <n v="0"/>
    <m/>
  </r>
  <r>
    <x v="671"/>
    <d v="2021-05-19T00:00:00"/>
    <s v="Cake Affect"/>
    <s v="4305 k Old Monroe Road"/>
    <x v="165"/>
    <x v="0"/>
    <s v="28079"/>
    <x v="671"/>
    <m/>
    <s v="U"/>
    <s v="N"/>
    <s v="NC-09"/>
    <x v="0"/>
    <x v="0"/>
    <x v="1"/>
    <x v="0"/>
    <x v="1"/>
    <x v="0"/>
    <s v="N"/>
    <s v="Y"/>
    <s v="Y"/>
    <s v="Y"/>
    <s v="Limited  Liability Company(LLC)"/>
    <s v="N"/>
    <x v="0"/>
    <x v="0"/>
    <x v="1"/>
    <s v="Bakery **"/>
    <n v="0"/>
    <n v="0"/>
    <m/>
  </r>
  <r>
    <x v="672"/>
    <d v="2021-05-19T00:00:00"/>
    <s v="Ladybird LLC"/>
    <s v="324 Blackwell St Bay 4"/>
    <x v="8"/>
    <x v="0"/>
    <s v="27701"/>
    <x v="672"/>
    <m/>
    <s v="U"/>
    <s v="N"/>
    <s v="NC-04"/>
    <x v="1"/>
    <x v="0"/>
    <x v="0"/>
    <x v="0"/>
    <x v="0"/>
    <x v="0"/>
    <s v="Y"/>
    <s v="Y"/>
    <s v="Y"/>
    <s v="Y"/>
    <s v="Limited  Liability Company(LLC)"/>
    <s v="N"/>
    <x v="0"/>
    <x v="0"/>
    <x v="1"/>
    <s v="Other &amp;&amp; Caterer &amp;&amp; Restaurant"/>
    <n v="0"/>
    <n v="0"/>
    <m/>
  </r>
  <r>
    <x v="673"/>
    <d v="2021-05-19T00:00:00"/>
    <s v="Zac Mac Enterprises Inc."/>
    <s v="2107 Airlie Brook DrC"/>
    <x v="0"/>
    <x v="0"/>
    <s v="28403"/>
    <x v="673"/>
    <m/>
    <s v="U"/>
    <s v="N"/>
    <s v="NC-07"/>
    <x v="1"/>
    <x v="1"/>
    <x v="1"/>
    <x v="1"/>
    <x v="0"/>
    <x v="0"/>
    <s v="Y"/>
    <s v="Y"/>
    <s v="N"/>
    <s v="Y"/>
    <s v="Corporation"/>
    <s v="Y"/>
    <x v="0"/>
    <x v="0"/>
    <x v="1"/>
    <s v="Restaurant"/>
    <n v="0"/>
    <n v="0"/>
    <m/>
  </r>
  <r>
    <x v="674"/>
    <d v="2021-05-19T00:00:00"/>
    <s v="Goat Enterprises Inc"/>
    <s v="5111 Western Blvd"/>
    <x v="4"/>
    <x v="0"/>
    <s v="27606"/>
    <x v="674"/>
    <m/>
    <s v="U"/>
    <s v="Y"/>
    <s v="NC-02"/>
    <x v="1"/>
    <x v="0"/>
    <x v="0"/>
    <x v="0"/>
    <x v="0"/>
    <x v="0"/>
    <s v="Y"/>
    <s v="Y"/>
    <s v="Y"/>
    <s v="Y"/>
    <s v="Corporation"/>
    <s v="Y"/>
    <x v="0"/>
    <x v="1"/>
    <x v="0"/>
    <s v="Bar, Saloon, Lounge, Tavern"/>
    <n v="0"/>
    <n v="0"/>
    <m/>
  </r>
  <r>
    <x v="675"/>
    <d v="2021-05-19T00:00:00"/>
    <s v="Castaneda Corral LLC"/>
    <s v="5006 NC Apex Hwy 55"/>
    <x v="8"/>
    <x v="0"/>
    <s v="27713"/>
    <x v="675"/>
    <s v="Golden Corral"/>
    <s v="U"/>
    <s v="N"/>
    <s v="NC-02"/>
    <x v="0"/>
    <x v="0"/>
    <x v="1"/>
    <x v="0"/>
    <x v="0"/>
    <x v="0"/>
    <s v="Y"/>
    <s v="Y"/>
    <s v="Y"/>
    <s v="Y"/>
    <s v="Limited  Liability Company(LLC)"/>
    <s v="N"/>
    <x v="1"/>
    <x v="0"/>
    <x v="0"/>
    <s v="Restaurant"/>
    <n v="0"/>
    <n v="0"/>
    <m/>
  </r>
  <r>
    <x v="676"/>
    <d v="2021-05-19T00:00:00"/>
    <s v="The Grey Eagle Taqueria LLC"/>
    <s v="185 Clingman Ave"/>
    <x v="9"/>
    <x v="0"/>
    <s v="28801"/>
    <x v="676"/>
    <m/>
    <s v="U"/>
    <s v="Y"/>
    <s v="NC-11"/>
    <x v="1"/>
    <x v="0"/>
    <x v="1"/>
    <x v="0"/>
    <x v="0"/>
    <x v="0"/>
    <s v="Y"/>
    <s v="Y"/>
    <s v="Y"/>
    <s v="Y"/>
    <s v="Limited  Liability Company(LLC)"/>
    <s v="N"/>
    <x v="0"/>
    <x v="0"/>
    <x v="1"/>
    <s v="Restaurant"/>
    <n v="0"/>
    <n v="0"/>
    <m/>
  </r>
  <r>
    <x v="677"/>
    <d v="2021-05-19T00:00:00"/>
    <s v="330 Hillsborough Corporation"/>
    <s v="330 Hillsborough St"/>
    <x v="4"/>
    <x v="0"/>
    <s v="27603"/>
    <x v="677"/>
    <m/>
    <s v="U"/>
    <s v="Y"/>
    <s v="NC-02"/>
    <x v="0"/>
    <x v="0"/>
    <x v="1"/>
    <x v="0"/>
    <x v="0"/>
    <x v="0"/>
    <s v="Y"/>
    <s v="Y"/>
    <s v="Y"/>
    <s v="Y"/>
    <s v="Subchapter S Corporation"/>
    <s v="N"/>
    <x v="0"/>
    <x v="0"/>
    <x v="1"/>
    <s v="Restaurant"/>
    <n v="0"/>
    <n v="0"/>
    <m/>
  </r>
  <r>
    <x v="678"/>
    <d v="2021-05-19T00:00:00"/>
    <s v="Obleo Inc."/>
    <s v="119 Grace St"/>
    <x v="0"/>
    <x v="0"/>
    <s v="28401"/>
    <x v="678"/>
    <m/>
    <s v="U"/>
    <s v="Y"/>
    <s v="NC-07"/>
    <x v="1"/>
    <x v="0"/>
    <x v="0"/>
    <x v="0"/>
    <x v="0"/>
    <x v="0"/>
    <s v="Y"/>
    <s v="Y"/>
    <s v="Y"/>
    <s v="Y"/>
    <s v="Corporation"/>
    <s v="N"/>
    <x v="0"/>
    <x v="0"/>
    <x v="1"/>
    <s v="Bar, Saloon, Lounge, Tavern"/>
    <n v="0"/>
    <n v="0"/>
    <m/>
  </r>
  <r>
    <x v="679"/>
    <d v="2021-05-19T00:00:00"/>
    <s v="HUA ZHIN &amp; COMPANY INC"/>
    <s v="10720 S Tryon St Ste A"/>
    <x v="11"/>
    <x v="0"/>
    <s v="28273"/>
    <x v="679"/>
    <m/>
    <s v="U"/>
    <s v="N"/>
    <s v="NC-09"/>
    <x v="0"/>
    <x v="1"/>
    <x v="1"/>
    <x v="0"/>
    <x v="1"/>
    <x v="0"/>
    <s v="Y"/>
    <s v="Y"/>
    <s v="Y"/>
    <s v="Y"/>
    <s v="Sole Proprietorship"/>
    <s v="N"/>
    <x v="1"/>
    <x v="0"/>
    <x v="0"/>
    <s v="Restaurant"/>
    <n v="0"/>
    <n v="0"/>
    <m/>
  </r>
  <r>
    <x v="680"/>
    <d v="2021-05-19T00:00:00"/>
    <s v="KM SHINKO INC"/>
    <s v="1231 Eastchester Dr Ste 111"/>
    <x v="62"/>
    <x v="0"/>
    <s v="27265"/>
    <x v="680"/>
    <m/>
    <s v="U"/>
    <s v="Y"/>
    <s v="NC-06"/>
    <x v="0"/>
    <x v="0"/>
    <x v="1"/>
    <x v="0"/>
    <x v="0"/>
    <x v="0"/>
    <s v="Y"/>
    <s v="Y"/>
    <s v="Y"/>
    <s v="Y"/>
    <s v="Subchapter S Corporation"/>
    <s v="N"/>
    <x v="1"/>
    <x v="0"/>
    <x v="0"/>
    <s v="Restaurant"/>
    <n v="0"/>
    <n v="0"/>
    <m/>
  </r>
  <r>
    <x v="681"/>
    <d v="2021-05-19T00:00:00"/>
    <s v="Delicias Argueta LLC"/>
    <s v="2022 NC 39 HWY N"/>
    <x v="44"/>
    <x v="0"/>
    <s v="27549"/>
    <x v="681"/>
    <m/>
    <s v="R"/>
    <s v="Y"/>
    <s v="NC-04"/>
    <x v="0"/>
    <x v="1"/>
    <x v="1"/>
    <x v="0"/>
    <x v="1"/>
    <x v="0"/>
    <s v="N"/>
    <s v="N"/>
    <s v="Y"/>
    <s v="N"/>
    <s v="Limited  Liability Company(LLC)"/>
    <s v="Y"/>
    <x v="1"/>
    <x v="0"/>
    <x v="1"/>
    <s v="Food Stand, Food Truck, Food Cart"/>
    <n v="0"/>
    <n v="0"/>
    <m/>
  </r>
  <r>
    <x v="682"/>
    <d v="2021-05-19T00:00:00"/>
    <s v="Sweet Potatoes Inc"/>
    <s v="607 N Trade St"/>
    <x v="54"/>
    <x v="0"/>
    <s v="27101"/>
    <x v="682"/>
    <m/>
    <s v="U"/>
    <s v="Y"/>
    <s v="NC-06"/>
    <x v="1"/>
    <x v="1"/>
    <x v="1"/>
    <x v="1"/>
    <x v="0"/>
    <x v="0"/>
    <s v="Y"/>
    <s v="Y"/>
    <s v="N"/>
    <s v="Y"/>
    <s v="Corporation"/>
    <s v="Y"/>
    <x v="0"/>
    <x v="0"/>
    <x v="1"/>
    <s v="Restaurant"/>
    <n v="0"/>
    <n v="0"/>
    <m/>
  </r>
  <r>
    <x v="683"/>
    <d v="2021-05-19T00:00:00"/>
    <s v="Fresh Investors LLC"/>
    <s v="2820 Selwyn Ave #640"/>
    <x v="11"/>
    <x v="0"/>
    <s v="28209"/>
    <x v="683"/>
    <m/>
    <s v="U"/>
    <s v="N"/>
    <s v="NC-09"/>
    <x v="1"/>
    <x v="0"/>
    <x v="0"/>
    <x v="0"/>
    <x v="0"/>
    <x v="0"/>
    <s v="Y"/>
    <s v="Y"/>
    <s v="Y"/>
    <s v="Y"/>
    <s v="Limited  Liability Company(LLC)"/>
    <s v="N"/>
    <x v="0"/>
    <x v="0"/>
    <x v="1"/>
    <s v="Restaurant"/>
    <n v="0"/>
    <n v="0"/>
    <m/>
  </r>
  <r>
    <x v="684"/>
    <d v="2021-05-19T00:00:00"/>
    <s v="Five Dimes Inc"/>
    <s v="371 Merrimon Ave"/>
    <x v="9"/>
    <x v="0"/>
    <s v="28801"/>
    <x v="684"/>
    <m/>
    <s v="U"/>
    <s v="N"/>
    <s v="NC-11"/>
    <x v="1"/>
    <x v="0"/>
    <x v="0"/>
    <x v="0"/>
    <x v="0"/>
    <x v="0"/>
    <s v="N"/>
    <s v="Y"/>
    <s v="Y"/>
    <s v="Y"/>
    <s v="Subchapter S Corporation"/>
    <s v="N"/>
    <x v="0"/>
    <x v="0"/>
    <x v="1"/>
    <s v="Caterer &amp;&amp; Restaurant"/>
    <n v="0"/>
    <n v="0"/>
    <m/>
  </r>
  <r>
    <x v="685"/>
    <d v="2021-05-19T00:00:00"/>
    <s v="Tin Roof Pizza LLC"/>
    <s v="7825 Greenville Hwy"/>
    <x v="39"/>
    <x v="0"/>
    <s v="28712"/>
    <x v="685"/>
    <m/>
    <s v="R"/>
    <s v="N"/>
    <s v="NC-11"/>
    <x v="0"/>
    <x v="1"/>
    <x v="1"/>
    <x v="1"/>
    <x v="1"/>
    <x v="0"/>
    <s v="N"/>
    <s v="N"/>
    <s v="N"/>
    <s v="N"/>
    <s v="Limited  Liability Company(LLC)"/>
    <s v="N"/>
    <x v="0"/>
    <x v="0"/>
    <x v="1"/>
    <s v="Food Stand, Food Truck, Food Cart"/>
    <n v="0"/>
    <n v="0"/>
    <m/>
  </r>
  <r>
    <x v="686"/>
    <d v="2021-05-19T00:00:00"/>
    <s v="C &amp; C Endeavors LLC"/>
    <s v="105 W Nc Highway 54 Ste 263"/>
    <x v="8"/>
    <x v="0"/>
    <s v="27713"/>
    <x v="686"/>
    <m/>
    <s v="U"/>
    <s v="N"/>
    <s v="NC-02"/>
    <x v="0"/>
    <x v="1"/>
    <x v="1"/>
    <x v="0"/>
    <x v="1"/>
    <x v="0"/>
    <s v="N"/>
    <s v="Y"/>
    <s v="N"/>
    <s v="Y"/>
    <s v="Subchapter S Corporation"/>
    <s v="N"/>
    <x v="0"/>
    <x v="0"/>
    <x v="1"/>
    <s v="Brewpub, Tasting Room, Taproom **"/>
    <n v="0"/>
    <n v="0"/>
    <m/>
  </r>
  <r>
    <x v="687"/>
    <d v="2021-05-19T00:00:00"/>
    <s v="Aisha White"/>
    <s v="10123 Chapel Hill Rd"/>
    <x v="2"/>
    <x v="0"/>
    <s v="27560"/>
    <x v="687"/>
    <m/>
    <s v="U"/>
    <s v="N"/>
    <s v="NC-02"/>
    <x v="0"/>
    <x v="1"/>
    <x v="1"/>
    <x v="1"/>
    <x v="1"/>
    <x v="0"/>
    <s v="Y"/>
    <s v="Y"/>
    <s v="N"/>
    <s v="Y"/>
    <s v="Sole Proprietorship"/>
    <s v="N"/>
    <x v="0"/>
    <x v="0"/>
    <x v="1"/>
    <s v="Bakery **"/>
    <n v="0"/>
    <n v="0"/>
    <m/>
  </r>
  <r>
    <x v="688"/>
    <d v="2021-05-19T00:00:00"/>
    <s v="Rosa Ramen Inc"/>
    <s v="9626 Monroe Rd"/>
    <x v="11"/>
    <x v="0"/>
    <s v="28270"/>
    <x v="688"/>
    <m/>
    <s v="U"/>
    <s v="N"/>
    <s v="NC-09"/>
    <x v="0"/>
    <x v="0"/>
    <x v="1"/>
    <x v="0"/>
    <x v="0"/>
    <x v="0"/>
    <s v="Y"/>
    <s v="Y"/>
    <s v="Y"/>
    <s v="Y"/>
    <s v="Corporation"/>
    <s v="N"/>
    <x v="1"/>
    <x v="0"/>
    <x v="1"/>
    <s v="Restaurant"/>
    <n v="0"/>
    <n v="0"/>
    <m/>
  </r>
  <r>
    <x v="689"/>
    <d v="2021-05-19T00:00:00"/>
    <s v="Denise O'Dwyer"/>
    <s v="837 Bass Pro Lane"/>
    <x v="28"/>
    <x v="0"/>
    <s v="27513"/>
    <x v="689"/>
    <m/>
    <s v="U"/>
    <s v="N"/>
    <s v="NC-02"/>
    <x v="1"/>
    <x v="0"/>
    <x v="0"/>
    <x v="0"/>
    <x v="0"/>
    <x v="0"/>
    <s v="Y"/>
    <s v="Y"/>
    <s v="Y"/>
    <s v="Y"/>
    <s v="Limited  Liability Company(LLC)"/>
    <s v="N"/>
    <x v="0"/>
    <x v="0"/>
    <x v="1"/>
    <s v="Restaurant"/>
    <n v="0"/>
    <n v="0"/>
    <m/>
  </r>
  <r>
    <x v="690"/>
    <d v="2021-05-19T00:00:00"/>
    <s v="P.L.T. Enterprises Inc."/>
    <s v="10719 Kettering Dr"/>
    <x v="11"/>
    <x v="0"/>
    <s v="28226"/>
    <x v="690"/>
    <m/>
    <s v="U"/>
    <s v="Y"/>
    <s v="NC-09"/>
    <x v="0"/>
    <x v="0"/>
    <x v="0"/>
    <x v="0"/>
    <x v="0"/>
    <x v="0"/>
    <s v="Y"/>
    <s v="Y"/>
    <s v="Y"/>
    <s v="Y"/>
    <s v="Corporation"/>
    <s v="N"/>
    <x v="1"/>
    <x v="0"/>
    <x v="0"/>
    <s v="Restaurant"/>
    <n v="0"/>
    <n v="0"/>
    <m/>
  </r>
  <r>
    <x v="691"/>
    <d v="2021-05-19T00:00:00"/>
    <s v="Primo Partners LLC"/>
    <s v="40110 Moring"/>
    <x v="3"/>
    <x v="0"/>
    <s v="27517"/>
    <x v="691"/>
    <s v="Ben &amp; Jerry's"/>
    <s v="U"/>
    <s v="Y"/>
    <s v="NC-04"/>
    <x v="1"/>
    <x v="0"/>
    <x v="0"/>
    <x v="0"/>
    <x v="0"/>
    <x v="0"/>
    <s v="Y"/>
    <s v="Y"/>
    <s v="Y"/>
    <s v="Y"/>
    <s v="Limited  Liability Company(LLC)"/>
    <s v="N"/>
    <x v="1"/>
    <x v="0"/>
    <x v="0"/>
    <s v="Restaurant"/>
    <n v="0"/>
    <n v="0"/>
    <m/>
  </r>
  <r>
    <x v="692"/>
    <d v="2021-05-19T00:00:00"/>
    <s v="The Naked Empanada LLC"/>
    <s v="5705 Keowee Way"/>
    <x v="4"/>
    <x v="0"/>
    <s v="27616"/>
    <x v="692"/>
    <m/>
    <s v="U"/>
    <s v="N"/>
    <s v="NC-02"/>
    <x v="0"/>
    <x v="0"/>
    <x v="1"/>
    <x v="0"/>
    <x v="0"/>
    <x v="0"/>
    <s v="Y"/>
    <s v="Y"/>
    <s v="Y"/>
    <s v="Y"/>
    <s v="Limited  Liability Company(LLC)"/>
    <s v="Y"/>
    <x v="1"/>
    <x v="0"/>
    <x v="0"/>
    <s v="Food Stand, Food Truck, Food Cart"/>
    <n v="0"/>
    <n v="0"/>
    <m/>
  </r>
  <r>
    <x v="693"/>
    <d v="2021-05-19T00:00:00"/>
    <s v="University Club of Durham LLC"/>
    <s v="3100 Tower Blvd Ste 1700"/>
    <x v="8"/>
    <x v="0"/>
    <s v="27707"/>
    <x v="693"/>
    <m/>
    <s v="U"/>
    <s v="N"/>
    <s v="NC-04"/>
    <x v="1"/>
    <x v="0"/>
    <x v="0"/>
    <x v="0"/>
    <x v="0"/>
    <x v="0"/>
    <s v="Y"/>
    <s v="Y"/>
    <s v="Y"/>
    <s v="Y"/>
    <s v="Limited  Liability Company(LLC)"/>
    <s v="Y"/>
    <x v="0"/>
    <x v="0"/>
    <x v="1"/>
    <s v="Restaurant"/>
    <n v="0"/>
    <n v="0"/>
    <m/>
  </r>
  <r>
    <x v="694"/>
    <d v="2021-05-19T00:00:00"/>
    <s v="Mortimers Venture LLC"/>
    <s v="210 E Trade St Ste C148"/>
    <x v="11"/>
    <x v="0"/>
    <s v="28202"/>
    <x v="694"/>
    <m/>
    <s v="U"/>
    <s v="N"/>
    <s v="NC-12"/>
    <x v="1"/>
    <x v="1"/>
    <x v="1"/>
    <x v="0"/>
    <x v="0"/>
    <x v="0"/>
    <s v="Y"/>
    <s v="Y"/>
    <s v="Y"/>
    <s v="Y"/>
    <s v="Limited  Liability Company(LLC)"/>
    <s v="N"/>
    <x v="0"/>
    <x v="0"/>
    <x v="1"/>
    <s v="Restaurant"/>
    <n v="0"/>
    <n v="0"/>
    <m/>
  </r>
  <r>
    <x v="695"/>
    <d v="2021-05-19T00:00:00"/>
    <s v="Coxs Ice Cream LLC"/>
    <s v="2116 S Lakeview Dr"/>
    <x v="166"/>
    <x v="0"/>
    <s v="28570"/>
    <x v="695"/>
    <m/>
    <s v="R"/>
    <s v="N"/>
    <s v="NC-03"/>
    <x v="0"/>
    <x v="1"/>
    <x v="0"/>
    <x v="1"/>
    <x v="1"/>
    <x v="0"/>
    <s v="N"/>
    <s v="N"/>
    <s v="N"/>
    <s v="N"/>
    <s v="Limited  Liability Company(LLC)"/>
    <s v="N"/>
    <x v="0"/>
    <x v="0"/>
    <x v="1"/>
    <s v="Food Stand, Food Truck, Food Cart"/>
    <n v="0"/>
    <n v="0"/>
    <m/>
  </r>
  <r>
    <x v="696"/>
    <d v="2021-05-19T00:00:00"/>
    <s v="Bun Intended LLC"/>
    <s v="5 Griffing Blvd"/>
    <x v="9"/>
    <x v="0"/>
    <s v="28804"/>
    <x v="696"/>
    <m/>
    <s v="U"/>
    <s v="N"/>
    <s v="NC-11"/>
    <x v="0"/>
    <x v="1"/>
    <x v="1"/>
    <x v="0"/>
    <x v="0"/>
    <x v="0"/>
    <s v="Y"/>
    <s v="Y"/>
    <s v="Y"/>
    <s v="Y"/>
    <s v="Limited  Liability Company(LLC)"/>
    <s v="N"/>
    <x v="1"/>
    <x v="0"/>
    <x v="0"/>
    <s v="Food Stand, Food Truck, Food Cart"/>
    <n v="0"/>
    <n v="0"/>
    <m/>
  </r>
  <r>
    <x v="697"/>
    <d v="2021-05-19T00:00:00"/>
    <s v="East Hargett Entertainment LLC"/>
    <s v="108 1/2 E E Hargett St"/>
    <x v="4"/>
    <x v="0"/>
    <s v="27601"/>
    <x v="697"/>
    <m/>
    <s v="U"/>
    <s v="N"/>
    <s v="NC-02"/>
    <x v="1"/>
    <x v="0"/>
    <x v="0"/>
    <x v="0"/>
    <x v="0"/>
    <x v="0"/>
    <s v="Y"/>
    <s v="Y"/>
    <s v="Y"/>
    <s v="Y"/>
    <s v="Limited  Liability Company(LLC)"/>
    <s v="N"/>
    <x v="0"/>
    <x v="1"/>
    <x v="0"/>
    <s v="Bar, Saloon, Lounge, Tavern"/>
    <n v="0"/>
    <n v="0"/>
    <m/>
  </r>
  <r>
    <x v="698"/>
    <d v="2021-05-19T00:00:00"/>
    <s v="North Banks Restaurant Inc"/>
    <s v="794 G Sunset blvd"/>
    <x v="167"/>
    <x v="0"/>
    <s v="27927"/>
    <x v="698"/>
    <m/>
    <s v="R"/>
    <s v="N"/>
    <s v="NC-03"/>
    <x v="1"/>
    <x v="0"/>
    <x v="0"/>
    <x v="0"/>
    <x v="0"/>
    <x v="0"/>
    <s v="Y"/>
    <s v="Y"/>
    <s v="Y"/>
    <s v="Y"/>
    <s v="Subchapter S Corporation"/>
    <s v="N"/>
    <x v="0"/>
    <x v="0"/>
    <x v="1"/>
    <s v="Restaurant"/>
    <n v="0"/>
    <n v="0"/>
    <m/>
  </r>
  <r>
    <x v="699"/>
    <d v="2021-05-19T00:00:00"/>
    <s v="VBGB Uptown LLC"/>
    <s v="920 Hamilton St"/>
    <x v="11"/>
    <x v="0"/>
    <s v="28206"/>
    <x v="699"/>
    <m/>
    <s v="U"/>
    <s v="N"/>
    <s v="NC-12"/>
    <x v="1"/>
    <x v="0"/>
    <x v="1"/>
    <x v="0"/>
    <x v="0"/>
    <x v="0"/>
    <s v="Y"/>
    <s v="Y"/>
    <s v="Y"/>
    <s v="Y"/>
    <s v="Limited  Liability Company(LLC)"/>
    <s v="Y"/>
    <x v="0"/>
    <x v="0"/>
    <x v="1"/>
    <s v="Bar, Saloon, Lounge, Tavern &amp;&amp; Caterer &amp;&amp; Restaurant"/>
    <n v="0"/>
    <n v="0"/>
    <m/>
  </r>
  <r>
    <x v="700"/>
    <d v="2021-05-19T00:00:00"/>
    <s v="The Food Lady Inc."/>
    <s v="2188 Indian Springs Rd"/>
    <x v="168"/>
    <x v="0"/>
    <s v="28365"/>
    <x v="700"/>
    <m/>
    <s v="R"/>
    <s v="Y"/>
    <s v="NC-01"/>
    <x v="1"/>
    <x v="0"/>
    <x v="1"/>
    <x v="0"/>
    <x v="0"/>
    <x v="0"/>
    <s v="Y"/>
    <s v="N"/>
    <s v="Y"/>
    <s v="Y"/>
    <s v="Corporation"/>
    <s v="N"/>
    <x v="1"/>
    <x v="0"/>
    <x v="1"/>
    <s v="Caterer &amp;&amp; Restaurant"/>
    <n v="0"/>
    <n v="0"/>
    <m/>
  </r>
  <r>
    <x v="701"/>
    <d v="2021-05-19T00:00:00"/>
    <s v="VAP Charlotte LLC"/>
    <s v="201 S Tryon St ste 101"/>
    <x v="11"/>
    <x v="0"/>
    <s v="28202"/>
    <x v="701"/>
    <m/>
    <s v="U"/>
    <s v="N"/>
    <s v="NC-12"/>
    <x v="1"/>
    <x v="0"/>
    <x v="0"/>
    <x v="0"/>
    <x v="0"/>
    <x v="0"/>
    <s v="Y"/>
    <s v="Y"/>
    <s v="Y"/>
    <s v="Y"/>
    <s v="Limited  Liability Company(LLC)"/>
    <s v="N"/>
    <x v="0"/>
    <x v="0"/>
    <x v="1"/>
    <s v="Restaurant"/>
    <n v="0"/>
    <n v="0"/>
    <m/>
  </r>
  <r>
    <x v="702"/>
    <d v="2021-05-19T00:00:00"/>
    <s v="Serving Joy LLC DBA Liazzos Catering"/>
    <s v="1816 N Center St"/>
    <x v="21"/>
    <x v="0"/>
    <s v="28601"/>
    <x v="702"/>
    <m/>
    <s v="R"/>
    <s v="Y"/>
    <s v="NC-05"/>
    <x v="1"/>
    <x v="0"/>
    <x v="0"/>
    <x v="0"/>
    <x v="0"/>
    <x v="0"/>
    <s v="Y"/>
    <s v="Y"/>
    <s v="Y"/>
    <s v="Y"/>
    <s v="Limited  Liability Company(LLC)"/>
    <s v="Y"/>
    <x v="0"/>
    <x v="0"/>
    <x v="1"/>
    <s v="Caterer"/>
    <n v="0"/>
    <n v="0"/>
    <m/>
  </r>
  <r>
    <x v="703"/>
    <d v="2021-05-19T00:00:00"/>
    <s v="Fu Kang Corporation"/>
    <s v="3429 Toringdon Way Ste 100"/>
    <x v="11"/>
    <x v="0"/>
    <s v="28277"/>
    <x v="703"/>
    <m/>
    <s v="U"/>
    <s v="N"/>
    <s v="NC-09"/>
    <x v="1"/>
    <x v="0"/>
    <x v="0"/>
    <x v="0"/>
    <x v="0"/>
    <x v="0"/>
    <s v="Y"/>
    <s v="Y"/>
    <s v="Y"/>
    <s v="Y"/>
    <s v="Corporation"/>
    <s v="N"/>
    <x v="1"/>
    <x v="0"/>
    <x v="0"/>
    <s v="Restaurant"/>
    <n v="0"/>
    <n v="0"/>
    <m/>
  </r>
  <r>
    <x v="704"/>
    <d v="2021-05-19T00:00:00"/>
    <s v="Broadsides &amp; Brews LLC"/>
    <s v="1153 Woodland Grove Way"/>
    <x v="14"/>
    <x v="0"/>
    <s v="27587"/>
    <x v="704"/>
    <m/>
    <s v="U"/>
    <s v="Y"/>
    <s v="NC-04"/>
    <x v="1"/>
    <x v="1"/>
    <x v="0"/>
    <x v="0"/>
    <x v="1"/>
    <x v="1"/>
    <s v="N"/>
    <s v="Y"/>
    <s v="Y"/>
    <s v="N"/>
    <s v="Limited  Liability Company(LLC)"/>
    <s v="N"/>
    <x v="0"/>
    <x v="0"/>
    <x v="1"/>
    <s v="Other &amp;&amp; Bar, Saloon, Lounge, Tavern &amp;&amp; Restaurant"/>
    <n v="0"/>
    <n v="0"/>
    <m/>
  </r>
  <r>
    <x v="705"/>
    <d v="2021-05-19T00:00:00"/>
    <s v="Brewmasters Private Events LLC"/>
    <s v="2117 Forest Hills Rd W"/>
    <x v="101"/>
    <x v="0"/>
    <s v="27893"/>
    <x v="705"/>
    <m/>
    <s v="R"/>
    <s v="Y"/>
    <s v="NC-01"/>
    <x v="0"/>
    <x v="1"/>
    <x v="1"/>
    <x v="0"/>
    <x v="0"/>
    <x v="0"/>
    <s v="Y"/>
    <s v="Y"/>
    <s v="Y"/>
    <s v="N"/>
    <s v="Single Member LLC"/>
    <s v="Y"/>
    <x v="1"/>
    <x v="0"/>
    <x v="0"/>
    <s v="Caterer"/>
    <n v="0"/>
    <n v="0"/>
    <m/>
  </r>
  <r>
    <x v="706"/>
    <d v="2021-05-19T00:00:00"/>
    <s v="The Fit Kitchen of North Carolina LLC"/>
    <s v="1794 Main St W"/>
    <x v="169"/>
    <x v="0"/>
    <s v="28097"/>
    <x v="706"/>
    <m/>
    <s v="R"/>
    <s v="N"/>
    <s v="NC-08"/>
    <x v="0"/>
    <x v="1"/>
    <x v="0"/>
    <x v="0"/>
    <x v="1"/>
    <x v="0"/>
    <s v="Y"/>
    <s v="Y"/>
    <s v="Y"/>
    <s v="Y"/>
    <s v="Limited  Liability Company(LLC)"/>
    <s v="N"/>
    <x v="1"/>
    <x v="0"/>
    <x v="0"/>
    <s v="Restaurant"/>
    <n v="0"/>
    <n v="0"/>
    <m/>
  </r>
  <r>
    <x v="707"/>
    <d v="2021-05-19T00:00:00"/>
    <s v="Zilco Inc."/>
    <s v="124 Middle Ln"/>
    <x v="105"/>
    <x v="0"/>
    <s v="28516"/>
    <x v="707"/>
    <m/>
    <s v="R"/>
    <s v="N"/>
    <s v="NC-03"/>
    <x v="1"/>
    <x v="0"/>
    <x v="1"/>
    <x v="0"/>
    <x v="0"/>
    <x v="0"/>
    <s v="Y"/>
    <s v="Y"/>
    <s v="Y"/>
    <s v="Y"/>
    <s v="Limited  Liability Company(LLC)"/>
    <s v="N"/>
    <x v="0"/>
    <x v="0"/>
    <x v="1"/>
    <s v="Bar, Saloon, Lounge, Tavern"/>
    <n v="0"/>
    <n v="0"/>
    <m/>
  </r>
  <r>
    <x v="708"/>
    <d v="2021-05-19T00:00:00"/>
    <s v="Southern Comfort Diner LLC"/>
    <s v="5625 Creedmoor Rd"/>
    <x v="4"/>
    <x v="0"/>
    <s v="27612"/>
    <x v="708"/>
    <m/>
    <s v="U"/>
    <s v="N"/>
    <s v="NC-02"/>
    <x v="1"/>
    <x v="0"/>
    <x v="0"/>
    <x v="0"/>
    <x v="0"/>
    <x v="0"/>
    <s v="Y"/>
    <s v="Y"/>
    <s v="Y"/>
    <s v="Y"/>
    <s v="Limited  Liability Company(LLC)"/>
    <s v="N"/>
    <x v="0"/>
    <x v="0"/>
    <x v="1"/>
    <s v="Restaurant"/>
    <n v="0"/>
    <n v="0"/>
    <m/>
  </r>
  <r>
    <x v="709"/>
    <d v="2021-05-19T00:00:00"/>
    <s v="Perkins Management Services Company"/>
    <s v="301 McCullough Dr Suite 520"/>
    <x v="11"/>
    <x v="0"/>
    <s v="28262"/>
    <x v="709"/>
    <m/>
    <s v="U"/>
    <s v="N"/>
    <s v="NC-08"/>
    <x v="0"/>
    <x v="0"/>
    <x v="0"/>
    <x v="0"/>
    <x v="0"/>
    <x v="0"/>
    <s v="Y"/>
    <s v="Y"/>
    <s v="Y"/>
    <s v="Y"/>
    <s v="Corporation"/>
    <s v="N"/>
    <x v="1"/>
    <x v="0"/>
    <x v="0"/>
    <s v="Other &amp;&amp; Snack and Nonalcoholic Beverage Bar &amp;&amp; Caterer &amp;&amp; Food Stand, Food Truck, Food Cart"/>
    <n v="0"/>
    <n v="0"/>
    <m/>
  </r>
  <r>
    <x v="710"/>
    <d v="2021-05-19T00:00:00"/>
    <s v="MULAN RESTAURANT MANAGEMENT INC"/>
    <s v="3001 Hillsborough St Ste 120"/>
    <x v="4"/>
    <x v="0"/>
    <s v="27607"/>
    <x v="710"/>
    <m/>
    <s v="U"/>
    <s v="Y"/>
    <s v="NC-02"/>
    <x v="0"/>
    <x v="0"/>
    <x v="0"/>
    <x v="0"/>
    <x v="0"/>
    <x v="0"/>
    <s v="Y"/>
    <s v="Y"/>
    <s v="Y"/>
    <s v="Y"/>
    <s v="Corporation"/>
    <s v="N"/>
    <x v="0"/>
    <x v="0"/>
    <x v="1"/>
    <s v="Snack and Nonalcoholic Beverage Bar"/>
    <n v="0"/>
    <n v="0"/>
    <m/>
  </r>
  <r>
    <x v="711"/>
    <d v="2021-05-19T00:00:00"/>
    <s v="LIN'S DIM SUM INC"/>
    <s v="5410 Nc Highway 55 Ste Y"/>
    <x v="8"/>
    <x v="0"/>
    <s v="27713"/>
    <x v="711"/>
    <m/>
    <s v="U"/>
    <s v="N"/>
    <s v="NC-02"/>
    <x v="0"/>
    <x v="1"/>
    <x v="1"/>
    <x v="0"/>
    <x v="0"/>
    <x v="0"/>
    <s v="Y"/>
    <s v="Y"/>
    <s v="Y"/>
    <s v="Y"/>
    <s v="Corporation"/>
    <s v="N"/>
    <x v="1"/>
    <x v="0"/>
    <x v="1"/>
    <s v="Restaurant"/>
    <n v="0"/>
    <n v="0"/>
    <m/>
  </r>
  <r>
    <x v="712"/>
    <d v="2021-05-19T00:00:00"/>
    <s v="Wang Xing"/>
    <s v="274 Eastchester Dr Ste 128"/>
    <x v="62"/>
    <x v="0"/>
    <s v="27262"/>
    <x v="712"/>
    <m/>
    <s v="R"/>
    <s v="Y"/>
    <s v="NC-06"/>
    <x v="0"/>
    <x v="0"/>
    <x v="0"/>
    <x v="0"/>
    <x v="0"/>
    <x v="0"/>
    <s v="Y"/>
    <s v="Y"/>
    <s v="Y"/>
    <s v="Y"/>
    <s v="Sole Proprietorship"/>
    <s v="N"/>
    <x v="1"/>
    <x v="0"/>
    <x v="0"/>
    <s v="Restaurant"/>
    <n v="0"/>
    <n v="0"/>
    <m/>
  </r>
  <r>
    <x v="713"/>
    <d v="2021-05-19T00:00:00"/>
    <s v="LA BOTANA MEXICAN RESTAURANT INC"/>
    <s v="1547 Hanes Mall Blvd"/>
    <x v="54"/>
    <x v="0"/>
    <n v="27103"/>
    <x v="713"/>
    <m/>
    <s v="U"/>
    <s v="Y"/>
    <s v="NC-06"/>
    <x v="0"/>
    <x v="0"/>
    <x v="0"/>
    <x v="0"/>
    <x v="0"/>
    <x v="0"/>
    <s v="Y"/>
    <s v="Y"/>
    <s v="Y"/>
    <s v="Y"/>
    <s v="Corporation"/>
    <s v="N"/>
    <x v="0"/>
    <x v="0"/>
    <x v="1"/>
    <s v="Restaurant"/>
    <n v="0"/>
    <n v="0"/>
    <m/>
  </r>
  <r>
    <x v="714"/>
    <d v="2021-05-19T00:00:00"/>
    <s v="GRATEFUL FOOD GROUP LLC"/>
    <s v="1807 N Main St"/>
    <x v="62"/>
    <x v="0"/>
    <s v="27262"/>
    <x v="714"/>
    <m/>
    <s v="R"/>
    <s v="N"/>
    <s v="NC-06"/>
    <x v="1"/>
    <x v="0"/>
    <x v="0"/>
    <x v="0"/>
    <x v="0"/>
    <x v="0"/>
    <s v="Y"/>
    <s v="Y"/>
    <s v="Y"/>
    <s v="Y"/>
    <s v="Limited  Liability Company(LLC)"/>
    <s v="N"/>
    <x v="0"/>
    <x v="0"/>
    <x v="1"/>
    <s v="Restaurant"/>
    <n v="0"/>
    <n v="0"/>
    <m/>
  </r>
  <r>
    <x v="715"/>
    <d v="2021-05-19T00:00:00"/>
    <s v="The Mother Earth Group INC"/>
    <s v="500 N Tryon St"/>
    <x v="11"/>
    <x v="0"/>
    <s v="28202"/>
    <x v="715"/>
    <m/>
    <s v="U"/>
    <s v="N"/>
    <s v="NC-12"/>
    <x v="1"/>
    <x v="0"/>
    <x v="0"/>
    <x v="0"/>
    <x v="0"/>
    <x v="0"/>
    <s v="Y"/>
    <s v="Y"/>
    <s v="Y"/>
    <s v="Y"/>
    <s v="Corporation"/>
    <s v="N"/>
    <x v="0"/>
    <x v="0"/>
    <x v="1"/>
    <s v="Restaurant"/>
    <n v="0"/>
    <n v="0"/>
    <m/>
  </r>
  <r>
    <x v="716"/>
    <d v="2021-05-19T00:00:00"/>
    <s v="PB&amp;J's Catering Inc."/>
    <s v="96 Church St NE"/>
    <x v="22"/>
    <x v="0"/>
    <s v="28025"/>
    <x v="716"/>
    <m/>
    <s v="U"/>
    <s v="Y"/>
    <s v="NC-08"/>
    <x v="0"/>
    <x v="1"/>
    <x v="1"/>
    <x v="1"/>
    <x v="1"/>
    <x v="0"/>
    <s v="Y"/>
    <s v="Y"/>
    <s v="N"/>
    <s v="Y"/>
    <s v="Corporation"/>
    <s v="N"/>
    <x v="0"/>
    <x v="0"/>
    <x v="1"/>
    <s v="Caterer"/>
    <n v="0"/>
    <n v="0"/>
    <m/>
  </r>
  <r>
    <x v="717"/>
    <d v="2021-05-19T00:00:00"/>
    <s v="Kanki House of Steaks Durham LLC"/>
    <s v="3504 Mt Moriah Road"/>
    <x v="8"/>
    <x v="0"/>
    <s v="27707"/>
    <x v="717"/>
    <m/>
    <s v="U"/>
    <s v="N"/>
    <s v="NC-04"/>
    <x v="0"/>
    <x v="0"/>
    <x v="1"/>
    <x v="0"/>
    <x v="0"/>
    <x v="0"/>
    <s v="N"/>
    <s v="N"/>
    <s v="Y"/>
    <s v="Y"/>
    <s v="Limited  Liability Company(LLC)"/>
    <s v="Y"/>
    <x v="0"/>
    <x v="1"/>
    <x v="0"/>
    <s v="Restaurant"/>
    <n v="0"/>
    <n v="0"/>
    <m/>
  </r>
  <r>
    <x v="718"/>
    <d v="2021-05-19T00:00:00"/>
    <s v="Great Zhai Men LLC"/>
    <s v="1353 Kildaire Farm Rd"/>
    <x v="28"/>
    <x v="0"/>
    <s v="27511"/>
    <x v="718"/>
    <m/>
    <s v="U"/>
    <s v="N"/>
    <s v="NC-02"/>
    <x v="1"/>
    <x v="0"/>
    <x v="0"/>
    <x v="0"/>
    <x v="0"/>
    <x v="0"/>
    <s v="Y"/>
    <s v="Y"/>
    <s v="Y"/>
    <s v="Y"/>
    <s v="Limited  Liability Company(LLC)"/>
    <s v="N"/>
    <x v="1"/>
    <x v="0"/>
    <x v="0"/>
    <s v="Restaurant"/>
    <n v="0"/>
    <n v="0"/>
    <m/>
  </r>
  <r>
    <x v="719"/>
    <d v="2021-05-19T00:00:00"/>
    <s v="Umami Raleigh Japanese Steakhouse Sushi Bar Inc"/>
    <s v="8411 Brier Creek Pkwy #105"/>
    <x v="4"/>
    <x v="0"/>
    <s v="27617"/>
    <x v="719"/>
    <m/>
    <s v="U"/>
    <s v="N"/>
    <s v="NC-02"/>
    <x v="0"/>
    <x v="0"/>
    <x v="0"/>
    <x v="0"/>
    <x v="0"/>
    <x v="0"/>
    <s v="Y"/>
    <s v="Y"/>
    <s v="Y"/>
    <s v="Y"/>
    <s v="Corporation"/>
    <s v="N"/>
    <x v="1"/>
    <x v="0"/>
    <x v="0"/>
    <s v="Restaurant"/>
    <n v="0"/>
    <n v="0"/>
    <m/>
  </r>
  <r>
    <x v="720"/>
    <d v="2021-05-19T00:00:00"/>
    <s v="Nine Mile Inc"/>
    <s v="233 Montford Ave"/>
    <x v="9"/>
    <x v="0"/>
    <s v="28801"/>
    <x v="720"/>
    <m/>
    <s v="U"/>
    <s v="Y"/>
    <s v="NC-11"/>
    <x v="0"/>
    <x v="0"/>
    <x v="0"/>
    <x v="0"/>
    <x v="0"/>
    <x v="0"/>
    <s v="Y"/>
    <s v="Y"/>
    <s v="Y"/>
    <s v="Y"/>
    <s v="Subchapter S Corporation"/>
    <s v="N"/>
    <x v="1"/>
    <x v="0"/>
    <x v="1"/>
    <s v="Restaurant"/>
    <n v="0"/>
    <n v="0"/>
    <m/>
  </r>
  <r>
    <x v="721"/>
    <d v="2021-05-20T00:00:00"/>
    <s v="Rosanna Jarvis"/>
    <s v="4335 Pine Hall Road"/>
    <x v="170"/>
    <x v="0"/>
    <s v="27052"/>
    <x v="721"/>
    <m/>
    <s v="U"/>
    <s v="N"/>
    <s v="NC-10"/>
    <x v="1"/>
    <x v="0"/>
    <x v="0"/>
    <x v="0"/>
    <x v="0"/>
    <x v="0"/>
    <s v="Y"/>
    <s v="Y"/>
    <s v="Y"/>
    <s v="Y"/>
    <s v="Sole Proprietorship"/>
    <s v="N"/>
    <x v="0"/>
    <x v="0"/>
    <x v="1"/>
    <s v="Restaurant"/>
    <n v="0"/>
    <n v="0"/>
    <m/>
  </r>
  <r>
    <x v="722"/>
    <d v="2021-05-20T00:00:00"/>
    <s v="Iron Chef LLC"/>
    <s v="2108 Cedar Fork Dr"/>
    <x v="12"/>
    <x v="0"/>
    <s v="27407"/>
    <x v="722"/>
    <m/>
    <s v="U"/>
    <s v="Y"/>
    <s v="NC-06"/>
    <x v="1"/>
    <x v="0"/>
    <x v="0"/>
    <x v="0"/>
    <x v="0"/>
    <x v="0"/>
    <s v="Y"/>
    <s v="Y"/>
    <s v="Y"/>
    <s v="Y"/>
    <s v="Limited  Liability Company(LLC)"/>
    <s v="N"/>
    <x v="1"/>
    <x v="0"/>
    <x v="1"/>
    <s v="Caterer"/>
    <n v="0"/>
    <n v="0"/>
    <m/>
  </r>
  <r>
    <x v="723"/>
    <d v="2021-05-20T00:00:00"/>
    <s v="Howard's Pub Inc"/>
    <s v="1175 Irvin Garrish Hwy"/>
    <x v="142"/>
    <x v="0"/>
    <s v="27960"/>
    <x v="723"/>
    <m/>
    <s v="R"/>
    <s v="Y"/>
    <s v="NC-03"/>
    <x v="1"/>
    <x v="0"/>
    <x v="0"/>
    <x v="0"/>
    <x v="0"/>
    <x v="0"/>
    <s v="Y"/>
    <s v="Y"/>
    <s v="Y"/>
    <s v="Y"/>
    <s v="Subchapter S Corporation"/>
    <s v="N"/>
    <x v="0"/>
    <x v="0"/>
    <x v="1"/>
    <s v="Restaurant"/>
    <n v="0"/>
    <n v="0"/>
    <m/>
  </r>
  <r>
    <x v="724"/>
    <d v="2021-05-20T00:00:00"/>
    <s v="Primo Partners III LLC"/>
    <s v="40110 Moring"/>
    <x v="3"/>
    <x v="0"/>
    <s v="27713"/>
    <x v="724"/>
    <s v="Ben &amp; Jerry's"/>
    <s v="U"/>
    <s v="N"/>
    <s v="NC-02"/>
    <x v="1"/>
    <x v="0"/>
    <x v="0"/>
    <x v="0"/>
    <x v="0"/>
    <x v="0"/>
    <s v="Y"/>
    <s v="Y"/>
    <s v="Y"/>
    <s v="Y"/>
    <s v="Limited  Liability Company(LLC)"/>
    <s v="N"/>
    <x v="1"/>
    <x v="0"/>
    <x v="0"/>
    <s v="Restaurant"/>
    <n v="0"/>
    <n v="0"/>
    <m/>
  </r>
  <r>
    <x v="725"/>
    <d v="2021-05-20T00:00:00"/>
    <s v="Charlotte Plaza Restaurant LLC"/>
    <s v="201 S College St"/>
    <x v="11"/>
    <x v="0"/>
    <s v="28244"/>
    <x v="725"/>
    <m/>
    <s v="U"/>
    <s v="N"/>
    <s v="NC-12"/>
    <x v="0"/>
    <x v="1"/>
    <x v="0"/>
    <x v="0"/>
    <x v="0"/>
    <x v="0"/>
    <s v="Y"/>
    <s v="Y"/>
    <s v="N"/>
    <s v="Y"/>
    <s v="Limited  Liability Company(LLC)"/>
    <s v="N"/>
    <x v="0"/>
    <x v="1"/>
    <x v="0"/>
    <s v="Restaurant"/>
    <n v="0"/>
    <n v="0"/>
    <m/>
  </r>
  <r>
    <x v="726"/>
    <d v="2021-05-20T00:00:00"/>
    <s v="anchored sweet treats and savory eats"/>
    <s v="139 Moore Ave"/>
    <x v="126"/>
    <x v="0"/>
    <s v="27030"/>
    <x v="726"/>
    <m/>
    <s v="R"/>
    <s v="N"/>
    <s v="NC-10"/>
    <x v="1"/>
    <x v="1"/>
    <x v="0"/>
    <x v="1"/>
    <x v="0"/>
    <x v="0"/>
    <s v="Y"/>
    <s v="Y"/>
    <s v="Y"/>
    <s v="Y"/>
    <s v="Limited  Liability Company(LLC)"/>
    <s v="N"/>
    <x v="0"/>
    <x v="0"/>
    <x v="1"/>
    <s v="Bakery **"/>
    <n v="0"/>
    <n v="0"/>
    <m/>
  </r>
  <r>
    <x v="727"/>
    <d v="2021-05-20T00:00:00"/>
    <s v="UR SERVED CLT LLC"/>
    <s v="10415 Tisbury Rd Apt 11007"/>
    <x v="11"/>
    <x v="0"/>
    <s v="28216"/>
    <x v="727"/>
    <m/>
    <s v="U"/>
    <s v="N"/>
    <s v="NC-12"/>
    <x v="0"/>
    <x v="0"/>
    <x v="1"/>
    <x v="0"/>
    <x v="0"/>
    <x v="0"/>
    <s v="Y"/>
    <s v="Y"/>
    <s v="Y"/>
    <s v="Y"/>
    <s v="Single Member LLC"/>
    <s v="N"/>
    <x v="1"/>
    <x v="1"/>
    <x v="0"/>
    <s v="Caterer &amp;&amp; Food Stand, Food Truck, Food Cart"/>
    <n v="0"/>
    <n v="0"/>
    <m/>
  </r>
  <r>
    <x v="728"/>
    <d v="2021-05-20T00:00:00"/>
    <s v="Crave Dessert Bar LLC"/>
    <s v="500 W 5th St Suite 120"/>
    <x v="11"/>
    <x v="0"/>
    <s v="28202"/>
    <x v="728"/>
    <m/>
    <s v="U"/>
    <s v="N"/>
    <s v="NC-12"/>
    <x v="1"/>
    <x v="0"/>
    <x v="1"/>
    <x v="0"/>
    <x v="0"/>
    <x v="0"/>
    <s v="Y"/>
    <s v="Y"/>
    <s v="Y"/>
    <s v="Y"/>
    <s v="Limited  Liability Company(LLC)"/>
    <s v="N"/>
    <x v="1"/>
    <x v="0"/>
    <x v="0"/>
    <s v="Bar, Saloon, Lounge, Tavern &amp;&amp; Restaurant"/>
    <n v="0"/>
    <n v="0"/>
    <m/>
  </r>
  <r>
    <x v="729"/>
    <d v="2021-05-20T00:00:00"/>
    <s v="See Joy Enterprises of North Carolina LLC"/>
    <s v="2221 Roslyn Ave"/>
    <x v="11"/>
    <x v="0"/>
    <s v="28208"/>
    <x v="729"/>
    <m/>
    <s v="U"/>
    <s v="Y"/>
    <s v="NC-12"/>
    <x v="0"/>
    <x v="0"/>
    <x v="0"/>
    <x v="0"/>
    <x v="0"/>
    <x v="0"/>
    <s v="N"/>
    <s v="Y"/>
    <s v="Y"/>
    <s v="Y"/>
    <s v="Limited  Liability Company(LLC)"/>
    <s v="Y"/>
    <x v="1"/>
    <x v="0"/>
    <x v="0"/>
    <s v="Snack and Nonalcoholic Beverage Bar &amp;&amp; Food Stand, Food Truck, Food Cart"/>
    <n v="0"/>
    <n v="0"/>
    <m/>
  </r>
  <r>
    <x v="730"/>
    <d v="2021-05-20T00:00:00"/>
    <s v="Starshine Enterprises Inc."/>
    <s v="111 Broadway St"/>
    <x v="9"/>
    <x v="0"/>
    <s v="28801"/>
    <x v="730"/>
    <m/>
    <s v="U"/>
    <s v="Y"/>
    <s v="NC-11"/>
    <x v="0"/>
    <x v="0"/>
    <x v="0"/>
    <x v="0"/>
    <x v="0"/>
    <x v="0"/>
    <s v="Y"/>
    <s v="Y"/>
    <s v="Y"/>
    <s v="Y"/>
    <s v="Corporation"/>
    <s v="N"/>
    <x v="0"/>
    <x v="0"/>
    <x v="1"/>
    <s v="Restaurant"/>
    <n v="0"/>
    <n v="0"/>
    <m/>
  </r>
  <r>
    <x v="731"/>
    <d v="2021-05-20T00:00:00"/>
    <s v="Brain Vick"/>
    <s v="1129 Jeffreys Rd"/>
    <x v="26"/>
    <x v="0"/>
    <s v="27804"/>
    <x v="731"/>
    <m/>
    <s v="R"/>
    <s v="N"/>
    <s v="NC-01"/>
    <x v="0"/>
    <x v="1"/>
    <x v="1"/>
    <x v="0"/>
    <x v="1"/>
    <x v="1"/>
    <s v="Y"/>
    <s v="Y"/>
    <s v="Y"/>
    <s v="Y"/>
    <s v="Sole Proprietorship"/>
    <s v="N"/>
    <x v="1"/>
    <x v="0"/>
    <x v="0"/>
    <s v="Restaurant"/>
    <n v="0"/>
    <n v="0"/>
    <m/>
  </r>
  <r>
    <x v="732"/>
    <d v="2021-05-20T00:00:00"/>
    <s v="Old World Baking Company LLC"/>
    <s v="149 Main St W"/>
    <x v="171"/>
    <x v="0"/>
    <s v="28690"/>
    <x v="732"/>
    <m/>
    <s v="R"/>
    <s v="N"/>
    <s v="NC-05"/>
    <x v="0"/>
    <x v="0"/>
    <x v="0"/>
    <x v="0"/>
    <x v="0"/>
    <x v="0"/>
    <s v="Y"/>
    <s v="Y"/>
    <s v="Y"/>
    <s v="Y"/>
    <s v="Single Member LLC"/>
    <s v="N"/>
    <x v="0"/>
    <x v="0"/>
    <x v="1"/>
    <s v="Restaurant"/>
    <n v="0"/>
    <n v="0"/>
    <m/>
  </r>
  <r>
    <x v="733"/>
    <d v="2021-05-20T00:00:00"/>
    <s v="A &amp; B Catering Inc"/>
    <s v="700 Old Mill Rd"/>
    <x v="62"/>
    <x v="0"/>
    <s v="27265"/>
    <x v="733"/>
    <m/>
    <s v="U"/>
    <s v="N"/>
    <s v="NC-06"/>
    <x v="0"/>
    <x v="0"/>
    <x v="0"/>
    <x v="0"/>
    <x v="0"/>
    <x v="0"/>
    <s v="Y"/>
    <s v="Y"/>
    <s v="Y"/>
    <s v="Y"/>
    <s v="Corporation"/>
    <s v="N"/>
    <x v="0"/>
    <x v="0"/>
    <x v="1"/>
    <s v="Caterer"/>
    <n v="0"/>
    <n v="0"/>
    <m/>
  </r>
  <r>
    <x v="734"/>
    <d v="2021-05-20T00:00:00"/>
    <s v="WMK Enterprises Inc."/>
    <s v="100 Bexley Ct"/>
    <x v="13"/>
    <x v="0"/>
    <s v="28173"/>
    <x v="734"/>
    <s v="Repicci's"/>
    <s v="U"/>
    <s v="N"/>
    <s v="NC-09"/>
    <x v="0"/>
    <x v="0"/>
    <x v="0"/>
    <x v="0"/>
    <x v="0"/>
    <x v="0"/>
    <s v="N"/>
    <s v="N"/>
    <s v="Y"/>
    <s v="N"/>
    <s v="Corporation"/>
    <s v="N"/>
    <x v="0"/>
    <x v="1"/>
    <x v="0"/>
    <s v="Food Stand, Food Truck, Food Cart"/>
    <n v="0"/>
    <n v="0"/>
    <m/>
  </r>
  <r>
    <x v="735"/>
    <d v="2021-05-20T00:00:00"/>
    <s v="Howard Alston"/>
    <s v="2767 US 64 Business W"/>
    <x v="114"/>
    <x v="0"/>
    <s v="27312"/>
    <x v="735"/>
    <m/>
    <s v="R"/>
    <s v="N"/>
    <s v="NC-04"/>
    <x v="0"/>
    <x v="1"/>
    <x v="1"/>
    <x v="1"/>
    <x v="1"/>
    <x v="0"/>
    <s v="N"/>
    <s v="N"/>
    <s v="N"/>
    <s v="N"/>
    <s v="Sole Proprietorship"/>
    <s v="N"/>
    <x v="1"/>
    <x v="1"/>
    <x v="0"/>
    <s v="Food Stand, Food Truck, Food Cart"/>
    <n v="0"/>
    <n v="0"/>
    <m/>
  </r>
  <r>
    <x v="736"/>
    <d v="2021-05-20T00:00:00"/>
    <s v="Mama's Pizza LLC"/>
    <s v="1340 Benvenue Rd"/>
    <x v="26"/>
    <x v="0"/>
    <s v="27804"/>
    <x v="736"/>
    <m/>
    <s v="R"/>
    <s v="N"/>
    <s v="NC-01"/>
    <x v="0"/>
    <x v="0"/>
    <x v="0"/>
    <x v="0"/>
    <x v="0"/>
    <x v="0"/>
    <s v="Y"/>
    <s v="Y"/>
    <s v="Y"/>
    <s v="Y"/>
    <s v="Limited  Liability Company(LLC)"/>
    <s v="N"/>
    <x v="1"/>
    <x v="0"/>
    <x v="0"/>
    <s v="Restaurant"/>
    <n v="0"/>
    <n v="0"/>
    <m/>
  </r>
  <r>
    <x v="737"/>
    <d v="2021-05-20T00:00:00"/>
    <s v="Camino Bakery Inc"/>
    <s v="310 B W. Fourth St."/>
    <x v="54"/>
    <x v="0"/>
    <s v="27101"/>
    <x v="737"/>
    <m/>
    <s v="U"/>
    <s v="Y"/>
    <s v="NC-06"/>
    <x v="1"/>
    <x v="1"/>
    <x v="0"/>
    <x v="0"/>
    <x v="1"/>
    <x v="0"/>
    <s v="Y"/>
    <s v="Y"/>
    <s v="N"/>
    <s v="Y"/>
    <s v="Subchapter S Corporation"/>
    <s v="Y"/>
    <x v="0"/>
    <x v="0"/>
    <x v="1"/>
    <s v="Bakery **"/>
    <n v="0"/>
    <n v="0"/>
    <m/>
  </r>
  <r>
    <x v="738"/>
    <d v="2021-05-20T00:00:00"/>
    <s v="SOUTHERN TREATS INC"/>
    <s v="104 S MAIN STREET"/>
    <x v="172"/>
    <x v="0"/>
    <s v="28166"/>
    <x v="738"/>
    <m/>
    <s v="R"/>
    <s v="N"/>
    <s v="NC-10"/>
    <x v="0"/>
    <x v="1"/>
    <x v="1"/>
    <x v="0"/>
    <x v="1"/>
    <x v="0"/>
    <s v="N"/>
    <s v="Y"/>
    <s v="Y"/>
    <s v="Y"/>
    <s v="Corporation"/>
    <s v="N"/>
    <x v="0"/>
    <x v="0"/>
    <x v="1"/>
    <s v="Food Stand, Food Truck, Food Cart &amp;&amp; Restaurant"/>
    <n v="0"/>
    <n v="0"/>
    <m/>
  </r>
  <r>
    <x v="739"/>
    <d v="2021-05-20T00:00:00"/>
    <s v="Afterburner Cigar Lounge L.L.C."/>
    <s v="506 W Front St"/>
    <x v="150"/>
    <x v="0"/>
    <s v="27546"/>
    <x v="739"/>
    <m/>
    <s v="R"/>
    <s v="N"/>
    <s v="NC-07"/>
    <x v="1"/>
    <x v="0"/>
    <x v="0"/>
    <x v="0"/>
    <x v="0"/>
    <x v="0"/>
    <s v="Y"/>
    <s v="Y"/>
    <s v="Y"/>
    <s v="Y"/>
    <s v="Limited  Liability Company(LLC)"/>
    <s v="N"/>
    <x v="1"/>
    <x v="1"/>
    <x v="0"/>
    <s v="Bar, Saloon, Lounge, Tavern"/>
    <n v="0"/>
    <n v="0"/>
    <m/>
  </r>
  <r>
    <x v="740"/>
    <d v="2021-05-20T00:00:00"/>
    <s v="Fairwood Lanes 2 LLC"/>
    <s v="201 Old Farm Rd S"/>
    <x v="17"/>
    <x v="0"/>
    <s v="27870"/>
    <x v="740"/>
    <m/>
    <s v="R"/>
    <s v="Y"/>
    <s v="NC-01"/>
    <x v="1"/>
    <x v="0"/>
    <x v="0"/>
    <x v="0"/>
    <x v="0"/>
    <x v="0"/>
    <s v="Y"/>
    <s v="Y"/>
    <s v="Y"/>
    <s v="Y"/>
    <s v="Limited  Liability Company(LLC)"/>
    <s v="Y"/>
    <x v="0"/>
    <x v="0"/>
    <x v="1"/>
    <s v="Bar, Saloon, Lounge, Tavern &amp;&amp; Restaurant"/>
    <n v="0"/>
    <n v="0"/>
    <m/>
  </r>
  <r>
    <x v="741"/>
    <d v="2021-05-20T00:00:00"/>
    <s v="Bender Restaurant Management LLC"/>
    <s v="104 Main St NW"/>
    <x v="87"/>
    <x v="0"/>
    <s v="28645"/>
    <x v="741"/>
    <m/>
    <s v="R"/>
    <s v="Y"/>
    <s v="NC-05"/>
    <x v="1"/>
    <x v="0"/>
    <x v="0"/>
    <x v="0"/>
    <x v="0"/>
    <x v="0"/>
    <s v="Y"/>
    <s v="Y"/>
    <s v="Y"/>
    <s v="Y"/>
    <s v="Limited  Liability Company(LLC)"/>
    <s v="N"/>
    <x v="1"/>
    <x v="0"/>
    <x v="1"/>
    <s v="Caterer &amp;&amp; Restaurant"/>
    <n v="0"/>
    <n v="0"/>
    <m/>
  </r>
  <r>
    <x v="742"/>
    <d v="2021-05-20T00:00:00"/>
    <s v="Grandma Hoyt Enterprises LLC"/>
    <s v="421 E Virginia Ave"/>
    <x v="93"/>
    <x v="0"/>
    <s v="28016"/>
    <x v="742"/>
    <m/>
    <s v="U"/>
    <s v="Y"/>
    <s v="NC-05"/>
    <x v="0"/>
    <x v="0"/>
    <x v="0"/>
    <x v="0"/>
    <x v="0"/>
    <x v="0"/>
    <s v="Y"/>
    <s v="Y"/>
    <s v="Y"/>
    <s v="Y"/>
    <s v="Limited  Liability Company(LLC)"/>
    <s v="Y"/>
    <x v="0"/>
    <x v="1"/>
    <x v="1"/>
    <s v="Caterer &amp;&amp; Restaurant"/>
    <n v="0"/>
    <n v="0"/>
    <m/>
  </r>
  <r>
    <x v="743"/>
    <d v="2021-05-20T00:00:00"/>
    <s v="Barbecue &amp; Jazz Inc."/>
    <s v="207 E Thomas St"/>
    <x v="26"/>
    <x v="0"/>
    <s v="27801"/>
    <x v="743"/>
    <m/>
    <s v="R"/>
    <s v="Y"/>
    <s v="NC-01"/>
    <x v="0"/>
    <x v="1"/>
    <x v="0"/>
    <x v="0"/>
    <x v="0"/>
    <x v="0"/>
    <s v="Y"/>
    <s v="Y"/>
    <s v="Y"/>
    <s v="Y"/>
    <s v="Subchapter S Corporation"/>
    <s v="Y"/>
    <x v="1"/>
    <x v="0"/>
    <x v="1"/>
    <s v="Other &amp;&amp; Caterer &amp;&amp; Restaurant"/>
    <n v="0"/>
    <n v="0"/>
    <m/>
  </r>
  <r>
    <x v="744"/>
    <d v="2021-05-20T00:00:00"/>
    <s v="Nikoloff Inc"/>
    <s v="2734 NC 55 Ste B"/>
    <x v="28"/>
    <x v="0"/>
    <s v="27519"/>
    <x v="744"/>
    <m/>
    <s v="U"/>
    <s v="N"/>
    <s v="NC-02"/>
    <x v="0"/>
    <x v="0"/>
    <x v="1"/>
    <x v="0"/>
    <x v="0"/>
    <x v="0"/>
    <s v="Y"/>
    <s v="Y"/>
    <s v="Y"/>
    <s v="Y"/>
    <s v="Sole Proprietorship"/>
    <s v="N"/>
    <x v="0"/>
    <x v="0"/>
    <x v="1"/>
    <s v="Bar, Saloon, Lounge, Tavern"/>
    <n v="0"/>
    <n v="0"/>
    <m/>
  </r>
  <r>
    <x v="745"/>
    <d v="2021-05-20T00:00:00"/>
    <s v="DEVAS FOOD LLC"/>
    <s v="3320 Silas Creek Pkwy"/>
    <x v="54"/>
    <x v="0"/>
    <n v="27103"/>
    <x v="745"/>
    <s v="Great Wraps Grill"/>
    <s v="U"/>
    <s v="N"/>
    <s v="NC-06"/>
    <x v="0"/>
    <x v="0"/>
    <x v="0"/>
    <x v="0"/>
    <x v="0"/>
    <x v="0"/>
    <s v="Y"/>
    <s v="Y"/>
    <s v="Y"/>
    <s v="Y"/>
    <s v="Limited  Liability Company(LLC)"/>
    <s v="N"/>
    <x v="1"/>
    <x v="0"/>
    <x v="1"/>
    <s v="Restaurant"/>
    <n v="0"/>
    <n v="0"/>
    <m/>
  </r>
  <r>
    <x v="746"/>
    <d v="2021-05-20T00:00:00"/>
    <s v="Subway of Madison County Inc."/>
    <s v="815 Patton Ave"/>
    <x v="9"/>
    <x v="0"/>
    <s v="28806"/>
    <x v="746"/>
    <s v="Subway"/>
    <s v="U"/>
    <s v="Y"/>
    <s v="NC-11"/>
    <x v="0"/>
    <x v="0"/>
    <x v="1"/>
    <x v="0"/>
    <x v="0"/>
    <x v="0"/>
    <s v="Y"/>
    <s v="Y"/>
    <s v="Y"/>
    <s v="Y"/>
    <s v="Subchapter S Corporation"/>
    <s v="N"/>
    <x v="0"/>
    <x v="0"/>
    <x v="1"/>
    <s v="Restaurant"/>
    <n v="0"/>
    <n v="0"/>
    <m/>
  </r>
  <r>
    <x v="747"/>
    <d v="2021-05-20T00:00:00"/>
    <s v="SLV FOOD CORP"/>
    <s v="Kwality Ice Cream &amp; Bakers 3606 Davis Drive Unit#110"/>
    <x v="2"/>
    <x v="0"/>
    <s v="27560"/>
    <x v="747"/>
    <m/>
    <s v="U"/>
    <s v="N"/>
    <s v="NC-02"/>
    <x v="1"/>
    <x v="0"/>
    <x v="0"/>
    <x v="0"/>
    <x v="0"/>
    <x v="0"/>
    <s v="Y"/>
    <s v="Y"/>
    <s v="Y"/>
    <s v="Y"/>
    <s v="Subchapter S Corporation"/>
    <s v="N"/>
    <x v="1"/>
    <x v="0"/>
    <x v="1"/>
    <s v="Bakery **"/>
    <n v="0"/>
    <n v="0"/>
    <m/>
  </r>
  <r>
    <x v="748"/>
    <d v="2021-05-20T00:00:00"/>
    <s v="subway of smithfield llc"/>
    <s v="306 S Church St"/>
    <x v="173"/>
    <x v="0"/>
    <s v="27542"/>
    <x v="748"/>
    <s v="Subway"/>
    <s v="R"/>
    <s v="Y"/>
    <s v="NC-01"/>
    <x v="0"/>
    <x v="0"/>
    <x v="1"/>
    <x v="0"/>
    <x v="0"/>
    <x v="0"/>
    <s v="Y"/>
    <s v="Y"/>
    <s v="Y"/>
    <s v="Y"/>
    <s v="Limited  Liability Company(LLC)"/>
    <s v="Y"/>
    <x v="1"/>
    <x v="0"/>
    <x v="0"/>
    <s v="Restaurant"/>
    <n v="0"/>
    <n v="0"/>
    <m/>
  </r>
  <r>
    <x v="749"/>
    <d v="2021-05-20T00:00:00"/>
    <s v="Jo Heaven Inc"/>
    <s v="606 Glenwood Ave"/>
    <x v="4"/>
    <x v="0"/>
    <s v="27603"/>
    <x v="749"/>
    <m/>
    <s v="U"/>
    <s v="N"/>
    <s v="NC-02"/>
    <x v="1"/>
    <x v="0"/>
    <x v="0"/>
    <x v="0"/>
    <x v="0"/>
    <x v="0"/>
    <s v="Y"/>
    <s v="Y"/>
    <s v="Y"/>
    <s v="Y"/>
    <s v="Corporation"/>
    <s v="N"/>
    <x v="1"/>
    <x v="0"/>
    <x v="0"/>
    <s v="Bar, Saloon, Lounge, Tavern"/>
    <n v="0"/>
    <n v="0"/>
    <m/>
  </r>
  <r>
    <x v="750"/>
    <d v="2021-05-20T00:00:00"/>
    <s v="Waffle Tastries LLC"/>
    <s v="1109 Wind Carved Ln"/>
    <x v="174"/>
    <x v="0"/>
    <s v="28110"/>
    <x v="750"/>
    <m/>
    <s v="U"/>
    <s v="N"/>
    <s v="NC-09"/>
    <x v="0"/>
    <x v="1"/>
    <x v="0"/>
    <x v="1"/>
    <x v="1"/>
    <x v="0"/>
    <s v="N"/>
    <s v="N"/>
    <s v="N"/>
    <s v="N"/>
    <s v="Single Member LLC"/>
    <s v="N"/>
    <x v="0"/>
    <x v="0"/>
    <x v="1"/>
    <s v="Food Stand, Food Truck, Food Cart"/>
    <n v="0"/>
    <n v="0"/>
    <m/>
  </r>
  <r>
    <x v="751"/>
    <d v="2021-05-20T00:00:00"/>
    <s v="The Everyday Gourmet LLC"/>
    <s v="18 Brook St Ste 101"/>
    <x v="9"/>
    <x v="0"/>
    <s v="28803"/>
    <x v="751"/>
    <m/>
    <s v="U"/>
    <s v="Y"/>
    <s v="NC-11"/>
    <x v="0"/>
    <x v="1"/>
    <x v="1"/>
    <x v="1"/>
    <x v="0"/>
    <x v="1"/>
    <s v="Y"/>
    <s v="Y"/>
    <s v="N"/>
    <s v="Y"/>
    <s v="Limited  Liability Company(LLC)"/>
    <s v="N"/>
    <x v="0"/>
    <x v="0"/>
    <x v="1"/>
    <s v="Restaurant"/>
    <n v="0"/>
    <n v="0"/>
    <m/>
  </r>
  <r>
    <x v="752"/>
    <d v="2021-05-20T00:00:00"/>
    <s v="Jahan Inc of Chapel Hill Inc"/>
    <s v="1129 Weaver Dairy Road"/>
    <x v="3"/>
    <x v="0"/>
    <s v="27514"/>
    <x v="752"/>
    <m/>
    <s v="U"/>
    <s v="N"/>
    <s v="NC-04"/>
    <x v="1"/>
    <x v="0"/>
    <x v="0"/>
    <x v="0"/>
    <x v="0"/>
    <x v="0"/>
    <s v="Y"/>
    <s v="Y"/>
    <s v="Y"/>
    <s v="Y"/>
    <s v="Corporation"/>
    <s v="N"/>
    <x v="0"/>
    <x v="0"/>
    <x v="1"/>
    <s v="Restaurant"/>
    <n v="0"/>
    <n v="0"/>
    <m/>
  </r>
  <r>
    <x v="753"/>
    <d v="2021-05-20T00:00:00"/>
    <s v="511 Cotanche St Entertainment LLC"/>
    <s v="511 Cotanche St"/>
    <x v="34"/>
    <x v="0"/>
    <s v="27858"/>
    <x v="753"/>
    <m/>
    <s v="U"/>
    <s v="Y"/>
    <s v="NC-01"/>
    <x v="1"/>
    <x v="0"/>
    <x v="1"/>
    <x v="0"/>
    <x v="0"/>
    <x v="0"/>
    <s v="Y"/>
    <s v="Y"/>
    <s v="Y"/>
    <s v="Y"/>
    <s v="Limited  Liability Company(LLC)"/>
    <s v="N"/>
    <x v="1"/>
    <x v="0"/>
    <x v="0"/>
    <s v="Bar, Saloon, Lounge, Tavern &amp;&amp; Restaurant"/>
    <n v="0"/>
    <n v="0"/>
    <m/>
  </r>
  <r>
    <x v="754"/>
    <d v="2021-05-20T00:00:00"/>
    <s v="Persuasian Inc."/>
    <s v="2214 Park Rd"/>
    <x v="11"/>
    <x v="0"/>
    <s v="28203"/>
    <x v="754"/>
    <m/>
    <s v="U"/>
    <s v="N"/>
    <s v="NC-12"/>
    <x v="0"/>
    <x v="1"/>
    <x v="1"/>
    <x v="0"/>
    <x v="1"/>
    <x v="0"/>
    <s v="Y"/>
    <s v="Y"/>
    <s v="N"/>
    <s v="Y"/>
    <s v="Sole Proprietorship"/>
    <s v="N"/>
    <x v="1"/>
    <x v="0"/>
    <x v="0"/>
    <s v="Bar, Saloon, Lounge, Tavern &amp;&amp; Restaurant"/>
    <n v="0"/>
    <n v="0"/>
    <m/>
  </r>
  <r>
    <x v="755"/>
    <d v="2021-05-20T00:00:00"/>
    <s v="Azalea BVC LLC"/>
    <s v="40 E Main St"/>
    <x v="175"/>
    <x v="0"/>
    <s v="28773"/>
    <x v="755"/>
    <m/>
    <s v="R"/>
    <s v="N"/>
    <s v="NC-11"/>
    <x v="1"/>
    <x v="0"/>
    <x v="0"/>
    <x v="0"/>
    <x v="0"/>
    <x v="0"/>
    <s v="Y"/>
    <s v="Y"/>
    <s v="Y"/>
    <s v="Y"/>
    <s v="Limited  Liability Company(LLC)"/>
    <s v="N"/>
    <x v="0"/>
    <x v="0"/>
    <x v="1"/>
    <s v="Restaurant"/>
    <n v="0"/>
    <n v="0"/>
    <m/>
  </r>
  <r>
    <x v="756"/>
    <d v="2021-05-20T00:00:00"/>
    <s v="KHAN HOTELS &amp; HOSPITALITY LLC"/>
    <s v="415 S Swing Rd"/>
    <x v="12"/>
    <x v="0"/>
    <s v="27409"/>
    <x v="756"/>
    <s v="Wyndham GardenÂ®"/>
    <s v="U"/>
    <s v="N"/>
    <s v="NC-06"/>
    <x v="1"/>
    <x v="0"/>
    <x v="0"/>
    <x v="0"/>
    <x v="0"/>
    <x v="0"/>
    <s v="Y"/>
    <s v="Y"/>
    <s v="Y"/>
    <s v="Y"/>
    <s v="Limited  Liability Company(LLC)"/>
    <s v="N"/>
    <x v="1"/>
    <x v="0"/>
    <x v="0"/>
    <s v="Inn **"/>
    <n v="0"/>
    <n v="0"/>
    <m/>
  </r>
  <r>
    <x v="757"/>
    <d v="2021-05-20T00:00:00"/>
    <s v="The Sweet Monkey Cafe L.L.C."/>
    <s v="133 S. Main St. #105"/>
    <x v="111"/>
    <x v="0"/>
    <s v="28753"/>
    <x v="757"/>
    <m/>
    <s v="R"/>
    <s v="N"/>
    <s v="NC-11"/>
    <x v="0"/>
    <x v="0"/>
    <x v="0"/>
    <x v="0"/>
    <x v="0"/>
    <x v="0"/>
    <s v="Y"/>
    <s v="Y"/>
    <s v="Y"/>
    <s v="Y"/>
    <s v="Single Member LLC"/>
    <s v="N"/>
    <x v="0"/>
    <x v="0"/>
    <x v="1"/>
    <s v="Bakery ** &amp;&amp; Caterer &amp;&amp; Restaurant"/>
    <n v="0"/>
    <n v="0"/>
    <m/>
  </r>
  <r>
    <x v="758"/>
    <d v="2021-05-20T00:00:00"/>
    <s v="SURF CITY CHINESE SUSHI BAR INC"/>
    <s v="124 N New River Dr"/>
    <x v="16"/>
    <x v="0"/>
    <s v="28445"/>
    <x v="758"/>
    <m/>
    <s v="U"/>
    <s v="N"/>
    <s v="NC-03"/>
    <x v="1"/>
    <x v="0"/>
    <x v="0"/>
    <x v="0"/>
    <x v="0"/>
    <x v="0"/>
    <s v="Y"/>
    <s v="Y"/>
    <s v="Y"/>
    <s v="Y"/>
    <s v="Corporation"/>
    <s v="N"/>
    <x v="1"/>
    <x v="0"/>
    <x v="0"/>
    <s v="Restaurant"/>
    <n v="0"/>
    <n v="0"/>
    <m/>
  </r>
  <r>
    <x v="759"/>
    <d v="2021-05-20T00:00:00"/>
    <s v="Theresa Ferguson"/>
    <s v="441 High Point St"/>
    <x v="176"/>
    <x v="0"/>
    <s v="27317"/>
    <x v="759"/>
    <m/>
    <s v="R"/>
    <s v="Y"/>
    <s v="NC-06"/>
    <x v="0"/>
    <x v="0"/>
    <x v="1"/>
    <x v="0"/>
    <x v="0"/>
    <x v="0"/>
    <s v="N"/>
    <s v="Y"/>
    <s v="Y"/>
    <s v="Y"/>
    <s v="Sole Proprietorship"/>
    <s v="N"/>
    <x v="0"/>
    <x v="0"/>
    <x v="1"/>
    <s v="Caterer"/>
    <n v="0"/>
    <n v="0"/>
    <m/>
  </r>
  <r>
    <x v="760"/>
    <d v="2021-05-20T00:00:00"/>
    <s v="Mediterranean Deli Inc"/>
    <s v="410 W Franklin St"/>
    <x v="3"/>
    <x v="0"/>
    <s v="27516"/>
    <x v="760"/>
    <m/>
    <s v="U"/>
    <s v="Y"/>
    <s v="NC-04"/>
    <x v="0"/>
    <x v="1"/>
    <x v="1"/>
    <x v="0"/>
    <x v="0"/>
    <x v="0"/>
    <s v="Y"/>
    <s v="N"/>
    <s v="Y"/>
    <s v="Y"/>
    <s v="Corporation"/>
    <s v="N"/>
    <x v="1"/>
    <x v="0"/>
    <x v="0"/>
    <s v="Caterer &amp;&amp; Restaurant"/>
    <n v="0"/>
    <n v="0"/>
    <m/>
  </r>
  <r>
    <x v="761"/>
    <d v="2021-05-20T00:00:00"/>
    <s v="The German Corner"/>
    <s v="630 Greenville Hwy"/>
    <x v="7"/>
    <x v="0"/>
    <s v="28792"/>
    <x v="761"/>
    <m/>
    <s v="R"/>
    <s v="Y"/>
    <s v="NC-11"/>
    <x v="1"/>
    <x v="1"/>
    <x v="1"/>
    <x v="0"/>
    <x v="0"/>
    <x v="0"/>
    <s v="Y"/>
    <s v="Y"/>
    <s v="Y"/>
    <s v="Y"/>
    <s v="Corporation"/>
    <s v="N"/>
    <x v="0"/>
    <x v="0"/>
    <x v="1"/>
    <s v="Restaurant"/>
    <n v="0"/>
    <n v="0"/>
    <m/>
  </r>
  <r>
    <x v="762"/>
    <d v="2021-05-20T00:00:00"/>
    <s v="R2K Restaurant Group Stoney Creek No3 Inc"/>
    <s v="6307 Burlington Rd Suite K"/>
    <x v="20"/>
    <x v="0"/>
    <s v="27377"/>
    <x v="762"/>
    <m/>
    <s v="U"/>
    <s v="N"/>
    <s v="NC-06"/>
    <x v="0"/>
    <x v="0"/>
    <x v="1"/>
    <x v="0"/>
    <x v="0"/>
    <x v="0"/>
    <s v="Y"/>
    <s v="Y"/>
    <s v="Y"/>
    <s v="Y"/>
    <s v="Corporation"/>
    <s v="N"/>
    <x v="1"/>
    <x v="0"/>
    <x v="0"/>
    <s v="Restaurant"/>
    <n v="0"/>
    <n v="0"/>
    <m/>
  </r>
  <r>
    <x v="763"/>
    <d v="2021-05-20T00:00:00"/>
    <s v="Triad Seafood Distribution LLC"/>
    <s v="4459 Indiana Ave"/>
    <x v="54"/>
    <x v="0"/>
    <s v="27105"/>
    <x v="763"/>
    <m/>
    <s v="U"/>
    <s v="Y"/>
    <s v="NC-06"/>
    <x v="0"/>
    <x v="0"/>
    <x v="0"/>
    <x v="0"/>
    <x v="0"/>
    <x v="0"/>
    <s v="Y"/>
    <s v="Y"/>
    <s v="Y"/>
    <s v="Y"/>
    <s v="Corporation"/>
    <s v="Y"/>
    <x v="1"/>
    <x v="0"/>
    <x v="0"/>
    <s v="Restaurant"/>
    <n v="0"/>
    <n v="0"/>
    <m/>
  </r>
  <r>
    <x v="764"/>
    <d v="2021-05-20T00:00:00"/>
    <s v="FORTUNE COOKIES INC"/>
    <s v="805 W Gate City Blvd"/>
    <x v="12"/>
    <x v="0"/>
    <s v="27403"/>
    <x v="764"/>
    <m/>
    <s v="U"/>
    <s v="Y"/>
    <s v="NC-06"/>
    <x v="1"/>
    <x v="0"/>
    <x v="1"/>
    <x v="0"/>
    <x v="0"/>
    <x v="0"/>
    <s v="Y"/>
    <s v="Y"/>
    <s v="Y"/>
    <s v="Y"/>
    <s v="Corporation"/>
    <s v="N"/>
    <x v="1"/>
    <x v="0"/>
    <x v="0"/>
    <s v="Restaurant"/>
    <n v="0"/>
    <n v="0"/>
    <m/>
  </r>
  <r>
    <x v="765"/>
    <d v="2021-05-20T00:00:00"/>
    <s v="Blue Ridge Scoops LLC"/>
    <s v="2441 Sedley Rd"/>
    <x v="11"/>
    <x v="0"/>
    <s v="28211"/>
    <x v="765"/>
    <s v="Ben &amp; Jerry's"/>
    <s v="U"/>
    <s v="N"/>
    <s v="NC-09"/>
    <x v="1"/>
    <x v="0"/>
    <x v="1"/>
    <x v="0"/>
    <x v="0"/>
    <x v="0"/>
    <s v="Y"/>
    <s v="Y"/>
    <s v="Y"/>
    <s v="Y"/>
    <s v="Limited  Liability Company(LLC)"/>
    <s v="N"/>
    <x v="0"/>
    <x v="1"/>
    <x v="1"/>
    <s v="Snack and Nonalcoholic Beverage Bar"/>
    <n v="0"/>
    <n v="0"/>
    <m/>
  </r>
  <r>
    <x v="766"/>
    <d v="2021-05-20T00:00:00"/>
    <s v="Pina Hospitality Group LLC"/>
    <s v="770 Liberty View Ct"/>
    <x v="54"/>
    <x v="0"/>
    <s v="27101"/>
    <x v="766"/>
    <m/>
    <s v="U"/>
    <s v="Y"/>
    <s v="NC-06"/>
    <x v="1"/>
    <x v="0"/>
    <x v="0"/>
    <x v="0"/>
    <x v="0"/>
    <x v="0"/>
    <s v="Y"/>
    <s v="Y"/>
    <s v="Y"/>
    <s v="Y"/>
    <s v="Limited  Liability Company(LLC)"/>
    <s v="Y"/>
    <x v="0"/>
    <x v="1"/>
    <x v="0"/>
    <s v="Bar, Saloon, Lounge, Tavern"/>
    <n v="0"/>
    <n v="0"/>
    <m/>
  </r>
  <r>
    <x v="767"/>
    <d v="2021-05-20T00:00:00"/>
    <s v="Southern Hospitality Catering Inc"/>
    <s v="113 N Church St Apt C"/>
    <x v="12"/>
    <x v="0"/>
    <s v="27401"/>
    <x v="767"/>
    <m/>
    <s v="U"/>
    <s v="Y"/>
    <s v="NC-06"/>
    <x v="0"/>
    <x v="0"/>
    <x v="1"/>
    <x v="0"/>
    <x v="0"/>
    <x v="0"/>
    <s v="Y"/>
    <s v="Y"/>
    <s v="Y"/>
    <s v="Y"/>
    <s v="Subchapter S Corporation"/>
    <s v="Y"/>
    <x v="0"/>
    <x v="1"/>
    <x v="0"/>
    <s v="Caterer"/>
    <n v="0"/>
    <n v="0"/>
    <m/>
  </r>
  <r>
    <x v="768"/>
    <d v="2021-05-20T00:00:00"/>
    <s v="SAPS Troutman Restaurant Inc."/>
    <s v="121 Julian Pl"/>
    <x v="172"/>
    <x v="0"/>
    <s v="28166"/>
    <x v="768"/>
    <s v="Pizza Hut"/>
    <s v="R"/>
    <s v="N"/>
    <s v="NC-10"/>
    <x v="0"/>
    <x v="1"/>
    <x v="1"/>
    <x v="0"/>
    <x v="1"/>
    <x v="1"/>
    <s v="Y"/>
    <s v="N"/>
    <s v="N"/>
    <s v="N"/>
    <s v="Corporation"/>
    <s v="N"/>
    <x v="1"/>
    <x v="0"/>
    <x v="0"/>
    <s v="Restaurant"/>
    <n v="0"/>
    <n v="0"/>
    <m/>
  </r>
  <r>
    <x v="769"/>
    <d v="2021-05-20T00:00:00"/>
    <s v="James Carter"/>
    <s v="7201 Airlie Place"/>
    <x v="0"/>
    <x v="0"/>
    <s v="28403"/>
    <x v="769"/>
    <m/>
    <s v="U"/>
    <s v="N"/>
    <s v="NC-07"/>
    <x v="1"/>
    <x v="1"/>
    <x v="1"/>
    <x v="0"/>
    <x v="0"/>
    <x v="0"/>
    <s v="Y"/>
    <s v="Y"/>
    <s v="Y"/>
    <s v="Y"/>
    <s v="Limited  Liability Company(LLC)"/>
    <s v="Y"/>
    <x v="0"/>
    <x v="1"/>
    <x v="0"/>
    <s v="Bar, Saloon, Lounge, Tavern"/>
    <n v="0"/>
    <n v="0"/>
    <m/>
  </r>
  <r>
    <x v="770"/>
    <d v="2021-05-20T00:00:00"/>
    <s v="Dining Innovations LLC"/>
    <s v="46 Haywood Street Suite 334"/>
    <x v="9"/>
    <x v="0"/>
    <s v="28801"/>
    <x v="770"/>
    <m/>
    <s v="U"/>
    <s v="Y"/>
    <s v="NC-11"/>
    <x v="1"/>
    <x v="0"/>
    <x v="0"/>
    <x v="0"/>
    <x v="0"/>
    <x v="0"/>
    <s v="Y"/>
    <s v="Y"/>
    <s v="Y"/>
    <s v="N"/>
    <s v="Limited  Liability Company(LLC)"/>
    <s v="N"/>
    <x v="0"/>
    <x v="1"/>
    <x v="0"/>
    <s v="Caterer &amp;&amp; Restaurant"/>
    <n v="0"/>
    <n v="0"/>
    <m/>
  </r>
  <r>
    <x v="771"/>
    <d v="2021-05-20T00:00:00"/>
    <s v="Personal Touch Catering NC LLC"/>
    <s v="3010 Lark Dr"/>
    <x v="12"/>
    <x v="0"/>
    <s v="27407"/>
    <x v="771"/>
    <m/>
    <s v="U"/>
    <s v="N"/>
    <s v="NC-06"/>
    <x v="1"/>
    <x v="1"/>
    <x v="1"/>
    <x v="1"/>
    <x v="0"/>
    <x v="0"/>
    <s v="Y"/>
    <s v="Y"/>
    <s v="Y"/>
    <s v="Y"/>
    <s v="Limited  Liability Company(LLC)"/>
    <s v="N"/>
    <x v="0"/>
    <x v="1"/>
    <x v="1"/>
    <s v="Caterer"/>
    <n v="0"/>
    <n v="0"/>
    <m/>
  </r>
  <r>
    <x v="772"/>
    <d v="2021-05-20T00:00:00"/>
    <s v="FSMP LLC"/>
    <s v="555 Fayetteville St Ste 115"/>
    <x v="4"/>
    <x v="0"/>
    <s v="27601"/>
    <x v="772"/>
    <m/>
    <s v="U"/>
    <s v="Y"/>
    <s v="NC-02"/>
    <x v="1"/>
    <x v="0"/>
    <x v="0"/>
    <x v="0"/>
    <x v="0"/>
    <x v="0"/>
    <s v="Y"/>
    <s v="Y"/>
    <s v="Y"/>
    <s v="Y"/>
    <s v="Limited  Liability Company(LLC)"/>
    <s v="N"/>
    <x v="0"/>
    <x v="0"/>
    <x v="1"/>
    <s v="Bar, Saloon, Lounge, Tavern"/>
    <n v="0"/>
    <n v="0"/>
    <m/>
  </r>
  <r>
    <x v="773"/>
    <d v="2021-05-20T00:00:00"/>
    <s v="Toreros V Mexican Restaurant"/>
    <s v="1207 Kildaire Farm Rd"/>
    <x v="28"/>
    <x v="0"/>
    <s v="27511"/>
    <x v="773"/>
    <m/>
    <s v="U"/>
    <s v="N"/>
    <s v="NC-02"/>
    <x v="0"/>
    <x v="0"/>
    <x v="1"/>
    <x v="0"/>
    <x v="1"/>
    <x v="0"/>
    <s v="Y"/>
    <s v="Y"/>
    <s v="Y"/>
    <s v="Y"/>
    <s v="Corporation"/>
    <s v="N"/>
    <x v="1"/>
    <x v="0"/>
    <x v="0"/>
    <s v="Restaurant"/>
    <n v="0"/>
    <n v="0"/>
    <m/>
  </r>
  <r>
    <x v="774"/>
    <d v="2021-05-20T00:00:00"/>
    <s v="Biagio's Italian Coffee &amp; Espresso Bar LLC"/>
    <s v="622 Court St"/>
    <x v="59"/>
    <x v="0"/>
    <s v="28540"/>
    <x v="774"/>
    <m/>
    <s v="U"/>
    <s v="N"/>
    <s v="NC-03"/>
    <x v="1"/>
    <x v="1"/>
    <x v="1"/>
    <x v="1"/>
    <x v="0"/>
    <x v="0"/>
    <s v="Y"/>
    <s v="Y"/>
    <s v="N"/>
    <s v="Y"/>
    <s v="Limited  Liability Company(LLC)"/>
    <s v="N"/>
    <x v="1"/>
    <x v="0"/>
    <x v="1"/>
    <s v="Restaurant"/>
    <n v="0"/>
    <n v="0"/>
    <m/>
  </r>
  <r>
    <x v="775"/>
    <d v="2021-05-20T00:00:00"/>
    <s v="The Flour Box LLC"/>
    <s v="511 S Main St Apt"/>
    <x v="54"/>
    <x v="0"/>
    <s v="27101"/>
    <x v="775"/>
    <m/>
    <s v="U"/>
    <s v="N"/>
    <s v="NC-06"/>
    <x v="1"/>
    <x v="1"/>
    <x v="1"/>
    <x v="1"/>
    <x v="1"/>
    <x v="0"/>
    <s v="Y"/>
    <s v="Y"/>
    <s v="N"/>
    <s v="N"/>
    <s v="Limited  Liability Company(LLC)"/>
    <s v="Y"/>
    <x v="0"/>
    <x v="0"/>
    <x v="1"/>
    <s v="Restaurant"/>
    <n v="0"/>
    <n v="0"/>
    <m/>
  </r>
  <r>
    <x v="776"/>
    <d v="2021-05-20T00:00:00"/>
    <s v="Hector's Restaurants Inc."/>
    <s v="6 Patton Ave"/>
    <x v="9"/>
    <x v="0"/>
    <s v="28801"/>
    <x v="776"/>
    <m/>
    <s v="U"/>
    <s v="Y"/>
    <s v="NC-11"/>
    <x v="1"/>
    <x v="0"/>
    <x v="0"/>
    <x v="0"/>
    <x v="0"/>
    <x v="0"/>
    <s v="Y"/>
    <s v="Y"/>
    <s v="Y"/>
    <s v="Y"/>
    <s v="Corporation"/>
    <s v="N"/>
    <x v="1"/>
    <x v="0"/>
    <x v="0"/>
    <s v="Restaurant"/>
    <n v="0"/>
    <n v="0"/>
    <m/>
  </r>
  <r>
    <x v="777"/>
    <d v="2021-05-20T00:00:00"/>
    <s v="BOBBY OUTLAW"/>
    <s v="6617 Falls Of Neuse Rd Ste 105"/>
    <x v="4"/>
    <x v="0"/>
    <s v="27615"/>
    <x v="777"/>
    <m/>
    <s v="U"/>
    <s v="N"/>
    <s v="NC-02"/>
    <x v="0"/>
    <x v="0"/>
    <x v="1"/>
    <x v="0"/>
    <x v="0"/>
    <x v="0"/>
    <s v="Y"/>
    <s v="Y"/>
    <s v="Y"/>
    <s v="Y"/>
    <s v="Sole Proprietorship"/>
    <s v="N"/>
    <x v="1"/>
    <x v="1"/>
    <x v="0"/>
    <s v="Bakery **"/>
    <n v="0"/>
    <n v="0"/>
    <m/>
  </r>
  <r>
    <x v="778"/>
    <d v="2021-05-20T00:00:00"/>
    <s v="Blend of Soul LLC"/>
    <s v="425 Seastone St"/>
    <x v="4"/>
    <x v="0"/>
    <s v="27603"/>
    <x v="778"/>
    <m/>
    <s v="U"/>
    <s v="Y"/>
    <s v="NC-02"/>
    <x v="0"/>
    <x v="1"/>
    <x v="1"/>
    <x v="0"/>
    <x v="0"/>
    <x v="0"/>
    <s v="Y"/>
    <s v="Y"/>
    <s v="Y"/>
    <s v="Y"/>
    <s v="Limited  Liability Company(LLC)"/>
    <s v="N"/>
    <x v="1"/>
    <x v="0"/>
    <x v="1"/>
    <s v="Food Stand, Food Truck, Food Cart"/>
    <n v="0"/>
    <n v="0"/>
    <m/>
  </r>
  <r>
    <x v="779"/>
    <d v="2021-05-20T00:00:00"/>
    <s v="Kona Ice of Marlboro County LLC"/>
    <s v="8001 Scotch Meadows Dr"/>
    <x v="177"/>
    <x v="0"/>
    <s v="28352"/>
    <x v="779"/>
    <s v="Kona Ice"/>
    <s v="R"/>
    <s v="Y"/>
    <s v="NC-09"/>
    <x v="0"/>
    <x v="0"/>
    <x v="0"/>
    <x v="0"/>
    <x v="0"/>
    <x v="0"/>
    <s v="Y"/>
    <s v="Y"/>
    <s v="Y"/>
    <s v="N"/>
    <s v="Corporation"/>
    <s v="N"/>
    <x v="1"/>
    <x v="0"/>
    <x v="1"/>
    <s v="Food Stand, Food Truck, Food Cart"/>
    <n v="0"/>
    <n v="0"/>
    <m/>
  </r>
  <r>
    <x v="780"/>
    <d v="2021-05-20T00:00:00"/>
    <s v="Pham Inc"/>
    <s v="8156 S Tryon St # G"/>
    <x v="11"/>
    <x v="0"/>
    <s v="28273"/>
    <x v="780"/>
    <m/>
    <s v="U"/>
    <s v="N"/>
    <s v="NC-09"/>
    <x v="0"/>
    <x v="0"/>
    <x v="0"/>
    <x v="0"/>
    <x v="0"/>
    <x v="0"/>
    <s v="Y"/>
    <s v="Y"/>
    <s v="Y"/>
    <s v="Y"/>
    <s v="Subchapter S Corporation"/>
    <s v="N"/>
    <x v="0"/>
    <x v="0"/>
    <x v="1"/>
    <s v="Restaurant"/>
    <n v="0"/>
    <n v="0"/>
    <m/>
  </r>
  <r>
    <x v="781"/>
    <d v="2021-05-20T00:00:00"/>
    <s v="Subway of Waynesville INC"/>
    <s v="815 Patton Ave"/>
    <x v="9"/>
    <x v="0"/>
    <s v="28806"/>
    <x v="781"/>
    <s v="Subway"/>
    <s v="U"/>
    <s v="Y"/>
    <s v="NC-11"/>
    <x v="0"/>
    <x v="0"/>
    <x v="0"/>
    <x v="0"/>
    <x v="0"/>
    <x v="0"/>
    <s v="Y"/>
    <s v="Y"/>
    <s v="Y"/>
    <s v="Y"/>
    <s v="Corporation"/>
    <s v="N"/>
    <x v="0"/>
    <x v="0"/>
    <x v="1"/>
    <s v="Restaurant"/>
    <n v="0"/>
    <n v="0"/>
    <m/>
  </r>
  <r>
    <x v="782"/>
    <d v="2021-05-20T00:00:00"/>
    <s v="HWANG &amp; CHO LLC"/>
    <s v="1036 CROSSROADS DR"/>
    <x v="72"/>
    <x v="0"/>
    <s v="28625"/>
    <x v="782"/>
    <s v="American Deli"/>
    <s v="R"/>
    <s v="N"/>
    <s v="NC-05"/>
    <x v="0"/>
    <x v="0"/>
    <x v="1"/>
    <x v="0"/>
    <x v="0"/>
    <x v="0"/>
    <s v="Y"/>
    <s v="Y"/>
    <s v="Y"/>
    <s v="Y"/>
    <s v="Limited  Liability Company(LLC)"/>
    <s v="N"/>
    <x v="1"/>
    <x v="0"/>
    <x v="1"/>
    <s v="Restaurant"/>
    <n v="0"/>
    <n v="0"/>
    <m/>
  </r>
  <r>
    <x v="783"/>
    <d v="2021-05-20T00:00:00"/>
    <s v="Raleigh Rockin Rolls Inc"/>
    <s v="9650 Strickland Rd Ste 101"/>
    <x v="4"/>
    <x v="0"/>
    <s v="27615"/>
    <x v="783"/>
    <m/>
    <s v="U"/>
    <s v="N"/>
    <s v="NC-02"/>
    <x v="0"/>
    <x v="0"/>
    <x v="1"/>
    <x v="0"/>
    <x v="0"/>
    <x v="0"/>
    <s v="Y"/>
    <s v="Y"/>
    <s v="Y"/>
    <s v="Y"/>
    <s v="Corporation"/>
    <s v="N"/>
    <x v="1"/>
    <x v="0"/>
    <x v="0"/>
    <s v="Restaurant"/>
    <n v="0"/>
    <n v="0"/>
    <m/>
  </r>
  <r>
    <x v="784"/>
    <d v="2021-05-20T00:00:00"/>
    <s v="Niyo Japanese Express Inc."/>
    <s v="3509 David Cox Rd Suite H"/>
    <x v="11"/>
    <x v="0"/>
    <s v="28269"/>
    <x v="784"/>
    <m/>
    <s v="U"/>
    <s v="N"/>
    <s v="NC-08"/>
    <x v="1"/>
    <x v="1"/>
    <x v="1"/>
    <x v="1"/>
    <x v="1"/>
    <x v="0"/>
    <s v="Y"/>
    <s v="Y"/>
    <s v="N"/>
    <s v="N"/>
    <s v="Corporation"/>
    <s v="N"/>
    <x v="1"/>
    <x v="0"/>
    <x v="0"/>
    <s v="Restaurant"/>
    <n v="0"/>
    <n v="0"/>
    <m/>
  </r>
  <r>
    <x v="785"/>
    <d v="2021-05-20T00:00:00"/>
    <s v="BigFamily Pizza Inc"/>
    <s v="6210 Rogers Rd"/>
    <x v="178"/>
    <x v="0"/>
    <s v="27571"/>
    <x v="785"/>
    <m/>
    <s v="U"/>
    <s v="N"/>
    <s v="NC-04"/>
    <x v="0"/>
    <x v="1"/>
    <x v="1"/>
    <x v="0"/>
    <x v="1"/>
    <x v="0"/>
    <s v="Y"/>
    <s v="Y"/>
    <s v="Y"/>
    <s v="Y"/>
    <s v="Subchapter S Corporation"/>
    <s v="N"/>
    <x v="0"/>
    <x v="1"/>
    <x v="1"/>
    <s v="Restaurant"/>
    <n v="0"/>
    <n v="0"/>
    <m/>
  </r>
  <r>
    <x v="786"/>
    <d v="2021-05-20T00:00:00"/>
    <s v="The Mini Dingo LLC"/>
    <s v="111 E Front St"/>
    <x v="64"/>
    <x v="0"/>
    <s v="27215"/>
    <x v="786"/>
    <m/>
    <s v="U"/>
    <s v="Y"/>
    <s v="NC-06"/>
    <x v="1"/>
    <x v="0"/>
    <x v="1"/>
    <x v="0"/>
    <x v="0"/>
    <x v="0"/>
    <s v="Y"/>
    <s v="Y"/>
    <s v="Y"/>
    <s v="Y"/>
    <s v="Single Member LLC"/>
    <s v="N"/>
    <x v="0"/>
    <x v="0"/>
    <x v="1"/>
    <s v="Bar, Saloon, Lounge, Tavern"/>
    <n v="0"/>
    <n v="0"/>
    <m/>
  </r>
  <r>
    <x v="787"/>
    <d v="2021-05-20T00:00:00"/>
    <s v="Yummy Tummy Group LLC"/>
    <s v="1826 Nantuckett Ln Apt 201"/>
    <x v="11"/>
    <x v="0"/>
    <s v="28270"/>
    <x v="787"/>
    <s v="Auntie Anne's"/>
    <s v="U"/>
    <s v="N"/>
    <s v="NC-09"/>
    <x v="0"/>
    <x v="0"/>
    <x v="1"/>
    <x v="0"/>
    <x v="0"/>
    <x v="0"/>
    <s v="Y"/>
    <s v="Y"/>
    <s v="Y"/>
    <s v="Y"/>
    <s v="Limited  Liability Company(LLC)"/>
    <s v="N"/>
    <x v="1"/>
    <x v="0"/>
    <x v="1"/>
    <s v="Restaurant"/>
    <n v="0"/>
    <n v="0"/>
    <m/>
  </r>
  <r>
    <x v="788"/>
    <d v="2021-05-20T00:00:00"/>
    <s v="Lake Gaston Brewing Company LLC"/>
    <s v="124 Hay St"/>
    <x v="40"/>
    <x v="0"/>
    <s v="28301"/>
    <x v="788"/>
    <m/>
    <s v="U"/>
    <s v="Y"/>
    <s v="NC-08"/>
    <x v="1"/>
    <x v="1"/>
    <x v="1"/>
    <x v="0"/>
    <x v="0"/>
    <x v="0"/>
    <s v="Y"/>
    <s v="Y"/>
    <s v="N"/>
    <s v="Y"/>
    <s v="Corporation"/>
    <s v="Y"/>
    <x v="0"/>
    <x v="1"/>
    <x v="0"/>
    <s v="Brewery and/or microbrewery ** &amp;&amp; Brewpub, Tasting Room, Taproom ** &amp;&amp; Restaurant"/>
    <n v="0"/>
    <n v="0"/>
    <m/>
  </r>
  <r>
    <x v="789"/>
    <d v="2021-05-20T00:00:00"/>
    <s v="Subway of Arden Inc"/>
    <s v="815 Patton Ave"/>
    <x v="9"/>
    <x v="0"/>
    <s v="28806"/>
    <x v="789"/>
    <s v="Subway"/>
    <s v="U"/>
    <s v="Y"/>
    <s v="NC-11"/>
    <x v="0"/>
    <x v="1"/>
    <x v="1"/>
    <x v="0"/>
    <x v="0"/>
    <x v="0"/>
    <s v="Y"/>
    <s v="Y"/>
    <s v="Y"/>
    <s v="Y"/>
    <s v="Subchapter S Corporation"/>
    <s v="N"/>
    <x v="0"/>
    <x v="0"/>
    <x v="1"/>
    <s v="Restaurant"/>
    <n v="0"/>
    <n v="0"/>
    <m/>
  </r>
  <r>
    <x v="790"/>
    <d v="2021-05-20T00:00:00"/>
    <s v="Bowbarr Inc"/>
    <s v="705 W Rosemary St"/>
    <x v="32"/>
    <x v="0"/>
    <s v="27510"/>
    <x v="790"/>
    <m/>
    <s v="U"/>
    <s v="N"/>
    <s v="NC-04"/>
    <x v="0"/>
    <x v="1"/>
    <x v="1"/>
    <x v="0"/>
    <x v="0"/>
    <x v="0"/>
    <s v="Y"/>
    <s v="Y"/>
    <s v="Y"/>
    <s v="Y"/>
    <s v="Corporation"/>
    <s v="Y"/>
    <x v="0"/>
    <x v="0"/>
    <x v="1"/>
    <s v="Bar, Saloon, Lounge, Tavern"/>
    <n v="0"/>
    <n v="0"/>
    <m/>
  </r>
  <r>
    <x v="791"/>
    <d v="2021-05-20T00:00:00"/>
    <s v="S &amp; L FOOD GROUP INC"/>
    <s v="5352 Yadkin Rd"/>
    <x v="40"/>
    <x v="0"/>
    <s v="28303"/>
    <x v="791"/>
    <m/>
    <s v="U"/>
    <s v="N"/>
    <s v="NC-08"/>
    <x v="0"/>
    <x v="1"/>
    <x v="1"/>
    <x v="0"/>
    <x v="0"/>
    <x v="0"/>
    <s v="Y"/>
    <s v="Y"/>
    <s v="Y"/>
    <s v="Y"/>
    <s v="Subchapter S Corporation"/>
    <s v="N"/>
    <x v="1"/>
    <x v="0"/>
    <x v="0"/>
    <s v="Restaurant"/>
    <n v="0"/>
    <n v="0"/>
    <m/>
  </r>
  <r>
    <x v="792"/>
    <d v="2021-05-20T00:00:00"/>
    <s v="Community Discovery Corp"/>
    <s v="1860 Lindbergh St"/>
    <x v="11"/>
    <x v="0"/>
    <s v="28208"/>
    <x v="792"/>
    <m/>
    <s v="U"/>
    <s v="Y"/>
    <s v="NC-12"/>
    <x v="1"/>
    <x v="0"/>
    <x v="0"/>
    <x v="0"/>
    <x v="0"/>
    <x v="0"/>
    <s v="Y"/>
    <s v="Y"/>
    <s v="Y"/>
    <s v="Y"/>
    <s v="Corporation"/>
    <s v="Y"/>
    <x v="0"/>
    <x v="0"/>
    <x v="1"/>
    <s v="Caterer &amp;&amp; Restaurant"/>
    <n v="0"/>
    <n v="0"/>
    <m/>
  </r>
  <r>
    <x v="793"/>
    <d v="2021-05-20T00:00:00"/>
    <s v="Southern Roots Restaurant Inc"/>
    <s v="119 E Main St"/>
    <x v="65"/>
    <x v="0"/>
    <s v="27282"/>
    <x v="793"/>
    <m/>
    <s v="U"/>
    <s v="N"/>
    <s v="NC-06"/>
    <x v="1"/>
    <x v="1"/>
    <x v="0"/>
    <x v="0"/>
    <x v="0"/>
    <x v="0"/>
    <s v="Y"/>
    <s v="Y"/>
    <s v="Y"/>
    <s v="Y"/>
    <s v="Corporation"/>
    <s v="N"/>
    <x v="0"/>
    <x v="0"/>
    <x v="1"/>
    <s v="Bar, Saloon, Lounge, Tavern &amp;&amp; Restaurant"/>
    <n v="0"/>
    <n v="0"/>
    <m/>
  </r>
  <r>
    <x v="794"/>
    <d v="2021-05-20T00:00:00"/>
    <s v="Sheila's Carolina Kitchen LLC"/>
    <s v="25099 NC Hwy 12"/>
    <x v="179"/>
    <x v="0"/>
    <s v="27982"/>
    <x v="794"/>
    <m/>
    <s v="U"/>
    <s v="Y"/>
    <s v="NC-03"/>
    <x v="1"/>
    <x v="1"/>
    <x v="1"/>
    <x v="0"/>
    <x v="0"/>
    <x v="1"/>
    <s v="Y"/>
    <s v="Y"/>
    <s v="Y"/>
    <s v="Y"/>
    <s v="Limited  Liability Company(LLC)"/>
    <s v="N"/>
    <x v="0"/>
    <x v="0"/>
    <x v="1"/>
    <s v="Restaurant"/>
    <n v="0"/>
    <n v="0"/>
    <m/>
  </r>
  <r>
    <x v="795"/>
    <d v="2021-05-20T00:00:00"/>
    <s v="Luo Hospitality International Inc"/>
    <s v="7010 Smith Corners Blvd Ste F"/>
    <x v="11"/>
    <x v="0"/>
    <s v="28269"/>
    <x v="795"/>
    <m/>
    <s v="U"/>
    <s v="N"/>
    <s v="NC-08"/>
    <x v="0"/>
    <x v="1"/>
    <x v="1"/>
    <x v="0"/>
    <x v="1"/>
    <x v="1"/>
    <s v="Y"/>
    <s v="Y"/>
    <s v="N"/>
    <s v="Y"/>
    <s v="Corporation"/>
    <s v="N"/>
    <x v="1"/>
    <x v="0"/>
    <x v="0"/>
    <s v="Restaurant"/>
    <n v="0"/>
    <n v="0"/>
    <m/>
  </r>
  <r>
    <x v="796"/>
    <d v="2021-05-20T00:00:00"/>
    <s v="3LT LLC"/>
    <s v="3317 Stone Castle Ct"/>
    <x v="4"/>
    <x v="0"/>
    <s v="27613"/>
    <x v="796"/>
    <m/>
    <s v="U"/>
    <s v="N"/>
    <s v="NC-02"/>
    <x v="0"/>
    <x v="1"/>
    <x v="1"/>
    <x v="0"/>
    <x v="0"/>
    <x v="0"/>
    <s v="Y"/>
    <s v="Y"/>
    <s v="Y"/>
    <s v="Y"/>
    <s v="Limited  Liability Company(LLC)"/>
    <s v="N"/>
    <x v="1"/>
    <x v="0"/>
    <x v="1"/>
    <s v="Restaurant"/>
    <n v="0"/>
    <n v="0"/>
    <m/>
  </r>
  <r>
    <x v="797"/>
    <d v="2021-05-20T00:00:00"/>
    <s v="KZ Hospitality LLC"/>
    <s v="6205 Ramada Dr"/>
    <x v="160"/>
    <x v="0"/>
    <s v="27012"/>
    <x v="797"/>
    <m/>
    <s v="U"/>
    <s v="N"/>
    <s v="NC-10"/>
    <x v="0"/>
    <x v="0"/>
    <x v="0"/>
    <x v="0"/>
    <x v="0"/>
    <x v="0"/>
    <s v="Y"/>
    <s v="Y"/>
    <s v="Y"/>
    <s v="Y"/>
    <s v="Limited  Liability Company(LLC)"/>
    <s v="N"/>
    <x v="0"/>
    <x v="0"/>
    <x v="1"/>
    <s v="Inn ** &amp;&amp; Bar, Saloon, Lounge, Tavern &amp;&amp; Caterer"/>
    <n v="0"/>
    <n v="0"/>
    <m/>
  </r>
  <r>
    <x v="798"/>
    <d v="2021-05-20T00:00:00"/>
    <s v="College Grill and Catering LLC"/>
    <s v="5337 Us Highway 264 W Building 5"/>
    <x v="67"/>
    <x v="0"/>
    <s v="27889"/>
    <x v="798"/>
    <m/>
    <s v="R"/>
    <s v="N"/>
    <s v="NC-01"/>
    <x v="0"/>
    <x v="0"/>
    <x v="0"/>
    <x v="0"/>
    <x v="1"/>
    <x v="0"/>
    <s v="Y"/>
    <s v="N"/>
    <s v="Y"/>
    <s v="N"/>
    <s v="Limited  Liability Company(LLC)"/>
    <s v="N"/>
    <x v="0"/>
    <x v="0"/>
    <x v="1"/>
    <s v="Snack and Nonalcoholic Beverage Bar &amp;&amp; Caterer &amp;&amp; Restaurant"/>
    <n v="0"/>
    <n v="0"/>
    <m/>
  </r>
  <r>
    <x v="799"/>
    <d v="2021-05-20T00:00:00"/>
    <s v="R &amp; C BOTHAM LLC"/>
    <s v="1722 NC HWY 9"/>
    <x v="104"/>
    <x v="0"/>
    <s v="28711"/>
    <x v="799"/>
    <m/>
    <s v="U"/>
    <s v="N"/>
    <s v="NC-11"/>
    <x v="1"/>
    <x v="0"/>
    <x v="0"/>
    <x v="0"/>
    <x v="0"/>
    <x v="0"/>
    <s v="Y"/>
    <s v="Y"/>
    <s v="Y"/>
    <s v="Y"/>
    <s v="Limited  Liability Company(LLC)"/>
    <s v="N"/>
    <x v="0"/>
    <x v="1"/>
    <x v="1"/>
    <s v="Restaurant"/>
    <n v="0"/>
    <n v="0"/>
    <m/>
  </r>
  <r>
    <x v="800"/>
    <d v="2021-05-20T00:00:00"/>
    <s v="SAKURA ICHIBAN LLC"/>
    <s v="3015 W Gate City Blvd"/>
    <x v="12"/>
    <x v="0"/>
    <s v="27403"/>
    <x v="800"/>
    <m/>
    <s v="U"/>
    <s v="N"/>
    <s v="NC-06"/>
    <x v="0"/>
    <x v="0"/>
    <x v="1"/>
    <x v="0"/>
    <x v="0"/>
    <x v="0"/>
    <s v="Y"/>
    <s v="Y"/>
    <s v="Y"/>
    <s v="Y"/>
    <s v="Limited  Liability Company(LLC)"/>
    <s v="N"/>
    <x v="1"/>
    <x v="0"/>
    <x v="0"/>
    <s v="Restaurant"/>
    <n v="0"/>
    <n v="0"/>
    <m/>
  </r>
  <r>
    <x v="801"/>
    <d v="2021-05-20T00:00:00"/>
    <s v="Brier Creek Beer Garden Inc"/>
    <s v="8521 Brier Creek Pkwy"/>
    <x v="4"/>
    <x v="0"/>
    <s v="27617"/>
    <x v="801"/>
    <m/>
    <s v="U"/>
    <s v="N"/>
    <s v="NC-02"/>
    <x v="0"/>
    <x v="1"/>
    <x v="1"/>
    <x v="0"/>
    <x v="0"/>
    <x v="0"/>
    <s v="Y"/>
    <s v="Y"/>
    <s v="Y"/>
    <s v="Y"/>
    <s v="Corporation"/>
    <s v="N"/>
    <x v="1"/>
    <x v="0"/>
    <x v="0"/>
    <s v="Restaurant"/>
    <n v="0"/>
    <n v="0"/>
    <m/>
  </r>
  <r>
    <x v="802"/>
    <d v="2021-05-20T00:00:00"/>
    <s v="Subway of Regent Park Inc"/>
    <s v="815 Patton Ave"/>
    <x v="9"/>
    <x v="0"/>
    <s v="28806"/>
    <x v="802"/>
    <s v="Subway"/>
    <s v="U"/>
    <s v="Y"/>
    <s v="NC-11"/>
    <x v="0"/>
    <x v="0"/>
    <x v="0"/>
    <x v="0"/>
    <x v="0"/>
    <x v="0"/>
    <s v="Y"/>
    <s v="Y"/>
    <s v="Y"/>
    <s v="Y"/>
    <s v="Corporation"/>
    <s v="N"/>
    <x v="0"/>
    <x v="0"/>
    <x v="1"/>
    <s v="Restaurant"/>
    <n v="0"/>
    <n v="0"/>
    <m/>
  </r>
  <r>
    <x v="803"/>
    <d v="2021-05-20T00:00:00"/>
    <s v="Micromanagers LLC"/>
    <s v="100 E Franklin St Suite F"/>
    <x v="3"/>
    <x v="0"/>
    <s v="27514"/>
    <x v="803"/>
    <m/>
    <s v="U"/>
    <s v="Y"/>
    <s v="NC-04"/>
    <x v="1"/>
    <x v="0"/>
    <x v="0"/>
    <x v="0"/>
    <x v="0"/>
    <x v="0"/>
    <s v="Y"/>
    <s v="Y"/>
    <s v="Y"/>
    <s v="Y"/>
    <s v="Limited  Liability Company(LLC)"/>
    <s v="N"/>
    <x v="0"/>
    <x v="1"/>
    <x v="0"/>
    <s v="Brewery and/or microbrewery ** &amp;&amp; Restaurant"/>
    <n v="0"/>
    <n v="0"/>
    <m/>
  </r>
  <r>
    <x v="804"/>
    <d v="2021-05-20T00:00:00"/>
    <s v="Subway of Clyde"/>
    <s v="815 Patton Ave"/>
    <x v="9"/>
    <x v="0"/>
    <s v="28806"/>
    <x v="804"/>
    <s v="Subway"/>
    <s v="U"/>
    <s v="Y"/>
    <s v="NC-11"/>
    <x v="0"/>
    <x v="0"/>
    <x v="0"/>
    <x v="0"/>
    <x v="0"/>
    <x v="0"/>
    <s v="Y"/>
    <s v="Y"/>
    <s v="Y"/>
    <s v="Y"/>
    <s v="Corporation"/>
    <s v="N"/>
    <x v="0"/>
    <x v="0"/>
    <x v="1"/>
    <s v="Restaurant"/>
    <n v="0"/>
    <n v="0"/>
    <m/>
  </r>
  <r>
    <x v="805"/>
    <d v="2021-05-20T00:00:00"/>
    <s v="Moone Enterprise Inc."/>
    <s v="7112 Holmfield Rd"/>
    <x v="40"/>
    <x v="0"/>
    <s v="28306"/>
    <x v="805"/>
    <m/>
    <s v="U"/>
    <s v="N"/>
    <s v="NC-07"/>
    <x v="0"/>
    <x v="0"/>
    <x v="0"/>
    <x v="0"/>
    <x v="0"/>
    <x v="0"/>
    <s v="Y"/>
    <s v="Y"/>
    <s v="Y"/>
    <s v="Y"/>
    <s v="Subchapter S Corporation"/>
    <s v="Y"/>
    <x v="1"/>
    <x v="0"/>
    <x v="1"/>
    <s v="Restaurant"/>
    <n v="0"/>
    <n v="0"/>
    <m/>
  </r>
  <r>
    <x v="806"/>
    <d v="2021-05-20T00:00:00"/>
    <s v="Papis Puerto Rican Cuisine"/>
    <s v="440 E McCullogh St Suite 123"/>
    <x v="11"/>
    <x v="0"/>
    <s v="28262"/>
    <x v="806"/>
    <m/>
    <s v="U"/>
    <s v="Y"/>
    <s v="NC-08"/>
    <x v="0"/>
    <x v="1"/>
    <x v="1"/>
    <x v="0"/>
    <x v="0"/>
    <x v="0"/>
    <s v="Y"/>
    <s v="Y"/>
    <s v="N"/>
    <s v="Y"/>
    <s v="Limited  Liability Company(LLC)"/>
    <s v="N"/>
    <x v="0"/>
    <x v="0"/>
    <x v="1"/>
    <s v="Restaurant"/>
    <n v="0"/>
    <n v="0"/>
    <m/>
  </r>
  <r>
    <x v="807"/>
    <d v="2021-05-20T00:00:00"/>
    <s v="On the Block Foods &amp; Catering"/>
    <s v="4906 El Mundo St"/>
    <x v="11"/>
    <x v="0"/>
    <s v="28216"/>
    <x v="807"/>
    <m/>
    <s v="U"/>
    <s v="N"/>
    <s v="NC-12"/>
    <x v="0"/>
    <x v="1"/>
    <x v="1"/>
    <x v="1"/>
    <x v="0"/>
    <x v="0"/>
    <s v="Y"/>
    <s v="Y"/>
    <s v="N"/>
    <s v="N"/>
    <s v="Partnership"/>
    <s v="N"/>
    <x v="1"/>
    <x v="0"/>
    <x v="0"/>
    <s v="Food Stand, Food Truck, Food Cart"/>
    <n v="0"/>
    <n v="0"/>
    <m/>
  </r>
  <r>
    <x v="808"/>
    <d v="2021-05-20T00:00:00"/>
    <s v="El Gato Pelon Inc"/>
    <s v="6101 Glenwood Ave"/>
    <x v="4"/>
    <x v="0"/>
    <s v="27612"/>
    <x v="808"/>
    <m/>
    <s v="U"/>
    <s v="N"/>
    <s v="NC-02"/>
    <x v="1"/>
    <x v="1"/>
    <x v="1"/>
    <x v="0"/>
    <x v="0"/>
    <x v="0"/>
    <s v="Y"/>
    <s v="Y"/>
    <s v="Y"/>
    <s v="Y"/>
    <s v="Corporation"/>
    <s v="N"/>
    <x v="0"/>
    <x v="0"/>
    <x v="1"/>
    <s v="Restaurant"/>
    <n v="0"/>
    <n v="0"/>
    <m/>
  </r>
  <r>
    <x v="809"/>
    <d v="2021-05-20T00:00:00"/>
    <s v="Ginza restaurant inc"/>
    <s v="37 Biltmore Ave"/>
    <x v="9"/>
    <x v="0"/>
    <s v="28801"/>
    <x v="809"/>
    <m/>
    <s v="U"/>
    <s v="Y"/>
    <s v="NC-11"/>
    <x v="0"/>
    <x v="0"/>
    <x v="1"/>
    <x v="0"/>
    <x v="1"/>
    <x v="0"/>
    <s v="Y"/>
    <s v="Y"/>
    <s v="Y"/>
    <s v="Y"/>
    <s v="Subchapter S Corporation"/>
    <s v="N"/>
    <x v="0"/>
    <x v="0"/>
    <x v="1"/>
    <s v="Restaurant"/>
    <n v="0"/>
    <n v="0"/>
    <m/>
  </r>
  <r>
    <x v="810"/>
    <d v="2021-05-20T00:00:00"/>
    <s v="RED LOTUS INC"/>
    <s v="239 S Elliott Rd"/>
    <x v="3"/>
    <x v="0"/>
    <s v="27514"/>
    <x v="810"/>
    <m/>
    <s v="U"/>
    <s v="N"/>
    <s v="NC-04"/>
    <x v="1"/>
    <x v="0"/>
    <x v="1"/>
    <x v="0"/>
    <x v="0"/>
    <x v="0"/>
    <s v="Y"/>
    <s v="Y"/>
    <s v="Y"/>
    <s v="Y"/>
    <s v="Corporation"/>
    <s v="N"/>
    <x v="1"/>
    <x v="0"/>
    <x v="0"/>
    <s v="Restaurant"/>
    <n v="0"/>
    <n v="0"/>
    <m/>
  </r>
  <r>
    <x v="811"/>
    <d v="2021-05-20T00:00:00"/>
    <s v="Dajio Inc"/>
    <s v="305 Irvin Garrish Hwy"/>
    <x v="142"/>
    <x v="0"/>
    <s v="27960"/>
    <x v="811"/>
    <m/>
    <s v="R"/>
    <s v="N"/>
    <s v="NC-03"/>
    <x v="1"/>
    <x v="0"/>
    <x v="0"/>
    <x v="0"/>
    <x v="0"/>
    <x v="0"/>
    <s v="Y"/>
    <s v="Y"/>
    <s v="Y"/>
    <s v="Y"/>
    <s v="Corporation"/>
    <s v="N"/>
    <x v="0"/>
    <x v="0"/>
    <x v="1"/>
    <s v="Restaurant"/>
    <n v="0"/>
    <n v="0"/>
    <m/>
  </r>
  <r>
    <x v="812"/>
    <d v="2021-05-20T00:00:00"/>
    <s v="Sage and Swift Gourmet Catering Inc"/>
    <s v="2505 Whilden Dr"/>
    <x v="8"/>
    <x v="0"/>
    <s v="27713"/>
    <x v="812"/>
    <m/>
    <s v="U"/>
    <s v="N"/>
    <s v="NC-02"/>
    <x v="0"/>
    <x v="0"/>
    <x v="0"/>
    <x v="0"/>
    <x v="0"/>
    <x v="0"/>
    <s v="Y"/>
    <s v="Y"/>
    <s v="Y"/>
    <s v="Y"/>
    <s v="Corporation"/>
    <s v="N"/>
    <x v="0"/>
    <x v="0"/>
    <x v="1"/>
    <s v="Caterer"/>
    <n v="0"/>
    <n v="0"/>
    <m/>
  </r>
  <r>
    <x v="813"/>
    <d v="2021-05-20T00:00:00"/>
    <s v="QUAD Properties INC"/>
    <s v="5074 Independence Ln"/>
    <x v="180"/>
    <x v="0"/>
    <s v="28037"/>
    <x v="813"/>
    <s v="Subway"/>
    <s v="R"/>
    <s v="N"/>
    <s v="NC-10"/>
    <x v="0"/>
    <x v="0"/>
    <x v="0"/>
    <x v="0"/>
    <x v="0"/>
    <x v="0"/>
    <s v="N"/>
    <s v="Y"/>
    <s v="Y"/>
    <s v="Y"/>
    <s v="Corporation"/>
    <s v="N"/>
    <x v="0"/>
    <x v="0"/>
    <x v="1"/>
    <s v="Restaurant"/>
    <n v="0"/>
    <n v="0"/>
    <m/>
  </r>
  <r>
    <x v="814"/>
    <d v="2021-05-20T00:00:00"/>
    <s v="MR Entertainment LLC"/>
    <s v="22 N Market St"/>
    <x v="9"/>
    <x v="0"/>
    <s v="28801"/>
    <x v="814"/>
    <m/>
    <s v="U"/>
    <s v="Y"/>
    <s v="NC-11"/>
    <x v="0"/>
    <x v="0"/>
    <x v="1"/>
    <x v="0"/>
    <x v="0"/>
    <x v="0"/>
    <s v="Y"/>
    <s v="Y"/>
    <s v="Y"/>
    <s v="Y"/>
    <s v="Limited  Liability Company(LLC)"/>
    <s v="N"/>
    <x v="1"/>
    <x v="1"/>
    <x v="0"/>
    <s v="Bar, Saloon, Lounge, Tavern"/>
    <n v="0"/>
    <n v="0"/>
    <m/>
  </r>
  <r>
    <x v="815"/>
    <d v="2021-05-20T00:00:00"/>
    <s v="Arrowhead 1 LLC"/>
    <s v="2625 Hendersonville Rd"/>
    <x v="55"/>
    <x v="0"/>
    <s v="28704"/>
    <x v="815"/>
    <s v="Beef 'O' Brady's"/>
    <s v="U"/>
    <s v="Y"/>
    <s v="NC-11"/>
    <x v="0"/>
    <x v="0"/>
    <x v="1"/>
    <x v="0"/>
    <x v="0"/>
    <x v="0"/>
    <s v="Y"/>
    <s v="Y"/>
    <s v="Y"/>
    <s v="Y"/>
    <s v="Limited  Liability Company(LLC)"/>
    <s v="Y"/>
    <x v="0"/>
    <x v="1"/>
    <x v="1"/>
    <s v="Restaurant"/>
    <n v="0"/>
    <n v="0"/>
    <m/>
  </r>
  <r>
    <x v="816"/>
    <d v="2021-05-20T00:00:00"/>
    <s v="Suman Foods LLC"/>
    <s v="15425 Prescott Hill Ave"/>
    <x v="11"/>
    <x v="0"/>
    <s v="28277"/>
    <x v="816"/>
    <m/>
    <s v="U"/>
    <s v="N"/>
    <s v="NC-09"/>
    <x v="1"/>
    <x v="0"/>
    <x v="1"/>
    <x v="0"/>
    <x v="0"/>
    <x v="0"/>
    <s v="Y"/>
    <s v="Y"/>
    <s v="Y"/>
    <s v="Y"/>
    <s v="Corporation"/>
    <s v="N"/>
    <x v="0"/>
    <x v="0"/>
    <x v="1"/>
    <s v="Food Stand, Food Truck, Food Cart"/>
    <n v="0"/>
    <n v="0"/>
    <m/>
  </r>
  <r>
    <x v="817"/>
    <d v="2021-05-20T00:00:00"/>
    <s v="HAPPY CHINA OF LIU INC"/>
    <s v="123 Pointe South Dr"/>
    <x v="176"/>
    <x v="0"/>
    <s v="27317"/>
    <x v="817"/>
    <m/>
    <s v="R"/>
    <s v="Y"/>
    <s v="NC-06"/>
    <x v="1"/>
    <x v="0"/>
    <x v="1"/>
    <x v="0"/>
    <x v="0"/>
    <x v="0"/>
    <s v="Y"/>
    <s v="Y"/>
    <s v="Y"/>
    <s v="Y"/>
    <s v="Corporation"/>
    <s v="N"/>
    <x v="1"/>
    <x v="0"/>
    <x v="0"/>
    <s v="Restaurant"/>
    <n v="0"/>
    <n v="0"/>
    <m/>
  </r>
  <r>
    <x v="818"/>
    <d v="2021-05-20T00:00:00"/>
    <s v="Bazzco inc"/>
    <s v="214 N College St"/>
    <x v="11"/>
    <x v="0"/>
    <s v="28202"/>
    <x v="818"/>
    <m/>
    <s v="U"/>
    <s v="N"/>
    <s v="NC-12"/>
    <x v="0"/>
    <x v="0"/>
    <x v="1"/>
    <x v="0"/>
    <x v="0"/>
    <x v="0"/>
    <s v="Y"/>
    <s v="Y"/>
    <s v="Y"/>
    <s v="Y"/>
    <s v="Corporation"/>
    <s v="N"/>
    <x v="1"/>
    <x v="0"/>
    <x v="1"/>
    <s v="Restaurant"/>
    <n v="0"/>
    <n v="0"/>
    <m/>
  </r>
  <r>
    <x v="819"/>
    <d v="2021-05-20T00:00:00"/>
    <s v="Copper Door Cafes LLC"/>
    <s v="950 Hwy 64 Business"/>
    <x v="181"/>
    <x v="0"/>
    <s v="28904"/>
    <x v="819"/>
    <m/>
    <s v="R"/>
    <s v="Y"/>
    <s v="NC-11"/>
    <x v="1"/>
    <x v="0"/>
    <x v="0"/>
    <x v="0"/>
    <x v="0"/>
    <x v="0"/>
    <s v="Y"/>
    <s v="Y"/>
    <s v="Y"/>
    <s v="Y"/>
    <s v="Limited  Liability Company(LLC)"/>
    <s v="N"/>
    <x v="0"/>
    <x v="1"/>
    <x v="0"/>
    <s v="Restaurant"/>
    <n v="0"/>
    <n v="0"/>
    <m/>
  </r>
  <r>
    <x v="820"/>
    <d v="2021-05-20T00:00:00"/>
    <s v="Texas Pit BBQ Inc"/>
    <s v="546 W Church St"/>
    <x v="131"/>
    <x v="0"/>
    <s v="27501"/>
    <x v="820"/>
    <m/>
    <s v="R"/>
    <s v="N"/>
    <s v="NC-02"/>
    <x v="1"/>
    <x v="0"/>
    <x v="1"/>
    <x v="0"/>
    <x v="0"/>
    <x v="0"/>
    <s v="Y"/>
    <s v="Y"/>
    <s v="Y"/>
    <s v="Y"/>
    <s v="Subchapter S Corporation"/>
    <s v="N"/>
    <x v="0"/>
    <x v="0"/>
    <x v="1"/>
    <s v="Restaurant"/>
    <n v="0"/>
    <n v="0"/>
    <m/>
  </r>
  <r>
    <x v="821"/>
    <d v="2021-05-20T00:00:00"/>
    <s v="AIJA Inc"/>
    <s v="412 W Davie St"/>
    <x v="4"/>
    <x v="0"/>
    <s v="27601"/>
    <x v="821"/>
    <m/>
    <s v="U"/>
    <s v="Y"/>
    <s v="NC-02"/>
    <x v="0"/>
    <x v="1"/>
    <x v="1"/>
    <x v="0"/>
    <x v="0"/>
    <x v="0"/>
    <s v="Y"/>
    <s v="Y"/>
    <s v="Y"/>
    <s v="Y"/>
    <s v="Subchapter S Corporation"/>
    <s v="N"/>
    <x v="0"/>
    <x v="0"/>
    <x v="1"/>
    <s v="Bar, Saloon, Lounge, Tavern"/>
    <n v="0"/>
    <n v="0"/>
    <m/>
  </r>
  <r>
    <x v="822"/>
    <d v="2021-05-20T00:00:00"/>
    <s v="Umami Asian Bistro and Sushi LLC"/>
    <s v="2420 Hillsborough St"/>
    <x v="4"/>
    <x v="0"/>
    <s v="27607"/>
    <x v="822"/>
    <m/>
    <s v="U"/>
    <s v="Y"/>
    <s v="NC-02"/>
    <x v="0"/>
    <x v="0"/>
    <x v="0"/>
    <x v="0"/>
    <x v="0"/>
    <x v="0"/>
    <s v="Y"/>
    <s v="Y"/>
    <s v="Y"/>
    <s v="Y"/>
    <s v="Limited  Liability Company(LLC)"/>
    <s v="N"/>
    <x v="1"/>
    <x v="0"/>
    <x v="1"/>
    <s v="Bar, Saloon, Lounge, Tavern &amp;&amp; Restaurant"/>
    <n v="0"/>
    <n v="0"/>
    <m/>
  </r>
  <r>
    <x v="823"/>
    <d v="2021-05-20T00:00:00"/>
    <s v="Chez Day LLC"/>
    <s v="301 Glenwood Ave Ste 100"/>
    <x v="4"/>
    <x v="0"/>
    <s v="27603"/>
    <x v="823"/>
    <m/>
    <s v="U"/>
    <s v="N"/>
    <s v="NC-02"/>
    <x v="0"/>
    <x v="1"/>
    <x v="1"/>
    <x v="1"/>
    <x v="1"/>
    <x v="1"/>
    <s v="Y"/>
    <s v="Y"/>
    <s v="N"/>
    <s v="Y"/>
    <s v="Limited  Liability Company(LLC)"/>
    <s v="N"/>
    <x v="0"/>
    <x v="1"/>
    <x v="0"/>
    <s v="Restaurant"/>
    <n v="0"/>
    <n v="0"/>
    <m/>
  </r>
  <r>
    <x v="824"/>
    <d v="2021-05-20T00:00:00"/>
    <s v="LIGHTHOUSE CAFE, INC."/>
    <s v="132 E Granville St"/>
    <x v="121"/>
    <x v="0"/>
    <s v="27983"/>
    <x v="824"/>
    <m/>
    <s v="R"/>
    <s v="Y"/>
    <s v="NC-01"/>
    <x v="0"/>
    <x v="0"/>
    <x v="1"/>
    <x v="0"/>
    <x v="0"/>
    <x v="0"/>
    <s v="Y"/>
    <s v="Y"/>
    <s v="Y"/>
    <s v="Y"/>
    <s v="Corporation"/>
    <s v="N"/>
    <x v="0"/>
    <x v="0"/>
    <x v="1"/>
    <s v="Caterer"/>
    <n v="0"/>
    <n v="0"/>
    <m/>
  </r>
  <r>
    <x v="825"/>
    <d v="2021-05-21T00:00:00"/>
    <s v="PM KQ LLC"/>
    <s v="8320 Pineville Matthews Rd Ste 606"/>
    <x v="11"/>
    <x v="0"/>
    <s v="28226"/>
    <x v="825"/>
    <m/>
    <s v="U"/>
    <s v="Y"/>
    <s v="NC-09"/>
    <x v="1"/>
    <x v="0"/>
    <x v="0"/>
    <x v="0"/>
    <x v="0"/>
    <x v="0"/>
    <s v="Y"/>
    <s v="Y"/>
    <s v="Y"/>
    <s v="Y"/>
    <s v="Limited  Liability Company(LLC)"/>
    <s v="N"/>
    <x v="1"/>
    <x v="0"/>
    <x v="1"/>
    <s v="Restaurant"/>
    <n v="0"/>
    <n v="0"/>
    <m/>
  </r>
  <r>
    <x v="826"/>
    <d v="2021-05-21T00:00:00"/>
    <s v="Sanmay-VP LLC"/>
    <s v="520 University Center Blvd"/>
    <x v="11"/>
    <x v="0"/>
    <s v="28262"/>
    <x v="826"/>
    <s v="Godavari - Trademark License Agreement"/>
    <s v="U"/>
    <s v="N"/>
    <s v="NC-08"/>
    <x v="1"/>
    <x v="0"/>
    <x v="0"/>
    <x v="0"/>
    <x v="0"/>
    <x v="0"/>
    <s v="Y"/>
    <s v="Y"/>
    <s v="Y"/>
    <s v="Y"/>
    <s v="Limited  Liability Company(LLC)"/>
    <s v="N"/>
    <x v="1"/>
    <x v="0"/>
    <x v="0"/>
    <s v="Restaurant"/>
    <n v="0"/>
    <n v="0"/>
    <m/>
  </r>
  <r>
    <x v="827"/>
    <d v="2021-05-21T00:00:00"/>
    <s v="Warrenton Restaurant Ventures LLC"/>
    <s v="111 N Bragg St"/>
    <x v="182"/>
    <x v="0"/>
    <s v="27589"/>
    <x v="827"/>
    <m/>
    <s v="R"/>
    <s v="Y"/>
    <s v="NC-01"/>
    <x v="0"/>
    <x v="1"/>
    <x v="1"/>
    <x v="0"/>
    <x v="0"/>
    <x v="0"/>
    <s v="Y"/>
    <s v="Y"/>
    <s v="N"/>
    <s v="Y"/>
    <s v="Partnership"/>
    <s v="Y"/>
    <x v="0"/>
    <x v="1"/>
    <x v="1"/>
    <s v="Restaurant"/>
    <n v="0"/>
    <n v="0"/>
    <m/>
  </r>
  <r>
    <x v="828"/>
    <d v="2021-05-21T00:00:00"/>
    <s v="Thai Harmony LLC"/>
    <s v="102 W 3rd St Suite 110"/>
    <x v="54"/>
    <x v="0"/>
    <s v="27101"/>
    <x v="828"/>
    <m/>
    <s v="U"/>
    <s v="Y"/>
    <s v="NC-06"/>
    <x v="1"/>
    <x v="0"/>
    <x v="0"/>
    <x v="0"/>
    <x v="0"/>
    <x v="0"/>
    <s v="Y"/>
    <s v="Y"/>
    <s v="Y"/>
    <s v="Y"/>
    <s v="Limited  Liability Company(LLC)"/>
    <s v="Y"/>
    <x v="0"/>
    <x v="0"/>
    <x v="1"/>
    <s v="Restaurant"/>
    <n v="0"/>
    <n v="0"/>
    <m/>
  </r>
  <r>
    <x v="829"/>
    <d v="2021-05-21T00:00:00"/>
    <s v="K Restaurant Group"/>
    <s v="4209 Lassiter Mill Rd Ste 136"/>
    <x v="4"/>
    <x v="0"/>
    <s v="27609"/>
    <x v="829"/>
    <m/>
    <s v="U"/>
    <s v="N"/>
    <s v="NC-02"/>
    <x v="1"/>
    <x v="0"/>
    <x v="0"/>
    <x v="0"/>
    <x v="0"/>
    <x v="0"/>
    <s v="Y"/>
    <s v="Y"/>
    <s v="Y"/>
    <s v="Y"/>
    <s v="Sole Proprietorship"/>
    <s v="N"/>
    <x v="0"/>
    <x v="0"/>
    <x v="1"/>
    <s v="Restaurant"/>
    <n v="0"/>
    <n v="0"/>
    <m/>
  </r>
  <r>
    <x v="830"/>
    <d v="2021-05-21T00:00:00"/>
    <s v="Rasoi Ventures LLC"/>
    <s v="122 W King St"/>
    <x v="35"/>
    <x v="0"/>
    <s v="27278"/>
    <x v="830"/>
    <m/>
    <s v="U"/>
    <s v="N"/>
    <s v="NC-04"/>
    <x v="1"/>
    <x v="0"/>
    <x v="0"/>
    <x v="0"/>
    <x v="0"/>
    <x v="0"/>
    <s v="Y"/>
    <s v="Y"/>
    <s v="Y"/>
    <s v="Y"/>
    <s v="Limited  Liability Company(LLC)"/>
    <s v="N"/>
    <x v="1"/>
    <x v="0"/>
    <x v="0"/>
    <s v="Restaurant"/>
    <n v="0"/>
    <n v="0"/>
    <m/>
  </r>
  <r>
    <x v="831"/>
    <d v="2021-05-21T00:00:00"/>
    <s v="J Lights LLC"/>
    <s v="800 Taylor St Suite 9-152"/>
    <x v="8"/>
    <x v="0"/>
    <s v="27701"/>
    <x v="831"/>
    <m/>
    <s v="U"/>
    <s v="Y"/>
    <s v="NC-04"/>
    <x v="1"/>
    <x v="0"/>
    <x v="0"/>
    <x v="0"/>
    <x v="0"/>
    <x v="0"/>
    <s v="Y"/>
    <s v="Y"/>
    <s v="Y"/>
    <s v="Y"/>
    <s v="Limited  Liability Company(LLC)"/>
    <s v="N"/>
    <x v="1"/>
    <x v="0"/>
    <x v="0"/>
    <s v="Restaurant"/>
    <n v="0"/>
    <n v="0"/>
    <m/>
  </r>
  <r>
    <x v="832"/>
    <d v="2021-05-21T00:00:00"/>
    <s v="Hot Diggity Dog"/>
    <s v="13300 York Center Dr ste 121"/>
    <x v="11"/>
    <x v="0"/>
    <s v="28273"/>
    <x v="832"/>
    <m/>
    <s v="U"/>
    <s v="N"/>
    <s v="NC-09"/>
    <x v="1"/>
    <x v="0"/>
    <x v="1"/>
    <x v="0"/>
    <x v="0"/>
    <x v="0"/>
    <s v="N"/>
    <s v="Y"/>
    <s v="Y"/>
    <s v="Y"/>
    <s v="Limited  Liability Company(LLC)"/>
    <s v="N"/>
    <x v="1"/>
    <x v="0"/>
    <x v="1"/>
    <s v="Snack and Nonalcoholic Beverage Bar &amp;&amp; Caterer &amp;&amp; Food Stand, Food Truck, Food Cart"/>
    <n v="0"/>
    <n v="0"/>
    <m/>
  </r>
  <r>
    <x v="833"/>
    <d v="2021-05-21T00:00:00"/>
    <s v="Elodie Farms II LLC"/>
    <s v="9522 Hampton Rd"/>
    <x v="183"/>
    <x v="0"/>
    <s v="27572"/>
    <x v="833"/>
    <m/>
    <s v="U"/>
    <s v="N"/>
    <s v="NC-04"/>
    <x v="0"/>
    <x v="1"/>
    <x v="0"/>
    <x v="1"/>
    <x v="0"/>
    <x v="0"/>
    <s v="N"/>
    <s v="Y"/>
    <s v="Y"/>
    <s v="Y"/>
    <s v="Single Member LLC"/>
    <s v="N"/>
    <x v="1"/>
    <x v="0"/>
    <x v="1"/>
    <s v="Other"/>
    <n v="0"/>
    <n v="0"/>
    <m/>
  </r>
  <r>
    <x v="834"/>
    <d v="2021-05-21T00:00:00"/>
    <s v="JH Sushi Express Inc"/>
    <s v="1523 Elizabeth Ave Ste 130"/>
    <x v="11"/>
    <x v="0"/>
    <s v="28204"/>
    <x v="834"/>
    <m/>
    <s v="U"/>
    <s v="N"/>
    <s v="NC-12"/>
    <x v="0"/>
    <x v="0"/>
    <x v="1"/>
    <x v="0"/>
    <x v="0"/>
    <x v="0"/>
    <s v="Y"/>
    <s v="Y"/>
    <s v="Y"/>
    <s v="Y"/>
    <s v="Subchapter S Corporation"/>
    <s v="N"/>
    <x v="1"/>
    <x v="0"/>
    <x v="0"/>
    <s v="Restaurant"/>
    <n v="0"/>
    <n v="0"/>
    <m/>
  </r>
  <r>
    <x v="835"/>
    <d v="2021-05-21T00:00:00"/>
    <s v="A. Kelly's LLC"/>
    <s v="142 Burrell St"/>
    <x v="48"/>
    <x v="0"/>
    <s v="28607"/>
    <x v="835"/>
    <m/>
    <s v="R"/>
    <s v="N"/>
    <s v="NC-05"/>
    <x v="1"/>
    <x v="1"/>
    <x v="0"/>
    <x v="0"/>
    <x v="0"/>
    <x v="0"/>
    <s v="Y"/>
    <s v="Y"/>
    <s v="Y"/>
    <s v="Y"/>
    <s v="Corporation"/>
    <s v="N"/>
    <x v="0"/>
    <x v="0"/>
    <x v="1"/>
    <s v="Restaurant"/>
    <n v="0"/>
    <n v="0"/>
    <m/>
  </r>
  <r>
    <x v="836"/>
    <d v="2021-05-21T00:00:00"/>
    <s v="2 Guys Pizza &amp; Ribs Inc."/>
    <s v="1307 7th Ave E"/>
    <x v="7"/>
    <x v="0"/>
    <s v="28792"/>
    <x v="836"/>
    <m/>
    <s v="R"/>
    <s v="Y"/>
    <s v="NC-11"/>
    <x v="1"/>
    <x v="0"/>
    <x v="0"/>
    <x v="0"/>
    <x v="0"/>
    <x v="0"/>
    <s v="Y"/>
    <s v="Y"/>
    <s v="Y"/>
    <s v="Y"/>
    <s v="Subchapter S Corporation"/>
    <s v="N"/>
    <x v="0"/>
    <x v="0"/>
    <x v="1"/>
    <s v="Restaurant"/>
    <n v="0"/>
    <n v="0"/>
    <m/>
  </r>
  <r>
    <x v="837"/>
    <d v="2021-05-21T00:00:00"/>
    <s v="ROOSTER'S CAFE"/>
    <s v="3291 Cumberland Rd"/>
    <x v="40"/>
    <x v="0"/>
    <s v="28306"/>
    <x v="837"/>
    <m/>
    <s v="U"/>
    <s v="N"/>
    <s v="NC-07"/>
    <x v="0"/>
    <x v="1"/>
    <x v="1"/>
    <x v="0"/>
    <x v="1"/>
    <x v="1"/>
    <s v="Y"/>
    <s v="Y"/>
    <s v="Y"/>
    <s v="Y"/>
    <s v="Corporation"/>
    <s v="Y"/>
    <x v="0"/>
    <x v="0"/>
    <x v="1"/>
    <s v="Restaurant"/>
    <n v="0"/>
    <n v="0"/>
    <m/>
  </r>
  <r>
    <x v="838"/>
    <d v="2021-05-21T00:00:00"/>
    <s v="POPPYS GREENVILLE LLC"/>
    <s v="4125 Old Tar Rd Ste J"/>
    <x v="184"/>
    <x v="0"/>
    <s v="28590"/>
    <x v="838"/>
    <m/>
    <s v="U"/>
    <s v="N"/>
    <s v="NC-01"/>
    <x v="0"/>
    <x v="0"/>
    <x v="0"/>
    <x v="0"/>
    <x v="0"/>
    <x v="0"/>
    <s v="Y"/>
    <s v="Y"/>
    <s v="Y"/>
    <s v="Y"/>
    <s v="Limited  Liability Company(LLC)"/>
    <s v="N"/>
    <x v="1"/>
    <x v="1"/>
    <x v="1"/>
    <s v="Restaurant"/>
    <n v="0"/>
    <n v="0"/>
    <m/>
  </r>
  <r>
    <x v="839"/>
    <d v="2021-05-21T00:00:00"/>
    <s v="Family Catering Service"/>
    <s v="15250 Hus McGinnis Rd"/>
    <x v="45"/>
    <x v="0"/>
    <s v="28078"/>
    <x v="839"/>
    <m/>
    <s v="U"/>
    <s v="N"/>
    <s v="NC-08"/>
    <x v="0"/>
    <x v="0"/>
    <x v="1"/>
    <x v="0"/>
    <x v="1"/>
    <x v="1"/>
    <s v="Y"/>
    <s v="N"/>
    <s v="Y"/>
    <s v="N"/>
    <s v="Subchapter S Corporation"/>
    <s v="N"/>
    <x v="0"/>
    <x v="0"/>
    <x v="1"/>
    <s v="Caterer"/>
    <n v="0"/>
    <n v="0"/>
    <m/>
  </r>
  <r>
    <x v="840"/>
    <d v="2021-05-21T00:00:00"/>
    <s v="RFNT INC"/>
    <s v="3500 Westgate Dr Ste 206"/>
    <x v="8"/>
    <x v="0"/>
    <s v="27707"/>
    <x v="840"/>
    <m/>
    <s v="U"/>
    <s v="Y"/>
    <s v="NC-04"/>
    <x v="1"/>
    <x v="0"/>
    <x v="0"/>
    <x v="0"/>
    <x v="0"/>
    <x v="0"/>
    <s v="Y"/>
    <s v="Y"/>
    <s v="Y"/>
    <s v="Y"/>
    <s v="Corporation"/>
    <s v="Y"/>
    <x v="1"/>
    <x v="0"/>
    <x v="1"/>
    <s v="Bakery ** &amp;&amp; Caterer &amp;&amp; Restaurant"/>
    <n v="0"/>
    <n v="0"/>
    <m/>
  </r>
  <r>
    <x v="841"/>
    <d v="2021-05-21T00:00:00"/>
    <s v="Chai Pani LLC"/>
    <s v="22 Battery Park Ave"/>
    <x v="9"/>
    <x v="0"/>
    <s v="28801"/>
    <x v="841"/>
    <m/>
    <s v="U"/>
    <s v="Y"/>
    <s v="NC-11"/>
    <x v="1"/>
    <x v="0"/>
    <x v="0"/>
    <x v="0"/>
    <x v="0"/>
    <x v="0"/>
    <s v="Y"/>
    <s v="Y"/>
    <s v="Y"/>
    <s v="Y"/>
    <s v="Limited  Liability Company(LLC)"/>
    <s v="N"/>
    <x v="1"/>
    <x v="0"/>
    <x v="1"/>
    <s v="Restaurant"/>
    <n v="0"/>
    <n v="0"/>
    <m/>
  </r>
  <r>
    <x v="842"/>
    <d v="2021-05-21T00:00:00"/>
    <s v="The Coffee Scene Inc."/>
    <s v="3818 Morganton Rd"/>
    <x v="40"/>
    <x v="0"/>
    <s v="28314"/>
    <x v="842"/>
    <m/>
    <s v="U"/>
    <s v="N"/>
    <s v="NC-08"/>
    <x v="0"/>
    <x v="1"/>
    <x v="1"/>
    <x v="0"/>
    <x v="0"/>
    <x v="0"/>
    <s v="Y"/>
    <s v="Y"/>
    <s v="Y"/>
    <s v="Y"/>
    <s v="Corporation"/>
    <s v="N"/>
    <x v="0"/>
    <x v="0"/>
    <x v="1"/>
    <s v="Bakery ** &amp;&amp; Food Stand, Food Truck, Food Cart &amp;&amp; Restaurant"/>
    <n v="0"/>
    <n v="0"/>
    <m/>
  </r>
  <r>
    <x v="843"/>
    <d v="2021-05-21T00:00:00"/>
    <s v="The Durham Wood Fired Pizza Co. LLC"/>
    <s v="415 E Chapel Hill St"/>
    <x v="8"/>
    <x v="0"/>
    <s v="27701"/>
    <x v="843"/>
    <m/>
    <s v="U"/>
    <s v="Y"/>
    <s v="NC-04"/>
    <x v="1"/>
    <x v="0"/>
    <x v="0"/>
    <x v="0"/>
    <x v="0"/>
    <x v="0"/>
    <s v="Y"/>
    <s v="Y"/>
    <s v="Y"/>
    <s v="Y"/>
    <s v="Limited  Liability Company(LLC)"/>
    <s v="N"/>
    <x v="0"/>
    <x v="0"/>
    <x v="1"/>
    <s v="Caterer &amp;&amp; Restaurant"/>
    <n v="0"/>
    <n v="0"/>
    <m/>
  </r>
  <r>
    <x v="844"/>
    <d v="2021-05-21T00:00:00"/>
    <s v="Lubrano's Italian Restaurant &amp; Pizzeria LLC"/>
    <s v="2531 Eastchester Dr Ste 111"/>
    <x v="62"/>
    <x v="0"/>
    <s v="27265"/>
    <x v="844"/>
    <m/>
    <s v="U"/>
    <s v="N"/>
    <s v="NC-06"/>
    <x v="0"/>
    <x v="1"/>
    <x v="1"/>
    <x v="1"/>
    <x v="0"/>
    <x v="0"/>
    <s v="N"/>
    <s v="Y"/>
    <s v="N"/>
    <s v="Y"/>
    <s v="Sole Proprietorship"/>
    <s v="N"/>
    <x v="1"/>
    <x v="0"/>
    <x v="0"/>
    <s v="Restaurant"/>
    <n v="0"/>
    <n v="0"/>
    <m/>
  </r>
  <r>
    <x v="845"/>
    <d v="2021-05-21T00:00:00"/>
    <s v="Country Grill Inc"/>
    <s v="2033 N Church St"/>
    <x v="64"/>
    <x v="0"/>
    <s v="27217"/>
    <x v="845"/>
    <m/>
    <s v="U"/>
    <s v="Y"/>
    <s v="NC-13"/>
    <x v="0"/>
    <x v="0"/>
    <x v="0"/>
    <x v="0"/>
    <x v="0"/>
    <x v="0"/>
    <s v="Y"/>
    <s v="Y"/>
    <s v="Y"/>
    <s v="Y"/>
    <s v="Corporation"/>
    <s v="N"/>
    <x v="0"/>
    <x v="0"/>
    <x v="1"/>
    <s v="Restaurant"/>
    <n v="0"/>
    <n v="0"/>
    <m/>
  </r>
  <r>
    <x v="846"/>
    <d v="2021-05-21T00:00:00"/>
    <s v="HOUSE OF DRAGON INC"/>
    <s v="355 EAST WOODLAWN ROAD"/>
    <x v="11"/>
    <x v="0"/>
    <s v="28217"/>
    <x v="846"/>
    <m/>
    <s v="U"/>
    <s v="Y"/>
    <s v="NC-09"/>
    <x v="1"/>
    <x v="0"/>
    <x v="0"/>
    <x v="0"/>
    <x v="0"/>
    <x v="0"/>
    <s v="Y"/>
    <s v="Y"/>
    <s v="Y"/>
    <s v="Y"/>
    <s v="Subchapter S Corporation"/>
    <s v="Y"/>
    <x v="1"/>
    <x v="0"/>
    <x v="0"/>
    <s v="Restaurant"/>
    <n v="0"/>
    <n v="0"/>
    <m/>
  </r>
  <r>
    <x v="847"/>
    <d v="2021-05-21T00:00:00"/>
    <s v="TCB 54 Hundred Bar and Grill LLC"/>
    <s v="5400 Nevins Road"/>
    <x v="11"/>
    <x v="0"/>
    <s v="28269"/>
    <x v="847"/>
    <m/>
    <s v="U"/>
    <s v="N"/>
    <s v="NC-08"/>
    <x v="1"/>
    <x v="1"/>
    <x v="1"/>
    <x v="1"/>
    <x v="0"/>
    <x v="0"/>
    <s v="Y"/>
    <s v="Y"/>
    <s v="Y"/>
    <s v="Y"/>
    <s v="Limited  Liability Company(LLC)"/>
    <s v="N"/>
    <x v="1"/>
    <x v="0"/>
    <x v="0"/>
    <s v="Restaurant"/>
    <n v="0"/>
    <n v="0"/>
    <m/>
  </r>
  <r>
    <x v="848"/>
    <d v="2021-05-21T00:00:00"/>
    <s v="CHINA KING HW INC"/>
    <s v="175 FREEDOM WAY #2"/>
    <x v="59"/>
    <x v="0"/>
    <s v="28544"/>
    <x v="848"/>
    <m/>
    <s v="U"/>
    <s v="N"/>
    <s v="NC-03"/>
    <x v="1"/>
    <x v="0"/>
    <x v="1"/>
    <x v="0"/>
    <x v="0"/>
    <x v="0"/>
    <s v="Y"/>
    <s v="Y"/>
    <s v="Y"/>
    <s v="Y"/>
    <s v="Limited  Liability Company(LLC)"/>
    <s v="N"/>
    <x v="0"/>
    <x v="0"/>
    <x v="1"/>
    <s v="Restaurant"/>
    <n v="0"/>
    <n v="0"/>
    <m/>
  </r>
  <r>
    <x v="849"/>
    <d v="2021-05-21T00:00:00"/>
    <s v="Catering Works Inc."/>
    <s v="2319 Laurelbrook St"/>
    <x v="4"/>
    <x v="0"/>
    <s v="27604"/>
    <x v="849"/>
    <m/>
    <s v="U"/>
    <s v="N"/>
    <s v="NC-02"/>
    <x v="1"/>
    <x v="0"/>
    <x v="0"/>
    <x v="0"/>
    <x v="0"/>
    <x v="0"/>
    <s v="Y"/>
    <s v="Y"/>
    <s v="Y"/>
    <s v="Y"/>
    <s v="Corporation"/>
    <s v="Y"/>
    <x v="0"/>
    <x v="0"/>
    <x v="1"/>
    <s v="Other &amp;&amp; Caterer &amp;&amp; Restaurant"/>
    <n v="0"/>
    <n v="0"/>
    <m/>
  </r>
  <r>
    <x v="850"/>
    <d v="2021-05-21T00:00:00"/>
    <s v="ROOKIES WAKE FORESTLLC"/>
    <s v="11200 Capital Blvd"/>
    <x v="14"/>
    <x v="0"/>
    <s v="27587"/>
    <x v="850"/>
    <m/>
    <s v="U"/>
    <s v="N"/>
    <s v="NC-04"/>
    <x v="1"/>
    <x v="0"/>
    <x v="0"/>
    <x v="0"/>
    <x v="0"/>
    <x v="0"/>
    <s v="Y"/>
    <s v="Y"/>
    <s v="Y"/>
    <s v="Y"/>
    <s v="Limited  Liability Company(LLC)"/>
    <s v="N"/>
    <x v="1"/>
    <x v="0"/>
    <x v="0"/>
    <s v="Restaurant"/>
    <n v="0"/>
    <n v="0"/>
    <m/>
  </r>
  <r>
    <x v="851"/>
    <d v="2021-05-21T00:00:00"/>
    <s v="China Buffet II Inc"/>
    <s v="110 Shallotte Crossing Pkwy Ste 7"/>
    <x v="134"/>
    <x v="0"/>
    <s v="28470"/>
    <x v="851"/>
    <m/>
    <s v="R"/>
    <s v="N"/>
    <s v="NC-07"/>
    <x v="0"/>
    <x v="0"/>
    <x v="0"/>
    <x v="0"/>
    <x v="0"/>
    <x v="0"/>
    <s v="Y"/>
    <s v="Y"/>
    <s v="Y"/>
    <s v="Y"/>
    <s v="Corporation"/>
    <s v="N"/>
    <x v="1"/>
    <x v="0"/>
    <x v="0"/>
    <s v="Restaurant"/>
    <n v="0"/>
    <n v="0"/>
    <m/>
  </r>
  <r>
    <x v="852"/>
    <d v="2021-05-21T00:00:00"/>
    <s v="Joseph Stolz"/>
    <s v="1131 N Atlantic Ave"/>
    <x v="36"/>
    <x v="0"/>
    <s v="28461"/>
    <x v="852"/>
    <m/>
    <s v="R"/>
    <s v="N"/>
    <s v="NC-07"/>
    <x v="0"/>
    <x v="0"/>
    <x v="1"/>
    <x v="0"/>
    <x v="0"/>
    <x v="0"/>
    <s v="Y"/>
    <s v="Y"/>
    <s v="Y"/>
    <s v="Y"/>
    <s v="Sole Proprietorship"/>
    <s v="Y"/>
    <x v="1"/>
    <x v="0"/>
    <x v="0"/>
    <s v="Restaurant"/>
    <n v="0"/>
    <n v="0"/>
    <m/>
  </r>
  <r>
    <x v="853"/>
    <d v="2021-05-21T00:00:00"/>
    <s v="Theme Services Inc."/>
    <s v="4500 Old Wake"/>
    <x v="4"/>
    <x v="0"/>
    <s v="27609"/>
    <x v="853"/>
    <m/>
    <s v="U"/>
    <s v="Y"/>
    <s v="NC-02"/>
    <x v="0"/>
    <x v="0"/>
    <x v="1"/>
    <x v="0"/>
    <x v="0"/>
    <x v="0"/>
    <s v="N"/>
    <s v="Y"/>
    <s v="Y"/>
    <s v="Y"/>
    <s v="Subchapter S Corporation"/>
    <s v="N"/>
    <x v="0"/>
    <x v="1"/>
    <x v="0"/>
    <s v="Restaurant"/>
    <n v="0"/>
    <n v="0"/>
    <m/>
  </r>
  <r>
    <x v="854"/>
    <d v="2021-05-21T00:00:00"/>
    <s v="Grandpa Charlies Country Cooking"/>
    <s v="358 Main St"/>
    <x v="185"/>
    <x v="0"/>
    <s v="28901"/>
    <x v="854"/>
    <m/>
    <s v="R"/>
    <s v="Y"/>
    <s v="NC-11"/>
    <x v="0"/>
    <x v="0"/>
    <x v="1"/>
    <x v="0"/>
    <x v="1"/>
    <x v="0"/>
    <s v="N"/>
    <s v="N"/>
    <s v="Y"/>
    <s v="Y"/>
    <s v="Limited  Liability Company(LLC)"/>
    <s v="Y"/>
    <x v="0"/>
    <x v="0"/>
    <x v="1"/>
    <s v="Restaurant"/>
    <n v="0"/>
    <n v="0"/>
    <m/>
  </r>
  <r>
    <x v="855"/>
    <d v="2021-05-21T00:00:00"/>
    <s v="Showmars Seventh Street LLC"/>
    <s v="2004 E 7th St"/>
    <x v="11"/>
    <x v="0"/>
    <s v="28204"/>
    <x v="855"/>
    <m/>
    <s v="U"/>
    <s v="N"/>
    <s v="NC-12"/>
    <x v="0"/>
    <x v="1"/>
    <x v="0"/>
    <x v="0"/>
    <x v="0"/>
    <x v="0"/>
    <s v="Y"/>
    <s v="Y"/>
    <s v="N"/>
    <s v="Y"/>
    <s v="Limited  Liability Company(LLC)"/>
    <s v="N"/>
    <x v="0"/>
    <x v="1"/>
    <x v="0"/>
    <s v="Restaurant"/>
    <n v="0"/>
    <n v="0"/>
    <m/>
  </r>
  <r>
    <x v="856"/>
    <d v="2021-05-21T00:00:00"/>
    <s v="Kim's Barbecue House Inc"/>
    <s v="900 W Broad St"/>
    <x v="186"/>
    <x v="0"/>
    <s v="28334"/>
    <x v="856"/>
    <m/>
    <s v="R"/>
    <s v="N"/>
    <s v="NC-07"/>
    <x v="0"/>
    <x v="1"/>
    <x v="1"/>
    <x v="0"/>
    <x v="1"/>
    <x v="0"/>
    <s v="Y"/>
    <s v="Y"/>
    <s v="Y"/>
    <s v="Y"/>
    <s v="Corporation"/>
    <s v="Y"/>
    <x v="0"/>
    <x v="0"/>
    <x v="1"/>
    <s v="Restaurant"/>
    <n v="0"/>
    <n v="0"/>
    <m/>
  </r>
  <r>
    <x v="857"/>
    <d v="2021-05-21T00:00:00"/>
    <s v="Adelio llc"/>
    <s v="111 W 3rd St"/>
    <x v="107"/>
    <x v="0"/>
    <s v="28358"/>
    <x v="857"/>
    <m/>
    <s v="R"/>
    <s v="Y"/>
    <s v="NC-09"/>
    <x v="0"/>
    <x v="1"/>
    <x v="1"/>
    <x v="0"/>
    <x v="0"/>
    <x v="0"/>
    <s v="Y"/>
    <s v="Y"/>
    <s v="Y"/>
    <s v="Y"/>
    <s v="Subchapter S Corporation"/>
    <s v="Y"/>
    <x v="1"/>
    <x v="0"/>
    <x v="0"/>
    <s v="Restaurant"/>
    <n v="0"/>
    <n v="0"/>
    <m/>
  </r>
  <r>
    <x v="858"/>
    <d v="2021-05-21T00:00:00"/>
    <s v="Thai Spoon 2 Inc."/>
    <s v="2780 Durham Rd"/>
    <x v="187"/>
    <x v="0"/>
    <s v="27573"/>
    <x v="858"/>
    <m/>
    <s v="R"/>
    <s v="N"/>
    <s v="NC-13"/>
    <x v="0"/>
    <x v="1"/>
    <x v="1"/>
    <x v="1"/>
    <x v="0"/>
    <x v="0"/>
    <s v="Y"/>
    <s v="Y"/>
    <s v="Y"/>
    <s v="Y"/>
    <s v="Corporation"/>
    <s v="Y"/>
    <x v="0"/>
    <x v="0"/>
    <x v="1"/>
    <s v="Restaurant"/>
    <n v="0"/>
    <n v="0"/>
    <m/>
  </r>
  <r>
    <x v="859"/>
    <d v="2021-05-21T00:00:00"/>
    <s v="Henry James Bar Be Que Inc"/>
    <s v="3915 Sedgebrook St"/>
    <x v="62"/>
    <x v="0"/>
    <s v="27265"/>
    <x v="859"/>
    <m/>
    <s v="U"/>
    <s v="N"/>
    <s v="NC-06"/>
    <x v="1"/>
    <x v="0"/>
    <x v="0"/>
    <x v="0"/>
    <x v="0"/>
    <x v="0"/>
    <s v="Y"/>
    <s v="Y"/>
    <s v="Y"/>
    <s v="Y"/>
    <s v="Corporation"/>
    <s v="N"/>
    <x v="0"/>
    <x v="0"/>
    <x v="1"/>
    <s v="Restaurant"/>
    <n v="0"/>
    <n v="0"/>
    <m/>
  </r>
  <r>
    <x v="860"/>
    <d v="2021-05-21T00:00:00"/>
    <s v="Miro Miro Inc"/>
    <s v="12239 N Community House Rd"/>
    <x v="11"/>
    <x v="0"/>
    <s v="28277"/>
    <x v="860"/>
    <m/>
    <s v="U"/>
    <s v="N"/>
    <s v="NC-09"/>
    <x v="0"/>
    <x v="0"/>
    <x v="1"/>
    <x v="0"/>
    <x v="0"/>
    <x v="0"/>
    <s v="Y"/>
    <s v="Y"/>
    <s v="Y"/>
    <s v="Y"/>
    <s v="Corporation"/>
    <s v="N"/>
    <x v="1"/>
    <x v="0"/>
    <x v="0"/>
    <s v="Restaurant"/>
    <n v="0"/>
    <n v="0"/>
    <m/>
  </r>
  <r>
    <x v="861"/>
    <d v="2021-05-21T00:00:00"/>
    <s v="Simple Cafe"/>
    <s v="643 A Haywood Rd"/>
    <x v="9"/>
    <x v="0"/>
    <s v="28806"/>
    <x v="861"/>
    <m/>
    <s v="U"/>
    <s v="N"/>
    <s v="NC-11"/>
    <x v="1"/>
    <x v="0"/>
    <x v="0"/>
    <x v="0"/>
    <x v="0"/>
    <x v="0"/>
    <s v="Y"/>
    <s v="Y"/>
    <s v="Y"/>
    <s v="Y"/>
    <s v="Subchapter S Corporation"/>
    <s v="N"/>
    <x v="1"/>
    <x v="0"/>
    <x v="1"/>
    <s v="Snack and Nonalcoholic Beverage Bar &amp;&amp; Caterer &amp;&amp; Restaurant"/>
    <n v="0"/>
    <n v="0"/>
    <m/>
  </r>
  <r>
    <x v="862"/>
    <d v="2021-05-21T00:00:00"/>
    <s v="Sneads Ferry Foods Inc"/>
    <s v="110 Robert Sneads Pkwy"/>
    <x v="188"/>
    <x v="0"/>
    <s v="28460"/>
    <x v="862"/>
    <s v="Dairy Queen Operating Agreement"/>
    <s v="U"/>
    <s v="Y"/>
    <s v="NC-03"/>
    <x v="0"/>
    <x v="1"/>
    <x v="0"/>
    <x v="1"/>
    <x v="0"/>
    <x v="0"/>
    <s v="Y"/>
    <s v="Y"/>
    <s v="N"/>
    <s v="Y"/>
    <s v="Corporation"/>
    <s v="N"/>
    <x v="1"/>
    <x v="0"/>
    <x v="1"/>
    <s v="Restaurant"/>
    <n v="0"/>
    <n v="0"/>
    <m/>
  </r>
  <r>
    <x v="863"/>
    <d v="2021-05-21T00:00:00"/>
    <s v="JUMBO CHINA ZHENG'S INC"/>
    <s v="1518 Broad St"/>
    <x v="189"/>
    <x v="0"/>
    <s v="27526"/>
    <x v="863"/>
    <m/>
    <s v="R"/>
    <s v="N"/>
    <s v="NC-02"/>
    <x v="1"/>
    <x v="0"/>
    <x v="1"/>
    <x v="0"/>
    <x v="0"/>
    <x v="0"/>
    <s v="Y"/>
    <s v="Y"/>
    <s v="Y"/>
    <s v="Y"/>
    <s v="Corporation"/>
    <s v="Y"/>
    <x v="0"/>
    <x v="0"/>
    <x v="1"/>
    <s v="Restaurant"/>
    <n v="0"/>
    <n v="0"/>
    <m/>
  </r>
  <r>
    <x v="864"/>
    <d v="2021-05-21T00:00:00"/>
    <s v="Buxton Hall Barbecue LLC"/>
    <s v="32 Banks Ave Suite 103"/>
    <x v="9"/>
    <x v="0"/>
    <s v="28801"/>
    <x v="864"/>
    <m/>
    <s v="U"/>
    <s v="Y"/>
    <s v="NC-11"/>
    <x v="1"/>
    <x v="0"/>
    <x v="0"/>
    <x v="0"/>
    <x v="0"/>
    <x v="0"/>
    <s v="Y"/>
    <s v="Y"/>
    <s v="Y"/>
    <s v="Y"/>
    <s v="Limited  Liability Company(LLC)"/>
    <s v="N"/>
    <x v="1"/>
    <x v="0"/>
    <x v="1"/>
    <s v="Restaurant"/>
    <n v="0"/>
    <n v="0"/>
    <m/>
  </r>
  <r>
    <x v="865"/>
    <d v="2021-05-21T00:00:00"/>
    <s v="arias-baldovinos/garcia-camacho#1"/>
    <s v="112 N John St"/>
    <x v="25"/>
    <x v="0"/>
    <s v="27530"/>
    <x v="865"/>
    <m/>
    <s v="R"/>
    <s v="Y"/>
    <s v="NC-01"/>
    <x v="0"/>
    <x v="0"/>
    <x v="1"/>
    <x v="0"/>
    <x v="1"/>
    <x v="0"/>
    <s v="Y"/>
    <s v="Y"/>
    <s v="Y"/>
    <s v="Y"/>
    <s v="Limited  Liability Company(LLC)"/>
    <s v="Y"/>
    <x v="1"/>
    <x v="0"/>
    <x v="0"/>
    <s v="Restaurant"/>
    <n v="0"/>
    <n v="0"/>
    <m/>
  </r>
  <r>
    <x v="866"/>
    <d v="2021-05-21T00:00:00"/>
    <s v="Ding Feng Inc"/>
    <s v="8418 Park Rd Ste C"/>
    <x v="11"/>
    <x v="0"/>
    <s v="28210"/>
    <x v="866"/>
    <m/>
    <s v="U"/>
    <s v="N"/>
    <s v="NC-09"/>
    <x v="1"/>
    <x v="0"/>
    <x v="0"/>
    <x v="0"/>
    <x v="0"/>
    <x v="0"/>
    <s v="Y"/>
    <s v="Y"/>
    <s v="Y"/>
    <s v="Y"/>
    <s v="Corporation"/>
    <s v="N"/>
    <x v="1"/>
    <x v="0"/>
    <x v="0"/>
    <s v="Restaurant"/>
    <n v="0"/>
    <n v="0"/>
    <m/>
  </r>
  <r>
    <x v="867"/>
    <d v="2021-05-21T00:00:00"/>
    <s v="Showmars Restaurants South Park LLC"/>
    <s v="4400 Sharon Rd Suite G-29"/>
    <x v="11"/>
    <x v="0"/>
    <s v="28211"/>
    <x v="867"/>
    <m/>
    <s v="U"/>
    <s v="N"/>
    <s v="NC-09"/>
    <x v="0"/>
    <x v="1"/>
    <x v="0"/>
    <x v="0"/>
    <x v="0"/>
    <x v="0"/>
    <s v="Y"/>
    <s v="Y"/>
    <s v="N"/>
    <s v="Y"/>
    <s v="Limited  Liability Company(LLC)"/>
    <s v="N"/>
    <x v="0"/>
    <x v="1"/>
    <x v="0"/>
    <s v="Restaurant"/>
    <n v="0"/>
    <n v="0"/>
    <m/>
  </r>
  <r>
    <x v="868"/>
    <d v="2021-05-21T00:00:00"/>
    <s v="MistylouinvestmentsLLC"/>
    <s v="2010 Wilmington Hwy"/>
    <x v="59"/>
    <x v="0"/>
    <s v="28540"/>
    <x v="868"/>
    <m/>
    <s v="U"/>
    <s v="N"/>
    <s v="NC-03"/>
    <x v="1"/>
    <x v="0"/>
    <x v="0"/>
    <x v="0"/>
    <x v="0"/>
    <x v="0"/>
    <s v="Y"/>
    <s v="Y"/>
    <s v="Y"/>
    <s v="Y"/>
    <s v="Limited  Liability Company(LLC)"/>
    <s v="N"/>
    <x v="0"/>
    <x v="1"/>
    <x v="0"/>
    <s v="Bar, Saloon, Lounge, Tavern &amp;&amp; Restaurant"/>
    <n v="0"/>
    <n v="0"/>
    <m/>
  </r>
  <r>
    <x v="869"/>
    <d v="2021-05-21T00:00:00"/>
    <s v="Sun's Kitchen LLC"/>
    <s v="2200 Thrift Rd. Suite 2"/>
    <x v="11"/>
    <x v="0"/>
    <s v="28208"/>
    <x v="869"/>
    <m/>
    <s v="U"/>
    <s v="Y"/>
    <s v="NC-12"/>
    <x v="0"/>
    <x v="0"/>
    <x v="1"/>
    <x v="0"/>
    <x v="0"/>
    <x v="0"/>
    <s v="Y"/>
    <s v="Y"/>
    <s v="Y"/>
    <s v="Y"/>
    <s v="Single Member LLC"/>
    <s v="Y"/>
    <x v="1"/>
    <x v="0"/>
    <x v="0"/>
    <s v="Restaurant"/>
    <n v="0"/>
    <n v="0"/>
    <m/>
  </r>
  <r>
    <x v="870"/>
    <d v="2021-05-21T00:00:00"/>
    <s v="Ming Jiang USA Inc"/>
    <s v="3374 Robinhood Rd"/>
    <x v="54"/>
    <x v="0"/>
    <n v="27106"/>
    <x v="870"/>
    <m/>
    <s v="U"/>
    <s v="N"/>
    <s v="NC-06"/>
    <x v="0"/>
    <x v="0"/>
    <x v="1"/>
    <x v="0"/>
    <x v="0"/>
    <x v="0"/>
    <s v="Y"/>
    <s v="Y"/>
    <s v="N"/>
    <s v="Y"/>
    <s v="Corporation"/>
    <s v="N"/>
    <x v="0"/>
    <x v="0"/>
    <x v="1"/>
    <s v="Restaurant"/>
    <n v="0"/>
    <n v="0"/>
    <m/>
  </r>
  <r>
    <x v="871"/>
    <d v="2021-05-21T00:00:00"/>
    <s v="O'Callahans Inc"/>
    <s v="107 Glen Eagles Way Suite B"/>
    <x v="190"/>
    <x v="0"/>
    <s v="27006"/>
    <x v="871"/>
    <m/>
    <s v="R"/>
    <s v="Y"/>
    <s v="NC-13"/>
    <x v="1"/>
    <x v="0"/>
    <x v="0"/>
    <x v="0"/>
    <x v="0"/>
    <x v="0"/>
    <s v="Y"/>
    <s v="Y"/>
    <s v="Y"/>
    <s v="Y"/>
    <s v="Subchapter S Corporation"/>
    <s v="N"/>
    <x v="0"/>
    <x v="1"/>
    <x v="0"/>
    <s v="Restaurant"/>
    <n v="0"/>
    <n v="0"/>
    <m/>
  </r>
  <r>
    <x v="872"/>
    <d v="2021-05-21T00:00:00"/>
    <s v="Golden Dragon Inc."/>
    <s v="609 North Highway Street"/>
    <x v="191"/>
    <x v="0"/>
    <s v="27025"/>
    <x v="872"/>
    <m/>
    <s v="R"/>
    <s v="Y"/>
    <s v="NC-10"/>
    <x v="0"/>
    <x v="1"/>
    <x v="1"/>
    <x v="0"/>
    <x v="0"/>
    <x v="0"/>
    <s v="Y"/>
    <s v="N"/>
    <s v="Y"/>
    <s v="Y"/>
    <s v="Corporation"/>
    <s v="N"/>
    <x v="1"/>
    <x v="0"/>
    <x v="0"/>
    <s v="Restaurant"/>
    <n v="0"/>
    <n v="0"/>
    <m/>
  </r>
  <r>
    <x v="873"/>
    <d v="2021-05-21T00:00:00"/>
    <s v="Aspic Inc"/>
    <s v="1519 Brookside Dr"/>
    <x v="4"/>
    <x v="0"/>
    <s v="27604"/>
    <x v="873"/>
    <m/>
    <s v="U"/>
    <s v="Y"/>
    <s v="NC-02"/>
    <x v="0"/>
    <x v="0"/>
    <x v="1"/>
    <x v="0"/>
    <x v="0"/>
    <x v="0"/>
    <s v="Y"/>
    <s v="Y"/>
    <s v="Y"/>
    <s v="Y"/>
    <s v="Corporation"/>
    <s v="Y"/>
    <x v="0"/>
    <x v="0"/>
    <x v="1"/>
    <s v="Restaurant"/>
    <n v="0"/>
    <n v="0"/>
    <m/>
  </r>
  <r>
    <x v="874"/>
    <d v="2021-05-21T00:00:00"/>
    <s v="Korean Restaurant Inc"/>
    <s v="7323 E Independence Blvd"/>
    <x v="11"/>
    <x v="0"/>
    <s v="28227"/>
    <x v="874"/>
    <m/>
    <s v="U"/>
    <s v="N"/>
    <s v="NC-08"/>
    <x v="0"/>
    <x v="1"/>
    <x v="1"/>
    <x v="0"/>
    <x v="1"/>
    <x v="0"/>
    <s v="Y"/>
    <s v="Y"/>
    <s v="Y"/>
    <s v="Y"/>
    <s v="Subchapter S Corporation"/>
    <s v="N"/>
    <x v="1"/>
    <x v="0"/>
    <x v="1"/>
    <s v="Restaurant"/>
    <n v="0"/>
    <n v="0"/>
    <m/>
  </r>
  <r>
    <x v="875"/>
    <d v="2021-05-21T00:00:00"/>
    <s v="Smiles Express LLC"/>
    <s v="552 Charlotte St"/>
    <x v="192"/>
    <x v="0"/>
    <s v="28345"/>
    <x v="875"/>
    <s v="Kona Ice"/>
    <s v="R"/>
    <s v="Y"/>
    <s v="NC-09"/>
    <x v="0"/>
    <x v="0"/>
    <x v="1"/>
    <x v="0"/>
    <x v="0"/>
    <x v="0"/>
    <s v="Y"/>
    <s v="Y"/>
    <s v="Y"/>
    <s v="Y"/>
    <s v="Limited  Liability Company(LLC)"/>
    <s v="Y"/>
    <x v="0"/>
    <x v="0"/>
    <x v="1"/>
    <s v="Food Stand, Food Truck, Food Cart"/>
    <n v="0"/>
    <n v="0"/>
    <m/>
  </r>
  <r>
    <x v="876"/>
    <d v="2021-05-21T00:00:00"/>
    <s v="K &amp; Q INVESTMENT INC"/>
    <s v="1100 N Wesleyan Blvd CM-1"/>
    <x v="26"/>
    <x v="0"/>
    <s v="27804"/>
    <x v="876"/>
    <m/>
    <s v="R"/>
    <s v="N"/>
    <s v="NC-01"/>
    <x v="1"/>
    <x v="0"/>
    <x v="0"/>
    <x v="0"/>
    <x v="0"/>
    <x v="0"/>
    <s v="Y"/>
    <s v="Y"/>
    <s v="Y"/>
    <s v="Y"/>
    <s v="Corporation"/>
    <s v="N"/>
    <x v="1"/>
    <x v="0"/>
    <x v="0"/>
    <s v="Snack and Nonalcoholic Beverage Bar"/>
    <n v="0"/>
    <n v="0"/>
    <m/>
  </r>
  <r>
    <x v="877"/>
    <d v="2021-05-21T00:00:00"/>
    <s v="LIN'S CHINA WOK INC"/>
    <s v="1300 Westwood Ln Ste B"/>
    <x v="139"/>
    <x v="0"/>
    <s v="28697"/>
    <x v="877"/>
    <m/>
    <s v="R"/>
    <s v="N"/>
    <s v="NC-05"/>
    <x v="1"/>
    <x v="0"/>
    <x v="0"/>
    <x v="0"/>
    <x v="0"/>
    <x v="0"/>
    <s v="Y"/>
    <s v="Y"/>
    <s v="Y"/>
    <s v="Y"/>
    <s v="Corporation"/>
    <s v="N"/>
    <x v="1"/>
    <x v="0"/>
    <x v="0"/>
    <s v="Restaurant"/>
    <n v="0"/>
    <n v="0"/>
    <m/>
  </r>
  <r>
    <x v="878"/>
    <d v="2021-05-21T00:00:00"/>
    <s v="Subway #36165 Inc."/>
    <s v="102 Tyndall Dr"/>
    <x v="64"/>
    <x v="0"/>
    <s v="27215"/>
    <x v="878"/>
    <s v="Subway"/>
    <s v="U"/>
    <s v="N"/>
    <s v="NC-06"/>
    <x v="0"/>
    <x v="1"/>
    <x v="1"/>
    <x v="0"/>
    <x v="1"/>
    <x v="0"/>
    <s v="Y"/>
    <s v="Y"/>
    <s v="N"/>
    <s v="Y"/>
    <s v="Subchapter S Corporation"/>
    <s v="N"/>
    <x v="0"/>
    <x v="0"/>
    <x v="1"/>
    <s v="Restaurant"/>
    <n v="0"/>
    <n v="0"/>
    <m/>
  </r>
  <r>
    <x v="879"/>
    <d v="2021-05-21T00:00:00"/>
    <s v="Wilmington Street Partners LLC"/>
    <s v="211 S Wilmington St"/>
    <x v="4"/>
    <x v="0"/>
    <s v="27601"/>
    <x v="879"/>
    <m/>
    <s v="U"/>
    <s v="Y"/>
    <s v="NC-02"/>
    <x v="0"/>
    <x v="0"/>
    <x v="0"/>
    <x v="0"/>
    <x v="0"/>
    <x v="0"/>
    <s v="N"/>
    <s v="Y"/>
    <s v="Y"/>
    <s v="Y"/>
    <s v="Limited  Liability Company(LLC)"/>
    <s v="N"/>
    <x v="0"/>
    <x v="1"/>
    <x v="0"/>
    <s v="Restaurant"/>
    <n v="0"/>
    <n v="0"/>
    <m/>
  </r>
  <r>
    <x v="880"/>
    <d v="2021-05-21T00:00:00"/>
    <s v="GONE LLC"/>
    <s v="463 Central Dr"/>
    <x v="156"/>
    <x v="0"/>
    <s v="28580"/>
    <x v="880"/>
    <m/>
    <s v="R"/>
    <s v="Y"/>
    <s v="NC-01"/>
    <x v="1"/>
    <x v="0"/>
    <x v="1"/>
    <x v="0"/>
    <x v="1"/>
    <x v="0"/>
    <s v="Y"/>
    <s v="Y"/>
    <s v="Y"/>
    <s v="Y"/>
    <s v="Limited  Liability Company(LLC)"/>
    <s v="N"/>
    <x v="1"/>
    <x v="0"/>
    <x v="1"/>
    <s v="Other &amp;&amp; Snack and Nonalcoholic Beverage Bar"/>
    <n v="0"/>
    <n v="0"/>
    <m/>
  </r>
  <r>
    <x v="881"/>
    <d v="2021-05-21T00:00:00"/>
    <s v="Maurice Chambers"/>
    <s v="3414 Nevin Brook Rd"/>
    <x v="11"/>
    <x v="0"/>
    <s v="28269"/>
    <x v="881"/>
    <m/>
    <s v="U"/>
    <s v="Y"/>
    <s v="NC-08"/>
    <x v="0"/>
    <x v="1"/>
    <x v="1"/>
    <x v="0"/>
    <x v="0"/>
    <x v="0"/>
    <s v="Y"/>
    <s v="N"/>
    <s v="Y"/>
    <s v="N"/>
    <s v="Sole Proprietorship"/>
    <s v="N"/>
    <x v="1"/>
    <x v="0"/>
    <x v="0"/>
    <s v="Caterer &amp;&amp; Food Stand, Food Truck, Food Cart"/>
    <n v="0"/>
    <n v="0"/>
    <m/>
  </r>
  <r>
    <x v="882"/>
    <d v="2021-05-21T00:00:00"/>
    <s v="SUMO JR LLC"/>
    <s v="108 N John St"/>
    <x v="25"/>
    <x v="0"/>
    <s v="27530"/>
    <x v="882"/>
    <m/>
    <s v="R"/>
    <s v="Y"/>
    <s v="NC-01"/>
    <x v="1"/>
    <x v="0"/>
    <x v="1"/>
    <x v="0"/>
    <x v="0"/>
    <x v="0"/>
    <s v="Y"/>
    <s v="Y"/>
    <s v="Y"/>
    <s v="Y"/>
    <s v="Limited  Liability Company(LLC)"/>
    <s v="Y"/>
    <x v="1"/>
    <x v="0"/>
    <x v="0"/>
    <s v="Restaurant"/>
    <n v="0"/>
    <n v="0"/>
    <m/>
  </r>
  <r>
    <x v="883"/>
    <d v="2021-05-21T00:00:00"/>
    <s v="J&amp;S New York Pizza III Inc."/>
    <s v="2025 Renaissance Park Pl"/>
    <x v="28"/>
    <x v="0"/>
    <s v="27513"/>
    <x v="883"/>
    <m/>
    <s v="U"/>
    <s v="N"/>
    <s v="NC-02"/>
    <x v="0"/>
    <x v="1"/>
    <x v="1"/>
    <x v="0"/>
    <x v="1"/>
    <x v="0"/>
    <s v="Y"/>
    <s v="Y"/>
    <s v="Y"/>
    <s v="Y"/>
    <s v="Corporation"/>
    <s v="N"/>
    <x v="0"/>
    <x v="0"/>
    <x v="1"/>
    <s v="Other &amp;&amp; Bar, Saloon, Lounge, Tavern &amp;&amp; Restaurant"/>
    <n v="0"/>
    <n v="0"/>
    <m/>
  </r>
  <r>
    <x v="884"/>
    <d v="2021-05-21T00:00:00"/>
    <s v="K-RAC WINSTON LLC"/>
    <s v="113 N Church St"/>
    <x v="12"/>
    <x v="0"/>
    <s v="27401"/>
    <x v="884"/>
    <m/>
    <s v="U"/>
    <s v="Y"/>
    <s v="NC-06"/>
    <x v="0"/>
    <x v="1"/>
    <x v="0"/>
    <x v="1"/>
    <x v="0"/>
    <x v="1"/>
    <s v="Y"/>
    <s v="Y"/>
    <s v="Y"/>
    <s v="Y"/>
    <s v="Subchapter S Corporation"/>
    <s v="Y"/>
    <x v="0"/>
    <x v="0"/>
    <x v="1"/>
    <s v="Restaurant"/>
    <n v="0"/>
    <n v="0"/>
    <m/>
  </r>
  <r>
    <x v="885"/>
    <d v="2021-05-21T00:00:00"/>
    <s v="Beefeaters of Southern Pines LLC"/>
    <s v="672 SW Broad St"/>
    <x v="57"/>
    <x v="0"/>
    <s v="28387"/>
    <x v="885"/>
    <m/>
    <s v="R"/>
    <s v="N"/>
    <s v="NC-09"/>
    <x v="1"/>
    <x v="0"/>
    <x v="0"/>
    <x v="0"/>
    <x v="0"/>
    <x v="0"/>
    <s v="Y"/>
    <s v="Y"/>
    <s v="Y"/>
    <s v="Y"/>
    <s v="Corporation"/>
    <s v="N"/>
    <x v="0"/>
    <x v="0"/>
    <x v="1"/>
    <s v="Bar, Saloon, Lounge, Tavern &amp;&amp; Restaurant"/>
    <n v="0"/>
    <n v="0"/>
    <m/>
  </r>
  <r>
    <x v="886"/>
    <d v="2021-05-21T00:00:00"/>
    <s v="BrickTree Brewing Co."/>
    <s v="414 E Water St"/>
    <x v="75"/>
    <x v="0"/>
    <s v="28092"/>
    <x v="886"/>
    <m/>
    <s v="R"/>
    <s v="Y"/>
    <s v="NC-05"/>
    <x v="1"/>
    <x v="1"/>
    <x v="1"/>
    <x v="0"/>
    <x v="0"/>
    <x v="0"/>
    <s v="Y"/>
    <s v="Y"/>
    <s v="Y"/>
    <s v="Y"/>
    <s v="Limited  Liability Company(LLC)"/>
    <s v="Y"/>
    <x v="0"/>
    <x v="1"/>
    <x v="0"/>
    <s v="Brewery and/or microbrewery ** &amp;&amp; Brewpub, Tasting Room, Taproom **"/>
    <n v="0"/>
    <n v="0"/>
    <m/>
  </r>
  <r>
    <x v="887"/>
    <d v="2021-05-21T00:00:00"/>
    <s v="Arya Group LLC"/>
    <s v="2937 Historic Cir"/>
    <x v="2"/>
    <x v="0"/>
    <s v="27560"/>
    <x v="887"/>
    <m/>
    <s v="U"/>
    <s v="N"/>
    <s v="NC-02"/>
    <x v="0"/>
    <x v="1"/>
    <x v="1"/>
    <x v="0"/>
    <x v="0"/>
    <x v="0"/>
    <s v="Y"/>
    <s v="Y"/>
    <s v="Y"/>
    <s v="Y"/>
    <s v="Limited  Liability Company(LLC)"/>
    <s v="N"/>
    <x v="1"/>
    <x v="0"/>
    <x v="1"/>
    <s v="Restaurant"/>
    <n v="0"/>
    <n v="0"/>
    <m/>
  </r>
  <r>
    <x v="888"/>
    <d v="2021-05-21T00:00:00"/>
    <s v="SJTKJInc."/>
    <s v="3810 Oleander Dr."/>
    <x v="0"/>
    <x v="0"/>
    <s v="28403"/>
    <x v="888"/>
    <m/>
    <s v="U"/>
    <s v="Y"/>
    <s v="NC-07"/>
    <x v="0"/>
    <x v="1"/>
    <x v="1"/>
    <x v="0"/>
    <x v="0"/>
    <x v="0"/>
    <s v="Y"/>
    <s v="Y"/>
    <s v="Y"/>
    <s v="Y"/>
    <s v="Subchapter S Corporation"/>
    <s v="Y"/>
    <x v="0"/>
    <x v="0"/>
    <x v="1"/>
    <s v="Restaurant"/>
    <n v="0"/>
    <n v="0"/>
    <m/>
  </r>
  <r>
    <x v="889"/>
    <d v="2021-05-21T00:00:00"/>
    <s v="Brenda Bishop"/>
    <s v="403  Haywood Rd"/>
    <x v="193"/>
    <x v="0"/>
    <s v="28725"/>
    <x v="889"/>
    <m/>
    <s v="R"/>
    <s v="N"/>
    <s v="NC-11"/>
    <x v="1"/>
    <x v="0"/>
    <x v="0"/>
    <x v="0"/>
    <x v="0"/>
    <x v="0"/>
    <s v="Y"/>
    <s v="Y"/>
    <s v="Y"/>
    <s v="Y"/>
    <s v="Sole Proprietorship"/>
    <s v="N"/>
    <x v="0"/>
    <x v="0"/>
    <x v="1"/>
    <s v="Caterer &amp;&amp; Restaurant"/>
    <n v="0"/>
    <n v="0"/>
    <m/>
  </r>
  <r>
    <x v="890"/>
    <d v="2021-05-21T00:00:00"/>
    <s v="BT Food Enterprises"/>
    <s v="8702 Hwy 220 South"/>
    <x v="194"/>
    <x v="0"/>
    <s v="27341"/>
    <x v="890"/>
    <m/>
    <s v="R"/>
    <s v="N"/>
    <s v="NC-08"/>
    <x v="1"/>
    <x v="1"/>
    <x v="0"/>
    <x v="0"/>
    <x v="0"/>
    <x v="0"/>
    <s v="Y"/>
    <s v="Y"/>
    <s v="N"/>
    <s v="Y"/>
    <s v="Limited  Liability Company(LLC)"/>
    <s v="N"/>
    <x v="0"/>
    <x v="1"/>
    <x v="0"/>
    <s v="Restaurant"/>
    <n v="0"/>
    <n v="0"/>
    <m/>
  </r>
  <r>
    <x v="891"/>
    <d v="2021-05-21T00:00:00"/>
    <s v="bernardin cuisine  inc"/>
    <s v="435 S Tryon St"/>
    <x v="11"/>
    <x v="0"/>
    <s v="28202"/>
    <x v="891"/>
    <m/>
    <s v="U"/>
    <s v="N"/>
    <s v="NC-12"/>
    <x v="0"/>
    <x v="0"/>
    <x v="1"/>
    <x v="0"/>
    <x v="0"/>
    <x v="0"/>
    <s v="Y"/>
    <s v="Y"/>
    <s v="Y"/>
    <s v="Y"/>
    <s v="Corporation"/>
    <s v="N"/>
    <x v="1"/>
    <x v="0"/>
    <x v="0"/>
    <s v="Restaurant"/>
    <n v="0"/>
    <n v="0"/>
    <m/>
  </r>
  <r>
    <x v="892"/>
    <d v="2021-05-21T00:00:00"/>
    <s v="Waters Edge High Rock Restaurant LLC"/>
    <s v="257 Boat Club Ln"/>
    <x v="78"/>
    <x v="0"/>
    <s v="28146"/>
    <x v="892"/>
    <m/>
    <s v="R"/>
    <s v="N"/>
    <s v="NC-13"/>
    <x v="1"/>
    <x v="0"/>
    <x v="1"/>
    <x v="0"/>
    <x v="0"/>
    <x v="0"/>
    <s v="Y"/>
    <s v="Y"/>
    <s v="N"/>
    <s v="Y"/>
    <s v="Partnership"/>
    <s v="N"/>
    <x v="0"/>
    <x v="1"/>
    <x v="1"/>
    <s v="Restaurant"/>
    <n v="0"/>
    <n v="0"/>
    <m/>
  </r>
  <r>
    <x v="893"/>
    <d v="2021-05-21T00:00:00"/>
    <s v="Asiana Grand Buffet LLC"/>
    <s v="1968 Hendersonville Rd"/>
    <x v="9"/>
    <x v="0"/>
    <s v="28803"/>
    <x v="893"/>
    <m/>
    <s v="U"/>
    <s v="N"/>
    <s v="NC-11"/>
    <x v="0"/>
    <x v="1"/>
    <x v="0"/>
    <x v="0"/>
    <x v="0"/>
    <x v="0"/>
    <s v="Y"/>
    <s v="Y"/>
    <s v="Y"/>
    <s v="Y"/>
    <s v="Limited  Liability Company(LLC)"/>
    <s v="N"/>
    <x v="1"/>
    <x v="0"/>
    <x v="0"/>
    <s v="Restaurant"/>
    <n v="0"/>
    <n v="0"/>
    <m/>
  </r>
  <r>
    <x v="894"/>
    <d v="2021-05-21T00:00:00"/>
    <s v="AROMA GROUP CORPORATION INC"/>
    <s v="722 US HWY 74 BUSINESS EAST STE K"/>
    <x v="195"/>
    <x v="0"/>
    <s v="28379"/>
    <x v="894"/>
    <m/>
    <s v="R"/>
    <s v="N"/>
    <s v="NC-09"/>
    <x v="0"/>
    <x v="1"/>
    <x v="1"/>
    <x v="0"/>
    <x v="0"/>
    <x v="0"/>
    <s v="Y"/>
    <s v="Y"/>
    <s v="Y"/>
    <s v="Y"/>
    <s v="Corporation"/>
    <s v="Y"/>
    <x v="1"/>
    <x v="0"/>
    <x v="0"/>
    <s v="Restaurant"/>
    <n v="0"/>
    <n v="0"/>
    <m/>
  </r>
  <r>
    <x v="895"/>
    <d v="2021-05-21T00:00:00"/>
    <s v="HuntLaura LLC"/>
    <s v="486 W Main St"/>
    <x v="117"/>
    <x v="0"/>
    <s v="28779"/>
    <x v="895"/>
    <m/>
    <s v="R"/>
    <s v="N"/>
    <s v="NC-11"/>
    <x v="0"/>
    <x v="0"/>
    <x v="1"/>
    <x v="0"/>
    <x v="0"/>
    <x v="0"/>
    <s v="Y"/>
    <s v="Y"/>
    <s v="Y"/>
    <s v="Y"/>
    <s v="Corporation"/>
    <s v="N"/>
    <x v="0"/>
    <x v="0"/>
    <x v="1"/>
    <s v="Bar, Saloon, Lounge, Tavern"/>
    <n v="0"/>
    <n v="0"/>
    <m/>
  </r>
  <r>
    <x v="896"/>
    <d v="2021-05-21T00:00:00"/>
    <s v="Khalid Corp"/>
    <s v="815 Patton Ave"/>
    <x v="9"/>
    <x v="0"/>
    <s v="28806"/>
    <x v="896"/>
    <s v="Subway"/>
    <s v="U"/>
    <s v="Y"/>
    <s v="NC-11"/>
    <x v="0"/>
    <x v="0"/>
    <x v="0"/>
    <x v="0"/>
    <x v="0"/>
    <x v="0"/>
    <s v="Y"/>
    <s v="Y"/>
    <s v="Y"/>
    <s v="Y"/>
    <s v="Corporation"/>
    <s v="N"/>
    <x v="0"/>
    <x v="0"/>
    <x v="1"/>
    <s v="Restaurant"/>
    <n v="0"/>
    <n v="0"/>
    <m/>
  </r>
  <r>
    <x v="897"/>
    <d v="2021-05-21T00:00:00"/>
    <s v="FAN 777"/>
    <s v="2637 S Nc 127 Hwy"/>
    <x v="21"/>
    <x v="0"/>
    <s v="28602"/>
    <x v="897"/>
    <m/>
    <s v="R"/>
    <s v="N"/>
    <s v="NC-05"/>
    <x v="0"/>
    <x v="1"/>
    <x v="1"/>
    <x v="0"/>
    <x v="1"/>
    <x v="1"/>
    <s v="Y"/>
    <s v="Y"/>
    <s v="N"/>
    <s v="Y"/>
    <s v="Corporation"/>
    <s v="N"/>
    <x v="1"/>
    <x v="0"/>
    <x v="1"/>
    <s v="Restaurant"/>
    <n v="0"/>
    <n v="0"/>
    <m/>
  </r>
  <r>
    <x v="898"/>
    <d v="2021-05-21T00:00:00"/>
    <s v="RRDM INVESTMENTS INC."/>
    <s v="6010 Falls Of Neuse Rd"/>
    <x v="4"/>
    <x v="0"/>
    <s v="27609"/>
    <x v="898"/>
    <m/>
    <s v="U"/>
    <s v="N"/>
    <s v="NC-02"/>
    <x v="1"/>
    <x v="0"/>
    <x v="1"/>
    <x v="0"/>
    <x v="0"/>
    <x v="0"/>
    <s v="Y"/>
    <s v="Y"/>
    <s v="Y"/>
    <s v="Y"/>
    <s v="Corporation"/>
    <s v="N"/>
    <x v="1"/>
    <x v="0"/>
    <x v="0"/>
    <s v="Restaurant"/>
    <n v="0"/>
    <n v="0"/>
    <m/>
  </r>
  <r>
    <x v="899"/>
    <d v="2021-05-21T00:00:00"/>
    <s v="FernCrest Enterprises LLC"/>
    <s v="1060 Main St"/>
    <x v="185"/>
    <x v="0"/>
    <s v="28901"/>
    <x v="899"/>
    <m/>
    <s v="R"/>
    <s v="Y"/>
    <s v="NC-11"/>
    <x v="1"/>
    <x v="0"/>
    <x v="1"/>
    <x v="0"/>
    <x v="1"/>
    <x v="0"/>
    <s v="N"/>
    <s v="Y"/>
    <s v="Y"/>
    <s v="Y"/>
    <s v="Limited  Liability Company(LLC)"/>
    <s v="Y"/>
    <x v="0"/>
    <x v="1"/>
    <x v="1"/>
    <s v="Winery **"/>
    <n v="0"/>
    <n v="0"/>
    <m/>
  </r>
  <r>
    <x v="900"/>
    <d v="2021-05-21T00:00:00"/>
    <s v="Liley LLC"/>
    <s v="410 Market St Suite 350"/>
    <x v="3"/>
    <x v="0"/>
    <s v="27516"/>
    <x v="900"/>
    <m/>
    <s v="U"/>
    <s v="N"/>
    <s v="NC-04"/>
    <x v="1"/>
    <x v="0"/>
    <x v="1"/>
    <x v="0"/>
    <x v="0"/>
    <x v="0"/>
    <s v="Y"/>
    <s v="Y"/>
    <s v="Y"/>
    <s v="Y"/>
    <s v="Limited  Liability Company(LLC)"/>
    <s v="N"/>
    <x v="1"/>
    <x v="0"/>
    <x v="0"/>
    <s v="Restaurant"/>
    <n v="0"/>
    <n v="0"/>
    <m/>
  </r>
  <r>
    <x v="901"/>
    <d v="2021-05-21T00:00:00"/>
    <s v="Botiwalla Charlotte LLC"/>
    <s v="1115 N Brevard St Suite 203"/>
    <x v="11"/>
    <x v="0"/>
    <s v="28206"/>
    <x v="901"/>
    <m/>
    <s v="U"/>
    <s v="Y"/>
    <s v="NC-12"/>
    <x v="1"/>
    <x v="0"/>
    <x v="0"/>
    <x v="0"/>
    <x v="0"/>
    <x v="0"/>
    <s v="Y"/>
    <s v="Y"/>
    <s v="Y"/>
    <s v="Y"/>
    <s v="Limited  Liability Company(LLC)"/>
    <s v="Y"/>
    <x v="1"/>
    <x v="0"/>
    <x v="1"/>
    <s v="Restaurant"/>
    <n v="0"/>
    <n v="0"/>
    <m/>
  </r>
  <r>
    <x v="902"/>
    <d v="2021-05-21T00:00:00"/>
    <s v="Michael Hill"/>
    <s v="6347 E Nc 150 Hwy"/>
    <x v="196"/>
    <x v="0"/>
    <s v="28673"/>
    <x v="902"/>
    <m/>
    <s v="R"/>
    <s v="Y"/>
    <s v="NC-10"/>
    <x v="0"/>
    <x v="1"/>
    <x v="1"/>
    <x v="1"/>
    <x v="0"/>
    <x v="0"/>
    <s v="Y"/>
    <s v="Y"/>
    <s v="N"/>
    <s v="Y"/>
    <s v="Sole Proprietorship"/>
    <s v="N"/>
    <x v="0"/>
    <x v="1"/>
    <x v="0"/>
    <s v="Restaurant"/>
    <n v="0"/>
    <n v="0"/>
    <m/>
  </r>
  <r>
    <x v="903"/>
    <d v="2021-05-21T00:00:00"/>
    <s v="Mesha Inc"/>
    <s v="57331 hwy 12"/>
    <x v="60"/>
    <x v="0"/>
    <s v="27943"/>
    <x v="903"/>
    <m/>
    <s v="U"/>
    <s v="Y"/>
    <s v="NC-03"/>
    <x v="0"/>
    <x v="0"/>
    <x v="0"/>
    <x v="0"/>
    <x v="0"/>
    <x v="0"/>
    <s v="Y"/>
    <s v="Y"/>
    <s v="Y"/>
    <s v="Y"/>
    <s v="Subchapter S Corporation"/>
    <s v="N"/>
    <x v="0"/>
    <x v="0"/>
    <x v="1"/>
    <s v="Restaurant"/>
    <n v="0"/>
    <n v="0"/>
    <m/>
  </r>
  <r>
    <x v="904"/>
    <d v="2021-05-21T00:00:00"/>
    <s v="4 Carat Enterprises LLC"/>
    <s v="1901 Commonwealth Ave"/>
    <x v="11"/>
    <x v="0"/>
    <s v="28205"/>
    <x v="904"/>
    <m/>
    <s v="U"/>
    <s v="N"/>
    <s v="NC-12"/>
    <x v="1"/>
    <x v="1"/>
    <x v="1"/>
    <x v="0"/>
    <x v="0"/>
    <x v="0"/>
    <s v="Y"/>
    <s v="Y"/>
    <s v="Y"/>
    <s v="Y"/>
    <s v="Limited Liability Partnership"/>
    <s v="Y"/>
    <x v="0"/>
    <x v="0"/>
    <x v="1"/>
    <s v="Restaurant"/>
    <n v="0"/>
    <n v="0"/>
    <m/>
  </r>
  <r>
    <x v="905"/>
    <d v="2021-05-21T00:00:00"/>
    <s v="Lachine's Cafe &amp; Catering Inc."/>
    <s v="1064 Old Wharf Rd."/>
    <x v="197"/>
    <x v="0"/>
    <s v="27981"/>
    <x v="905"/>
    <m/>
    <s v="U"/>
    <s v="Y"/>
    <s v="NC-03"/>
    <x v="0"/>
    <x v="1"/>
    <x v="1"/>
    <x v="0"/>
    <x v="0"/>
    <x v="0"/>
    <s v="Y"/>
    <s v="Y"/>
    <s v="Y"/>
    <s v="Y"/>
    <s v="Corporation"/>
    <s v="N"/>
    <x v="0"/>
    <x v="0"/>
    <x v="1"/>
    <s v="Caterer &amp;&amp; Restaurant"/>
    <n v="0"/>
    <n v="0"/>
    <m/>
  </r>
  <r>
    <x v="906"/>
    <d v="2021-05-21T00:00:00"/>
    <s v="Seven Mile Post Pub Inc."/>
    <s v="7219 Market St"/>
    <x v="0"/>
    <x v="0"/>
    <s v="28411"/>
    <x v="906"/>
    <m/>
    <s v="U"/>
    <s v="N"/>
    <s v="NC-07"/>
    <x v="1"/>
    <x v="1"/>
    <x v="1"/>
    <x v="0"/>
    <x v="0"/>
    <x v="0"/>
    <s v="Y"/>
    <s v="Y"/>
    <s v="Y"/>
    <s v="Y"/>
    <s v="Corporation"/>
    <s v="N"/>
    <x v="0"/>
    <x v="1"/>
    <x v="1"/>
    <s v="Bar, Saloon, Lounge, Tavern"/>
    <n v="0"/>
    <n v="0"/>
    <m/>
  </r>
  <r>
    <x v="907"/>
    <d v="2021-05-21T00:00:00"/>
    <s v="Harbor Management Company Inc."/>
    <s v="6634 Old Statesville Rd"/>
    <x v="11"/>
    <x v="0"/>
    <s v="28269"/>
    <x v="907"/>
    <s v="Jamba"/>
    <s v="U"/>
    <s v="N"/>
    <s v="NC-08"/>
    <x v="0"/>
    <x v="0"/>
    <x v="0"/>
    <x v="0"/>
    <x v="0"/>
    <x v="0"/>
    <s v="Y"/>
    <s v="Y"/>
    <s v="Y"/>
    <s v="Y"/>
    <s v="Corporation"/>
    <s v="N"/>
    <x v="1"/>
    <x v="1"/>
    <x v="1"/>
    <s v="Restaurant"/>
    <n v="0"/>
    <n v="0"/>
    <m/>
  </r>
  <r>
    <x v="908"/>
    <d v="2021-05-21T00:00:00"/>
    <s v="Larine's Kitchen and Catering"/>
    <s v="209 Melanie Ct"/>
    <x v="103"/>
    <x v="0"/>
    <s v="27520"/>
    <x v="908"/>
    <m/>
    <s v="R"/>
    <s v="N"/>
    <s v="NC-02"/>
    <x v="1"/>
    <x v="1"/>
    <x v="1"/>
    <x v="0"/>
    <x v="0"/>
    <x v="0"/>
    <s v="Y"/>
    <s v="Y"/>
    <s v="Y"/>
    <s v="Y"/>
    <s v="Limited  Liability Company(LLC)"/>
    <s v="Y"/>
    <x v="0"/>
    <x v="0"/>
    <x v="1"/>
    <s v="Caterer"/>
    <n v="0"/>
    <n v="0"/>
    <m/>
  </r>
  <r>
    <x v="909"/>
    <d v="2021-05-21T00:00:00"/>
    <s v="jins buffet lincolnton inc"/>
    <s v="912 E Main St"/>
    <x v="75"/>
    <x v="0"/>
    <s v="28092"/>
    <x v="909"/>
    <m/>
    <s v="R"/>
    <s v="Y"/>
    <s v="NC-05"/>
    <x v="1"/>
    <x v="0"/>
    <x v="0"/>
    <x v="0"/>
    <x v="0"/>
    <x v="0"/>
    <s v="Y"/>
    <s v="Y"/>
    <s v="Y"/>
    <s v="Y"/>
    <s v="Corporation"/>
    <s v="Y"/>
    <x v="1"/>
    <x v="0"/>
    <x v="1"/>
    <s v="Restaurant"/>
    <n v="0"/>
    <n v="0"/>
    <m/>
  </r>
  <r>
    <x v="910"/>
    <d v="2021-05-21T00:00:00"/>
    <s v="GenX Enterprise LLC"/>
    <s v="1108 Parkside Main St"/>
    <x v="28"/>
    <x v="0"/>
    <s v="27519"/>
    <x v="910"/>
    <s v="Potbelly Sandwich Works"/>
    <s v="U"/>
    <s v="N"/>
    <s v="NC-02"/>
    <x v="0"/>
    <x v="0"/>
    <x v="1"/>
    <x v="0"/>
    <x v="1"/>
    <x v="0"/>
    <s v="Y"/>
    <s v="Y"/>
    <s v="N"/>
    <s v="Y"/>
    <s v="Limited  Liability Company(LLC)"/>
    <s v="N"/>
    <x v="1"/>
    <x v="0"/>
    <x v="0"/>
    <s v="Restaurant"/>
    <n v="0"/>
    <n v="0"/>
    <m/>
  </r>
  <r>
    <x v="911"/>
    <d v="2021-05-21T00:00:00"/>
    <s v="Graham-Lott Inc"/>
    <s v="6306 Pigeon Rd"/>
    <x v="89"/>
    <x v="0"/>
    <s v="28716"/>
    <x v="911"/>
    <m/>
    <s v="R"/>
    <s v="N"/>
    <s v="NC-11"/>
    <x v="1"/>
    <x v="0"/>
    <x v="0"/>
    <x v="0"/>
    <x v="0"/>
    <x v="0"/>
    <s v="Y"/>
    <s v="Y"/>
    <s v="Y"/>
    <s v="Y"/>
    <s v="Corporation"/>
    <s v="N"/>
    <x v="0"/>
    <x v="0"/>
    <x v="1"/>
    <s v="Restaurant"/>
    <n v="0"/>
    <n v="0"/>
    <m/>
  </r>
  <r>
    <x v="912"/>
    <d v="2021-05-21T00:00:00"/>
    <s v="Venusian LLC"/>
    <s v="1427 Military Cutoff Rd Unit 106"/>
    <x v="0"/>
    <x v="0"/>
    <s v="28403"/>
    <x v="912"/>
    <m/>
    <s v="U"/>
    <s v="N"/>
    <s v="NC-07"/>
    <x v="0"/>
    <x v="0"/>
    <x v="1"/>
    <x v="0"/>
    <x v="0"/>
    <x v="0"/>
    <s v="N"/>
    <s v="Y"/>
    <s v="Y"/>
    <s v="Y"/>
    <s v="Limited  Liability Company(LLC)"/>
    <s v="Y"/>
    <x v="0"/>
    <x v="0"/>
    <x v="1"/>
    <s v="Restaurant"/>
    <n v="0"/>
    <n v="0"/>
    <m/>
  </r>
  <r>
    <x v="913"/>
    <d v="2021-05-21T00:00:00"/>
    <s v="Hearst Tower Restaurant LLC"/>
    <s v="214 North Tryon Box 31"/>
    <x v="11"/>
    <x v="0"/>
    <s v="28202"/>
    <x v="913"/>
    <m/>
    <s v="U"/>
    <s v="N"/>
    <s v="NC-12"/>
    <x v="0"/>
    <x v="1"/>
    <x v="0"/>
    <x v="0"/>
    <x v="0"/>
    <x v="0"/>
    <s v="Y"/>
    <s v="Y"/>
    <s v="N"/>
    <s v="Y"/>
    <s v="Limited  Liability Company(LLC)"/>
    <s v="N"/>
    <x v="0"/>
    <x v="1"/>
    <x v="0"/>
    <s v="Restaurant"/>
    <n v="0"/>
    <n v="0"/>
    <m/>
  </r>
  <r>
    <x v="914"/>
    <d v="2021-05-21T00:00:00"/>
    <s v="Perkins Restaurant Development Company"/>
    <s v="5775 Yadkin Rd"/>
    <x v="40"/>
    <x v="0"/>
    <s v="28303"/>
    <x v="914"/>
    <s v="Church's Chicken"/>
    <s v="U"/>
    <s v="N"/>
    <s v="NC-08"/>
    <x v="0"/>
    <x v="0"/>
    <x v="0"/>
    <x v="0"/>
    <x v="0"/>
    <x v="0"/>
    <s v="Y"/>
    <s v="Y"/>
    <s v="Y"/>
    <s v="Y"/>
    <s v="Corporation"/>
    <s v="N"/>
    <x v="1"/>
    <x v="0"/>
    <x v="0"/>
    <s v="Caterer &amp;&amp; Restaurant"/>
    <n v="0"/>
    <n v="0"/>
    <m/>
  </r>
  <r>
    <x v="915"/>
    <d v="2021-05-21T00:00:00"/>
    <s v="Zhu Liu"/>
    <s v="1122 W Broad St"/>
    <x v="186"/>
    <x v="0"/>
    <s v="28334"/>
    <x v="915"/>
    <m/>
    <s v="R"/>
    <s v="N"/>
    <s v="NC-07"/>
    <x v="0"/>
    <x v="0"/>
    <x v="0"/>
    <x v="0"/>
    <x v="0"/>
    <x v="0"/>
    <s v="Y"/>
    <s v="Y"/>
    <s v="Y"/>
    <s v="Y"/>
    <s v="Corporation"/>
    <s v="Y"/>
    <x v="0"/>
    <x v="0"/>
    <x v="1"/>
    <s v="Restaurant"/>
    <n v="0"/>
    <n v="0"/>
    <m/>
  </r>
  <r>
    <x v="916"/>
    <d v="2021-05-21T00:00:00"/>
    <s v="Nauti Dog Brewing Company LLC"/>
    <s v="210 Main St"/>
    <x v="184"/>
    <x v="0"/>
    <s v="28590"/>
    <x v="916"/>
    <m/>
    <s v="U"/>
    <s v="N"/>
    <s v="NC-01"/>
    <x v="1"/>
    <x v="0"/>
    <x v="0"/>
    <x v="0"/>
    <x v="0"/>
    <x v="0"/>
    <s v="Y"/>
    <s v="Y"/>
    <s v="Y"/>
    <s v="Y"/>
    <s v="Limited  Liability Company(LLC)"/>
    <s v="N"/>
    <x v="0"/>
    <x v="1"/>
    <x v="1"/>
    <s v="Brewery and/or microbrewery ** &amp;&amp; Brewpub, Tasting Room, Taproom **"/>
    <n v="0"/>
    <n v="0"/>
    <m/>
  </r>
  <r>
    <x v="917"/>
    <d v="2021-05-21T00:00:00"/>
    <s v="ALL SOLUTIONS HOLDINGS LLC"/>
    <s v="1900 Hillsborough St"/>
    <x v="4"/>
    <x v="0"/>
    <s v="27607"/>
    <x v="917"/>
    <m/>
    <s v="U"/>
    <s v="Y"/>
    <s v="NC-02"/>
    <x v="0"/>
    <x v="1"/>
    <x v="1"/>
    <x v="0"/>
    <x v="0"/>
    <x v="0"/>
    <s v="Y"/>
    <s v="Y"/>
    <s v="Y"/>
    <s v="Y"/>
    <s v="Limited Liability Partnership"/>
    <s v="N"/>
    <x v="1"/>
    <x v="0"/>
    <x v="0"/>
    <s v="Restaurant"/>
    <n v="0"/>
    <n v="0"/>
    <m/>
  </r>
  <r>
    <x v="918"/>
    <d v="2021-05-21T00:00:00"/>
    <s v="Bandit Holdings Inc."/>
    <s v="401 Ashville Ave Suite 109"/>
    <x v="28"/>
    <x v="0"/>
    <s v="27518"/>
    <x v="918"/>
    <m/>
    <s v="U"/>
    <s v="N"/>
    <s v="NC-02"/>
    <x v="1"/>
    <x v="1"/>
    <x v="1"/>
    <x v="1"/>
    <x v="0"/>
    <x v="1"/>
    <s v="N"/>
    <s v="Y"/>
    <s v="N"/>
    <s v="Y"/>
    <s v="Subchapter S Corporation"/>
    <s v="N"/>
    <x v="0"/>
    <x v="0"/>
    <x v="1"/>
    <s v="Bar, Saloon, Lounge, Tavern"/>
    <n v="0"/>
    <n v="0"/>
    <m/>
  </r>
  <r>
    <x v="919"/>
    <d v="2021-05-21T00:00:00"/>
    <s v="Hook &amp; Reel Rivergate INC"/>
    <s v="14142 Rivergate Pkwy Ste 100"/>
    <x v="11"/>
    <x v="0"/>
    <s v="28273"/>
    <x v="919"/>
    <m/>
    <s v="U"/>
    <s v="N"/>
    <s v="NC-09"/>
    <x v="1"/>
    <x v="0"/>
    <x v="0"/>
    <x v="0"/>
    <x v="0"/>
    <x v="0"/>
    <s v="Y"/>
    <s v="Y"/>
    <s v="Y"/>
    <s v="Y"/>
    <s v="Corporation"/>
    <s v="N"/>
    <x v="1"/>
    <x v="0"/>
    <x v="0"/>
    <s v="Restaurant"/>
    <n v="0"/>
    <n v="0"/>
    <m/>
  </r>
  <r>
    <x v="920"/>
    <d v="2021-05-21T00:00:00"/>
    <s v="Capital Corral Inc"/>
    <s v="3424 Capital Blvd"/>
    <x v="4"/>
    <x v="0"/>
    <s v="27604"/>
    <x v="920"/>
    <s v="Golden Corral"/>
    <s v="U"/>
    <s v="N"/>
    <s v="NC-02"/>
    <x v="0"/>
    <x v="0"/>
    <x v="1"/>
    <x v="0"/>
    <x v="0"/>
    <x v="0"/>
    <s v="Y"/>
    <s v="Y"/>
    <s v="Y"/>
    <s v="Y"/>
    <s v="Subchapter S Corporation"/>
    <s v="Y"/>
    <x v="1"/>
    <x v="0"/>
    <x v="0"/>
    <s v="Restaurant"/>
    <n v="0"/>
    <n v="0"/>
    <m/>
  </r>
  <r>
    <x v="921"/>
    <d v="2021-05-21T00:00:00"/>
    <s v="Edisons lounge LLC"/>
    <s v="531 Richlands Hwy"/>
    <x v="59"/>
    <x v="0"/>
    <s v="28540"/>
    <x v="921"/>
    <m/>
    <s v="U"/>
    <s v="N"/>
    <s v="NC-03"/>
    <x v="1"/>
    <x v="0"/>
    <x v="0"/>
    <x v="0"/>
    <x v="0"/>
    <x v="0"/>
    <s v="Y"/>
    <s v="Y"/>
    <s v="Y"/>
    <s v="Y"/>
    <s v="Limited  Liability Company(LLC)"/>
    <s v="N"/>
    <x v="0"/>
    <x v="1"/>
    <x v="0"/>
    <s v="Bar, Saloon, Lounge, Tavern"/>
    <n v="0"/>
    <n v="0"/>
    <m/>
  </r>
  <r>
    <x v="922"/>
    <d v="2021-05-21T00:00:00"/>
    <s v="HARD TIMES CAFE INC."/>
    <s v="2718 Monroe Rd"/>
    <x v="11"/>
    <x v="0"/>
    <s v="28205"/>
    <x v="922"/>
    <m/>
    <s v="U"/>
    <s v="Y"/>
    <s v="NC-12"/>
    <x v="0"/>
    <x v="1"/>
    <x v="1"/>
    <x v="0"/>
    <x v="0"/>
    <x v="0"/>
    <s v="Y"/>
    <s v="N"/>
    <s v="Y"/>
    <s v="Y"/>
    <s v="Corporation"/>
    <s v="Y"/>
    <x v="0"/>
    <x v="0"/>
    <x v="1"/>
    <s v="Restaurant"/>
    <n v="0"/>
    <n v="0"/>
    <m/>
  </r>
  <r>
    <x v="923"/>
    <d v="2021-05-21T00:00:00"/>
    <s v="Subway of Sweeten Creek Inc"/>
    <s v="815 Patton Ave"/>
    <x v="9"/>
    <x v="0"/>
    <s v="28806"/>
    <x v="923"/>
    <s v="Subway"/>
    <s v="U"/>
    <s v="Y"/>
    <s v="NC-11"/>
    <x v="0"/>
    <x v="0"/>
    <x v="0"/>
    <x v="0"/>
    <x v="0"/>
    <x v="0"/>
    <s v="Y"/>
    <s v="Y"/>
    <s v="Y"/>
    <s v="Y"/>
    <s v="Corporation"/>
    <s v="N"/>
    <x v="0"/>
    <x v="0"/>
    <x v="1"/>
    <s v="Restaurant"/>
    <n v="0"/>
    <n v="0"/>
    <m/>
  </r>
  <r>
    <x v="924"/>
    <d v="2021-05-21T00:00:00"/>
    <s v="GHCM INC 3"/>
    <s v="238 S Lafayette St"/>
    <x v="158"/>
    <x v="0"/>
    <s v="28150"/>
    <x v="924"/>
    <m/>
    <s v="R"/>
    <s v="Y"/>
    <s v="NC-05"/>
    <x v="1"/>
    <x v="1"/>
    <x v="1"/>
    <x v="0"/>
    <x v="1"/>
    <x v="0"/>
    <s v="Y"/>
    <s v="Y"/>
    <s v="N"/>
    <s v="Y"/>
    <s v="Subchapter S Corporation"/>
    <s v="Y"/>
    <x v="1"/>
    <x v="0"/>
    <x v="0"/>
    <s v="Bar, Saloon, Lounge, Tavern"/>
    <n v="0"/>
    <n v="0"/>
    <m/>
  </r>
  <r>
    <x v="925"/>
    <d v="2021-05-21T00:00:00"/>
    <s v="Jimmy the Greek's Inc"/>
    <s v="2806 University Pkwy"/>
    <x v="54"/>
    <x v="0"/>
    <s v="27105"/>
    <x v="925"/>
    <m/>
    <s v="U"/>
    <s v="N"/>
    <s v="NC-06"/>
    <x v="0"/>
    <x v="0"/>
    <x v="0"/>
    <x v="0"/>
    <x v="0"/>
    <x v="0"/>
    <s v="Y"/>
    <s v="Y"/>
    <s v="Y"/>
    <s v="Y"/>
    <s v="Corporation"/>
    <s v="Y"/>
    <x v="0"/>
    <x v="1"/>
    <x v="0"/>
    <s v="Restaurant"/>
    <n v="0"/>
    <n v="0"/>
    <m/>
  </r>
  <r>
    <x v="926"/>
    <d v="2021-05-21T00:00:00"/>
    <s v="BUA THAI INC"/>
    <s v="5850 Fayetteville Rd Ste 101"/>
    <x v="8"/>
    <x v="0"/>
    <s v="27713"/>
    <x v="926"/>
    <m/>
    <s v="U"/>
    <s v="N"/>
    <s v="NC-02"/>
    <x v="1"/>
    <x v="0"/>
    <x v="0"/>
    <x v="0"/>
    <x v="0"/>
    <x v="0"/>
    <s v="Y"/>
    <s v="Y"/>
    <s v="Y"/>
    <s v="Y"/>
    <s v="Limited  Liability Company(LLC)"/>
    <s v="N"/>
    <x v="1"/>
    <x v="0"/>
    <x v="1"/>
    <s v="Restaurant"/>
    <n v="0"/>
    <n v="0"/>
    <m/>
  </r>
  <r>
    <x v="927"/>
    <d v="2021-05-21T00:00:00"/>
    <s v="Franks Italian Water Ice"/>
    <s v="729 N Davidson St #A"/>
    <x v="11"/>
    <x v="0"/>
    <s v="28202"/>
    <x v="927"/>
    <m/>
    <s v="U"/>
    <s v="N"/>
    <s v="NC-12"/>
    <x v="0"/>
    <x v="0"/>
    <x v="0"/>
    <x v="0"/>
    <x v="1"/>
    <x v="0"/>
    <s v="Y"/>
    <s v="N"/>
    <s v="Y"/>
    <s v="N"/>
    <s v="Single Member LLC"/>
    <s v="N"/>
    <x v="1"/>
    <x v="0"/>
    <x v="1"/>
    <s v="Food Stand, Food Truck, Food Cart"/>
    <n v="0"/>
    <n v="0"/>
    <m/>
  </r>
  <r>
    <x v="928"/>
    <d v="2021-05-21T00:00:00"/>
    <s v="NORTAD INC"/>
    <s v="3500 Westgate Dr Ste 206"/>
    <x v="8"/>
    <x v="0"/>
    <s v="27707"/>
    <x v="928"/>
    <m/>
    <s v="U"/>
    <s v="Y"/>
    <s v="NC-04"/>
    <x v="1"/>
    <x v="0"/>
    <x v="0"/>
    <x v="0"/>
    <x v="0"/>
    <x v="1"/>
    <s v="Y"/>
    <s v="Y"/>
    <s v="Y"/>
    <s v="Y"/>
    <s v="Corporation"/>
    <s v="Y"/>
    <x v="1"/>
    <x v="0"/>
    <x v="1"/>
    <s v="Restaurant"/>
    <n v="0"/>
    <n v="0"/>
    <m/>
  </r>
  <r>
    <x v="929"/>
    <d v="2021-05-21T00:00:00"/>
    <s v="KSH FOOD GROUP LLC"/>
    <s v="126 E State Ave"/>
    <x v="62"/>
    <x v="0"/>
    <s v="27262"/>
    <x v="929"/>
    <m/>
    <s v="R"/>
    <s v="Y"/>
    <s v="NC-06"/>
    <x v="1"/>
    <x v="0"/>
    <x v="0"/>
    <x v="0"/>
    <x v="0"/>
    <x v="0"/>
    <s v="Y"/>
    <s v="Y"/>
    <s v="Y"/>
    <s v="Y"/>
    <s v="Limited  Liability Company(LLC)"/>
    <s v="N"/>
    <x v="0"/>
    <x v="0"/>
    <x v="1"/>
    <s v="Restaurant"/>
    <n v="0"/>
    <n v="0"/>
    <m/>
  </r>
  <r>
    <x v="930"/>
    <d v="2021-05-21T00:00:00"/>
    <s v="Death and Taxes LLC"/>
    <s v="1519 Brookside Dr"/>
    <x v="4"/>
    <x v="0"/>
    <s v="27604"/>
    <x v="930"/>
    <m/>
    <s v="U"/>
    <s v="Y"/>
    <s v="NC-02"/>
    <x v="0"/>
    <x v="0"/>
    <x v="0"/>
    <x v="0"/>
    <x v="0"/>
    <x v="0"/>
    <s v="Y"/>
    <s v="Y"/>
    <s v="Y"/>
    <s v="Y"/>
    <s v="Limited  Liability Company(LLC)"/>
    <s v="Y"/>
    <x v="0"/>
    <x v="0"/>
    <x v="1"/>
    <s v="Restaurant"/>
    <n v="0"/>
    <n v="0"/>
    <m/>
  </r>
  <r>
    <x v="931"/>
    <d v="2021-05-21T00:00:00"/>
    <s v="Charlotte Prime LLC"/>
    <s v="11301 Carmel Commons Blvd Suite 106"/>
    <x v="11"/>
    <x v="0"/>
    <s v="28226"/>
    <x v="931"/>
    <s v="Ruth's Chris Steak House"/>
    <s v="U"/>
    <s v="N"/>
    <s v="NC-09"/>
    <x v="0"/>
    <x v="1"/>
    <x v="1"/>
    <x v="1"/>
    <x v="0"/>
    <x v="0"/>
    <s v="Y"/>
    <s v="Y"/>
    <s v="N"/>
    <s v="Y"/>
    <s v="Limited  Liability Company(LLC)"/>
    <s v="N"/>
    <x v="0"/>
    <x v="0"/>
    <x v="1"/>
    <s v="Restaurant"/>
    <n v="0"/>
    <n v="0"/>
    <m/>
  </r>
  <r>
    <x v="932"/>
    <d v="2021-05-22T00:00:00"/>
    <s v="Old skool management inc"/>
    <s v="415 Hwy 13 S Ste A"/>
    <x v="156"/>
    <x v="0"/>
    <s v="28580"/>
    <x v="932"/>
    <s v="Hwy 55 Burgers Shakes &amp; Fries"/>
    <s v="R"/>
    <s v="N"/>
    <s v="NC-01"/>
    <x v="1"/>
    <x v="0"/>
    <x v="0"/>
    <x v="0"/>
    <x v="0"/>
    <x v="0"/>
    <s v="Y"/>
    <s v="Y"/>
    <s v="Y"/>
    <s v="Y"/>
    <s v="Corporation"/>
    <s v="N"/>
    <x v="0"/>
    <x v="1"/>
    <x v="0"/>
    <s v="Restaurant"/>
    <n v="0"/>
    <n v="0"/>
    <m/>
  </r>
  <r>
    <x v="933"/>
    <d v="2021-05-22T00:00:00"/>
    <s v="Event Extravanganza LLC."/>
    <s v="2012 N Road St B"/>
    <x v="24"/>
    <x v="0"/>
    <s v="27909"/>
    <x v="933"/>
    <m/>
    <s v="R"/>
    <s v="N"/>
    <s v="NC-03"/>
    <x v="0"/>
    <x v="1"/>
    <x v="1"/>
    <x v="0"/>
    <x v="1"/>
    <x v="0"/>
    <s v="Y"/>
    <s v="Y"/>
    <s v="Y"/>
    <s v="Y"/>
    <s v="Limited  Liability Company(LLC)"/>
    <s v="Y"/>
    <x v="0"/>
    <x v="0"/>
    <x v="1"/>
    <s v="Bakery ** &amp;&amp; Snack and Nonalcoholic Beverage Bar &amp;&amp; Caterer &amp;&amp; Restaurant"/>
    <n v="0"/>
    <n v="0"/>
    <m/>
  </r>
  <r>
    <x v="934"/>
    <d v="2021-05-22T00:00:00"/>
    <s v="CHEN'S CHINA GARDEN LLC"/>
    <s v="1805E WEEKSVILLE ROAD"/>
    <x v="24"/>
    <x v="0"/>
    <s v="27909"/>
    <x v="934"/>
    <m/>
    <s v="R"/>
    <s v="N"/>
    <s v="NC-03"/>
    <x v="0"/>
    <x v="0"/>
    <x v="0"/>
    <x v="0"/>
    <x v="0"/>
    <x v="0"/>
    <s v="Y"/>
    <s v="Y"/>
    <s v="Y"/>
    <s v="Y"/>
    <s v="Limited  Liability Company(LLC)"/>
    <s v="Y"/>
    <x v="1"/>
    <x v="0"/>
    <x v="0"/>
    <s v="Restaurant"/>
    <n v="0"/>
    <n v="0"/>
    <m/>
  </r>
  <r>
    <x v="935"/>
    <d v="2021-05-22T00:00:00"/>
    <s v="JOHNSON FOOD GROUP INC"/>
    <s v="4600 DURHAM-CHAPEL HILL BLVD STE 2"/>
    <x v="8"/>
    <x v="0"/>
    <s v="27707"/>
    <x v="935"/>
    <m/>
    <s v="U"/>
    <s v="N"/>
    <s v="NC-04"/>
    <x v="0"/>
    <x v="1"/>
    <x v="1"/>
    <x v="0"/>
    <x v="1"/>
    <x v="1"/>
    <s v="Y"/>
    <s v="Y"/>
    <s v="Y"/>
    <s v="Y"/>
    <s v="Corporation"/>
    <s v="Y"/>
    <x v="0"/>
    <x v="0"/>
    <x v="1"/>
    <s v="Restaurant"/>
    <n v="0"/>
    <n v="0"/>
    <m/>
  </r>
  <r>
    <x v="936"/>
    <d v="2021-05-22T00:00:00"/>
    <s v="MR TOKYO JAPANESE RESTAURANT LLC"/>
    <s v="8334 Pineville Matthews Rd Ste 109"/>
    <x v="11"/>
    <x v="0"/>
    <s v="28226"/>
    <x v="936"/>
    <m/>
    <s v="U"/>
    <s v="Y"/>
    <s v="NC-09"/>
    <x v="1"/>
    <x v="0"/>
    <x v="0"/>
    <x v="0"/>
    <x v="0"/>
    <x v="0"/>
    <s v="Y"/>
    <s v="Y"/>
    <s v="Y"/>
    <s v="Y"/>
    <s v="Limited  Liability Company(LLC)"/>
    <s v="N"/>
    <x v="1"/>
    <x v="0"/>
    <x v="0"/>
    <s v="Restaurant"/>
    <n v="0"/>
    <n v="0"/>
    <m/>
  </r>
  <r>
    <x v="937"/>
    <d v="2021-05-22T00:00:00"/>
    <s v="Chen's Eatery Inc."/>
    <s v="2900 E Franklin Blvd"/>
    <x v="66"/>
    <x v="0"/>
    <s v="28056"/>
    <x v="937"/>
    <m/>
    <s v="U"/>
    <s v="Y"/>
    <s v="NC-05"/>
    <x v="0"/>
    <x v="0"/>
    <x v="1"/>
    <x v="0"/>
    <x v="0"/>
    <x v="0"/>
    <s v="Y"/>
    <s v="Y"/>
    <s v="Y"/>
    <s v="Y"/>
    <s v="Corporation"/>
    <s v="N"/>
    <x v="1"/>
    <x v="0"/>
    <x v="0"/>
    <s v="Restaurant"/>
    <n v="0"/>
    <n v="0"/>
    <m/>
  </r>
  <r>
    <x v="938"/>
    <d v="2021-05-22T00:00:00"/>
    <s v="Two Rockets LLC"/>
    <s v="3557 N Roxboro St"/>
    <x v="8"/>
    <x v="0"/>
    <s v="27704"/>
    <x v="938"/>
    <m/>
    <s v="U"/>
    <s v="Y"/>
    <s v="NC-04"/>
    <x v="0"/>
    <x v="0"/>
    <x v="0"/>
    <x v="0"/>
    <x v="0"/>
    <x v="0"/>
    <s v="Y"/>
    <s v="Y"/>
    <s v="Y"/>
    <s v="Y"/>
    <s v="Limited  Liability Company(LLC)"/>
    <s v="N"/>
    <x v="0"/>
    <x v="0"/>
    <x v="1"/>
    <s v="Restaurant"/>
    <n v="0"/>
    <n v="0"/>
    <m/>
  </r>
  <r>
    <x v="939"/>
    <d v="2021-05-22T00:00:00"/>
    <s v="DC Pelican"/>
    <s v="205 Budleigh St"/>
    <x v="141"/>
    <x v="0"/>
    <s v="27954"/>
    <x v="939"/>
    <m/>
    <s v="U"/>
    <s v="Y"/>
    <s v="NC-03"/>
    <x v="1"/>
    <x v="1"/>
    <x v="1"/>
    <x v="1"/>
    <x v="1"/>
    <x v="1"/>
    <s v="N"/>
    <s v="N"/>
    <s v="Y"/>
    <s v="N"/>
    <s v="Subchapter S Corporation"/>
    <s v="N"/>
    <x v="0"/>
    <x v="1"/>
    <x v="0"/>
    <s v="Restaurant"/>
    <n v="0"/>
    <n v="0"/>
    <m/>
  </r>
  <r>
    <x v="940"/>
    <d v="2021-05-22T00:00:00"/>
    <s v="Sweeter Than Honey Concessions Llc"/>
    <s v="1616 Forest Stream Ct"/>
    <x v="11"/>
    <x v="0"/>
    <s v="28213"/>
    <x v="940"/>
    <m/>
    <s v="U"/>
    <s v="Y"/>
    <s v="NC-08"/>
    <x v="0"/>
    <x v="1"/>
    <x v="0"/>
    <x v="0"/>
    <x v="0"/>
    <x v="0"/>
    <s v="Y"/>
    <s v="N"/>
    <s v="Y"/>
    <s v="N"/>
    <s v="Single Member LLC"/>
    <s v="Y"/>
    <x v="1"/>
    <x v="0"/>
    <x v="1"/>
    <s v="Food Stand, Food Truck, Food Cart"/>
    <n v="0"/>
    <n v="0"/>
    <m/>
  </r>
  <r>
    <x v="941"/>
    <d v="2021-05-22T00:00:00"/>
    <s v="KB OF CHARLOTTE INC"/>
    <s v="8170 SOUTH TRYON STREET STE A"/>
    <x v="11"/>
    <x v="0"/>
    <s v="28273"/>
    <x v="941"/>
    <m/>
    <s v="U"/>
    <s v="N"/>
    <s v="NC-09"/>
    <x v="1"/>
    <x v="0"/>
    <x v="0"/>
    <x v="0"/>
    <x v="0"/>
    <x v="0"/>
    <s v="Y"/>
    <s v="Y"/>
    <s v="Y"/>
    <s v="Y"/>
    <s v="Corporation"/>
    <s v="N"/>
    <x v="1"/>
    <x v="0"/>
    <x v="0"/>
    <s v="Restaurant"/>
    <n v="0"/>
    <n v="0"/>
    <m/>
  </r>
  <r>
    <x v="942"/>
    <d v="2021-05-22T00:00:00"/>
    <s v="Dressler's Four LLC"/>
    <s v="4905 Ashley Park Ln  Suite D"/>
    <x v="11"/>
    <x v="0"/>
    <s v="28210"/>
    <x v="942"/>
    <m/>
    <s v="U"/>
    <s v="N"/>
    <s v="NC-09"/>
    <x v="0"/>
    <x v="1"/>
    <x v="1"/>
    <x v="0"/>
    <x v="1"/>
    <x v="0"/>
    <s v="Y"/>
    <s v="Y"/>
    <s v="N"/>
    <s v="Y"/>
    <s v="Limited  Liability Company(LLC)"/>
    <s v="N"/>
    <x v="0"/>
    <x v="0"/>
    <x v="1"/>
    <s v="Restaurant"/>
    <n v="0"/>
    <n v="0"/>
    <m/>
  </r>
  <r>
    <x v="943"/>
    <d v="2021-05-22T00:00:00"/>
    <s v="JASMINE CHARLOTTE INC"/>
    <s v="2305 Westinghouse Blvd"/>
    <x v="11"/>
    <x v="0"/>
    <s v="28273"/>
    <x v="943"/>
    <m/>
    <s v="U"/>
    <s v="N"/>
    <s v="NC-09"/>
    <x v="1"/>
    <x v="0"/>
    <x v="0"/>
    <x v="0"/>
    <x v="0"/>
    <x v="0"/>
    <s v="Y"/>
    <s v="Y"/>
    <s v="Y"/>
    <s v="Y"/>
    <s v="Corporation"/>
    <s v="N"/>
    <x v="1"/>
    <x v="0"/>
    <x v="1"/>
    <s v="Restaurant"/>
    <n v="0"/>
    <n v="0"/>
    <m/>
  </r>
  <r>
    <x v="944"/>
    <d v="2021-05-22T00:00:00"/>
    <s v="GIMI LLC"/>
    <s v="710 W Trade St Ste F"/>
    <x v="11"/>
    <x v="0"/>
    <s v="28202"/>
    <x v="944"/>
    <m/>
    <s v="U"/>
    <s v="N"/>
    <s v="NC-12"/>
    <x v="1"/>
    <x v="0"/>
    <x v="0"/>
    <x v="0"/>
    <x v="0"/>
    <x v="0"/>
    <s v="Y"/>
    <s v="Y"/>
    <s v="Y"/>
    <s v="Y"/>
    <s v="Subchapter S Corporation"/>
    <s v="N"/>
    <x v="1"/>
    <x v="0"/>
    <x v="1"/>
    <s v="Restaurant"/>
    <n v="0"/>
    <n v="0"/>
    <m/>
  </r>
  <r>
    <x v="945"/>
    <d v="2021-05-22T00:00:00"/>
    <s v="papa abdou dior fall"/>
    <s v="2417 Gazebo Dr unit b"/>
    <x v="2"/>
    <x v="0"/>
    <s v="27560"/>
    <x v="945"/>
    <m/>
    <s v="U"/>
    <s v="N"/>
    <s v="NC-02"/>
    <x v="0"/>
    <x v="0"/>
    <x v="0"/>
    <x v="0"/>
    <x v="0"/>
    <x v="0"/>
    <s v="N"/>
    <s v="Y"/>
    <s v="Y"/>
    <s v="Y"/>
    <s v="Sole Proprietorship"/>
    <s v="N"/>
    <x v="1"/>
    <x v="0"/>
    <x v="1"/>
    <s v="Food Stand, Food Truck, Food Cart"/>
    <n v="0"/>
    <n v="0"/>
    <m/>
  </r>
  <r>
    <x v="946"/>
    <d v="2021-05-22T00:00:00"/>
    <s v="Waterbean Coffee CLT"/>
    <s v="300 S Tryon St Ste 150"/>
    <x v="11"/>
    <x v="0"/>
    <s v="28202"/>
    <x v="946"/>
    <m/>
    <s v="U"/>
    <s v="N"/>
    <s v="NC-12"/>
    <x v="0"/>
    <x v="0"/>
    <x v="0"/>
    <x v="0"/>
    <x v="0"/>
    <x v="0"/>
    <s v="Y"/>
    <s v="Y"/>
    <s v="Y"/>
    <s v="Y"/>
    <s v="Limited  Liability Company(LLC)"/>
    <s v="N"/>
    <x v="1"/>
    <x v="0"/>
    <x v="0"/>
    <s v="Other &amp;&amp; Restaurant"/>
    <n v="0"/>
    <n v="0"/>
    <m/>
  </r>
  <r>
    <x v="947"/>
    <d v="2021-05-22T00:00:00"/>
    <s v="Ballance Management LLC"/>
    <s v="616 N Person St"/>
    <x v="4"/>
    <x v="0"/>
    <s v="27604"/>
    <x v="947"/>
    <m/>
    <s v="U"/>
    <s v="Y"/>
    <s v="NC-02"/>
    <x v="0"/>
    <x v="1"/>
    <x v="1"/>
    <x v="1"/>
    <x v="1"/>
    <x v="0"/>
    <s v="Y"/>
    <s v="Y"/>
    <s v="N"/>
    <s v="Y"/>
    <s v="Corporation"/>
    <s v="Y"/>
    <x v="0"/>
    <x v="0"/>
    <x v="1"/>
    <s v="Bar, Saloon, Lounge, Tavern"/>
    <n v="0"/>
    <n v="0"/>
    <m/>
  </r>
  <r>
    <x v="948"/>
    <d v="2021-05-22T00:00:00"/>
    <s v="Jimmy Pearls LLC"/>
    <s v="5427 N Sharon Amity Rd"/>
    <x v="11"/>
    <x v="0"/>
    <s v="28215"/>
    <x v="948"/>
    <m/>
    <s v="U"/>
    <s v="Y"/>
    <s v="NC-08"/>
    <x v="0"/>
    <x v="1"/>
    <x v="1"/>
    <x v="0"/>
    <x v="0"/>
    <x v="0"/>
    <s v="Y"/>
    <s v="Y"/>
    <s v="N"/>
    <s v="N"/>
    <s v="Limited  Liability Company(LLC)"/>
    <s v="N"/>
    <x v="1"/>
    <x v="0"/>
    <x v="0"/>
    <s v="Caterer &amp;&amp; Food Stand, Food Truck, Food Cart &amp;&amp; Restaurant"/>
    <n v="0"/>
    <n v="0"/>
    <m/>
  </r>
  <r>
    <x v="949"/>
    <d v="2021-05-22T00:00:00"/>
    <s v="Seafood Express of Angier Inc"/>
    <s v="3106 Peninsula Dr"/>
    <x v="65"/>
    <x v="0"/>
    <s v="27282"/>
    <x v="949"/>
    <m/>
    <s v="U"/>
    <s v="N"/>
    <s v="NC-06"/>
    <x v="0"/>
    <x v="1"/>
    <x v="1"/>
    <x v="0"/>
    <x v="1"/>
    <x v="0"/>
    <s v="Y"/>
    <s v="Y"/>
    <s v="Y"/>
    <s v="Y"/>
    <s v="Subchapter S Corporation"/>
    <s v="N"/>
    <x v="1"/>
    <x v="0"/>
    <x v="0"/>
    <s v="Restaurant"/>
    <n v="0"/>
    <n v="0"/>
    <m/>
  </r>
  <r>
    <x v="950"/>
    <d v="2021-05-22T00:00:00"/>
    <s v="RED GINGER CHARLOTTE INC"/>
    <s v="401 SOUTH TRYON STREET STE 130"/>
    <x v="11"/>
    <x v="0"/>
    <s v="28202"/>
    <x v="950"/>
    <m/>
    <s v="U"/>
    <s v="N"/>
    <s v="NC-12"/>
    <x v="1"/>
    <x v="0"/>
    <x v="0"/>
    <x v="0"/>
    <x v="0"/>
    <x v="0"/>
    <s v="Y"/>
    <s v="Y"/>
    <s v="Y"/>
    <s v="Y"/>
    <s v="Subchapter S Corporation"/>
    <s v="N"/>
    <x v="1"/>
    <x v="0"/>
    <x v="1"/>
    <s v="Restaurant"/>
    <n v="0"/>
    <n v="0"/>
    <m/>
  </r>
  <r>
    <x v="951"/>
    <d v="2021-05-22T00:00:00"/>
    <s v="Taste of Heaven Restaurant Group LLC"/>
    <s v="3401 Braewick Pl"/>
    <x v="11"/>
    <x v="0"/>
    <s v="28227"/>
    <x v="951"/>
    <m/>
    <s v="U"/>
    <s v="N"/>
    <s v="NC-08"/>
    <x v="0"/>
    <x v="1"/>
    <x v="1"/>
    <x v="0"/>
    <x v="1"/>
    <x v="0"/>
    <s v="Y"/>
    <s v="Y"/>
    <s v="Y"/>
    <s v="Y"/>
    <s v="Single Member LLC"/>
    <s v="N"/>
    <x v="1"/>
    <x v="0"/>
    <x v="0"/>
    <s v="Caterer"/>
    <n v="0"/>
    <n v="0"/>
    <m/>
  </r>
  <r>
    <x v="952"/>
    <d v="2021-05-22T00:00:00"/>
    <s v="TDW Enterprises LLC"/>
    <s v="2013 Murchison Rd"/>
    <x v="40"/>
    <x v="0"/>
    <s v="28301"/>
    <x v="952"/>
    <m/>
    <s v="U"/>
    <s v="Y"/>
    <s v="NC-08"/>
    <x v="0"/>
    <x v="0"/>
    <x v="0"/>
    <x v="0"/>
    <x v="0"/>
    <x v="0"/>
    <s v="Y"/>
    <s v="Y"/>
    <s v="Y"/>
    <s v="Y"/>
    <s v="Limited  Liability Company(LLC)"/>
    <s v="Y"/>
    <x v="1"/>
    <x v="0"/>
    <x v="0"/>
    <s v="Restaurant"/>
    <n v="0"/>
    <n v="0"/>
    <m/>
  </r>
  <r>
    <x v="953"/>
    <d v="2021-05-22T00:00:00"/>
    <s v="Just Give Marshawn the Ball LLC"/>
    <s v="202 N Corcoran St Ste 100"/>
    <x v="8"/>
    <x v="0"/>
    <s v="27701"/>
    <x v="953"/>
    <m/>
    <s v="U"/>
    <s v="Y"/>
    <s v="NC-04"/>
    <x v="0"/>
    <x v="0"/>
    <x v="0"/>
    <x v="0"/>
    <x v="0"/>
    <x v="0"/>
    <s v="Y"/>
    <s v="Y"/>
    <s v="Y"/>
    <s v="Y"/>
    <s v="Limited Liability Partnership"/>
    <s v="N"/>
    <x v="0"/>
    <x v="0"/>
    <x v="1"/>
    <s v="Bar, Saloon, Lounge, Tavern &amp;&amp; Restaurant"/>
    <n v="0"/>
    <n v="0"/>
    <m/>
  </r>
  <r>
    <x v="954"/>
    <d v="2021-05-22T00:00:00"/>
    <s v="So Good Pupusas LLC"/>
    <s v="1114 N Driver St"/>
    <x v="8"/>
    <x v="0"/>
    <s v="27701"/>
    <x v="954"/>
    <m/>
    <s v="U"/>
    <s v="Y"/>
    <s v="NC-04"/>
    <x v="0"/>
    <x v="1"/>
    <x v="0"/>
    <x v="0"/>
    <x v="1"/>
    <x v="0"/>
    <s v="N"/>
    <s v="Y"/>
    <s v="Y"/>
    <s v="Y"/>
    <s v="Single Member LLC"/>
    <s v="N"/>
    <x v="1"/>
    <x v="0"/>
    <x v="1"/>
    <s v="Food Stand, Food Truck, Food Cart"/>
    <n v="0"/>
    <n v="0"/>
    <m/>
  </r>
  <r>
    <x v="955"/>
    <d v="2021-05-22T00:00:00"/>
    <s v="Jo Jones"/>
    <s v="407 Blake St"/>
    <x v="198"/>
    <x v="0"/>
    <s v="27209"/>
    <x v="955"/>
    <m/>
    <s v="R"/>
    <s v="Y"/>
    <s v="NC-08"/>
    <x v="0"/>
    <x v="1"/>
    <x v="1"/>
    <x v="0"/>
    <x v="1"/>
    <x v="0"/>
    <s v="Y"/>
    <s v="Y"/>
    <s v="Y"/>
    <s v="Y"/>
    <s v="Sole Proprietorship"/>
    <s v="N"/>
    <x v="1"/>
    <x v="0"/>
    <x v="1"/>
    <s v="Caterer"/>
    <n v="0"/>
    <n v="0"/>
    <m/>
  </r>
  <r>
    <x v="956"/>
    <d v="2021-05-22T00:00:00"/>
    <s v="Baozi LLC"/>
    <s v="2161 S Wilmington St"/>
    <x v="4"/>
    <x v="0"/>
    <s v="27603"/>
    <x v="956"/>
    <m/>
    <s v="U"/>
    <s v="Y"/>
    <s v="NC-02"/>
    <x v="0"/>
    <x v="0"/>
    <x v="0"/>
    <x v="0"/>
    <x v="0"/>
    <x v="0"/>
    <s v="N"/>
    <s v="Y"/>
    <s v="Y"/>
    <s v="Y"/>
    <s v="Limited  Liability Company(LLC)"/>
    <s v="N"/>
    <x v="1"/>
    <x v="0"/>
    <x v="1"/>
    <s v="Food Stand, Food Truck, Food Cart"/>
    <n v="0"/>
    <n v="0"/>
    <m/>
  </r>
  <r>
    <x v="957"/>
    <d v="2021-05-22T00:00:00"/>
    <s v="Basil Charlotte Inc"/>
    <s v="210 N Church Street Suite A"/>
    <x v="11"/>
    <x v="0"/>
    <s v="28202"/>
    <x v="957"/>
    <m/>
    <s v="U"/>
    <s v="N"/>
    <s v="NC-12"/>
    <x v="0"/>
    <x v="0"/>
    <x v="0"/>
    <x v="0"/>
    <x v="0"/>
    <x v="0"/>
    <s v="Y"/>
    <s v="Y"/>
    <s v="Y"/>
    <s v="Y"/>
    <s v="Corporation"/>
    <s v="N"/>
    <x v="1"/>
    <x v="0"/>
    <x v="0"/>
    <s v="Restaurant"/>
    <n v="0"/>
    <n v="0"/>
    <m/>
  </r>
  <r>
    <x v="958"/>
    <d v="2021-05-22T00:00:00"/>
    <s v="Baggerz Saloon LLC"/>
    <s v="4212 Ebert Rd"/>
    <x v="54"/>
    <x v="0"/>
    <n v="27127"/>
    <x v="958"/>
    <m/>
    <s v="U"/>
    <s v="N"/>
    <s v="NC-06"/>
    <x v="0"/>
    <x v="0"/>
    <x v="0"/>
    <x v="0"/>
    <x v="0"/>
    <x v="0"/>
    <s v="Y"/>
    <s v="Y"/>
    <s v="Y"/>
    <s v="Y"/>
    <s v="Partnership"/>
    <s v="N"/>
    <x v="0"/>
    <x v="0"/>
    <x v="1"/>
    <s v="Bar, Saloon, Lounge, Tavern"/>
    <n v="0"/>
    <n v="0"/>
    <m/>
  </r>
  <r>
    <x v="959"/>
    <d v="2021-05-22T00:00:00"/>
    <s v="401 N West St Entertainment LLC"/>
    <s v="401 N West St Suite 131"/>
    <x v="4"/>
    <x v="0"/>
    <s v="27603"/>
    <x v="959"/>
    <m/>
    <s v="U"/>
    <s v="Y"/>
    <s v="NC-02"/>
    <x v="1"/>
    <x v="0"/>
    <x v="0"/>
    <x v="0"/>
    <x v="0"/>
    <x v="0"/>
    <s v="Y"/>
    <s v="Y"/>
    <s v="Y"/>
    <s v="Y"/>
    <s v="Partnership"/>
    <s v="N"/>
    <x v="1"/>
    <x v="0"/>
    <x v="0"/>
    <s v="Bar, Saloon, Lounge, Tavern"/>
    <n v="0"/>
    <n v="0"/>
    <m/>
  </r>
  <r>
    <x v="960"/>
    <d v="2021-05-22T00:00:00"/>
    <s v="JINSHAN INC"/>
    <s v="3700 S Memorial Dr Ste A1"/>
    <x v="34"/>
    <x v="0"/>
    <s v="27834"/>
    <x v="960"/>
    <m/>
    <s v="U"/>
    <s v="N"/>
    <s v="NC-01"/>
    <x v="1"/>
    <x v="0"/>
    <x v="0"/>
    <x v="0"/>
    <x v="0"/>
    <x v="0"/>
    <s v="Y"/>
    <s v="Y"/>
    <s v="Y"/>
    <s v="Y"/>
    <s v="Corporation"/>
    <s v="Y"/>
    <x v="1"/>
    <x v="0"/>
    <x v="0"/>
    <s v="Restaurant"/>
    <n v="0"/>
    <n v="0"/>
    <m/>
  </r>
  <r>
    <x v="961"/>
    <d v="2021-05-22T00:00:00"/>
    <s v="Tapped Inc."/>
    <s v="650 East Firetower Rd"/>
    <x v="34"/>
    <x v="0"/>
    <s v="28590"/>
    <x v="961"/>
    <m/>
    <s v="U"/>
    <s v="N"/>
    <s v="NC-01"/>
    <x v="0"/>
    <x v="1"/>
    <x v="0"/>
    <x v="1"/>
    <x v="1"/>
    <x v="0"/>
    <s v="Y"/>
    <s v="Y"/>
    <s v="Y"/>
    <s v="Y"/>
    <s v="Limited  Liability Company(LLC)"/>
    <s v="N"/>
    <x v="0"/>
    <x v="1"/>
    <x v="1"/>
    <s v="Brewpub, Tasting Room, Taproom **"/>
    <n v="0"/>
    <n v="0"/>
    <m/>
  </r>
  <r>
    <x v="962"/>
    <d v="2021-05-22T00:00:00"/>
    <s v="The Carving Board Inc"/>
    <s v="318 S Stratford Rd"/>
    <x v="54"/>
    <x v="0"/>
    <n v="27103"/>
    <x v="962"/>
    <m/>
    <s v="U"/>
    <s v="N"/>
    <s v="NC-06"/>
    <x v="0"/>
    <x v="1"/>
    <x v="1"/>
    <x v="1"/>
    <x v="0"/>
    <x v="1"/>
    <s v="Y"/>
    <s v="Y"/>
    <s v="N"/>
    <s v="Y"/>
    <s v="Corporation"/>
    <s v="N"/>
    <x v="0"/>
    <x v="0"/>
    <x v="1"/>
    <s v="Caterer &amp;&amp; Restaurant"/>
    <n v="0"/>
    <n v="0"/>
    <m/>
  </r>
  <r>
    <x v="963"/>
    <d v="2021-05-22T00:00:00"/>
    <s v="Kings Grant Traders"/>
    <s v="10099 Weddington Road Ext Ste 138"/>
    <x v="22"/>
    <x v="0"/>
    <s v="28027"/>
    <x v="963"/>
    <s v="Bawarchi Biryanis"/>
    <s v="U"/>
    <s v="N"/>
    <s v="NC-08"/>
    <x v="0"/>
    <x v="1"/>
    <x v="1"/>
    <x v="0"/>
    <x v="0"/>
    <x v="0"/>
    <s v="Y"/>
    <s v="Y"/>
    <s v="Y"/>
    <s v="Y"/>
    <s v="Limited  Liability Company(LLC)"/>
    <s v="N"/>
    <x v="1"/>
    <x v="0"/>
    <x v="0"/>
    <s v="Restaurant"/>
    <n v="0"/>
    <n v="0"/>
    <m/>
  </r>
  <r>
    <x v="964"/>
    <d v="2021-05-22T00:00:00"/>
    <s v="MBM Legacy Inc"/>
    <s v="4760 Lake Valley Dr"/>
    <x v="40"/>
    <x v="0"/>
    <s v="28303"/>
    <x v="964"/>
    <s v="Embassy Suites by Hilton"/>
    <s v="U"/>
    <s v="N"/>
    <s v="NC-08"/>
    <x v="1"/>
    <x v="0"/>
    <x v="1"/>
    <x v="0"/>
    <x v="0"/>
    <x v="0"/>
    <s v="Y"/>
    <s v="Y"/>
    <s v="Y"/>
    <s v="Y"/>
    <s v="Corporation"/>
    <s v="N"/>
    <x v="1"/>
    <x v="0"/>
    <x v="0"/>
    <s v="Other &amp;&amp; Inn ** &amp;&amp; Snack and Nonalcoholic Beverage Bar &amp;&amp; Bar, Saloon, Lounge, Tavern &amp;&amp; Caterer &amp;&amp; Restaurant"/>
    <n v="0"/>
    <n v="0"/>
    <m/>
  </r>
  <r>
    <x v="965"/>
    <d v="2021-05-22T00:00:00"/>
    <s v="Cake Bar at Creekside LLC"/>
    <s v="269 Wingina Place"/>
    <x v="122"/>
    <x v="0"/>
    <s v="28741"/>
    <x v="965"/>
    <m/>
    <s v="R"/>
    <s v="N"/>
    <s v="NC-11"/>
    <x v="0"/>
    <x v="1"/>
    <x v="0"/>
    <x v="0"/>
    <x v="1"/>
    <x v="0"/>
    <s v="Y"/>
    <s v="Y"/>
    <s v="Y"/>
    <s v="Y"/>
    <s v="Limited  Liability Company(LLC)"/>
    <s v="N"/>
    <x v="0"/>
    <x v="0"/>
    <x v="1"/>
    <s v="Other &amp;&amp; Bar, Saloon, Lounge, Tavern &amp;&amp; Restaurant"/>
    <n v="0"/>
    <n v="0"/>
    <m/>
  </r>
  <r>
    <x v="966"/>
    <d v="2021-05-22T00:00:00"/>
    <s v="Angle Management LLC"/>
    <s v="1101 W Chapel Hill St"/>
    <x v="8"/>
    <x v="0"/>
    <s v="27701"/>
    <x v="966"/>
    <m/>
    <s v="U"/>
    <s v="Y"/>
    <s v="NC-04"/>
    <x v="1"/>
    <x v="0"/>
    <x v="0"/>
    <x v="0"/>
    <x v="0"/>
    <x v="0"/>
    <s v="Y"/>
    <s v="Y"/>
    <s v="Y"/>
    <s v="Y"/>
    <s v="Limited  Liability Company(LLC)"/>
    <s v="N"/>
    <x v="0"/>
    <x v="0"/>
    <x v="1"/>
    <s v="Caterer &amp;&amp; Restaurant"/>
    <n v="0"/>
    <n v="0"/>
    <m/>
  </r>
  <r>
    <x v="967"/>
    <d v="2021-05-22T00:00:00"/>
    <s v="Fundrazor Inc."/>
    <s v="1602 S College Rd"/>
    <x v="0"/>
    <x v="0"/>
    <s v="28403"/>
    <x v="967"/>
    <m/>
    <s v="U"/>
    <s v="N"/>
    <s v="NC-07"/>
    <x v="1"/>
    <x v="0"/>
    <x v="0"/>
    <x v="0"/>
    <x v="0"/>
    <x v="0"/>
    <s v="Y"/>
    <s v="Y"/>
    <s v="Y"/>
    <s v="Y"/>
    <s v="Corporation"/>
    <s v="Y"/>
    <x v="0"/>
    <x v="0"/>
    <x v="1"/>
    <s v="Caterer &amp;&amp; Restaurant"/>
    <n v="0"/>
    <n v="0"/>
    <m/>
  </r>
  <r>
    <x v="968"/>
    <d v="2021-05-22T00:00:00"/>
    <s v="RONG XING LLC"/>
    <s v="7211 E Independence Blvd Ste 10"/>
    <x v="11"/>
    <x v="0"/>
    <s v="28227"/>
    <x v="968"/>
    <m/>
    <s v="U"/>
    <s v="N"/>
    <s v="NC-08"/>
    <x v="0"/>
    <x v="0"/>
    <x v="1"/>
    <x v="0"/>
    <x v="0"/>
    <x v="0"/>
    <s v="Y"/>
    <s v="Y"/>
    <s v="Y"/>
    <s v="Y"/>
    <s v="Limited  Liability Company(LLC)"/>
    <s v="N"/>
    <x v="0"/>
    <x v="0"/>
    <x v="1"/>
    <s v="Restaurant"/>
    <n v="0"/>
    <n v="0"/>
    <m/>
  </r>
  <r>
    <x v="969"/>
    <d v="2021-05-22T00:00:00"/>
    <s v="Healy Hospitality Inc"/>
    <s v="320 E Chapel Hill St"/>
    <x v="8"/>
    <x v="0"/>
    <s v="27701"/>
    <x v="969"/>
    <m/>
    <s v="U"/>
    <s v="Y"/>
    <s v="NC-04"/>
    <x v="1"/>
    <x v="0"/>
    <x v="0"/>
    <x v="0"/>
    <x v="0"/>
    <x v="0"/>
    <s v="Y"/>
    <s v="Y"/>
    <s v="Y"/>
    <s v="Y"/>
    <s v="Corporation"/>
    <s v="N"/>
    <x v="0"/>
    <x v="1"/>
    <x v="0"/>
    <s v="Bar, Saloon, Lounge, Tavern"/>
    <n v="0"/>
    <n v="0"/>
    <m/>
  </r>
  <r>
    <x v="970"/>
    <d v="2021-05-22T00:00:00"/>
    <s v="HERO's II INC"/>
    <s v="20465 Chartwell Center Dr"/>
    <x v="49"/>
    <x v="0"/>
    <s v="28031"/>
    <x v="970"/>
    <m/>
    <s v="U"/>
    <s v="N"/>
    <s v="NC-12"/>
    <x v="1"/>
    <x v="0"/>
    <x v="1"/>
    <x v="0"/>
    <x v="0"/>
    <x v="0"/>
    <s v="Y"/>
    <s v="Y"/>
    <s v="Y"/>
    <s v="Y"/>
    <s v="Corporation"/>
    <s v="N"/>
    <x v="0"/>
    <x v="0"/>
    <x v="1"/>
    <s v="Restaurant"/>
    <n v="0"/>
    <n v="0"/>
    <m/>
  </r>
  <r>
    <x v="971"/>
    <d v="2021-05-22T00:00:00"/>
    <s v="CHINA BUFFET DONG AND WU INC."/>
    <s v="1432 N Bridge St"/>
    <x v="164"/>
    <x v="0"/>
    <s v="28621"/>
    <x v="971"/>
    <m/>
    <s v="R"/>
    <s v="N"/>
    <s v="NC-05"/>
    <x v="1"/>
    <x v="0"/>
    <x v="0"/>
    <x v="0"/>
    <x v="0"/>
    <x v="0"/>
    <s v="Y"/>
    <s v="Y"/>
    <s v="Y"/>
    <s v="Y"/>
    <s v="Corporation"/>
    <s v="N"/>
    <x v="0"/>
    <x v="0"/>
    <x v="1"/>
    <s v="Restaurant"/>
    <n v="0"/>
    <n v="0"/>
    <m/>
  </r>
  <r>
    <x v="972"/>
    <d v="2021-05-22T00:00:00"/>
    <s v="Sueno Inc"/>
    <s v="21 N Market St"/>
    <x v="9"/>
    <x v="0"/>
    <s v="28801"/>
    <x v="972"/>
    <m/>
    <s v="U"/>
    <s v="Y"/>
    <s v="NC-11"/>
    <x v="1"/>
    <x v="0"/>
    <x v="0"/>
    <x v="0"/>
    <x v="0"/>
    <x v="0"/>
    <s v="Y"/>
    <s v="Y"/>
    <s v="Y"/>
    <s v="Y"/>
    <s v="Corporation"/>
    <s v="N"/>
    <x v="0"/>
    <x v="0"/>
    <x v="1"/>
    <s v="Caterer"/>
    <n v="0"/>
    <n v="0"/>
    <m/>
  </r>
  <r>
    <x v="973"/>
    <d v="2021-05-22T00:00:00"/>
    <s v="The Wine Cellar and Tasting Room LLC"/>
    <s v="241-A N.E.  Broad St"/>
    <x v="57"/>
    <x v="0"/>
    <s v="28387"/>
    <x v="973"/>
    <m/>
    <s v="R"/>
    <s v="N"/>
    <s v="NC-09"/>
    <x v="1"/>
    <x v="1"/>
    <x v="0"/>
    <x v="1"/>
    <x v="1"/>
    <x v="1"/>
    <s v="Y"/>
    <s v="Y"/>
    <s v="N"/>
    <s v="Y"/>
    <s v="Limited  Liability Company(LLC)"/>
    <s v="N"/>
    <x v="0"/>
    <x v="1"/>
    <x v="0"/>
    <s v="Bar, Saloon, Lounge, Tavern"/>
    <n v="0"/>
    <n v="0"/>
    <m/>
  </r>
  <r>
    <x v="974"/>
    <d v="2021-05-22T00:00:00"/>
    <s v="Leap Foods Raleigh Inc."/>
    <s v="6320 Capital Blvd. Unit 101"/>
    <x v="4"/>
    <x v="0"/>
    <s v="27616"/>
    <x v="974"/>
    <s v="Your Pie"/>
    <s v="U"/>
    <s v="N"/>
    <s v="NC-02"/>
    <x v="0"/>
    <x v="0"/>
    <x v="0"/>
    <x v="0"/>
    <x v="0"/>
    <x v="0"/>
    <s v="Y"/>
    <s v="Y"/>
    <s v="Y"/>
    <s v="Y"/>
    <s v="Subchapter S Corporation"/>
    <s v="Y"/>
    <x v="1"/>
    <x v="0"/>
    <x v="0"/>
    <s v="Restaurant"/>
    <n v="0"/>
    <n v="0"/>
    <m/>
  </r>
  <r>
    <x v="975"/>
    <d v="2021-05-22T00:00:00"/>
    <s v="Liliana's Colombian Restaurant &amp; Bakery Inc."/>
    <s v="4075 Gum Branch Rd Suite 5"/>
    <x v="59"/>
    <x v="0"/>
    <s v="28540"/>
    <x v="975"/>
    <m/>
    <s v="U"/>
    <s v="N"/>
    <s v="NC-03"/>
    <x v="0"/>
    <x v="1"/>
    <x v="1"/>
    <x v="0"/>
    <x v="0"/>
    <x v="1"/>
    <s v="Y"/>
    <s v="Y"/>
    <s v="Y"/>
    <s v="Y"/>
    <s v="Corporation"/>
    <s v="N"/>
    <x v="0"/>
    <x v="0"/>
    <x v="1"/>
    <s v="Restaurant"/>
    <n v="0"/>
    <n v="0"/>
    <m/>
  </r>
  <r>
    <x v="976"/>
    <d v="2021-05-22T00:00:00"/>
    <s v="Amelie's Holdings LLC"/>
    <s v="3224 Benard Ave Ste F"/>
    <x v="11"/>
    <x v="0"/>
    <s v="28206"/>
    <x v="976"/>
    <m/>
    <s v="U"/>
    <s v="Y"/>
    <s v="NC-12"/>
    <x v="0"/>
    <x v="1"/>
    <x v="1"/>
    <x v="0"/>
    <x v="0"/>
    <x v="0"/>
    <s v="Y"/>
    <s v="Y"/>
    <s v="Y"/>
    <s v="Y"/>
    <s v="Limited  Liability Company(LLC)"/>
    <s v="Y"/>
    <x v="0"/>
    <x v="1"/>
    <x v="1"/>
    <s v="Restaurant"/>
    <n v="0"/>
    <n v="0"/>
    <m/>
  </r>
  <r>
    <x v="977"/>
    <d v="2021-05-22T00:00:00"/>
    <s v="Jessica Garvey"/>
    <s v="9452 Kimmel Ln"/>
    <x v="11"/>
    <x v="0"/>
    <s v="28216"/>
    <x v="977"/>
    <m/>
    <s v="U"/>
    <s v="N"/>
    <s v="NC-12"/>
    <x v="0"/>
    <x v="0"/>
    <x v="0"/>
    <x v="0"/>
    <x v="0"/>
    <x v="0"/>
    <s v="Y"/>
    <s v="Y"/>
    <s v="Y"/>
    <s v="Y"/>
    <s v="Sole Proprietorship"/>
    <s v="N"/>
    <x v="0"/>
    <x v="0"/>
    <x v="1"/>
    <s v="Food Stand, Food Truck, Food Cart"/>
    <n v="0"/>
    <n v="0"/>
    <m/>
  </r>
  <r>
    <x v="978"/>
    <d v="2021-05-22T00:00:00"/>
    <s v="Healthy QSR LLC"/>
    <s v="5401 Blowing Field Cir"/>
    <x v="99"/>
    <x v="0"/>
    <s v="27545"/>
    <x v="978"/>
    <s v="Tropical Smoothie Cafe"/>
    <s v="U"/>
    <s v="N"/>
    <s v="NC-02"/>
    <x v="0"/>
    <x v="0"/>
    <x v="0"/>
    <x v="0"/>
    <x v="0"/>
    <x v="0"/>
    <s v="Y"/>
    <s v="Y"/>
    <s v="Y"/>
    <s v="Y"/>
    <s v="Limited  Liability Company(LLC)"/>
    <s v="N"/>
    <x v="1"/>
    <x v="0"/>
    <x v="0"/>
    <s v="Restaurant"/>
    <n v="0"/>
    <n v="0"/>
    <m/>
  </r>
  <r>
    <x v="979"/>
    <d v="2021-05-22T00:00:00"/>
    <s v="A1 Oriental Gourmet Inc."/>
    <s v="2233 Avent Ferry Rd Ste 103"/>
    <x v="4"/>
    <x v="0"/>
    <s v="27606"/>
    <x v="979"/>
    <m/>
    <s v="U"/>
    <s v="Y"/>
    <s v="NC-02"/>
    <x v="0"/>
    <x v="1"/>
    <x v="1"/>
    <x v="0"/>
    <x v="0"/>
    <x v="0"/>
    <s v="Y"/>
    <s v="Y"/>
    <s v="Y"/>
    <s v="Y"/>
    <s v="Corporation"/>
    <s v="Y"/>
    <x v="1"/>
    <x v="0"/>
    <x v="0"/>
    <s v="Restaurant"/>
    <n v="0"/>
    <n v="0"/>
    <m/>
  </r>
  <r>
    <x v="980"/>
    <d v="2021-05-22T00:00:00"/>
    <s v="Mccallon Health Store LLC"/>
    <s v="1427 Military Cutoff Rd Ste 103"/>
    <x v="0"/>
    <x v="0"/>
    <s v="28403"/>
    <x v="980"/>
    <s v="Planet Smoothie"/>
    <s v="U"/>
    <s v="N"/>
    <s v="NC-07"/>
    <x v="0"/>
    <x v="0"/>
    <x v="1"/>
    <x v="0"/>
    <x v="0"/>
    <x v="0"/>
    <s v="Y"/>
    <s v="Y"/>
    <s v="Y"/>
    <s v="Y"/>
    <s v="Limited  Liability Company(LLC)"/>
    <s v="Y"/>
    <x v="0"/>
    <x v="1"/>
    <x v="0"/>
    <s v="Restaurant"/>
    <n v="0"/>
    <n v="0"/>
    <m/>
  </r>
  <r>
    <x v="981"/>
    <d v="2021-05-22T00:00:00"/>
    <s v="Valley River Brewery Llc"/>
    <s v="71 Tennessee St"/>
    <x v="97"/>
    <x v="0"/>
    <s v="28906"/>
    <x v="981"/>
    <m/>
    <s v="R"/>
    <s v="Y"/>
    <s v="NC-11"/>
    <x v="0"/>
    <x v="0"/>
    <x v="0"/>
    <x v="0"/>
    <x v="0"/>
    <x v="0"/>
    <s v="Y"/>
    <s v="Y"/>
    <s v="Y"/>
    <s v="Y"/>
    <s v="Limited  Liability Company(LLC)"/>
    <s v="N"/>
    <x v="0"/>
    <x v="1"/>
    <x v="1"/>
    <s v="Restaurant"/>
    <n v="0"/>
    <n v="0"/>
    <m/>
  </r>
  <r>
    <x v="982"/>
    <d v="2021-05-22T00:00:00"/>
    <s v="Flying Bull Beer Company Inc."/>
    <s v="752 9th St"/>
    <x v="8"/>
    <x v="0"/>
    <s v="27705"/>
    <x v="982"/>
    <m/>
    <s v="U"/>
    <s v="N"/>
    <s v="NC-04"/>
    <x v="1"/>
    <x v="0"/>
    <x v="0"/>
    <x v="0"/>
    <x v="0"/>
    <x v="0"/>
    <s v="Y"/>
    <s v="Y"/>
    <s v="Y"/>
    <s v="Y"/>
    <s v="Subchapter S Corporation"/>
    <s v="N"/>
    <x v="0"/>
    <x v="1"/>
    <x v="0"/>
    <s v="Licensed Alcohol Producer &amp;&amp; Brewery and/or microbrewery ** &amp;&amp; Brewpub, Tasting Room, Taproom **"/>
    <n v="0"/>
    <n v="0"/>
    <m/>
  </r>
  <r>
    <x v="983"/>
    <d v="2021-05-22T00:00:00"/>
    <s v="Hope Valley Diner &amp; Catering Inc."/>
    <s v="3710 Shannon Road"/>
    <x v="8"/>
    <x v="0"/>
    <s v="27707"/>
    <x v="983"/>
    <m/>
    <s v="U"/>
    <s v="N"/>
    <s v="NC-04"/>
    <x v="0"/>
    <x v="0"/>
    <x v="1"/>
    <x v="0"/>
    <x v="0"/>
    <x v="0"/>
    <s v="Y"/>
    <s v="Y"/>
    <s v="Y"/>
    <s v="Y"/>
    <s v="Corporation"/>
    <s v="Y"/>
    <x v="0"/>
    <x v="0"/>
    <x v="1"/>
    <s v="Caterer &amp;&amp; Restaurant"/>
    <n v="0"/>
    <n v="0"/>
    <m/>
  </r>
  <r>
    <x v="984"/>
    <d v="2021-05-22T00:00:00"/>
    <s v="Something Classic Catering &amp; Cafes Inc."/>
    <s v="1860 Lindbergh St"/>
    <x v="11"/>
    <x v="0"/>
    <s v="28208"/>
    <x v="984"/>
    <m/>
    <s v="U"/>
    <s v="Y"/>
    <s v="NC-12"/>
    <x v="1"/>
    <x v="0"/>
    <x v="0"/>
    <x v="0"/>
    <x v="0"/>
    <x v="0"/>
    <s v="Y"/>
    <s v="Y"/>
    <s v="Y"/>
    <s v="Y"/>
    <s v="Corporation"/>
    <s v="Y"/>
    <x v="0"/>
    <x v="0"/>
    <x v="1"/>
    <s v="Caterer &amp;&amp; Food Stand, Food Truck, Food Cart &amp;&amp; Restaurant"/>
    <n v="0"/>
    <n v="0"/>
    <m/>
  </r>
  <r>
    <x v="985"/>
    <d v="2021-05-22T00:00:00"/>
    <s v="Bestfood Inc"/>
    <s v="313 Ambermore Pl"/>
    <x v="28"/>
    <x v="0"/>
    <s v="27519"/>
    <x v="985"/>
    <s v="Cicis"/>
    <s v="U"/>
    <s v="N"/>
    <s v="NC-02"/>
    <x v="1"/>
    <x v="0"/>
    <x v="0"/>
    <x v="0"/>
    <x v="0"/>
    <x v="0"/>
    <s v="Y"/>
    <s v="Y"/>
    <s v="Y"/>
    <s v="Y"/>
    <s v="Corporation"/>
    <s v="N"/>
    <x v="1"/>
    <x v="0"/>
    <x v="0"/>
    <s v="Restaurant"/>
    <n v="0"/>
    <n v="0"/>
    <m/>
  </r>
  <r>
    <x v="986"/>
    <d v="2021-05-22T00:00:00"/>
    <s v="THAI STAR INC"/>
    <s v="5410 Nc Highway 55 Ste F"/>
    <x v="8"/>
    <x v="0"/>
    <s v="27713"/>
    <x v="986"/>
    <m/>
    <s v="U"/>
    <s v="N"/>
    <s v="NC-02"/>
    <x v="0"/>
    <x v="1"/>
    <x v="1"/>
    <x v="0"/>
    <x v="1"/>
    <x v="1"/>
    <s v="Y"/>
    <s v="Y"/>
    <s v="Y"/>
    <s v="Y"/>
    <s v="Corporation"/>
    <s v="N"/>
    <x v="0"/>
    <x v="0"/>
    <x v="1"/>
    <s v="Restaurant"/>
    <n v="0"/>
    <n v="0"/>
    <m/>
  </r>
  <r>
    <x v="987"/>
    <d v="2021-05-23T00:00:00"/>
    <s v="Amerifoods Enterprise Inc."/>
    <s v="300 Black Belt World Dr"/>
    <x v="99"/>
    <x v="0"/>
    <s v="27545"/>
    <x v="987"/>
    <m/>
    <s v="U"/>
    <s v="N"/>
    <s v="NC-04"/>
    <x v="1"/>
    <x v="0"/>
    <x v="0"/>
    <x v="0"/>
    <x v="0"/>
    <x v="0"/>
    <s v="Y"/>
    <s v="Y"/>
    <s v="Y"/>
    <s v="Y"/>
    <s v="Corporation"/>
    <s v="N"/>
    <x v="1"/>
    <x v="0"/>
    <x v="0"/>
    <s v="Restaurant"/>
    <n v="0"/>
    <n v="0"/>
    <m/>
  </r>
  <r>
    <x v="988"/>
    <d v="2021-05-23T00:00:00"/>
    <s v="J Danielle LLC"/>
    <s v="408 W 4th St"/>
    <x v="54"/>
    <x v="0"/>
    <s v="27101"/>
    <x v="988"/>
    <m/>
    <s v="U"/>
    <s v="Y"/>
    <s v="NC-06"/>
    <x v="0"/>
    <x v="0"/>
    <x v="0"/>
    <x v="0"/>
    <x v="0"/>
    <x v="0"/>
    <s v="Y"/>
    <s v="Y"/>
    <s v="Y"/>
    <s v="Y"/>
    <s v="Limited  Liability Company(LLC)"/>
    <s v="Y"/>
    <x v="0"/>
    <x v="0"/>
    <x v="1"/>
    <s v="Bar, Saloon, Lounge, Tavern"/>
    <n v="0"/>
    <n v="0"/>
    <m/>
  </r>
  <r>
    <x v="989"/>
    <d v="2021-05-23T00:00:00"/>
    <s v="Basil Stonecrest Inc"/>
    <s v="7800 Rea Rd Suite A"/>
    <x v="11"/>
    <x v="0"/>
    <s v="28277"/>
    <x v="989"/>
    <m/>
    <s v="U"/>
    <s v="N"/>
    <s v="NC-09"/>
    <x v="0"/>
    <x v="0"/>
    <x v="0"/>
    <x v="0"/>
    <x v="0"/>
    <x v="0"/>
    <s v="Y"/>
    <s v="Y"/>
    <s v="Y"/>
    <s v="Y"/>
    <s v="Corporation"/>
    <s v="N"/>
    <x v="1"/>
    <x v="1"/>
    <x v="0"/>
    <s v="Restaurant"/>
    <n v="0"/>
    <n v="0"/>
    <m/>
  </r>
  <r>
    <x v="990"/>
    <d v="2021-05-23T00:00:00"/>
    <s v="poke 360 concord mills inc"/>
    <s v="8111 CONCORD MILLS BLVD STE 240"/>
    <x v="22"/>
    <x v="0"/>
    <s v="28027"/>
    <x v="990"/>
    <m/>
    <s v="U"/>
    <s v="N"/>
    <s v="NC-08"/>
    <x v="0"/>
    <x v="0"/>
    <x v="0"/>
    <x v="0"/>
    <x v="0"/>
    <x v="0"/>
    <s v="Y"/>
    <s v="Y"/>
    <s v="Y"/>
    <s v="Y"/>
    <s v="Subchapter S Corporation"/>
    <s v="N"/>
    <x v="0"/>
    <x v="0"/>
    <x v="1"/>
    <s v="Restaurant"/>
    <n v="0"/>
    <n v="0"/>
    <m/>
  </r>
  <r>
    <x v="991"/>
    <d v="2021-05-23T00:00:00"/>
    <s v="Durham Shanghai Corporation"/>
    <s v="3433 Hillsborough Rd"/>
    <x v="8"/>
    <x v="0"/>
    <s v="27705"/>
    <x v="378"/>
    <m/>
    <s v="U"/>
    <s v="N"/>
    <s v="NC-04"/>
    <x v="0"/>
    <x v="1"/>
    <x v="1"/>
    <x v="0"/>
    <x v="0"/>
    <x v="0"/>
    <s v="Y"/>
    <s v="N"/>
    <s v="Y"/>
    <s v="Y"/>
    <s v="Corporation"/>
    <s v="N"/>
    <x v="1"/>
    <x v="0"/>
    <x v="0"/>
    <s v="Restaurant"/>
    <n v="0"/>
    <n v="0"/>
    <m/>
  </r>
  <r>
    <x v="992"/>
    <d v="2021-05-23T00:00:00"/>
    <s v="Marlon Nesbeth"/>
    <s v="C/o City Kitch 9545 Pinnacle Dr"/>
    <x v="11"/>
    <x v="0"/>
    <s v="28262"/>
    <x v="991"/>
    <m/>
    <s v="U"/>
    <s v="Y"/>
    <s v="NC-08"/>
    <x v="1"/>
    <x v="0"/>
    <x v="0"/>
    <x v="0"/>
    <x v="0"/>
    <x v="0"/>
    <s v="Y"/>
    <s v="Y"/>
    <s v="Y"/>
    <s v="Y"/>
    <s v="Sole Proprietorship"/>
    <s v="N"/>
    <x v="1"/>
    <x v="0"/>
    <x v="1"/>
    <s v="Food Stand, Food Truck, Food Cart"/>
    <n v="0"/>
    <n v="0"/>
    <m/>
  </r>
  <r>
    <x v="993"/>
    <d v="2021-05-23T00:00:00"/>
    <s v="Rocketship Restaurants Inc"/>
    <s v="2812 Erwin Rd Suite 101"/>
    <x v="8"/>
    <x v="0"/>
    <s v="27705"/>
    <x v="992"/>
    <m/>
    <s v="U"/>
    <s v="Y"/>
    <s v="NC-04"/>
    <x v="1"/>
    <x v="0"/>
    <x v="0"/>
    <x v="0"/>
    <x v="0"/>
    <x v="0"/>
    <s v="Y"/>
    <s v="Y"/>
    <s v="Y"/>
    <s v="Y"/>
    <s v="Corporation"/>
    <s v="N"/>
    <x v="0"/>
    <x v="0"/>
    <x v="1"/>
    <s v="Restaurant"/>
    <n v="0"/>
    <n v="0"/>
    <m/>
  </r>
  <r>
    <x v="994"/>
    <d v="2021-05-23T00:00:00"/>
    <s v="Southwest GoldInc"/>
    <s v="4909 Western Blvd Ste 100"/>
    <x v="4"/>
    <x v="0"/>
    <s v="27606"/>
    <x v="993"/>
    <s v="Moe's Southwest Grill"/>
    <s v="U"/>
    <s v="Y"/>
    <s v="NC-02"/>
    <x v="0"/>
    <x v="1"/>
    <x v="1"/>
    <x v="0"/>
    <x v="1"/>
    <x v="0"/>
    <s v="Y"/>
    <s v="Y"/>
    <s v="Y"/>
    <s v="Y"/>
    <s v="Corporation"/>
    <s v="Y"/>
    <x v="0"/>
    <x v="0"/>
    <x v="1"/>
    <s v="Restaurant"/>
    <n v="0"/>
    <n v="0"/>
    <m/>
  </r>
  <r>
    <x v="995"/>
    <d v="2021-05-23T00:00:00"/>
    <s v="TakeHome LLC"/>
    <s v="11709 Fruehauf Dr Ste. 223"/>
    <x v="11"/>
    <x v="0"/>
    <s v="28273"/>
    <x v="994"/>
    <m/>
    <s v="U"/>
    <s v="N"/>
    <s v="NC-12"/>
    <x v="0"/>
    <x v="1"/>
    <x v="1"/>
    <x v="1"/>
    <x v="0"/>
    <x v="0"/>
    <s v="Y"/>
    <s v="Y"/>
    <s v="Y"/>
    <s v="N"/>
    <s v="Limited  Liability Company(LLC)"/>
    <s v="N"/>
    <x v="1"/>
    <x v="0"/>
    <x v="0"/>
    <s v="Other &amp;&amp; Caterer"/>
    <n v="0"/>
    <n v="0"/>
    <m/>
  </r>
  <r>
    <x v="996"/>
    <d v="2021-05-23T00:00:00"/>
    <s v="MR TOKYO MATTHEW LLC"/>
    <s v="10412 E Independence Blvd"/>
    <x v="53"/>
    <x v="0"/>
    <s v="28105"/>
    <x v="995"/>
    <m/>
    <s v="U"/>
    <s v="N"/>
    <s v="NC-09"/>
    <x v="1"/>
    <x v="0"/>
    <x v="0"/>
    <x v="0"/>
    <x v="0"/>
    <x v="0"/>
    <s v="Y"/>
    <s v="Y"/>
    <s v="Y"/>
    <s v="Y"/>
    <s v="Limited  Liability Company(LLC)"/>
    <s v="N"/>
    <x v="1"/>
    <x v="0"/>
    <x v="0"/>
    <s v="Restaurant"/>
    <n v="0"/>
    <n v="0"/>
    <m/>
  </r>
  <r>
    <x v="997"/>
    <d v="2021-05-23T00:00:00"/>
    <s v="New Crazy Crab Fourth Inc"/>
    <s v="516 Tyvola Rd"/>
    <x v="11"/>
    <x v="0"/>
    <s v="28217"/>
    <x v="996"/>
    <m/>
    <s v="U"/>
    <s v="Y"/>
    <s v="NC-09"/>
    <x v="1"/>
    <x v="0"/>
    <x v="1"/>
    <x v="0"/>
    <x v="0"/>
    <x v="0"/>
    <s v="Y"/>
    <s v="Y"/>
    <s v="Y"/>
    <s v="Y"/>
    <s v="Corporation"/>
    <s v="Y"/>
    <x v="1"/>
    <x v="0"/>
    <x v="0"/>
    <s v="Restaurant"/>
    <n v="0"/>
    <n v="0"/>
    <m/>
  </r>
  <r>
    <x v="998"/>
    <d v="2021-05-23T00:00:00"/>
    <s v="The Strudel Shop"/>
    <s v="510 E 15th St Ste A"/>
    <x v="11"/>
    <x v="0"/>
    <s v="28206"/>
    <x v="997"/>
    <m/>
    <s v="U"/>
    <s v="Y"/>
    <s v="NC-12"/>
    <x v="1"/>
    <x v="1"/>
    <x v="0"/>
    <x v="0"/>
    <x v="0"/>
    <x v="0"/>
    <s v="Y"/>
    <s v="Y"/>
    <s v="Y"/>
    <s v="Y"/>
    <s v="Limited  Liability Company(LLC)"/>
    <s v="Y"/>
    <x v="1"/>
    <x v="0"/>
    <x v="0"/>
    <s v="Restaurant"/>
    <n v="0"/>
    <n v="0"/>
    <m/>
  </r>
  <r>
    <x v="999"/>
    <d v="2021-05-23T00:00:00"/>
    <s v="Sakura Express Spindale Inc"/>
    <s v="267 W Main St"/>
    <x v="149"/>
    <x v="0"/>
    <s v="28160"/>
    <x v="998"/>
    <m/>
    <s v="R"/>
    <s v="Y"/>
    <s v="NC-05"/>
    <x v="0"/>
    <x v="1"/>
    <x v="1"/>
    <x v="0"/>
    <x v="1"/>
    <x v="1"/>
    <s v="Y"/>
    <s v="Y"/>
    <s v="Y"/>
    <s v="Y"/>
    <s v="Corporation"/>
    <s v="Y"/>
    <x v="0"/>
    <x v="0"/>
    <x v="1"/>
    <s v="Restaurant"/>
    <n v="0"/>
    <n v="0"/>
    <m/>
  </r>
  <r>
    <x v="1000"/>
    <d v="2021-05-23T00:00:00"/>
    <s v="Amelia Restaurants Group"/>
    <s v="530 Eastway Dr"/>
    <x v="11"/>
    <x v="0"/>
    <s v="28205"/>
    <x v="999"/>
    <m/>
    <s v="U"/>
    <s v="Y"/>
    <s v="NC-12"/>
    <x v="0"/>
    <x v="0"/>
    <x v="1"/>
    <x v="0"/>
    <x v="0"/>
    <x v="0"/>
    <s v="Y"/>
    <s v="Y"/>
    <s v="Y"/>
    <s v="Y"/>
    <s v="Subchapter S Corporation"/>
    <s v="Y"/>
    <x v="1"/>
    <x v="0"/>
    <x v="0"/>
    <s v="Bar, Saloon, Lounge, Tavern &amp;&amp; Restaurant"/>
    <n v="0"/>
    <n v="0"/>
    <m/>
  </r>
  <r>
    <x v="1001"/>
    <d v="2021-05-23T00:00:00"/>
    <s v="The Cheese Curd Shack LLC"/>
    <s v="587 Carsons Creek Trail"/>
    <x v="132"/>
    <x v="0"/>
    <s v="27591"/>
    <x v="1000"/>
    <m/>
    <s v="U"/>
    <s v="N"/>
    <s v="NC-04"/>
    <x v="0"/>
    <x v="1"/>
    <x v="1"/>
    <x v="0"/>
    <x v="0"/>
    <x v="0"/>
    <s v="N"/>
    <s v="Y"/>
    <s v="Y"/>
    <s v="N"/>
    <s v="Sole Proprietorship"/>
    <s v="N"/>
    <x v="0"/>
    <x v="0"/>
    <x v="1"/>
    <s v="Food Stand, Food Truck, Food Cart"/>
    <n v="0"/>
    <n v="0"/>
    <m/>
  </r>
  <r>
    <x v="1002"/>
    <d v="2021-05-23T00:00:00"/>
    <s v="NOTELKNURC LLC"/>
    <s v="320 W Franklin St"/>
    <x v="3"/>
    <x v="0"/>
    <s v="27516"/>
    <x v="1001"/>
    <m/>
    <s v="U"/>
    <s v="Y"/>
    <s v="NC-04"/>
    <x v="1"/>
    <x v="0"/>
    <x v="0"/>
    <x v="0"/>
    <x v="0"/>
    <x v="0"/>
    <s v="Y"/>
    <s v="Y"/>
    <s v="Y"/>
    <s v="Y"/>
    <s v="Limited  Liability Company(LLC)"/>
    <s v="N"/>
    <x v="0"/>
    <x v="1"/>
    <x v="0"/>
    <s v="Bar, Saloon, Lounge, Tavern"/>
    <n v="0"/>
    <n v="0"/>
    <m/>
  </r>
  <r>
    <x v="1003"/>
    <d v="2021-05-23T00:00:00"/>
    <s v="Bensboyz Food Group LLC"/>
    <s v="14010 Salem Ridge Rd"/>
    <x v="45"/>
    <x v="0"/>
    <s v="28078"/>
    <x v="1002"/>
    <m/>
    <s v="U"/>
    <s v="N"/>
    <s v="NC-12"/>
    <x v="0"/>
    <x v="1"/>
    <x v="1"/>
    <x v="1"/>
    <x v="0"/>
    <x v="0"/>
    <s v="N"/>
    <s v="Y"/>
    <s v="Y"/>
    <s v="Y"/>
    <s v="Limited  Liability Company(LLC)"/>
    <s v="N"/>
    <x v="1"/>
    <x v="0"/>
    <x v="0"/>
    <s v="Food Stand, Food Truck, Food Cart &amp;&amp; Restaurant"/>
    <n v="0"/>
    <n v="0"/>
    <m/>
  </r>
  <r>
    <x v="1004"/>
    <d v="2021-05-23T00:00:00"/>
    <s v="fFRANK &amp; LARRY'S INC"/>
    <s v="5624 Randleman Rd"/>
    <x v="176"/>
    <x v="0"/>
    <s v="27317"/>
    <x v="1003"/>
    <m/>
    <s v="R"/>
    <s v="N"/>
    <s v="NC-06"/>
    <x v="1"/>
    <x v="0"/>
    <x v="1"/>
    <x v="0"/>
    <x v="0"/>
    <x v="0"/>
    <s v="Y"/>
    <s v="Y"/>
    <s v="Y"/>
    <s v="Y"/>
    <s v="Corporation"/>
    <s v="N"/>
    <x v="0"/>
    <x v="1"/>
    <x v="0"/>
    <s v="Restaurant"/>
    <n v="0"/>
    <n v="0"/>
    <m/>
  </r>
  <r>
    <x v="1005"/>
    <d v="2021-05-23T00:00:00"/>
    <s v="Good Arz 2llc"/>
    <s v="901 S Kings Dr Ste 140A"/>
    <x v="11"/>
    <x v="0"/>
    <s v="28204"/>
    <x v="1004"/>
    <s v="Great Harvest Bread Co."/>
    <s v="U"/>
    <s v="N"/>
    <s v="NC-12"/>
    <x v="0"/>
    <x v="1"/>
    <x v="1"/>
    <x v="1"/>
    <x v="1"/>
    <x v="0"/>
    <s v="Y"/>
    <s v="Y"/>
    <s v="N"/>
    <s v="Y"/>
    <s v="Limited  Liability Company(LLC)"/>
    <s v="N"/>
    <x v="1"/>
    <x v="0"/>
    <x v="1"/>
    <s v="Bakery **"/>
    <n v="0"/>
    <n v="0"/>
    <m/>
  </r>
  <r>
    <x v="1006"/>
    <d v="2021-05-23T00:00:00"/>
    <s v="Soif de Vin LLC"/>
    <s v="5226 S College Rd Ste 9B"/>
    <x v="0"/>
    <x v="0"/>
    <s v="28412"/>
    <x v="1005"/>
    <m/>
    <s v="U"/>
    <s v="N"/>
    <s v="NC-07"/>
    <x v="1"/>
    <x v="1"/>
    <x v="1"/>
    <x v="1"/>
    <x v="1"/>
    <x v="0"/>
    <s v="Y"/>
    <s v="Y"/>
    <s v="N"/>
    <s v="Y"/>
    <s v="Single Member LLC"/>
    <s v="N"/>
    <x v="0"/>
    <x v="0"/>
    <x v="1"/>
    <s v="Restaurant"/>
    <n v="0"/>
    <n v="0"/>
    <m/>
  </r>
  <r>
    <x v="1007"/>
    <d v="2021-05-23T00:00:00"/>
    <s v="Bobo T Inc"/>
    <s v="200 Castlewood Dr Apt 1137"/>
    <x v="78"/>
    <x v="0"/>
    <s v="28147"/>
    <x v="1006"/>
    <s v="Tax Tiger"/>
    <s v="R"/>
    <s v="N"/>
    <s v="NC-13"/>
    <x v="0"/>
    <x v="1"/>
    <x v="1"/>
    <x v="0"/>
    <x v="0"/>
    <x v="0"/>
    <s v="Y"/>
    <s v="Y"/>
    <s v="Y"/>
    <s v="Y"/>
    <s v="Corporation"/>
    <s v="N"/>
    <x v="1"/>
    <x v="0"/>
    <x v="1"/>
    <s v="Snack and Nonalcoholic Beverage Bar"/>
    <n v="0"/>
    <n v="0"/>
    <m/>
  </r>
  <r>
    <x v="1008"/>
    <d v="2021-05-23T00:00:00"/>
    <s v="LUCKY FOOD INC"/>
    <s v="3928 Sedgebrook St"/>
    <x v="62"/>
    <x v="0"/>
    <s v="27265"/>
    <x v="1007"/>
    <m/>
    <s v="U"/>
    <s v="N"/>
    <s v="NC-06"/>
    <x v="1"/>
    <x v="0"/>
    <x v="0"/>
    <x v="0"/>
    <x v="0"/>
    <x v="0"/>
    <s v="Y"/>
    <s v="Y"/>
    <s v="Y"/>
    <s v="Y"/>
    <s v="Corporation"/>
    <s v="N"/>
    <x v="1"/>
    <x v="0"/>
    <x v="0"/>
    <s v="Restaurant"/>
    <n v="0"/>
    <n v="0"/>
    <m/>
  </r>
  <r>
    <x v="1009"/>
    <d v="2021-05-23T00:00:00"/>
    <s v="Brown's Place LLC"/>
    <s v="1503 W A St"/>
    <x v="113"/>
    <x v="0"/>
    <s v="28081"/>
    <x v="1008"/>
    <m/>
    <s v="R"/>
    <s v="N"/>
    <s v="NC-13"/>
    <x v="1"/>
    <x v="0"/>
    <x v="0"/>
    <x v="0"/>
    <x v="0"/>
    <x v="0"/>
    <s v="Y"/>
    <s v="Y"/>
    <s v="Y"/>
    <s v="Y"/>
    <s v="Limited  Liability Company(LLC)"/>
    <s v="N"/>
    <x v="1"/>
    <x v="0"/>
    <x v="0"/>
    <s v="Restaurant"/>
    <n v="0"/>
    <n v="0"/>
    <m/>
  </r>
  <r>
    <x v="1010"/>
    <d v="2021-05-23T00:00:00"/>
    <s v="Marybell LLC"/>
    <s v="140 E New Hampshire Ave"/>
    <x v="57"/>
    <x v="0"/>
    <s v="28387"/>
    <x v="1009"/>
    <m/>
    <s v="R"/>
    <s v="N"/>
    <s v="NC-09"/>
    <x v="1"/>
    <x v="1"/>
    <x v="1"/>
    <x v="0"/>
    <x v="0"/>
    <x v="0"/>
    <s v="Y"/>
    <s v="Y"/>
    <s v="Y"/>
    <s v="Y"/>
    <s v="Limited  Liability Company(LLC)"/>
    <s v="N"/>
    <x v="0"/>
    <x v="0"/>
    <x v="1"/>
    <s v="Caterer &amp;&amp; Restaurant"/>
    <n v="0"/>
    <n v="0"/>
    <m/>
  </r>
  <r>
    <x v="1011"/>
    <d v="2021-05-23T00:00:00"/>
    <s v="CAJUN SEAFOOD JACKSONVILLE LLC"/>
    <s v="2109 NORTH MARINE BLVD"/>
    <x v="59"/>
    <x v="0"/>
    <s v="28546"/>
    <x v="1010"/>
    <s v="Hook &amp; Reel"/>
    <s v="U"/>
    <s v="N"/>
    <s v="NC-03"/>
    <x v="1"/>
    <x v="0"/>
    <x v="0"/>
    <x v="0"/>
    <x v="0"/>
    <x v="0"/>
    <s v="Y"/>
    <s v="Y"/>
    <s v="Y"/>
    <s v="Y"/>
    <s v="Limited  Liability Company(LLC)"/>
    <s v="N"/>
    <x v="1"/>
    <x v="0"/>
    <x v="0"/>
    <s v="Restaurant"/>
    <n v="0"/>
    <n v="0"/>
    <m/>
  </r>
  <r>
    <x v="1012"/>
    <d v="2021-05-23T00:00:00"/>
    <s v="ZHOU'S PARTNERS INC"/>
    <s v="3437 S Memorial Dr"/>
    <x v="34"/>
    <x v="0"/>
    <s v="27834"/>
    <x v="1011"/>
    <m/>
    <s v="U"/>
    <s v="N"/>
    <s v="NC-01"/>
    <x v="1"/>
    <x v="0"/>
    <x v="0"/>
    <x v="0"/>
    <x v="0"/>
    <x v="0"/>
    <s v="Y"/>
    <s v="Y"/>
    <s v="Y"/>
    <s v="Y"/>
    <s v="Corporation"/>
    <s v="Y"/>
    <x v="1"/>
    <x v="0"/>
    <x v="0"/>
    <s v="Restaurant"/>
    <n v="0"/>
    <n v="0"/>
    <m/>
  </r>
  <r>
    <x v="1013"/>
    <d v="2021-05-23T00:00:00"/>
    <s v="S &amp; S of Waverly Enterprises LLC"/>
    <s v="302 Colonades Way Ste 202"/>
    <x v="28"/>
    <x v="0"/>
    <s v="27518"/>
    <x v="1012"/>
    <m/>
    <s v="U"/>
    <s v="N"/>
    <s v="NC-02"/>
    <x v="1"/>
    <x v="0"/>
    <x v="0"/>
    <x v="0"/>
    <x v="0"/>
    <x v="0"/>
    <s v="Y"/>
    <s v="Y"/>
    <s v="Y"/>
    <s v="Y"/>
    <s v="Limited  Liability Company(LLC)"/>
    <s v="N"/>
    <x v="0"/>
    <x v="1"/>
    <x v="0"/>
    <s v="Restaurant"/>
    <n v="0"/>
    <n v="0"/>
    <m/>
  </r>
  <r>
    <x v="1014"/>
    <d v="2021-05-23T00:00:00"/>
    <s v="K-RAC 2010 LLC"/>
    <s v="113 N Church St"/>
    <x v="12"/>
    <x v="0"/>
    <s v="27401"/>
    <x v="1013"/>
    <m/>
    <s v="U"/>
    <s v="Y"/>
    <s v="NC-06"/>
    <x v="0"/>
    <x v="1"/>
    <x v="0"/>
    <x v="0"/>
    <x v="0"/>
    <x v="1"/>
    <s v="Y"/>
    <s v="Y"/>
    <s v="Y"/>
    <s v="Y"/>
    <s v="Subchapter S Corporation"/>
    <s v="Y"/>
    <x v="0"/>
    <x v="0"/>
    <x v="1"/>
    <s v="Restaurant"/>
    <n v="0"/>
    <n v="0"/>
    <m/>
  </r>
  <r>
    <x v="1015"/>
    <d v="2021-05-23T00:00:00"/>
    <s v="Total Chaos Inc"/>
    <s v="711 North Main Street"/>
    <x v="189"/>
    <x v="0"/>
    <s v="27526"/>
    <x v="1014"/>
    <m/>
    <s v="R"/>
    <s v="N"/>
    <s v="NC-02"/>
    <x v="1"/>
    <x v="1"/>
    <x v="1"/>
    <x v="1"/>
    <x v="0"/>
    <x v="0"/>
    <s v="Y"/>
    <s v="Y"/>
    <s v="N"/>
    <s v="Y"/>
    <s v="Subchapter S Corporation"/>
    <s v="Y"/>
    <x v="0"/>
    <x v="0"/>
    <x v="1"/>
    <s v="Bar, Saloon, Lounge, Tavern &amp;&amp; Restaurant"/>
    <n v="0"/>
    <n v="0"/>
    <m/>
  </r>
  <r>
    <x v="1016"/>
    <d v="2021-05-23T00:00:00"/>
    <s v="Jamaica Coast Catering Inc."/>
    <s v="2205 K Oak Ridge Rd. #147"/>
    <x v="135"/>
    <x v="0"/>
    <s v="27310"/>
    <x v="1015"/>
    <m/>
    <s v="U"/>
    <s v="N"/>
    <s v="NC-06"/>
    <x v="0"/>
    <x v="0"/>
    <x v="1"/>
    <x v="0"/>
    <x v="0"/>
    <x v="0"/>
    <s v="Y"/>
    <s v="Y"/>
    <s v="Y"/>
    <s v="Y"/>
    <s v="Corporation"/>
    <s v="N"/>
    <x v="0"/>
    <x v="0"/>
    <x v="1"/>
    <s v="Caterer &amp;&amp; Food Stand, Food Truck, Food Cart"/>
    <n v="0"/>
    <n v="0"/>
    <m/>
  </r>
  <r>
    <x v="1017"/>
    <d v="2021-05-23T00:00:00"/>
    <s v="Divide Vineyards LLC"/>
    <s v="364 Beast Trl"/>
    <x v="126"/>
    <x v="0"/>
    <s v="27030"/>
    <x v="1016"/>
    <m/>
    <s v="R"/>
    <s v="N"/>
    <s v="NC-10"/>
    <x v="1"/>
    <x v="1"/>
    <x v="0"/>
    <x v="0"/>
    <x v="0"/>
    <x v="0"/>
    <s v="Y"/>
    <s v="Y"/>
    <s v="Y"/>
    <s v="Y"/>
    <s v="Limited  Liability Company(LLC)"/>
    <s v="N"/>
    <x v="0"/>
    <x v="0"/>
    <x v="1"/>
    <s v="Licensed Alcohol Producer"/>
    <n v="0"/>
    <n v="0"/>
    <m/>
  </r>
  <r>
    <x v="1018"/>
    <d v="2021-05-23T00:00:00"/>
    <s v="Cassandra Alderman"/>
    <s v="3450 Triangle Dr Apt 621"/>
    <x v="54"/>
    <x v="0"/>
    <n v="27106"/>
    <x v="1017"/>
    <m/>
    <s v="U"/>
    <s v="Y"/>
    <s v="NC-06"/>
    <x v="0"/>
    <x v="1"/>
    <x v="1"/>
    <x v="1"/>
    <x v="0"/>
    <x v="1"/>
    <s v="Y"/>
    <s v="N"/>
    <s v="N"/>
    <s v="Y"/>
    <s v="Self-Employed Individuals"/>
    <s v="N"/>
    <x v="0"/>
    <x v="1"/>
    <x v="1"/>
    <s v="Caterer"/>
    <n v="0"/>
    <n v="0"/>
    <m/>
  </r>
  <r>
    <x v="1019"/>
    <d v="2021-05-23T00:00:00"/>
    <s v="Parkway Inn Inc"/>
    <s v="408.6 Blue Ridge Parkway"/>
    <x v="37"/>
    <x v="0"/>
    <s v="28786"/>
    <x v="1018"/>
    <m/>
    <s v="R"/>
    <s v="N"/>
    <s v="NC-11"/>
    <x v="1"/>
    <x v="0"/>
    <x v="0"/>
    <x v="0"/>
    <x v="0"/>
    <x v="0"/>
    <s v="Y"/>
    <s v="Y"/>
    <s v="Y"/>
    <s v="Y"/>
    <s v="Subchapter S Corporation"/>
    <s v="N"/>
    <x v="0"/>
    <x v="0"/>
    <x v="1"/>
    <s v="Inn **"/>
    <n v="0"/>
    <n v="0"/>
    <m/>
  </r>
  <r>
    <x v="1020"/>
    <d v="2021-05-23T00:00:00"/>
    <s v="CASA GRANDE 3 INC"/>
    <s v="905 Klumac Rd"/>
    <x v="78"/>
    <x v="0"/>
    <s v="28147"/>
    <x v="1019"/>
    <m/>
    <s v="R"/>
    <s v="Y"/>
    <s v="NC-13"/>
    <x v="1"/>
    <x v="0"/>
    <x v="0"/>
    <x v="0"/>
    <x v="0"/>
    <x v="0"/>
    <s v="Y"/>
    <s v="Y"/>
    <s v="Y"/>
    <s v="Y"/>
    <s v="Subchapter S Corporation"/>
    <s v="N"/>
    <x v="1"/>
    <x v="0"/>
    <x v="0"/>
    <s v="Restaurant"/>
    <n v="0"/>
    <n v="0"/>
    <m/>
  </r>
  <r>
    <x v="1021"/>
    <d v="2021-05-23T00:00:00"/>
    <s v="Sweet Destinations LLC"/>
    <s v="2495 N Nc 16 Business Hwy"/>
    <x v="180"/>
    <x v="0"/>
    <s v="28037"/>
    <x v="1020"/>
    <m/>
    <s v="R"/>
    <s v="N"/>
    <s v="NC-10"/>
    <x v="1"/>
    <x v="0"/>
    <x v="0"/>
    <x v="0"/>
    <x v="0"/>
    <x v="0"/>
    <s v="Y"/>
    <s v="Y"/>
    <s v="Y"/>
    <s v="Y"/>
    <s v="Limited  Liability Company(LLC)"/>
    <s v="N"/>
    <x v="0"/>
    <x v="0"/>
    <x v="1"/>
    <s v="Restaurant"/>
    <n v="0"/>
    <n v="0"/>
    <m/>
  </r>
  <r>
    <x v="1022"/>
    <d v="2021-05-23T00:00:00"/>
    <s v="Looking Glass Creamery LLC"/>
    <s v="115 Harmon Dairy Ln"/>
    <x v="69"/>
    <x v="0"/>
    <s v="28722"/>
    <x v="1021"/>
    <m/>
    <s v="R"/>
    <s v="N"/>
    <s v="NC-11"/>
    <x v="1"/>
    <x v="1"/>
    <x v="1"/>
    <x v="1"/>
    <x v="1"/>
    <x v="1"/>
    <s v="Y"/>
    <s v="N"/>
    <s v="Y"/>
    <s v="N"/>
    <s v="Limited  Liability Company(LLC)"/>
    <s v="N"/>
    <x v="0"/>
    <x v="0"/>
    <x v="1"/>
    <s v="Winery ** &amp;&amp; Restaurant"/>
    <n v="0"/>
    <n v="0"/>
    <m/>
  </r>
  <r>
    <x v="1023"/>
    <d v="2021-05-23T00:00:00"/>
    <s v="TRIANGLE GRILL COMPANY LLC"/>
    <s v="5021 Wake Forest Rd SUITE 1"/>
    <x v="8"/>
    <x v="0"/>
    <s v="27703"/>
    <x v="1022"/>
    <m/>
    <s v="U"/>
    <s v="N"/>
    <s v="NC-02"/>
    <x v="0"/>
    <x v="0"/>
    <x v="0"/>
    <x v="0"/>
    <x v="0"/>
    <x v="0"/>
    <s v="Y"/>
    <s v="Y"/>
    <s v="Y"/>
    <s v="Y"/>
    <s v="Subchapter S Corporation"/>
    <s v="N"/>
    <x v="1"/>
    <x v="0"/>
    <x v="0"/>
    <s v="Restaurant"/>
    <n v="0"/>
    <n v="0"/>
    <m/>
  </r>
  <r>
    <x v="1024"/>
    <d v="2021-05-23T00:00:00"/>
    <s v="EL PARRAL 4 INC"/>
    <s v="1406 S Scales St"/>
    <x v="102"/>
    <x v="0"/>
    <s v="27320"/>
    <x v="1023"/>
    <m/>
    <s v="R"/>
    <s v="N"/>
    <s v="NC-06"/>
    <x v="1"/>
    <x v="1"/>
    <x v="0"/>
    <x v="0"/>
    <x v="0"/>
    <x v="0"/>
    <s v="Y"/>
    <s v="Y"/>
    <s v="Y"/>
    <s v="Y"/>
    <s v="Subchapter S Corporation"/>
    <s v="N"/>
    <x v="1"/>
    <x v="0"/>
    <x v="0"/>
    <s v="Restaurant"/>
    <n v="0"/>
    <n v="0"/>
    <m/>
  </r>
  <r>
    <x v="1025"/>
    <d v="2021-05-23T00:00:00"/>
    <s v="PINOY PROUD LLC"/>
    <s v="105 W Nc Highway 54 Ste 225"/>
    <x v="8"/>
    <x v="0"/>
    <s v="27713"/>
    <x v="1024"/>
    <m/>
    <s v="U"/>
    <s v="N"/>
    <s v="NC-02"/>
    <x v="1"/>
    <x v="0"/>
    <x v="0"/>
    <x v="0"/>
    <x v="0"/>
    <x v="0"/>
    <s v="Y"/>
    <s v="Y"/>
    <s v="Y"/>
    <s v="Y"/>
    <s v="Limited  Liability Company(LLC)"/>
    <s v="N"/>
    <x v="1"/>
    <x v="0"/>
    <x v="1"/>
    <s v="Restaurant"/>
    <n v="0"/>
    <n v="0"/>
    <m/>
  </r>
  <r>
    <x v="1026"/>
    <d v="2021-05-23T00:00:00"/>
    <s v="Sweets and Spirits"/>
    <s v="234 E. Main St"/>
    <x v="199"/>
    <x v="0"/>
    <s v="28690"/>
    <x v="1025"/>
    <m/>
    <s v="R"/>
    <s v="Y"/>
    <s v="NC-05"/>
    <x v="0"/>
    <x v="0"/>
    <x v="1"/>
    <x v="0"/>
    <x v="1"/>
    <x v="0"/>
    <s v="Y"/>
    <s v="Y"/>
    <s v="Y"/>
    <s v="Y"/>
    <s v="Limited  Liability Company(LLC)"/>
    <s v="N"/>
    <x v="0"/>
    <x v="0"/>
    <x v="1"/>
    <s v="Other"/>
    <n v="0"/>
    <n v="0"/>
    <m/>
  </r>
  <r>
    <x v="1027"/>
    <d v="2021-05-23T00:00:00"/>
    <s v="L &amp; C KITCHEN INC"/>
    <s v="3532 OLEANDER DR"/>
    <x v="0"/>
    <x v="0"/>
    <s v="28403"/>
    <x v="1026"/>
    <m/>
    <s v="U"/>
    <s v="N"/>
    <s v="NC-07"/>
    <x v="1"/>
    <x v="0"/>
    <x v="1"/>
    <x v="0"/>
    <x v="0"/>
    <x v="0"/>
    <s v="Y"/>
    <s v="Y"/>
    <s v="Y"/>
    <s v="Y"/>
    <s v="Corporation"/>
    <s v="Y"/>
    <x v="1"/>
    <x v="0"/>
    <x v="0"/>
    <s v="Restaurant"/>
    <n v="0"/>
    <n v="0"/>
    <m/>
  </r>
  <r>
    <x v="1028"/>
    <d v="2021-05-23T00:00:00"/>
    <s v="Guanajuato Inc."/>
    <s v="11552 Us 15 501 N Ste 205"/>
    <x v="3"/>
    <x v="0"/>
    <s v="27517"/>
    <x v="1027"/>
    <m/>
    <s v="U"/>
    <s v="N"/>
    <s v="NC-04"/>
    <x v="0"/>
    <x v="0"/>
    <x v="1"/>
    <x v="0"/>
    <x v="0"/>
    <x v="0"/>
    <s v="Y"/>
    <s v="Y"/>
    <s v="Y"/>
    <s v="Y"/>
    <s v="Corporation"/>
    <s v="N"/>
    <x v="1"/>
    <x v="0"/>
    <x v="0"/>
    <s v="Caterer &amp;&amp; Restaurant"/>
    <n v="0"/>
    <n v="0"/>
    <m/>
  </r>
  <r>
    <x v="1029"/>
    <d v="2021-05-23T00:00:00"/>
    <s v="Charlotte Food LLC"/>
    <s v="9211 N Tryon St Ste 13"/>
    <x v="11"/>
    <x v="0"/>
    <s v="28262"/>
    <x v="1028"/>
    <m/>
    <s v="U"/>
    <s v="N"/>
    <s v="NC-12"/>
    <x v="1"/>
    <x v="0"/>
    <x v="0"/>
    <x v="0"/>
    <x v="0"/>
    <x v="0"/>
    <s v="Y"/>
    <s v="Y"/>
    <s v="Y"/>
    <s v="Y"/>
    <s v="Limited  Liability Company(LLC)"/>
    <s v="N"/>
    <x v="1"/>
    <x v="0"/>
    <x v="0"/>
    <s v="Restaurant"/>
    <n v="0"/>
    <n v="0"/>
    <m/>
  </r>
  <r>
    <x v="1030"/>
    <d v="2021-05-25T00:00:00"/>
    <s v="Family Subway Inc"/>
    <s v="3030 N Main St"/>
    <x v="30"/>
    <x v="0"/>
    <s v="28348"/>
    <x v="1029"/>
    <s v="Subway"/>
    <s v="U"/>
    <s v="N"/>
    <s v="NC-08"/>
    <x v="0"/>
    <x v="0"/>
    <x v="0"/>
    <x v="0"/>
    <x v="0"/>
    <x v="0"/>
    <s v="Y"/>
    <s v="Y"/>
    <s v="Y"/>
    <s v="Y"/>
    <s v="Subchapter S Corporation"/>
    <s v="N"/>
    <x v="1"/>
    <x v="0"/>
    <x v="1"/>
    <s v="Restaurant"/>
    <n v="0"/>
    <n v="0"/>
    <m/>
  </r>
  <r>
    <x v="1031"/>
    <d v="2021-05-25T00:00:00"/>
    <s v="CAE Wellness LLC"/>
    <s v="9660 Falls of Neuse Rd Ste 142"/>
    <x v="4"/>
    <x v="0"/>
    <s v="27615"/>
    <x v="1030"/>
    <s v="Kwench Juice Cafe"/>
    <s v="U"/>
    <s v="N"/>
    <s v="NC-02"/>
    <x v="0"/>
    <x v="1"/>
    <x v="1"/>
    <x v="1"/>
    <x v="0"/>
    <x v="0"/>
    <s v="Y"/>
    <s v="Y"/>
    <s v="Y"/>
    <s v="Y"/>
    <s v="Limited  Liability Company(LLC)"/>
    <s v="N"/>
    <x v="1"/>
    <x v="0"/>
    <x v="1"/>
    <s v="Other"/>
    <n v="0"/>
    <n v="0"/>
    <m/>
  </r>
  <r>
    <x v="1032"/>
    <d v="2021-05-25T00:00:00"/>
    <s v="Clean Plate Inc"/>
    <s v="1040 Tryon Village Dr Ste 604"/>
    <x v="28"/>
    <x v="0"/>
    <s v="27518"/>
    <x v="1031"/>
    <s v="Brigs Restaurants"/>
    <s v="U"/>
    <s v="N"/>
    <s v="NC-02"/>
    <x v="0"/>
    <x v="1"/>
    <x v="1"/>
    <x v="0"/>
    <x v="1"/>
    <x v="0"/>
    <s v="Y"/>
    <s v="Y"/>
    <s v="N"/>
    <s v="Y"/>
    <s v="Corporation"/>
    <s v="N"/>
    <x v="0"/>
    <x v="0"/>
    <x v="1"/>
    <s v="Restaurant"/>
    <n v="0"/>
    <n v="0"/>
    <m/>
  </r>
  <r>
    <x v="1033"/>
    <d v="2021-05-25T00:00:00"/>
    <s v="Barnes and Williams Inc"/>
    <s v="10707 Park Rd Suite F"/>
    <x v="11"/>
    <x v="0"/>
    <s v="28210"/>
    <x v="1032"/>
    <m/>
    <s v="U"/>
    <s v="Y"/>
    <s v="NC-09"/>
    <x v="0"/>
    <x v="0"/>
    <x v="1"/>
    <x v="0"/>
    <x v="0"/>
    <x v="0"/>
    <s v="Y"/>
    <s v="Y"/>
    <s v="Y"/>
    <s v="Y"/>
    <s v="Subchapter S Corporation"/>
    <s v="N"/>
    <x v="1"/>
    <x v="0"/>
    <x v="0"/>
    <s v="Food Stand, Food Truck, Food Cart &amp;&amp; Restaurant"/>
    <n v="0"/>
    <n v="0"/>
    <m/>
  </r>
  <r>
    <x v="1034"/>
    <d v="2021-05-25T00:00:00"/>
    <s v="Dinners on the Porch LLC"/>
    <s v="840 Mill Works Street Suite 130"/>
    <x v="54"/>
    <x v="0"/>
    <s v="27101"/>
    <x v="1033"/>
    <m/>
    <s v="U"/>
    <s v="Y"/>
    <s v="NC-06"/>
    <x v="0"/>
    <x v="0"/>
    <x v="1"/>
    <x v="0"/>
    <x v="0"/>
    <x v="0"/>
    <s v="Y"/>
    <s v="Y"/>
    <s v="Y"/>
    <s v="Y"/>
    <s v="Limited  Liability Company(LLC)"/>
    <s v="Y"/>
    <x v="0"/>
    <x v="0"/>
    <x v="1"/>
    <s v="Caterer &amp;&amp; Restaurant"/>
    <n v="0"/>
    <n v="0"/>
    <m/>
  </r>
  <r>
    <x v="1035"/>
    <d v="2021-05-25T00:00:00"/>
    <s v="The Morning Jump LLC"/>
    <s v="106 S Bragg Blvd"/>
    <x v="152"/>
    <x v="0"/>
    <s v="28390"/>
    <x v="1034"/>
    <m/>
    <s v="R"/>
    <s v="Y"/>
    <s v="NC-08"/>
    <x v="0"/>
    <x v="1"/>
    <x v="1"/>
    <x v="1"/>
    <x v="1"/>
    <x v="0"/>
    <s v="Y"/>
    <s v="Y"/>
    <s v="N"/>
    <s v="N"/>
    <s v="Limited  Liability Company(LLC)"/>
    <s v="N"/>
    <x v="0"/>
    <x v="1"/>
    <x v="0"/>
    <s v="Restaurant"/>
    <n v="0"/>
    <n v="0"/>
    <m/>
  </r>
  <r>
    <x v="1036"/>
    <d v="2021-05-25T00:00:00"/>
    <s v="SAKURA OF CORNELIUS INC"/>
    <s v="19905 W Catawba Ave Ste 109"/>
    <x v="49"/>
    <x v="0"/>
    <s v="28031"/>
    <x v="1035"/>
    <m/>
    <s v="U"/>
    <s v="N"/>
    <s v="NC-12"/>
    <x v="1"/>
    <x v="0"/>
    <x v="0"/>
    <x v="0"/>
    <x v="0"/>
    <x v="0"/>
    <s v="Y"/>
    <s v="Y"/>
    <s v="Y"/>
    <s v="Y"/>
    <s v="Corporation"/>
    <s v="N"/>
    <x v="1"/>
    <x v="0"/>
    <x v="0"/>
    <s v="Restaurant"/>
    <n v="0"/>
    <n v="0"/>
    <m/>
  </r>
  <r>
    <x v="1037"/>
    <d v="2021-05-25T00:00:00"/>
    <s v="CHEN'S WILMINGTON INC"/>
    <s v="356 S COLLEGE RD UNIT #39 B"/>
    <x v="0"/>
    <x v="0"/>
    <s v="28403"/>
    <x v="1036"/>
    <m/>
    <s v="U"/>
    <s v="Y"/>
    <s v="NC-07"/>
    <x v="1"/>
    <x v="0"/>
    <x v="0"/>
    <x v="0"/>
    <x v="0"/>
    <x v="0"/>
    <s v="Y"/>
    <s v="Y"/>
    <s v="Y"/>
    <s v="Y"/>
    <s v="Corporation"/>
    <s v="Y"/>
    <x v="1"/>
    <x v="0"/>
    <x v="1"/>
    <s v="Restaurant"/>
    <n v="0"/>
    <n v="0"/>
    <m/>
  </r>
  <r>
    <x v="1038"/>
    <d v="2021-05-25T00:00:00"/>
    <s v="LIN'S FAMILY LLC."/>
    <s v="5304 Sunset Rd Ste D"/>
    <x v="11"/>
    <x v="0"/>
    <s v="28269"/>
    <x v="1037"/>
    <m/>
    <s v="U"/>
    <s v="Y"/>
    <s v="NC-08"/>
    <x v="0"/>
    <x v="1"/>
    <x v="1"/>
    <x v="0"/>
    <x v="1"/>
    <x v="0"/>
    <s v="Y"/>
    <s v="Y"/>
    <s v="Y"/>
    <s v="Y"/>
    <s v="Limited  Liability Company(LLC)"/>
    <s v="N"/>
    <x v="1"/>
    <x v="0"/>
    <x v="0"/>
    <s v="Restaurant"/>
    <n v="0"/>
    <n v="0"/>
    <m/>
  </r>
  <r>
    <x v="1039"/>
    <d v="2021-05-25T00:00:00"/>
    <s v="Catering Delites Inc."/>
    <s v="242 N Cherry St"/>
    <x v="18"/>
    <x v="0"/>
    <s v="27284"/>
    <x v="1038"/>
    <m/>
    <s v="U"/>
    <s v="N"/>
    <s v="NC-06"/>
    <x v="0"/>
    <x v="0"/>
    <x v="1"/>
    <x v="0"/>
    <x v="0"/>
    <x v="0"/>
    <s v="Y"/>
    <s v="Y"/>
    <s v="Y"/>
    <s v="Y"/>
    <s v="Corporation"/>
    <s v="N"/>
    <x v="0"/>
    <x v="0"/>
    <x v="1"/>
    <s v="Caterer"/>
    <n v="0"/>
    <n v="0"/>
    <m/>
  </r>
  <r>
    <x v="1040"/>
    <d v="2021-05-25T00:00:00"/>
    <s v="Alan Mendez"/>
    <s v="7609 Jenny Ann Dr"/>
    <x v="11"/>
    <x v="0"/>
    <s v="28216"/>
    <x v="1039"/>
    <s v="Sabor Latin Street Grill"/>
    <s v="U"/>
    <s v="N"/>
    <s v="NC-12"/>
    <x v="0"/>
    <x v="0"/>
    <x v="1"/>
    <x v="0"/>
    <x v="0"/>
    <x v="0"/>
    <s v="Y"/>
    <s v="Y"/>
    <s v="Y"/>
    <s v="Y"/>
    <s v="Sole Proprietorship"/>
    <s v="N"/>
    <x v="1"/>
    <x v="0"/>
    <x v="0"/>
    <s v="Restaurant"/>
    <n v="0"/>
    <n v="0"/>
    <m/>
  </r>
  <r>
    <x v="1041"/>
    <d v="2021-05-25T00:00:00"/>
    <s v="CHINA 888 restaurant INC"/>
    <s v="2310 Maple Ave"/>
    <x v="64"/>
    <x v="0"/>
    <s v="27215"/>
    <x v="1040"/>
    <m/>
    <s v="U"/>
    <s v="Y"/>
    <s v="NC-06"/>
    <x v="1"/>
    <x v="0"/>
    <x v="0"/>
    <x v="0"/>
    <x v="0"/>
    <x v="0"/>
    <s v="Y"/>
    <s v="Y"/>
    <s v="Y"/>
    <s v="Y"/>
    <s v="Corporation"/>
    <s v="N"/>
    <x v="1"/>
    <x v="0"/>
    <x v="0"/>
    <s v="Restaurant"/>
    <n v="0"/>
    <n v="0"/>
    <m/>
  </r>
  <r>
    <x v="1042"/>
    <d v="2021-05-25T00:00:00"/>
    <s v="CHEN'S KITCHEN INC"/>
    <s v="106 Five Points Rd"/>
    <x v="25"/>
    <x v="0"/>
    <s v="27530"/>
    <x v="1041"/>
    <m/>
    <s v="R"/>
    <s v="Y"/>
    <s v="NC-01"/>
    <x v="1"/>
    <x v="0"/>
    <x v="0"/>
    <x v="0"/>
    <x v="0"/>
    <x v="0"/>
    <s v="Y"/>
    <s v="Y"/>
    <s v="Y"/>
    <s v="Y"/>
    <s v="Corporation"/>
    <s v="Y"/>
    <x v="1"/>
    <x v="0"/>
    <x v="1"/>
    <s v="Restaurant"/>
    <n v="0"/>
    <n v="0"/>
    <m/>
  </r>
  <r>
    <x v="1043"/>
    <d v="2021-05-25T00:00:00"/>
    <s v="Sadies Fresh Cut Fries LLC"/>
    <s v="4136 Banks Stone Dr"/>
    <x v="4"/>
    <x v="0"/>
    <s v="27603"/>
    <x v="1042"/>
    <m/>
    <s v="U"/>
    <s v="N"/>
    <s v="NC-02"/>
    <x v="0"/>
    <x v="0"/>
    <x v="1"/>
    <x v="0"/>
    <x v="0"/>
    <x v="0"/>
    <s v="Y"/>
    <s v="Y"/>
    <s v="Y"/>
    <s v="Y"/>
    <s v="Sole Proprietorship"/>
    <s v="N"/>
    <x v="1"/>
    <x v="0"/>
    <x v="0"/>
    <s v="Food Stand, Food Truck, Food Cart"/>
    <n v="0"/>
    <n v="0"/>
    <m/>
  </r>
  <r>
    <x v="1044"/>
    <d v="2021-05-25T00:00:00"/>
    <s v="GREAT WALL CHINA INC"/>
    <s v="607 Peters Creek Pkwy"/>
    <x v="54"/>
    <x v="0"/>
    <n v="27103"/>
    <x v="1043"/>
    <m/>
    <s v="U"/>
    <s v="Y"/>
    <s v="NC-06"/>
    <x v="1"/>
    <x v="0"/>
    <x v="0"/>
    <x v="0"/>
    <x v="0"/>
    <x v="0"/>
    <s v="Y"/>
    <s v="Y"/>
    <s v="Y"/>
    <s v="Y"/>
    <s v="Corporation"/>
    <s v="N"/>
    <x v="1"/>
    <x v="0"/>
    <x v="0"/>
    <s v="Restaurant"/>
    <n v="0"/>
    <n v="0"/>
    <m/>
  </r>
  <r>
    <x v="1045"/>
    <d v="2021-05-25T00:00:00"/>
    <s v="EL GAVILAN BAR &amp; GRILL COMPANY"/>
    <s v="1403 Tarboro St SW"/>
    <x v="101"/>
    <x v="0"/>
    <s v="27893"/>
    <x v="1044"/>
    <m/>
    <s v="R"/>
    <s v="Y"/>
    <s v="NC-01"/>
    <x v="0"/>
    <x v="1"/>
    <x v="0"/>
    <x v="0"/>
    <x v="0"/>
    <x v="0"/>
    <s v="Y"/>
    <s v="Y"/>
    <s v="N"/>
    <s v="Y"/>
    <s v="Corporation"/>
    <s v="Y"/>
    <x v="1"/>
    <x v="0"/>
    <x v="0"/>
    <s v="Restaurant"/>
    <n v="0"/>
    <n v="0"/>
    <m/>
  </r>
  <r>
    <x v="1046"/>
    <d v="2021-05-25T00:00:00"/>
    <s v="GRITS CLT LLC"/>
    <s v="3147 Dawnshire Ave"/>
    <x v="11"/>
    <x v="0"/>
    <s v="28216"/>
    <x v="1045"/>
    <m/>
    <s v="U"/>
    <s v="N"/>
    <s v="NC-12"/>
    <x v="0"/>
    <x v="1"/>
    <x v="1"/>
    <x v="0"/>
    <x v="1"/>
    <x v="0"/>
    <s v="Y"/>
    <s v="Y"/>
    <s v="Y"/>
    <s v="Y"/>
    <s v="Limited  Liability Company(LLC)"/>
    <s v="N"/>
    <x v="0"/>
    <x v="0"/>
    <x v="1"/>
    <s v="Caterer &amp;&amp; Food Stand, Food Truck, Food Cart"/>
    <n v="0"/>
    <n v="0"/>
    <m/>
  </r>
  <r>
    <x v="1047"/>
    <d v="2021-05-25T00:00:00"/>
    <s v="Kreeative Kook 18 LLC"/>
    <s v="4500 Fayetteville Rd"/>
    <x v="4"/>
    <x v="0"/>
    <s v="27603"/>
    <x v="1046"/>
    <s v="Subway"/>
    <s v="U"/>
    <s v="Y"/>
    <s v="NC-02"/>
    <x v="0"/>
    <x v="0"/>
    <x v="1"/>
    <x v="0"/>
    <x v="0"/>
    <x v="0"/>
    <s v="Y"/>
    <s v="Y"/>
    <s v="Y"/>
    <s v="Y"/>
    <s v="Limited  Liability Company(LLC)"/>
    <s v="N"/>
    <x v="0"/>
    <x v="0"/>
    <x v="1"/>
    <s v="Restaurant"/>
    <n v="0"/>
    <n v="0"/>
    <m/>
  </r>
  <r>
    <x v="1048"/>
    <d v="2021-05-07T00:00:00"/>
    <s v="Stamey's Cafe Inc"/>
    <s v="44 Cedar Estates Rd."/>
    <x v="63"/>
    <x v="0"/>
    <s v="28734"/>
    <x v="1047"/>
    <m/>
    <s v="R"/>
    <s v="N"/>
    <s v="NC-11"/>
    <x v="1"/>
    <x v="0"/>
    <x v="0"/>
    <x v="0"/>
    <x v="0"/>
    <x v="0"/>
    <s v="Y"/>
    <s v="Y"/>
    <s v="Y"/>
    <s v="Y"/>
    <s v="Corporation"/>
    <s v="N"/>
    <x v="0"/>
    <x v="0"/>
    <x v="1"/>
    <s v="Restaurant"/>
    <n v="0"/>
    <n v="0"/>
    <m/>
  </r>
  <r>
    <x v="1049"/>
    <d v="2021-05-07T00:00:00"/>
    <s v="The Artisan's Palate LLC"/>
    <s v="1218-A E 36th Street"/>
    <x v="11"/>
    <x v="0"/>
    <s v="28205"/>
    <x v="1048"/>
    <m/>
    <s v="U"/>
    <s v="Y"/>
    <s v="NC-12"/>
    <x v="1"/>
    <x v="1"/>
    <x v="1"/>
    <x v="0"/>
    <x v="1"/>
    <x v="0"/>
    <s v="Y"/>
    <s v="Y"/>
    <s v="Y"/>
    <s v="Y"/>
    <s v="Corporation"/>
    <s v="Y"/>
    <x v="0"/>
    <x v="0"/>
    <x v="1"/>
    <s v="Restaurant"/>
    <n v="0"/>
    <n v="0"/>
    <m/>
  </r>
  <r>
    <x v="1050"/>
    <d v="2021-05-07T00:00:00"/>
    <s v="Leroy Bradford"/>
    <s v="4201 Snap Turtle Dr"/>
    <x v="28"/>
    <x v="0"/>
    <s v="27519"/>
    <x v="1049"/>
    <m/>
    <s v="U"/>
    <s v="N"/>
    <s v="NC-02"/>
    <x v="0"/>
    <x v="0"/>
    <x v="1"/>
    <x v="1"/>
    <x v="1"/>
    <x v="0"/>
    <s v="Y"/>
    <s v="N"/>
    <s v="Y"/>
    <s v="N"/>
    <s v="Sole Proprietorship"/>
    <s v="N"/>
    <x v="0"/>
    <x v="0"/>
    <x v="1"/>
    <s v="Caterer"/>
    <n v="0"/>
    <n v="0"/>
    <m/>
  </r>
  <r>
    <x v="1051"/>
    <d v="2021-05-07T00:00:00"/>
    <s v="Lisa Thomas"/>
    <s v="722 N Madison Blvd"/>
    <x v="187"/>
    <x v="0"/>
    <s v="27573"/>
    <x v="1050"/>
    <m/>
    <s v="R"/>
    <s v="Y"/>
    <s v="NC-13"/>
    <x v="0"/>
    <x v="0"/>
    <x v="1"/>
    <x v="0"/>
    <x v="0"/>
    <x v="0"/>
    <s v="Y"/>
    <s v="Y"/>
    <s v="Y"/>
    <s v="Y"/>
    <s v="Sole Proprietorship"/>
    <s v="Y"/>
    <x v="0"/>
    <x v="0"/>
    <x v="1"/>
    <s v="Restaurant"/>
    <n v="0"/>
    <n v="0"/>
    <m/>
  </r>
  <r>
    <x v="1052"/>
    <d v="2021-05-25T00:00:00"/>
    <s v="Cajun Girl Enterprises LLC"/>
    <s v="111 Knollway Ct"/>
    <x v="9"/>
    <x v="0"/>
    <s v="28806"/>
    <x v="1051"/>
    <m/>
    <s v="U"/>
    <s v="N"/>
    <s v="NC-11"/>
    <x v="1"/>
    <x v="0"/>
    <x v="0"/>
    <x v="0"/>
    <x v="0"/>
    <x v="0"/>
    <s v="Y"/>
    <s v="Y"/>
    <s v="Y"/>
    <s v="Y"/>
    <s v="Limited  Liability Company(LLC)"/>
    <s v="N"/>
    <x v="0"/>
    <x v="0"/>
    <x v="1"/>
    <s v="Restaurant"/>
    <n v="0"/>
    <n v="0"/>
    <m/>
  </r>
  <r>
    <x v="1053"/>
    <d v="2021-05-25T00:00:00"/>
    <s v="YOHO INC"/>
    <s v="8204 Tryon Woods Dr Ste 106"/>
    <x v="28"/>
    <x v="0"/>
    <s v="27518"/>
    <x v="1052"/>
    <m/>
    <s v="U"/>
    <s v="N"/>
    <s v="NC-02"/>
    <x v="0"/>
    <x v="1"/>
    <x v="1"/>
    <x v="0"/>
    <x v="0"/>
    <x v="0"/>
    <s v="Y"/>
    <s v="Y"/>
    <s v="Y"/>
    <s v="Y"/>
    <s v="Corporation"/>
    <s v="N"/>
    <x v="1"/>
    <x v="0"/>
    <x v="1"/>
    <s v="Restaurant"/>
    <n v="0"/>
    <n v="0"/>
    <m/>
  </r>
  <r>
    <x v="1054"/>
    <d v="2021-05-25T00:00:00"/>
    <s v="Felix Empanadas LLC"/>
    <s v="1115 N Brevard St"/>
    <x v="11"/>
    <x v="0"/>
    <s v="28206"/>
    <x v="1053"/>
    <m/>
    <s v="U"/>
    <s v="Y"/>
    <s v="NC-12"/>
    <x v="0"/>
    <x v="1"/>
    <x v="1"/>
    <x v="0"/>
    <x v="0"/>
    <x v="0"/>
    <s v="Y"/>
    <s v="Y"/>
    <s v="N"/>
    <s v="Y"/>
    <s v="Limited  Liability Company(LLC)"/>
    <s v="Y"/>
    <x v="1"/>
    <x v="0"/>
    <x v="0"/>
    <s v="Food Stand, Food Truck, Food Cart &amp;&amp; Restaurant"/>
    <n v="0"/>
    <n v="0"/>
    <m/>
  </r>
  <r>
    <x v="1055"/>
    <d v="2021-05-07T00:00:00"/>
    <s v="Toreros Forestville LLC"/>
    <s v="3002 Leland Dr"/>
    <x v="4"/>
    <x v="0"/>
    <s v="27616"/>
    <x v="1054"/>
    <m/>
    <s v="U"/>
    <s v="N"/>
    <s v="NC-02"/>
    <x v="0"/>
    <x v="0"/>
    <x v="1"/>
    <x v="0"/>
    <x v="1"/>
    <x v="0"/>
    <s v="Y"/>
    <s v="Y"/>
    <s v="Y"/>
    <s v="Y"/>
    <s v="Limited  Liability Company(LLC)"/>
    <s v="Y"/>
    <x v="1"/>
    <x v="0"/>
    <x v="0"/>
    <s v="Restaurant"/>
    <n v="0"/>
    <n v="0"/>
    <m/>
  </r>
  <r>
    <x v="1056"/>
    <d v="2021-05-07T00:00:00"/>
    <s v="Dehlow Bakery LLC"/>
    <s v="840 Merrimon Ave"/>
    <x v="9"/>
    <x v="0"/>
    <s v="28804"/>
    <x v="1055"/>
    <m/>
    <s v="U"/>
    <s v="N"/>
    <s v="NC-11"/>
    <x v="0"/>
    <x v="0"/>
    <x v="1"/>
    <x v="0"/>
    <x v="0"/>
    <x v="0"/>
    <s v="Y"/>
    <s v="Y"/>
    <s v="Y"/>
    <s v="Y"/>
    <s v="Limited  Liability Company(LLC)"/>
    <s v="N"/>
    <x v="0"/>
    <x v="1"/>
    <x v="1"/>
    <s v="Bakery **"/>
    <n v="0"/>
    <n v="0"/>
    <m/>
  </r>
  <r>
    <x v="1057"/>
    <d v="2021-05-07T00:00:00"/>
    <s v="Buxton Sportsbar LLC"/>
    <s v="47170 NC 12"/>
    <x v="200"/>
    <x v="0"/>
    <s v="27920"/>
    <x v="1056"/>
    <m/>
    <s v="U"/>
    <s v="Y"/>
    <s v="NC-03"/>
    <x v="0"/>
    <x v="0"/>
    <x v="1"/>
    <x v="0"/>
    <x v="0"/>
    <x v="0"/>
    <s v="Y"/>
    <s v="Y"/>
    <s v="Y"/>
    <s v="Y"/>
    <s v="Limited  Liability Company(LLC)"/>
    <s v="N"/>
    <x v="0"/>
    <x v="0"/>
    <x v="1"/>
    <s v="Restaurant"/>
    <n v="0"/>
    <n v="0"/>
    <m/>
  </r>
  <r>
    <x v="1058"/>
    <d v="2021-05-07T00:00:00"/>
    <s v="Alimentaire Wholesome Breads"/>
    <s v="600 Trade St"/>
    <x v="201"/>
    <x v="0"/>
    <s v="27886"/>
    <x v="1057"/>
    <m/>
    <s v="R"/>
    <s v="Y"/>
    <s v="NC-01"/>
    <x v="1"/>
    <x v="1"/>
    <x v="1"/>
    <x v="0"/>
    <x v="1"/>
    <x v="0"/>
    <s v="Y"/>
    <s v="Y"/>
    <s v="Y"/>
    <s v="Y"/>
    <s v="Limited  Liability Company(LLC)"/>
    <s v="N"/>
    <x v="0"/>
    <x v="1"/>
    <x v="1"/>
    <s v="Bakery **"/>
    <n v="0"/>
    <n v="0"/>
    <m/>
  </r>
  <r>
    <x v="1059"/>
    <d v="2021-05-25T00:00:00"/>
    <s v="Burrito Loco LLC"/>
    <s v="391 E Plaza Dr"/>
    <x v="10"/>
    <x v="0"/>
    <s v="28115"/>
    <x v="1058"/>
    <m/>
    <s v="R"/>
    <s v="N"/>
    <s v="NC-10"/>
    <x v="1"/>
    <x v="1"/>
    <x v="1"/>
    <x v="0"/>
    <x v="1"/>
    <x v="0"/>
    <s v="Y"/>
    <s v="Y"/>
    <s v="N"/>
    <s v="Y"/>
    <s v="Corporation"/>
    <s v="N"/>
    <x v="1"/>
    <x v="0"/>
    <x v="0"/>
    <s v="Restaurant"/>
    <n v="0"/>
    <n v="0"/>
    <m/>
  </r>
  <r>
    <x v="1060"/>
    <d v="2021-05-25T00:00:00"/>
    <s v="Fish Hook Grill LLC"/>
    <s v="980 Island Road"/>
    <x v="202"/>
    <x v="0"/>
    <s v="28531"/>
    <x v="1059"/>
    <m/>
    <s v="R"/>
    <s v="N"/>
    <s v="NC-03"/>
    <x v="1"/>
    <x v="1"/>
    <x v="0"/>
    <x v="1"/>
    <x v="0"/>
    <x v="0"/>
    <s v="Y"/>
    <s v="Y"/>
    <s v="Y"/>
    <s v="Y"/>
    <s v="Limited  Liability Company(LLC)"/>
    <s v="N"/>
    <x v="0"/>
    <x v="0"/>
    <x v="1"/>
    <s v="Restaurant"/>
    <n v="0"/>
    <n v="0"/>
    <m/>
  </r>
  <r>
    <x v="1061"/>
    <d v="2021-05-07T00:00:00"/>
    <s v="Luciano N.C. Inc."/>
    <s v="4325 Glenwood Ave Suite 2036"/>
    <x v="4"/>
    <x v="0"/>
    <s v="27612"/>
    <x v="1060"/>
    <s v="Luciano Ristorante Italiano"/>
    <s v="U"/>
    <s v="N"/>
    <s v="NC-02"/>
    <x v="0"/>
    <x v="0"/>
    <x v="0"/>
    <x v="0"/>
    <x v="0"/>
    <x v="0"/>
    <s v="Y"/>
    <s v="Y"/>
    <s v="Y"/>
    <s v="Y"/>
    <s v="Corporation"/>
    <s v="N"/>
    <x v="0"/>
    <x v="0"/>
    <x v="1"/>
    <s v="Restaurant"/>
    <n v="0"/>
    <n v="0"/>
    <m/>
  </r>
  <r>
    <x v="1062"/>
    <d v="2021-05-07T00:00:00"/>
    <s v="Savory Moments LLC"/>
    <s v="12125 Statesville Road"/>
    <x v="45"/>
    <x v="0"/>
    <s v="28078"/>
    <x v="1061"/>
    <m/>
    <s v="U"/>
    <s v="N"/>
    <s v="NC-08"/>
    <x v="0"/>
    <x v="1"/>
    <x v="0"/>
    <x v="0"/>
    <x v="0"/>
    <x v="0"/>
    <s v="Y"/>
    <s v="Y"/>
    <s v="Y"/>
    <s v="Y"/>
    <s v="Limited  Liability Company(LLC)"/>
    <s v="N"/>
    <x v="0"/>
    <x v="0"/>
    <x v="1"/>
    <s v="Caterer"/>
    <n v="0"/>
    <n v="0"/>
    <m/>
  </r>
  <r>
    <x v="1063"/>
    <d v="2021-05-25T00:00:00"/>
    <s v="Green Ribbon LLC"/>
    <s v="3117 Guess Rd B"/>
    <x v="8"/>
    <x v="0"/>
    <s v="27705"/>
    <x v="1062"/>
    <m/>
    <s v="U"/>
    <s v="N"/>
    <s v="NC-04"/>
    <x v="0"/>
    <x v="1"/>
    <x v="1"/>
    <x v="0"/>
    <x v="0"/>
    <x v="0"/>
    <s v="Y"/>
    <s v="Y"/>
    <s v="Y"/>
    <s v="Y"/>
    <s v="Limited  Liability Company(LLC)"/>
    <s v="N"/>
    <x v="0"/>
    <x v="0"/>
    <x v="1"/>
    <s v="Other &amp;&amp; Snack and Nonalcoholic Beverage Bar &amp;&amp; Bar, Saloon, Lounge, Tavern"/>
    <n v="0"/>
    <n v="0"/>
    <m/>
  </r>
  <r>
    <x v="1064"/>
    <d v="2021-05-25T00:00:00"/>
    <s v="NAWAL &amp; MICHELLE INC"/>
    <s v="1822 MARTIN LUTHER KING JR BLVD"/>
    <x v="3"/>
    <x v="0"/>
    <s v="27514"/>
    <x v="1063"/>
    <m/>
    <s v="U"/>
    <s v="N"/>
    <s v="NC-04"/>
    <x v="1"/>
    <x v="0"/>
    <x v="0"/>
    <x v="0"/>
    <x v="0"/>
    <x v="0"/>
    <s v="Y"/>
    <s v="Y"/>
    <s v="Y"/>
    <s v="Y"/>
    <s v="Limited  Liability Company(LLC)"/>
    <s v="N"/>
    <x v="1"/>
    <x v="0"/>
    <x v="0"/>
    <s v="Restaurant"/>
    <n v="0"/>
    <n v="0"/>
    <m/>
  </r>
  <r>
    <x v="1065"/>
    <d v="2021-05-07T00:00:00"/>
    <s v="RACK'EM PUB &amp; BILLIARDS INC"/>
    <s v="1898 Windsor Square Dr"/>
    <x v="53"/>
    <x v="0"/>
    <s v="28105"/>
    <x v="1064"/>
    <m/>
    <s v="U"/>
    <s v="N"/>
    <s v="NC-09"/>
    <x v="1"/>
    <x v="0"/>
    <x v="1"/>
    <x v="0"/>
    <x v="0"/>
    <x v="0"/>
    <s v="Y"/>
    <s v="Y"/>
    <s v="Y"/>
    <s v="Y"/>
    <s v="Corporation"/>
    <s v="N"/>
    <x v="0"/>
    <x v="1"/>
    <x v="0"/>
    <s v="Other &amp;&amp; Bar, Saloon, Lounge, Tavern &amp;&amp; Restaurant"/>
    <n v="0"/>
    <n v="0"/>
    <m/>
  </r>
  <r>
    <x v="1066"/>
    <d v="2021-05-07T00:00:00"/>
    <s v="Dogleg Pizza Company LLC"/>
    <s v="71 Marshbanks St"/>
    <x v="150"/>
    <x v="0"/>
    <s v="27546"/>
    <x v="1065"/>
    <m/>
    <s v="R"/>
    <s v="Y"/>
    <s v="NC-07"/>
    <x v="0"/>
    <x v="1"/>
    <x v="0"/>
    <x v="0"/>
    <x v="1"/>
    <x v="0"/>
    <s v="Y"/>
    <s v="Y"/>
    <s v="Y"/>
    <s v="Y"/>
    <s v="Limited  Liability Company(LLC)"/>
    <s v="N"/>
    <x v="0"/>
    <x v="0"/>
    <x v="1"/>
    <s v="Restaurant"/>
    <n v="0"/>
    <n v="0"/>
    <m/>
  </r>
  <r>
    <x v="1067"/>
    <d v="2021-05-25T00:00:00"/>
    <s v="Melanie Graham"/>
    <s v="400 N Morgan St"/>
    <x v="158"/>
    <x v="0"/>
    <s v="28150"/>
    <x v="1066"/>
    <m/>
    <s v="R"/>
    <s v="Y"/>
    <s v="NC-05"/>
    <x v="0"/>
    <x v="1"/>
    <x v="1"/>
    <x v="0"/>
    <x v="0"/>
    <x v="1"/>
    <s v="Y"/>
    <s v="N"/>
    <s v="Y"/>
    <s v="Y"/>
    <s v="Sole Proprietorship"/>
    <s v="Y"/>
    <x v="1"/>
    <x v="0"/>
    <x v="1"/>
    <s v="Inn **"/>
    <n v="0"/>
    <n v="0"/>
    <m/>
  </r>
  <r>
    <x v="1068"/>
    <d v="2021-05-07T00:00:00"/>
    <s v="KEFALONIA INC"/>
    <s v="3030 Healy Dr"/>
    <x v="54"/>
    <x v="0"/>
    <n v="27103"/>
    <x v="1067"/>
    <m/>
    <s v="U"/>
    <s v="Y"/>
    <s v="NC-06"/>
    <x v="1"/>
    <x v="0"/>
    <x v="0"/>
    <x v="0"/>
    <x v="0"/>
    <x v="0"/>
    <s v="Y"/>
    <s v="Y"/>
    <s v="Y"/>
    <s v="Y"/>
    <s v="Corporation"/>
    <s v="N"/>
    <x v="0"/>
    <x v="0"/>
    <x v="1"/>
    <s v="Restaurant"/>
    <n v="0"/>
    <n v="0"/>
    <m/>
  </r>
  <r>
    <x v="1069"/>
    <d v="2021-05-25T00:00:00"/>
    <s v="Funnel Queens LLC"/>
    <s v="3153 Landing Falls Ln"/>
    <x v="4"/>
    <x v="0"/>
    <s v="27616"/>
    <x v="1068"/>
    <m/>
    <s v="U"/>
    <s v="N"/>
    <s v="NC-02"/>
    <x v="0"/>
    <x v="1"/>
    <x v="1"/>
    <x v="0"/>
    <x v="0"/>
    <x v="0"/>
    <s v="N"/>
    <s v="N"/>
    <s v="Y"/>
    <s v="N"/>
    <s v="Limited  Liability Company(LLC)"/>
    <s v="Y"/>
    <x v="1"/>
    <x v="0"/>
    <x v="1"/>
    <s v="Caterer &amp;&amp; Food Stand, Food Truck, Food Cart"/>
    <n v="0"/>
    <n v="0"/>
    <m/>
  </r>
  <r>
    <x v="1070"/>
    <d v="2021-05-07T00:00:00"/>
    <s v="Compass Rose Brewery LLC"/>
    <s v="3201 Northside Dr Suite 101"/>
    <x v="4"/>
    <x v="0"/>
    <s v="27615"/>
    <x v="1069"/>
    <m/>
    <s v="U"/>
    <s v="N"/>
    <s v="NC-02"/>
    <x v="0"/>
    <x v="1"/>
    <x v="1"/>
    <x v="1"/>
    <x v="1"/>
    <x v="1"/>
    <s v="N"/>
    <s v="Y"/>
    <s v="N"/>
    <s v="N"/>
    <s v="Limited  Liability Company(LLC)"/>
    <s v="N"/>
    <x v="1"/>
    <x v="0"/>
    <x v="0"/>
    <s v="Brewery and/or microbrewery ** &amp;&amp; Brewpub, Tasting Room, Taproom **"/>
    <n v="0"/>
    <n v="0"/>
    <m/>
  </r>
  <r>
    <x v="1071"/>
    <d v="2021-05-25T00:00:00"/>
    <s v="HX PINNACLE INC"/>
    <s v="748 E Chatham St Ste E"/>
    <x v="28"/>
    <x v="0"/>
    <s v="27511"/>
    <x v="1070"/>
    <m/>
    <s v="U"/>
    <s v="N"/>
    <s v="NC-02"/>
    <x v="1"/>
    <x v="0"/>
    <x v="0"/>
    <x v="0"/>
    <x v="0"/>
    <x v="0"/>
    <s v="Y"/>
    <s v="Y"/>
    <s v="Y"/>
    <s v="Y"/>
    <s v="Corporation"/>
    <s v="N"/>
    <x v="1"/>
    <x v="0"/>
    <x v="0"/>
    <s v="Restaurant"/>
    <n v="0"/>
    <n v="0"/>
    <m/>
  </r>
  <r>
    <x v="1072"/>
    <d v="2021-05-07T00:00:00"/>
    <s v="Subway at Prentiss Bridge Inc"/>
    <s v="3852 Georgia Rd"/>
    <x v="63"/>
    <x v="0"/>
    <s v="28734"/>
    <x v="1071"/>
    <s v="Subway"/>
    <s v="R"/>
    <s v="N"/>
    <s v="NC-11"/>
    <x v="0"/>
    <x v="1"/>
    <x v="0"/>
    <x v="0"/>
    <x v="0"/>
    <x v="0"/>
    <s v="Y"/>
    <s v="Y"/>
    <s v="Y"/>
    <s v="Y"/>
    <s v="Subchapter S Corporation"/>
    <s v="N"/>
    <x v="0"/>
    <x v="1"/>
    <x v="0"/>
    <s v="Restaurant"/>
    <n v="0"/>
    <n v="0"/>
    <m/>
  </r>
  <r>
    <x v="1073"/>
    <d v="2021-05-25T00:00:00"/>
    <s v="LYNETTES BAKERY AND CAFE LLC"/>
    <s v="3060 Nc 5 Hwy"/>
    <x v="147"/>
    <x v="0"/>
    <s v="28315"/>
    <x v="1072"/>
    <m/>
    <s v="R"/>
    <s v="Y"/>
    <s v="NC-09"/>
    <x v="1"/>
    <x v="0"/>
    <x v="1"/>
    <x v="0"/>
    <x v="0"/>
    <x v="0"/>
    <s v="Y"/>
    <s v="Y"/>
    <s v="Y"/>
    <s v="Y"/>
    <s v="Limited  Liability Company(LLC)"/>
    <s v="N"/>
    <x v="0"/>
    <x v="0"/>
    <x v="1"/>
    <s v="Restaurant"/>
    <n v="0"/>
    <n v="0"/>
    <m/>
  </r>
  <r>
    <x v="1074"/>
    <d v="2021-05-25T00:00:00"/>
    <s v="STAR JJ INC."/>
    <s v="2420 Westinghouse Blvd"/>
    <x v="11"/>
    <x v="0"/>
    <s v="28273"/>
    <x v="1073"/>
    <m/>
    <s v="U"/>
    <s v="N"/>
    <s v="NC-09"/>
    <x v="1"/>
    <x v="0"/>
    <x v="1"/>
    <x v="0"/>
    <x v="0"/>
    <x v="0"/>
    <s v="Y"/>
    <s v="Y"/>
    <s v="Y"/>
    <s v="Y"/>
    <s v="Corporation"/>
    <s v="N"/>
    <x v="1"/>
    <x v="0"/>
    <x v="0"/>
    <s v="Restaurant"/>
    <n v="0"/>
    <n v="0"/>
    <m/>
  </r>
  <r>
    <x v="1075"/>
    <d v="2021-05-25T00:00:00"/>
    <s v="JJRB LLC"/>
    <s v="3122 Fincher Farm Rd Ste 600"/>
    <x v="53"/>
    <x v="0"/>
    <s v="28105"/>
    <x v="1074"/>
    <m/>
    <s v="U"/>
    <s v="N"/>
    <s v="NC-09"/>
    <x v="0"/>
    <x v="0"/>
    <x v="1"/>
    <x v="0"/>
    <x v="0"/>
    <x v="0"/>
    <s v="Y"/>
    <s v="Y"/>
    <s v="Y"/>
    <s v="Y"/>
    <s v="Corporation"/>
    <s v="N"/>
    <x v="1"/>
    <x v="0"/>
    <x v="0"/>
    <s v="Restaurant"/>
    <n v="0"/>
    <n v="0"/>
    <m/>
  </r>
  <r>
    <x v="1076"/>
    <d v="2021-05-07T00:00:00"/>
    <s v="Mama Birds Cookies N Cream"/>
    <s v="304 N Main St"/>
    <x v="88"/>
    <x v="0"/>
    <s v="27540"/>
    <x v="1075"/>
    <m/>
    <s v="R"/>
    <s v="N"/>
    <s v="NC-02"/>
    <x v="0"/>
    <x v="1"/>
    <x v="1"/>
    <x v="0"/>
    <x v="1"/>
    <x v="1"/>
    <s v="Y"/>
    <s v="Y"/>
    <s v="N"/>
    <s v="Y"/>
    <s v="Subchapter S Corporation"/>
    <s v="N"/>
    <x v="0"/>
    <x v="0"/>
    <x v="1"/>
    <s v="Restaurant"/>
    <n v="0"/>
    <n v="0"/>
    <m/>
  </r>
  <r>
    <x v="1077"/>
    <d v="2021-05-25T00:00:00"/>
    <s v="Bryan Wheelock"/>
    <s v="3728 Battleground Ave Ste F"/>
    <x v="12"/>
    <x v="0"/>
    <s v="27410"/>
    <x v="1076"/>
    <m/>
    <s v="U"/>
    <s v="N"/>
    <s v="NC-06"/>
    <x v="0"/>
    <x v="0"/>
    <x v="0"/>
    <x v="0"/>
    <x v="0"/>
    <x v="0"/>
    <s v="Y"/>
    <s v="Y"/>
    <s v="Y"/>
    <s v="Y"/>
    <s v="Sole Proprietorship"/>
    <s v="N"/>
    <x v="0"/>
    <x v="1"/>
    <x v="0"/>
    <s v="Bar, Saloon, Lounge, Tavern &amp;&amp; Restaurant"/>
    <n v="0"/>
    <n v="0"/>
    <m/>
  </r>
  <r>
    <x v="1078"/>
    <d v="2021-05-07T00:00:00"/>
    <s v="Cugino Forno ws LLC"/>
    <s v="486 N Patterson Ave suite 115"/>
    <x v="54"/>
    <x v="0"/>
    <s v="27101"/>
    <x v="1077"/>
    <m/>
    <s v="U"/>
    <s v="Y"/>
    <s v="NC-06"/>
    <x v="0"/>
    <x v="0"/>
    <x v="1"/>
    <x v="0"/>
    <x v="0"/>
    <x v="0"/>
    <s v="Y"/>
    <s v="Y"/>
    <s v="Y"/>
    <s v="Y"/>
    <s v="Limited  Liability Company(LLC)"/>
    <s v="Y"/>
    <x v="1"/>
    <x v="0"/>
    <x v="0"/>
    <s v="Restaurant"/>
    <n v="0"/>
    <n v="0"/>
    <m/>
  </r>
  <r>
    <x v="1079"/>
    <d v="2021-05-25T00:00:00"/>
    <s v="Ladles Soups OBX LLC"/>
    <s v="1901 N Croatan Hwy"/>
    <x v="153"/>
    <x v="0"/>
    <s v="27948"/>
    <x v="1078"/>
    <m/>
    <s v="U"/>
    <s v="Y"/>
    <s v="NC-03"/>
    <x v="0"/>
    <x v="1"/>
    <x v="1"/>
    <x v="1"/>
    <x v="1"/>
    <x v="0"/>
    <s v="Y"/>
    <s v="Y"/>
    <s v="N"/>
    <s v="Y"/>
    <s v="Limited  Liability Company(LLC)"/>
    <s v="N"/>
    <x v="0"/>
    <x v="0"/>
    <x v="1"/>
    <s v="Restaurant"/>
    <n v="0"/>
    <n v="0"/>
    <m/>
  </r>
  <r>
    <x v="1080"/>
    <d v="2021-05-07T00:00:00"/>
    <s v="BEACH SHACK BOTTLES AND TAPS INC"/>
    <s v="6300 Creedmoor Rd Ste 130"/>
    <x v="4"/>
    <x v="0"/>
    <s v="27612"/>
    <x v="1079"/>
    <m/>
    <s v="U"/>
    <s v="N"/>
    <s v="NC-02"/>
    <x v="1"/>
    <x v="0"/>
    <x v="1"/>
    <x v="0"/>
    <x v="0"/>
    <x v="0"/>
    <s v="Y"/>
    <s v="Y"/>
    <s v="Y"/>
    <s v="Y"/>
    <s v="Sole Proprietorship"/>
    <s v="N"/>
    <x v="0"/>
    <x v="0"/>
    <x v="1"/>
    <s v="Bar, Saloon, Lounge, Tavern"/>
    <n v="0"/>
    <n v="0"/>
    <m/>
  </r>
  <r>
    <x v="1081"/>
    <d v="2021-05-07T00:00:00"/>
    <s v="Chef Henry Restaurant &amp; Catering Inc"/>
    <s v="1050 Devore Ln"/>
    <x v="53"/>
    <x v="0"/>
    <s v="28105"/>
    <x v="1080"/>
    <m/>
    <s v="U"/>
    <s v="N"/>
    <s v="NC-09"/>
    <x v="0"/>
    <x v="0"/>
    <x v="0"/>
    <x v="0"/>
    <x v="0"/>
    <x v="0"/>
    <s v="Y"/>
    <s v="Y"/>
    <s v="Y"/>
    <s v="Y"/>
    <s v="Corporation"/>
    <s v="N"/>
    <x v="1"/>
    <x v="0"/>
    <x v="0"/>
    <s v="Caterer &amp;&amp; Restaurant"/>
    <n v="0"/>
    <n v="0"/>
    <m/>
  </r>
  <r>
    <x v="1082"/>
    <d v="2021-05-07T00:00:00"/>
    <s v="La Farm Bakery Sales Inc."/>
    <s v="4248 NW Cary Pkwy"/>
    <x v="28"/>
    <x v="0"/>
    <s v="27513"/>
    <x v="1081"/>
    <m/>
    <s v="U"/>
    <s v="N"/>
    <s v="NC-02"/>
    <x v="1"/>
    <x v="0"/>
    <x v="1"/>
    <x v="0"/>
    <x v="0"/>
    <x v="0"/>
    <s v="Y"/>
    <s v="Y"/>
    <s v="Y"/>
    <s v="Y"/>
    <s v="Corporation"/>
    <s v="N"/>
    <x v="0"/>
    <x v="0"/>
    <x v="1"/>
    <s v="Caterer &amp;&amp; Food Stand, Food Truck, Food Cart &amp;&amp; Restaurant"/>
    <n v="0"/>
    <n v="0"/>
    <m/>
  </r>
  <r>
    <x v="1083"/>
    <d v="2021-05-25T00:00:00"/>
    <s v="ASIAN HARBOR INC."/>
    <s v="1294 S Fifth St"/>
    <x v="162"/>
    <x v="0"/>
    <s v="27302"/>
    <x v="1082"/>
    <m/>
    <s v="U"/>
    <s v="N"/>
    <s v="NC-04"/>
    <x v="1"/>
    <x v="0"/>
    <x v="0"/>
    <x v="0"/>
    <x v="0"/>
    <x v="0"/>
    <s v="Y"/>
    <s v="Y"/>
    <s v="Y"/>
    <s v="Y"/>
    <s v="Subchapter S Corporation"/>
    <s v="N"/>
    <x v="1"/>
    <x v="0"/>
    <x v="0"/>
    <s v="Restaurant"/>
    <n v="0"/>
    <n v="0"/>
    <m/>
  </r>
  <r>
    <x v="1084"/>
    <d v="2021-05-07T00:00:00"/>
    <s v="TAIAN INC"/>
    <s v="2841 W Highway 74"/>
    <x v="174"/>
    <x v="0"/>
    <s v="28110"/>
    <x v="1083"/>
    <m/>
    <s v="U"/>
    <s v="Y"/>
    <s v="NC-09"/>
    <x v="1"/>
    <x v="0"/>
    <x v="0"/>
    <x v="0"/>
    <x v="0"/>
    <x v="0"/>
    <s v="Y"/>
    <s v="Y"/>
    <s v="Y"/>
    <s v="Y"/>
    <s v="Corporation"/>
    <s v="N"/>
    <x v="1"/>
    <x v="0"/>
    <x v="0"/>
    <s v="Restaurant"/>
    <n v="0"/>
    <n v="0"/>
    <m/>
  </r>
  <r>
    <x v="1085"/>
    <d v="2021-05-25T00:00:00"/>
    <s v="Depot Southern Bistro LLC"/>
    <s v="117 Depot St"/>
    <x v="187"/>
    <x v="0"/>
    <s v="27573"/>
    <x v="1084"/>
    <m/>
    <s v="R"/>
    <s v="Y"/>
    <s v="NC-13"/>
    <x v="1"/>
    <x v="0"/>
    <x v="1"/>
    <x v="0"/>
    <x v="0"/>
    <x v="0"/>
    <s v="Y"/>
    <s v="Y"/>
    <s v="Y"/>
    <s v="Y"/>
    <s v="Single Member LLC"/>
    <s v="Y"/>
    <x v="0"/>
    <x v="0"/>
    <x v="1"/>
    <s v="Caterer &amp;&amp; Restaurant"/>
    <n v="0"/>
    <n v="0"/>
    <m/>
  </r>
  <r>
    <x v="1086"/>
    <d v="2021-05-07T00:00:00"/>
    <s v="Taqueria Guadalajara II Inc"/>
    <s v="980 Peter Creek Parkway"/>
    <x v="54"/>
    <x v="0"/>
    <n v="27103"/>
    <x v="1085"/>
    <m/>
    <s v="U"/>
    <s v="N"/>
    <s v="NC-06"/>
    <x v="0"/>
    <x v="1"/>
    <x v="1"/>
    <x v="1"/>
    <x v="1"/>
    <x v="1"/>
    <s v="Y"/>
    <s v="Y"/>
    <s v="N"/>
    <s v="N"/>
    <s v="Corporation"/>
    <s v="N"/>
    <x v="1"/>
    <x v="0"/>
    <x v="0"/>
    <s v="Restaurant"/>
    <n v="0"/>
    <n v="0"/>
    <m/>
  </r>
  <r>
    <x v="1087"/>
    <d v="2021-05-07T00:00:00"/>
    <s v="Public School Inc."/>
    <s v="32 Banks Ave Ste 101"/>
    <x v="9"/>
    <x v="0"/>
    <s v="28801"/>
    <x v="1086"/>
    <m/>
    <s v="U"/>
    <s v="Y"/>
    <s v="NC-11"/>
    <x v="0"/>
    <x v="0"/>
    <x v="1"/>
    <x v="0"/>
    <x v="0"/>
    <x v="0"/>
    <s v="Y"/>
    <s v="Y"/>
    <s v="Y"/>
    <s v="Y"/>
    <s v="Corporation"/>
    <s v="N"/>
    <x v="1"/>
    <x v="0"/>
    <x v="0"/>
    <s v="Bar, Saloon, Lounge, Tavern"/>
    <n v="0"/>
    <n v="0"/>
    <m/>
  </r>
  <r>
    <x v="1088"/>
    <d v="2021-05-25T00:00:00"/>
    <s v="HONG KONG 168 INC"/>
    <s v="2928 N. ELM STREET"/>
    <x v="107"/>
    <x v="0"/>
    <s v="28358"/>
    <x v="1087"/>
    <m/>
    <s v="R"/>
    <s v="Y"/>
    <s v="NC-09"/>
    <x v="0"/>
    <x v="0"/>
    <x v="0"/>
    <x v="0"/>
    <x v="0"/>
    <x v="0"/>
    <s v="Y"/>
    <s v="Y"/>
    <s v="Y"/>
    <s v="Y"/>
    <s v="Corporation"/>
    <s v="Y"/>
    <x v="1"/>
    <x v="0"/>
    <x v="0"/>
    <s v="Restaurant"/>
    <n v="0"/>
    <n v="0"/>
    <m/>
  </r>
  <r>
    <x v="1089"/>
    <d v="2021-05-07T00:00:00"/>
    <s v="Mary Privette"/>
    <s v="85 Callie Way"/>
    <x v="203"/>
    <x v="0"/>
    <s v="27525"/>
    <x v="1088"/>
    <m/>
    <s v="R"/>
    <s v="N"/>
    <s v="NC-04"/>
    <x v="0"/>
    <x v="0"/>
    <x v="0"/>
    <x v="0"/>
    <x v="0"/>
    <x v="0"/>
    <s v="N"/>
    <s v="N"/>
    <s v="Y"/>
    <s v="Y"/>
    <s v="Sole Proprietorship"/>
    <s v="Y"/>
    <x v="0"/>
    <x v="0"/>
    <x v="1"/>
    <s v="Caterer"/>
    <n v="0"/>
    <n v="0"/>
    <m/>
  </r>
  <r>
    <x v="1090"/>
    <d v="2021-05-25T00:00:00"/>
    <s v="K4 Development"/>
    <s v="119 Gables Way"/>
    <x v="123"/>
    <x v="0"/>
    <s v="27949"/>
    <x v="1089"/>
    <m/>
    <s v="U"/>
    <s v="Y"/>
    <s v="NC-03"/>
    <x v="1"/>
    <x v="1"/>
    <x v="1"/>
    <x v="1"/>
    <x v="1"/>
    <x v="1"/>
    <s v="Y"/>
    <s v="Y"/>
    <s v="N"/>
    <s v="N"/>
    <s v="Subchapter S Corporation"/>
    <s v="N"/>
    <x v="0"/>
    <x v="0"/>
    <x v="1"/>
    <s v="Restaurant"/>
    <n v="0"/>
    <n v="0"/>
    <m/>
  </r>
  <r>
    <x v="1091"/>
    <d v="2021-05-25T00:00:00"/>
    <s v="Susan Cairns"/>
    <s v="105 Sarabande Dr"/>
    <x v="28"/>
    <x v="0"/>
    <s v="27513"/>
    <x v="1090"/>
    <m/>
    <s v="U"/>
    <s v="N"/>
    <s v="NC-02"/>
    <x v="0"/>
    <x v="1"/>
    <x v="1"/>
    <x v="0"/>
    <x v="0"/>
    <x v="0"/>
    <s v="Y"/>
    <s v="Y"/>
    <s v="Y"/>
    <s v="Y"/>
    <s v="Sole Proprietorship"/>
    <s v="N"/>
    <x v="0"/>
    <x v="0"/>
    <x v="1"/>
    <s v="Caterer"/>
    <n v="0"/>
    <n v="0"/>
    <m/>
  </r>
  <r>
    <x v="1092"/>
    <d v="2021-05-07T00:00:00"/>
    <s v="Wallih LLC"/>
    <s v="12 Sourwood Ln"/>
    <x v="9"/>
    <x v="0"/>
    <s v="28805"/>
    <x v="1091"/>
    <s v="Kona Ice"/>
    <s v="U"/>
    <s v="N"/>
    <s v="NC-11"/>
    <x v="1"/>
    <x v="0"/>
    <x v="0"/>
    <x v="0"/>
    <x v="0"/>
    <x v="0"/>
    <s v="Y"/>
    <s v="Y"/>
    <s v="Y"/>
    <s v="Y"/>
    <s v="Limited  Liability Company(LLC)"/>
    <s v="N"/>
    <x v="0"/>
    <x v="0"/>
    <x v="1"/>
    <s v="Food Stand, Food Truck, Food Cart"/>
    <n v="0"/>
    <n v="0"/>
    <m/>
  </r>
  <r>
    <x v="1093"/>
    <d v="2021-05-07T00:00:00"/>
    <s v="Orrmans Cheese Shop LLC"/>
    <s v="224 E 7th St"/>
    <x v="11"/>
    <x v="0"/>
    <s v="28202"/>
    <x v="1092"/>
    <m/>
    <s v="U"/>
    <s v="N"/>
    <s v="NC-12"/>
    <x v="0"/>
    <x v="1"/>
    <x v="1"/>
    <x v="0"/>
    <x v="0"/>
    <x v="0"/>
    <s v="Y"/>
    <s v="Y"/>
    <s v="Y"/>
    <s v="Y"/>
    <s v="Limited  Liability Company(LLC)"/>
    <s v="N"/>
    <x v="0"/>
    <x v="0"/>
    <x v="1"/>
    <s v="Other &amp;&amp; Restaurant"/>
    <n v="0"/>
    <n v="0"/>
    <m/>
  </r>
  <r>
    <x v="1094"/>
    <d v="2021-05-07T00:00:00"/>
    <s v="SOO ENTERPRISE KO INC"/>
    <s v="2815 Brentwood Rd"/>
    <x v="4"/>
    <x v="0"/>
    <s v="27604"/>
    <x v="1093"/>
    <m/>
    <s v="U"/>
    <s v="Y"/>
    <s v="NC-02"/>
    <x v="1"/>
    <x v="0"/>
    <x v="0"/>
    <x v="0"/>
    <x v="0"/>
    <x v="0"/>
    <s v="Y"/>
    <s v="Y"/>
    <s v="Y"/>
    <s v="Y"/>
    <s v="Corporation"/>
    <s v="Y"/>
    <x v="1"/>
    <x v="0"/>
    <x v="1"/>
    <s v="Restaurant"/>
    <n v="0"/>
    <n v="0"/>
    <m/>
  </r>
  <r>
    <x v="1095"/>
    <d v="2021-05-25T00:00:00"/>
    <s v="Nidal Bouresslan"/>
    <s v="100 Whitestone Dr"/>
    <x v="12"/>
    <x v="0"/>
    <s v="27455"/>
    <x v="1094"/>
    <m/>
    <s v="U"/>
    <s v="N"/>
    <s v="NC-06"/>
    <x v="0"/>
    <x v="1"/>
    <x v="1"/>
    <x v="1"/>
    <x v="1"/>
    <x v="0"/>
    <s v="N"/>
    <s v="Y"/>
    <s v="Y"/>
    <s v="Y"/>
    <s v="Sole Proprietorship"/>
    <s v="N"/>
    <x v="1"/>
    <x v="0"/>
    <x v="0"/>
    <s v="Food Stand, Food Truck, Food Cart"/>
    <n v="0"/>
    <n v="0"/>
    <m/>
  </r>
  <r>
    <x v="1096"/>
    <d v="2021-05-07T00:00:00"/>
    <s v="Infinitive Foods Inc."/>
    <s v="10101 Beach Dr SW"/>
    <x v="204"/>
    <x v="0"/>
    <s v="28467"/>
    <x v="1095"/>
    <m/>
    <s v="R"/>
    <s v="N"/>
    <s v="NC-07"/>
    <x v="0"/>
    <x v="1"/>
    <x v="1"/>
    <x v="0"/>
    <x v="1"/>
    <x v="0"/>
    <s v="Y"/>
    <s v="Y"/>
    <s v="Y"/>
    <s v="Y"/>
    <s v="Corporation"/>
    <s v="N"/>
    <x v="1"/>
    <x v="0"/>
    <x v="0"/>
    <s v="Restaurant"/>
    <n v="0"/>
    <n v="0"/>
    <m/>
  </r>
  <r>
    <x v="1097"/>
    <d v="2021-05-07T00:00:00"/>
    <s v="LONG BEACH HIBACHI GRILL INC"/>
    <s v="4956 Long Beach Rd SE Ste 5"/>
    <x v="36"/>
    <x v="0"/>
    <s v="28461"/>
    <x v="1096"/>
    <m/>
    <s v="R"/>
    <s v="N"/>
    <s v="NC-07"/>
    <x v="0"/>
    <x v="1"/>
    <x v="1"/>
    <x v="0"/>
    <x v="0"/>
    <x v="0"/>
    <s v="Y"/>
    <s v="Y"/>
    <s v="Y"/>
    <s v="Y"/>
    <s v="Corporation"/>
    <s v="Y"/>
    <x v="1"/>
    <x v="0"/>
    <x v="0"/>
    <s v="Restaurant"/>
    <n v="0"/>
    <n v="0"/>
    <m/>
  </r>
  <r>
    <x v="1098"/>
    <d v="2021-05-07T00:00:00"/>
    <s v="The Green Monkey LLC"/>
    <s v="1217 Hillsborough St"/>
    <x v="4"/>
    <x v="0"/>
    <s v="27603"/>
    <x v="1097"/>
    <m/>
    <s v="U"/>
    <s v="Y"/>
    <s v="NC-02"/>
    <x v="0"/>
    <x v="1"/>
    <x v="0"/>
    <x v="1"/>
    <x v="0"/>
    <x v="0"/>
    <s v="Y"/>
    <s v="Y"/>
    <s v="Y"/>
    <s v="Y"/>
    <s v="Limited  Liability Company(LLC)"/>
    <s v="N"/>
    <x v="1"/>
    <x v="0"/>
    <x v="0"/>
    <s v="Other"/>
    <n v="0"/>
    <n v="0"/>
    <m/>
  </r>
  <r>
    <x v="1099"/>
    <d v="2021-05-25T00:00:00"/>
    <s v="CDF Foods Inc."/>
    <s v="6490 Tryon Rd"/>
    <x v="28"/>
    <x v="0"/>
    <s v="27518"/>
    <x v="1098"/>
    <m/>
    <s v="U"/>
    <s v="N"/>
    <s v="NC-02"/>
    <x v="0"/>
    <x v="0"/>
    <x v="0"/>
    <x v="0"/>
    <x v="0"/>
    <x v="0"/>
    <s v="Y"/>
    <s v="Y"/>
    <s v="Y"/>
    <s v="Y"/>
    <s v="Corporation"/>
    <s v="N"/>
    <x v="0"/>
    <x v="0"/>
    <x v="1"/>
    <s v="Restaurant"/>
    <n v="0"/>
    <n v="0"/>
    <m/>
  </r>
  <r>
    <x v="1100"/>
    <d v="2021-05-25T00:00:00"/>
    <s v="Beans Gone Wild LLC"/>
    <s v="2070 Club Pond Rd"/>
    <x v="92"/>
    <x v="0"/>
    <s v="28376"/>
    <x v="1099"/>
    <m/>
    <s v="R"/>
    <s v="N"/>
    <s v="NC-09"/>
    <x v="0"/>
    <x v="1"/>
    <x v="1"/>
    <x v="0"/>
    <x v="0"/>
    <x v="0"/>
    <s v="Y"/>
    <s v="Y"/>
    <s v="N"/>
    <s v="N"/>
    <s v="Limited  Liability Company(LLC)"/>
    <s v="N"/>
    <x v="1"/>
    <x v="0"/>
    <x v="1"/>
    <s v="Caterer &amp;&amp; Restaurant"/>
    <n v="0"/>
    <n v="0"/>
    <m/>
  </r>
  <r>
    <x v="1101"/>
    <d v="2021-05-07T00:00:00"/>
    <s v="Dynasty Chapter LLC"/>
    <s v="2201 S. Wilmington st"/>
    <x v="4"/>
    <x v="0"/>
    <s v="27603"/>
    <x v="1100"/>
    <m/>
    <s v="U"/>
    <s v="Y"/>
    <s v="NC-02"/>
    <x v="0"/>
    <x v="1"/>
    <x v="0"/>
    <x v="0"/>
    <x v="0"/>
    <x v="0"/>
    <s v="Y"/>
    <s v="N"/>
    <s v="Y"/>
    <s v="Y"/>
    <s v="Limited  Liability Company(LLC)"/>
    <s v="N"/>
    <x v="1"/>
    <x v="0"/>
    <x v="1"/>
    <s v="Food Stand, Food Truck, Food Cart"/>
    <n v="0"/>
    <n v="0"/>
    <m/>
  </r>
  <r>
    <x v="1102"/>
    <d v="2021-05-25T00:00:00"/>
    <s v="Spice Jar LLC"/>
    <s v="1000 Lower Shiloh Way Ste 106"/>
    <x v="2"/>
    <x v="0"/>
    <s v="27560"/>
    <x v="1101"/>
    <m/>
    <s v="U"/>
    <s v="N"/>
    <s v="NC-02"/>
    <x v="1"/>
    <x v="0"/>
    <x v="0"/>
    <x v="0"/>
    <x v="0"/>
    <x v="0"/>
    <s v="Y"/>
    <s v="Y"/>
    <s v="Y"/>
    <s v="Y"/>
    <s v="Limited  Liability Company(LLC)"/>
    <s v="N"/>
    <x v="1"/>
    <x v="0"/>
    <x v="0"/>
    <s v="Restaurant"/>
    <n v="0"/>
    <n v="0"/>
    <m/>
  </r>
  <r>
    <x v="1103"/>
    <d v="2021-05-25T00:00:00"/>
    <s v="WANG AND XIAO INC"/>
    <s v="2103 Pyramid Village Blvd STE 103"/>
    <x v="12"/>
    <x v="0"/>
    <s v="27405"/>
    <x v="1102"/>
    <m/>
    <s v="U"/>
    <s v="Y"/>
    <s v="NC-06"/>
    <x v="0"/>
    <x v="0"/>
    <x v="1"/>
    <x v="0"/>
    <x v="0"/>
    <x v="0"/>
    <s v="Y"/>
    <s v="Y"/>
    <s v="Y"/>
    <s v="Y"/>
    <s v="Subchapter S Corporation"/>
    <s v="Y"/>
    <x v="1"/>
    <x v="0"/>
    <x v="0"/>
    <s v="Restaurant"/>
    <n v="0"/>
    <n v="0"/>
    <m/>
  </r>
  <r>
    <x v="1104"/>
    <d v="2021-05-07T00:00:00"/>
    <s v="Dalaya LLC"/>
    <s v="1084 W Main St"/>
    <x v="117"/>
    <x v="0"/>
    <s v="28779"/>
    <x v="1103"/>
    <m/>
    <s v="R"/>
    <s v="N"/>
    <s v="NC-11"/>
    <x v="1"/>
    <x v="1"/>
    <x v="1"/>
    <x v="0"/>
    <x v="1"/>
    <x v="1"/>
    <s v="Y"/>
    <s v="Y"/>
    <s v="N"/>
    <s v="Y"/>
    <s v="Limited  Liability Company(LLC)"/>
    <s v="N"/>
    <x v="1"/>
    <x v="0"/>
    <x v="1"/>
    <s v="Restaurant"/>
    <n v="0"/>
    <n v="0"/>
    <m/>
  </r>
  <r>
    <x v="1105"/>
    <d v="2021-05-25T00:00:00"/>
    <s v="Xuan Le"/>
    <s v="4520 N TRYON ST STE.17"/>
    <x v="11"/>
    <x v="0"/>
    <s v="28213"/>
    <x v="1104"/>
    <m/>
    <s v="U"/>
    <s v="Y"/>
    <s v="NC-08"/>
    <x v="0"/>
    <x v="1"/>
    <x v="1"/>
    <x v="0"/>
    <x v="0"/>
    <x v="0"/>
    <s v="N"/>
    <s v="Y"/>
    <s v="Y"/>
    <s v="Y"/>
    <s v="Limited  Liability Company(LLC)"/>
    <s v="Y"/>
    <x v="0"/>
    <x v="0"/>
    <x v="1"/>
    <s v="Restaurant"/>
    <n v="0"/>
    <n v="0"/>
    <m/>
  </r>
  <r>
    <x v="1106"/>
    <d v="2021-05-07T00:00:00"/>
    <s v="Bonnie and Clydes Appalachian cuisine LLC"/>
    <s v="5145 us hwy 25 70"/>
    <x v="111"/>
    <x v="0"/>
    <s v="28753"/>
    <x v="1105"/>
    <m/>
    <s v="R"/>
    <s v="N"/>
    <s v="NC-11"/>
    <x v="1"/>
    <x v="0"/>
    <x v="0"/>
    <x v="0"/>
    <x v="0"/>
    <x v="0"/>
    <s v="Y"/>
    <s v="Y"/>
    <s v="Y"/>
    <s v="Y"/>
    <s v="Limited  Liability Company(LLC)"/>
    <s v="N"/>
    <x v="1"/>
    <x v="0"/>
    <x v="1"/>
    <s v="Caterer &amp;&amp; Restaurant"/>
    <n v="0"/>
    <n v="0"/>
    <m/>
  </r>
  <r>
    <x v="1107"/>
    <d v="2021-05-07T00:00:00"/>
    <s v="Sabor 4 Noda LLC"/>
    <s v="300 N COLLEGE ST SUITE 101"/>
    <x v="11"/>
    <x v="0"/>
    <s v="28205"/>
    <x v="1106"/>
    <m/>
    <s v="U"/>
    <s v="N"/>
    <s v="NC-12"/>
    <x v="0"/>
    <x v="0"/>
    <x v="1"/>
    <x v="0"/>
    <x v="0"/>
    <x v="0"/>
    <s v="Y"/>
    <s v="Y"/>
    <s v="Y"/>
    <s v="Y"/>
    <s v="Limited  Liability Company(LLC)"/>
    <s v="N"/>
    <x v="1"/>
    <x v="0"/>
    <x v="0"/>
    <s v="Restaurant"/>
    <n v="0"/>
    <n v="0"/>
    <m/>
  </r>
  <r>
    <x v="1108"/>
    <d v="2021-05-07T00:00:00"/>
    <s v="Granny Bs LLC"/>
    <s v="322 W. Main"/>
    <x v="149"/>
    <x v="0"/>
    <s v="28160"/>
    <x v="1107"/>
    <m/>
    <s v="R"/>
    <s v="N"/>
    <s v="NC-05"/>
    <x v="0"/>
    <x v="0"/>
    <x v="0"/>
    <x v="0"/>
    <x v="0"/>
    <x v="0"/>
    <s v="Y"/>
    <s v="Y"/>
    <s v="Y"/>
    <s v="Y"/>
    <s v="Partnership"/>
    <s v="Y"/>
    <x v="0"/>
    <x v="0"/>
    <x v="1"/>
    <s v="Restaurant"/>
    <n v="0"/>
    <n v="0"/>
    <m/>
  </r>
  <r>
    <x v="1109"/>
    <d v="2021-05-07T00:00:00"/>
    <s v="Tayste Catering LLC"/>
    <s v="338 S Sharon Amity Rd #514"/>
    <x v="11"/>
    <x v="0"/>
    <s v="28211"/>
    <x v="1108"/>
    <m/>
    <s v="U"/>
    <s v="N"/>
    <s v="NC-09"/>
    <x v="0"/>
    <x v="1"/>
    <x v="1"/>
    <x v="0"/>
    <x v="1"/>
    <x v="0"/>
    <s v="Y"/>
    <s v="Y"/>
    <s v="N"/>
    <s v="N"/>
    <s v="Subchapter S Corporation"/>
    <s v="N"/>
    <x v="0"/>
    <x v="0"/>
    <x v="1"/>
    <s v="Caterer &amp;&amp; Restaurant"/>
    <n v="0"/>
    <n v="0"/>
    <m/>
  </r>
  <r>
    <x v="1110"/>
    <d v="2021-05-07T00:00:00"/>
    <s v="Friscos Inc"/>
    <s v="3833 North Croatan Highway"/>
    <x v="123"/>
    <x v="0"/>
    <s v="27949"/>
    <x v="1109"/>
    <m/>
    <s v="U"/>
    <s v="Y"/>
    <s v="NC-03"/>
    <x v="1"/>
    <x v="1"/>
    <x v="1"/>
    <x v="0"/>
    <x v="0"/>
    <x v="0"/>
    <s v="Y"/>
    <s v="Y"/>
    <s v="N"/>
    <s v="Y"/>
    <s v="Corporation"/>
    <s v="N"/>
    <x v="0"/>
    <x v="0"/>
    <x v="1"/>
    <s v="Bar, Saloon, Lounge, Tavern &amp;&amp; Restaurant"/>
    <n v="0"/>
    <n v="0"/>
    <m/>
  </r>
  <r>
    <x v="1111"/>
    <d v="2021-05-25T00:00:00"/>
    <s v="THE BOIL NC INC"/>
    <s v="7401 E Independence Blvd"/>
    <x v="11"/>
    <x v="0"/>
    <s v="28227"/>
    <x v="1110"/>
    <m/>
    <s v="U"/>
    <s v="N"/>
    <s v="NC-08"/>
    <x v="1"/>
    <x v="0"/>
    <x v="0"/>
    <x v="0"/>
    <x v="0"/>
    <x v="0"/>
    <s v="Y"/>
    <s v="Y"/>
    <s v="Y"/>
    <s v="Y"/>
    <s v="Subchapter S Corporation"/>
    <s v="N"/>
    <x v="1"/>
    <x v="0"/>
    <x v="0"/>
    <s v="Restaurant"/>
    <n v="0"/>
    <n v="0"/>
    <m/>
  </r>
  <r>
    <x v="1112"/>
    <d v="2021-05-25T00:00:00"/>
    <s v="AARON &amp; IVY ENTERPRISE INC"/>
    <s v="938 BRIGHTON RD"/>
    <x v="40"/>
    <x v="0"/>
    <s v="28314"/>
    <x v="1111"/>
    <m/>
    <s v="U"/>
    <s v="N"/>
    <s v="NC-08"/>
    <x v="1"/>
    <x v="0"/>
    <x v="0"/>
    <x v="0"/>
    <x v="0"/>
    <x v="0"/>
    <s v="Y"/>
    <s v="Y"/>
    <s v="Y"/>
    <s v="Y"/>
    <s v="Subchapter S Corporation"/>
    <s v="N"/>
    <x v="0"/>
    <x v="0"/>
    <x v="1"/>
    <s v="Restaurant"/>
    <n v="0"/>
    <n v="0"/>
    <m/>
  </r>
  <r>
    <x v="1113"/>
    <d v="2021-05-07T00:00:00"/>
    <s v="The Tavern at Jack's Neck LLC"/>
    <s v="238 Pamlico St"/>
    <x v="205"/>
    <x v="0"/>
    <s v="27810"/>
    <x v="1112"/>
    <m/>
    <s v="R"/>
    <s v="Y"/>
    <s v="NC-03"/>
    <x v="1"/>
    <x v="0"/>
    <x v="0"/>
    <x v="0"/>
    <x v="0"/>
    <x v="0"/>
    <s v="Y"/>
    <s v="Y"/>
    <s v="Y"/>
    <s v="Y"/>
    <s v="Limited  Liability Company(LLC)"/>
    <s v="N"/>
    <x v="0"/>
    <x v="1"/>
    <x v="0"/>
    <s v="Restaurant"/>
    <n v="0"/>
    <n v="0"/>
    <m/>
  </r>
  <r>
    <x v="1114"/>
    <d v="2021-05-25T00:00:00"/>
    <s v="Tropical Delights LLC"/>
    <s v="3600 Abercromby Dr"/>
    <x v="8"/>
    <x v="0"/>
    <s v="27713"/>
    <x v="1113"/>
    <m/>
    <s v="U"/>
    <s v="N"/>
    <s v="NC-02"/>
    <x v="0"/>
    <x v="0"/>
    <x v="1"/>
    <x v="0"/>
    <x v="0"/>
    <x v="0"/>
    <s v="Y"/>
    <s v="N"/>
    <s v="Y"/>
    <s v="N"/>
    <s v="Single Member LLC"/>
    <s v="N"/>
    <x v="1"/>
    <x v="0"/>
    <x v="0"/>
    <s v="Food Stand, Food Truck, Food Cart"/>
    <n v="0"/>
    <n v="0"/>
    <m/>
  </r>
  <r>
    <x v="1115"/>
    <d v="2021-05-07T00:00:00"/>
    <s v="The Lamb Shoppes Inc."/>
    <s v="124 W Water St"/>
    <x v="206"/>
    <x v="0"/>
    <s v="27962"/>
    <x v="1114"/>
    <m/>
    <s v="R"/>
    <s v="Y"/>
    <s v="NC-01"/>
    <x v="1"/>
    <x v="0"/>
    <x v="0"/>
    <x v="0"/>
    <x v="0"/>
    <x v="0"/>
    <s v="Y"/>
    <s v="N"/>
    <s v="Y"/>
    <s v="Y"/>
    <s v="Corporation"/>
    <s v="N"/>
    <x v="0"/>
    <x v="0"/>
    <x v="1"/>
    <s v="Bar, Saloon, Lounge, Tavern &amp;&amp; Restaurant"/>
    <n v="0"/>
    <n v="0"/>
    <m/>
  </r>
  <r>
    <x v="1116"/>
    <d v="2021-05-25T00:00:00"/>
    <s v="Chug and Grub Inc"/>
    <s v="13500 Nc Highway 50 Ste 107"/>
    <x v="207"/>
    <x v="0"/>
    <s v="28445"/>
    <x v="1115"/>
    <m/>
    <s v="U"/>
    <s v="N"/>
    <s v="NC-03"/>
    <x v="1"/>
    <x v="0"/>
    <x v="0"/>
    <x v="0"/>
    <x v="0"/>
    <x v="0"/>
    <s v="Y"/>
    <s v="Y"/>
    <s v="Y"/>
    <s v="Y"/>
    <s v="Corporation"/>
    <s v="N"/>
    <x v="0"/>
    <x v="0"/>
    <x v="1"/>
    <s v="Restaurant"/>
    <n v="0"/>
    <n v="0"/>
    <m/>
  </r>
  <r>
    <x v="1117"/>
    <d v="2021-05-25T00:00:00"/>
    <s v="FUJI FOOD ENTERPRISE INC"/>
    <s v="4001 WIDEWATER PARKWAY STE E"/>
    <x v="99"/>
    <x v="0"/>
    <s v="27545"/>
    <x v="1116"/>
    <m/>
    <s v="U"/>
    <s v="N"/>
    <s v="NC-02"/>
    <x v="1"/>
    <x v="0"/>
    <x v="0"/>
    <x v="0"/>
    <x v="0"/>
    <x v="0"/>
    <s v="Y"/>
    <s v="Y"/>
    <s v="Y"/>
    <s v="Y"/>
    <s v="Corporation"/>
    <s v="N"/>
    <x v="1"/>
    <x v="0"/>
    <x v="0"/>
    <s v="Restaurant"/>
    <n v="0"/>
    <n v="0"/>
    <m/>
  </r>
  <r>
    <x v="1118"/>
    <d v="2021-05-07T00:00:00"/>
    <s v="SAMARA BROTHERS INC."/>
    <s v="3416 Poole Rd"/>
    <x v="4"/>
    <x v="0"/>
    <s v="27610"/>
    <x v="1117"/>
    <s v="Subway"/>
    <s v="U"/>
    <s v="N"/>
    <s v="NC-02"/>
    <x v="1"/>
    <x v="0"/>
    <x v="0"/>
    <x v="0"/>
    <x v="0"/>
    <x v="0"/>
    <s v="Y"/>
    <s v="Y"/>
    <s v="Y"/>
    <s v="Y"/>
    <s v="Corporation"/>
    <s v="Y"/>
    <x v="1"/>
    <x v="0"/>
    <x v="0"/>
    <s v="Restaurant"/>
    <n v="0"/>
    <n v="0"/>
    <m/>
  </r>
  <r>
    <x v="1119"/>
    <d v="2021-05-25T00:00:00"/>
    <s v="Alex Sharp"/>
    <s v="223 Broad Street Milton NC"/>
    <x v="208"/>
    <x v="0"/>
    <s v="27305"/>
    <x v="1118"/>
    <m/>
    <s v="R"/>
    <s v="N"/>
    <s v="NC-13"/>
    <x v="1"/>
    <x v="0"/>
    <x v="0"/>
    <x v="0"/>
    <x v="0"/>
    <x v="0"/>
    <s v="Y"/>
    <s v="Y"/>
    <s v="Y"/>
    <s v="Y"/>
    <s v="Sole Proprietorship"/>
    <s v="N"/>
    <x v="1"/>
    <x v="1"/>
    <x v="0"/>
    <s v="Bar, Saloon, Lounge, Tavern &amp;&amp; Restaurant"/>
    <n v="0"/>
    <n v="0"/>
    <m/>
  </r>
  <r>
    <x v="1120"/>
    <d v="2021-05-07T00:00:00"/>
    <s v="NC Treat LLC"/>
    <s v="100 W Union St"/>
    <x v="47"/>
    <x v="0"/>
    <s v="28655"/>
    <x v="1119"/>
    <m/>
    <s v="R"/>
    <s v="Y"/>
    <s v="NC-05"/>
    <x v="1"/>
    <x v="1"/>
    <x v="1"/>
    <x v="0"/>
    <x v="0"/>
    <x v="0"/>
    <s v="Y"/>
    <s v="Y"/>
    <s v="Y"/>
    <s v="Y"/>
    <s v="Limited  Liability Company(LLC)"/>
    <s v="N"/>
    <x v="0"/>
    <x v="0"/>
    <x v="1"/>
    <s v="Restaurant"/>
    <n v="0"/>
    <n v="0"/>
    <m/>
  </r>
  <r>
    <x v="1121"/>
    <d v="2021-05-25T00:00:00"/>
    <s v="RICE BOX INC"/>
    <s v="7558 HIGHWAY 73 STE 106"/>
    <x v="180"/>
    <x v="0"/>
    <s v="28037"/>
    <x v="1120"/>
    <m/>
    <s v="R"/>
    <s v="N"/>
    <s v="NC-10"/>
    <x v="1"/>
    <x v="0"/>
    <x v="0"/>
    <x v="0"/>
    <x v="0"/>
    <x v="0"/>
    <s v="Y"/>
    <s v="Y"/>
    <s v="Y"/>
    <s v="Y"/>
    <s v="Corporation"/>
    <s v="N"/>
    <x v="1"/>
    <x v="0"/>
    <x v="0"/>
    <s v="Restaurant"/>
    <n v="0"/>
    <n v="0"/>
    <m/>
  </r>
  <r>
    <x v="1122"/>
    <d v="2021-05-07T00:00:00"/>
    <s v="Ellis Events Staffing LLC"/>
    <s v="3717 Barwell Road"/>
    <x v="4"/>
    <x v="0"/>
    <s v="27610"/>
    <x v="1121"/>
    <m/>
    <s v="U"/>
    <s v="N"/>
    <s v="NC-02"/>
    <x v="0"/>
    <x v="0"/>
    <x v="1"/>
    <x v="0"/>
    <x v="0"/>
    <x v="0"/>
    <s v="Y"/>
    <s v="N"/>
    <s v="Y"/>
    <s v="Y"/>
    <s v="Limited  Liability Company(LLC)"/>
    <s v="Y"/>
    <x v="1"/>
    <x v="0"/>
    <x v="1"/>
    <s v="Caterer"/>
    <n v="0"/>
    <n v="0"/>
    <m/>
  </r>
  <r>
    <x v="1123"/>
    <d v="2021-05-25T00:00:00"/>
    <s v="Crossroads Foods Corporation"/>
    <s v="319 Crossroads Blvd"/>
    <x v="28"/>
    <x v="0"/>
    <s v="27518"/>
    <x v="1122"/>
    <m/>
    <s v="U"/>
    <s v="N"/>
    <s v="NC-02"/>
    <x v="0"/>
    <x v="1"/>
    <x v="0"/>
    <x v="0"/>
    <x v="1"/>
    <x v="1"/>
    <s v="Y"/>
    <s v="Y"/>
    <s v="N"/>
    <s v="Y"/>
    <s v="Corporation"/>
    <s v="N"/>
    <x v="1"/>
    <x v="0"/>
    <x v="0"/>
    <s v="Restaurant"/>
    <n v="0"/>
    <n v="0"/>
    <m/>
  </r>
  <r>
    <x v="1124"/>
    <d v="2021-05-07T00:00:00"/>
    <s v="Mulligan Mack's After 5 LLC"/>
    <s v="33 W Henderson St"/>
    <x v="68"/>
    <x v="0"/>
    <s v="28752"/>
    <x v="1123"/>
    <m/>
    <s v="R"/>
    <s v="Y"/>
    <s v="NC-11"/>
    <x v="0"/>
    <x v="1"/>
    <x v="1"/>
    <x v="0"/>
    <x v="0"/>
    <x v="0"/>
    <s v="Y"/>
    <s v="Y"/>
    <s v="Y"/>
    <s v="Y"/>
    <s v="Limited  Liability Company(LLC)"/>
    <s v="N"/>
    <x v="0"/>
    <x v="1"/>
    <x v="0"/>
    <s v="Bar, Saloon, Lounge, Tavern &amp;&amp; Restaurant"/>
    <n v="0"/>
    <n v="0"/>
    <m/>
  </r>
  <r>
    <x v="1125"/>
    <d v="2021-05-25T00:00:00"/>
    <s v="MONTERREY MEXICAN RESTAURANT OF CHARLOTTE INC."/>
    <s v="10707-A PARK RD"/>
    <x v="11"/>
    <x v="0"/>
    <s v="28210"/>
    <x v="1124"/>
    <m/>
    <s v="U"/>
    <s v="Y"/>
    <s v="NC-09"/>
    <x v="1"/>
    <x v="0"/>
    <x v="0"/>
    <x v="0"/>
    <x v="0"/>
    <x v="0"/>
    <s v="Y"/>
    <s v="Y"/>
    <s v="Y"/>
    <s v="Y"/>
    <s v="Corporation"/>
    <s v="N"/>
    <x v="1"/>
    <x v="0"/>
    <x v="0"/>
    <s v="Restaurant"/>
    <n v="0"/>
    <n v="0"/>
    <m/>
  </r>
  <r>
    <x v="1126"/>
    <d v="2021-05-07T00:00:00"/>
    <s v="Pierro's Italian Bistro Inc"/>
    <s v="217 Hay St"/>
    <x v="40"/>
    <x v="0"/>
    <s v="28301"/>
    <x v="1125"/>
    <m/>
    <s v="U"/>
    <s v="Y"/>
    <s v="NC-08"/>
    <x v="0"/>
    <x v="1"/>
    <x v="1"/>
    <x v="1"/>
    <x v="0"/>
    <x v="0"/>
    <s v="Y"/>
    <s v="Y"/>
    <s v="Y"/>
    <s v="Y"/>
    <s v="Corporation"/>
    <s v="Y"/>
    <x v="1"/>
    <x v="1"/>
    <x v="0"/>
    <s v="Caterer &amp;&amp; Restaurant"/>
    <n v="0"/>
    <n v="0"/>
    <m/>
  </r>
  <r>
    <x v="1127"/>
    <d v="2021-05-07T00:00:00"/>
    <s v="7th Restaurant and Lounge"/>
    <s v="321 N Caldwell St Ste B"/>
    <x v="11"/>
    <x v="0"/>
    <s v="28202"/>
    <x v="1126"/>
    <m/>
    <s v="U"/>
    <s v="N"/>
    <s v="NC-12"/>
    <x v="1"/>
    <x v="0"/>
    <x v="0"/>
    <x v="0"/>
    <x v="0"/>
    <x v="0"/>
    <s v="Y"/>
    <s v="Y"/>
    <s v="Y"/>
    <s v="Y"/>
    <s v="Corporation"/>
    <s v="N"/>
    <x v="1"/>
    <x v="0"/>
    <x v="0"/>
    <s v="Bar, Saloon, Lounge, Tavern &amp;&amp; Restaurant"/>
    <n v="0"/>
    <n v="0"/>
    <m/>
  </r>
  <r>
    <x v="1128"/>
    <d v="2021-05-25T00:00:00"/>
    <s v="Cookie Jar Inc"/>
    <s v="153 Charlie Cooper Rd"/>
    <x v="112"/>
    <x v="0"/>
    <s v="27344"/>
    <x v="1127"/>
    <m/>
    <s v="R"/>
    <s v="N"/>
    <s v="NC-04"/>
    <x v="0"/>
    <x v="1"/>
    <x v="1"/>
    <x v="1"/>
    <x v="0"/>
    <x v="0"/>
    <s v="Y"/>
    <s v="Y"/>
    <s v="Y"/>
    <s v="Y"/>
    <s v="Subchapter S Corporation"/>
    <s v="Y"/>
    <x v="0"/>
    <x v="0"/>
    <x v="1"/>
    <s v="Bakery **"/>
    <n v="0"/>
    <n v="0"/>
    <m/>
  </r>
  <r>
    <x v="1129"/>
    <d v="2021-05-25T00:00:00"/>
    <s v="JP HOUSE GASTONIA INC"/>
    <s v="3758 E Franklin Blvd SPACE 150"/>
    <x v="66"/>
    <x v="0"/>
    <s v="28056"/>
    <x v="1128"/>
    <m/>
    <s v="U"/>
    <s v="Y"/>
    <s v="NC-05"/>
    <x v="1"/>
    <x v="0"/>
    <x v="0"/>
    <x v="0"/>
    <x v="0"/>
    <x v="0"/>
    <s v="Y"/>
    <s v="Y"/>
    <s v="Y"/>
    <s v="Y"/>
    <s v="Corporation"/>
    <s v="N"/>
    <x v="1"/>
    <x v="0"/>
    <x v="0"/>
    <s v="Restaurant"/>
    <n v="0"/>
    <n v="0"/>
    <m/>
  </r>
  <r>
    <x v="1130"/>
    <d v="2021-05-25T00:00:00"/>
    <s v="Nuts About Carolina Inc"/>
    <s v="6700 Joliette Ln"/>
    <x v="11"/>
    <x v="0"/>
    <s v="28277"/>
    <x v="1129"/>
    <m/>
    <s v="U"/>
    <s v="N"/>
    <s v="NC-09"/>
    <x v="0"/>
    <x v="1"/>
    <x v="1"/>
    <x v="0"/>
    <x v="1"/>
    <x v="0"/>
    <s v="N"/>
    <s v="N"/>
    <s v="Y"/>
    <s v="N"/>
    <s v="Subchapter S Corporation"/>
    <s v="N"/>
    <x v="0"/>
    <x v="0"/>
    <x v="1"/>
    <s v="Food Stand, Food Truck, Food Cart"/>
    <n v="0"/>
    <n v="0"/>
    <m/>
  </r>
  <r>
    <x v="1131"/>
    <d v="2021-05-07T00:00:00"/>
    <s v="98 Asian Bistro"/>
    <s v="1800 N Main Street 106"/>
    <x v="62"/>
    <x v="0"/>
    <s v="27262"/>
    <x v="1130"/>
    <m/>
    <s v="R"/>
    <s v="Y"/>
    <s v="NC-06"/>
    <x v="0"/>
    <x v="0"/>
    <x v="0"/>
    <x v="0"/>
    <x v="0"/>
    <x v="0"/>
    <s v="Y"/>
    <s v="Y"/>
    <s v="Y"/>
    <s v="Y"/>
    <s v="Corporation"/>
    <s v="N"/>
    <x v="1"/>
    <x v="0"/>
    <x v="1"/>
    <s v="Other &amp;&amp; Restaurant"/>
    <n v="0"/>
    <n v="0"/>
    <m/>
  </r>
  <r>
    <x v="1132"/>
    <d v="2021-05-07T00:00:00"/>
    <s v="Duck Toco LLC"/>
    <s v="4214 Lester Hill Ct"/>
    <x v="11"/>
    <x v="0"/>
    <s v="28269"/>
    <x v="1131"/>
    <s v="Duck Donuts"/>
    <s v="U"/>
    <s v="N"/>
    <s v="NC-08"/>
    <x v="0"/>
    <x v="1"/>
    <x v="0"/>
    <x v="0"/>
    <x v="0"/>
    <x v="0"/>
    <s v="Y"/>
    <s v="Y"/>
    <s v="Y"/>
    <s v="Y"/>
    <s v="Limited  Liability Company(LLC)"/>
    <s v="N"/>
    <x v="1"/>
    <x v="0"/>
    <x v="0"/>
    <s v="Restaurant"/>
    <n v="0"/>
    <n v="0"/>
    <m/>
  </r>
  <r>
    <x v="1133"/>
    <d v="2021-05-25T00:00:00"/>
    <s v="CHINA KING RESTAURANT"/>
    <s v="442 Albemarle Rd"/>
    <x v="209"/>
    <x v="0"/>
    <s v="27371"/>
    <x v="1132"/>
    <m/>
    <s v="R"/>
    <s v="Y"/>
    <s v="NC-08"/>
    <x v="0"/>
    <x v="0"/>
    <x v="1"/>
    <x v="0"/>
    <x v="0"/>
    <x v="0"/>
    <s v="Y"/>
    <s v="Y"/>
    <s v="Y"/>
    <s v="Y"/>
    <s v="Subchapter S Corporation"/>
    <s v="N"/>
    <x v="0"/>
    <x v="0"/>
    <x v="1"/>
    <s v="Restaurant"/>
    <n v="0"/>
    <n v="0"/>
    <m/>
  </r>
  <r>
    <x v="1134"/>
    <d v="2021-05-07T00:00:00"/>
    <s v="Caprice and Delice LLC"/>
    <s v="240 Pine Needles Ln"/>
    <x v="57"/>
    <x v="0"/>
    <s v="28387"/>
    <x v="1133"/>
    <m/>
    <s v="R"/>
    <s v="N"/>
    <s v="NC-09"/>
    <x v="1"/>
    <x v="0"/>
    <x v="1"/>
    <x v="0"/>
    <x v="1"/>
    <x v="0"/>
    <s v="Y"/>
    <s v="Y"/>
    <s v="Y"/>
    <s v="Y"/>
    <s v="Limited  Liability Company(LLC)"/>
    <s v="N"/>
    <x v="0"/>
    <x v="0"/>
    <x v="1"/>
    <s v="Restaurant"/>
    <n v="0"/>
    <n v="0"/>
    <m/>
  </r>
  <r>
    <x v="1135"/>
    <d v="2021-05-07T00:00:00"/>
    <s v="JNP FOODNARA LLC"/>
    <s v="5318 W Market St Ste C"/>
    <x v="12"/>
    <x v="0"/>
    <s v="27409"/>
    <x v="1134"/>
    <m/>
    <s v="U"/>
    <s v="N"/>
    <s v="NC-06"/>
    <x v="0"/>
    <x v="1"/>
    <x v="1"/>
    <x v="1"/>
    <x v="1"/>
    <x v="0"/>
    <s v="Y"/>
    <s v="Y"/>
    <s v="N"/>
    <s v="Y"/>
    <s v="Limited  Liability Company(LLC)"/>
    <s v="N"/>
    <x v="1"/>
    <x v="0"/>
    <x v="0"/>
    <s v="Restaurant"/>
    <n v="0"/>
    <n v="0"/>
    <m/>
  </r>
  <r>
    <x v="1136"/>
    <d v="2021-05-25T00:00:00"/>
    <s v="Johnsons Drive In"/>
    <s v="1520 E 11th St"/>
    <x v="112"/>
    <x v="0"/>
    <s v="27344"/>
    <x v="1135"/>
    <m/>
    <s v="R"/>
    <s v="Y"/>
    <s v="NC-04"/>
    <x v="0"/>
    <x v="1"/>
    <x v="1"/>
    <x v="0"/>
    <x v="0"/>
    <x v="0"/>
    <s v="Y"/>
    <s v="N"/>
    <s v="Y"/>
    <s v="Y"/>
    <s v="Sole Proprietorship"/>
    <s v="Y"/>
    <x v="0"/>
    <x v="1"/>
    <x v="0"/>
    <s v="Restaurant"/>
    <n v="0"/>
    <n v="0"/>
    <m/>
  </r>
  <r>
    <x v="1137"/>
    <d v="2021-05-25T00:00:00"/>
    <s v="Turgua Brewing Company LLC"/>
    <s v="27 Firefly Hollow Dr"/>
    <x v="210"/>
    <x v="0"/>
    <s v="28730"/>
    <x v="1136"/>
    <m/>
    <s v="U"/>
    <s v="N"/>
    <s v="NC-11"/>
    <x v="1"/>
    <x v="0"/>
    <x v="1"/>
    <x v="0"/>
    <x v="0"/>
    <x v="0"/>
    <s v="Y"/>
    <s v="Y"/>
    <s v="Y"/>
    <s v="Y"/>
    <s v="Limited  Liability Company(LLC)"/>
    <s v="N"/>
    <x v="1"/>
    <x v="0"/>
    <x v="0"/>
    <s v="Licensed Alcohol Producer &amp;&amp; Winery ** &amp;&amp; Brewery and/or microbrewery ** &amp;&amp; Brewpub, Tasting Room, Taproom **"/>
    <n v="0"/>
    <n v="0"/>
    <m/>
  </r>
  <r>
    <x v="1138"/>
    <d v="2021-05-25T00:00:00"/>
    <s v="Thyme for Linda Catering Services LLC"/>
    <s v="210 N Main St Ste 154"/>
    <x v="18"/>
    <x v="0"/>
    <s v="27284"/>
    <x v="1137"/>
    <s v="Corporate Caterers"/>
    <s v="U"/>
    <s v="Y"/>
    <s v="NC-06"/>
    <x v="0"/>
    <x v="1"/>
    <x v="1"/>
    <x v="0"/>
    <x v="1"/>
    <x v="0"/>
    <s v="Y"/>
    <s v="Y"/>
    <s v="Y"/>
    <s v="Y"/>
    <s v="Limited  Liability Company(LLC)"/>
    <s v="N"/>
    <x v="0"/>
    <x v="0"/>
    <x v="1"/>
    <s v="Caterer"/>
    <n v="0"/>
    <n v="0"/>
    <m/>
  </r>
  <r>
    <x v="1139"/>
    <d v="2021-05-25T00:00:00"/>
    <s v="rosemary's babe llc"/>
    <s v="403 W Rosemary St"/>
    <x v="3"/>
    <x v="0"/>
    <s v="27516"/>
    <x v="1138"/>
    <m/>
    <s v="U"/>
    <s v="Y"/>
    <s v="NC-04"/>
    <x v="1"/>
    <x v="1"/>
    <x v="1"/>
    <x v="0"/>
    <x v="0"/>
    <x v="0"/>
    <s v="Y"/>
    <s v="Y"/>
    <s v="Y"/>
    <s v="Y"/>
    <s v="Limited  Liability Company(LLC)"/>
    <s v="N"/>
    <x v="1"/>
    <x v="0"/>
    <x v="0"/>
    <s v="Bar, Saloon, Lounge, Tavern &amp;&amp; Restaurant"/>
    <n v="0"/>
    <n v="0"/>
    <m/>
  </r>
  <r>
    <x v="1140"/>
    <d v="2021-05-25T00:00:00"/>
    <s v="URBAN ANGEETHI"/>
    <s v="5033 Arco St"/>
    <x v="28"/>
    <x v="0"/>
    <s v="27519"/>
    <x v="1139"/>
    <m/>
    <s v="U"/>
    <s v="N"/>
    <s v="NC-02"/>
    <x v="1"/>
    <x v="0"/>
    <x v="0"/>
    <x v="0"/>
    <x v="0"/>
    <x v="0"/>
    <s v="Y"/>
    <s v="Y"/>
    <s v="Y"/>
    <s v="Y"/>
    <s v="Subchapter S Corporation"/>
    <s v="N"/>
    <x v="1"/>
    <x v="0"/>
    <x v="0"/>
    <s v="Restaurant"/>
    <n v="0"/>
    <n v="0"/>
    <m/>
  </r>
  <r>
    <x v="1141"/>
    <d v="2021-05-07T00:00:00"/>
    <s v="William Hall"/>
    <s v="816 S 13th St"/>
    <x v="211"/>
    <x v="0"/>
    <s v="28339"/>
    <x v="1140"/>
    <m/>
    <s v="R"/>
    <s v="N"/>
    <s v="NC-07"/>
    <x v="1"/>
    <x v="0"/>
    <x v="0"/>
    <x v="0"/>
    <x v="0"/>
    <x v="0"/>
    <s v="Y"/>
    <s v="Y"/>
    <s v="Y"/>
    <s v="Y"/>
    <s v="Sole Proprietorship"/>
    <s v="N"/>
    <x v="1"/>
    <x v="0"/>
    <x v="0"/>
    <s v="Bar, Saloon, Lounge, Tavern"/>
    <n v="0"/>
    <n v="0"/>
    <m/>
  </r>
  <r>
    <x v="1142"/>
    <d v="2021-05-07T00:00:00"/>
    <s v="seo ahn llc"/>
    <s v="861 Bass Pro Ln"/>
    <x v="28"/>
    <x v="0"/>
    <s v="27513"/>
    <x v="1141"/>
    <m/>
    <s v="U"/>
    <s v="N"/>
    <s v="NC-02"/>
    <x v="1"/>
    <x v="0"/>
    <x v="0"/>
    <x v="0"/>
    <x v="0"/>
    <x v="0"/>
    <s v="Y"/>
    <s v="Y"/>
    <s v="Y"/>
    <s v="Y"/>
    <s v="Limited  Liability Company(LLC)"/>
    <s v="N"/>
    <x v="1"/>
    <x v="0"/>
    <x v="0"/>
    <s v="Restaurant"/>
    <n v="0"/>
    <n v="0"/>
    <m/>
  </r>
  <r>
    <x v="1143"/>
    <d v="2021-05-25T00:00:00"/>
    <s v="The Bakery at Mount Pleasant Inc"/>
    <s v="5660 HWY 200"/>
    <x v="22"/>
    <x v="0"/>
    <s v="28025"/>
    <x v="1142"/>
    <m/>
    <s v="U"/>
    <s v="N"/>
    <s v="NC-08"/>
    <x v="0"/>
    <x v="1"/>
    <x v="1"/>
    <x v="1"/>
    <x v="1"/>
    <x v="0"/>
    <s v="Y"/>
    <s v="Y"/>
    <s v="N"/>
    <s v="Y"/>
    <s v="Subchapter S Corporation"/>
    <s v="N"/>
    <x v="0"/>
    <x v="0"/>
    <x v="1"/>
    <s v="Bakery **"/>
    <n v="0"/>
    <n v="0"/>
    <m/>
  </r>
  <r>
    <x v="1144"/>
    <d v="2021-05-25T00:00:00"/>
    <s v="Tavern 74 LLC"/>
    <s v="2116 W Roosevelt Blvd"/>
    <x v="174"/>
    <x v="0"/>
    <s v="28110"/>
    <x v="1143"/>
    <m/>
    <s v="U"/>
    <s v="N"/>
    <s v="NC-09"/>
    <x v="1"/>
    <x v="0"/>
    <x v="1"/>
    <x v="0"/>
    <x v="0"/>
    <x v="0"/>
    <s v="Y"/>
    <s v="Y"/>
    <s v="Y"/>
    <s v="Y"/>
    <s v="Limited  Liability Company(LLC)"/>
    <s v="N"/>
    <x v="1"/>
    <x v="0"/>
    <x v="0"/>
    <s v="Bar, Saloon, Lounge, Tavern"/>
    <n v="0"/>
    <n v="0"/>
    <m/>
  </r>
  <r>
    <x v="1145"/>
    <d v="2021-05-07T00:00:00"/>
    <s v="Stafford Concessions LLC"/>
    <s v="1013 S Main St"/>
    <x v="212"/>
    <x v="0"/>
    <s v="28088"/>
    <x v="1144"/>
    <m/>
    <s v="R"/>
    <s v="N"/>
    <s v="NC-13"/>
    <x v="0"/>
    <x v="1"/>
    <x v="1"/>
    <x v="0"/>
    <x v="0"/>
    <x v="0"/>
    <s v="Y"/>
    <s v="Y"/>
    <s v="Y"/>
    <s v="Y"/>
    <s v="Limited  Liability Company(LLC)"/>
    <s v="Y"/>
    <x v="0"/>
    <x v="0"/>
    <x v="1"/>
    <s v="Caterer &amp;&amp; Food Stand, Food Truck, Food Cart &amp;&amp; Restaurant"/>
    <n v="0"/>
    <n v="0"/>
    <m/>
  </r>
  <r>
    <x v="1146"/>
    <d v="2021-05-07T00:00:00"/>
    <s v="SHANGHAI KINGDOM INC"/>
    <s v="1642 E Broad St"/>
    <x v="72"/>
    <x v="0"/>
    <s v="28625"/>
    <x v="1145"/>
    <m/>
    <s v="R"/>
    <s v="Y"/>
    <s v="NC-05"/>
    <x v="1"/>
    <x v="0"/>
    <x v="0"/>
    <x v="0"/>
    <x v="0"/>
    <x v="0"/>
    <s v="Y"/>
    <s v="Y"/>
    <s v="Y"/>
    <s v="Y"/>
    <s v="Corporation"/>
    <s v="N"/>
    <x v="1"/>
    <x v="0"/>
    <x v="0"/>
    <s v="Restaurant"/>
    <n v="0"/>
    <n v="0"/>
    <m/>
  </r>
  <r>
    <x v="1147"/>
    <d v="2021-05-25T00:00:00"/>
    <s v="D &amp; J Restaurant Company"/>
    <s v="986 High House Rd"/>
    <x v="28"/>
    <x v="0"/>
    <s v="27513"/>
    <x v="1146"/>
    <m/>
    <s v="U"/>
    <s v="N"/>
    <s v="NC-02"/>
    <x v="0"/>
    <x v="0"/>
    <x v="1"/>
    <x v="1"/>
    <x v="0"/>
    <x v="0"/>
    <s v="Y"/>
    <s v="Y"/>
    <s v="Y"/>
    <s v="Y"/>
    <s v="Corporation"/>
    <s v="N"/>
    <x v="0"/>
    <x v="0"/>
    <x v="1"/>
    <s v="Restaurant"/>
    <n v="0"/>
    <n v="0"/>
    <m/>
  </r>
  <r>
    <x v="1148"/>
    <d v="2021-05-07T00:00:00"/>
    <s v="Nine Mile South"/>
    <s v="33 Town Square Blvd Ste 150"/>
    <x v="9"/>
    <x v="0"/>
    <s v="28803"/>
    <x v="1147"/>
    <m/>
    <s v="U"/>
    <s v="N"/>
    <s v="NC-11"/>
    <x v="0"/>
    <x v="0"/>
    <x v="0"/>
    <x v="0"/>
    <x v="0"/>
    <x v="0"/>
    <s v="Y"/>
    <s v="Y"/>
    <s v="Y"/>
    <s v="Y"/>
    <s v="Limited  Liability Company(LLC)"/>
    <s v="N"/>
    <x v="1"/>
    <x v="0"/>
    <x v="1"/>
    <s v="Restaurant"/>
    <n v="0"/>
    <n v="0"/>
    <m/>
  </r>
  <r>
    <x v="1149"/>
    <d v="2021-05-25T00:00:00"/>
    <s v="JEROME'S STEAK AND SEAFOOD INC"/>
    <s v="4909 MAIN ST"/>
    <x v="134"/>
    <x v="0"/>
    <s v="28470"/>
    <x v="1148"/>
    <m/>
    <s v="R"/>
    <s v="N"/>
    <s v="NC-07"/>
    <x v="1"/>
    <x v="0"/>
    <x v="1"/>
    <x v="0"/>
    <x v="0"/>
    <x v="0"/>
    <s v="Y"/>
    <s v="Y"/>
    <s v="Y"/>
    <s v="Y"/>
    <s v="Corporation"/>
    <s v="N"/>
    <x v="1"/>
    <x v="0"/>
    <x v="0"/>
    <s v="Restaurant"/>
    <n v="0"/>
    <n v="0"/>
    <m/>
  </r>
  <r>
    <x v="1150"/>
    <d v="2021-05-25T00:00:00"/>
    <s v="BPR LLC"/>
    <s v="7712 Sossamon Ln NW Ste 140"/>
    <x v="22"/>
    <x v="0"/>
    <s v="28027"/>
    <x v="1149"/>
    <m/>
    <s v="U"/>
    <s v="Y"/>
    <s v="NC-08"/>
    <x v="1"/>
    <x v="0"/>
    <x v="0"/>
    <x v="0"/>
    <x v="0"/>
    <x v="0"/>
    <s v="Y"/>
    <s v="Y"/>
    <s v="Y"/>
    <s v="Y"/>
    <s v="Subchapter S Corporation"/>
    <s v="N"/>
    <x v="1"/>
    <x v="0"/>
    <x v="1"/>
    <s v="Restaurant"/>
    <n v="0"/>
    <n v="0"/>
    <m/>
  </r>
  <r>
    <x v="1151"/>
    <d v="2021-05-07T00:00:00"/>
    <s v="Burley Foods, LLC"/>
    <s v="8208 Sturminster Dr"/>
    <x v="13"/>
    <x v="0"/>
    <s v="28173"/>
    <x v="1150"/>
    <s v="Saladworks"/>
    <s v="U"/>
    <s v="N"/>
    <s v="NC-09"/>
    <x v="0"/>
    <x v="0"/>
    <x v="0"/>
    <x v="0"/>
    <x v="0"/>
    <x v="0"/>
    <s v="Y"/>
    <s v="Y"/>
    <s v="Y"/>
    <s v="Y"/>
    <s v="Limited  Liability Company(LLC)"/>
    <s v="N"/>
    <x v="1"/>
    <x v="0"/>
    <x v="0"/>
    <s v="Restaurant"/>
    <n v="0"/>
    <n v="0"/>
    <m/>
  </r>
  <r>
    <x v="1152"/>
    <d v="2021-05-07T00:00:00"/>
    <s v="Dough Boy LLC"/>
    <s v="9600 Brier Creek Pkwy"/>
    <x v="4"/>
    <x v="0"/>
    <s v="27617"/>
    <x v="1151"/>
    <s v="Mellow Mushroom"/>
    <s v="U"/>
    <s v="N"/>
    <s v="NC-02"/>
    <x v="1"/>
    <x v="1"/>
    <x v="1"/>
    <x v="0"/>
    <x v="1"/>
    <x v="1"/>
    <s v="Y"/>
    <s v="N"/>
    <s v="N"/>
    <s v="N"/>
    <s v="Limited  Liability Company(LLC)"/>
    <s v="N"/>
    <x v="1"/>
    <x v="0"/>
    <x v="0"/>
    <s v="Restaurant"/>
    <n v="0"/>
    <n v="0"/>
    <m/>
  </r>
  <r>
    <x v="1153"/>
    <d v="2021-05-25T00:00:00"/>
    <s v="LIN'S FOOD GROUP INC"/>
    <s v="112 E OLD US HWY 74 &amp;76"/>
    <x v="213"/>
    <x v="0"/>
    <s v="28450"/>
    <x v="1152"/>
    <m/>
    <s v="R"/>
    <s v="Y"/>
    <s v="NC-07"/>
    <x v="1"/>
    <x v="0"/>
    <x v="1"/>
    <x v="0"/>
    <x v="0"/>
    <x v="0"/>
    <s v="Y"/>
    <s v="Y"/>
    <s v="Y"/>
    <s v="Y"/>
    <s v="Corporation"/>
    <s v="N"/>
    <x v="0"/>
    <x v="0"/>
    <x v="1"/>
    <s v="Restaurant"/>
    <n v="0"/>
    <n v="0"/>
    <m/>
  </r>
  <r>
    <x v="1154"/>
    <d v="2021-05-07T00:00:00"/>
    <s v="Tarboro Brewing Company"/>
    <s v="526 N Main St"/>
    <x v="201"/>
    <x v="0"/>
    <s v="27886"/>
    <x v="1153"/>
    <m/>
    <s v="R"/>
    <s v="Y"/>
    <s v="NC-01"/>
    <x v="0"/>
    <x v="1"/>
    <x v="0"/>
    <x v="0"/>
    <x v="0"/>
    <x v="0"/>
    <s v="N"/>
    <s v="Y"/>
    <s v="N"/>
    <s v="Y"/>
    <s v="Corporation"/>
    <s v="N"/>
    <x v="0"/>
    <x v="0"/>
    <x v="1"/>
    <s v="Brewery and/or microbrewery **"/>
    <n v="0"/>
    <n v="0"/>
    <m/>
  </r>
  <r>
    <x v="1155"/>
    <d v="2021-05-07T00:00:00"/>
    <s v="Fresh &amp; Fast Foods LLC"/>
    <s v="347 Ringwood Rd"/>
    <x v="214"/>
    <x v="0"/>
    <s v="27823"/>
    <x v="1154"/>
    <s v="Which Wich"/>
    <s v="R"/>
    <s v="Y"/>
    <s v="NC-01"/>
    <x v="0"/>
    <x v="1"/>
    <x v="1"/>
    <x v="1"/>
    <x v="1"/>
    <x v="1"/>
    <s v="Y"/>
    <s v="Y"/>
    <s v="N"/>
    <s v="Y"/>
    <s v="Limited  Liability Company(LLC)"/>
    <s v="N"/>
    <x v="0"/>
    <x v="0"/>
    <x v="1"/>
    <s v="Restaurant"/>
    <n v="0"/>
    <n v="0"/>
    <m/>
  </r>
  <r>
    <x v="1156"/>
    <d v="2021-05-07T00:00:00"/>
    <s v="Dubya 1 Inc"/>
    <s v="1377 Kildaire Farm Rd"/>
    <x v="28"/>
    <x v="0"/>
    <s v="27511"/>
    <x v="1155"/>
    <m/>
    <s v="U"/>
    <s v="N"/>
    <s v="NC-02"/>
    <x v="1"/>
    <x v="0"/>
    <x v="1"/>
    <x v="0"/>
    <x v="0"/>
    <x v="0"/>
    <s v="Y"/>
    <s v="Y"/>
    <s v="Y"/>
    <s v="Y"/>
    <s v="Limited  Liability Company(LLC)"/>
    <s v="N"/>
    <x v="0"/>
    <x v="0"/>
    <x v="1"/>
    <s v="Restaurant"/>
    <n v="0"/>
    <n v="0"/>
    <m/>
  </r>
  <r>
    <x v="1157"/>
    <d v="2021-05-07T00:00:00"/>
    <s v="DJK Inc"/>
    <s v="608 N Elm St"/>
    <x v="12"/>
    <x v="0"/>
    <s v="27401"/>
    <x v="1156"/>
    <m/>
    <s v="U"/>
    <s v="Y"/>
    <s v="NC-06"/>
    <x v="1"/>
    <x v="1"/>
    <x v="1"/>
    <x v="0"/>
    <x v="0"/>
    <x v="0"/>
    <s v="Y"/>
    <s v="Y"/>
    <s v="Y"/>
    <s v="Y"/>
    <s v="Subchapter S Corporation"/>
    <s v="Y"/>
    <x v="0"/>
    <x v="1"/>
    <x v="0"/>
    <s v="Restaurant"/>
    <n v="0"/>
    <n v="0"/>
    <m/>
  </r>
  <r>
    <x v="1158"/>
    <d v="2021-05-07T00:00:00"/>
    <s v="Tamika Chunn"/>
    <s v="802 S Salisbury Ave"/>
    <x v="215"/>
    <x v="0"/>
    <s v="28159"/>
    <x v="1157"/>
    <m/>
    <s v="R"/>
    <s v="Y"/>
    <s v="NC-13"/>
    <x v="0"/>
    <x v="0"/>
    <x v="1"/>
    <x v="1"/>
    <x v="1"/>
    <x v="0"/>
    <s v="N"/>
    <s v="Y"/>
    <s v="Y"/>
    <s v="Y"/>
    <s v="Sole Proprietorship"/>
    <s v="Y"/>
    <x v="1"/>
    <x v="0"/>
    <x v="1"/>
    <s v="Caterer"/>
    <n v="0"/>
    <n v="0"/>
    <m/>
  </r>
  <r>
    <x v="1159"/>
    <d v="2021-05-25T00:00:00"/>
    <s v="NORI JAPAN INC"/>
    <s v="4400 Sharon Rd Ste 122"/>
    <x v="11"/>
    <x v="0"/>
    <s v="28211"/>
    <x v="1158"/>
    <m/>
    <s v="U"/>
    <s v="N"/>
    <s v="NC-09"/>
    <x v="1"/>
    <x v="0"/>
    <x v="1"/>
    <x v="0"/>
    <x v="0"/>
    <x v="0"/>
    <s v="Y"/>
    <s v="Y"/>
    <s v="Y"/>
    <s v="Y"/>
    <s v="Corporation"/>
    <s v="N"/>
    <x v="0"/>
    <x v="0"/>
    <x v="1"/>
    <s v="Restaurant"/>
    <n v="0"/>
    <n v="0"/>
    <m/>
  </r>
  <r>
    <x v="1160"/>
    <d v="2021-05-07T00:00:00"/>
    <s v="Hertford Bay Taphouse Inc"/>
    <s v="107 W Grubb St"/>
    <x v="124"/>
    <x v="0"/>
    <s v="27944"/>
    <x v="1159"/>
    <m/>
    <s v="R"/>
    <s v="Y"/>
    <s v="NC-03"/>
    <x v="1"/>
    <x v="0"/>
    <x v="1"/>
    <x v="0"/>
    <x v="0"/>
    <x v="0"/>
    <s v="Y"/>
    <s v="Y"/>
    <s v="Y"/>
    <s v="Y"/>
    <s v="Corporation"/>
    <s v="N"/>
    <x v="0"/>
    <x v="0"/>
    <x v="1"/>
    <s v="Bar, Saloon, Lounge, Tavern &amp;&amp; Restaurant"/>
    <n v="0"/>
    <n v="0"/>
    <m/>
  </r>
  <r>
    <x v="1161"/>
    <d v="2021-05-07T00:00:00"/>
    <s v="Assorted Table LLC"/>
    <s v="225 E 6th St Ste B"/>
    <x v="11"/>
    <x v="0"/>
    <s v="28202"/>
    <x v="1160"/>
    <m/>
    <s v="U"/>
    <s v="N"/>
    <s v="NC-12"/>
    <x v="0"/>
    <x v="1"/>
    <x v="1"/>
    <x v="0"/>
    <x v="0"/>
    <x v="0"/>
    <s v="Y"/>
    <s v="Y"/>
    <s v="Y"/>
    <s v="Y"/>
    <s v="Corporation"/>
    <s v="N"/>
    <x v="1"/>
    <x v="0"/>
    <x v="0"/>
    <s v="Other"/>
    <n v="0"/>
    <n v="0"/>
    <m/>
  </r>
  <r>
    <x v="1162"/>
    <d v="2021-05-07T00:00:00"/>
    <s v="Family Diner"/>
    <s v="1213 Goshen St"/>
    <x v="216"/>
    <x v="0"/>
    <s v="27565"/>
    <x v="1161"/>
    <m/>
    <s v="R"/>
    <s v="N"/>
    <s v="NC-01"/>
    <x v="0"/>
    <x v="0"/>
    <x v="1"/>
    <x v="0"/>
    <x v="1"/>
    <x v="0"/>
    <s v="Y"/>
    <s v="Y"/>
    <s v="Y"/>
    <s v="Y"/>
    <s v="Limited  Liability Company(LLC)"/>
    <s v="N"/>
    <x v="1"/>
    <x v="0"/>
    <x v="1"/>
    <s v="Caterer &amp;&amp; Restaurant"/>
    <n v="0"/>
    <n v="0"/>
    <m/>
  </r>
  <r>
    <x v="1163"/>
    <d v="2021-05-25T00:00:00"/>
    <s v="Lakeside Food and Entertainment LLC"/>
    <s v="286 Badin Shores Circle"/>
    <x v="217"/>
    <x v="0"/>
    <s v="28127"/>
    <x v="1162"/>
    <m/>
    <s v="R"/>
    <s v="N"/>
    <s v="NC-08"/>
    <x v="1"/>
    <x v="0"/>
    <x v="1"/>
    <x v="0"/>
    <x v="0"/>
    <x v="0"/>
    <s v="Y"/>
    <s v="Y"/>
    <s v="Y"/>
    <s v="Y"/>
    <s v="Limited  Liability Company(LLC)"/>
    <s v="N"/>
    <x v="0"/>
    <x v="0"/>
    <x v="1"/>
    <s v="Restaurant"/>
    <n v="0"/>
    <n v="0"/>
    <m/>
  </r>
  <r>
    <x v="1164"/>
    <d v="2021-05-07T00:00:00"/>
    <s v="Super Wing Station"/>
    <s v="150 Francam Dr Ste 104"/>
    <x v="40"/>
    <x v="0"/>
    <s v="28311"/>
    <x v="1163"/>
    <m/>
    <s v="U"/>
    <s v="N"/>
    <s v="NC-08"/>
    <x v="0"/>
    <x v="0"/>
    <x v="1"/>
    <x v="0"/>
    <x v="0"/>
    <x v="0"/>
    <s v="Y"/>
    <s v="Y"/>
    <s v="Y"/>
    <s v="Y"/>
    <s v="Limited  Liability Company(LLC)"/>
    <s v="N"/>
    <x v="0"/>
    <x v="0"/>
    <x v="1"/>
    <s v="Other &amp;&amp; Licensed Alcohol Producer &amp;&amp; Restaurant"/>
    <n v="0"/>
    <n v="0"/>
    <m/>
  </r>
  <r>
    <x v="1165"/>
    <d v="2021-05-25T00:00:00"/>
    <s v="Crafty Burgr n tap - Denver"/>
    <s v="547 Brentwood Rd"/>
    <x v="180"/>
    <x v="0"/>
    <s v="28037"/>
    <x v="1164"/>
    <m/>
    <s v="R"/>
    <s v="N"/>
    <s v="NC-10"/>
    <x v="1"/>
    <x v="0"/>
    <x v="1"/>
    <x v="0"/>
    <x v="0"/>
    <x v="0"/>
    <s v="Y"/>
    <s v="Y"/>
    <s v="Y"/>
    <s v="Y"/>
    <s v="Limited  Liability Company(LLC)"/>
    <s v="N"/>
    <x v="0"/>
    <x v="0"/>
    <x v="1"/>
    <s v="Restaurant"/>
    <n v="0"/>
    <n v="0"/>
    <m/>
  </r>
  <r>
    <x v="1166"/>
    <d v="2021-05-25T00:00:00"/>
    <s v="Kathleen Watson"/>
    <s v="300 Country Club Drive"/>
    <x v="73"/>
    <x v="0"/>
    <s v="27292"/>
    <x v="1165"/>
    <m/>
    <s v="R"/>
    <s v="Y"/>
    <s v="NC-13"/>
    <x v="0"/>
    <x v="0"/>
    <x v="1"/>
    <x v="0"/>
    <x v="0"/>
    <x v="0"/>
    <s v="Y"/>
    <s v="Y"/>
    <s v="Y"/>
    <s v="Y"/>
    <s v="Sole Proprietorship"/>
    <s v="N"/>
    <x v="0"/>
    <x v="0"/>
    <x v="1"/>
    <s v="Caterer"/>
    <n v="0"/>
    <n v="0"/>
    <m/>
  </r>
  <r>
    <x v="1167"/>
    <d v="2021-05-07T00:00:00"/>
    <s v="Fenix Duck Huntersville LLC"/>
    <s v="4214 Lester Hill Ct"/>
    <x v="11"/>
    <x v="0"/>
    <s v="28269"/>
    <x v="1166"/>
    <s v="Duck Donuts"/>
    <s v="U"/>
    <s v="N"/>
    <s v="NC-08"/>
    <x v="0"/>
    <x v="1"/>
    <x v="0"/>
    <x v="0"/>
    <x v="0"/>
    <x v="0"/>
    <s v="Y"/>
    <s v="Y"/>
    <s v="Y"/>
    <s v="Y"/>
    <s v="Limited  Liability Company(LLC)"/>
    <s v="N"/>
    <x v="1"/>
    <x v="0"/>
    <x v="0"/>
    <s v="Restaurant"/>
    <n v="0"/>
    <n v="0"/>
    <m/>
  </r>
  <r>
    <x v="1168"/>
    <d v="2021-05-07T00:00:00"/>
    <s v="CHINA BUFFET AND HIBACHI NC CORP."/>
    <s v="3059 N Main St Ste 21"/>
    <x v="30"/>
    <x v="0"/>
    <s v="28348"/>
    <x v="1167"/>
    <m/>
    <s v="U"/>
    <s v="N"/>
    <s v="NC-08"/>
    <x v="0"/>
    <x v="0"/>
    <x v="1"/>
    <x v="0"/>
    <x v="0"/>
    <x v="0"/>
    <s v="Y"/>
    <s v="Y"/>
    <s v="Y"/>
    <s v="Y"/>
    <s v="Corporation"/>
    <s v="N"/>
    <x v="1"/>
    <x v="0"/>
    <x v="0"/>
    <s v="Restaurant"/>
    <n v="0"/>
    <n v="0"/>
    <m/>
  </r>
  <r>
    <x v="1169"/>
    <d v="2021-05-07T00:00:00"/>
    <s v="Catering Thyme LLC"/>
    <s v="4604 Bentley Dr."/>
    <x v="0"/>
    <x v="0"/>
    <s v="28409"/>
    <x v="1168"/>
    <m/>
    <s v="U"/>
    <s v="N"/>
    <s v="NC-07"/>
    <x v="0"/>
    <x v="0"/>
    <x v="1"/>
    <x v="0"/>
    <x v="0"/>
    <x v="0"/>
    <s v="Y"/>
    <s v="Y"/>
    <s v="Y"/>
    <s v="Y"/>
    <s v="Limited  Liability Company(LLC)"/>
    <s v="N"/>
    <x v="0"/>
    <x v="0"/>
    <x v="1"/>
    <s v="Caterer"/>
    <n v="0"/>
    <n v="0"/>
    <m/>
  </r>
  <r>
    <x v="1170"/>
    <d v="2021-05-07T00:00:00"/>
    <s v="RMPIER INC."/>
    <s v="796 N Main St"/>
    <x v="37"/>
    <x v="0"/>
    <s v="28786"/>
    <x v="1169"/>
    <m/>
    <s v="R"/>
    <s v="N"/>
    <s v="NC-11"/>
    <x v="1"/>
    <x v="1"/>
    <x v="1"/>
    <x v="0"/>
    <x v="0"/>
    <x v="0"/>
    <s v="Y"/>
    <s v="Y"/>
    <s v="Y"/>
    <s v="Y"/>
    <s v="Corporation"/>
    <s v="N"/>
    <x v="0"/>
    <x v="0"/>
    <x v="1"/>
    <s v="Bar, Saloon, Lounge, Tavern &amp;&amp; Restaurant"/>
    <n v="0"/>
    <n v="0"/>
    <m/>
  </r>
  <r>
    <x v="1171"/>
    <d v="2021-05-07T00:00:00"/>
    <s v="Bonner Enterprises Inc"/>
    <s v="4711 Hope Valley Rd. Suite 6C"/>
    <x v="8"/>
    <x v="0"/>
    <s v="27707"/>
    <x v="1170"/>
    <m/>
    <s v="U"/>
    <s v="N"/>
    <s v="NC-04"/>
    <x v="1"/>
    <x v="0"/>
    <x v="0"/>
    <x v="0"/>
    <x v="0"/>
    <x v="0"/>
    <s v="Y"/>
    <s v="Y"/>
    <s v="Y"/>
    <s v="Y"/>
    <s v="Corporation"/>
    <s v="Y"/>
    <x v="0"/>
    <x v="0"/>
    <x v="1"/>
    <s v="Restaurant"/>
    <n v="0"/>
    <n v="0"/>
    <m/>
  </r>
  <r>
    <x v="1172"/>
    <d v="2021-05-25T00:00:00"/>
    <s v="RLTipper LLC"/>
    <s v="21 N Front St Unit F"/>
    <x v="0"/>
    <x v="0"/>
    <s v="28409"/>
    <x v="1171"/>
    <m/>
    <s v="U"/>
    <s v="Y"/>
    <s v="NC-07"/>
    <x v="0"/>
    <x v="1"/>
    <x v="0"/>
    <x v="0"/>
    <x v="0"/>
    <x v="0"/>
    <s v="Y"/>
    <s v="Y"/>
    <s v="Y"/>
    <s v="Y"/>
    <s v="Sole Proprietorship"/>
    <s v="N"/>
    <x v="0"/>
    <x v="0"/>
    <x v="1"/>
    <s v="Bar, Saloon, Lounge, Tavern"/>
    <n v="0"/>
    <n v="0"/>
    <m/>
  </r>
  <r>
    <x v="1173"/>
    <d v="2021-05-07T00:00:00"/>
    <s v="Sandwich Artists' INC"/>
    <s v="5074 Independence Ln"/>
    <x v="180"/>
    <x v="0"/>
    <s v="28037"/>
    <x v="1172"/>
    <s v="Subway"/>
    <s v="R"/>
    <s v="N"/>
    <s v="NC-10"/>
    <x v="1"/>
    <x v="0"/>
    <x v="0"/>
    <x v="0"/>
    <x v="0"/>
    <x v="0"/>
    <s v="Y"/>
    <s v="Y"/>
    <s v="Y"/>
    <s v="Y"/>
    <s v="Corporation"/>
    <s v="N"/>
    <x v="0"/>
    <x v="0"/>
    <x v="1"/>
    <s v="Restaurant"/>
    <n v="0"/>
    <n v="0"/>
    <m/>
  </r>
  <r>
    <x v="1174"/>
    <d v="2021-05-07T00:00:00"/>
    <s v="CHEF MICHAELS CATERING INC"/>
    <s v="31 MEADOWS BLAKE HOUSE LANE"/>
    <x v="218"/>
    <x v="0"/>
    <s v="28732"/>
    <x v="1173"/>
    <m/>
    <s v="R"/>
    <s v="N"/>
    <s v="NC-11"/>
    <x v="0"/>
    <x v="1"/>
    <x v="1"/>
    <x v="0"/>
    <x v="0"/>
    <x v="0"/>
    <s v="Y"/>
    <s v="Y"/>
    <s v="Y"/>
    <s v="N"/>
    <s v="Subchapter S Corporation"/>
    <s v="N"/>
    <x v="0"/>
    <x v="0"/>
    <x v="1"/>
    <s v="Caterer"/>
    <n v="0"/>
    <n v="0"/>
    <m/>
  </r>
  <r>
    <x v="1175"/>
    <d v="2021-05-25T00:00:00"/>
    <s v="JIN'S BUFFET DENVER LLC"/>
    <s v="7260 highway 72 ste 112"/>
    <x v="180"/>
    <x v="0"/>
    <s v="28037"/>
    <x v="1174"/>
    <m/>
    <s v="R"/>
    <s v="Y"/>
    <s v="NC-10"/>
    <x v="0"/>
    <x v="1"/>
    <x v="1"/>
    <x v="1"/>
    <x v="1"/>
    <x v="1"/>
    <s v="Y"/>
    <s v="Y"/>
    <s v="N"/>
    <s v="Y"/>
    <s v="Limited  Liability Company(LLC)"/>
    <s v="N"/>
    <x v="1"/>
    <x v="0"/>
    <x v="0"/>
    <s v="Restaurant"/>
    <n v="0"/>
    <n v="0"/>
    <m/>
  </r>
  <r>
    <x v="1176"/>
    <d v="2021-05-25T00:00:00"/>
    <s v="Rebecca Ingram and Mary Ingram"/>
    <s v="731 Washington St"/>
    <x v="62"/>
    <x v="0"/>
    <s v="27260"/>
    <x v="1175"/>
    <m/>
    <s v="U"/>
    <s v="Y"/>
    <s v="NC-06"/>
    <x v="0"/>
    <x v="0"/>
    <x v="0"/>
    <x v="0"/>
    <x v="0"/>
    <x v="0"/>
    <s v="Y"/>
    <s v="Y"/>
    <s v="Y"/>
    <s v="Y"/>
    <s v="Partnership"/>
    <s v="Y"/>
    <x v="0"/>
    <x v="0"/>
    <x v="1"/>
    <s v="Restaurant"/>
    <n v="0"/>
    <n v="0"/>
    <m/>
  </r>
  <r>
    <x v="1177"/>
    <d v="2021-05-07T00:00:00"/>
    <s v="Local Provisions LLC"/>
    <s v="3206 Us Highway 70 W"/>
    <x v="104"/>
    <x v="0"/>
    <s v="28711"/>
    <x v="1176"/>
    <m/>
    <s v="U"/>
    <s v="N"/>
    <s v="NC-11"/>
    <x v="1"/>
    <x v="0"/>
    <x v="0"/>
    <x v="0"/>
    <x v="0"/>
    <x v="0"/>
    <s v="Y"/>
    <s v="Y"/>
    <s v="Y"/>
    <s v="Y"/>
    <s v="Limited  Liability Company(LLC)"/>
    <s v="N"/>
    <x v="0"/>
    <x v="0"/>
    <x v="1"/>
    <s v="Restaurant"/>
    <n v="0"/>
    <n v="0"/>
    <m/>
  </r>
  <r>
    <x v="1178"/>
    <d v="2021-05-07T00:00:00"/>
    <s v="B&amp;G Enterprises of Hickory LLC"/>
    <s v="206 Union Sq NW"/>
    <x v="21"/>
    <x v="0"/>
    <s v="28601"/>
    <x v="1177"/>
    <m/>
    <s v="R"/>
    <s v="N"/>
    <s v="NC-05"/>
    <x v="1"/>
    <x v="0"/>
    <x v="0"/>
    <x v="0"/>
    <x v="0"/>
    <x v="0"/>
    <s v="Y"/>
    <s v="Y"/>
    <s v="Y"/>
    <s v="Y"/>
    <s v="Limited  Liability Company(LLC)"/>
    <s v="Y"/>
    <x v="0"/>
    <x v="0"/>
    <x v="1"/>
    <s v="Restaurant"/>
    <n v="0"/>
    <n v="0"/>
    <m/>
  </r>
  <r>
    <x v="1179"/>
    <d v="2021-05-25T00:00:00"/>
    <s v="Paradiso Roma Ristorante"/>
    <s v="35 Camden Cswy"/>
    <x v="24"/>
    <x v="0"/>
    <s v="27909"/>
    <x v="1178"/>
    <m/>
    <s v="R"/>
    <s v="Y"/>
    <s v="NC-03"/>
    <x v="1"/>
    <x v="0"/>
    <x v="1"/>
    <x v="0"/>
    <x v="0"/>
    <x v="0"/>
    <s v="Y"/>
    <s v="Y"/>
    <s v="Y"/>
    <s v="Y"/>
    <s v="Limited  Liability Company(LLC)"/>
    <s v="Y"/>
    <x v="0"/>
    <x v="0"/>
    <x v="1"/>
    <s v="Restaurant"/>
    <n v="0"/>
    <n v="0"/>
    <m/>
  </r>
  <r>
    <x v="1180"/>
    <d v="2021-05-07T00:00:00"/>
    <s v="NNENNE IRONA"/>
    <s v="1413 HARDIMONT ROAD 5"/>
    <x v="4"/>
    <x v="0"/>
    <s v="27609"/>
    <x v="1179"/>
    <m/>
    <s v="U"/>
    <s v="Y"/>
    <s v="NC-02"/>
    <x v="0"/>
    <x v="0"/>
    <x v="0"/>
    <x v="0"/>
    <x v="0"/>
    <x v="0"/>
    <s v="Y"/>
    <s v="Y"/>
    <s v="Y"/>
    <s v="Y"/>
    <s v="Sole Proprietorship"/>
    <s v="N"/>
    <x v="0"/>
    <x v="0"/>
    <x v="1"/>
    <s v="Restaurant"/>
    <n v="0"/>
    <n v="0"/>
    <m/>
  </r>
  <r>
    <x v="1181"/>
    <d v="2021-05-25T00:00:00"/>
    <s v="Ahmed Amer"/>
    <s v="7702 Emerald Dr"/>
    <x v="219"/>
    <x v="0"/>
    <s v="28594"/>
    <x v="1180"/>
    <m/>
    <s v="R"/>
    <s v="N"/>
    <s v="NC-03"/>
    <x v="1"/>
    <x v="0"/>
    <x v="0"/>
    <x v="1"/>
    <x v="0"/>
    <x v="1"/>
    <s v="Y"/>
    <s v="Y"/>
    <s v="Y"/>
    <s v="Y"/>
    <s v="Sole Proprietorship"/>
    <s v="N"/>
    <x v="0"/>
    <x v="0"/>
    <x v="1"/>
    <s v="Restaurant"/>
    <n v="0"/>
    <n v="0"/>
    <m/>
  </r>
  <r>
    <x v="1182"/>
    <d v="2021-05-25T00:00:00"/>
    <s v="MR NI INC"/>
    <s v="3626 Rogers Rd"/>
    <x v="14"/>
    <x v="0"/>
    <s v="27587"/>
    <x v="1181"/>
    <m/>
    <s v="U"/>
    <s v="N"/>
    <s v="NC-04"/>
    <x v="0"/>
    <x v="0"/>
    <x v="1"/>
    <x v="0"/>
    <x v="0"/>
    <x v="0"/>
    <s v="Y"/>
    <s v="Y"/>
    <s v="Y"/>
    <s v="Y"/>
    <s v="Subchapter S Corporation"/>
    <s v="N"/>
    <x v="1"/>
    <x v="0"/>
    <x v="0"/>
    <s v="Restaurant"/>
    <n v="0"/>
    <n v="0"/>
    <m/>
  </r>
  <r>
    <x v="1183"/>
    <d v="2021-05-07T00:00:00"/>
    <s v="MHC Infusion Inc."/>
    <s v="1012 Arendell St"/>
    <x v="1"/>
    <x v="0"/>
    <s v="28557"/>
    <x v="1182"/>
    <m/>
    <s v="R"/>
    <s v="Y"/>
    <s v="NC-03"/>
    <x v="0"/>
    <x v="1"/>
    <x v="1"/>
    <x v="0"/>
    <x v="0"/>
    <x v="0"/>
    <s v="Y"/>
    <s v="Y"/>
    <s v="Y"/>
    <s v="Y"/>
    <s v="Subchapter S Corporation"/>
    <s v="N"/>
    <x v="0"/>
    <x v="0"/>
    <x v="1"/>
    <s v="Restaurant"/>
    <n v="0"/>
    <n v="0"/>
    <m/>
  </r>
  <r>
    <x v="1184"/>
    <d v="2021-05-07T00:00:00"/>
    <s v="R.A.A.C. ENTERPRISE LLC"/>
    <s v="640 McNair Rd"/>
    <x v="195"/>
    <x v="0"/>
    <s v="28379"/>
    <x v="1183"/>
    <m/>
    <s v="R"/>
    <s v="Y"/>
    <s v="NC-09"/>
    <x v="1"/>
    <x v="0"/>
    <x v="0"/>
    <x v="0"/>
    <x v="0"/>
    <x v="0"/>
    <s v="Y"/>
    <s v="Y"/>
    <s v="Y"/>
    <s v="Y"/>
    <s v="Limited  Liability Company(LLC)"/>
    <s v="Y"/>
    <x v="0"/>
    <x v="1"/>
    <x v="0"/>
    <s v="Bar, Saloon, Lounge, Tavern"/>
    <n v="0"/>
    <n v="0"/>
    <m/>
  </r>
  <r>
    <x v="1185"/>
    <d v="2021-05-25T00:00:00"/>
    <s v="Irv's Signature Catering LLC"/>
    <s v="720 Brewster LnIrv"/>
    <x v="0"/>
    <x v="0"/>
    <s v="28412"/>
    <x v="1184"/>
    <m/>
    <s v="U"/>
    <s v="Y"/>
    <s v="NC-07"/>
    <x v="0"/>
    <x v="0"/>
    <x v="1"/>
    <x v="0"/>
    <x v="0"/>
    <x v="0"/>
    <s v="N"/>
    <s v="Y"/>
    <s v="Y"/>
    <s v="Y"/>
    <s v="Limited  Liability Company(LLC)"/>
    <s v="N"/>
    <x v="1"/>
    <x v="0"/>
    <x v="0"/>
    <s v="Caterer"/>
    <n v="0"/>
    <n v="0"/>
    <m/>
  </r>
  <r>
    <x v="1186"/>
    <d v="2021-05-25T00:00:00"/>
    <s v="Enat Ethiopian Restaurant LLC"/>
    <s v="4450 The Plaza Ste D"/>
    <x v="11"/>
    <x v="0"/>
    <s v="28215"/>
    <x v="1185"/>
    <m/>
    <s v="U"/>
    <s v="Y"/>
    <s v="NC-08"/>
    <x v="0"/>
    <x v="1"/>
    <x v="0"/>
    <x v="0"/>
    <x v="0"/>
    <x v="0"/>
    <s v="Y"/>
    <s v="Y"/>
    <s v="Y"/>
    <s v="Y"/>
    <s v="Limited  Liability Company(LLC)"/>
    <s v="N"/>
    <x v="1"/>
    <x v="0"/>
    <x v="1"/>
    <s v="Restaurant"/>
    <n v="0"/>
    <n v="0"/>
    <m/>
  </r>
  <r>
    <x v="1187"/>
    <d v="2021-05-25T00:00:00"/>
    <s v="Tina's Breakfast and More LLC"/>
    <s v="1680 NC Highway 5 #3"/>
    <x v="147"/>
    <x v="0"/>
    <s v="28315"/>
    <x v="1186"/>
    <m/>
    <s v="R"/>
    <s v="N"/>
    <s v="NC-09"/>
    <x v="0"/>
    <x v="1"/>
    <x v="1"/>
    <x v="0"/>
    <x v="0"/>
    <x v="0"/>
    <s v="Y"/>
    <s v="Y"/>
    <s v="Y"/>
    <s v="Y"/>
    <s v="Sole Proprietorship"/>
    <s v="N"/>
    <x v="0"/>
    <x v="0"/>
    <x v="1"/>
    <s v="Restaurant"/>
    <n v="0"/>
    <n v="0"/>
    <m/>
  </r>
  <r>
    <x v="1188"/>
    <d v="2021-05-25T00:00:00"/>
    <s v="William Mellon LLC"/>
    <s v="123 Princess St"/>
    <x v="0"/>
    <x v="0"/>
    <s v="28401"/>
    <x v="1187"/>
    <m/>
    <s v="U"/>
    <s v="Y"/>
    <s v="NC-07"/>
    <x v="0"/>
    <x v="0"/>
    <x v="1"/>
    <x v="0"/>
    <x v="1"/>
    <x v="0"/>
    <s v="Y"/>
    <s v="Y"/>
    <s v="Y"/>
    <s v="Y"/>
    <s v="Corporation"/>
    <s v="N"/>
    <x v="0"/>
    <x v="1"/>
    <x v="0"/>
    <s v="Restaurant"/>
    <n v="0"/>
    <n v="0"/>
    <m/>
  </r>
  <r>
    <x v="1189"/>
    <d v="2021-05-25T00:00:00"/>
    <s v="Bada Bean Coffee &amp; Things Inc."/>
    <s v="938 Gateway Commons Cir"/>
    <x v="14"/>
    <x v="0"/>
    <s v="27587"/>
    <x v="1188"/>
    <m/>
    <s v="U"/>
    <s v="N"/>
    <s v="NC-04"/>
    <x v="0"/>
    <x v="0"/>
    <x v="1"/>
    <x v="0"/>
    <x v="0"/>
    <x v="0"/>
    <s v="N"/>
    <s v="Y"/>
    <s v="Y"/>
    <s v="N"/>
    <s v="Corporation"/>
    <s v="N"/>
    <x v="0"/>
    <x v="0"/>
    <x v="1"/>
    <s v="Snack and Nonalcoholic Beverage Bar"/>
    <n v="0"/>
    <n v="0"/>
    <m/>
  </r>
  <r>
    <x v="1190"/>
    <d v="2021-05-25T00:00:00"/>
    <s v="Pu's USA Inc"/>
    <s v="3020 Driwood Ct Ste B"/>
    <x v="11"/>
    <x v="0"/>
    <s v="28269"/>
    <x v="1189"/>
    <m/>
    <s v="U"/>
    <s v="N"/>
    <s v="NC-08"/>
    <x v="0"/>
    <x v="0"/>
    <x v="1"/>
    <x v="0"/>
    <x v="0"/>
    <x v="0"/>
    <s v="Y"/>
    <s v="Y"/>
    <s v="Y"/>
    <s v="Y"/>
    <s v="Corporation"/>
    <s v="N"/>
    <x v="0"/>
    <x v="0"/>
    <x v="1"/>
    <s v="Restaurant"/>
    <n v="0"/>
    <n v="0"/>
    <m/>
  </r>
  <r>
    <x v="1191"/>
    <d v="2021-05-07T00:00:00"/>
    <s v="W and W of Kill Devil Hills Inc"/>
    <s v="2106 N Virginia Dare Trl"/>
    <x v="153"/>
    <x v="0"/>
    <s v="27948"/>
    <x v="1190"/>
    <m/>
    <s v="U"/>
    <s v="Y"/>
    <s v="NC-03"/>
    <x v="0"/>
    <x v="0"/>
    <x v="1"/>
    <x v="0"/>
    <x v="0"/>
    <x v="0"/>
    <s v="Y"/>
    <s v="Y"/>
    <s v="Y"/>
    <s v="Y"/>
    <s v="Subchapter S Corporation"/>
    <s v="N"/>
    <x v="0"/>
    <x v="0"/>
    <x v="1"/>
    <s v="Restaurant"/>
    <n v="0"/>
    <n v="0"/>
    <m/>
  </r>
  <r>
    <x v="1192"/>
    <d v="2021-05-07T00:00:00"/>
    <s v="Berry Scrumptious Inc"/>
    <s v="3450 NC Hwy 49"/>
    <x v="50"/>
    <x v="0"/>
    <s v="28075"/>
    <x v="1191"/>
    <m/>
    <s v="U"/>
    <s v="N"/>
    <s v="NC-08"/>
    <x v="0"/>
    <x v="1"/>
    <x v="1"/>
    <x v="1"/>
    <x v="1"/>
    <x v="0"/>
    <s v="Y"/>
    <s v="Y"/>
    <s v="N"/>
    <s v="Y"/>
    <s v="Corporation"/>
    <s v="N"/>
    <x v="0"/>
    <x v="0"/>
    <x v="1"/>
    <s v="Caterer"/>
    <n v="0"/>
    <n v="0"/>
    <m/>
  </r>
  <r>
    <x v="1193"/>
    <d v="2021-05-25T00:00:00"/>
    <s v="3 Lads LLC"/>
    <s v="300 S Brevard St Ste B100"/>
    <x v="11"/>
    <x v="0"/>
    <s v="28202"/>
    <x v="1192"/>
    <m/>
    <s v="U"/>
    <s v="N"/>
    <s v="NC-12"/>
    <x v="0"/>
    <x v="0"/>
    <x v="1"/>
    <x v="0"/>
    <x v="0"/>
    <x v="0"/>
    <s v="Y"/>
    <s v="Y"/>
    <s v="Y"/>
    <s v="Y"/>
    <s v="Limited  Liability Company(LLC)"/>
    <s v="N"/>
    <x v="1"/>
    <x v="0"/>
    <x v="0"/>
    <s v="Bar, Saloon, Lounge, Tavern &amp;&amp; Restaurant"/>
    <n v="0"/>
    <n v="0"/>
    <m/>
  </r>
  <r>
    <x v="1194"/>
    <d v="2021-05-07T00:00:00"/>
    <s v="VICKIE ALLEN"/>
    <s v="2368 Hwy 64 W"/>
    <x v="181"/>
    <x v="0"/>
    <s v="28904"/>
    <x v="1193"/>
    <m/>
    <s v="R"/>
    <s v="Y"/>
    <s v="NC-11"/>
    <x v="0"/>
    <x v="1"/>
    <x v="1"/>
    <x v="0"/>
    <x v="0"/>
    <x v="1"/>
    <s v="N"/>
    <s v="N"/>
    <s v="Y"/>
    <s v="Y"/>
    <s v="Independent Contractors"/>
    <s v="N"/>
    <x v="0"/>
    <x v="0"/>
    <x v="1"/>
    <s v="Food Stand, Food Truck, Food Cart"/>
    <n v="0"/>
    <n v="0"/>
    <m/>
  </r>
  <r>
    <x v="1195"/>
    <d v="2021-05-25T00:00:00"/>
    <s v="Ballas LLC"/>
    <s v="2504 Somerset Center Dr"/>
    <x v="54"/>
    <x v="0"/>
    <n v="27103"/>
    <x v="1194"/>
    <m/>
    <s v="U"/>
    <s v="N"/>
    <s v="NC-06"/>
    <x v="0"/>
    <x v="0"/>
    <x v="0"/>
    <x v="0"/>
    <x v="0"/>
    <x v="0"/>
    <s v="Y"/>
    <s v="Y"/>
    <s v="Y"/>
    <s v="Y"/>
    <s v="Corporation"/>
    <s v="N"/>
    <x v="0"/>
    <x v="0"/>
    <x v="1"/>
    <s v="Restaurant"/>
    <n v="0"/>
    <n v="0"/>
    <m/>
  </r>
  <r>
    <x v="1196"/>
    <d v="2021-05-07T00:00:00"/>
    <s v="Wind-Lee Restaurants Inc."/>
    <s v="809 N Broad St"/>
    <x v="220"/>
    <x v="0"/>
    <s v="27932"/>
    <x v="1195"/>
    <m/>
    <s v="R"/>
    <s v="Y"/>
    <s v="NC-03"/>
    <x v="0"/>
    <x v="1"/>
    <x v="1"/>
    <x v="1"/>
    <x v="0"/>
    <x v="0"/>
    <s v="Y"/>
    <s v="Y"/>
    <s v="N"/>
    <s v="Y"/>
    <s v="Subchapter S Corporation"/>
    <s v="N"/>
    <x v="0"/>
    <x v="1"/>
    <x v="1"/>
    <s v="Restaurant"/>
    <n v="0"/>
    <n v="0"/>
    <m/>
  </r>
  <r>
    <x v="1197"/>
    <d v="2021-05-25T00:00:00"/>
    <s v="Azalea Mexican Restaurant INC"/>
    <s v="544 CC Camp Rd Ste 700"/>
    <x v="164"/>
    <x v="0"/>
    <s v="28621"/>
    <x v="1196"/>
    <m/>
    <s v="R"/>
    <s v="N"/>
    <s v="NC-05"/>
    <x v="0"/>
    <x v="1"/>
    <x v="0"/>
    <x v="0"/>
    <x v="1"/>
    <x v="0"/>
    <s v="N"/>
    <s v="Y"/>
    <s v="N"/>
    <s v="Y"/>
    <s v="Corporation"/>
    <s v="N"/>
    <x v="0"/>
    <x v="0"/>
    <x v="1"/>
    <s v="Restaurant"/>
    <n v="0"/>
    <n v="0"/>
    <m/>
  </r>
  <r>
    <x v="1198"/>
    <d v="2021-05-25T00:00:00"/>
    <s v="Fuji Express Inc"/>
    <s v="505 RETAIL WAY SUITE 102"/>
    <x v="44"/>
    <x v="0"/>
    <s v="27549"/>
    <x v="1197"/>
    <m/>
    <s v="R"/>
    <s v="Y"/>
    <s v="NC-04"/>
    <x v="1"/>
    <x v="0"/>
    <x v="0"/>
    <x v="0"/>
    <x v="0"/>
    <x v="0"/>
    <s v="Y"/>
    <s v="Y"/>
    <s v="Y"/>
    <s v="Y"/>
    <s v="Corporation"/>
    <s v="Y"/>
    <x v="1"/>
    <x v="0"/>
    <x v="1"/>
    <s v="Restaurant"/>
    <n v="0"/>
    <n v="0"/>
    <m/>
  </r>
  <r>
    <x v="1199"/>
    <d v="2021-05-07T00:00:00"/>
    <s v="Rise &amp; Shine Cafe LLC"/>
    <s v="640 Merrimon Ave"/>
    <x v="9"/>
    <x v="0"/>
    <s v="28804"/>
    <x v="1198"/>
    <m/>
    <s v="U"/>
    <s v="N"/>
    <s v="NC-11"/>
    <x v="0"/>
    <x v="1"/>
    <x v="1"/>
    <x v="0"/>
    <x v="0"/>
    <x v="1"/>
    <s v="Y"/>
    <s v="Y"/>
    <s v="Y"/>
    <s v="Y"/>
    <s v="Limited  Liability Company(LLC)"/>
    <s v="N"/>
    <x v="0"/>
    <x v="0"/>
    <x v="1"/>
    <s v="Restaurant"/>
    <n v="0"/>
    <n v="0"/>
    <m/>
  </r>
  <r>
    <x v="1200"/>
    <d v="2021-05-25T00:00:00"/>
    <s v="NEW CHINA HOUSE NC INC"/>
    <s v="126 N BRADY ST"/>
    <x v="133"/>
    <x v="0"/>
    <s v="27316"/>
    <x v="1199"/>
    <m/>
    <s v="R"/>
    <s v="Y"/>
    <s v="NC-13"/>
    <x v="0"/>
    <x v="1"/>
    <x v="1"/>
    <x v="1"/>
    <x v="1"/>
    <x v="1"/>
    <s v="Y"/>
    <s v="Y"/>
    <s v="N"/>
    <s v="Y"/>
    <s v="Corporation"/>
    <s v="Y"/>
    <x v="1"/>
    <x v="0"/>
    <x v="0"/>
    <s v="Restaurant"/>
    <n v="0"/>
    <n v="0"/>
    <m/>
  </r>
  <r>
    <x v="1201"/>
    <d v="2021-05-07T00:00:00"/>
    <s v="Capital City Center Inc"/>
    <s v="112 Fayetteville St"/>
    <x v="4"/>
    <x v="0"/>
    <s v="27601"/>
    <x v="1200"/>
    <m/>
    <s v="U"/>
    <s v="Y"/>
    <s v="NC-02"/>
    <x v="1"/>
    <x v="0"/>
    <x v="0"/>
    <x v="0"/>
    <x v="0"/>
    <x v="0"/>
    <s v="Y"/>
    <s v="Y"/>
    <s v="Y"/>
    <s v="Y"/>
    <s v="Corporation"/>
    <s v="N"/>
    <x v="1"/>
    <x v="0"/>
    <x v="0"/>
    <s v="Bar, Saloon, Lounge, Tavern"/>
    <n v="0"/>
    <n v="0"/>
    <m/>
  </r>
  <r>
    <x v="1202"/>
    <d v="2021-05-25T00:00:00"/>
    <s v="Inspired D'Lites"/>
    <s v="167 Sojourner Ln"/>
    <x v="221"/>
    <x v="0"/>
    <s v="28678"/>
    <x v="1201"/>
    <m/>
    <s v="R"/>
    <s v="N"/>
    <s v="NC-10"/>
    <x v="1"/>
    <x v="0"/>
    <x v="1"/>
    <x v="0"/>
    <x v="0"/>
    <x v="0"/>
    <s v="Y"/>
    <s v="Y"/>
    <s v="Y"/>
    <s v="Y"/>
    <s v="Partnership"/>
    <s v="N"/>
    <x v="1"/>
    <x v="0"/>
    <x v="1"/>
    <s v="Bakery **"/>
    <n v="0"/>
    <n v="0"/>
    <m/>
  </r>
  <r>
    <x v="1203"/>
    <d v="2021-05-25T00:00:00"/>
    <s v="Marcel Boudreau Sanders"/>
    <s v="5631 S Nc 41 Hwy"/>
    <x v="222"/>
    <x v="0"/>
    <s v="28466"/>
    <x v="1202"/>
    <m/>
    <s v="R"/>
    <s v="Y"/>
    <s v="NC-03"/>
    <x v="0"/>
    <x v="1"/>
    <x v="0"/>
    <x v="0"/>
    <x v="0"/>
    <x v="0"/>
    <s v="Y"/>
    <s v="Y"/>
    <s v="Y"/>
    <s v="Y"/>
    <s v="Sole Proprietorship"/>
    <s v="N"/>
    <x v="0"/>
    <x v="0"/>
    <x v="1"/>
    <s v="Restaurant"/>
    <n v="0"/>
    <n v="0"/>
    <m/>
  </r>
  <r>
    <x v="1204"/>
    <d v="2021-05-07T00:00:00"/>
    <s v="Chez Genese LLC"/>
    <s v="616 S Elm St"/>
    <x v="12"/>
    <x v="0"/>
    <s v="27406"/>
    <x v="1203"/>
    <m/>
    <s v="U"/>
    <s v="Y"/>
    <s v="NC-06"/>
    <x v="0"/>
    <x v="1"/>
    <x v="1"/>
    <x v="0"/>
    <x v="0"/>
    <x v="0"/>
    <s v="Y"/>
    <s v="Y"/>
    <s v="Y"/>
    <s v="Y"/>
    <s v="Limited  Liability Company(LLC)"/>
    <s v="N"/>
    <x v="0"/>
    <x v="0"/>
    <x v="1"/>
    <s v="Caterer &amp;&amp; Restaurant"/>
    <n v="0"/>
    <n v="0"/>
    <m/>
  </r>
  <r>
    <x v="1205"/>
    <d v="2021-05-25T00:00:00"/>
    <s v="Juicevibes Cary LLC"/>
    <s v="1369 Kildaire Farm Rd"/>
    <x v="28"/>
    <x v="0"/>
    <s v="27511"/>
    <x v="1204"/>
    <m/>
    <s v="U"/>
    <s v="N"/>
    <s v="NC-02"/>
    <x v="0"/>
    <x v="1"/>
    <x v="1"/>
    <x v="0"/>
    <x v="1"/>
    <x v="0"/>
    <s v="Y"/>
    <s v="Y"/>
    <s v="Y"/>
    <s v="Y"/>
    <s v="Corporation"/>
    <s v="N"/>
    <x v="0"/>
    <x v="0"/>
    <x v="1"/>
    <s v="Restaurant"/>
    <n v="0"/>
    <n v="0"/>
    <m/>
  </r>
  <r>
    <x v="1206"/>
    <d v="2021-05-25T00:00:00"/>
    <s v="Carmels of Asheville Inc."/>
    <s v="1 Page Ave Ste 129"/>
    <x v="9"/>
    <x v="0"/>
    <s v="28801"/>
    <x v="1205"/>
    <m/>
    <s v="U"/>
    <s v="Y"/>
    <s v="NC-11"/>
    <x v="1"/>
    <x v="0"/>
    <x v="0"/>
    <x v="0"/>
    <x v="0"/>
    <x v="0"/>
    <s v="Y"/>
    <s v="Y"/>
    <s v="Y"/>
    <s v="Y"/>
    <s v="Subchapter S Corporation"/>
    <s v="N"/>
    <x v="1"/>
    <x v="0"/>
    <x v="1"/>
    <s v="Restaurant"/>
    <n v="0"/>
    <n v="0"/>
    <m/>
  </r>
  <r>
    <x v="1207"/>
    <d v="2021-05-25T00:00:00"/>
    <s v="Hunter Red Inc."/>
    <s v="416 W South St"/>
    <x v="4"/>
    <x v="0"/>
    <s v="27601"/>
    <x v="1206"/>
    <m/>
    <s v="U"/>
    <s v="Y"/>
    <s v="NC-02"/>
    <x v="1"/>
    <x v="0"/>
    <x v="1"/>
    <x v="0"/>
    <x v="0"/>
    <x v="0"/>
    <s v="Y"/>
    <s v="Y"/>
    <s v="Y"/>
    <s v="Y"/>
    <s v="Corporation"/>
    <s v="N"/>
    <x v="0"/>
    <x v="1"/>
    <x v="0"/>
    <s v="Bar, Saloon, Lounge, Tavern"/>
    <n v="0"/>
    <n v="0"/>
    <m/>
  </r>
  <r>
    <x v="1208"/>
    <d v="2021-05-25T00:00:00"/>
    <s v="M'Coul's Inc"/>
    <s v="110 W McGee St"/>
    <x v="12"/>
    <x v="0"/>
    <s v="27401"/>
    <x v="1207"/>
    <m/>
    <s v="U"/>
    <s v="Y"/>
    <s v="NC-06"/>
    <x v="1"/>
    <x v="0"/>
    <x v="1"/>
    <x v="0"/>
    <x v="0"/>
    <x v="0"/>
    <s v="Y"/>
    <s v="Y"/>
    <s v="Y"/>
    <s v="Y"/>
    <s v="Subchapter S Corporation"/>
    <s v="Y"/>
    <x v="0"/>
    <x v="0"/>
    <x v="1"/>
    <s v="Restaurant"/>
    <n v="0"/>
    <n v="0"/>
    <m/>
  </r>
  <r>
    <x v="1209"/>
    <d v="2021-05-25T00:00:00"/>
    <s v="CB LUCKY INC"/>
    <s v="8630 University Executive Park Dr"/>
    <x v="11"/>
    <x v="0"/>
    <s v="28262"/>
    <x v="1208"/>
    <m/>
    <s v="U"/>
    <s v="N"/>
    <s v="NC-08"/>
    <x v="1"/>
    <x v="0"/>
    <x v="0"/>
    <x v="0"/>
    <x v="0"/>
    <x v="0"/>
    <s v="Y"/>
    <s v="Y"/>
    <s v="Y"/>
    <s v="Y"/>
    <s v="Corporation"/>
    <s v="N"/>
    <x v="1"/>
    <x v="0"/>
    <x v="0"/>
    <s v="Restaurant"/>
    <n v="0"/>
    <n v="0"/>
    <m/>
  </r>
  <r>
    <x v="1210"/>
    <d v="2021-05-07T00:00:00"/>
    <s v="CUPCAKE DREAM LLC"/>
    <s v="2861 WARD BLVD STE C"/>
    <x v="101"/>
    <x v="0"/>
    <s v="27893"/>
    <x v="1209"/>
    <m/>
    <s v="R"/>
    <s v="Y"/>
    <s v="NC-01"/>
    <x v="0"/>
    <x v="1"/>
    <x v="0"/>
    <x v="1"/>
    <x v="0"/>
    <x v="0"/>
    <s v="Y"/>
    <s v="Y"/>
    <s v="Y"/>
    <s v="Y"/>
    <s v="Limited  Liability Company(LLC)"/>
    <s v="Y"/>
    <x v="1"/>
    <x v="0"/>
    <x v="0"/>
    <s v="Restaurant"/>
    <n v="0"/>
    <n v="0"/>
    <m/>
  </r>
  <r>
    <x v="1211"/>
    <d v="2021-05-07T00:00:00"/>
    <s v="Bulgogi Box Co"/>
    <s v="1750 Camden Rd Ste G"/>
    <x v="11"/>
    <x v="0"/>
    <s v="28203"/>
    <x v="1210"/>
    <m/>
    <s v="U"/>
    <s v="Y"/>
    <s v="NC-12"/>
    <x v="1"/>
    <x v="0"/>
    <x v="0"/>
    <x v="0"/>
    <x v="0"/>
    <x v="0"/>
    <s v="Y"/>
    <s v="Y"/>
    <s v="Y"/>
    <s v="Y"/>
    <s v="Corporation"/>
    <s v="N"/>
    <x v="1"/>
    <x v="0"/>
    <x v="1"/>
    <s v="Restaurant"/>
    <n v="0"/>
    <n v="0"/>
    <m/>
  </r>
  <r>
    <x v="1212"/>
    <d v="2021-05-25T00:00:00"/>
    <s v="The Rensselaer Group LLC"/>
    <s v="316 Rensselaer Ave"/>
    <x v="11"/>
    <x v="0"/>
    <s v="28203"/>
    <x v="1211"/>
    <m/>
    <s v="U"/>
    <s v="N"/>
    <s v="NC-12"/>
    <x v="1"/>
    <x v="1"/>
    <x v="1"/>
    <x v="1"/>
    <x v="0"/>
    <x v="0"/>
    <s v="Y"/>
    <s v="Y"/>
    <s v="Y"/>
    <s v="Y"/>
    <s v="Corporation"/>
    <s v="N"/>
    <x v="1"/>
    <x v="0"/>
    <x v="0"/>
    <s v="Bar, Saloon, Lounge, Tavern"/>
    <n v="0"/>
    <n v="0"/>
    <m/>
  </r>
  <r>
    <x v="1213"/>
    <d v="2021-05-07T00:00:00"/>
    <s v="Greene St Deli"/>
    <s v="300 N Greene St"/>
    <x v="12"/>
    <x v="0"/>
    <s v="27401"/>
    <x v="1212"/>
    <m/>
    <s v="U"/>
    <s v="Y"/>
    <s v="NC-06"/>
    <x v="0"/>
    <x v="0"/>
    <x v="1"/>
    <x v="0"/>
    <x v="0"/>
    <x v="0"/>
    <s v="Y"/>
    <s v="Y"/>
    <s v="Y"/>
    <s v="Y"/>
    <s v="Corporation"/>
    <s v="Y"/>
    <x v="0"/>
    <x v="0"/>
    <x v="1"/>
    <s v="Restaurant"/>
    <n v="0"/>
    <n v="0"/>
    <m/>
  </r>
  <r>
    <x v="1214"/>
    <d v="2021-05-07T00:00:00"/>
    <s v="hey hey cupcake llc"/>
    <s v="102 W State Street"/>
    <x v="104"/>
    <x v="0"/>
    <s v="28711"/>
    <x v="1213"/>
    <m/>
    <s v="U"/>
    <s v="N"/>
    <s v="NC-11"/>
    <x v="0"/>
    <x v="0"/>
    <x v="1"/>
    <x v="1"/>
    <x v="0"/>
    <x v="0"/>
    <s v="N"/>
    <s v="Y"/>
    <s v="Y"/>
    <s v="Y"/>
    <s v="Partnership"/>
    <s v="N"/>
    <x v="0"/>
    <x v="0"/>
    <x v="1"/>
    <s v="Other"/>
    <n v="0"/>
    <n v="0"/>
    <m/>
  </r>
  <r>
    <x v="1215"/>
    <d v="2021-05-25T00:00:00"/>
    <s v="K-LOLLC"/>
    <s v="1649 Seaside Rd SW"/>
    <x v="42"/>
    <x v="0"/>
    <s v="28469"/>
    <x v="1214"/>
    <m/>
    <s v="R"/>
    <s v="Y"/>
    <s v="NC-07"/>
    <x v="0"/>
    <x v="0"/>
    <x v="1"/>
    <x v="0"/>
    <x v="0"/>
    <x v="0"/>
    <s v="Y"/>
    <s v="Y"/>
    <s v="Y"/>
    <s v="Y"/>
    <s v="Limited  Liability Company(LLC)"/>
    <s v="N"/>
    <x v="0"/>
    <x v="0"/>
    <x v="1"/>
    <s v="Other &amp;&amp; Restaurant"/>
    <n v="0"/>
    <n v="0"/>
    <m/>
  </r>
  <r>
    <x v="1216"/>
    <d v="2021-05-07T00:00:00"/>
    <s v="Daphne Alexander"/>
    <s v="426 Newbern Station Court"/>
    <x v="11"/>
    <x v="0"/>
    <s v="28209"/>
    <x v="1215"/>
    <m/>
    <s v="U"/>
    <s v="N"/>
    <s v="NC-09"/>
    <x v="0"/>
    <x v="1"/>
    <x v="1"/>
    <x v="0"/>
    <x v="1"/>
    <x v="0"/>
    <s v="Y"/>
    <s v="Y"/>
    <s v="Y"/>
    <s v="Y"/>
    <s v="Limited  Liability Company(LLC)"/>
    <s v="N"/>
    <x v="1"/>
    <x v="0"/>
    <x v="1"/>
    <s v="Food Stand, Food Truck, Food Cart &amp;&amp; Restaurant"/>
    <n v="0"/>
    <n v="0"/>
    <m/>
  </r>
  <r>
    <x v="1217"/>
    <d v="2021-05-07T00:00:00"/>
    <s v="The third Path"/>
    <s v="1811 Glenwood Avenue"/>
    <x v="4"/>
    <x v="0"/>
    <s v="27608"/>
    <x v="1216"/>
    <m/>
    <s v="U"/>
    <s v="N"/>
    <s v="NC-02"/>
    <x v="0"/>
    <x v="1"/>
    <x v="1"/>
    <x v="0"/>
    <x v="0"/>
    <x v="0"/>
    <s v="Y"/>
    <s v="Y"/>
    <s v="Y"/>
    <s v="Y"/>
    <s v="Subchapter S Corporation"/>
    <s v="N"/>
    <x v="0"/>
    <x v="1"/>
    <x v="0"/>
    <s v="Restaurant"/>
    <n v="0"/>
    <n v="0"/>
    <m/>
  </r>
  <r>
    <x v="1218"/>
    <d v="2021-05-25T00:00:00"/>
    <s v="OM SRI SAI LLC"/>
    <s v="3204 Carpenter Creek Pl"/>
    <x v="28"/>
    <x v="0"/>
    <s v="27519"/>
    <x v="1217"/>
    <m/>
    <s v="U"/>
    <s v="N"/>
    <s v="NC-02"/>
    <x v="1"/>
    <x v="0"/>
    <x v="0"/>
    <x v="0"/>
    <x v="0"/>
    <x v="0"/>
    <s v="Y"/>
    <s v="Y"/>
    <s v="Y"/>
    <s v="Y"/>
    <s v="Limited  Liability Company(LLC)"/>
    <s v="N"/>
    <x v="1"/>
    <x v="0"/>
    <x v="0"/>
    <s v="Restaurant"/>
    <n v="0"/>
    <n v="0"/>
    <m/>
  </r>
  <r>
    <x v="1219"/>
    <d v="2021-05-07T00:00:00"/>
    <s v="Sugar Shack Jamaican Restaurant Inc."/>
    <s v="1609 Hale beach rd sw"/>
    <x v="42"/>
    <x v="0"/>
    <s v="28469"/>
    <x v="1218"/>
    <m/>
    <s v="R"/>
    <s v="N"/>
    <s v="NC-07"/>
    <x v="0"/>
    <x v="0"/>
    <x v="1"/>
    <x v="0"/>
    <x v="0"/>
    <x v="0"/>
    <s v="Y"/>
    <s v="Y"/>
    <s v="Y"/>
    <s v="Y"/>
    <s v="Corporation"/>
    <s v="N"/>
    <x v="1"/>
    <x v="0"/>
    <x v="1"/>
    <s v="Restaurant"/>
    <n v="0"/>
    <n v="0"/>
    <m/>
  </r>
  <r>
    <x v="1220"/>
    <d v="2021-05-07T00:00:00"/>
    <s v="NCredible Concessions LLC"/>
    <s v="3717 BARWELL RD"/>
    <x v="4"/>
    <x v="0"/>
    <s v="27610"/>
    <x v="1219"/>
    <m/>
    <s v="U"/>
    <s v="N"/>
    <s v="NC-02"/>
    <x v="0"/>
    <x v="0"/>
    <x v="1"/>
    <x v="0"/>
    <x v="0"/>
    <x v="0"/>
    <s v="Y"/>
    <s v="N"/>
    <s v="Y"/>
    <s v="Y"/>
    <s v="Limited  Liability Company(LLC)"/>
    <s v="Y"/>
    <x v="1"/>
    <x v="0"/>
    <x v="0"/>
    <s v="Food Stand, Food Truck, Food Cart"/>
    <n v="0"/>
    <n v="0"/>
    <m/>
  </r>
  <r>
    <x v="1221"/>
    <d v="2021-05-07T00:00:00"/>
    <s v="Funk Fresh Spring Rolls East LLC"/>
    <s v="148 Daneborg Road"/>
    <x v="8"/>
    <x v="0"/>
    <s v="27703"/>
    <x v="1220"/>
    <m/>
    <s v="U"/>
    <s v="N"/>
    <s v="NC-04"/>
    <x v="0"/>
    <x v="1"/>
    <x v="1"/>
    <x v="0"/>
    <x v="1"/>
    <x v="1"/>
    <s v="Y"/>
    <s v="Y"/>
    <s v="Y"/>
    <s v="N"/>
    <s v="Single Member LLC"/>
    <s v="N"/>
    <x v="0"/>
    <x v="1"/>
    <x v="0"/>
    <s v="Food Stand, Food Truck, Food Cart"/>
    <n v="0"/>
    <n v="0"/>
    <m/>
  </r>
  <r>
    <x v="1222"/>
    <d v="2021-05-07T00:00:00"/>
    <s v="Triveni Supermarket"/>
    <s v="300 S Polk St"/>
    <x v="19"/>
    <x v="0"/>
    <s v="28134"/>
    <x v="1221"/>
    <m/>
    <s v="U"/>
    <s v="Y"/>
    <s v="NC-09"/>
    <x v="0"/>
    <x v="0"/>
    <x v="0"/>
    <x v="0"/>
    <x v="0"/>
    <x v="0"/>
    <s v="Y"/>
    <s v="Y"/>
    <s v="Y"/>
    <s v="Y"/>
    <s v="Limited  Liability Company(LLC)"/>
    <s v="N"/>
    <x v="1"/>
    <x v="0"/>
    <x v="0"/>
    <s v="Restaurant"/>
    <n v="0"/>
    <n v="0"/>
    <m/>
  </r>
  <r>
    <x v="1223"/>
    <d v="2021-05-25T00:00:00"/>
    <s v="GOLDEN WOK LIN CORP"/>
    <s v="95 Weaver Blvd"/>
    <x v="128"/>
    <x v="0"/>
    <s v="28787"/>
    <x v="1222"/>
    <m/>
    <s v="U"/>
    <s v="N"/>
    <s v="NC-11"/>
    <x v="1"/>
    <x v="0"/>
    <x v="0"/>
    <x v="0"/>
    <x v="0"/>
    <x v="0"/>
    <s v="Y"/>
    <s v="Y"/>
    <s v="Y"/>
    <s v="Y"/>
    <s v="Corporation"/>
    <s v="N"/>
    <x v="1"/>
    <x v="0"/>
    <x v="0"/>
    <s v="Restaurant"/>
    <n v="0"/>
    <n v="0"/>
    <m/>
  </r>
  <r>
    <x v="1224"/>
    <d v="2021-05-07T00:00:00"/>
    <s v="James Hutchins"/>
    <s v="207 Arthur Dr Apt D"/>
    <x v="148"/>
    <x v="0"/>
    <s v="27360"/>
    <x v="1223"/>
    <m/>
    <s v="R"/>
    <s v="N"/>
    <s v="NC-13"/>
    <x v="0"/>
    <x v="1"/>
    <x v="1"/>
    <x v="0"/>
    <x v="1"/>
    <x v="0"/>
    <s v="N"/>
    <s v="N"/>
    <s v="Y"/>
    <s v="N"/>
    <s v="Sole Proprietorship"/>
    <s v="Y"/>
    <x v="0"/>
    <x v="1"/>
    <x v="0"/>
    <s v="Caterer"/>
    <n v="0"/>
    <n v="0"/>
    <m/>
  </r>
  <r>
    <x v="1225"/>
    <d v="2021-05-07T00:00:00"/>
    <s v="Crucible Bar LLC"/>
    <s v="140 Roberts St Suite A"/>
    <x v="9"/>
    <x v="0"/>
    <s v="28801"/>
    <x v="1224"/>
    <m/>
    <s v="U"/>
    <s v="Y"/>
    <s v="NC-11"/>
    <x v="1"/>
    <x v="1"/>
    <x v="1"/>
    <x v="0"/>
    <x v="0"/>
    <x v="0"/>
    <s v="Y"/>
    <s v="Y"/>
    <s v="Y"/>
    <s v="Y"/>
    <s v="Limited  Liability Company(LLC)"/>
    <s v="N"/>
    <x v="0"/>
    <x v="0"/>
    <x v="1"/>
    <s v="Bar, Saloon, Lounge, Tavern"/>
    <n v="0"/>
    <n v="0"/>
    <m/>
  </r>
  <r>
    <x v="1226"/>
    <d v="2021-05-25T00:00:00"/>
    <s v="Spring Rolls llc"/>
    <s v="701 W Main St Ste 120"/>
    <x v="8"/>
    <x v="0"/>
    <s v="27701"/>
    <x v="1225"/>
    <m/>
    <s v="U"/>
    <s v="Y"/>
    <s v="NC-04"/>
    <x v="1"/>
    <x v="0"/>
    <x v="0"/>
    <x v="0"/>
    <x v="0"/>
    <x v="0"/>
    <s v="Y"/>
    <s v="Y"/>
    <s v="Y"/>
    <s v="Y"/>
    <s v="Limited  Liability Company(LLC)"/>
    <s v="N"/>
    <x v="0"/>
    <x v="0"/>
    <x v="1"/>
    <s v="Restaurant"/>
    <n v="0"/>
    <n v="0"/>
    <m/>
  </r>
  <r>
    <x v="1227"/>
    <d v="2021-05-25T00:00:00"/>
    <s v="RTP INTERNATIONAL CORPORATION"/>
    <s v="2713 Broadwell Dr"/>
    <x v="4"/>
    <x v="0"/>
    <s v="27606"/>
    <x v="1226"/>
    <m/>
    <s v="U"/>
    <s v="Y"/>
    <s v="NC-02"/>
    <x v="1"/>
    <x v="0"/>
    <x v="0"/>
    <x v="0"/>
    <x v="0"/>
    <x v="0"/>
    <s v="Y"/>
    <s v="Y"/>
    <s v="Y"/>
    <s v="Y"/>
    <s v="Corporation"/>
    <s v="Y"/>
    <x v="1"/>
    <x v="0"/>
    <x v="0"/>
    <s v="Restaurant"/>
    <n v="0"/>
    <n v="0"/>
    <m/>
  </r>
  <r>
    <x v="1228"/>
    <d v="2021-05-25T00:00:00"/>
    <s v="GREAT FORTUNE INC"/>
    <s v="9925 E INDEPENDENCE BLVD"/>
    <x v="53"/>
    <x v="0"/>
    <s v="28105"/>
    <x v="1227"/>
    <m/>
    <s v="U"/>
    <s v="N"/>
    <s v="NC-09"/>
    <x v="1"/>
    <x v="0"/>
    <x v="0"/>
    <x v="0"/>
    <x v="0"/>
    <x v="0"/>
    <s v="Y"/>
    <s v="Y"/>
    <s v="Y"/>
    <s v="Y"/>
    <s v="Corporation"/>
    <s v="N"/>
    <x v="1"/>
    <x v="0"/>
    <x v="0"/>
    <s v="Restaurant"/>
    <n v="0"/>
    <n v="0"/>
    <m/>
  </r>
  <r>
    <x v="1229"/>
    <d v="2021-05-25T00:00:00"/>
    <s v="CHINA BUFFET (USA) INC"/>
    <s v="1683 E Dixon Blvd"/>
    <x v="158"/>
    <x v="0"/>
    <s v="28152"/>
    <x v="1228"/>
    <m/>
    <s v="R"/>
    <s v="N"/>
    <s v="NC-05"/>
    <x v="1"/>
    <x v="0"/>
    <x v="0"/>
    <x v="0"/>
    <x v="0"/>
    <x v="0"/>
    <s v="Y"/>
    <s v="Y"/>
    <s v="Y"/>
    <s v="Y"/>
    <s v="Corporation"/>
    <s v="N"/>
    <x v="1"/>
    <x v="0"/>
    <x v="1"/>
    <s v="Restaurant"/>
    <n v="0"/>
    <n v="0"/>
    <m/>
  </r>
  <r>
    <x v="1230"/>
    <d v="2021-05-25T00:00:00"/>
    <s v="THE SHAKING CRAB CARY LLC"/>
    <s v="220 Crossroads Blvd 2460"/>
    <x v="28"/>
    <x v="0"/>
    <s v="27518"/>
    <x v="1229"/>
    <m/>
    <s v="U"/>
    <s v="N"/>
    <s v="NC-02"/>
    <x v="1"/>
    <x v="0"/>
    <x v="0"/>
    <x v="0"/>
    <x v="0"/>
    <x v="0"/>
    <s v="Y"/>
    <s v="Y"/>
    <s v="Y"/>
    <s v="Y"/>
    <s v="Limited  Liability Company(LLC)"/>
    <s v="N"/>
    <x v="1"/>
    <x v="0"/>
    <x v="0"/>
    <s v="Restaurant"/>
    <n v="0"/>
    <n v="0"/>
    <m/>
  </r>
  <r>
    <x v="1231"/>
    <d v="2021-05-07T00:00:00"/>
    <s v="Apeman Investments LLC"/>
    <s v="111 Grace St"/>
    <x v="0"/>
    <x v="0"/>
    <s v="28401"/>
    <x v="1230"/>
    <m/>
    <s v="U"/>
    <s v="Y"/>
    <s v="NC-07"/>
    <x v="1"/>
    <x v="0"/>
    <x v="0"/>
    <x v="0"/>
    <x v="0"/>
    <x v="0"/>
    <s v="Y"/>
    <s v="Y"/>
    <s v="Y"/>
    <s v="Y"/>
    <s v="Partnership"/>
    <s v="N"/>
    <x v="0"/>
    <x v="1"/>
    <x v="0"/>
    <s v="Bar, Saloon, Lounge, Tavern"/>
    <n v="0"/>
    <n v="0"/>
    <m/>
  </r>
  <r>
    <x v="1232"/>
    <d v="2021-05-07T00:00:00"/>
    <s v="Bent Willow Baking LLC"/>
    <s v="473 E Palmer St"/>
    <x v="63"/>
    <x v="0"/>
    <s v="28734"/>
    <x v="1231"/>
    <m/>
    <s v="R"/>
    <s v="Y"/>
    <s v="NC-11"/>
    <x v="0"/>
    <x v="1"/>
    <x v="1"/>
    <x v="1"/>
    <x v="0"/>
    <x v="0"/>
    <s v="Y"/>
    <s v="Y"/>
    <s v="Y"/>
    <s v="Y"/>
    <s v="Limited  Liability Company(LLC)"/>
    <s v="N"/>
    <x v="0"/>
    <x v="0"/>
    <x v="1"/>
    <s v="Restaurant"/>
    <n v="0"/>
    <n v="0"/>
    <m/>
  </r>
  <r>
    <x v="1233"/>
    <d v="2021-05-07T00:00:00"/>
    <s v="Village Deli Inc"/>
    <s v="2500 Wycliff Rd"/>
    <x v="4"/>
    <x v="0"/>
    <s v="27607"/>
    <x v="1232"/>
    <m/>
    <s v="U"/>
    <s v="N"/>
    <s v="NC-02"/>
    <x v="0"/>
    <x v="1"/>
    <x v="1"/>
    <x v="0"/>
    <x v="1"/>
    <x v="0"/>
    <s v="Y"/>
    <s v="Y"/>
    <s v="N"/>
    <s v="Y"/>
    <s v="Corporation"/>
    <s v="N"/>
    <x v="0"/>
    <x v="0"/>
    <x v="1"/>
    <s v="Restaurant"/>
    <n v="0"/>
    <n v="0"/>
    <m/>
  </r>
  <r>
    <x v="1234"/>
    <d v="2021-05-07T00:00:00"/>
    <s v="Five Guys Unlimited"/>
    <s v="1513 Concord Ave"/>
    <x v="174"/>
    <x v="0"/>
    <s v="28110"/>
    <x v="1233"/>
    <m/>
    <s v="U"/>
    <s v="Y"/>
    <s v="NC-09"/>
    <x v="0"/>
    <x v="1"/>
    <x v="1"/>
    <x v="1"/>
    <x v="1"/>
    <x v="1"/>
    <s v="Y"/>
    <s v="Y"/>
    <s v="N"/>
    <s v="Y"/>
    <s v="Limited  Liability Company(LLC)"/>
    <s v="N"/>
    <x v="1"/>
    <x v="0"/>
    <x v="0"/>
    <s v="Restaurant"/>
    <n v="0"/>
    <n v="0"/>
    <m/>
  </r>
  <r>
    <x v="1235"/>
    <d v="2021-05-07T00:00:00"/>
    <s v="The Moore Girls LLC"/>
    <s v="1102 S Horner Dr."/>
    <x v="74"/>
    <x v="0"/>
    <s v="27330"/>
    <x v="1234"/>
    <s v="Pelican's SnoBalls"/>
    <s v="R"/>
    <s v="N"/>
    <s v="NC-04"/>
    <x v="0"/>
    <x v="1"/>
    <x v="1"/>
    <x v="0"/>
    <x v="0"/>
    <x v="0"/>
    <s v="Y"/>
    <s v="Y"/>
    <s v="Y"/>
    <s v="Y"/>
    <s v="Limited  Liability Company(LLC)"/>
    <s v="N"/>
    <x v="1"/>
    <x v="0"/>
    <x v="1"/>
    <s v="Food Stand, Food Truck, Food Cart &amp;&amp; Snack and Nonalcoholic Beverage Bar"/>
    <n v="0"/>
    <n v="0"/>
    <m/>
  </r>
  <r>
    <x v="1236"/>
    <d v="2021-05-07T00:00:00"/>
    <s v="Rita McBride"/>
    <s v="350 Granite st"/>
    <x v="126"/>
    <x v="0"/>
    <s v="27030"/>
    <x v="1235"/>
    <m/>
    <s v="R"/>
    <s v="Y"/>
    <s v="NC-10"/>
    <x v="0"/>
    <x v="1"/>
    <x v="1"/>
    <x v="0"/>
    <x v="1"/>
    <x v="1"/>
    <s v="Y"/>
    <s v="N"/>
    <s v="Y"/>
    <s v="N"/>
    <s v="Sole Proprietorship"/>
    <s v="N"/>
    <x v="0"/>
    <x v="0"/>
    <x v="1"/>
    <s v="Food Stand, Food Truck, Food Cart"/>
    <n v="0"/>
    <n v="0"/>
    <m/>
  </r>
  <r>
    <x v="1237"/>
    <d v="2021-05-25T00:00:00"/>
    <s v="True Story LLC"/>
    <s v="2507 Becketts Ridge Dr"/>
    <x v="35"/>
    <x v="0"/>
    <s v="27278"/>
    <x v="1236"/>
    <m/>
    <s v="U"/>
    <s v="N"/>
    <s v="NC-04"/>
    <x v="0"/>
    <x v="1"/>
    <x v="1"/>
    <x v="0"/>
    <x v="0"/>
    <x v="0"/>
    <s v="Y"/>
    <s v="N"/>
    <s v="Y"/>
    <s v="N"/>
    <s v="Limited  Liability Company(LLC)"/>
    <s v="N"/>
    <x v="1"/>
    <x v="0"/>
    <x v="0"/>
    <s v="Snack and Nonalcoholic Beverage Bar &amp;&amp; Caterer &amp;&amp; Food Stand, Food Truck, Food Cart"/>
    <n v="0"/>
    <n v="0"/>
    <m/>
  </r>
  <r>
    <x v="1238"/>
    <d v="2021-05-25T00:00:00"/>
    <s v="CB GREAT FORTUNE INC"/>
    <s v="4310 Big Tree Way"/>
    <x v="12"/>
    <x v="0"/>
    <s v="27409"/>
    <x v="1237"/>
    <m/>
    <s v="U"/>
    <s v="N"/>
    <s v="NC-06"/>
    <x v="1"/>
    <x v="0"/>
    <x v="0"/>
    <x v="0"/>
    <x v="0"/>
    <x v="0"/>
    <s v="Y"/>
    <s v="Y"/>
    <s v="Y"/>
    <s v="Y"/>
    <s v="Corporation"/>
    <s v="N"/>
    <x v="1"/>
    <x v="0"/>
    <x v="1"/>
    <s v="Restaurant"/>
    <n v="0"/>
    <n v="0"/>
    <m/>
  </r>
  <r>
    <x v="1239"/>
    <d v="2021-05-07T00:00:00"/>
    <s v="El Patron Subs &amp; Grill"/>
    <s v="2251 Hendersonville Rd"/>
    <x v="55"/>
    <x v="0"/>
    <s v="28704"/>
    <x v="1238"/>
    <m/>
    <s v="U"/>
    <s v="N"/>
    <s v="NC-11"/>
    <x v="0"/>
    <x v="1"/>
    <x v="1"/>
    <x v="0"/>
    <x v="1"/>
    <x v="0"/>
    <s v="N"/>
    <s v="Y"/>
    <s v="N"/>
    <s v="N"/>
    <s v="Limited  Liability Company(LLC)"/>
    <s v="Y"/>
    <x v="0"/>
    <x v="0"/>
    <x v="1"/>
    <s v="Restaurant"/>
    <n v="0"/>
    <n v="0"/>
    <m/>
  </r>
  <r>
    <x v="1240"/>
    <d v="2021-05-07T00:00:00"/>
    <s v="HAPPY DELI OF FAYETTEVILLE INC"/>
    <s v="117 Dick St"/>
    <x v="40"/>
    <x v="0"/>
    <s v="28301"/>
    <x v="1239"/>
    <m/>
    <s v="U"/>
    <s v="Y"/>
    <s v="NC-08"/>
    <x v="0"/>
    <x v="1"/>
    <x v="1"/>
    <x v="0"/>
    <x v="0"/>
    <x v="1"/>
    <s v="Y"/>
    <s v="Y"/>
    <s v="Y"/>
    <s v="Y"/>
    <s v="Corporation"/>
    <s v="Y"/>
    <x v="0"/>
    <x v="0"/>
    <x v="1"/>
    <s v="Restaurant"/>
    <n v="0"/>
    <n v="0"/>
    <m/>
  </r>
  <r>
    <x v="1241"/>
    <d v="2021-05-25T00:00:00"/>
    <s v="STAR FA INC"/>
    <s v="10940 RAVEN RIDGE RD suite 104"/>
    <x v="4"/>
    <x v="0"/>
    <s v="27614"/>
    <x v="1240"/>
    <m/>
    <s v="U"/>
    <s v="N"/>
    <s v="NC-04"/>
    <x v="1"/>
    <x v="0"/>
    <x v="0"/>
    <x v="0"/>
    <x v="0"/>
    <x v="0"/>
    <s v="Y"/>
    <s v="Y"/>
    <s v="Y"/>
    <s v="Y"/>
    <s v="Subchapter S Corporation"/>
    <s v="N"/>
    <x v="1"/>
    <x v="0"/>
    <x v="0"/>
    <s v="Restaurant"/>
    <n v="0"/>
    <n v="0"/>
    <m/>
  </r>
  <r>
    <x v="1242"/>
    <d v="2021-05-25T00:00:00"/>
    <s v="Stephanies II LLC"/>
    <s v="2507 Randleman Rd"/>
    <x v="12"/>
    <x v="0"/>
    <s v="27406"/>
    <x v="1241"/>
    <m/>
    <s v="U"/>
    <s v="N"/>
    <s v="NC-06"/>
    <x v="0"/>
    <x v="1"/>
    <x v="1"/>
    <x v="0"/>
    <x v="1"/>
    <x v="0"/>
    <s v="Y"/>
    <s v="N"/>
    <s v="N"/>
    <s v="Y"/>
    <s v="Limited  Liability Company(LLC)"/>
    <s v="N"/>
    <x v="1"/>
    <x v="0"/>
    <x v="0"/>
    <s v="Restaurant"/>
    <n v="0"/>
    <n v="0"/>
    <m/>
  </r>
  <r>
    <x v="1243"/>
    <d v="2021-05-25T00:00:00"/>
    <s v="Freshwater LLC"/>
    <s v="516 North Graham Street Suite 3 141466275"/>
    <x v="11"/>
    <x v="0"/>
    <s v="28202"/>
    <x v="1242"/>
    <m/>
    <s v="U"/>
    <s v="N"/>
    <s v="NC-12"/>
    <x v="0"/>
    <x v="1"/>
    <x v="1"/>
    <x v="0"/>
    <x v="0"/>
    <x v="0"/>
    <s v="Y"/>
    <s v="Y"/>
    <s v="Y"/>
    <s v="Y"/>
    <s v="Subchapter S Corporation"/>
    <s v="N"/>
    <x v="1"/>
    <x v="0"/>
    <x v="0"/>
    <s v="Restaurant"/>
    <n v="0"/>
    <n v="0"/>
    <m/>
  </r>
  <r>
    <x v="1244"/>
    <d v="2021-05-07T00:00:00"/>
    <s v="Stephen Wilson"/>
    <s v="1147-A St Marks Church Road"/>
    <x v="64"/>
    <x v="0"/>
    <s v="27215"/>
    <x v="1243"/>
    <s v="Pelican's SnoBalls"/>
    <s v="U"/>
    <s v="N"/>
    <s v="NC-06"/>
    <x v="0"/>
    <x v="1"/>
    <x v="0"/>
    <x v="1"/>
    <x v="1"/>
    <x v="0"/>
    <s v="N"/>
    <s v="Y"/>
    <s v="N"/>
    <s v="Y"/>
    <s v="Limited  Liability Company(LLC)"/>
    <s v="N"/>
    <x v="0"/>
    <x v="1"/>
    <x v="0"/>
    <s v="Restaurant"/>
    <n v="0"/>
    <n v="0"/>
    <m/>
  </r>
  <r>
    <x v="1245"/>
    <d v="2021-05-25T00:00:00"/>
    <s v="VEGAN TO-GO WORLDWIDE LLC"/>
    <s v="16618 Grassy Creek Dr"/>
    <x v="45"/>
    <x v="0"/>
    <s v="28078"/>
    <x v="1244"/>
    <m/>
    <s v="U"/>
    <s v="N"/>
    <s v="NC-08"/>
    <x v="0"/>
    <x v="0"/>
    <x v="1"/>
    <x v="0"/>
    <x v="1"/>
    <x v="0"/>
    <s v="Y"/>
    <s v="Y"/>
    <s v="Y"/>
    <s v="Y"/>
    <s v="Limited  Liability Company(LLC)"/>
    <s v="N"/>
    <x v="1"/>
    <x v="0"/>
    <x v="0"/>
    <s v="Caterer &amp;&amp; Food Stand, Food Truck, Food Cart"/>
    <n v="0"/>
    <n v="0"/>
    <m/>
  </r>
  <r>
    <x v="1246"/>
    <d v="2021-05-07T00:00:00"/>
    <s v="KINGS AND CROWNS LLC"/>
    <s v="3404 Ramsey St"/>
    <x v="40"/>
    <x v="0"/>
    <s v="28311"/>
    <x v="1245"/>
    <m/>
    <s v="U"/>
    <s v="N"/>
    <s v="NC-08"/>
    <x v="0"/>
    <x v="0"/>
    <x v="0"/>
    <x v="0"/>
    <x v="0"/>
    <x v="0"/>
    <s v="Y"/>
    <s v="Y"/>
    <s v="Y"/>
    <s v="Y"/>
    <s v="Limited  Liability Company(LLC)"/>
    <s v="N"/>
    <x v="1"/>
    <x v="0"/>
    <x v="0"/>
    <s v="Restaurant"/>
    <n v="0"/>
    <n v="0"/>
    <m/>
  </r>
  <r>
    <x v="1247"/>
    <d v="2021-05-25T00:00:00"/>
    <s v="C &amp; T Wok Inc"/>
    <s v="130 Morrisville Square Way"/>
    <x v="2"/>
    <x v="0"/>
    <s v="27560"/>
    <x v="1246"/>
    <m/>
    <s v="U"/>
    <s v="N"/>
    <s v="NC-02"/>
    <x v="0"/>
    <x v="1"/>
    <x v="1"/>
    <x v="0"/>
    <x v="0"/>
    <x v="0"/>
    <s v="Y"/>
    <s v="Y"/>
    <s v="Y"/>
    <s v="Y"/>
    <s v="Corporation"/>
    <s v="N"/>
    <x v="1"/>
    <x v="0"/>
    <x v="0"/>
    <s v="Restaurant"/>
    <n v="0"/>
    <n v="0"/>
    <m/>
  </r>
  <r>
    <x v="1248"/>
    <d v="2021-05-07T00:00:00"/>
    <s v="Curry Point LLC"/>
    <s v="5400 S Miami Blvd #100"/>
    <x v="8"/>
    <x v="0"/>
    <s v="27703"/>
    <x v="1247"/>
    <m/>
    <s v="U"/>
    <s v="N"/>
    <s v="NC-02"/>
    <x v="0"/>
    <x v="1"/>
    <x v="0"/>
    <x v="0"/>
    <x v="0"/>
    <x v="0"/>
    <s v="Y"/>
    <s v="Y"/>
    <s v="Y"/>
    <s v="Y"/>
    <s v="Limited  Liability Company(LLC)"/>
    <s v="N"/>
    <x v="0"/>
    <x v="0"/>
    <x v="1"/>
    <s v="Restaurant"/>
    <n v="0"/>
    <n v="0"/>
    <m/>
  </r>
  <r>
    <x v="1249"/>
    <d v="2021-05-07T00:00:00"/>
    <s v="Peaberry Press LLC"/>
    <s v="802 Fairview Road Suite 800"/>
    <x v="9"/>
    <x v="0"/>
    <s v="28803"/>
    <x v="1248"/>
    <m/>
    <s v="U"/>
    <s v="N"/>
    <s v="NC-11"/>
    <x v="0"/>
    <x v="1"/>
    <x v="1"/>
    <x v="0"/>
    <x v="0"/>
    <x v="0"/>
    <s v="Y"/>
    <s v="Y"/>
    <s v="Y"/>
    <s v="Y"/>
    <s v="Limited  Liability Company(LLC)"/>
    <s v="N"/>
    <x v="0"/>
    <x v="0"/>
    <x v="1"/>
    <s v="Snack and Nonalcoholic Beverage Bar"/>
    <n v="0"/>
    <n v="0"/>
    <m/>
  </r>
  <r>
    <x v="1250"/>
    <d v="2021-05-25T00:00:00"/>
    <s v="Kiha of Old Oak Ridge Road LLC"/>
    <s v="6310 Old Oak Ridge Rd Ste D"/>
    <x v="12"/>
    <x v="0"/>
    <s v="27410"/>
    <x v="1249"/>
    <m/>
    <s v="U"/>
    <s v="N"/>
    <s v="NC-06"/>
    <x v="0"/>
    <x v="0"/>
    <x v="1"/>
    <x v="0"/>
    <x v="0"/>
    <x v="0"/>
    <s v="Y"/>
    <s v="Y"/>
    <s v="Y"/>
    <s v="Y"/>
    <s v="Corporation"/>
    <s v="N"/>
    <x v="0"/>
    <x v="0"/>
    <x v="1"/>
    <s v="Restaurant"/>
    <n v="0"/>
    <n v="0"/>
    <m/>
  </r>
  <r>
    <x v="1251"/>
    <d v="2021-05-25T00:00:00"/>
    <s v="Tiffany's Catering and Events LLC"/>
    <s v="135 W Main St"/>
    <x v="100"/>
    <x v="0"/>
    <s v="28001"/>
    <x v="1250"/>
    <m/>
    <s v="R"/>
    <s v="Y"/>
    <s v="NC-08"/>
    <x v="0"/>
    <x v="0"/>
    <x v="1"/>
    <x v="1"/>
    <x v="1"/>
    <x v="0"/>
    <s v="Y"/>
    <s v="Y"/>
    <s v="Y"/>
    <s v="Y"/>
    <s v="Sole Proprietorship"/>
    <s v="Y"/>
    <x v="0"/>
    <x v="0"/>
    <x v="1"/>
    <s v="Bar, Saloon, Lounge, Tavern &amp;&amp; Caterer &amp;&amp; Restaurant"/>
    <n v="0"/>
    <n v="0"/>
    <m/>
  </r>
  <r>
    <x v="1252"/>
    <d v="2021-05-07T00:00:00"/>
    <s v="JAA Enterprises inc."/>
    <s v="833 highway 58"/>
    <x v="223"/>
    <x v="0"/>
    <s v="28584"/>
    <x v="1251"/>
    <m/>
    <s v="U"/>
    <s v="N"/>
    <s v="NC-03"/>
    <x v="0"/>
    <x v="1"/>
    <x v="1"/>
    <x v="1"/>
    <x v="1"/>
    <x v="1"/>
    <s v="Y"/>
    <s v="Y"/>
    <s v="Y"/>
    <s v="Y"/>
    <s v="Corporation"/>
    <s v="N"/>
    <x v="0"/>
    <x v="0"/>
    <x v="1"/>
    <s v="Restaurant"/>
    <n v="0"/>
    <n v="0"/>
    <m/>
  </r>
  <r>
    <x v="1253"/>
    <d v="2021-05-25T00:00:00"/>
    <s v="Cotton Leigh LLC"/>
    <s v="628 W Main St"/>
    <x v="117"/>
    <x v="0"/>
    <s v="28779"/>
    <x v="1252"/>
    <m/>
    <s v="R"/>
    <s v="N"/>
    <s v="NC-11"/>
    <x v="0"/>
    <x v="0"/>
    <x v="0"/>
    <x v="0"/>
    <x v="0"/>
    <x v="0"/>
    <s v="Y"/>
    <s v="Y"/>
    <s v="Y"/>
    <s v="Y"/>
    <s v="Limited  Liability Company(LLC)"/>
    <s v="N"/>
    <x v="0"/>
    <x v="0"/>
    <x v="1"/>
    <s v="Bakery **"/>
    <n v="0"/>
    <n v="0"/>
    <m/>
  </r>
  <r>
    <x v="1254"/>
    <d v="2021-05-25T00:00:00"/>
    <s v="BBH SUBS CONCORD LLC"/>
    <s v="5123 Berkeley Park Ct"/>
    <x v="11"/>
    <x v="0"/>
    <s v="28277"/>
    <x v="1253"/>
    <s v="Which Wich"/>
    <s v="U"/>
    <s v="N"/>
    <s v="NC-09"/>
    <x v="0"/>
    <x v="1"/>
    <x v="0"/>
    <x v="1"/>
    <x v="0"/>
    <x v="0"/>
    <s v="Y"/>
    <s v="Y"/>
    <s v="Y"/>
    <s v="Y"/>
    <s v="Limited  Liability Company(LLC)"/>
    <s v="N"/>
    <x v="0"/>
    <x v="0"/>
    <x v="1"/>
    <s v="Restaurant"/>
    <n v="0"/>
    <n v="0"/>
    <m/>
  </r>
  <r>
    <x v="1255"/>
    <d v="2021-05-25T00:00:00"/>
    <s v="Not Just Icing Inc"/>
    <s v="5001 Sinclair Dr"/>
    <x v="4"/>
    <x v="0"/>
    <s v="27616"/>
    <x v="1254"/>
    <m/>
    <s v="U"/>
    <s v="N"/>
    <s v="NC-02"/>
    <x v="0"/>
    <x v="1"/>
    <x v="1"/>
    <x v="0"/>
    <x v="0"/>
    <x v="0"/>
    <s v="N"/>
    <s v="Y"/>
    <s v="Y"/>
    <s v="N"/>
    <s v="Corporation"/>
    <s v="Y"/>
    <x v="0"/>
    <x v="0"/>
    <x v="1"/>
    <s v="Food Stand, Food Truck, Food Cart"/>
    <n v="0"/>
    <n v="0"/>
    <m/>
  </r>
  <r>
    <x v="1256"/>
    <d v="2021-05-25T00:00:00"/>
    <s v="Mazzinis Inc."/>
    <s v="1521 N Bridge St"/>
    <x v="164"/>
    <x v="0"/>
    <s v="28621"/>
    <x v="1255"/>
    <m/>
    <s v="R"/>
    <s v="N"/>
    <s v="NC-05"/>
    <x v="0"/>
    <x v="1"/>
    <x v="1"/>
    <x v="0"/>
    <x v="1"/>
    <x v="0"/>
    <s v="Y"/>
    <s v="Y"/>
    <s v="Y"/>
    <s v="Y"/>
    <s v="Corporation"/>
    <s v="N"/>
    <x v="0"/>
    <x v="0"/>
    <x v="1"/>
    <s v="Caterer &amp;&amp; Restaurant"/>
    <n v="0"/>
    <n v="0"/>
    <m/>
  </r>
  <r>
    <x v="1257"/>
    <d v="2021-05-07T00:00:00"/>
    <s v="Crazy House Brewing LLC"/>
    <s v="330 S Main St undefined"/>
    <x v="189"/>
    <x v="0"/>
    <s v="27526"/>
    <x v="1256"/>
    <m/>
    <s v="R"/>
    <s v="N"/>
    <s v="NC-02"/>
    <x v="0"/>
    <x v="1"/>
    <x v="1"/>
    <x v="0"/>
    <x v="0"/>
    <x v="0"/>
    <s v="Y"/>
    <s v="Y"/>
    <s v="Y"/>
    <s v="Y"/>
    <s v="Limited  Liability Company(LLC)"/>
    <s v="Y"/>
    <x v="0"/>
    <x v="1"/>
    <x v="1"/>
    <s v="Licensed Alcohol Producer"/>
    <n v="0"/>
    <n v="0"/>
    <m/>
  </r>
  <r>
    <x v="1258"/>
    <d v="2021-05-07T00:00:00"/>
    <s v="NANTUCKET CAFE INC."/>
    <s v="1145 Falls River Avenue"/>
    <x v="4"/>
    <x v="0"/>
    <s v="27614"/>
    <x v="1257"/>
    <m/>
    <s v="U"/>
    <s v="N"/>
    <s v="NC-04"/>
    <x v="0"/>
    <x v="0"/>
    <x v="1"/>
    <x v="0"/>
    <x v="0"/>
    <x v="0"/>
    <s v="Y"/>
    <s v="Y"/>
    <s v="N"/>
    <s v="Y"/>
    <s v="Corporation"/>
    <s v="N"/>
    <x v="1"/>
    <x v="0"/>
    <x v="1"/>
    <s v="Restaurant"/>
    <n v="0"/>
    <n v="0"/>
    <m/>
  </r>
  <r>
    <x v="1259"/>
    <d v="2021-05-07T00:00:00"/>
    <s v="pholicious at street of southpoint Inc"/>
    <s v="600 AUDUBON LAKE DR 7A21"/>
    <x v="8"/>
    <x v="0"/>
    <s v="27713"/>
    <x v="1258"/>
    <m/>
    <s v="U"/>
    <s v="Y"/>
    <s v="NC-02"/>
    <x v="0"/>
    <x v="0"/>
    <x v="0"/>
    <x v="0"/>
    <x v="0"/>
    <x v="0"/>
    <s v="Y"/>
    <s v="Y"/>
    <s v="Y"/>
    <s v="Y"/>
    <s v="Corporation"/>
    <s v="N"/>
    <x v="1"/>
    <x v="0"/>
    <x v="0"/>
    <s v="Restaurant"/>
    <n v="0"/>
    <n v="0"/>
    <m/>
  </r>
  <r>
    <x v="1260"/>
    <d v="2021-05-07T00:00:00"/>
    <s v="Trade and Lore Asheville"/>
    <s v="37 Wall St"/>
    <x v="9"/>
    <x v="0"/>
    <s v="28801"/>
    <x v="1259"/>
    <m/>
    <s v="U"/>
    <s v="Y"/>
    <s v="NC-11"/>
    <x v="0"/>
    <x v="0"/>
    <x v="1"/>
    <x v="0"/>
    <x v="0"/>
    <x v="0"/>
    <s v="Y"/>
    <s v="Y"/>
    <s v="Y"/>
    <s v="Y"/>
    <s v="Limited  Liability Company(LLC)"/>
    <s v="N"/>
    <x v="0"/>
    <x v="0"/>
    <x v="1"/>
    <s v="Restaurant"/>
    <n v="0"/>
    <n v="0"/>
    <m/>
  </r>
  <r>
    <x v="1261"/>
    <d v="2021-05-07T00:00:00"/>
    <s v="Sugar on Front Street LLC"/>
    <s v="206-C North Topsail Drive"/>
    <x v="16"/>
    <x v="0"/>
    <s v="28445"/>
    <x v="1260"/>
    <m/>
    <s v="U"/>
    <s v="N"/>
    <s v="NC-03"/>
    <x v="0"/>
    <x v="1"/>
    <x v="0"/>
    <x v="0"/>
    <x v="1"/>
    <x v="0"/>
    <s v="Y"/>
    <s v="Y"/>
    <s v="Y"/>
    <s v="Y"/>
    <s v="Limited  Liability Company(LLC)"/>
    <s v="N"/>
    <x v="1"/>
    <x v="0"/>
    <x v="1"/>
    <s v="Other"/>
    <n v="0"/>
    <n v="0"/>
    <m/>
  </r>
  <r>
    <x v="1262"/>
    <d v="2021-05-25T00:00:00"/>
    <s v="MEIZHEN LIU"/>
    <s v="249-I THIRD ST"/>
    <x v="224"/>
    <x v="0"/>
    <s v="28513"/>
    <x v="1261"/>
    <m/>
    <s v="U"/>
    <s v="N"/>
    <s v="NC-01"/>
    <x v="1"/>
    <x v="0"/>
    <x v="0"/>
    <x v="0"/>
    <x v="0"/>
    <x v="0"/>
    <s v="Y"/>
    <s v="Y"/>
    <s v="Y"/>
    <s v="Y"/>
    <s v="Sole Proprietorship"/>
    <s v="Y"/>
    <x v="0"/>
    <x v="0"/>
    <x v="1"/>
    <s v="Restaurant"/>
    <n v="0"/>
    <n v="0"/>
    <m/>
  </r>
  <r>
    <x v="1263"/>
    <d v="2021-05-25T00:00:00"/>
    <s v="Hua Chen"/>
    <s v="952 Merrimon Ave"/>
    <x v="9"/>
    <x v="0"/>
    <s v="28804"/>
    <x v="1262"/>
    <m/>
    <s v="U"/>
    <s v="N"/>
    <s v="NC-11"/>
    <x v="0"/>
    <x v="1"/>
    <x v="1"/>
    <x v="0"/>
    <x v="0"/>
    <x v="0"/>
    <s v="N"/>
    <s v="Y"/>
    <s v="Y"/>
    <s v="Y"/>
    <s v="Sole Proprietorship"/>
    <s v="N"/>
    <x v="1"/>
    <x v="0"/>
    <x v="1"/>
    <s v="Restaurant"/>
    <n v="0"/>
    <n v="0"/>
    <m/>
  </r>
  <r>
    <x v="1264"/>
    <d v="2021-05-07T00:00:00"/>
    <s v="ZEKOS 2 GO LLC"/>
    <s v="12 Wendy Court Suite I"/>
    <x v="12"/>
    <x v="0"/>
    <s v="27409"/>
    <x v="1263"/>
    <m/>
    <s v="U"/>
    <s v="N"/>
    <s v="NC-06"/>
    <x v="0"/>
    <x v="0"/>
    <x v="0"/>
    <x v="0"/>
    <x v="0"/>
    <x v="0"/>
    <s v="Y"/>
    <s v="Y"/>
    <s v="Y"/>
    <s v="Y"/>
    <s v="Sole Proprietorship"/>
    <s v="N"/>
    <x v="1"/>
    <x v="0"/>
    <x v="0"/>
    <s v="Food Stand, Food Truck, Food Cart"/>
    <n v="0"/>
    <n v="0"/>
    <m/>
  </r>
  <r>
    <x v="1265"/>
    <d v="2021-05-07T00:00:00"/>
    <s v="Paula Bass"/>
    <s v="2339 US 117 S suite H"/>
    <x v="25"/>
    <x v="0"/>
    <s v="27530"/>
    <x v="1264"/>
    <m/>
    <s v="R"/>
    <s v="Y"/>
    <s v="NC-01"/>
    <x v="0"/>
    <x v="1"/>
    <x v="1"/>
    <x v="0"/>
    <x v="1"/>
    <x v="0"/>
    <s v="N"/>
    <s v="Y"/>
    <s v="Y"/>
    <s v="Y"/>
    <s v="Self-Employed Individuals"/>
    <s v="Y"/>
    <x v="0"/>
    <x v="0"/>
    <x v="1"/>
    <s v="Other"/>
    <n v="0"/>
    <n v="0"/>
    <m/>
  </r>
  <r>
    <x v="1266"/>
    <d v="2021-05-07T00:00:00"/>
    <s v="Kim Cooks LLC"/>
    <s v="5621 Louisburg Rd STE 101"/>
    <x v="4"/>
    <x v="0"/>
    <s v="27616"/>
    <x v="1265"/>
    <s v="Subway"/>
    <s v="U"/>
    <s v="Y"/>
    <s v="NC-02"/>
    <x v="0"/>
    <x v="0"/>
    <x v="1"/>
    <x v="0"/>
    <x v="0"/>
    <x v="0"/>
    <s v="Y"/>
    <s v="Y"/>
    <s v="Y"/>
    <s v="Y"/>
    <s v="Limited  Liability Company(LLC)"/>
    <s v="Y"/>
    <x v="1"/>
    <x v="0"/>
    <x v="0"/>
    <s v="Restaurant"/>
    <n v="0"/>
    <n v="0"/>
    <m/>
  </r>
  <r>
    <x v="1267"/>
    <d v="2021-05-25T00:00:00"/>
    <s v="so-ca raleigh LLC"/>
    <s v="2130 Clark Ave"/>
    <x v="4"/>
    <x v="0"/>
    <s v="27605"/>
    <x v="1266"/>
    <m/>
    <s v="U"/>
    <s v="Y"/>
    <s v="NC-02"/>
    <x v="1"/>
    <x v="0"/>
    <x v="0"/>
    <x v="0"/>
    <x v="0"/>
    <x v="0"/>
    <s v="Y"/>
    <s v="Y"/>
    <s v="Y"/>
    <s v="Y"/>
    <s v="Corporation"/>
    <s v="N"/>
    <x v="0"/>
    <x v="0"/>
    <x v="1"/>
    <s v="Restaurant"/>
    <n v="0"/>
    <n v="0"/>
    <m/>
  </r>
  <r>
    <x v="1268"/>
    <d v="2021-05-25T00:00:00"/>
    <s v="UMAMI SEAFOOD INC"/>
    <s v="2421 E Ash St"/>
    <x v="25"/>
    <x v="0"/>
    <s v="27534"/>
    <x v="1267"/>
    <m/>
    <s v="R"/>
    <s v="N"/>
    <s v="NC-01"/>
    <x v="1"/>
    <x v="0"/>
    <x v="0"/>
    <x v="0"/>
    <x v="0"/>
    <x v="0"/>
    <s v="Y"/>
    <s v="Y"/>
    <s v="Y"/>
    <s v="Y"/>
    <s v="Corporation"/>
    <s v="N"/>
    <x v="1"/>
    <x v="0"/>
    <x v="1"/>
    <s v="Restaurant"/>
    <n v="0"/>
    <n v="0"/>
    <m/>
  </r>
  <r>
    <x v="1269"/>
    <d v="2021-05-07T00:00:00"/>
    <s v="Andres' Coffee &amp; Crepes LLC"/>
    <s v="315 Crossroads Blvd"/>
    <x v="28"/>
    <x v="0"/>
    <s v="27518"/>
    <x v="1268"/>
    <m/>
    <s v="U"/>
    <s v="N"/>
    <s v="NC-02"/>
    <x v="0"/>
    <x v="0"/>
    <x v="1"/>
    <x v="0"/>
    <x v="0"/>
    <x v="0"/>
    <s v="Y"/>
    <s v="Y"/>
    <s v="Y"/>
    <s v="Y"/>
    <s v="Limited  Liability Company(LLC)"/>
    <s v="N"/>
    <x v="1"/>
    <x v="0"/>
    <x v="1"/>
    <s v="Caterer &amp;&amp; Restaurant"/>
    <n v="0"/>
    <n v="0"/>
    <m/>
  </r>
  <r>
    <x v="1270"/>
    <d v="2021-05-07T00:00:00"/>
    <s v="Boba Express LLC"/>
    <s v="10039 University City Blvd Suite L"/>
    <x v="11"/>
    <x v="0"/>
    <s v="28213"/>
    <x v="1269"/>
    <m/>
    <s v="U"/>
    <s v="Y"/>
    <s v="NC-08"/>
    <x v="0"/>
    <x v="0"/>
    <x v="0"/>
    <x v="0"/>
    <x v="0"/>
    <x v="0"/>
    <s v="Y"/>
    <s v="Y"/>
    <s v="Y"/>
    <s v="Y"/>
    <s v="Corporation"/>
    <s v="Y"/>
    <x v="1"/>
    <x v="0"/>
    <x v="1"/>
    <s v="Restaurant"/>
    <n v="0"/>
    <n v="0"/>
    <m/>
  </r>
  <r>
    <x v="1271"/>
    <d v="2021-05-07T00:00:00"/>
    <s v="Kalethy Living LLC"/>
    <s v="4719 New Centre Dr Suite D"/>
    <x v="0"/>
    <x v="0"/>
    <s v="28405"/>
    <x v="1270"/>
    <m/>
    <s v="U"/>
    <s v="Y"/>
    <s v="NC-07"/>
    <x v="0"/>
    <x v="0"/>
    <x v="1"/>
    <x v="0"/>
    <x v="1"/>
    <x v="0"/>
    <s v="Y"/>
    <s v="Y"/>
    <s v="Y"/>
    <s v="Y"/>
    <s v="Limited  Liability Company(LLC)"/>
    <s v="N"/>
    <x v="1"/>
    <x v="0"/>
    <x v="1"/>
    <s v="Other &amp;&amp; Snack and Nonalcoholic Beverage Bar &amp;&amp; Restaurant"/>
    <n v="0"/>
    <n v="0"/>
    <m/>
  </r>
  <r>
    <x v="1272"/>
    <d v="2021-05-07T00:00:00"/>
    <s v="BGC Ventures LLC"/>
    <s v="4 Applewood Dr"/>
    <x v="9"/>
    <x v="0"/>
    <s v="28805"/>
    <x v="1271"/>
    <m/>
    <s v="U"/>
    <s v="N"/>
    <s v="NC-11"/>
    <x v="1"/>
    <x v="1"/>
    <x v="1"/>
    <x v="0"/>
    <x v="0"/>
    <x v="0"/>
    <s v="Y"/>
    <s v="Y"/>
    <s v="Y"/>
    <s v="Y"/>
    <s v="Limited  Liability Company(LLC)"/>
    <s v="N"/>
    <x v="1"/>
    <x v="0"/>
    <x v="0"/>
    <s v="Restaurant"/>
    <n v="0"/>
    <n v="0"/>
    <m/>
  </r>
  <r>
    <x v="1273"/>
    <d v="2021-05-25T00:00:00"/>
    <s v="Mister Bartender LLC"/>
    <s v="9429 Night Harbor Dr SE"/>
    <x v="225"/>
    <x v="0"/>
    <s v="28451"/>
    <x v="1272"/>
    <m/>
    <s v="R"/>
    <s v="N"/>
    <s v="NC-07"/>
    <x v="0"/>
    <x v="0"/>
    <x v="0"/>
    <x v="0"/>
    <x v="1"/>
    <x v="0"/>
    <s v="N"/>
    <s v="N"/>
    <s v="Y"/>
    <s v="N"/>
    <s v="Single Member LLC"/>
    <s v="N"/>
    <x v="1"/>
    <x v="1"/>
    <x v="0"/>
    <s v="Other &amp;&amp; Caterer"/>
    <n v="0"/>
    <n v="0"/>
    <m/>
  </r>
  <r>
    <x v="1274"/>
    <d v="2021-05-07T00:00:00"/>
    <s v="ots albemarle inc"/>
    <s v="114 S 2nd St"/>
    <x v="100"/>
    <x v="0"/>
    <s v="28001"/>
    <x v="1273"/>
    <m/>
    <s v="R"/>
    <s v="Y"/>
    <s v="NC-08"/>
    <x v="1"/>
    <x v="0"/>
    <x v="0"/>
    <x v="0"/>
    <x v="0"/>
    <x v="0"/>
    <s v="Y"/>
    <s v="Y"/>
    <s v="Y"/>
    <s v="Y"/>
    <s v="Limited  Liability Company(LLC)"/>
    <s v="Y"/>
    <x v="1"/>
    <x v="0"/>
    <x v="0"/>
    <s v="Restaurant"/>
    <n v="0"/>
    <n v="0"/>
    <m/>
  </r>
  <r>
    <x v="1275"/>
    <d v="2021-05-07T00:00:00"/>
    <s v="Simply Asian Restaurant Inc"/>
    <s v="1337 E Dixie Dr"/>
    <x v="51"/>
    <x v="0"/>
    <s v="27203"/>
    <x v="1274"/>
    <m/>
    <s v="R"/>
    <s v="N"/>
    <s v="NC-13"/>
    <x v="1"/>
    <x v="0"/>
    <x v="0"/>
    <x v="0"/>
    <x v="0"/>
    <x v="0"/>
    <s v="Y"/>
    <s v="Y"/>
    <s v="Y"/>
    <s v="Y"/>
    <s v="Corporation"/>
    <s v="Y"/>
    <x v="0"/>
    <x v="0"/>
    <x v="1"/>
    <s v="Restaurant"/>
    <n v="0"/>
    <n v="0"/>
    <m/>
  </r>
  <r>
    <x v="1276"/>
    <d v="2021-05-07T00:00:00"/>
    <s v="Natelege Bryant"/>
    <s v="1613 Holly Hill Dr."/>
    <x v="8"/>
    <x v="0"/>
    <s v="27713"/>
    <x v="1275"/>
    <m/>
    <s v="U"/>
    <s v="N"/>
    <s v="NC-04"/>
    <x v="0"/>
    <x v="1"/>
    <x v="1"/>
    <x v="0"/>
    <x v="1"/>
    <x v="1"/>
    <s v="Y"/>
    <s v="Y"/>
    <s v="N"/>
    <s v="N"/>
    <s v="Sole Proprietorship"/>
    <s v="N"/>
    <x v="1"/>
    <x v="0"/>
    <x v="1"/>
    <s v="Caterer"/>
    <n v="0"/>
    <n v="0"/>
    <m/>
  </r>
  <r>
    <x v="1277"/>
    <d v="2021-05-07T00:00:00"/>
    <s v="Great Universe Inc"/>
    <s v="7128 Albemarle Rd. Ste. A"/>
    <x v="11"/>
    <x v="0"/>
    <s v="28227"/>
    <x v="1276"/>
    <m/>
    <s v="U"/>
    <s v="N"/>
    <s v="NC-08"/>
    <x v="0"/>
    <x v="0"/>
    <x v="0"/>
    <x v="0"/>
    <x v="0"/>
    <x v="0"/>
    <s v="Y"/>
    <s v="Y"/>
    <s v="Y"/>
    <s v="Y"/>
    <s v="Subchapter S Corporation"/>
    <s v="N"/>
    <x v="1"/>
    <x v="0"/>
    <x v="1"/>
    <s v="Restaurant"/>
    <n v="0"/>
    <n v="0"/>
    <m/>
  </r>
  <r>
    <x v="1278"/>
    <d v="2021-05-07T00:00:00"/>
    <s v="MARK KEYZER"/>
    <s v="91 Vreugdenhil Rd"/>
    <x v="226"/>
    <x v="0"/>
    <s v="27860"/>
    <x v="1277"/>
    <m/>
    <s v="R"/>
    <s v="Y"/>
    <s v="NC-01"/>
    <x v="0"/>
    <x v="0"/>
    <x v="1"/>
    <x v="0"/>
    <x v="0"/>
    <x v="0"/>
    <s v="Y"/>
    <s v="N"/>
    <s v="Y"/>
    <s v="Y"/>
    <s v="Sole Proprietorship"/>
    <s v="N"/>
    <x v="1"/>
    <x v="0"/>
    <x v="0"/>
    <s v="Caterer &amp;&amp; Restaurant"/>
    <n v="0"/>
    <n v="0"/>
    <m/>
  </r>
  <r>
    <x v="1279"/>
    <d v="2021-05-07T00:00:00"/>
    <s v="Kaleidoscope Consortium llc"/>
    <s v="1053 E Whitaker Mill Road STE 111"/>
    <x v="4"/>
    <x v="0"/>
    <s v="27604"/>
    <x v="1278"/>
    <m/>
    <s v="U"/>
    <s v="N"/>
    <s v="NC-02"/>
    <x v="1"/>
    <x v="1"/>
    <x v="0"/>
    <x v="0"/>
    <x v="0"/>
    <x v="0"/>
    <s v="Y"/>
    <s v="Y"/>
    <s v="Y"/>
    <s v="Y"/>
    <s v="Corporation"/>
    <s v="Y"/>
    <x v="0"/>
    <x v="0"/>
    <x v="1"/>
    <s v="Other &amp;&amp; Restaurant"/>
    <n v="0"/>
    <n v="0"/>
    <m/>
  </r>
  <r>
    <x v="1280"/>
    <d v="2021-05-25T00:00:00"/>
    <s v="Kodatrent LLC"/>
    <s v="1 Page Ave #139"/>
    <x v="9"/>
    <x v="0"/>
    <s v="28801"/>
    <x v="1279"/>
    <m/>
    <s v="U"/>
    <s v="Y"/>
    <s v="NC-11"/>
    <x v="0"/>
    <x v="1"/>
    <x v="0"/>
    <x v="0"/>
    <x v="0"/>
    <x v="0"/>
    <s v="Y"/>
    <s v="Y"/>
    <s v="Y"/>
    <s v="Y"/>
    <s v="Limited  Liability Company(LLC)"/>
    <s v="N"/>
    <x v="0"/>
    <x v="0"/>
    <x v="1"/>
    <s v="Restaurant"/>
    <n v="0"/>
    <n v="0"/>
    <m/>
  </r>
  <r>
    <x v="1281"/>
    <d v="2021-05-07T00:00:00"/>
    <s v="The Felix Caf LLC."/>
    <s v="5226 S College Rd Ste 11"/>
    <x v="0"/>
    <x v="0"/>
    <s v="28412"/>
    <x v="1280"/>
    <m/>
    <s v="U"/>
    <s v="N"/>
    <s v="NC-07"/>
    <x v="0"/>
    <x v="0"/>
    <x v="1"/>
    <x v="0"/>
    <x v="1"/>
    <x v="0"/>
    <s v="Y"/>
    <s v="Y"/>
    <s v="Y"/>
    <s v="Y"/>
    <s v="Limited  Liability Company(LLC)"/>
    <s v="N"/>
    <x v="1"/>
    <x v="0"/>
    <x v="0"/>
    <s v="Restaurant"/>
    <n v="0"/>
    <n v="0"/>
    <m/>
  </r>
  <r>
    <x v="1282"/>
    <d v="2021-05-25T00:00:00"/>
    <s v="Danielle phoenix"/>
    <s v="1125 Homestead Glen Blvd"/>
    <x v="11"/>
    <x v="0"/>
    <s v="28214"/>
    <x v="1281"/>
    <m/>
    <s v="U"/>
    <s v="N"/>
    <s v="NC-12"/>
    <x v="0"/>
    <x v="1"/>
    <x v="1"/>
    <x v="0"/>
    <x v="0"/>
    <x v="1"/>
    <s v="Y"/>
    <s v="Y"/>
    <s v="Y"/>
    <s v="Y"/>
    <s v="Self-Employed Individuals"/>
    <s v="Y"/>
    <x v="0"/>
    <x v="0"/>
    <x v="1"/>
    <s v="Food Stand, Food Truck, Food Cart"/>
    <n v="0"/>
    <n v="0"/>
    <m/>
  </r>
  <r>
    <x v="1283"/>
    <d v="2021-05-25T00:00:00"/>
    <s v="Susan Colomaio"/>
    <s v="110 E Caswell St"/>
    <x v="125"/>
    <x v="0"/>
    <s v="28501"/>
    <x v="1282"/>
    <m/>
    <s v="R"/>
    <s v="Y"/>
    <s v="NC-03"/>
    <x v="0"/>
    <x v="0"/>
    <x v="1"/>
    <x v="0"/>
    <x v="0"/>
    <x v="0"/>
    <s v="Y"/>
    <s v="Y"/>
    <s v="Y"/>
    <s v="Y"/>
    <s v="Sole Proprietorship"/>
    <s v="Y"/>
    <x v="0"/>
    <x v="0"/>
    <x v="1"/>
    <s v="Caterer"/>
    <n v="0"/>
    <n v="0"/>
    <m/>
  </r>
  <r>
    <x v="1284"/>
    <d v="2021-05-25T00:00:00"/>
    <s v="MR TOKYO MONROE LLC"/>
    <s v="2239 W Roosevelt Blvd"/>
    <x v="174"/>
    <x v="0"/>
    <s v="28110"/>
    <x v="1283"/>
    <m/>
    <s v="U"/>
    <s v="Y"/>
    <s v="NC-09"/>
    <x v="1"/>
    <x v="0"/>
    <x v="0"/>
    <x v="0"/>
    <x v="0"/>
    <x v="0"/>
    <s v="Y"/>
    <s v="Y"/>
    <s v="Y"/>
    <s v="Y"/>
    <s v="Limited  Liability Company(LLC)"/>
    <s v="N"/>
    <x v="1"/>
    <x v="0"/>
    <x v="0"/>
    <s v="Restaurant"/>
    <n v="0"/>
    <n v="0"/>
    <m/>
  </r>
  <r>
    <x v="1285"/>
    <d v="2021-05-07T00:00:00"/>
    <s v="Sonya Wylie"/>
    <s v="1813 Lochwood Dr"/>
    <x v="12"/>
    <x v="0"/>
    <s v="27406"/>
    <x v="1284"/>
    <m/>
    <s v="U"/>
    <s v="Y"/>
    <s v="NC-06"/>
    <x v="0"/>
    <x v="1"/>
    <x v="1"/>
    <x v="0"/>
    <x v="0"/>
    <x v="1"/>
    <s v="Y"/>
    <s v="N"/>
    <s v="Y"/>
    <s v="N"/>
    <s v="Sole Proprietorship"/>
    <s v="N"/>
    <x v="0"/>
    <x v="0"/>
    <x v="1"/>
    <s v="Food Stand, Food Truck, Food Cart"/>
    <n v="0"/>
    <n v="0"/>
    <m/>
  </r>
  <r>
    <x v="1286"/>
    <d v="2021-05-07T00:00:00"/>
    <s v="WBG &amp; Associates LLC dba Eat Here and Fly"/>
    <s v="7435 Zephyr Place"/>
    <x v="22"/>
    <x v="0"/>
    <s v="28027"/>
    <x v="1285"/>
    <m/>
    <s v="U"/>
    <s v="Y"/>
    <s v="NC-08"/>
    <x v="0"/>
    <x v="0"/>
    <x v="1"/>
    <x v="0"/>
    <x v="1"/>
    <x v="0"/>
    <s v="Y"/>
    <s v="Y"/>
    <s v="Y"/>
    <s v="Y"/>
    <s v="Limited  Liability Company(LLC)"/>
    <s v="N"/>
    <x v="1"/>
    <x v="0"/>
    <x v="1"/>
    <s v="Other &amp;&amp; Snack and Nonalcoholic Beverage Bar &amp;&amp; Caterer"/>
    <n v="0"/>
    <n v="0"/>
    <m/>
  </r>
  <r>
    <x v="1287"/>
    <d v="2021-05-07T00:00:00"/>
    <s v="Wired Cafe Coffee Bar LLC"/>
    <s v="5001 Laurinda Dr"/>
    <x v="12"/>
    <x v="0"/>
    <s v="27410"/>
    <x v="1286"/>
    <m/>
    <s v="U"/>
    <s v="N"/>
    <s v="NC-06"/>
    <x v="0"/>
    <x v="0"/>
    <x v="1"/>
    <x v="0"/>
    <x v="0"/>
    <x v="0"/>
    <s v="N"/>
    <s v="N"/>
    <s v="Y"/>
    <s v="Y"/>
    <s v="Limited  Liability Company(LLC)"/>
    <s v="N"/>
    <x v="0"/>
    <x v="0"/>
    <x v="1"/>
    <s v="Food Stand, Food Truck, Food Cart"/>
    <n v="0"/>
    <n v="0"/>
    <m/>
  </r>
  <r>
    <x v="1288"/>
    <d v="2021-05-25T00:00:00"/>
    <s v="Continenza of NC LLC"/>
    <s v="2176 Midland Rd"/>
    <x v="57"/>
    <x v="0"/>
    <s v="28387"/>
    <x v="1287"/>
    <m/>
    <s v="R"/>
    <s v="Y"/>
    <s v="NC-09"/>
    <x v="1"/>
    <x v="1"/>
    <x v="0"/>
    <x v="0"/>
    <x v="0"/>
    <x v="0"/>
    <s v="Y"/>
    <s v="Y"/>
    <s v="Y"/>
    <s v="Y"/>
    <s v="Limited  Liability Company(LLC)"/>
    <s v="N"/>
    <x v="0"/>
    <x v="0"/>
    <x v="1"/>
    <s v="Restaurant"/>
    <n v="0"/>
    <n v="0"/>
    <m/>
  </r>
  <r>
    <x v="1289"/>
    <d v="2021-05-07T00:00:00"/>
    <s v="V Judge LLC"/>
    <s v="137 E Davie St"/>
    <x v="4"/>
    <x v="0"/>
    <s v="27601"/>
    <x v="1288"/>
    <s v="Amorino Gelato Al Naturale"/>
    <s v="U"/>
    <s v="Y"/>
    <s v="NC-02"/>
    <x v="0"/>
    <x v="0"/>
    <x v="1"/>
    <x v="0"/>
    <x v="0"/>
    <x v="0"/>
    <s v="Y"/>
    <s v="Y"/>
    <s v="Y"/>
    <s v="Y"/>
    <s v="Limited  Liability Company(LLC)"/>
    <s v="N"/>
    <x v="0"/>
    <x v="0"/>
    <x v="1"/>
    <s v="Snack and Nonalcoholic Beverage Bar"/>
    <n v="0"/>
    <n v="0"/>
    <m/>
  </r>
  <r>
    <x v="1290"/>
    <d v="2021-05-25T00:00:00"/>
    <s v="Roxbury Nightlife LLC"/>
    <s v="116 W 5th St"/>
    <x v="11"/>
    <x v="0"/>
    <s v="28202"/>
    <x v="1289"/>
    <m/>
    <s v="U"/>
    <s v="N"/>
    <s v="NC-12"/>
    <x v="1"/>
    <x v="1"/>
    <x v="1"/>
    <x v="0"/>
    <x v="0"/>
    <x v="0"/>
    <s v="N"/>
    <s v="Y"/>
    <s v="Y"/>
    <s v="Y"/>
    <s v="Limited  Liability Company(LLC)"/>
    <s v="N"/>
    <x v="1"/>
    <x v="0"/>
    <x v="0"/>
    <s v="Bar, Saloon, Lounge, Tavern"/>
    <n v="0"/>
    <n v="0"/>
    <m/>
  </r>
  <r>
    <x v="1291"/>
    <d v="2021-05-07T00:00:00"/>
    <s v="KT Pub LLC"/>
    <s v="301 S Jarvis St"/>
    <x v="34"/>
    <x v="0"/>
    <s v="27858"/>
    <x v="1290"/>
    <m/>
    <s v="U"/>
    <s v="Y"/>
    <s v="NC-01"/>
    <x v="0"/>
    <x v="0"/>
    <x v="1"/>
    <x v="0"/>
    <x v="0"/>
    <x v="0"/>
    <s v="Y"/>
    <s v="Y"/>
    <s v="Y"/>
    <s v="Y"/>
    <s v="Corporation"/>
    <s v="N"/>
    <x v="0"/>
    <x v="0"/>
    <x v="1"/>
    <s v="Restaurant"/>
    <n v="0"/>
    <n v="0"/>
    <m/>
  </r>
  <r>
    <x v="1292"/>
    <d v="2021-05-25T00:00:00"/>
    <s v="REDEYE DINER LLC"/>
    <s v="210 E Trade St SUITE C149"/>
    <x v="11"/>
    <x v="0"/>
    <s v="28202"/>
    <x v="1291"/>
    <m/>
    <s v="U"/>
    <s v="N"/>
    <s v="NC-12"/>
    <x v="0"/>
    <x v="1"/>
    <x v="1"/>
    <x v="0"/>
    <x v="0"/>
    <x v="0"/>
    <s v="Y"/>
    <s v="Y"/>
    <s v="Y"/>
    <s v="Y"/>
    <s v="Limited  Liability Company(LLC)"/>
    <s v="N"/>
    <x v="0"/>
    <x v="0"/>
    <x v="1"/>
    <s v="Other &amp;&amp; Restaurant"/>
    <n v="0"/>
    <n v="0"/>
    <m/>
  </r>
  <r>
    <x v="1293"/>
    <d v="2021-05-25T00:00:00"/>
    <s v="Aviator Brewing Company Inc."/>
    <s v="600 Broad St"/>
    <x v="189"/>
    <x v="0"/>
    <s v="27526"/>
    <x v="1292"/>
    <m/>
    <s v="R"/>
    <s v="N"/>
    <s v="NC-02"/>
    <x v="0"/>
    <x v="1"/>
    <x v="0"/>
    <x v="1"/>
    <x v="1"/>
    <x v="0"/>
    <s v="Y"/>
    <s v="N"/>
    <s v="N"/>
    <s v="N"/>
    <s v="Corporation"/>
    <s v="Y"/>
    <x v="0"/>
    <x v="1"/>
    <x v="0"/>
    <s v="Restaurant"/>
    <n v="0"/>
    <n v="0"/>
    <m/>
  </r>
  <r>
    <x v="1294"/>
    <d v="2021-05-07T00:00:00"/>
    <s v="Major Arcana Seventeen LLC"/>
    <s v="331 W Main St"/>
    <x v="8"/>
    <x v="0"/>
    <s v="27701"/>
    <x v="1293"/>
    <m/>
    <s v="U"/>
    <s v="Y"/>
    <s v="NC-04"/>
    <x v="1"/>
    <x v="0"/>
    <x v="0"/>
    <x v="0"/>
    <x v="0"/>
    <x v="0"/>
    <s v="Y"/>
    <s v="Y"/>
    <s v="Y"/>
    <s v="Y"/>
    <s v="Limited  Liability Company(LLC)"/>
    <s v="N"/>
    <x v="0"/>
    <x v="0"/>
    <x v="1"/>
    <s v="Bar, Saloon, Lounge, Tavern"/>
    <n v="0"/>
    <n v="0"/>
    <m/>
  </r>
  <r>
    <x v="1295"/>
    <d v="2021-05-07T00:00:00"/>
    <s v="BP Subs Inc."/>
    <s v="3421 Murchison Rd Ste A"/>
    <x v="40"/>
    <x v="0"/>
    <s v="28311"/>
    <x v="1294"/>
    <s v="Subway"/>
    <s v="U"/>
    <s v="Y"/>
    <s v="NC-08"/>
    <x v="0"/>
    <x v="1"/>
    <x v="1"/>
    <x v="0"/>
    <x v="1"/>
    <x v="0"/>
    <s v="Y"/>
    <s v="Y"/>
    <s v="N"/>
    <s v="Y"/>
    <s v="Corporation"/>
    <s v="N"/>
    <x v="1"/>
    <x v="0"/>
    <x v="0"/>
    <s v="Restaurant"/>
    <n v="0"/>
    <n v="0"/>
    <m/>
  </r>
  <r>
    <x v="1296"/>
    <d v="2021-05-25T00:00:00"/>
    <s v="The Green Room Restaurant Inc"/>
    <s v="12 Church St"/>
    <x v="9"/>
    <x v="0"/>
    <s v="28801"/>
    <x v="1295"/>
    <m/>
    <s v="U"/>
    <s v="Y"/>
    <s v="NC-11"/>
    <x v="0"/>
    <x v="1"/>
    <x v="1"/>
    <x v="0"/>
    <x v="0"/>
    <x v="0"/>
    <s v="Y"/>
    <s v="Y"/>
    <s v="Y"/>
    <s v="Y"/>
    <s v="Corporation"/>
    <s v="N"/>
    <x v="0"/>
    <x v="0"/>
    <x v="1"/>
    <s v="Restaurant"/>
    <n v="0"/>
    <n v="0"/>
    <m/>
  </r>
  <r>
    <x v="1297"/>
    <d v="2021-05-07T00:00:00"/>
    <s v="Virgils Jamaica"/>
    <s v="105 Kerigon Lane"/>
    <x v="227"/>
    <x v="0"/>
    <s v="27596"/>
    <x v="1296"/>
    <m/>
    <s v="R"/>
    <s v="N"/>
    <s v="NC-04"/>
    <x v="0"/>
    <x v="1"/>
    <x v="1"/>
    <x v="1"/>
    <x v="1"/>
    <x v="0"/>
    <s v="Y"/>
    <s v="N"/>
    <s v="N"/>
    <s v="N"/>
    <s v="Sole Proprietorship"/>
    <s v="N"/>
    <x v="0"/>
    <x v="0"/>
    <x v="1"/>
    <s v="Food Stand, Food Truck, Food Cart"/>
    <n v="0"/>
    <n v="0"/>
    <m/>
  </r>
  <r>
    <x v="1298"/>
    <d v="2021-05-07T00:00:00"/>
    <s v="AFFABEL VENTURES LLC"/>
    <s v="909 Smokey Park Hwy"/>
    <x v="228"/>
    <x v="0"/>
    <s v="28715"/>
    <x v="1297"/>
    <m/>
    <s v="U"/>
    <s v="N"/>
    <s v="NC-11"/>
    <x v="0"/>
    <x v="1"/>
    <x v="1"/>
    <x v="0"/>
    <x v="0"/>
    <x v="0"/>
    <s v="Y"/>
    <s v="Y"/>
    <s v="Y"/>
    <s v="Y"/>
    <s v="Limited  Liability Company(LLC)"/>
    <s v="N"/>
    <x v="0"/>
    <x v="0"/>
    <x v="1"/>
    <s v="Restaurant"/>
    <n v="0"/>
    <n v="0"/>
    <m/>
  </r>
  <r>
    <x v="1299"/>
    <d v="2021-05-07T00:00:00"/>
    <s v="YJW enterprises Inc"/>
    <s v="6910 fayetteville rd ste 242"/>
    <x v="8"/>
    <x v="0"/>
    <s v="27713"/>
    <x v="1298"/>
    <m/>
    <s v="U"/>
    <s v="N"/>
    <s v="NC-02"/>
    <x v="0"/>
    <x v="0"/>
    <x v="0"/>
    <x v="0"/>
    <x v="0"/>
    <x v="0"/>
    <s v="Y"/>
    <s v="Y"/>
    <s v="Y"/>
    <s v="Y"/>
    <s v="Corporation"/>
    <s v="N"/>
    <x v="1"/>
    <x v="0"/>
    <x v="0"/>
    <s v="Restaurant"/>
    <n v="0"/>
    <n v="0"/>
    <m/>
  </r>
  <r>
    <x v="1300"/>
    <d v="2021-05-07T00:00:00"/>
    <s v="MOO &amp; BREW LLC"/>
    <s v="1300 Central Ave"/>
    <x v="11"/>
    <x v="0"/>
    <s v="28205"/>
    <x v="1299"/>
    <m/>
    <s v="U"/>
    <s v="N"/>
    <s v="NC-12"/>
    <x v="1"/>
    <x v="1"/>
    <x v="1"/>
    <x v="0"/>
    <x v="0"/>
    <x v="0"/>
    <s v="Y"/>
    <s v="Y"/>
    <s v="Y"/>
    <s v="Y"/>
    <s v="Limited  Liability Company(LLC)"/>
    <s v="Y"/>
    <x v="0"/>
    <x v="0"/>
    <x v="1"/>
    <s v="Restaurant"/>
    <n v="0"/>
    <n v="0"/>
    <m/>
  </r>
  <r>
    <x v="1301"/>
    <d v="2021-05-25T00:00:00"/>
    <s v="MEDI BITES LLC"/>
    <s v="124 Madison Square Ln"/>
    <x v="28"/>
    <x v="0"/>
    <s v="27513"/>
    <x v="1300"/>
    <m/>
    <s v="U"/>
    <s v="N"/>
    <s v="NC-02"/>
    <x v="0"/>
    <x v="0"/>
    <x v="0"/>
    <x v="0"/>
    <x v="1"/>
    <x v="0"/>
    <s v="N"/>
    <s v="Y"/>
    <s v="N"/>
    <s v="Y"/>
    <s v="Single Member LLC"/>
    <s v="N"/>
    <x v="1"/>
    <x v="0"/>
    <x v="0"/>
    <s v="Food Stand, Food Truck, Food Cart"/>
    <n v="0"/>
    <n v="0"/>
    <m/>
  </r>
  <r>
    <x v="1302"/>
    <d v="2021-05-07T00:00:00"/>
    <s v="Phyllis Graves"/>
    <s v="101 S.Scales St"/>
    <x v="102"/>
    <x v="0"/>
    <s v="27320"/>
    <x v="1301"/>
    <m/>
    <s v="R"/>
    <s v="Y"/>
    <s v="NC-06"/>
    <x v="0"/>
    <x v="1"/>
    <x v="1"/>
    <x v="0"/>
    <x v="0"/>
    <x v="0"/>
    <s v="Y"/>
    <s v="Y"/>
    <s v="Y"/>
    <s v="Y"/>
    <s v="Sole Proprietorship"/>
    <s v="N"/>
    <x v="1"/>
    <x v="0"/>
    <x v="1"/>
    <s v="Other"/>
    <n v="0"/>
    <n v="0"/>
    <m/>
  </r>
  <r>
    <x v="1303"/>
    <d v="2021-05-07T00:00:00"/>
    <s v="The Open Eye Cafe LLC"/>
    <s v="101 S Greensboro St"/>
    <x v="32"/>
    <x v="0"/>
    <s v="27510"/>
    <x v="1302"/>
    <m/>
    <s v="U"/>
    <s v="N"/>
    <s v="NC-04"/>
    <x v="1"/>
    <x v="1"/>
    <x v="1"/>
    <x v="1"/>
    <x v="0"/>
    <x v="0"/>
    <s v="Y"/>
    <s v="Y"/>
    <s v="N"/>
    <s v="Y"/>
    <s v="Limited  Liability Company(LLC)"/>
    <s v="Y"/>
    <x v="1"/>
    <x v="0"/>
    <x v="1"/>
    <s v="Snack and Nonalcoholic Beverage Bar"/>
    <n v="0"/>
    <n v="0"/>
    <m/>
  </r>
  <r>
    <x v="1304"/>
    <d v="2021-05-07T00:00:00"/>
    <s v="Peace-A-Pie Makers LLC"/>
    <s v="1185 Lenoir Rhyne Blvd SE"/>
    <x v="21"/>
    <x v="0"/>
    <s v="28602"/>
    <x v="1303"/>
    <s v="Mellow Mushroom"/>
    <s v="R"/>
    <s v="Y"/>
    <s v="NC-05"/>
    <x v="0"/>
    <x v="1"/>
    <x v="0"/>
    <x v="0"/>
    <x v="0"/>
    <x v="0"/>
    <s v="Y"/>
    <s v="Y"/>
    <s v="Y"/>
    <s v="Y"/>
    <s v="Limited  Liability Company(LLC)"/>
    <s v="N"/>
    <x v="0"/>
    <x v="1"/>
    <x v="1"/>
    <s v="Restaurant"/>
    <n v="0"/>
    <n v="0"/>
    <m/>
  </r>
  <r>
    <x v="1305"/>
    <d v="2021-05-25T00:00:00"/>
    <s v="JIN ZHENG"/>
    <s v="1321 5th Ave"/>
    <x v="127"/>
    <x v="0"/>
    <s v="27529"/>
    <x v="1304"/>
    <m/>
    <s v="U"/>
    <s v="N"/>
    <s v="NC-02"/>
    <x v="0"/>
    <x v="0"/>
    <x v="1"/>
    <x v="0"/>
    <x v="0"/>
    <x v="0"/>
    <s v="Y"/>
    <s v="Y"/>
    <s v="Y"/>
    <s v="Y"/>
    <s v="Sole Proprietorship"/>
    <s v="Y"/>
    <x v="1"/>
    <x v="0"/>
    <x v="0"/>
    <s v="Restaurant"/>
    <n v="0"/>
    <n v="0"/>
    <m/>
  </r>
  <r>
    <x v="1306"/>
    <d v="2021-05-25T00:00:00"/>
    <s v="XUERU ZHU"/>
    <s v="1861 AVERSBORO RD"/>
    <x v="127"/>
    <x v="0"/>
    <s v="27529"/>
    <x v="1305"/>
    <m/>
    <s v="U"/>
    <s v="N"/>
    <s v="NC-02"/>
    <x v="1"/>
    <x v="0"/>
    <x v="0"/>
    <x v="0"/>
    <x v="0"/>
    <x v="0"/>
    <s v="Y"/>
    <s v="Y"/>
    <s v="Y"/>
    <s v="Y"/>
    <s v="Sole Proprietorship"/>
    <s v="Y"/>
    <x v="0"/>
    <x v="0"/>
    <x v="1"/>
    <s v="Restaurant"/>
    <n v="0"/>
    <n v="0"/>
    <m/>
  </r>
  <r>
    <x v="1307"/>
    <d v="2021-05-07T00:00:00"/>
    <s v="Huff MJ LLC"/>
    <s v="5617 Carolina Beach Rd Ste 100"/>
    <x v="0"/>
    <x v="0"/>
    <s v="28412"/>
    <x v="1306"/>
    <s v="Fuzzy Peach"/>
    <s v="U"/>
    <s v="N"/>
    <s v="NC-07"/>
    <x v="0"/>
    <x v="1"/>
    <x v="1"/>
    <x v="1"/>
    <x v="1"/>
    <x v="0"/>
    <s v="Y"/>
    <s v="Y"/>
    <s v="N"/>
    <s v="Y"/>
    <s v="Limited  Liability Company(LLC)"/>
    <s v="N"/>
    <x v="1"/>
    <x v="0"/>
    <x v="0"/>
    <s v="Restaurant"/>
    <n v="0"/>
    <n v="0"/>
    <m/>
  </r>
  <r>
    <x v="1308"/>
    <d v="2021-05-07T00:00:00"/>
    <s v="The Small B&amp;B Cafe Inc"/>
    <s v="219 East St"/>
    <x v="114"/>
    <x v="0"/>
    <s v="27312"/>
    <x v="1307"/>
    <m/>
    <s v="R"/>
    <s v="N"/>
    <s v="NC-04"/>
    <x v="0"/>
    <x v="1"/>
    <x v="0"/>
    <x v="0"/>
    <x v="0"/>
    <x v="0"/>
    <s v="Y"/>
    <s v="Y"/>
    <s v="Y"/>
    <s v="Y"/>
    <s v="Corporation"/>
    <s v="N"/>
    <x v="0"/>
    <x v="0"/>
    <x v="1"/>
    <s v="Restaurant"/>
    <n v="0"/>
    <n v="0"/>
    <m/>
  </r>
  <r>
    <x v="1309"/>
    <d v="2021-05-07T00:00:00"/>
    <s v="The Kilted Buffalo"/>
    <s v="8625 Townley Rd"/>
    <x v="45"/>
    <x v="0"/>
    <s v="28078"/>
    <x v="1308"/>
    <m/>
    <s v="U"/>
    <s v="N"/>
    <s v="NC-08"/>
    <x v="0"/>
    <x v="0"/>
    <x v="1"/>
    <x v="0"/>
    <x v="0"/>
    <x v="0"/>
    <s v="Y"/>
    <s v="Y"/>
    <s v="Y"/>
    <s v="Y"/>
    <s v="Corporation"/>
    <s v="N"/>
    <x v="0"/>
    <x v="1"/>
    <x v="0"/>
    <s v="Bar, Saloon, Lounge, Tavern"/>
    <n v="0"/>
    <n v="0"/>
    <m/>
  </r>
  <r>
    <x v="1310"/>
    <d v="2021-05-07T00:00:00"/>
    <s v="meg-art pottery inc"/>
    <s v="15940 northcross drive suite a"/>
    <x v="45"/>
    <x v="0"/>
    <s v="28078"/>
    <x v="1309"/>
    <m/>
    <s v="U"/>
    <s v="N"/>
    <s v="NC-08"/>
    <x v="0"/>
    <x v="0"/>
    <x v="1"/>
    <x v="0"/>
    <x v="0"/>
    <x v="0"/>
    <s v="Y"/>
    <s v="Y"/>
    <s v="Y"/>
    <s v="Y"/>
    <s v="Subchapter S Corporation"/>
    <s v="N"/>
    <x v="0"/>
    <x v="0"/>
    <x v="1"/>
    <s v="Snack and Nonalcoholic Beverage Bar"/>
    <n v="0"/>
    <n v="0"/>
    <m/>
  </r>
  <r>
    <x v="1311"/>
    <d v="2021-05-25T00:00:00"/>
    <s v="JBK Ventures LLC"/>
    <s v="161 Southwood Park Rd"/>
    <x v="10"/>
    <x v="0"/>
    <s v="28117"/>
    <x v="1310"/>
    <m/>
    <s v="R"/>
    <s v="N"/>
    <s v="NC-10"/>
    <x v="1"/>
    <x v="0"/>
    <x v="0"/>
    <x v="0"/>
    <x v="0"/>
    <x v="0"/>
    <s v="Y"/>
    <s v="Y"/>
    <s v="Y"/>
    <s v="Y"/>
    <s v="Limited  Liability Company(LLC)"/>
    <s v="N"/>
    <x v="1"/>
    <x v="0"/>
    <x v="0"/>
    <s v="Other &amp;&amp; Licensed Alcohol Producer &amp;&amp; Caterer &amp;&amp; Restaurant"/>
    <n v="0"/>
    <n v="0"/>
    <m/>
  </r>
  <r>
    <x v="1312"/>
    <d v="2021-05-25T00:00:00"/>
    <s v="SomeCorral LLC"/>
    <s v="3551 Grenelle St"/>
    <x v="4"/>
    <x v="0"/>
    <s v="27603"/>
    <x v="1311"/>
    <s v="Golden Corral"/>
    <s v="U"/>
    <s v="Y"/>
    <s v="NC-02"/>
    <x v="1"/>
    <x v="0"/>
    <x v="0"/>
    <x v="0"/>
    <x v="0"/>
    <x v="0"/>
    <s v="Y"/>
    <s v="Y"/>
    <s v="Y"/>
    <s v="Y"/>
    <s v="Limited  Liability Company(LLC)"/>
    <s v="N"/>
    <x v="1"/>
    <x v="0"/>
    <x v="0"/>
    <s v="Restaurant"/>
    <n v="0"/>
    <n v="0"/>
    <m/>
  </r>
  <r>
    <x v="1313"/>
    <d v="2021-05-07T00:00:00"/>
    <s v="OPH Factory South LLC"/>
    <s v="915 Charlottetowne Ave"/>
    <x v="11"/>
    <x v="0"/>
    <s v="28204"/>
    <x v="1312"/>
    <s v="The Original Pancake House"/>
    <s v="U"/>
    <s v="N"/>
    <s v="NC-12"/>
    <x v="0"/>
    <x v="0"/>
    <x v="1"/>
    <x v="0"/>
    <x v="0"/>
    <x v="0"/>
    <s v="Y"/>
    <s v="Y"/>
    <s v="Y"/>
    <s v="Y"/>
    <s v="Limited  Liability Company(LLC)"/>
    <s v="N"/>
    <x v="0"/>
    <x v="0"/>
    <x v="1"/>
    <s v="Restaurant"/>
    <n v="0"/>
    <n v="0"/>
    <m/>
  </r>
  <r>
    <x v="1314"/>
    <d v="2021-05-25T00:00:00"/>
    <s v="S. Dararouksa LLC."/>
    <s v="301 Glenwood Ave STE.190"/>
    <x v="4"/>
    <x v="0"/>
    <s v="27603"/>
    <x v="1313"/>
    <m/>
    <s v="U"/>
    <s v="N"/>
    <s v="NC-02"/>
    <x v="1"/>
    <x v="0"/>
    <x v="0"/>
    <x v="0"/>
    <x v="0"/>
    <x v="0"/>
    <s v="Y"/>
    <s v="Y"/>
    <s v="Y"/>
    <s v="Y"/>
    <s v="Limited  Liability Company(LLC)"/>
    <s v="N"/>
    <x v="0"/>
    <x v="0"/>
    <x v="1"/>
    <s v="Restaurant"/>
    <n v="0"/>
    <n v="0"/>
    <m/>
  </r>
  <r>
    <x v="1315"/>
    <d v="2021-05-07T00:00:00"/>
    <s v="CITY CENTER SUBWAY INC."/>
    <s v="150 Fayetteville St SUITE 110"/>
    <x v="4"/>
    <x v="0"/>
    <s v="27601"/>
    <x v="1314"/>
    <s v="Subway"/>
    <s v="U"/>
    <s v="Y"/>
    <s v="NC-02"/>
    <x v="1"/>
    <x v="0"/>
    <x v="0"/>
    <x v="0"/>
    <x v="0"/>
    <x v="0"/>
    <s v="Y"/>
    <s v="Y"/>
    <s v="Y"/>
    <s v="Y"/>
    <s v="Corporation"/>
    <s v="N"/>
    <x v="1"/>
    <x v="0"/>
    <x v="0"/>
    <s v="Restaurant"/>
    <n v="0"/>
    <n v="0"/>
    <m/>
  </r>
  <r>
    <x v="1316"/>
    <d v="2021-05-25T00:00:00"/>
    <s v="Tonyas Cookies Comapny"/>
    <s v="5 E Edenton St"/>
    <x v="4"/>
    <x v="0"/>
    <s v="27601"/>
    <x v="1315"/>
    <m/>
    <s v="U"/>
    <s v="Y"/>
    <s v="NC-02"/>
    <x v="0"/>
    <x v="0"/>
    <x v="1"/>
    <x v="0"/>
    <x v="1"/>
    <x v="0"/>
    <s v="N"/>
    <s v="Y"/>
    <s v="N"/>
    <s v="Y"/>
    <s v="Limited  Liability Company(LLC)"/>
    <s v="N"/>
    <x v="0"/>
    <x v="0"/>
    <x v="1"/>
    <s v="Bakery ** &amp;&amp; Restaurant"/>
    <n v="0"/>
    <n v="0"/>
    <m/>
  </r>
  <r>
    <x v="1317"/>
    <d v="2021-05-07T00:00:00"/>
    <s v="Signature Jordan LLC"/>
    <s v="330 Evans St"/>
    <x v="34"/>
    <x v="0"/>
    <s v="27858"/>
    <x v="1316"/>
    <m/>
    <s v="U"/>
    <s v="Y"/>
    <s v="NC-01"/>
    <x v="0"/>
    <x v="1"/>
    <x v="1"/>
    <x v="0"/>
    <x v="1"/>
    <x v="0"/>
    <s v="Y"/>
    <s v="Y"/>
    <s v="Y"/>
    <s v="Y"/>
    <s v="Limited  Liability Company(LLC)"/>
    <s v="N"/>
    <x v="0"/>
    <x v="0"/>
    <x v="1"/>
    <s v="Bakery ** &amp;&amp; Restaurant"/>
    <n v="0"/>
    <n v="0"/>
    <m/>
  </r>
  <r>
    <x v="1318"/>
    <d v="2021-05-25T00:00:00"/>
    <s v="The Gelato Revolution LLC"/>
    <s v="1461 Sand Hill Rd"/>
    <x v="228"/>
    <x v="0"/>
    <s v="28715"/>
    <x v="1317"/>
    <m/>
    <s v="U"/>
    <s v="N"/>
    <s v="NC-11"/>
    <x v="1"/>
    <x v="1"/>
    <x v="1"/>
    <x v="0"/>
    <x v="1"/>
    <x v="0"/>
    <s v="Y"/>
    <s v="Y"/>
    <s v="N"/>
    <s v="Y"/>
    <s v="Limited  Liability Company(LLC)"/>
    <s v="N"/>
    <x v="1"/>
    <x v="0"/>
    <x v="1"/>
    <s v="Snack and Nonalcoholic Beverage Bar &amp;&amp; Caterer &amp;&amp; Food Stand, Food Truck, Food Cart"/>
    <n v="0"/>
    <n v="0"/>
    <m/>
  </r>
  <r>
    <x v="1319"/>
    <d v="2021-05-07T00:00:00"/>
    <s v="ALJH LLC"/>
    <s v="6091 Capital Blvd"/>
    <x v="4"/>
    <x v="0"/>
    <s v="27616"/>
    <x v="1318"/>
    <m/>
    <s v="U"/>
    <s v="Y"/>
    <s v="NC-02"/>
    <x v="0"/>
    <x v="0"/>
    <x v="1"/>
    <x v="1"/>
    <x v="0"/>
    <x v="1"/>
    <s v="Y"/>
    <s v="Y"/>
    <s v="Y"/>
    <s v="Y"/>
    <s v="Limited  Liability Company(LLC)"/>
    <s v="Y"/>
    <x v="0"/>
    <x v="0"/>
    <x v="1"/>
    <s v="Restaurant"/>
    <n v="0"/>
    <n v="0"/>
    <m/>
  </r>
  <r>
    <x v="1320"/>
    <d v="2021-05-07T00:00:00"/>
    <s v="Strombolis's Inc"/>
    <s v="5000 Falls Of Neuse Rd Suite 405"/>
    <x v="4"/>
    <x v="0"/>
    <s v="27609"/>
    <x v="1319"/>
    <m/>
    <s v="U"/>
    <s v="Y"/>
    <s v="NC-02"/>
    <x v="0"/>
    <x v="0"/>
    <x v="1"/>
    <x v="0"/>
    <x v="0"/>
    <x v="0"/>
    <s v="Y"/>
    <s v="Y"/>
    <s v="Y"/>
    <s v="Y"/>
    <s v="Corporation"/>
    <s v="N"/>
    <x v="0"/>
    <x v="1"/>
    <x v="0"/>
    <s v="Restaurant"/>
    <n v="0"/>
    <n v="0"/>
    <m/>
  </r>
  <r>
    <x v="1321"/>
    <d v="2021-05-25T00:00:00"/>
    <s v="GOLDSBORO FOOD GROUP INC"/>
    <s v="403 N BERKELEY BLVD"/>
    <x v="25"/>
    <x v="0"/>
    <s v="27534"/>
    <x v="1320"/>
    <m/>
    <s v="R"/>
    <s v="N"/>
    <s v="NC-01"/>
    <x v="1"/>
    <x v="0"/>
    <x v="0"/>
    <x v="0"/>
    <x v="0"/>
    <x v="0"/>
    <s v="Y"/>
    <s v="Y"/>
    <s v="Y"/>
    <s v="Y"/>
    <s v="Subchapter S Corporation"/>
    <s v="N"/>
    <x v="1"/>
    <x v="0"/>
    <x v="1"/>
    <s v="Restaurant"/>
    <n v="0"/>
    <n v="0"/>
    <m/>
  </r>
  <r>
    <x v="1322"/>
    <d v="2021-05-25T00:00:00"/>
    <s v="Ray Little"/>
    <s v="4207 Groome"/>
    <x v="12"/>
    <x v="0"/>
    <s v="27407"/>
    <x v="1321"/>
    <m/>
    <s v="U"/>
    <s v="N"/>
    <s v="NC-06"/>
    <x v="0"/>
    <x v="0"/>
    <x v="0"/>
    <x v="0"/>
    <x v="0"/>
    <x v="0"/>
    <s v="Y"/>
    <s v="Y"/>
    <s v="Y"/>
    <s v="Y"/>
    <s v="Sole Proprietorship"/>
    <s v="N"/>
    <x v="0"/>
    <x v="0"/>
    <x v="1"/>
    <s v="Caterer"/>
    <n v="0"/>
    <n v="0"/>
    <m/>
  </r>
  <r>
    <x v="1323"/>
    <d v="2021-05-07T00:00:00"/>
    <s v="VAN LOI BBQ INC"/>
    <s v="3829 W Gate City Blvd # D"/>
    <x v="12"/>
    <x v="0"/>
    <s v="27407"/>
    <x v="1322"/>
    <m/>
    <s v="U"/>
    <s v="N"/>
    <s v="NC-06"/>
    <x v="0"/>
    <x v="0"/>
    <x v="1"/>
    <x v="0"/>
    <x v="0"/>
    <x v="0"/>
    <s v="Y"/>
    <s v="Y"/>
    <s v="Y"/>
    <s v="Y"/>
    <s v="Corporation"/>
    <s v="N"/>
    <x v="0"/>
    <x v="0"/>
    <x v="1"/>
    <s v="Restaurant"/>
    <n v="0"/>
    <n v="0"/>
    <m/>
  </r>
  <r>
    <x v="1324"/>
    <d v="2021-05-25T00:00:00"/>
    <s v="Oriental Express Inc New Corp"/>
    <s v="1840 12th Ave NE"/>
    <x v="21"/>
    <x v="0"/>
    <s v="28601"/>
    <x v="1323"/>
    <m/>
    <s v="R"/>
    <s v="N"/>
    <s v="NC-05"/>
    <x v="0"/>
    <x v="1"/>
    <x v="1"/>
    <x v="1"/>
    <x v="0"/>
    <x v="0"/>
    <s v="Y"/>
    <s v="Y"/>
    <s v="Y"/>
    <s v="Y"/>
    <s v="Corporation"/>
    <s v="Y"/>
    <x v="0"/>
    <x v="0"/>
    <x v="1"/>
    <s v="Restaurant"/>
    <n v="0"/>
    <n v="0"/>
    <m/>
  </r>
  <r>
    <x v="1325"/>
    <d v="2021-05-25T00:00:00"/>
    <s v="NC House Party LLC"/>
    <s v="2901 Spring Garden St"/>
    <x v="12"/>
    <x v="0"/>
    <s v="27403"/>
    <x v="1324"/>
    <m/>
    <s v="U"/>
    <s v="N"/>
    <s v="NC-06"/>
    <x v="0"/>
    <x v="1"/>
    <x v="1"/>
    <x v="0"/>
    <x v="0"/>
    <x v="0"/>
    <s v="Y"/>
    <s v="Y"/>
    <s v="N"/>
    <s v="Y"/>
    <s v="Partnership"/>
    <s v="N"/>
    <x v="1"/>
    <x v="0"/>
    <x v="0"/>
    <s v="Bar, Saloon, Lounge, Tavern"/>
    <n v="0"/>
    <n v="0"/>
    <m/>
  </r>
  <r>
    <x v="1326"/>
    <d v="2021-05-25T00:00:00"/>
    <s v="Smokey Joe's Cafe Inc"/>
    <s v="510 Briar Creek Rd"/>
    <x v="11"/>
    <x v="0"/>
    <s v="28205"/>
    <x v="1325"/>
    <m/>
    <s v="U"/>
    <s v="Y"/>
    <s v="NC-12"/>
    <x v="0"/>
    <x v="1"/>
    <x v="1"/>
    <x v="0"/>
    <x v="0"/>
    <x v="0"/>
    <s v="Y"/>
    <s v="Y"/>
    <s v="Y"/>
    <s v="Y"/>
    <s v="Corporation"/>
    <s v="Y"/>
    <x v="1"/>
    <x v="0"/>
    <x v="0"/>
    <s v="Bar, Saloon, Lounge, Tavern &amp;&amp; Restaurant"/>
    <n v="0"/>
    <n v="0"/>
    <m/>
  </r>
  <r>
    <x v="1327"/>
    <d v="2021-05-25T00:00:00"/>
    <s v="GUOPU LI"/>
    <s v="4925 W MARKET STSUITE 1139"/>
    <x v="12"/>
    <x v="0"/>
    <s v="27407"/>
    <x v="1326"/>
    <m/>
    <s v="U"/>
    <s v="N"/>
    <s v="NC-06"/>
    <x v="1"/>
    <x v="0"/>
    <x v="0"/>
    <x v="0"/>
    <x v="0"/>
    <x v="0"/>
    <s v="Y"/>
    <s v="Y"/>
    <s v="Y"/>
    <s v="Y"/>
    <s v="Sole Proprietorship"/>
    <s v="N"/>
    <x v="1"/>
    <x v="0"/>
    <x v="0"/>
    <s v="Restaurant"/>
    <n v="0"/>
    <n v="0"/>
    <m/>
  </r>
  <r>
    <x v="1328"/>
    <d v="2021-05-07T00:00:00"/>
    <s v="Island Breeze Grill"/>
    <s v="220 N Poindexter St"/>
    <x v="24"/>
    <x v="0"/>
    <s v="27909"/>
    <x v="1327"/>
    <m/>
    <s v="R"/>
    <s v="Y"/>
    <s v="NC-03"/>
    <x v="1"/>
    <x v="1"/>
    <x v="1"/>
    <x v="1"/>
    <x v="1"/>
    <x v="1"/>
    <s v="N"/>
    <s v="Y"/>
    <s v="N"/>
    <s v="Y"/>
    <s v="Corporation"/>
    <s v="Y"/>
    <x v="1"/>
    <x v="0"/>
    <x v="1"/>
    <s v="Caterer &amp;&amp; Restaurant"/>
    <n v="0"/>
    <n v="0"/>
    <m/>
  </r>
  <r>
    <x v="1329"/>
    <d v="2021-05-07T00:00:00"/>
    <s v="China Garden &amp; Mongolian Grill LLC"/>
    <s v="2900 Arendell St Ste 5"/>
    <x v="1"/>
    <x v="0"/>
    <s v="28557"/>
    <x v="1328"/>
    <m/>
    <s v="R"/>
    <s v="Y"/>
    <s v="NC-03"/>
    <x v="0"/>
    <x v="1"/>
    <x v="1"/>
    <x v="0"/>
    <x v="0"/>
    <x v="0"/>
    <s v="Y"/>
    <s v="Y"/>
    <s v="Y"/>
    <s v="Y"/>
    <s v="Limited  Liability Company(LLC)"/>
    <s v="N"/>
    <x v="1"/>
    <x v="0"/>
    <x v="0"/>
    <s v="Restaurant"/>
    <n v="0"/>
    <n v="0"/>
    <m/>
  </r>
  <r>
    <x v="1330"/>
    <d v="2021-05-07T00:00:00"/>
    <s v="Jessica s LLC"/>
    <s v="6856 Harter Court"/>
    <x v="4"/>
    <x v="0"/>
    <s v="27610"/>
    <x v="1329"/>
    <m/>
    <s v="U"/>
    <s v="Y"/>
    <s v="NC-02"/>
    <x v="0"/>
    <x v="1"/>
    <x v="1"/>
    <x v="1"/>
    <x v="1"/>
    <x v="0"/>
    <s v="Y"/>
    <s v="Y"/>
    <s v="N"/>
    <s v="Y"/>
    <s v="Limited  Liability Company(LLC)"/>
    <s v="Y"/>
    <x v="1"/>
    <x v="0"/>
    <x v="1"/>
    <s v="Food Stand, Food Truck, Food Cart"/>
    <n v="0"/>
    <n v="0"/>
    <m/>
  </r>
  <r>
    <x v="1331"/>
    <d v="2021-05-07T00:00:00"/>
    <s v="Hawk Sauce Co LLC"/>
    <s v="100 S Queen St"/>
    <x v="125"/>
    <x v="0"/>
    <s v="28501"/>
    <x v="1330"/>
    <m/>
    <s v="R"/>
    <s v="Y"/>
    <s v="NC-03"/>
    <x v="0"/>
    <x v="0"/>
    <x v="0"/>
    <x v="0"/>
    <x v="0"/>
    <x v="0"/>
    <s v="Y"/>
    <s v="Y"/>
    <s v="Y"/>
    <s v="Y"/>
    <s v="Limited  Liability Company(LLC)"/>
    <s v="Y"/>
    <x v="0"/>
    <x v="0"/>
    <x v="1"/>
    <s v="Restaurant"/>
    <n v="0"/>
    <n v="0"/>
    <m/>
  </r>
  <r>
    <x v="1332"/>
    <d v="2021-05-25T00:00:00"/>
    <s v="Chen Wang Asheville Food Inc"/>
    <s v="3 S Tunnel Rd Ste FC7"/>
    <x v="9"/>
    <x v="0"/>
    <s v="28805"/>
    <x v="1331"/>
    <s v="Sarku Japan"/>
    <s v="U"/>
    <s v="N"/>
    <s v="NC-11"/>
    <x v="0"/>
    <x v="1"/>
    <x v="1"/>
    <x v="0"/>
    <x v="0"/>
    <x v="0"/>
    <s v="Y"/>
    <s v="Y"/>
    <s v="Y"/>
    <s v="Y"/>
    <s v="Corporation"/>
    <s v="N"/>
    <x v="1"/>
    <x v="0"/>
    <x v="0"/>
    <s v="Restaurant"/>
    <n v="0"/>
    <n v="0"/>
    <m/>
  </r>
  <r>
    <x v="1333"/>
    <d v="2021-05-25T00:00:00"/>
    <s v="Miller Enterprise LLC"/>
    <s v="827 Catawba Valley Blvd SE"/>
    <x v="21"/>
    <x v="0"/>
    <s v="28602"/>
    <x v="1332"/>
    <m/>
    <s v="R"/>
    <s v="N"/>
    <s v="NC-05"/>
    <x v="0"/>
    <x v="1"/>
    <x v="1"/>
    <x v="1"/>
    <x v="1"/>
    <x v="1"/>
    <s v="Y"/>
    <s v="Y"/>
    <s v="N"/>
    <s v="Y"/>
    <s v="Limited  Liability Company(LLC)"/>
    <s v="N"/>
    <x v="0"/>
    <x v="1"/>
    <x v="0"/>
    <s v="Snack and Nonalcoholic Beverage Bar"/>
    <n v="0"/>
    <n v="0"/>
    <m/>
  </r>
  <r>
    <x v="1334"/>
    <d v="2021-05-25T00:00:00"/>
    <s v="Black Pelican Seafood Company Inc."/>
    <s v="500 Sand Dune Drive POB 90"/>
    <x v="123"/>
    <x v="0"/>
    <s v="27949"/>
    <x v="1333"/>
    <m/>
    <s v="U"/>
    <s v="Y"/>
    <s v="NC-03"/>
    <x v="0"/>
    <x v="0"/>
    <x v="1"/>
    <x v="0"/>
    <x v="0"/>
    <x v="0"/>
    <s v="Y"/>
    <s v="Y"/>
    <s v="Y"/>
    <s v="Y"/>
    <s v="Subchapter S Corporation"/>
    <s v="N"/>
    <x v="0"/>
    <x v="0"/>
    <x v="1"/>
    <s v="Bar, Saloon, Lounge, Tavern &amp;&amp; Caterer &amp;&amp; Restaurant"/>
    <n v="0"/>
    <n v="0"/>
    <m/>
  </r>
  <r>
    <x v="1335"/>
    <d v="2021-05-07T00:00:00"/>
    <s v="Carolina Flavors LLC"/>
    <s v="108 Gatefield Dr"/>
    <x v="0"/>
    <x v="0"/>
    <s v="28412"/>
    <x v="1334"/>
    <s v="Which Wich"/>
    <s v="U"/>
    <s v="N"/>
    <s v="NC-07"/>
    <x v="1"/>
    <x v="0"/>
    <x v="0"/>
    <x v="0"/>
    <x v="0"/>
    <x v="0"/>
    <s v="Y"/>
    <s v="Y"/>
    <s v="Y"/>
    <s v="Y"/>
    <s v="Limited  Liability Company(LLC)"/>
    <s v="N"/>
    <x v="1"/>
    <x v="0"/>
    <x v="0"/>
    <s v="Restaurant"/>
    <n v="0"/>
    <n v="0"/>
    <m/>
  </r>
  <r>
    <x v="1336"/>
    <d v="2021-05-07T00:00:00"/>
    <s v="Paddy's Hollow Inc"/>
    <s v="10 Walnut St"/>
    <x v="0"/>
    <x v="0"/>
    <s v="28401"/>
    <x v="1335"/>
    <m/>
    <s v="U"/>
    <s v="Y"/>
    <s v="NC-07"/>
    <x v="1"/>
    <x v="0"/>
    <x v="0"/>
    <x v="0"/>
    <x v="0"/>
    <x v="0"/>
    <s v="Y"/>
    <s v="Y"/>
    <s v="Y"/>
    <s v="Y"/>
    <s v="Corporation"/>
    <s v="N"/>
    <x v="0"/>
    <x v="1"/>
    <x v="1"/>
    <s v="Restaurant"/>
    <n v="0"/>
    <n v="0"/>
    <m/>
  </r>
  <r>
    <x v="1337"/>
    <d v="2021-05-07T00:00:00"/>
    <s v="Coco Bean  LLC"/>
    <s v="1114 Environ Way"/>
    <x v="3"/>
    <x v="0"/>
    <s v="27517"/>
    <x v="1336"/>
    <m/>
    <s v="U"/>
    <s v="N"/>
    <s v="NC-04"/>
    <x v="0"/>
    <x v="1"/>
    <x v="1"/>
    <x v="1"/>
    <x v="1"/>
    <x v="0"/>
    <s v="Y"/>
    <s v="Y"/>
    <s v="N"/>
    <s v="Y"/>
    <s v="Limited  Liability Company(LLC)"/>
    <s v="N"/>
    <x v="0"/>
    <x v="0"/>
    <x v="1"/>
    <s v="Restaurant"/>
    <n v="0"/>
    <n v="0"/>
    <m/>
  </r>
  <r>
    <x v="1338"/>
    <d v="2021-05-25T00:00:00"/>
    <s v="HOT BOWL INC"/>
    <s v="310 Northeast Blvd"/>
    <x v="90"/>
    <x v="0"/>
    <s v="28328"/>
    <x v="1337"/>
    <m/>
    <s v="R"/>
    <s v="N"/>
    <s v="NC-07"/>
    <x v="1"/>
    <x v="0"/>
    <x v="0"/>
    <x v="0"/>
    <x v="0"/>
    <x v="0"/>
    <s v="Y"/>
    <s v="Y"/>
    <s v="Y"/>
    <s v="Y"/>
    <s v="Subchapter S Corporation"/>
    <s v="N"/>
    <x v="1"/>
    <x v="0"/>
    <x v="0"/>
    <s v="Restaurant"/>
    <n v="0"/>
    <n v="0"/>
    <m/>
  </r>
  <r>
    <x v="1339"/>
    <d v="2021-05-25T00:00:00"/>
    <s v="Urban NC Bricks LLC"/>
    <s v="210 E. Trade St STE C252"/>
    <x v="11"/>
    <x v="0"/>
    <s v="28202"/>
    <x v="1338"/>
    <m/>
    <s v="U"/>
    <s v="N"/>
    <s v="NC-12"/>
    <x v="0"/>
    <x v="0"/>
    <x v="0"/>
    <x v="0"/>
    <x v="0"/>
    <x v="0"/>
    <s v="Y"/>
    <s v="Y"/>
    <s v="Y"/>
    <s v="Y"/>
    <s v="Limited  Liability Company(LLC)"/>
    <s v="N"/>
    <x v="0"/>
    <x v="1"/>
    <x v="0"/>
    <s v="Licensed Alcohol Producer &amp;&amp; Restaurant"/>
    <n v="0"/>
    <n v="0"/>
    <m/>
  </r>
  <r>
    <x v="1340"/>
    <d v="2021-05-07T00:00:00"/>
    <s v="Debbie Does Desserts LLC"/>
    <s v="1616 Battleground Ave Ste J"/>
    <x v="12"/>
    <x v="0"/>
    <s v="27408"/>
    <x v="1339"/>
    <m/>
    <s v="U"/>
    <s v="N"/>
    <s v="NC-06"/>
    <x v="0"/>
    <x v="1"/>
    <x v="1"/>
    <x v="1"/>
    <x v="1"/>
    <x v="1"/>
    <s v="Y"/>
    <s v="Y"/>
    <s v="N"/>
    <s v="Y"/>
    <s v="Limited  Liability Company(LLC)"/>
    <s v="N"/>
    <x v="0"/>
    <x v="0"/>
    <x v="1"/>
    <s v="Bakery **"/>
    <n v="0"/>
    <n v="0"/>
    <m/>
  </r>
  <r>
    <x v="1341"/>
    <d v="2021-05-25T00:00:00"/>
    <s v="KUM SUN BRUTON"/>
    <s v="5048 YADKIN RD SUITE #204"/>
    <x v="40"/>
    <x v="0"/>
    <s v="28303"/>
    <x v="306"/>
    <m/>
    <s v="U"/>
    <s v="N"/>
    <s v="NC-08"/>
    <x v="1"/>
    <x v="0"/>
    <x v="0"/>
    <x v="0"/>
    <x v="0"/>
    <x v="0"/>
    <s v="Y"/>
    <s v="Y"/>
    <s v="Y"/>
    <s v="Y"/>
    <s v="Sole Proprietorship"/>
    <s v="N"/>
    <x v="1"/>
    <x v="0"/>
    <x v="1"/>
    <s v="Restaurant"/>
    <n v="0"/>
    <n v="0"/>
    <m/>
  </r>
  <r>
    <x v="1342"/>
    <d v="2021-05-07T00:00:00"/>
    <s v="SNguyen Enterprise Inc"/>
    <s v="5107 Southpark Dr Ste 205"/>
    <x v="8"/>
    <x v="0"/>
    <s v="27713"/>
    <x v="1340"/>
    <m/>
    <s v="U"/>
    <s v="N"/>
    <s v="NC-02"/>
    <x v="0"/>
    <x v="1"/>
    <x v="1"/>
    <x v="0"/>
    <x v="1"/>
    <x v="1"/>
    <s v="Y"/>
    <s v="Y"/>
    <s v="Y"/>
    <s v="Y"/>
    <s v="Corporation"/>
    <s v="N"/>
    <x v="1"/>
    <x v="0"/>
    <x v="0"/>
    <s v="Restaurant"/>
    <n v="0"/>
    <n v="0"/>
    <m/>
  </r>
  <r>
    <x v="1343"/>
    <d v="2021-05-07T00:00:00"/>
    <s v="Troutman Food Services Inc."/>
    <s v="362 Church St N"/>
    <x v="22"/>
    <x v="0"/>
    <s v="28025"/>
    <x v="1341"/>
    <m/>
    <s v="U"/>
    <s v="Y"/>
    <s v="NC-08"/>
    <x v="1"/>
    <x v="0"/>
    <x v="1"/>
    <x v="0"/>
    <x v="0"/>
    <x v="0"/>
    <s v="Y"/>
    <s v="Y"/>
    <s v="Y"/>
    <s v="Y"/>
    <s v="Corporation"/>
    <s v="N"/>
    <x v="0"/>
    <x v="0"/>
    <x v="1"/>
    <s v="Caterer &amp;&amp; Restaurant"/>
    <n v="0"/>
    <n v="0"/>
    <m/>
  </r>
  <r>
    <x v="1344"/>
    <d v="2021-05-25T00:00:00"/>
    <s v="TOKYO LIN'S LLC"/>
    <s v="12105 HWY 226 SOUTH"/>
    <x v="229"/>
    <x v="0"/>
    <s v="28777"/>
    <x v="1342"/>
    <m/>
    <s v="R"/>
    <s v="N"/>
    <s v="NC-11"/>
    <x v="0"/>
    <x v="0"/>
    <x v="0"/>
    <x v="0"/>
    <x v="0"/>
    <x v="0"/>
    <s v="Y"/>
    <s v="Y"/>
    <s v="Y"/>
    <s v="Y"/>
    <s v="Limited  Liability Company(LLC)"/>
    <s v="N"/>
    <x v="1"/>
    <x v="0"/>
    <x v="0"/>
    <s v="Restaurant"/>
    <n v="0"/>
    <n v="0"/>
    <m/>
  </r>
  <r>
    <x v="1345"/>
    <d v="2021-05-07T00:00:00"/>
    <s v="J&amp;K C STORE INC"/>
    <s v="8326-470225 PINEVILLE MATTHEWS RD STE 407"/>
    <x v="11"/>
    <x v="0"/>
    <s v="28226"/>
    <x v="1343"/>
    <m/>
    <s v="U"/>
    <s v="N"/>
    <s v="NC-09"/>
    <x v="0"/>
    <x v="1"/>
    <x v="0"/>
    <x v="0"/>
    <x v="0"/>
    <x v="0"/>
    <s v="Y"/>
    <s v="Y"/>
    <s v="Y"/>
    <s v="Y"/>
    <s v="Corporation"/>
    <s v="N"/>
    <x v="1"/>
    <x v="0"/>
    <x v="0"/>
    <s v="Other &amp;&amp; Snack and Nonalcoholic Beverage Bar"/>
    <n v="0"/>
    <n v="0"/>
    <m/>
  </r>
  <r>
    <x v="1346"/>
    <d v="2021-05-07T00:00:00"/>
    <s v="LylaSue Inc"/>
    <s v="21 Technology Dr"/>
    <x v="127"/>
    <x v="0"/>
    <s v="27529"/>
    <x v="1344"/>
    <m/>
    <s v="U"/>
    <s v="N"/>
    <s v="NC-02"/>
    <x v="0"/>
    <x v="1"/>
    <x v="1"/>
    <x v="0"/>
    <x v="0"/>
    <x v="0"/>
    <s v="Y"/>
    <s v="Y"/>
    <s v="Y"/>
    <s v="Y"/>
    <s v="Subchapter S Corporation"/>
    <s v="Y"/>
    <x v="0"/>
    <x v="0"/>
    <x v="1"/>
    <s v="Restaurant"/>
    <n v="0"/>
    <n v="0"/>
    <m/>
  </r>
  <r>
    <x v="1347"/>
    <d v="2021-05-07T00:00:00"/>
    <s v="Charlotte Adventures LLC"/>
    <s v="4001 Yancey Rd Ste C100"/>
    <x v="11"/>
    <x v="0"/>
    <s v="28217"/>
    <x v="1345"/>
    <m/>
    <s v="U"/>
    <s v="Y"/>
    <s v="NC-09"/>
    <x v="1"/>
    <x v="1"/>
    <x v="1"/>
    <x v="1"/>
    <x v="0"/>
    <x v="0"/>
    <s v="Y"/>
    <s v="Y"/>
    <s v="Y"/>
    <s v="Y"/>
    <s v="Corporation"/>
    <s v="Y"/>
    <x v="0"/>
    <x v="0"/>
    <x v="1"/>
    <s v="Caterer &amp;&amp; Restaurant"/>
    <n v="0"/>
    <n v="0"/>
    <m/>
  </r>
  <r>
    <x v="1348"/>
    <d v="2021-05-07T00:00:00"/>
    <s v="Bakery of Charlotte"/>
    <s v="4732 Sharon Rd Suite M"/>
    <x v="11"/>
    <x v="0"/>
    <s v="28210"/>
    <x v="1346"/>
    <s v="Gigi's Cupcakes"/>
    <s v="U"/>
    <s v="N"/>
    <s v="NC-09"/>
    <x v="0"/>
    <x v="0"/>
    <x v="0"/>
    <x v="0"/>
    <x v="0"/>
    <x v="0"/>
    <s v="Y"/>
    <s v="Y"/>
    <s v="Y"/>
    <s v="Y"/>
    <s v="Limited  Liability Company(LLC)"/>
    <s v="N"/>
    <x v="0"/>
    <x v="0"/>
    <x v="1"/>
    <s v="Bakery **"/>
    <n v="0"/>
    <n v="0"/>
    <m/>
  </r>
  <r>
    <x v="1349"/>
    <d v="2021-05-07T00:00:00"/>
    <s v="Wake Zone Coffee House Inc"/>
    <s v="1181 Gloriosa Street"/>
    <x v="140"/>
    <x v="0"/>
    <s v="27523"/>
    <x v="1347"/>
    <m/>
    <s v="U"/>
    <s v="N"/>
    <s v="NC-02"/>
    <x v="0"/>
    <x v="0"/>
    <x v="1"/>
    <x v="0"/>
    <x v="0"/>
    <x v="0"/>
    <s v="Y"/>
    <s v="Y"/>
    <s v="Y"/>
    <s v="Y"/>
    <s v="Subchapter S Corporation"/>
    <s v="N"/>
    <x v="0"/>
    <x v="1"/>
    <x v="0"/>
    <s v="Restaurant"/>
    <n v="0"/>
    <n v="0"/>
    <m/>
  </r>
  <r>
    <x v="1350"/>
    <d v="2021-05-25T00:00:00"/>
    <s v="midway wholesale inc dba midway management inc"/>
    <s v="8031 ardrey kell rd ste#100"/>
    <x v="11"/>
    <x v="0"/>
    <s v="28277"/>
    <x v="1348"/>
    <s v="Quiznos"/>
    <s v="U"/>
    <s v="N"/>
    <s v="NC-09"/>
    <x v="0"/>
    <x v="0"/>
    <x v="1"/>
    <x v="0"/>
    <x v="0"/>
    <x v="0"/>
    <s v="Y"/>
    <s v="Y"/>
    <s v="Y"/>
    <s v="Y"/>
    <s v="Corporation"/>
    <s v="N"/>
    <x v="1"/>
    <x v="0"/>
    <x v="0"/>
    <s v="Restaurant"/>
    <n v="0"/>
    <n v="0"/>
    <m/>
  </r>
  <r>
    <x v="1351"/>
    <d v="2021-05-25T00:00:00"/>
    <s v="Calders LLC"/>
    <s v="305 Shelby Drive"/>
    <x v="122"/>
    <x v="0"/>
    <s v="28741"/>
    <x v="1349"/>
    <m/>
    <s v="R"/>
    <s v="N"/>
    <s v="NC-11"/>
    <x v="0"/>
    <x v="1"/>
    <x v="1"/>
    <x v="0"/>
    <x v="1"/>
    <x v="0"/>
    <s v="Y"/>
    <s v="Y"/>
    <s v="N"/>
    <s v="Y"/>
    <s v="Limited  Liability Company(LLC)"/>
    <s v="N"/>
    <x v="0"/>
    <x v="1"/>
    <x v="0"/>
    <s v="Restaurant"/>
    <n v="0"/>
    <n v="0"/>
    <m/>
  </r>
  <r>
    <x v="1352"/>
    <d v="2021-05-25T00:00:00"/>
    <s v="David &amp; Lance Management Corporation"/>
    <s v="805 W Lebanon St"/>
    <x v="126"/>
    <x v="0"/>
    <s v="27030"/>
    <x v="1350"/>
    <m/>
    <s v="R"/>
    <s v="N"/>
    <s v="NC-10"/>
    <x v="0"/>
    <x v="0"/>
    <x v="1"/>
    <x v="0"/>
    <x v="0"/>
    <x v="0"/>
    <s v="Y"/>
    <s v="Y"/>
    <s v="Y"/>
    <s v="Y"/>
    <s v="Corporation"/>
    <s v="N"/>
    <x v="1"/>
    <x v="0"/>
    <x v="0"/>
    <s v="Caterer &amp;&amp; Restaurant"/>
    <n v="0"/>
    <n v="0"/>
    <m/>
  </r>
  <r>
    <x v="1353"/>
    <d v="2021-05-07T00:00:00"/>
    <s v="Fuller Family Corporation Inc"/>
    <s v="26 Fry Street"/>
    <x v="230"/>
    <x v="0"/>
    <s v="28713"/>
    <x v="1351"/>
    <m/>
    <s v="R"/>
    <s v="Y"/>
    <s v="NC-11"/>
    <x v="1"/>
    <x v="0"/>
    <x v="1"/>
    <x v="0"/>
    <x v="0"/>
    <x v="0"/>
    <s v="Y"/>
    <s v="Y"/>
    <s v="Y"/>
    <s v="Y"/>
    <s v="Corporation"/>
    <s v="N"/>
    <x v="0"/>
    <x v="1"/>
    <x v="1"/>
    <s v="Restaurant"/>
    <n v="0"/>
    <n v="0"/>
    <m/>
  </r>
  <r>
    <x v="1354"/>
    <d v="2021-05-07T00:00:00"/>
    <s v="Big Buck Inc"/>
    <s v="794F Sunset Blvd"/>
    <x v="167"/>
    <x v="0"/>
    <s v="27927"/>
    <x v="1352"/>
    <m/>
    <s v="R"/>
    <s v="N"/>
    <s v="NC-03"/>
    <x v="0"/>
    <x v="1"/>
    <x v="1"/>
    <x v="0"/>
    <x v="0"/>
    <x v="0"/>
    <s v="Y"/>
    <s v="Y"/>
    <s v="Y"/>
    <s v="Y"/>
    <s v="Subchapter S Corporation"/>
    <s v="N"/>
    <x v="0"/>
    <x v="0"/>
    <x v="1"/>
    <s v="Snack and Nonalcoholic Beverage Bar"/>
    <n v="0"/>
    <n v="0"/>
    <m/>
  </r>
  <r>
    <x v="1355"/>
    <d v="2021-05-07T00:00:00"/>
    <s v="Sonia McDonald"/>
    <s v="1525 2nd St NE"/>
    <x v="21"/>
    <x v="0"/>
    <s v="28601"/>
    <x v="1353"/>
    <m/>
    <s v="R"/>
    <s v="N"/>
    <s v="NC-05"/>
    <x v="0"/>
    <x v="0"/>
    <x v="0"/>
    <x v="0"/>
    <x v="0"/>
    <x v="0"/>
    <s v="Y"/>
    <s v="Y"/>
    <s v="Y"/>
    <s v="Y"/>
    <s v="Sole Proprietorship"/>
    <s v="Y"/>
    <x v="1"/>
    <x v="0"/>
    <x v="1"/>
    <s v="Other &amp;&amp; Snack and Nonalcoholic Beverage Bar &amp;&amp; Caterer"/>
    <n v="0"/>
    <n v="0"/>
    <m/>
  </r>
  <r>
    <x v="1356"/>
    <d v="2021-05-07T00:00:00"/>
    <s v="Royal Yogurt Company Inc."/>
    <s v="5613 Creedmoor Road"/>
    <x v="4"/>
    <x v="0"/>
    <s v="27612"/>
    <x v="1354"/>
    <s v="Menchie's"/>
    <s v="U"/>
    <s v="N"/>
    <s v="NC-02"/>
    <x v="0"/>
    <x v="0"/>
    <x v="0"/>
    <x v="0"/>
    <x v="0"/>
    <x v="0"/>
    <s v="Y"/>
    <s v="Y"/>
    <s v="Y"/>
    <s v="Y"/>
    <s v="Corporation"/>
    <s v="N"/>
    <x v="0"/>
    <x v="0"/>
    <x v="1"/>
    <s v="Other &amp;&amp; Snack and Nonalcoholic Beverage Bar &amp;&amp; Restaurant"/>
    <n v="0"/>
    <n v="0"/>
    <m/>
  </r>
  <r>
    <x v="1357"/>
    <d v="2021-05-25T00:00:00"/>
    <s v="SANTA FE MEXICAN GRILL 2 LLC"/>
    <s v="3035 W Gate City Blvd"/>
    <x v="12"/>
    <x v="0"/>
    <s v="27403"/>
    <x v="1355"/>
    <m/>
    <s v="U"/>
    <s v="N"/>
    <s v="NC-06"/>
    <x v="1"/>
    <x v="1"/>
    <x v="0"/>
    <x v="0"/>
    <x v="0"/>
    <x v="0"/>
    <s v="Y"/>
    <s v="Y"/>
    <s v="Y"/>
    <s v="Y"/>
    <s v="Corporation"/>
    <s v="N"/>
    <x v="1"/>
    <x v="0"/>
    <x v="0"/>
    <s v="Restaurant"/>
    <n v="0"/>
    <n v="0"/>
    <m/>
  </r>
  <r>
    <x v="1358"/>
    <d v="2021-05-07T00:00:00"/>
    <s v="ASP CHARLOTTE INC"/>
    <s v="311 East Blvd"/>
    <x v="11"/>
    <x v="0"/>
    <s v="28203"/>
    <x v="1356"/>
    <m/>
    <s v="U"/>
    <s v="N"/>
    <s v="NC-12"/>
    <x v="1"/>
    <x v="0"/>
    <x v="0"/>
    <x v="0"/>
    <x v="0"/>
    <x v="0"/>
    <s v="Y"/>
    <s v="Y"/>
    <s v="Y"/>
    <s v="Y"/>
    <s v="Corporation"/>
    <s v="N"/>
    <x v="1"/>
    <x v="0"/>
    <x v="0"/>
    <s v="Restaurant"/>
    <n v="0"/>
    <n v="0"/>
    <m/>
  </r>
  <r>
    <x v="1359"/>
    <d v="2021-05-07T00:00:00"/>
    <s v="Carolina Cheese Catering Company Inc."/>
    <s v="2801 Ward Blvd. Ste 3P1"/>
    <x v="101"/>
    <x v="0"/>
    <s v="27893"/>
    <x v="1357"/>
    <m/>
    <s v="R"/>
    <s v="Y"/>
    <s v="NC-01"/>
    <x v="1"/>
    <x v="0"/>
    <x v="0"/>
    <x v="0"/>
    <x v="0"/>
    <x v="0"/>
    <s v="Y"/>
    <s v="Y"/>
    <s v="Y"/>
    <s v="Y"/>
    <s v="Subchapter S Corporation"/>
    <s v="Y"/>
    <x v="0"/>
    <x v="0"/>
    <x v="1"/>
    <s v="Restaurant"/>
    <n v="0"/>
    <n v="0"/>
    <m/>
  </r>
  <r>
    <x v="1360"/>
    <d v="2021-05-07T00:00:00"/>
    <s v="Jakes of Drawbridge LLC"/>
    <s v="3512 Drawbridge Pkwy"/>
    <x v="12"/>
    <x v="0"/>
    <s v="27410"/>
    <x v="1358"/>
    <m/>
    <s v="U"/>
    <s v="N"/>
    <s v="NC-06"/>
    <x v="0"/>
    <x v="0"/>
    <x v="1"/>
    <x v="0"/>
    <x v="0"/>
    <x v="0"/>
    <s v="Y"/>
    <s v="Y"/>
    <s v="Y"/>
    <s v="Y"/>
    <s v="Limited  Liability Company(LLC)"/>
    <s v="N"/>
    <x v="0"/>
    <x v="0"/>
    <x v="1"/>
    <s v="Restaurant"/>
    <n v="0"/>
    <n v="0"/>
    <m/>
  </r>
  <r>
    <x v="1361"/>
    <d v="2021-05-07T00:00:00"/>
    <s v="The Pour Haus LLC"/>
    <s v="103 Market St Suite A"/>
    <x v="0"/>
    <x v="0"/>
    <s v="28401"/>
    <x v="1359"/>
    <m/>
    <s v="U"/>
    <s v="Y"/>
    <s v="NC-07"/>
    <x v="0"/>
    <x v="0"/>
    <x v="1"/>
    <x v="0"/>
    <x v="0"/>
    <x v="0"/>
    <s v="Y"/>
    <s v="Y"/>
    <s v="Y"/>
    <s v="Y"/>
    <s v="Limited  Liability Company(LLC)"/>
    <s v="N"/>
    <x v="0"/>
    <x v="1"/>
    <x v="0"/>
    <s v="Bar, Saloon, Lounge, Tavern"/>
    <n v="0"/>
    <n v="0"/>
    <m/>
  </r>
  <r>
    <x v="1362"/>
    <d v="2021-05-25T00:00:00"/>
    <s v="Gold Stars Catering Inc"/>
    <s v="110 E Seneca Rd"/>
    <x v="12"/>
    <x v="0"/>
    <s v="27406"/>
    <x v="1360"/>
    <m/>
    <s v="U"/>
    <s v="N"/>
    <s v="NC-06"/>
    <x v="0"/>
    <x v="0"/>
    <x v="0"/>
    <x v="1"/>
    <x v="0"/>
    <x v="0"/>
    <s v="Y"/>
    <s v="Y"/>
    <s v="Y"/>
    <s v="Y"/>
    <s v="Corporation"/>
    <s v="N"/>
    <x v="1"/>
    <x v="0"/>
    <x v="0"/>
    <s v="Restaurant"/>
    <n v="0"/>
    <n v="0"/>
    <m/>
  </r>
  <r>
    <x v="1363"/>
    <d v="2021-05-07T00:00:00"/>
    <s v="Beach Box Eatery LP"/>
    <s v="1400-B East Fort Macon rd."/>
    <x v="231"/>
    <x v="0"/>
    <s v="28512"/>
    <x v="1361"/>
    <m/>
    <s v="R"/>
    <s v="N"/>
    <s v="NC-03"/>
    <x v="0"/>
    <x v="1"/>
    <x v="1"/>
    <x v="0"/>
    <x v="0"/>
    <x v="0"/>
    <s v="Y"/>
    <s v="Y"/>
    <s v="Y"/>
    <s v="Y"/>
    <s v="Limited Liability Partnership"/>
    <s v="N"/>
    <x v="0"/>
    <x v="0"/>
    <x v="1"/>
    <s v="Restaurant"/>
    <n v="0"/>
    <n v="0"/>
    <m/>
  </r>
  <r>
    <x v="1364"/>
    <d v="2021-05-25T00:00:00"/>
    <s v="CAJUN SEAFOODINC"/>
    <s v="1133 GUM BRANCH RD STE 300-400"/>
    <x v="59"/>
    <x v="0"/>
    <s v="28540"/>
    <x v="1362"/>
    <m/>
    <s v="U"/>
    <s v="N"/>
    <s v="NC-03"/>
    <x v="1"/>
    <x v="0"/>
    <x v="0"/>
    <x v="0"/>
    <x v="0"/>
    <x v="0"/>
    <s v="Y"/>
    <s v="Y"/>
    <s v="Y"/>
    <s v="Y"/>
    <s v="Corporation"/>
    <s v="N"/>
    <x v="1"/>
    <x v="0"/>
    <x v="0"/>
    <s v="Restaurant"/>
    <n v="0"/>
    <n v="0"/>
    <m/>
  </r>
  <r>
    <x v="1365"/>
    <d v="2021-05-07T00:00:00"/>
    <s v="Leon Business Group Inc"/>
    <s v="8700 Pineville Matthews Rd Ste 310"/>
    <x v="11"/>
    <x v="0"/>
    <s v="28226"/>
    <x v="1363"/>
    <m/>
    <s v="U"/>
    <s v="Y"/>
    <s v="NC-09"/>
    <x v="1"/>
    <x v="0"/>
    <x v="1"/>
    <x v="0"/>
    <x v="0"/>
    <x v="0"/>
    <s v="Y"/>
    <s v="Y"/>
    <s v="Y"/>
    <s v="Y"/>
    <s v="Corporation"/>
    <s v="N"/>
    <x v="1"/>
    <x v="0"/>
    <x v="0"/>
    <s v="Restaurant"/>
    <n v="0"/>
    <n v="0"/>
    <m/>
  </r>
  <r>
    <x v="1366"/>
    <d v="2021-05-25T00:00:00"/>
    <s v="kristina derrick"/>
    <s v="30 Woodward Ave"/>
    <x v="9"/>
    <x v="0"/>
    <s v="28804"/>
    <x v="1364"/>
    <m/>
    <s v="U"/>
    <s v="N"/>
    <s v="NC-11"/>
    <x v="0"/>
    <x v="1"/>
    <x v="1"/>
    <x v="1"/>
    <x v="0"/>
    <x v="0"/>
    <s v="Y"/>
    <s v="N"/>
    <s v="N"/>
    <s v="Y"/>
    <s v="Sole Proprietorship"/>
    <s v="N"/>
    <x v="0"/>
    <x v="0"/>
    <x v="1"/>
    <s v="Caterer"/>
    <n v="0"/>
    <n v="0"/>
    <m/>
  </r>
  <r>
    <x v="1367"/>
    <d v="2021-05-25T00:00:00"/>
    <s v="TS Cafe NC-22 LLC"/>
    <s v="2028 Kildaire Farm Rd"/>
    <x v="28"/>
    <x v="0"/>
    <s v="27518"/>
    <x v="1365"/>
    <s v="Tropical Smoothie Cafe"/>
    <s v="U"/>
    <s v="N"/>
    <s v="NC-02"/>
    <x v="0"/>
    <x v="0"/>
    <x v="0"/>
    <x v="0"/>
    <x v="0"/>
    <x v="0"/>
    <s v="Y"/>
    <s v="Y"/>
    <s v="Y"/>
    <s v="Y"/>
    <s v="Corporation"/>
    <s v="N"/>
    <x v="0"/>
    <x v="1"/>
    <x v="0"/>
    <s v="Restaurant"/>
    <n v="0"/>
    <n v="0"/>
    <m/>
  </r>
  <r>
    <x v="1368"/>
    <d v="2021-05-07T00:00:00"/>
    <s v="Tarragon LLC"/>
    <s v="Mailing Address: 3871 Sweeten Creek Road"/>
    <x v="55"/>
    <x v="0"/>
    <s v="28704"/>
    <x v="1366"/>
    <m/>
    <s v="U"/>
    <s v="N"/>
    <s v="NC-11"/>
    <x v="0"/>
    <x v="0"/>
    <x v="0"/>
    <x v="0"/>
    <x v="0"/>
    <x v="0"/>
    <s v="Y"/>
    <s v="Y"/>
    <s v="Y"/>
    <s v="Y"/>
    <s v="Limited  Liability Company(LLC)"/>
    <s v="Y"/>
    <x v="0"/>
    <x v="0"/>
    <x v="1"/>
    <s v="Restaurant"/>
    <n v="0"/>
    <n v="0"/>
    <m/>
  </r>
  <r>
    <x v="1369"/>
    <d v="2021-05-25T00:00:00"/>
    <s v="KimBees Inc. Southern Gourmet Traditions"/>
    <s v="317 Martin Luther King Jr Dr"/>
    <x v="12"/>
    <x v="0"/>
    <s v="27406"/>
    <x v="1367"/>
    <m/>
    <s v="U"/>
    <s v="Y"/>
    <s v="NC-06"/>
    <x v="0"/>
    <x v="0"/>
    <x v="1"/>
    <x v="0"/>
    <x v="0"/>
    <x v="0"/>
    <s v="Y"/>
    <s v="Y"/>
    <s v="Y"/>
    <s v="Y"/>
    <s v="Corporation"/>
    <s v="N"/>
    <x v="1"/>
    <x v="0"/>
    <x v="1"/>
    <s v="Snack and Nonalcoholic Beverage Bar"/>
    <n v="0"/>
    <n v="0"/>
    <m/>
  </r>
  <r>
    <x v="1370"/>
    <d v="2021-05-07T00:00:00"/>
    <s v="Heirloom Brew Shop LLC"/>
    <s v="219 S West St"/>
    <x v="4"/>
    <x v="0"/>
    <s v="27603"/>
    <x v="1368"/>
    <m/>
    <s v="U"/>
    <s v="Y"/>
    <s v="NC-02"/>
    <x v="0"/>
    <x v="0"/>
    <x v="0"/>
    <x v="0"/>
    <x v="0"/>
    <x v="0"/>
    <s v="Y"/>
    <s v="Y"/>
    <s v="Y"/>
    <s v="Y"/>
    <s v="Limited  Liability Company(LLC)"/>
    <s v="N"/>
    <x v="1"/>
    <x v="0"/>
    <x v="1"/>
    <s v="Bar, Saloon, Lounge, Tavern &amp;&amp; Restaurant"/>
    <n v="0"/>
    <n v="0"/>
    <m/>
  </r>
  <r>
    <x v="1371"/>
    <d v="2021-05-25T00:00:00"/>
    <s v="WILLOW CREEK INN LTD"/>
    <s v="3083 Wyant Rd"/>
    <x v="232"/>
    <x v="0"/>
    <s v="28168"/>
    <x v="1369"/>
    <m/>
    <s v="R"/>
    <s v="N"/>
    <s v="NC-10"/>
    <x v="0"/>
    <x v="0"/>
    <x v="1"/>
    <x v="0"/>
    <x v="0"/>
    <x v="0"/>
    <s v="Y"/>
    <s v="Y"/>
    <s v="Y"/>
    <s v="Y"/>
    <s v="Corporation"/>
    <s v="Y"/>
    <x v="1"/>
    <x v="0"/>
    <x v="0"/>
    <s v="Restaurant"/>
    <n v="0"/>
    <n v="0"/>
    <m/>
  </r>
  <r>
    <x v="1372"/>
    <d v="2021-05-25T00:00:00"/>
    <s v="Jerome Enterprises LLC"/>
    <s v="206 W Franklin St"/>
    <x v="3"/>
    <x v="0"/>
    <s v="27516"/>
    <x v="1370"/>
    <m/>
    <s v="U"/>
    <s v="Y"/>
    <s v="NC-04"/>
    <x v="1"/>
    <x v="0"/>
    <x v="1"/>
    <x v="0"/>
    <x v="0"/>
    <x v="0"/>
    <s v="Y"/>
    <s v="Y"/>
    <s v="Y"/>
    <s v="Y"/>
    <s v="Corporation"/>
    <s v="N"/>
    <x v="1"/>
    <x v="0"/>
    <x v="0"/>
    <s v="Restaurant"/>
    <n v="0"/>
    <n v="0"/>
    <m/>
  </r>
  <r>
    <x v="1373"/>
    <d v="2021-05-25T00:00:00"/>
    <s v="The Ice Storm"/>
    <s v="116 S Center St"/>
    <x v="25"/>
    <x v="0"/>
    <s v="27530"/>
    <x v="1371"/>
    <m/>
    <s v="R"/>
    <s v="Y"/>
    <s v="NC-01"/>
    <x v="0"/>
    <x v="0"/>
    <x v="0"/>
    <x v="0"/>
    <x v="0"/>
    <x v="0"/>
    <s v="Y"/>
    <s v="Y"/>
    <s v="Y"/>
    <s v="Y"/>
    <s v="Partnership"/>
    <s v="Y"/>
    <x v="1"/>
    <x v="0"/>
    <x v="1"/>
    <s v="Restaurant"/>
    <n v="0"/>
    <n v="0"/>
    <m/>
  </r>
  <r>
    <x v="1374"/>
    <d v="2021-05-07T00:00:00"/>
    <s v="Vivian AVL Limited"/>
    <s v="348 Depot St Ste 190"/>
    <x v="9"/>
    <x v="0"/>
    <s v="28801"/>
    <x v="1372"/>
    <m/>
    <s v="U"/>
    <s v="Y"/>
    <s v="NC-11"/>
    <x v="1"/>
    <x v="1"/>
    <x v="0"/>
    <x v="0"/>
    <x v="0"/>
    <x v="0"/>
    <s v="Y"/>
    <s v="Y"/>
    <s v="Y"/>
    <s v="Y"/>
    <s v="Corporation"/>
    <s v="N"/>
    <x v="0"/>
    <x v="0"/>
    <x v="1"/>
    <s v="Restaurant"/>
    <n v="0"/>
    <n v="0"/>
    <m/>
  </r>
  <r>
    <x v="1375"/>
    <d v="2021-05-07T00:00:00"/>
    <s v="Waba Cafe LLC"/>
    <s v="1129 Weaver Dairy Rd. Ste I"/>
    <x v="3"/>
    <x v="0"/>
    <s v="27514"/>
    <x v="1373"/>
    <m/>
    <s v="U"/>
    <s v="N"/>
    <s v="NC-04"/>
    <x v="1"/>
    <x v="0"/>
    <x v="0"/>
    <x v="0"/>
    <x v="0"/>
    <x v="0"/>
    <s v="Y"/>
    <s v="Y"/>
    <s v="Y"/>
    <s v="Y"/>
    <s v="Limited  Liability Company(LLC)"/>
    <s v="N"/>
    <x v="0"/>
    <x v="0"/>
    <x v="1"/>
    <s v="Restaurant"/>
    <n v="0"/>
    <n v="0"/>
    <m/>
  </r>
  <r>
    <x v="1376"/>
    <d v="2021-05-25T00:00:00"/>
    <s v="Margaret Radzwiller"/>
    <s v="1404 Virginia Ave"/>
    <x v="8"/>
    <x v="0"/>
    <s v="27705"/>
    <x v="1374"/>
    <m/>
    <s v="U"/>
    <s v="N"/>
    <s v="NC-04"/>
    <x v="0"/>
    <x v="0"/>
    <x v="1"/>
    <x v="0"/>
    <x v="1"/>
    <x v="1"/>
    <s v="Y"/>
    <s v="N"/>
    <s v="Y"/>
    <s v="N"/>
    <s v="Sole Proprietorship"/>
    <s v="N"/>
    <x v="0"/>
    <x v="0"/>
    <x v="1"/>
    <s v="Caterer"/>
    <n v="0"/>
    <n v="0"/>
    <m/>
  </r>
  <r>
    <x v="1377"/>
    <d v="2021-05-25T00:00:00"/>
    <s v="ICHIBAN SUSHI&amp;HIBACHI BUFFET INC"/>
    <s v="3302 Queen City Dr"/>
    <x v="11"/>
    <x v="0"/>
    <s v="28208"/>
    <x v="1375"/>
    <m/>
    <s v="U"/>
    <s v="Y"/>
    <s v="NC-12"/>
    <x v="0"/>
    <x v="1"/>
    <x v="1"/>
    <x v="0"/>
    <x v="0"/>
    <x v="0"/>
    <s v="Y"/>
    <s v="Y"/>
    <s v="Y"/>
    <s v="Y"/>
    <s v="Corporation"/>
    <s v="Y"/>
    <x v="1"/>
    <x v="0"/>
    <x v="0"/>
    <s v="Restaurant"/>
    <n v="0"/>
    <n v="0"/>
    <m/>
  </r>
  <r>
    <x v="1378"/>
    <d v="2021-05-25T00:00:00"/>
    <s v="Q &amp; J ENTERPRISE LLC"/>
    <s v="4414-F LAWNDALE DR"/>
    <x v="12"/>
    <x v="0"/>
    <s v="27455"/>
    <x v="1376"/>
    <m/>
    <s v="U"/>
    <s v="N"/>
    <s v="NC-06"/>
    <x v="1"/>
    <x v="0"/>
    <x v="0"/>
    <x v="0"/>
    <x v="0"/>
    <x v="0"/>
    <s v="Y"/>
    <s v="Y"/>
    <s v="Y"/>
    <s v="Y"/>
    <s v="Limited  Liability Company(LLC)"/>
    <s v="N"/>
    <x v="1"/>
    <x v="0"/>
    <x v="0"/>
    <s v="Restaurant"/>
    <n v="0"/>
    <n v="0"/>
    <m/>
  </r>
  <r>
    <x v="1379"/>
    <d v="2021-05-25T00:00:00"/>
    <s v="Smoothies For Life LLC"/>
    <s v="5000 US 70 STE 106"/>
    <x v="1"/>
    <x v="0"/>
    <s v="28557"/>
    <x v="1377"/>
    <s v="Smoothie King"/>
    <s v="R"/>
    <s v="N"/>
    <s v="NC-03"/>
    <x v="0"/>
    <x v="0"/>
    <x v="1"/>
    <x v="0"/>
    <x v="0"/>
    <x v="0"/>
    <s v="Y"/>
    <s v="Y"/>
    <s v="Y"/>
    <s v="Y"/>
    <s v="Limited  Liability Company(LLC)"/>
    <s v="N"/>
    <x v="1"/>
    <x v="0"/>
    <x v="0"/>
    <s v="Restaurant"/>
    <n v="0"/>
    <n v="0"/>
    <m/>
  </r>
  <r>
    <x v="1380"/>
    <d v="2021-05-25T00:00:00"/>
    <s v="Walker &amp; Wooldridge Inc."/>
    <s v="1514 Purdue Dr"/>
    <x v="40"/>
    <x v="0"/>
    <s v="28303"/>
    <x v="1378"/>
    <m/>
    <s v="U"/>
    <s v="Y"/>
    <s v="NC-08"/>
    <x v="1"/>
    <x v="0"/>
    <x v="0"/>
    <x v="0"/>
    <x v="0"/>
    <x v="0"/>
    <s v="Y"/>
    <s v="Y"/>
    <s v="Y"/>
    <s v="Y"/>
    <s v="Subchapter S Corporation"/>
    <s v="N"/>
    <x v="0"/>
    <x v="1"/>
    <x v="0"/>
    <s v="Bar, Saloon, Lounge, Tavern"/>
    <n v="0"/>
    <n v="0"/>
    <m/>
  </r>
  <r>
    <x v="1381"/>
    <d v="2021-05-25T00:00:00"/>
    <s v="Mama Zoe Michaels Inc."/>
    <s v="2859 Reynolda Rd"/>
    <x v="54"/>
    <x v="0"/>
    <n v="27106"/>
    <x v="1379"/>
    <m/>
    <s v="U"/>
    <s v="Y"/>
    <s v="NC-06"/>
    <x v="1"/>
    <x v="0"/>
    <x v="0"/>
    <x v="0"/>
    <x v="0"/>
    <x v="0"/>
    <s v="Y"/>
    <s v="Y"/>
    <s v="Y"/>
    <s v="Y"/>
    <s v="Corporation"/>
    <s v="N"/>
    <x v="0"/>
    <x v="0"/>
    <x v="1"/>
    <s v="Restaurant"/>
    <n v="0"/>
    <n v="0"/>
    <m/>
  </r>
  <r>
    <x v="1382"/>
    <d v="2021-05-25T00:00:00"/>
    <s v="Rachel Jordan"/>
    <s v="126 N Market St"/>
    <x v="67"/>
    <x v="0"/>
    <s v="27889"/>
    <x v="1380"/>
    <m/>
    <s v="R"/>
    <s v="Y"/>
    <s v="NC-01"/>
    <x v="0"/>
    <x v="0"/>
    <x v="0"/>
    <x v="0"/>
    <x v="0"/>
    <x v="0"/>
    <s v="Y"/>
    <s v="Y"/>
    <s v="Y"/>
    <s v="Y"/>
    <s v="Sole Proprietorship"/>
    <s v="N"/>
    <x v="0"/>
    <x v="0"/>
    <x v="1"/>
    <s v="Bakery **"/>
    <n v="0"/>
    <n v="0"/>
    <m/>
  </r>
  <r>
    <x v="1383"/>
    <d v="2021-05-07T00:00:00"/>
    <s v="Calvines Coffee Inc"/>
    <s v="2800 Campus Ridge Road Suite 1113 1St Floor"/>
    <x v="53"/>
    <x v="0"/>
    <s v="28105"/>
    <x v="1381"/>
    <m/>
    <s v="U"/>
    <s v="N"/>
    <s v="NC-09"/>
    <x v="0"/>
    <x v="0"/>
    <x v="1"/>
    <x v="0"/>
    <x v="1"/>
    <x v="0"/>
    <s v="Y"/>
    <s v="N"/>
    <s v="Y"/>
    <s v="N"/>
    <s v="Corporation"/>
    <s v="N"/>
    <x v="1"/>
    <x v="0"/>
    <x v="0"/>
    <s v="Other"/>
    <n v="0"/>
    <n v="0"/>
    <m/>
  </r>
  <r>
    <x v="1384"/>
    <d v="2021-05-25T00:00:00"/>
    <s v="Dubya 3 Inc"/>
    <s v="7157 Okelly Chapel Rd"/>
    <x v="28"/>
    <x v="0"/>
    <s v="27519"/>
    <x v="1382"/>
    <m/>
    <s v="U"/>
    <s v="N"/>
    <s v="NC-02"/>
    <x v="1"/>
    <x v="0"/>
    <x v="1"/>
    <x v="0"/>
    <x v="0"/>
    <x v="0"/>
    <s v="Y"/>
    <s v="Y"/>
    <s v="Y"/>
    <s v="Y"/>
    <s v="Corporation"/>
    <s v="N"/>
    <x v="0"/>
    <x v="0"/>
    <x v="1"/>
    <s v="Restaurant"/>
    <n v="0"/>
    <n v="0"/>
    <m/>
  </r>
  <r>
    <x v="1385"/>
    <d v="2021-05-25T00:00:00"/>
    <s v="The Peaks Blaze LLC"/>
    <s v="15 Peaks Center Ln ST 40"/>
    <x v="9"/>
    <x v="0"/>
    <s v="28805"/>
    <x v="1383"/>
    <s v="Blaze Pizza"/>
    <s v="U"/>
    <s v="N"/>
    <s v="NC-11"/>
    <x v="0"/>
    <x v="0"/>
    <x v="1"/>
    <x v="0"/>
    <x v="0"/>
    <x v="0"/>
    <s v="Y"/>
    <s v="Y"/>
    <s v="Y"/>
    <s v="Y"/>
    <s v="Limited  Liability Company(LLC)"/>
    <s v="N"/>
    <x v="1"/>
    <x v="0"/>
    <x v="0"/>
    <s v="Restaurant"/>
    <n v="0"/>
    <n v="0"/>
    <m/>
  </r>
  <r>
    <x v="1386"/>
    <d v="2021-05-07T00:00:00"/>
    <s v="Kona Ice Kabana Inc"/>
    <s v="5430 Thom Rd"/>
    <x v="162"/>
    <x v="0"/>
    <s v="27302"/>
    <x v="1384"/>
    <s v="Kona Ice"/>
    <s v="U"/>
    <s v="N"/>
    <s v="NC-04"/>
    <x v="0"/>
    <x v="0"/>
    <x v="1"/>
    <x v="1"/>
    <x v="1"/>
    <x v="0"/>
    <s v="Y"/>
    <s v="N"/>
    <s v="Y"/>
    <s v="Y"/>
    <s v="Subchapter S Corporation"/>
    <s v="N"/>
    <x v="0"/>
    <x v="0"/>
    <x v="1"/>
    <s v="Food Stand, Food Truck, Food Cart"/>
    <n v="0"/>
    <n v="0"/>
    <m/>
  </r>
  <r>
    <x v="1387"/>
    <d v="2021-05-07T00:00:00"/>
    <s v="Corfu Inc."/>
    <s v="258 Broadway St"/>
    <x v="9"/>
    <x v="0"/>
    <s v="28801"/>
    <x v="1385"/>
    <m/>
    <s v="U"/>
    <s v="Y"/>
    <s v="NC-11"/>
    <x v="0"/>
    <x v="1"/>
    <x v="1"/>
    <x v="0"/>
    <x v="0"/>
    <x v="0"/>
    <s v="Y"/>
    <s v="Y"/>
    <s v="Y"/>
    <s v="Y"/>
    <s v="Corporation"/>
    <s v="N"/>
    <x v="0"/>
    <x v="0"/>
    <x v="1"/>
    <s v="Restaurant"/>
    <n v="0"/>
    <n v="0"/>
    <m/>
  </r>
  <r>
    <x v="1388"/>
    <d v="2021-05-07T00:00:00"/>
    <s v="JCW Enterprise INC"/>
    <s v="14815 Ballantyne Village Way Ste 250"/>
    <x v="11"/>
    <x v="0"/>
    <s v="28277"/>
    <x v="1386"/>
    <m/>
    <s v="U"/>
    <s v="N"/>
    <s v="NC-09"/>
    <x v="0"/>
    <x v="0"/>
    <x v="1"/>
    <x v="0"/>
    <x v="0"/>
    <x v="0"/>
    <s v="Y"/>
    <s v="Y"/>
    <s v="Y"/>
    <s v="Y"/>
    <s v="Subchapter S Corporation"/>
    <s v="N"/>
    <x v="1"/>
    <x v="0"/>
    <x v="0"/>
    <s v="Restaurant"/>
    <n v="0"/>
    <n v="0"/>
    <m/>
  </r>
  <r>
    <x v="1389"/>
    <d v="2021-05-07T00:00:00"/>
    <s v="Jessica &amp; Family Inc."/>
    <s v="1311 Malcolm Blvd"/>
    <x v="233"/>
    <x v="0"/>
    <s v="28612"/>
    <x v="1387"/>
    <m/>
    <s v="R"/>
    <s v="N"/>
    <s v="NC-05"/>
    <x v="1"/>
    <x v="0"/>
    <x v="0"/>
    <x v="0"/>
    <x v="0"/>
    <x v="0"/>
    <s v="Y"/>
    <s v="Y"/>
    <s v="Y"/>
    <s v="Y"/>
    <s v="Subchapter S Corporation"/>
    <s v="N"/>
    <x v="0"/>
    <x v="0"/>
    <x v="1"/>
    <s v="Restaurant"/>
    <n v="0"/>
    <n v="0"/>
    <m/>
  </r>
  <r>
    <x v="1390"/>
    <d v="2021-05-07T00:00:00"/>
    <s v="AYKA LLC"/>
    <s v="6616 Hyannis Way"/>
    <x v="0"/>
    <x v="0"/>
    <s v="28409"/>
    <x v="1388"/>
    <m/>
    <s v="U"/>
    <s v="N"/>
    <s v="NC-07"/>
    <x v="0"/>
    <x v="1"/>
    <x v="0"/>
    <x v="0"/>
    <x v="0"/>
    <x v="0"/>
    <s v="Y"/>
    <s v="Y"/>
    <s v="Y"/>
    <s v="Y"/>
    <s v="Limited  Liability Company(LLC)"/>
    <s v="N"/>
    <x v="1"/>
    <x v="0"/>
    <x v="1"/>
    <s v="Bar, Saloon, Lounge, Tavern"/>
    <n v="0"/>
    <n v="0"/>
    <m/>
  </r>
  <r>
    <x v="1391"/>
    <d v="2021-05-07T00:00:00"/>
    <s v="B&amp;HJ BROTHERS INC"/>
    <s v="10010 Rose Commons Dr Suite A"/>
    <x v="45"/>
    <x v="0"/>
    <s v="28078"/>
    <x v="1389"/>
    <m/>
    <s v="U"/>
    <s v="N"/>
    <s v="NC-08"/>
    <x v="0"/>
    <x v="0"/>
    <x v="0"/>
    <x v="0"/>
    <x v="0"/>
    <x v="0"/>
    <s v="Y"/>
    <s v="Y"/>
    <s v="Y"/>
    <s v="Y"/>
    <s v="Corporation"/>
    <s v="N"/>
    <x v="1"/>
    <x v="0"/>
    <x v="1"/>
    <s v="Restaurant"/>
    <n v="0"/>
    <n v="0"/>
    <m/>
  </r>
  <r>
    <x v="1392"/>
    <d v="2021-05-07T00:00:00"/>
    <s v="O.HENRY'S 28801 Inc"/>
    <s v="237 Haywood St"/>
    <x v="9"/>
    <x v="0"/>
    <s v="28801"/>
    <x v="1390"/>
    <m/>
    <s v="U"/>
    <s v="Y"/>
    <s v="NC-11"/>
    <x v="1"/>
    <x v="0"/>
    <x v="0"/>
    <x v="0"/>
    <x v="0"/>
    <x v="0"/>
    <s v="Y"/>
    <s v="Y"/>
    <s v="Y"/>
    <s v="Y"/>
    <s v="Corporation"/>
    <s v="N"/>
    <x v="1"/>
    <x v="0"/>
    <x v="0"/>
    <s v="Bar, Saloon, Lounge, Tavern"/>
    <n v="0"/>
    <n v="0"/>
    <m/>
  </r>
  <r>
    <x v="1393"/>
    <d v="2021-05-07T00:00:00"/>
    <s v="PoshNosh Catering Inc."/>
    <s v="1053 E Whitaker Mill Rd STE 135"/>
    <x v="4"/>
    <x v="0"/>
    <s v="27604"/>
    <x v="1391"/>
    <m/>
    <s v="U"/>
    <s v="N"/>
    <s v="NC-02"/>
    <x v="0"/>
    <x v="1"/>
    <x v="0"/>
    <x v="0"/>
    <x v="0"/>
    <x v="0"/>
    <s v="Y"/>
    <s v="Y"/>
    <s v="Y"/>
    <s v="Y"/>
    <s v="Corporation"/>
    <s v="Y"/>
    <x v="0"/>
    <x v="0"/>
    <x v="1"/>
    <s v="Caterer"/>
    <n v="0"/>
    <n v="0"/>
    <m/>
  </r>
  <r>
    <x v="1394"/>
    <d v="2021-05-07T00:00:00"/>
    <s v="ZXW INC"/>
    <s v="121 E Chatham St SUITE-A"/>
    <x v="28"/>
    <x v="0"/>
    <s v="27511"/>
    <x v="1392"/>
    <m/>
    <s v="U"/>
    <s v="N"/>
    <s v="NC-02"/>
    <x v="0"/>
    <x v="1"/>
    <x v="1"/>
    <x v="0"/>
    <x v="0"/>
    <x v="0"/>
    <s v="Y"/>
    <s v="Y"/>
    <s v="Y"/>
    <s v="Y"/>
    <s v="Subchapter S Corporation"/>
    <s v="N"/>
    <x v="0"/>
    <x v="0"/>
    <x v="1"/>
    <s v="Restaurant"/>
    <n v="0"/>
    <n v="0"/>
    <m/>
  </r>
  <r>
    <x v="1395"/>
    <d v="2021-05-07T00:00:00"/>
    <s v="Bali Hai Inc."/>
    <s v="811 9th Street Suite 170"/>
    <x v="8"/>
    <x v="0"/>
    <s v="27705"/>
    <x v="1393"/>
    <m/>
    <s v="U"/>
    <s v="N"/>
    <s v="NC-04"/>
    <x v="0"/>
    <x v="1"/>
    <x v="1"/>
    <x v="1"/>
    <x v="1"/>
    <x v="0"/>
    <s v="Y"/>
    <s v="Y"/>
    <s v="N"/>
    <s v="Y"/>
    <s v="Corporation"/>
    <s v="N"/>
    <x v="1"/>
    <x v="0"/>
    <x v="0"/>
    <s v="Restaurant"/>
    <n v="0"/>
    <n v="0"/>
    <m/>
  </r>
  <r>
    <x v="1396"/>
    <d v="2021-05-07T00:00:00"/>
    <s v="3606 N ELM STREET INC"/>
    <s v="3606 N Elm St SUITE A"/>
    <x v="12"/>
    <x v="0"/>
    <s v="27455"/>
    <x v="1394"/>
    <m/>
    <s v="U"/>
    <s v="N"/>
    <s v="NC-06"/>
    <x v="1"/>
    <x v="0"/>
    <x v="0"/>
    <x v="0"/>
    <x v="0"/>
    <x v="0"/>
    <s v="Y"/>
    <s v="Y"/>
    <s v="Y"/>
    <s v="Y"/>
    <s v="Corporation"/>
    <s v="N"/>
    <x v="1"/>
    <x v="0"/>
    <x v="0"/>
    <s v="Restaurant"/>
    <n v="0"/>
    <n v="0"/>
    <m/>
  </r>
  <r>
    <x v="1397"/>
    <d v="2021-05-07T00:00:00"/>
    <s v="Militza Del Carmen Garcia Nunez"/>
    <s v="823 Shefford Town Dr"/>
    <x v="178"/>
    <x v="0"/>
    <s v="27571"/>
    <x v="1395"/>
    <m/>
    <s v="U"/>
    <s v="N"/>
    <s v="NC-04"/>
    <x v="0"/>
    <x v="1"/>
    <x v="1"/>
    <x v="0"/>
    <x v="0"/>
    <x v="0"/>
    <s v="N"/>
    <s v="Y"/>
    <s v="Y"/>
    <s v="Y"/>
    <s v="Sole Proprietorship"/>
    <s v="N"/>
    <x v="1"/>
    <x v="0"/>
    <x v="1"/>
    <s v="Food Stand, Food Truck, Food Cart &amp;&amp; Caterer"/>
    <n v="0"/>
    <n v="0"/>
    <m/>
  </r>
  <r>
    <x v="1398"/>
    <d v="2021-05-07T00:00:00"/>
    <s v="Scratch Kitchen and Taproom LLC"/>
    <s v="225 N Salem St"/>
    <x v="140"/>
    <x v="0"/>
    <s v="27502"/>
    <x v="1396"/>
    <m/>
    <s v="U"/>
    <s v="N"/>
    <s v="NC-02"/>
    <x v="1"/>
    <x v="0"/>
    <x v="0"/>
    <x v="0"/>
    <x v="0"/>
    <x v="0"/>
    <s v="Y"/>
    <s v="Y"/>
    <s v="Y"/>
    <s v="Y"/>
    <s v="Limited  Liability Company(LLC)"/>
    <s v="N"/>
    <x v="0"/>
    <x v="0"/>
    <x v="1"/>
    <s v="Restaurant"/>
    <n v="0"/>
    <n v="0"/>
    <m/>
  </r>
  <r>
    <x v="1399"/>
    <d v="2021-05-07T00:00:00"/>
    <s v="Siya Mall Inc"/>
    <s v="6910 Fayetteville Rd Ste 236"/>
    <x v="8"/>
    <x v="0"/>
    <s v="27713"/>
    <x v="1397"/>
    <s v="Subway"/>
    <s v="U"/>
    <s v="N"/>
    <s v="NC-02"/>
    <x v="0"/>
    <x v="1"/>
    <x v="0"/>
    <x v="0"/>
    <x v="0"/>
    <x v="0"/>
    <s v="Y"/>
    <s v="Y"/>
    <s v="Y"/>
    <s v="Y"/>
    <s v="Corporation"/>
    <s v="N"/>
    <x v="1"/>
    <x v="0"/>
    <x v="0"/>
    <s v="Restaurant"/>
    <n v="0"/>
    <n v="0"/>
    <m/>
  </r>
  <r>
    <x v="1400"/>
    <d v="2021-05-07T00:00:00"/>
    <s v="SK CHO INC"/>
    <s v="8909 Riverview Park Dr"/>
    <x v="4"/>
    <x v="0"/>
    <s v="27613"/>
    <x v="1398"/>
    <m/>
    <s v="U"/>
    <s v="N"/>
    <s v="NC-02"/>
    <x v="1"/>
    <x v="0"/>
    <x v="0"/>
    <x v="0"/>
    <x v="0"/>
    <x v="0"/>
    <s v="Y"/>
    <s v="N"/>
    <s v="Y"/>
    <s v="N"/>
    <s v="Corporation"/>
    <s v="N"/>
    <x v="1"/>
    <x v="0"/>
    <x v="0"/>
    <s v="Restaurant"/>
    <n v="0"/>
    <n v="0"/>
    <m/>
  </r>
  <r>
    <x v="1401"/>
    <d v="2021-05-07T00:00:00"/>
    <s v="The Adams Cake Factory"/>
    <s v="4701 Atlantic Ave Suite 105"/>
    <x v="4"/>
    <x v="0"/>
    <s v="27604"/>
    <x v="1399"/>
    <m/>
    <s v="U"/>
    <s v="Y"/>
    <s v="NC-02"/>
    <x v="1"/>
    <x v="0"/>
    <x v="0"/>
    <x v="0"/>
    <x v="0"/>
    <x v="0"/>
    <s v="Y"/>
    <s v="Y"/>
    <s v="Y"/>
    <s v="Y"/>
    <s v="Limited  Liability Company(LLC)"/>
    <s v="Y"/>
    <x v="1"/>
    <x v="0"/>
    <x v="1"/>
    <s v="Bakery ** &amp;&amp; Food Stand, Food Truck, Food Cart &amp;&amp; Restaurant"/>
    <n v="0"/>
    <n v="0"/>
    <m/>
  </r>
  <r>
    <x v="1402"/>
    <d v="2021-05-07T00:00:00"/>
    <s v="YHWH YIREH INC"/>
    <s v="230 S Tryon St Unit R2"/>
    <x v="11"/>
    <x v="0"/>
    <s v="28202"/>
    <x v="1400"/>
    <m/>
    <s v="U"/>
    <s v="N"/>
    <s v="NC-12"/>
    <x v="1"/>
    <x v="0"/>
    <x v="0"/>
    <x v="0"/>
    <x v="0"/>
    <x v="0"/>
    <s v="Y"/>
    <s v="Y"/>
    <s v="Y"/>
    <s v="Y"/>
    <s v="Corporation"/>
    <s v="N"/>
    <x v="1"/>
    <x v="0"/>
    <x v="0"/>
    <s v="Restaurant"/>
    <n v="0"/>
    <n v="0"/>
    <m/>
  </r>
  <r>
    <x v="1403"/>
    <d v="2021-05-07T00:00:00"/>
    <s v="Looky Corp"/>
    <s v="1175 Turlington Ave Unit 101"/>
    <x v="225"/>
    <x v="0"/>
    <s v="28451"/>
    <x v="1401"/>
    <s v="Shuckin' Shack Oyster Bar"/>
    <s v="R"/>
    <s v="N"/>
    <s v="NC-07"/>
    <x v="1"/>
    <x v="0"/>
    <x v="0"/>
    <x v="0"/>
    <x v="0"/>
    <x v="0"/>
    <s v="Y"/>
    <s v="Y"/>
    <s v="Y"/>
    <s v="Y"/>
    <s v="Corporation"/>
    <s v="N"/>
    <x v="0"/>
    <x v="0"/>
    <x v="1"/>
    <s v="Restaurant"/>
    <n v="0"/>
    <n v="0"/>
    <m/>
  </r>
  <r>
    <x v="1404"/>
    <d v="2021-05-07T00:00:00"/>
    <s v="OMSRI CORPORATION"/>
    <s v="8711 Six Forks Rd 101"/>
    <x v="4"/>
    <x v="0"/>
    <s v="27615"/>
    <x v="1402"/>
    <s v="Subway"/>
    <s v="U"/>
    <s v="N"/>
    <s v="NC-02"/>
    <x v="0"/>
    <x v="1"/>
    <x v="1"/>
    <x v="0"/>
    <x v="0"/>
    <x v="0"/>
    <s v="Y"/>
    <s v="Y"/>
    <s v="N"/>
    <s v="Y"/>
    <s v="Corporation"/>
    <s v="N"/>
    <x v="1"/>
    <x v="0"/>
    <x v="0"/>
    <s v="Restaurant"/>
    <n v="0"/>
    <n v="0"/>
    <m/>
  </r>
  <r>
    <x v="1405"/>
    <d v="2021-05-07T00:00:00"/>
    <s v="TAAZA FOOD VENTURES INC"/>
    <s v="3252 S Church St"/>
    <x v="64"/>
    <x v="0"/>
    <s v="27215"/>
    <x v="1403"/>
    <m/>
    <s v="U"/>
    <s v="N"/>
    <s v="NC-06"/>
    <x v="1"/>
    <x v="0"/>
    <x v="0"/>
    <x v="0"/>
    <x v="0"/>
    <x v="0"/>
    <s v="Y"/>
    <s v="Y"/>
    <s v="Y"/>
    <s v="Y"/>
    <s v="Corporation"/>
    <s v="N"/>
    <x v="1"/>
    <x v="0"/>
    <x v="0"/>
    <s v="Restaurant"/>
    <n v="0"/>
    <n v="0"/>
    <m/>
  </r>
  <r>
    <x v="1406"/>
    <d v="2021-05-07T00:00:00"/>
    <s v="Goldsboro Empire Fire LLC"/>
    <s v="1209 N Berkeley Blvd Ste A"/>
    <x v="25"/>
    <x v="0"/>
    <s v="27534"/>
    <x v="1404"/>
    <m/>
    <s v="R"/>
    <s v="N"/>
    <s v="NC-01"/>
    <x v="0"/>
    <x v="1"/>
    <x v="1"/>
    <x v="0"/>
    <x v="0"/>
    <x v="0"/>
    <s v="Y"/>
    <s v="Y"/>
    <s v="Y"/>
    <s v="Y"/>
    <s v="Limited  Liability Company(LLC)"/>
    <s v="N"/>
    <x v="1"/>
    <x v="0"/>
    <x v="0"/>
    <s v="Restaurant"/>
    <n v="0"/>
    <n v="0"/>
    <m/>
  </r>
  <r>
    <x v="1407"/>
    <d v="2021-05-07T00:00:00"/>
    <s v="Waterbean Coffee LLC"/>
    <s v="19420 Jetton Road 105"/>
    <x v="49"/>
    <x v="0"/>
    <s v="28031"/>
    <x v="1405"/>
    <m/>
    <s v="U"/>
    <s v="N"/>
    <s v="NC-12"/>
    <x v="0"/>
    <x v="1"/>
    <x v="1"/>
    <x v="1"/>
    <x v="1"/>
    <x v="1"/>
    <s v="Y"/>
    <s v="Y"/>
    <s v="N"/>
    <s v="N"/>
    <s v="Limited  Liability Company(LLC)"/>
    <s v="N"/>
    <x v="1"/>
    <x v="0"/>
    <x v="0"/>
    <s v="Other &amp;&amp; Restaurant"/>
    <n v="0"/>
    <n v="0"/>
    <m/>
  </r>
  <r>
    <x v="1408"/>
    <d v="2021-05-07T00:00:00"/>
    <s v="kono health food corporation"/>
    <s v="309 Crossroads Blvd"/>
    <x v="28"/>
    <x v="0"/>
    <s v="27518"/>
    <x v="1406"/>
    <m/>
    <s v="U"/>
    <s v="N"/>
    <s v="NC-02"/>
    <x v="0"/>
    <x v="1"/>
    <x v="1"/>
    <x v="0"/>
    <x v="0"/>
    <x v="0"/>
    <s v="Y"/>
    <s v="Y"/>
    <s v="Y"/>
    <s v="Y"/>
    <s v="Corporation"/>
    <s v="N"/>
    <x v="1"/>
    <x v="0"/>
    <x v="0"/>
    <s v="Restaurant"/>
    <n v="0"/>
    <n v="0"/>
    <m/>
  </r>
  <r>
    <x v="1409"/>
    <d v="2021-05-07T00:00:00"/>
    <s v="Nazar LLC"/>
    <s v="456 W Franklin St"/>
    <x v="3"/>
    <x v="0"/>
    <s v="27516"/>
    <x v="1407"/>
    <m/>
    <s v="U"/>
    <s v="Y"/>
    <s v="NC-04"/>
    <x v="1"/>
    <x v="0"/>
    <x v="1"/>
    <x v="0"/>
    <x v="0"/>
    <x v="0"/>
    <s v="Y"/>
    <s v="Y"/>
    <s v="Y"/>
    <s v="Y"/>
    <s v="Limited  Liability Company(LLC)"/>
    <s v="N"/>
    <x v="0"/>
    <x v="0"/>
    <x v="1"/>
    <s v="Restaurant"/>
    <n v="0"/>
    <n v="0"/>
    <m/>
  </r>
  <r>
    <x v="1410"/>
    <d v="2021-05-07T00:00:00"/>
    <s v="Switzerland Cafe Inc."/>
    <s v="9440 Hwy 226A"/>
    <x v="234"/>
    <x v="0"/>
    <s v="28749"/>
    <x v="1408"/>
    <m/>
    <s v="R"/>
    <s v="N"/>
    <s v="NC-11"/>
    <x v="0"/>
    <x v="0"/>
    <x v="0"/>
    <x v="0"/>
    <x v="0"/>
    <x v="0"/>
    <s v="N"/>
    <s v="Y"/>
    <s v="Y"/>
    <s v="Y"/>
    <s v="Corporation"/>
    <s v="N"/>
    <x v="0"/>
    <x v="0"/>
    <x v="1"/>
    <s v="Caterer &amp;&amp; Restaurant"/>
    <n v="0"/>
    <n v="0"/>
    <m/>
  </r>
  <r>
    <x v="1411"/>
    <d v="2021-05-07T00:00:00"/>
    <s v="RIO GRANDE - FRIENDLY INC"/>
    <s v="6909 Downwind Rd"/>
    <x v="12"/>
    <x v="0"/>
    <s v="27409"/>
    <x v="1409"/>
    <m/>
    <s v="U"/>
    <s v="N"/>
    <s v="NC-06"/>
    <x v="0"/>
    <x v="1"/>
    <x v="1"/>
    <x v="1"/>
    <x v="1"/>
    <x v="1"/>
    <s v="Y"/>
    <s v="Y"/>
    <s v="N"/>
    <s v="Y"/>
    <s v="Subchapter S Corporation"/>
    <s v="N"/>
    <x v="1"/>
    <x v="1"/>
    <x v="0"/>
    <s v="Restaurant"/>
    <n v="0"/>
    <n v="0"/>
    <m/>
  </r>
  <r>
    <x v="1412"/>
    <d v="2021-05-07T00:00:00"/>
    <s v="Ms DiDis Caribbean Kitchen LLC"/>
    <s v="3816 IRONWOOD STREET"/>
    <x v="11"/>
    <x v="0"/>
    <s v="28206"/>
    <x v="1410"/>
    <m/>
    <s v="U"/>
    <s v="Y"/>
    <s v="NC-12"/>
    <x v="0"/>
    <x v="1"/>
    <x v="1"/>
    <x v="1"/>
    <x v="0"/>
    <x v="0"/>
    <s v="Y"/>
    <s v="N"/>
    <s v="N"/>
    <s v="N"/>
    <s v="Partnership"/>
    <s v="Y"/>
    <x v="0"/>
    <x v="0"/>
    <x v="1"/>
    <s v="Food Stand, Food Truck, Food Cart"/>
    <n v="0"/>
    <n v="0"/>
    <m/>
  </r>
  <r>
    <x v="1413"/>
    <d v="2021-05-07T00:00:00"/>
    <s v="YAV LLC"/>
    <s v="9009 J M Keynes Dr Suite #4"/>
    <x v="11"/>
    <x v="0"/>
    <s v="28262"/>
    <x v="1411"/>
    <m/>
    <s v="U"/>
    <s v="N"/>
    <s v="NC-08"/>
    <x v="1"/>
    <x v="0"/>
    <x v="1"/>
    <x v="0"/>
    <x v="0"/>
    <x v="0"/>
    <s v="Y"/>
    <s v="Y"/>
    <s v="Y"/>
    <s v="Y"/>
    <s v="Limited  Liability Company(LLC)"/>
    <s v="N"/>
    <x v="1"/>
    <x v="0"/>
    <x v="0"/>
    <s v="Restaurant"/>
    <n v="0"/>
    <n v="0"/>
    <m/>
  </r>
  <r>
    <x v="1414"/>
    <d v="2021-05-07T00:00:00"/>
    <s v="Zweli's INC"/>
    <s v="4600 Durham Chapel Hill Blvd Ste 26"/>
    <x v="8"/>
    <x v="0"/>
    <s v="27707"/>
    <x v="1412"/>
    <m/>
    <s v="U"/>
    <s v="N"/>
    <s v="NC-04"/>
    <x v="1"/>
    <x v="1"/>
    <x v="1"/>
    <x v="0"/>
    <x v="1"/>
    <x v="1"/>
    <s v="Y"/>
    <s v="Y"/>
    <s v="Y"/>
    <s v="Y"/>
    <s v="Corporation"/>
    <s v="Y"/>
    <x v="0"/>
    <x v="0"/>
    <x v="1"/>
    <s v="Caterer &amp;&amp; Restaurant"/>
    <n v="0"/>
    <n v="0"/>
    <m/>
  </r>
  <r>
    <x v="1415"/>
    <d v="2021-05-07T00:00:00"/>
    <s v="Rumi Cafe LLC"/>
    <s v="306 W Franklin Street Suite G"/>
    <x v="3"/>
    <x v="0"/>
    <s v="27516"/>
    <x v="1413"/>
    <m/>
    <s v="U"/>
    <s v="Y"/>
    <s v="NC-04"/>
    <x v="0"/>
    <x v="1"/>
    <x v="1"/>
    <x v="0"/>
    <x v="1"/>
    <x v="0"/>
    <s v="Y"/>
    <s v="Y"/>
    <s v="N"/>
    <s v="N"/>
    <s v="Limited  Liability Company(LLC)"/>
    <s v="N"/>
    <x v="1"/>
    <x v="0"/>
    <x v="0"/>
    <s v="Restaurant"/>
    <n v="0"/>
    <n v="0"/>
    <m/>
  </r>
  <r>
    <x v="1416"/>
    <d v="2021-05-07T00:00:00"/>
    <s v="Amesbury Lane LLC"/>
    <s v="302 Colonades Way Suite 204"/>
    <x v="28"/>
    <x v="0"/>
    <s v="27518"/>
    <x v="1414"/>
    <s v="Rocky Mountain Chocolate Factory"/>
    <s v="U"/>
    <s v="N"/>
    <s v="NC-02"/>
    <x v="0"/>
    <x v="1"/>
    <x v="1"/>
    <x v="1"/>
    <x v="1"/>
    <x v="1"/>
    <s v="Y"/>
    <s v="N"/>
    <s v="N"/>
    <s v="N"/>
    <s v="Limited  Liability Company(LLC)"/>
    <s v="N"/>
    <x v="0"/>
    <x v="0"/>
    <x v="1"/>
    <s v="Other"/>
    <n v="0"/>
    <n v="0"/>
    <m/>
  </r>
  <r>
    <x v="1417"/>
    <d v="2021-05-07T00:00:00"/>
    <s v="BearWaters Brewing Company"/>
    <s v="101 Park St"/>
    <x v="89"/>
    <x v="0"/>
    <s v="28716"/>
    <x v="1415"/>
    <m/>
    <s v="R"/>
    <s v="N"/>
    <s v="NC-11"/>
    <x v="1"/>
    <x v="0"/>
    <x v="0"/>
    <x v="0"/>
    <x v="0"/>
    <x v="0"/>
    <s v="N"/>
    <s v="Y"/>
    <s v="Y"/>
    <s v="Y"/>
    <s v="Corporation"/>
    <s v="N"/>
    <x v="0"/>
    <x v="1"/>
    <x v="1"/>
    <s v="Brewery and/or microbrewery ** &amp;&amp; Brewpub, Tasting Room, Taproom ** &amp;&amp; Restaurant"/>
    <n v="0"/>
    <n v="0"/>
    <m/>
  </r>
  <r>
    <x v="1418"/>
    <d v="2021-05-07T00:00:00"/>
    <s v="mr 3s crab pot bar &amp; grill"/>
    <s v="2431 ozark ave"/>
    <x v="66"/>
    <x v="0"/>
    <s v="28054"/>
    <x v="1416"/>
    <m/>
    <s v="U"/>
    <s v="N"/>
    <s v="NC-05"/>
    <x v="1"/>
    <x v="1"/>
    <x v="0"/>
    <x v="0"/>
    <x v="0"/>
    <x v="0"/>
    <s v="Y"/>
    <s v="Y"/>
    <s v="Y"/>
    <s v="Y"/>
    <s v="Limited  Liability Company(LLC)"/>
    <s v="N"/>
    <x v="1"/>
    <x v="0"/>
    <x v="1"/>
    <s v="Restaurant"/>
    <n v="0"/>
    <n v="0"/>
    <m/>
  </r>
  <r>
    <x v="1419"/>
    <d v="2021-05-07T00:00:00"/>
    <s v="Dreamweaver's Brewery LLC"/>
    <s v="115 E North Main St"/>
    <x v="13"/>
    <x v="0"/>
    <s v="28173"/>
    <x v="1417"/>
    <m/>
    <s v="U"/>
    <s v="N"/>
    <s v="NC-09"/>
    <x v="0"/>
    <x v="1"/>
    <x v="0"/>
    <x v="1"/>
    <x v="1"/>
    <x v="1"/>
    <s v="Y"/>
    <s v="Y"/>
    <s v="N"/>
    <s v="Y"/>
    <s v="Limited  Liability Company(LLC)"/>
    <s v="N"/>
    <x v="0"/>
    <x v="0"/>
    <x v="1"/>
    <s v="Brewery and/or microbrewery ** &amp;&amp; Brewpub, Tasting Room, Taproom **"/>
    <n v="0"/>
    <n v="0"/>
    <m/>
  </r>
  <r>
    <x v="1420"/>
    <d v="2021-05-07T00:00:00"/>
    <s v="Railroad Cafe of Draper LLC"/>
    <s v="239 Main St"/>
    <x v="33"/>
    <x v="0"/>
    <s v="27288"/>
    <x v="1418"/>
    <m/>
    <s v="R"/>
    <s v="Y"/>
    <s v="NC-10"/>
    <x v="0"/>
    <x v="0"/>
    <x v="0"/>
    <x v="0"/>
    <x v="1"/>
    <x v="0"/>
    <s v="N"/>
    <s v="Y"/>
    <s v="Y"/>
    <s v="Y"/>
    <s v="Limited  Liability Company(LLC)"/>
    <s v="N"/>
    <x v="1"/>
    <x v="0"/>
    <x v="1"/>
    <s v="Restaurant"/>
    <n v="0"/>
    <n v="0"/>
    <m/>
  </r>
  <r>
    <x v="1421"/>
    <d v="2021-05-07T00:00:00"/>
    <s v="DJN Companies Inc"/>
    <s v="101 Grace Meadows Dr"/>
    <x v="103"/>
    <x v="0"/>
    <s v="27520"/>
    <x v="1419"/>
    <m/>
    <s v="R"/>
    <s v="N"/>
    <s v="NC-02"/>
    <x v="0"/>
    <x v="1"/>
    <x v="1"/>
    <x v="0"/>
    <x v="0"/>
    <x v="0"/>
    <s v="Y"/>
    <s v="Y"/>
    <s v="Y"/>
    <s v="Y"/>
    <s v="Corporation"/>
    <s v="Y"/>
    <x v="0"/>
    <x v="0"/>
    <x v="1"/>
    <s v="Restaurant"/>
    <n v="0"/>
    <n v="0"/>
    <m/>
  </r>
  <r>
    <x v="1422"/>
    <d v="2021-05-07T00:00:00"/>
    <s v="Alessandra MiaFrancesca 2016 LLC"/>
    <s v="941 N Harrison Ave"/>
    <x v="28"/>
    <x v="0"/>
    <s v="27513"/>
    <x v="1420"/>
    <m/>
    <s v="U"/>
    <s v="N"/>
    <s v="NC-02"/>
    <x v="0"/>
    <x v="1"/>
    <x v="1"/>
    <x v="0"/>
    <x v="0"/>
    <x v="0"/>
    <s v="Y"/>
    <s v="Y"/>
    <s v="Y"/>
    <s v="Y"/>
    <s v="Corporation"/>
    <s v="N"/>
    <x v="0"/>
    <x v="0"/>
    <x v="1"/>
    <s v="Restaurant"/>
    <n v="0"/>
    <n v="0"/>
    <m/>
  </r>
  <r>
    <x v="1423"/>
    <d v="2021-05-07T00:00:00"/>
    <s v="The Argyle Bake Shoppe Inc."/>
    <s v="4716 N. Croatan Hwy"/>
    <x v="123"/>
    <x v="0"/>
    <s v="27949"/>
    <x v="1421"/>
    <m/>
    <s v="U"/>
    <s v="Y"/>
    <s v="NC-03"/>
    <x v="1"/>
    <x v="0"/>
    <x v="0"/>
    <x v="0"/>
    <x v="0"/>
    <x v="0"/>
    <s v="Y"/>
    <s v="Y"/>
    <s v="Y"/>
    <s v="Y"/>
    <s v="Corporation"/>
    <s v="N"/>
    <x v="0"/>
    <x v="0"/>
    <x v="1"/>
    <s v="Caterer &amp;&amp; Restaurant"/>
    <n v="0"/>
    <n v="0"/>
    <m/>
  </r>
  <r>
    <x v="1424"/>
    <d v="2021-05-07T00:00:00"/>
    <s v="HRC HOSPITALITY GROUP INC"/>
    <s v="6910 Fayetteville Rd"/>
    <x v="8"/>
    <x v="0"/>
    <s v="27713"/>
    <x v="1422"/>
    <s v="Built Custom Burgers"/>
    <s v="U"/>
    <s v="N"/>
    <s v="NC-02"/>
    <x v="0"/>
    <x v="1"/>
    <x v="1"/>
    <x v="1"/>
    <x v="1"/>
    <x v="1"/>
    <s v="Y"/>
    <s v="Y"/>
    <s v="N"/>
    <s v="Y"/>
    <s v="Corporation"/>
    <s v="N"/>
    <x v="1"/>
    <x v="0"/>
    <x v="0"/>
    <s v="Restaurant"/>
    <n v="0"/>
    <n v="0"/>
    <m/>
  </r>
  <r>
    <x v="1425"/>
    <d v="2021-05-07T00:00:00"/>
    <s v="TEPPANYAKI BUFFET INC"/>
    <s v="1700 RALEIGH ROAD PKWY W STE 114"/>
    <x v="101"/>
    <x v="0"/>
    <s v="27896"/>
    <x v="1423"/>
    <m/>
    <s v="R"/>
    <s v="Y"/>
    <s v="NC-01"/>
    <x v="1"/>
    <x v="0"/>
    <x v="0"/>
    <x v="0"/>
    <x v="0"/>
    <x v="0"/>
    <s v="Y"/>
    <s v="Y"/>
    <s v="Y"/>
    <s v="Y"/>
    <s v="Corporation"/>
    <s v="N"/>
    <x v="1"/>
    <x v="0"/>
    <x v="1"/>
    <s v="Restaurant"/>
    <n v="0"/>
    <n v="0"/>
    <m/>
  </r>
  <r>
    <x v="1426"/>
    <d v="2021-05-07T00:00:00"/>
    <s v="Cantina23 LLC"/>
    <s v="9808 Gilead Rd #B107"/>
    <x v="45"/>
    <x v="0"/>
    <s v="28078"/>
    <x v="1424"/>
    <m/>
    <s v="U"/>
    <s v="N"/>
    <s v="NC-08"/>
    <x v="1"/>
    <x v="1"/>
    <x v="1"/>
    <x v="1"/>
    <x v="0"/>
    <x v="0"/>
    <s v="Y"/>
    <s v="Y"/>
    <s v="Y"/>
    <s v="Y"/>
    <s v="Limited  Liability Company(LLC)"/>
    <s v="N"/>
    <x v="1"/>
    <x v="0"/>
    <x v="0"/>
    <s v="Restaurant"/>
    <n v="0"/>
    <n v="0"/>
    <m/>
  </r>
  <r>
    <x v="1427"/>
    <d v="2021-05-07T00:00:00"/>
    <s v="GREAT CHINA ENTERPRISE LLC"/>
    <s v="2935 N NC HWY 16"/>
    <x v="235"/>
    <x v="0"/>
    <s v="28651"/>
    <x v="1425"/>
    <m/>
    <s v="R"/>
    <s v="N"/>
    <s v="NC-05"/>
    <x v="0"/>
    <x v="0"/>
    <x v="1"/>
    <x v="0"/>
    <x v="0"/>
    <x v="0"/>
    <s v="Y"/>
    <s v="Y"/>
    <s v="Y"/>
    <s v="Y"/>
    <s v="Limited  Liability Company(LLC)"/>
    <s v="N"/>
    <x v="1"/>
    <x v="0"/>
    <x v="0"/>
    <s v="Restaurant"/>
    <n v="0"/>
    <n v="0"/>
    <m/>
  </r>
  <r>
    <x v="1428"/>
    <d v="2021-05-07T00:00:00"/>
    <s v="Catering by Corey LLC"/>
    <s v="211 Hamburg Mountain Rd"/>
    <x v="128"/>
    <x v="0"/>
    <s v="28787"/>
    <x v="1426"/>
    <m/>
    <s v="U"/>
    <s v="N"/>
    <s v="NC-11"/>
    <x v="0"/>
    <x v="1"/>
    <x v="1"/>
    <x v="0"/>
    <x v="0"/>
    <x v="0"/>
    <s v="Y"/>
    <s v="Y"/>
    <s v="Y"/>
    <s v="Y"/>
    <s v="Limited  Liability Company(LLC)"/>
    <s v="N"/>
    <x v="0"/>
    <x v="0"/>
    <x v="1"/>
    <s v="Caterer"/>
    <n v="0"/>
    <n v="0"/>
    <m/>
  </r>
  <r>
    <x v="1429"/>
    <d v="2021-05-07T00:00:00"/>
    <s v="Mozelle's Inc."/>
    <s v="878 W 4th St"/>
    <x v="54"/>
    <x v="0"/>
    <s v="27101"/>
    <x v="1427"/>
    <m/>
    <s v="U"/>
    <s v="Y"/>
    <s v="NC-06"/>
    <x v="1"/>
    <x v="0"/>
    <x v="1"/>
    <x v="0"/>
    <x v="0"/>
    <x v="0"/>
    <s v="Y"/>
    <s v="Y"/>
    <s v="Y"/>
    <s v="Y"/>
    <s v="Corporation"/>
    <s v="Y"/>
    <x v="0"/>
    <x v="0"/>
    <x v="1"/>
    <s v="Restaurant"/>
    <n v="0"/>
    <n v="0"/>
    <m/>
  </r>
  <r>
    <x v="1430"/>
    <d v="2021-05-07T00:00:00"/>
    <s v="China One Selma Inc."/>
    <s v="1108 S Pollock St"/>
    <x v="236"/>
    <x v="0"/>
    <s v="27576"/>
    <x v="1428"/>
    <m/>
    <s v="R"/>
    <s v="Y"/>
    <s v="NC-07"/>
    <x v="0"/>
    <x v="0"/>
    <x v="0"/>
    <x v="0"/>
    <x v="0"/>
    <x v="0"/>
    <s v="Y"/>
    <s v="Y"/>
    <s v="Y"/>
    <s v="Y"/>
    <s v="Corporation"/>
    <s v="Y"/>
    <x v="1"/>
    <x v="0"/>
    <x v="0"/>
    <s v="Restaurant"/>
    <n v="0"/>
    <n v="0"/>
    <m/>
  </r>
  <r>
    <x v="1431"/>
    <d v="2021-05-07T00:00:00"/>
    <s v="Wilmington Double Happiness LLC"/>
    <s v="7122 Market St Ste 150 Eastbourne Drive"/>
    <x v="0"/>
    <x v="0"/>
    <s v="28411"/>
    <x v="1429"/>
    <m/>
    <s v="U"/>
    <s v="N"/>
    <s v="NC-07"/>
    <x v="1"/>
    <x v="0"/>
    <x v="0"/>
    <x v="0"/>
    <x v="0"/>
    <x v="0"/>
    <s v="Y"/>
    <s v="Y"/>
    <s v="Y"/>
    <s v="Y"/>
    <s v="Limited  Liability Company(LLC)"/>
    <s v="N"/>
    <x v="0"/>
    <x v="0"/>
    <x v="1"/>
    <s v="Restaurant"/>
    <n v="0"/>
    <n v="0"/>
    <m/>
  </r>
  <r>
    <x v="1432"/>
    <d v="2021-05-07T00:00:00"/>
    <s v="RESSA DUKE"/>
    <s v="335 Main Ave SW"/>
    <x v="21"/>
    <x v="0"/>
    <s v="28602"/>
    <x v="1430"/>
    <m/>
    <s v="R"/>
    <s v="N"/>
    <s v="NC-05"/>
    <x v="1"/>
    <x v="1"/>
    <x v="1"/>
    <x v="0"/>
    <x v="0"/>
    <x v="0"/>
    <s v="Y"/>
    <s v="Y"/>
    <s v="Y"/>
    <s v="Y"/>
    <s v="Sole Proprietorship"/>
    <s v="N"/>
    <x v="0"/>
    <x v="0"/>
    <x v="1"/>
    <s v="Caterer &amp;&amp; Restaurant"/>
    <n v="0"/>
    <n v="0"/>
    <m/>
  </r>
  <r>
    <x v="1433"/>
    <d v="2021-05-07T00:00:00"/>
    <s v="Ronnies"/>
    <s v="75 Wilson St."/>
    <x v="185"/>
    <x v="0"/>
    <s v="28901"/>
    <x v="1431"/>
    <m/>
    <s v="R"/>
    <s v="Y"/>
    <s v="NC-11"/>
    <x v="0"/>
    <x v="0"/>
    <x v="0"/>
    <x v="0"/>
    <x v="0"/>
    <x v="0"/>
    <s v="Y"/>
    <s v="Y"/>
    <s v="Y"/>
    <s v="Y"/>
    <s v="Corporation"/>
    <s v="Y"/>
    <x v="1"/>
    <x v="0"/>
    <x v="0"/>
    <s v="Restaurant"/>
    <n v="0"/>
    <n v="0"/>
    <m/>
  </r>
  <r>
    <x v="1434"/>
    <d v="2021-05-07T00:00:00"/>
    <s v="M Hoang Inc"/>
    <s v="5215-B South Blvd"/>
    <x v="11"/>
    <x v="0"/>
    <s v="28217"/>
    <x v="1432"/>
    <m/>
    <s v="U"/>
    <s v="N"/>
    <s v="NC-09"/>
    <x v="0"/>
    <x v="1"/>
    <x v="1"/>
    <x v="0"/>
    <x v="1"/>
    <x v="1"/>
    <s v="Y"/>
    <s v="Y"/>
    <s v="N"/>
    <s v="Y"/>
    <s v="Corporation"/>
    <s v="Y"/>
    <x v="0"/>
    <x v="0"/>
    <x v="1"/>
    <s v="Restaurant"/>
    <n v="0"/>
    <n v="0"/>
    <m/>
  </r>
  <r>
    <x v="1435"/>
    <d v="2021-05-07T00:00:00"/>
    <s v="WAASCO Management LLC"/>
    <s v="709 Tadlock Dr"/>
    <x v="4"/>
    <x v="0"/>
    <s v="27614"/>
    <x v="1433"/>
    <m/>
    <s v="U"/>
    <s v="N"/>
    <s v="NC-04"/>
    <x v="0"/>
    <x v="0"/>
    <x v="0"/>
    <x v="0"/>
    <x v="0"/>
    <x v="0"/>
    <s v="Y"/>
    <s v="Y"/>
    <s v="Y"/>
    <s v="Y"/>
    <s v="Limited  Liability Company(LLC)"/>
    <s v="N"/>
    <x v="0"/>
    <x v="0"/>
    <x v="1"/>
    <s v="Snack and Nonalcoholic Beverage Bar &amp;&amp; Food Stand, Food Truck, Food Cart &amp;&amp; Restaurant"/>
    <n v="0"/>
    <n v="0"/>
    <m/>
  </r>
  <r>
    <x v="1436"/>
    <d v="2021-05-07T00:00:00"/>
    <s v="Lucy's Bakery Inc"/>
    <s v="4522 Potter Rd"/>
    <x v="53"/>
    <x v="0"/>
    <s v="28104"/>
    <x v="1434"/>
    <m/>
    <s v="U"/>
    <s v="N"/>
    <s v="NC-09"/>
    <x v="0"/>
    <x v="1"/>
    <x v="0"/>
    <x v="1"/>
    <x v="1"/>
    <x v="0"/>
    <s v="N"/>
    <s v="Y"/>
    <s v="N"/>
    <s v="Y"/>
    <s v="Corporation"/>
    <s v="N"/>
    <x v="1"/>
    <x v="0"/>
    <x v="1"/>
    <s v="Bakery ** &amp;&amp; Restaurant"/>
    <n v="0"/>
    <n v="0"/>
    <m/>
  </r>
  <r>
    <x v="1437"/>
    <d v="2021-05-07T00:00:00"/>
    <s v="JBRD Corporation"/>
    <s v="11500 Chestnut Hill Dr"/>
    <x v="53"/>
    <x v="0"/>
    <s v="28105"/>
    <x v="1435"/>
    <m/>
    <s v="U"/>
    <s v="N"/>
    <s v="NC-09"/>
    <x v="0"/>
    <x v="1"/>
    <x v="1"/>
    <x v="0"/>
    <x v="1"/>
    <x v="1"/>
    <s v="Y"/>
    <s v="Y"/>
    <s v="N"/>
    <s v="Y"/>
    <s v="Corporation"/>
    <s v="N"/>
    <x v="0"/>
    <x v="0"/>
    <x v="1"/>
    <s v="Restaurant"/>
    <n v="0"/>
    <n v="0"/>
    <m/>
  </r>
  <r>
    <x v="1438"/>
    <d v="2021-05-07T00:00:00"/>
    <s v="IBAME LLC"/>
    <s v="4015 Market St"/>
    <x v="0"/>
    <x v="0"/>
    <s v="28403"/>
    <x v="1436"/>
    <m/>
    <s v="U"/>
    <s v="Y"/>
    <s v="NC-07"/>
    <x v="1"/>
    <x v="1"/>
    <x v="1"/>
    <x v="0"/>
    <x v="0"/>
    <x v="0"/>
    <s v="Y"/>
    <s v="Y"/>
    <s v="N"/>
    <s v="Y"/>
    <s v="Limited  Liability Company(LLC)"/>
    <s v="Y"/>
    <x v="1"/>
    <x v="0"/>
    <x v="0"/>
    <s v="Restaurant"/>
    <n v="0"/>
    <n v="0"/>
    <m/>
  </r>
  <r>
    <x v="1439"/>
    <d v="2021-05-07T00:00:00"/>
    <s v="Lowe Valley Venture Inc"/>
    <s v="46 Valley River Ave"/>
    <x v="97"/>
    <x v="0"/>
    <s v="28906"/>
    <x v="1437"/>
    <m/>
    <s v="R"/>
    <s v="Y"/>
    <s v="NC-11"/>
    <x v="0"/>
    <x v="0"/>
    <x v="0"/>
    <x v="0"/>
    <x v="0"/>
    <x v="0"/>
    <s v="Y"/>
    <s v="Y"/>
    <s v="Y"/>
    <s v="Y"/>
    <s v="Corporation"/>
    <s v="N"/>
    <x v="0"/>
    <x v="0"/>
    <x v="1"/>
    <s v="Snack and Nonalcoholic Beverage Bar &amp;&amp; Bar, Saloon, Lounge, Tavern &amp;&amp; Restaurant"/>
    <n v="0"/>
    <n v="0"/>
    <m/>
  </r>
  <r>
    <x v="1440"/>
    <d v="2021-05-07T00:00:00"/>
    <s v="Southern Style Events and Catering"/>
    <s v="1196 Fairway Dr"/>
    <x v="113"/>
    <x v="0"/>
    <s v="28081"/>
    <x v="1438"/>
    <m/>
    <s v="R"/>
    <s v="N"/>
    <s v="NC-08"/>
    <x v="0"/>
    <x v="1"/>
    <x v="0"/>
    <x v="0"/>
    <x v="0"/>
    <x v="0"/>
    <s v="Y"/>
    <s v="Y"/>
    <s v="Y"/>
    <s v="Y"/>
    <s v="Limited  Liability Company(LLC)"/>
    <s v="N"/>
    <x v="0"/>
    <x v="0"/>
    <x v="1"/>
    <s v="Caterer"/>
    <n v="0"/>
    <n v="0"/>
    <m/>
  </r>
  <r>
    <x v="1441"/>
    <d v="2021-05-07T00:00:00"/>
    <s v="Piram inc"/>
    <s v="5110 N Roxboro St"/>
    <x v="8"/>
    <x v="0"/>
    <s v="27704"/>
    <x v="1439"/>
    <m/>
    <s v="U"/>
    <s v="N"/>
    <s v="NC-04"/>
    <x v="0"/>
    <x v="0"/>
    <x v="0"/>
    <x v="0"/>
    <x v="0"/>
    <x v="0"/>
    <s v="Y"/>
    <s v="Y"/>
    <s v="Y"/>
    <s v="Y"/>
    <s v="Corporation"/>
    <s v="N"/>
    <x v="1"/>
    <x v="0"/>
    <x v="1"/>
    <s v="Bar, Saloon, Lounge, Tavern &amp;&amp; Restaurant"/>
    <n v="0"/>
    <n v="0"/>
    <m/>
  </r>
  <r>
    <x v="1442"/>
    <d v="2021-05-07T00:00:00"/>
    <s v="Sandis Kitchen LLC"/>
    <s v="3754 Brevard Rd Ste 117"/>
    <x v="237"/>
    <x v="0"/>
    <s v="28742"/>
    <x v="1440"/>
    <m/>
    <s v="R"/>
    <s v="N"/>
    <s v="NC-11"/>
    <x v="0"/>
    <x v="1"/>
    <x v="0"/>
    <x v="0"/>
    <x v="0"/>
    <x v="0"/>
    <s v="Y"/>
    <s v="Y"/>
    <s v="Y"/>
    <s v="Y"/>
    <s v="Limited  Liability Company(LLC)"/>
    <s v="N"/>
    <x v="0"/>
    <x v="0"/>
    <x v="1"/>
    <s v="Restaurant"/>
    <n v="0"/>
    <n v="0"/>
    <m/>
  </r>
  <r>
    <x v="1443"/>
    <d v="2021-05-07T00:00:00"/>
    <s v="TK62 INC"/>
    <s v="290 Pridgen Rd"/>
    <x v="107"/>
    <x v="0"/>
    <s v="28358"/>
    <x v="1441"/>
    <s v="sweetFrog"/>
    <s v="R"/>
    <s v="Y"/>
    <s v="NC-09"/>
    <x v="0"/>
    <x v="1"/>
    <x v="1"/>
    <x v="0"/>
    <x v="0"/>
    <x v="0"/>
    <s v="Y"/>
    <s v="Y"/>
    <s v="Y"/>
    <s v="Y"/>
    <s v="Corporation"/>
    <s v="Y"/>
    <x v="0"/>
    <x v="0"/>
    <x v="1"/>
    <s v="Restaurant"/>
    <n v="0"/>
    <n v="0"/>
    <m/>
  </r>
  <r>
    <x v="1444"/>
    <d v="2021-05-07T00:00:00"/>
    <s v="Surf Trails Inc"/>
    <s v="250 Racine Dr Ste 1"/>
    <x v="0"/>
    <x v="0"/>
    <s v="28403"/>
    <x v="1442"/>
    <m/>
    <s v="U"/>
    <s v="Y"/>
    <s v="NC-07"/>
    <x v="0"/>
    <x v="1"/>
    <x v="1"/>
    <x v="1"/>
    <x v="1"/>
    <x v="0"/>
    <s v="Y"/>
    <s v="Y"/>
    <s v="N"/>
    <s v="Y"/>
    <s v="Corporation"/>
    <s v="Y"/>
    <x v="0"/>
    <x v="0"/>
    <x v="1"/>
    <s v="Restaurant"/>
    <n v="0"/>
    <n v="0"/>
    <m/>
  </r>
  <r>
    <x v="1445"/>
    <d v="2021-05-07T00:00:00"/>
    <s v="Sizzlewich"/>
    <s v="3607 Whitehall Park Dr Ste 1200"/>
    <x v="11"/>
    <x v="0"/>
    <s v="28273"/>
    <x v="1443"/>
    <m/>
    <s v="U"/>
    <s v="N"/>
    <s v="NC-09"/>
    <x v="0"/>
    <x v="1"/>
    <x v="1"/>
    <x v="0"/>
    <x v="1"/>
    <x v="0"/>
    <s v="Y"/>
    <s v="Y"/>
    <s v="Y"/>
    <s v="Y"/>
    <s v="Limited  Liability Company(LLC)"/>
    <s v="N"/>
    <x v="1"/>
    <x v="0"/>
    <x v="1"/>
    <s v="Other &amp;&amp; Restaurant"/>
    <n v="0"/>
    <n v="0"/>
    <m/>
  </r>
  <r>
    <x v="1446"/>
    <d v="2021-05-07T00:00:00"/>
    <s v="JAPARK"/>
    <s v="2608 Erwin Road 132"/>
    <x v="8"/>
    <x v="0"/>
    <s v="27705"/>
    <x v="1444"/>
    <m/>
    <s v="U"/>
    <s v="Y"/>
    <s v="NC-04"/>
    <x v="0"/>
    <x v="1"/>
    <x v="1"/>
    <x v="1"/>
    <x v="1"/>
    <x v="1"/>
    <s v="Y"/>
    <s v="Y"/>
    <s v="N"/>
    <s v="Y"/>
    <s v="Limited  Liability Company(LLC)"/>
    <s v="N"/>
    <x v="1"/>
    <x v="0"/>
    <x v="0"/>
    <s v="Restaurant"/>
    <n v="0"/>
    <n v="0"/>
    <m/>
  </r>
  <r>
    <x v="1447"/>
    <d v="2021-05-07T00:00:00"/>
    <s v="Gem Lee LLC"/>
    <s v="2101 Peters Creek Pkwy Ste 26"/>
    <x v="54"/>
    <x v="0"/>
    <n v="27127"/>
    <x v="1445"/>
    <m/>
    <s v="U"/>
    <s v="N"/>
    <s v="NC-06"/>
    <x v="0"/>
    <x v="1"/>
    <x v="1"/>
    <x v="0"/>
    <x v="0"/>
    <x v="0"/>
    <s v="Y"/>
    <s v="Y"/>
    <s v="Y"/>
    <s v="Y"/>
    <s v="Limited  Liability Company(LLC)"/>
    <s v="N"/>
    <x v="1"/>
    <x v="0"/>
    <x v="1"/>
    <s v="Bar, Saloon, Lounge, Tavern &amp;&amp; Restaurant"/>
    <n v="0"/>
    <n v="0"/>
    <m/>
  </r>
  <r>
    <x v="1448"/>
    <d v="2021-05-07T00:00:00"/>
    <s v="PL Development LLC"/>
    <s v="1804 N Berkeley Blvd"/>
    <x v="25"/>
    <x v="0"/>
    <s v="27534"/>
    <x v="1446"/>
    <m/>
    <s v="R"/>
    <s v="N"/>
    <s v="NC-01"/>
    <x v="1"/>
    <x v="0"/>
    <x v="0"/>
    <x v="0"/>
    <x v="0"/>
    <x v="0"/>
    <s v="Y"/>
    <s v="Y"/>
    <s v="Y"/>
    <s v="Y"/>
    <s v="Limited  Liability Company(LLC)"/>
    <s v="N"/>
    <x v="0"/>
    <x v="1"/>
    <x v="1"/>
    <s v="Restaurant"/>
    <n v="0"/>
    <n v="0"/>
    <m/>
  </r>
  <r>
    <x v="1449"/>
    <d v="2021-05-07T00:00:00"/>
    <s v="TLF Biz Works LLC"/>
    <s v="12221 Bridge Creek Way"/>
    <x v="11"/>
    <x v="0"/>
    <s v="28277"/>
    <x v="1447"/>
    <m/>
    <s v="U"/>
    <s v="N"/>
    <s v="NC-09"/>
    <x v="1"/>
    <x v="1"/>
    <x v="1"/>
    <x v="0"/>
    <x v="0"/>
    <x v="0"/>
    <s v="Y"/>
    <s v="Y"/>
    <s v="Y"/>
    <s v="Y"/>
    <s v="Limited  Liability Company(LLC)"/>
    <s v="N"/>
    <x v="0"/>
    <x v="0"/>
    <x v="1"/>
    <s v="Bar, Saloon, Lounge, Tavern"/>
    <n v="0"/>
    <n v="0"/>
    <m/>
  </r>
  <r>
    <x v="1450"/>
    <d v="2021-05-07T00:00:00"/>
    <s v="Jay's Chicken Shack LLC"/>
    <s v="646 N0rth Churton St"/>
    <x v="35"/>
    <x v="0"/>
    <s v="27278"/>
    <x v="1448"/>
    <m/>
    <s v="U"/>
    <s v="Y"/>
    <s v="NC-04"/>
    <x v="1"/>
    <x v="0"/>
    <x v="1"/>
    <x v="0"/>
    <x v="1"/>
    <x v="0"/>
    <s v="Y"/>
    <s v="Y"/>
    <s v="Y"/>
    <s v="Y"/>
    <s v="Limited  Liability Company(LLC)"/>
    <s v="N"/>
    <x v="1"/>
    <x v="0"/>
    <x v="0"/>
    <s v="Licensed Alcohol Producer &amp;&amp; Caterer &amp;&amp; Restaurant"/>
    <n v="0"/>
    <n v="0"/>
    <m/>
  </r>
  <r>
    <x v="1451"/>
    <d v="2021-05-07T00:00:00"/>
    <s v="Hyun Hong"/>
    <s v="9630 University City Blvd"/>
    <x v="11"/>
    <x v="0"/>
    <s v="28213"/>
    <x v="1449"/>
    <m/>
    <s v="U"/>
    <s v="N"/>
    <s v="NC-08"/>
    <x v="0"/>
    <x v="0"/>
    <x v="1"/>
    <x v="0"/>
    <x v="0"/>
    <x v="0"/>
    <s v="Y"/>
    <s v="Y"/>
    <s v="Y"/>
    <s v="Y"/>
    <s v="Sole Proprietorship"/>
    <s v="Y"/>
    <x v="1"/>
    <x v="0"/>
    <x v="0"/>
    <s v="Restaurant"/>
    <n v="0"/>
    <n v="0"/>
    <m/>
  </r>
  <r>
    <x v="1452"/>
    <d v="2021-05-07T00:00:00"/>
    <s v="Kyle Soung"/>
    <s v="6441-B Yadkin Rd"/>
    <x v="40"/>
    <x v="0"/>
    <s v="28303"/>
    <x v="1450"/>
    <m/>
    <s v="U"/>
    <s v="N"/>
    <s v="NC-08"/>
    <x v="0"/>
    <x v="0"/>
    <x v="0"/>
    <x v="0"/>
    <x v="0"/>
    <x v="0"/>
    <s v="Y"/>
    <s v="Y"/>
    <s v="Y"/>
    <s v="Y"/>
    <s v="Sole Proprietorship"/>
    <s v="N"/>
    <x v="1"/>
    <x v="0"/>
    <x v="0"/>
    <s v="Restaurant"/>
    <n v="0"/>
    <n v="0"/>
    <m/>
  </r>
  <r>
    <x v="1453"/>
    <d v="2021-05-07T00:00:00"/>
    <s v="Molly's Community Cafe LLC"/>
    <s v="300 Evans St"/>
    <x v="34"/>
    <x v="0"/>
    <s v="27858"/>
    <x v="1451"/>
    <m/>
    <s v="U"/>
    <s v="Y"/>
    <s v="NC-01"/>
    <x v="1"/>
    <x v="1"/>
    <x v="1"/>
    <x v="0"/>
    <x v="1"/>
    <x v="0"/>
    <s v="Y"/>
    <s v="Y"/>
    <s v="N"/>
    <s v="Y"/>
    <s v="Limited  Liability Company(LLC)"/>
    <s v="N"/>
    <x v="0"/>
    <x v="1"/>
    <x v="1"/>
    <s v="Restaurant"/>
    <n v="0"/>
    <n v="0"/>
    <m/>
  </r>
  <r>
    <x v="1454"/>
    <d v="2021-05-07T00:00:00"/>
    <s v="Jukebox Corporation"/>
    <s v="5801 W Hwy 74"/>
    <x v="165"/>
    <x v="0"/>
    <s v="28079"/>
    <x v="1452"/>
    <m/>
    <s v="U"/>
    <s v="N"/>
    <s v="NC-09"/>
    <x v="1"/>
    <x v="0"/>
    <x v="0"/>
    <x v="0"/>
    <x v="0"/>
    <x v="0"/>
    <s v="Y"/>
    <s v="Y"/>
    <s v="Y"/>
    <s v="Y"/>
    <s v="Corporation"/>
    <s v="N"/>
    <x v="0"/>
    <x v="0"/>
    <x v="1"/>
    <s v="Bar, Saloon, Lounge, Tavern &amp;&amp; Restaurant"/>
    <n v="0"/>
    <n v="0"/>
    <m/>
  </r>
  <r>
    <x v="1455"/>
    <d v="2021-05-07T00:00:00"/>
    <s v="Bru2u LLC"/>
    <s v="2005 Fairview Rd"/>
    <x v="4"/>
    <x v="0"/>
    <s v="27608"/>
    <x v="1453"/>
    <m/>
    <s v="U"/>
    <s v="N"/>
    <s v="NC-02"/>
    <x v="1"/>
    <x v="0"/>
    <x v="1"/>
    <x v="0"/>
    <x v="0"/>
    <x v="0"/>
    <s v="Y"/>
    <s v="Y"/>
    <s v="Y"/>
    <s v="Y"/>
    <s v="Limited  Liability Company(LLC)"/>
    <s v="N"/>
    <x v="0"/>
    <x v="0"/>
    <x v="1"/>
    <s v="Bar, Saloon, Lounge, Tavern"/>
    <n v="0"/>
    <n v="0"/>
    <m/>
  </r>
  <r>
    <x v="1456"/>
    <d v="2021-05-07T00:00:00"/>
    <s v="Fayettenam Ohana LLC"/>
    <s v="4565 Yadkin Rd"/>
    <x v="40"/>
    <x v="0"/>
    <s v="28303"/>
    <x v="1454"/>
    <m/>
    <s v="U"/>
    <s v="N"/>
    <s v="NC-08"/>
    <x v="1"/>
    <x v="1"/>
    <x v="1"/>
    <x v="0"/>
    <x v="1"/>
    <x v="1"/>
    <s v="Y"/>
    <s v="Y"/>
    <s v="N"/>
    <s v="Y"/>
    <s v="Limited  Liability Company(LLC)"/>
    <s v="N"/>
    <x v="1"/>
    <x v="1"/>
    <x v="0"/>
    <s v="Restaurant"/>
    <n v="0"/>
    <n v="0"/>
    <m/>
  </r>
  <r>
    <x v="1457"/>
    <d v="2021-05-07T00:00:00"/>
    <s v="Banana Leaf LLC"/>
    <s v="1026 Ryan Rd"/>
    <x v="28"/>
    <x v="0"/>
    <s v="27511"/>
    <x v="1455"/>
    <m/>
    <s v="U"/>
    <s v="N"/>
    <s v="NC-02"/>
    <x v="0"/>
    <x v="0"/>
    <x v="0"/>
    <x v="0"/>
    <x v="0"/>
    <x v="0"/>
    <s v="Y"/>
    <s v="Y"/>
    <s v="Y"/>
    <s v="Y"/>
    <s v="Limited  Liability Company(LLC)"/>
    <s v="N"/>
    <x v="1"/>
    <x v="0"/>
    <x v="0"/>
    <s v="Restaurant"/>
    <n v="0"/>
    <n v="0"/>
    <m/>
  </r>
  <r>
    <x v="1458"/>
    <d v="2021-05-07T00:00:00"/>
    <s v="WATERLINE BREWING COMPANY LLC"/>
    <s v="721 Surrey St"/>
    <x v="0"/>
    <x v="0"/>
    <s v="28401"/>
    <x v="1456"/>
    <m/>
    <s v="U"/>
    <s v="Y"/>
    <s v="NC-07"/>
    <x v="1"/>
    <x v="1"/>
    <x v="1"/>
    <x v="1"/>
    <x v="0"/>
    <x v="0"/>
    <s v="N"/>
    <s v="N"/>
    <s v="N"/>
    <s v="N"/>
    <s v="Corporation"/>
    <s v="N"/>
    <x v="0"/>
    <x v="1"/>
    <x v="1"/>
    <s v="Brewery and/or microbrewery ** &amp;&amp; Brewpub, Tasting Room, Taproom **"/>
    <n v="0"/>
    <n v="0"/>
    <m/>
  </r>
  <r>
    <x v="1459"/>
    <d v="2021-05-07T00:00:00"/>
    <s v="Queen City Endeavors"/>
    <s v="3123 N Davidson St Ste 102"/>
    <x v="11"/>
    <x v="0"/>
    <s v="28205"/>
    <x v="1457"/>
    <s v="Popbar"/>
    <s v="U"/>
    <s v="Y"/>
    <s v="NC-12"/>
    <x v="0"/>
    <x v="0"/>
    <x v="0"/>
    <x v="0"/>
    <x v="0"/>
    <x v="0"/>
    <s v="Y"/>
    <s v="Y"/>
    <s v="Y"/>
    <s v="Y"/>
    <s v="Limited  Liability Company(LLC)"/>
    <s v="Y"/>
    <x v="1"/>
    <x v="0"/>
    <x v="1"/>
    <s v="Snack and Nonalcoholic Beverage Bar &amp;&amp; Caterer &amp;&amp; Food Stand, Food Truck, Food Cart &amp;&amp; Restaurant"/>
    <n v="0"/>
    <n v="0"/>
    <m/>
  </r>
  <r>
    <x v="1460"/>
    <d v="2021-05-07T00:00:00"/>
    <s v="Melissae Meadery and Winery LLC"/>
    <s v="175 W Henderson St 272 Plantation Dr."/>
    <x v="68"/>
    <x v="0"/>
    <s v="28752"/>
    <x v="1458"/>
    <m/>
    <s v="R"/>
    <s v="Y"/>
    <s v="NC-11"/>
    <x v="0"/>
    <x v="0"/>
    <x v="1"/>
    <x v="0"/>
    <x v="0"/>
    <x v="0"/>
    <s v="Y"/>
    <s v="Y"/>
    <s v="Y"/>
    <s v="Y"/>
    <s v="Limited  Liability Company(LLC)"/>
    <s v="N"/>
    <x v="0"/>
    <x v="1"/>
    <x v="1"/>
    <s v="Other &amp;&amp; Licensed Alcohol Producer &amp;&amp; Winery **"/>
    <n v="0"/>
    <n v="0"/>
    <m/>
  </r>
  <r>
    <x v="1461"/>
    <d v="2021-05-07T00:00:00"/>
    <s v="The Wood Box Inc"/>
    <s v="401 N Bridge St"/>
    <x v="161"/>
    <x v="0"/>
    <s v="28642"/>
    <x v="1459"/>
    <m/>
    <s v="R"/>
    <s v="N"/>
    <s v="NC-05"/>
    <x v="1"/>
    <x v="0"/>
    <x v="0"/>
    <x v="0"/>
    <x v="0"/>
    <x v="0"/>
    <s v="Y"/>
    <s v="Y"/>
    <s v="Y"/>
    <s v="Y"/>
    <s v="Corporation"/>
    <s v="Y"/>
    <x v="1"/>
    <x v="0"/>
    <x v="1"/>
    <s v="Restaurant"/>
    <n v="0"/>
    <n v="0"/>
    <m/>
  </r>
  <r>
    <x v="1462"/>
    <d v="2021-05-07T00:00:00"/>
    <s v="Waterbean Coffee"/>
    <s v="9705 Sam Furr Rd Ste A"/>
    <x v="45"/>
    <x v="0"/>
    <s v="28078"/>
    <x v="1460"/>
    <m/>
    <s v="U"/>
    <s v="N"/>
    <s v="NC-08"/>
    <x v="1"/>
    <x v="0"/>
    <x v="1"/>
    <x v="0"/>
    <x v="0"/>
    <x v="0"/>
    <s v="Y"/>
    <s v="Y"/>
    <s v="Y"/>
    <s v="Y"/>
    <s v="Limited  Liability Company(LLC)"/>
    <s v="N"/>
    <x v="1"/>
    <x v="0"/>
    <x v="0"/>
    <s v="Other &amp;&amp; Restaurant"/>
    <n v="0"/>
    <n v="0"/>
    <m/>
  </r>
  <r>
    <x v="1463"/>
    <d v="2021-05-07T00:00:00"/>
    <s v="Alex Gromow"/>
    <s v="1600 orchard farm lane"/>
    <x v="4"/>
    <x v="0"/>
    <s v="27610"/>
    <x v="1461"/>
    <m/>
    <s v="U"/>
    <s v="N"/>
    <s v="NC-02"/>
    <x v="0"/>
    <x v="1"/>
    <x v="0"/>
    <x v="0"/>
    <x v="0"/>
    <x v="1"/>
    <s v="N"/>
    <s v="Y"/>
    <s v="Y"/>
    <s v="Y"/>
    <s v="Sole Proprietorship"/>
    <s v="Y"/>
    <x v="1"/>
    <x v="0"/>
    <x v="0"/>
    <s v="Food Stand, Food Truck, Food Cart"/>
    <n v="0"/>
    <n v="0"/>
    <m/>
  </r>
  <r>
    <x v="1464"/>
    <d v="2021-05-07T00:00:00"/>
    <s v="Goosy Lucys Inc"/>
    <s v="617 W Main St"/>
    <x v="117"/>
    <x v="0"/>
    <s v="28779"/>
    <x v="1462"/>
    <m/>
    <s v="R"/>
    <s v="N"/>
    <s v="NC-11"/>
    <x v="1"/>
    <x v="1"/>
    <x v="1"/>
    <x v="0"/>
    <x v="0"/>
    <x v="0"/>
    <s v="Y"/>
    <s v="N"/>
    <s v="Y"/>
    <s v="Y"/>
    <s v="Subchapter S Corporation"/>
    <s v="N"/>
    <x v="0"/>
    <x v="0"/>
    <x v="1"/>
    <s v="Restaurant"/>
    <n v="0"/>
    <n v="0"/>
    <m/>
  </r>
  <r>
    <x v="1465"/>
    <d v="2021-05-07T00:00:00"/>
    <s v="Chef's Palette Inc."/>
    <s v="3460 Ten Ten Road Suite #118"/>
    <x v="28"/>
    <x v="0"/>
    <s v="27518"/>
    <x v="1463"/>
    <m/>
    <s v="U"/>
    <s v="N"/>
    <s v="NC-02"/>
    <x v="0"/>
    <x v="1"/>
    <x v="1"/>
    <x v="1"/>
    <x v="1"/>
    <x v="0"/>
    <s v="Y"/>
    <s v="Y"/>
    <s v="N"/>
    <s v="Y"/>
    <s v="Corporation"/>
    <s v="N"/>
    <x v="0"/>
    <x v="0"/>
    <x v="1"/>
    <s v="Restaurant"/>
    <n v="0"/>
    <n v="0"/>
    <m/>
  </r>
  <r>
    <x v="1466"/>
    <d v="2021-05-07T00:00:00"/>
    <s v="RHS CORPORATION INC"/>
    <s v="2135 Ayrsley Town Blvd Ste B"/>
    <x v="11"/>
    <x v="0"/>
    <s v="28273"/>
    <x v="1464"/>
    <m/>
    <s v="U"/>
    <s v="N"/>
    <s v="NC-12"/>
    <x v="0"/>
    <x v="0"/>
    <x v="1"/>
    <x v="0"/>
    <x v="0"/>
    <x v="0"/>
    <s v="Y"/>
    <s v="Y"/>
    <s v="Y"/>
    <s v="Y"/>
    <s v="Corporation"/>
    <s v="N"/>
    <x v="0"/>
    <x v="0"/>
    <x v="1"/>
    <s v="Caterer &amp;&amp; Restaurant"/>
    <n v="0"/>
    <n v="0"/>
    <m/>
  </r>
  <r>
    <x v="1467"/>
    <d v="2021-05-07T00:00:00"/>
    <s v="Mahantswami Inc"/>
    <s v="856 Union St S"/>
    <x v="22"/>
    <x v="0"/>
    <s v="28025"/>
    <x v="1465"/>
    <s v="Subway"/>
    <s v="U"/>
    <s v="N"/>
    <s v="NC-08"/>
    <x v="0"/>
    <x v="1"/>
    <x v="0"/>
    <x v="1"/>
    <x v="1"/>
    <x v="0"/>
    <s v="Y"/>
    <s v="Y"/>
    <s v="N"/>
    <s v="Y"/>
    <s v="Corporation"/>
    <s v="N"/>
    <x v="0"/>
    <x v="0"/>
    <x v="1"/>
    <s v="Restaurant"/>
    <n v="0"/>
    <n v="0"/>
    <m/>
  </r>
  <r>
    <x v="1468"/>
    <d v="2021-05-07T00:00:00"/>
    <s v="Julia Robinson"/>
    <s v="430 s church street"/>
    <x v="78"/>
    <x v="0"/>
    <s v="28144"/>
    <x v="1466"/>
    <m/>
    <s v="R"/>
    <s v="Y"/>
    <s v="NC-13"/>
    <x v="0"/>
    <x v="1"/>
    <x v="1"/>
    <x v="0"/>
    <x v="0"/>
    <x v="1"/>
    <s v="N"/>
    <s v="Y"/>
    <s v="Y"/>
    <s v="N"/>
    <s v="Sole Proprietorship"/>
    <s v="N"/>
    <x v="0"/>
    <x v="0"/>
    <x v="1"/>
    <s v="Food Stand, Food Truck, Food Cart"/>
    <n v="0"/>
    <n v="0"/>
    <m/>
  </r>
  <r>
    <x v="1469"/>
    <d v="2021-05-07T00:00:00"/>
    <s v="Lorrmatt LLC"/>
    <s v="1728 Galloway Rd"/>
    <x v="11"/>
    <x v="0"/>
    <s v="28262"/>
    <x v="1467"/>
    <m/>
    <s v="U"/>
    <s v="N"/>
    <s v="NC-08"/>
    <x v="0"/>
    <x v="1"/>
    <x v="0"/>
    <x v="0"/>
    <x v="1"/>
    <x v="0"/>
    <s v="Y"/>
    <s v="Y"/>
    <s v="Y"/>
    <s v="Y"/>
    <s v="Limited  Liability Company(LLC)"/>
    <s v="N"/>
    <x v="1"/>
    <x v="0"/>
    <x v="1"/>
    <s v="Snack and Nonalcoholic Beverage Bar &amp;&amp; Restaurant"/>
    <n v="0"/>
    <n v="0"/>
    <m/>
  </r>
  <r>
    <x v="1470"/>
    <d v="2021-05-07T00:00:00"/>
    <s v="Deccan Spices LLC"/>
    <s v="8121 Kensington Dr Ste F"/>
    <x v="13"/>
    <x v="0"/>
    <s v="28173"/>
    <x v="1468"/>
    <s v="East Coast Wings &amp; Grill"/>
    <s v="U"/>
    <s v="N"/>
    <s v="NC-09"/>
    <x v="1"/>
    <x v="0"/>
    <x v="0"/>
    <x v="0"/>
    <x v="0"/>
    <x v="0"/>
    <s v="Y"/>
    <s v="Y"/>
    <s v="Y"/>
    <s v="Y"/>
    <s v="Subchapter S Corporation"/>
    <s v="N"/>
    <x v="1"/>
    <x v="0"/>
    <x v="0"/>
    <s v="Restaurant"/>
    <n v="0"/>
    <n v="0"/>
    <m/>
  </r>
  <r>
    <x v="1471"/>
    <d v="2021-05-07T00:00:00"/>
    <s v="Tanisha Monique Cupcakes LLC"/>
    <s v="1318 North Liberty Street"/>
    <x v="54"/>
    <x v="0"/>
    <s v="27105"/>
    <x v="1469"/>
    <m/>
    <s v="U"/>
    <s v="Y"/>
    <s v="NC-06"/>
    <x v="0"/>
    <x v="1"/>
    <x v="1"/>
    <x v="0"/>
    <x v="1"/>
    <x v="0"/>
    <s v="N"/>
    <s v="Y"/>
    <s v="Y"/>
    <s v="Y"/>
    <s v="Limited  Liability Company(LLC)"/>
    <s v="Y"/>
    <x v="0"/>
    <x v="0"/>
    <x v="1"/>
    <s v="Restaurant"/>
    <n v="0"/>
    <n v="0"/>
    <m/>
  </r>
  <r>
    <x v="1472"/>
    <d v="2021-05-07T00:00:00"/>
    <s v="Melanie Brown"/>
    <s v="1881 Lake Pine Dr THE SWEETEST THINGS"/>
    <x v="28"/>
    <x v="0"/>
    <s v="27511"/>
    <x v="1470"/>
    <m/>
    <s v="U"/>
    <s v="N"/>
    <s v="NC-02"/>
    <x v="0"/>
    <x v="0"/>
    <x v="0"/>
    <x v="0"/>
    <x v="0"/>
    <x v="0"/>
    <s v="Y"/>
    <s v="Y"/>
    <s v="Y"/>
    <s v="Y"/>
    <s v="Limited  Liability Company(LLC)"/>
    <s v="N"/>
    <x v="1"/>
    <x v="0"/>
    <x v="1"/>
    <s v="Restaurant"/>
    <n v="0"/>
    <n v="0"/>
    <m/>
  </r>
  <r>
    <x v="1473"/>
    <d v="2021-05-07T00:00:00"/>
    <s v="Oh Miss Inc"/>
    <s v="300 East Blvd"/>
    <x v="11"/>
    <x v="0"/>
    <s v="28203"/>
    <x v="1471"/>
    <m/>
    <s v="U"/>
    <s v="N"/>
    <s v="NC-12"/>
    <x v="0"/>
    <x v="0"/>
    <x v="1"/>
    <x v="0"/>
    <x v="0"/>
    <x v="0"/>
    <s v="Y"/>
    <s v="Y"/>
    <s v="Y"/>
    <s v="Y"/>
    <s v="Corporation"/>
    <s v="N"/>
    <x v="0"/>
    <x v="0"/>
    <x v="1"/>
    <s v="Restaurant"/>
    <n v="0"/>
    <n v="0"/>
    <m/>
  </r>
  <r>
    <x v="1474"/>
    <d v="2021-05-07T00:00:00"/>
    <s v="Melanies of Boone Inc"/>
    <s v="664 W. King Street"/>
    <x v="48"/>
    <x v="0"/>
    <s v="28607"/>
    <x v="1472"/>
    <m/>
    <s v="R"/>
    <s v="Y"/>
    <s v="NC-05"/>
    <x v="0"/>
    <x v="1"/>
    <x v="1"/>
    <x v="0"/>
    <x v="0"/>
    <x v="0"/>
    <s v="Y"/>
    <s v="Y"/>
    <s v="Y"/>
    <s v="Y"/>
    <s v="Subchapter S Corporation"/>
    <s v="N"/>
    <x v="0"/>
    <x v="0"/>
    <x v="1"/>
    <s v="Restaurant"/>
    <n v="0"/>
    <n v="0"/>
    <m/>
  </r>
  <r>
    <x v="1475"/>
    <d v="2021-05-07T00:00:00"/>
    <s v="Coffee Cone Cafe LLC"/>
    <s v="2042 Killarney Place"/>
    <x v="11"/>
    <x v="0"/>
    <s v="28262"/>
    <x v="1473"/>
    <m/>
    <s v="U"/>
    <s v="Y"/>
    <s v="NC-12"/>
    <x v="0"/>
    <x v="1"/>
    <x v="1"/>
    <x v="0"/>
    <x v="1"/>
    <x v="0"/>
    <s v="Y"/>
    <s v="Y"/>
    <s v="Y"/>
    <s v="Y"/>
    <s v="Limited  Liability Company(LLC)"/>
    <s v="N"/>
    <x v="1"/>
    <x v="0"/>
    <x v="1"/>
    <s v="Other"/>
    <n v="0"/>
    <n v="0"/>
    <m/>
  </r>
  <r>
    <x v="1476"/>
    <d v="2021-05-07T00:00:00"/>
    <s v="SiFangCai LLC"/>
    <s v="100 Jerusalem Dr Ste 104"/>
    <x v="2"/>
    <x v="0"/>
    <s v="27560"/>
    <x v="1474"/>
    <m/>
    <s v="U"/>
    <s v="N"/>
    <s v="NC-02"/>
    <x v="0"/>
    <x v="0"/>
    <x v="1"/>
    <x v="0"/>
    <x v="0"/>
    <x v="0"/>
    <s v="Y"/>
    <s v="Y"/>
    <s v="Y"/>
    <s v="Y"/>
    <s v="Limited  Liability Company(LLC)"/>
    <s v="N"/>
    <x v="1"/>
    <x v="0"/>
    <x v="1"/>
    <s v="Restaurant"/>
    <n v="0"/>
    <n v="0"/>
    <m/>
  </r>
  <r>
    <x v="1477"/>
    <d v="2021-05-07T00:00:00"/>
    <s v="JCMK Enterprises LLC"/>
    <s v="118 S Front St"/>
    <x v="0"/>
    <x v="0"/>
    <s v="28401"/>
    <x v="1475"/>
    <m/>
    <s v="U"/>
    <s v="Y"/>
    <s v="NC-07"/>
    <x v="0"/>
    <x v="1"/>
    <x v="0"/>
    <x v="0"/>
    <x v="0"/>
    <x v="0"/>
    <s v="Y"/>
    <s v="Y"/>
    <s v="Y"/>
    <s v="Y"/>
    <s v="Limited  Liability Company(LLC)"/>
    <s v="N"/>
    <x v="1"/>
    <x v="0"/>
    <x v="0"/>
    <s v="Restaurant"/>
    <n v="0"/>
    <n v="0"/>
    <m/>
  </r>
  <r>
    <x v="1478"/>
    <d v="2021-05-07T00:00:00"/>
    <s v="Nguyen Enterprises"/>
    <s v="8455 Pit Stop Ct NW Ste 105"/>
    <x v="22"/>
    <x v="0"/>
    <s v="28027"/>
    <x v="1476"/>
    <m/>
    <s v="U"/>
    <s v="N"/>
    <s v="NC-08"/>
    <x v="0"/>
    <x v="0"/>
    <x v="1"/>
    <x v="0"/>
    <x v="0"/>
    <x v="0"/>
    <s v="Y"/>
    <s v="Y"/>
    <s v="Y"/>
    <s v="Y"/>
    <s v="Limited  Liability Company(LLC)"/>
    <s v="N"/>
    <x v="1"/>
    <x v="0"/>
    <x v="0"/>
    <s v="Restaurant"/>
    <n v="0"/>
    <n v="0"/>
    <m/>
  </r>
  <r>
    <x v="1479"/>
    <d v="2021-05-07T00:00:00"/>
    <s v="Poblanos NC Inc"/>
    <s v="808 Friendly Center Rd"/>
    <x v="12"/>
    <x v="0"/>
    <s v="27408"/>
    <x v="1477"/>
    <m/>
    <s v="U"/>
    <s v="N"/>
    <s v="NC-06"/>
    <x v="0"/>
    <x v="1"/>
    <x v="1"/>
    <x v="0"/>
    <x v="0"/>
    <x v="0"/>
    <s v="Y"/>
    <s v="Y"/>
    <s v="Y"/>
    <s v="Y"/>
    <s v="Corporation"/>
    <s v="N"/>
    <x v="1"/>
    <x v="0"/>
    <x v="0"/>
    <s v="Bar, Saloon, Lounge, Tavern &amp;&amp; Restaurant"/>
    <n v="0"/>
    <n v="0"/>
    <m/>
  </r>
  <r>
    <x v="1480"/>
    <d v="2021-05-07T00:00:00"/>
    <s v="IFOCUS LLC"/>
    <s v="5478 Robmont Dr"/>
    <x v="40"/>
    <x v="0"/>
    <s v="28306"/>
    <x v="1478"/>
    <m/>
    <s v="U"/>
    <s v="Y"/>
    <s v="NC-07"/>
    <x v="1"/>
    <x v="0"/>
    <x v="0"/>
    <x v="0"/>
    <x v="0"/>
    <x v="0"/>
    <s v="Y"/>
    <s v="Y"/>
    <s v="Y"/>
    <s v="Y"/>
    <s v="Limited  Liability Company(LLC)"/>
    <s v="Y"/>
    <x v="1"/>
    <x v="1"/>
    <x v="1"/>
    <s v="Food Stand, Food Truck, Food Cart"/>
    <n v="0"/>
    <n v="0"/>
    <m/>
  </r>
  <r>
    <x v="1481"/>
    <d v="2021-05-07T00:00:00"/>
    <s v="Leigh Rock"/>
    <s v="1016 s college rd"/>
    <x v="0"/>
    <x v="0"/>
    <s v="28403"/>
    <x v="1479"/>
    <m/>
    <s v="U"/>
    <s v="Y"/>
    <s v="NC-07"/>
    <x v="0"/>
    <x v="0"/>
    <x v="0"/>
    <x v="0"/>
    <x v="0"/>
    <x v="0"/>
    <s v="Y"/>
    <s v="Y"/>
    <s v="Y"/>
    <s v="Y"/>
    <s v="Sole Proprietorship"/>
    <s v="Y"/>
    <x v="0"/>
    <x v="0"/>
    <x v="1"/>
    <s v="Food Stand, Food Truck, Food Cart"/>
    <n v="0"/>
    <n v="0"/>
    <m/>
  </r>
  <r>
    <x v="1482"/>
    <d v="2021-05-07T00:00:00"/>
    <s v="Tracy Bailey"/>
    <s v="6577 Deans St"/>
    <x v="238"/>
    <x v="0"/>
    <s v="27807"/>
    <x v="1480"/>
    <m/>
    <s v="R"/>
    <s v="N"/>
    <s v="NC-01"/>
    <x v="0"/>
    <x v="0"/>
    <x v="0"/>
    <x v="0"/>
    <x v="0"/>
    <x v="0"/>
    <s v="Y"/>
    <s v="Y"/>
    <s v="Y"/>
    <s v="Y"/>
    <s v="Sole Proprietorship"/>
    <s v="N"/>
    <x v="0"/>
    <x v="0"/>
    <x v="1"/>
    <s v="Restaurant"/>
    <n v="0"/>
    <n v="0"/>
    <m/>
  </r>
  <r>
    <x v="1483"/>
    <d v="2021-05-07T00:00:00"/>
    <s v="Leah  Louise"/>
    <s v="301 Camp Rd"/>
    <x v="11"/>
    <x v="0"/>
    <s v="28206"/>
    <x v="1481"/>
    <m/>
    <s v="U"/>
    <s v="N"/>
    <s v="NC-12"/>
    <x v="1"/>
    <x v="0"/>
    <x v="0"/>
    <x v="0"/>
    <x v="0"/>
    <x v="0"/>
    <s v="Y"/>
    <s v="Y"/>
    <s v="Y"/>
    <s v="Y"/>
    <s v="Corporation"/>
    <s v="Y"/>
    <x v="1"/>
    <x v="0"/>
    <x v="0"/>
    <s v="Restaurant"/>
    <n v="0"/>
    <n v="0"/>
    <m/>
  </r>
  <r>
    <x v="1484"/>
    <d v="2021-05-07T00:00:00"/>
    <s v="Little Switzerland Book Exchange d/b/a Battery Park Book Exchange"/>
    <s v="1 Page Avenue SUITE 101"/>
    <x v="9"/>
    <x v="0"/>
    <s v="28801"/>
    <x v="1482"/>
    <m/>
    <s v="U"/>
    <s v="Y"/>
    <s v="NC-11"/>
    <x v="1"/>
    <x v="0"/>
    <x v="1"/>
    <x v="0"/>
    <x v="0"/>
    <x v="0"/>
    <s v="Y"/>
    <s v="Y"/>
    <s v="Y"/>
    <s v="Y"/>
    <s v="Limited  Liability Company(LLC)"/>
    <s v="N"/>
    <x v="0"/>
    <x v="0"/>
    <x v="1"/>
    <s v="Bar, Saloon, Lounge, Tavern &amp;&amp; Restaurant"/>
    <n v="0"/>
    <n v="0"/>
    <m/>
  </r>
  <r>
    <x v="1485"/>
    <d v="2021-05-07T00:00:00"/>
    <s v="Soigne Special Events LLC"/>
    <s v="1512 N. Duke St"/>
    <x v="8"/>
    <x v="0"/>
    <s v="27701"/>
    <x v="1483"/>
    <m/>
    <s v="U"/>
    <s v="N"/>
    <s v="NC-04"/>
    <x v="0"/>
    <x v="0"/>
    <x v="0"/>
    <x v="0"/>
    <x v="0"/>
    <x v="0"/>
    <s v="Y"/>
    <s v="Y"/>
    <s v="Y"/>
    <s v="Y"/>
    <s v="Limited  Liability Company(LLC)"/>
    <s v="N"/>
    <x v="1"/>
    <x v="0"/>
    <x v="1"/>
    <s v="Caterer"/>
    <n v="0"/>
    <n v="0"/>
    <m/>
  </r>
  <r>
    <x v="1486"/>
    <d v="2021-05-07T00:00:00"/>
    <s v="De La Vid LLC"/>
    <s v="1118 Environ Way"/>
    <x v="3"/>
    <x v="0"/>
    <s v="27517"/>
    <x v="1484"/>
    <m/>
    <s v="U"/>
    <s v="N"/>
    <s v="NC-04"/>
    <x v="1"/>
    <x v="0"/>
    <x v="0"/>
    <x v="0"/>
    <x v="0"/>
    <x v="0"/>
    <s v="Y"/>
    <s v="Y"/>
    <s v="Y"/>
    <s v="Y"/>
    <s v="Limited  Liability Company(LLC)"/>
    <s v="N"/>
    <x v="0"/>
    <x v="1"/>
    <x v="1"/>
    <s v="Bar, Saloon, Lounge, Tavern &amp;&amp; Restaurant"/>
    <n v="0"/>
    <n v="0"/>
    <m/>
  </r>
  <r>
    <x v="1487"/>
    <d v="2021-05-07T00:00:00"/>
    <s v="Belleau Wood Brewing Company Corp"/>
    <s v="6 W Ivey St"/>
    <x v="150"/>
    <x v="0"/>
    <s v="27546"/>
    <x v="1485"/>
    <m/>
    <s v="R"/>
    <s v="N"/>
    <s v="NC-07"/>
    <x v="1"/>
    <x v="1"/>
    <x v="1"/>
    <x v="0"/>
    <x v="0"/>
    <x v="0"/>
    <s v="Y"/>
    <s v="Y"/>
    <s v="N"/>
    <s v="Y"/>
    <s v="Subchapter S Corporation"/>
    <s v="N"/>
    <x v="0"/>
    <x v="1"/>
    <x v="1"/>
    <s v="Brewery and/or microbrewery ** &amp;&amp; Brewpub, Tasting Room, Taproom **"/>
    <n v="0"/>
    <n v="0"/>
    <m/>
  </r>
  <r>
    <x v="1488"/>
    <d v="2021-05-07T00:00:00"/>
    <s v="Vida Tacos LLC"/>
    <s v="1002 Henderson Dr. A"/>
    <x v="59"/>
    <x v="0"/>
    <s v="28540"/>
    <x v="1486"/>
    <m/>
    <s v="U"/>
    <s v="Y"/>
    <s v="NC-03"/>
    <x v="0"/>
    <x v="1"/>
    <x v="1"/>
    <x v="0"/>
    <x v="0"/>
    <x v="0"/>
    <s v="Y"/>
    <s v="N"/>
    <s v="Y"/>
    <s v="N"/>
    <s v="Limited Liability Partnership"/>
    <s v="N"/>
    <x v="0"/>
    <x v="1"/>
    <x v="1"/>
    <s v="Restaurant"/>
    <n v="0"/>
    <n v="0"/>
    <m/>
  </r>
  <r>
    <x v="1489"/>
    <d v="2021-05-07T00:00:00"/>
    <s v="Pho Hien Vuong Inc"/>
    <s v="4109 Spring Garden St"/>
    <x v="12"/>
    <x v="0"/>
    <s v="27407"/>
    <x v="1487"/>
    <m/>
    <s v="U"/>
    <s v="Y"/>
    <s v="NC-06"/>
    <x v="0"/>
    <x v="0"/>
    <x v="1"/>
    <x v="0"/>
    <x v="0"/>
    <x v="0"/>
    <s v="Y"/>
    <s v="Y"/>
    <s v="Y"/>
    <s v="Y"/>
    <s v="Corporation"/>
    <s v="N"/>
    <x v="1"/>
    <x v="0"/>
    <x v="1"/>
    <s v="Restaurant"/>
    <n v="0"/>
    <n v="0"/>
    <m/>
  </r>
  <r>
    <x v="1490"/>
    <d v="2021-05-07T00:00:00"/>
    <s v="Natural Taste llc"/>
    <s v="68 Big Cove road"/>
    <x v="95"/>
    <x v="0"/>
    <s v="28719"/>
    <x v="1488"/>
    <m/>
    <s v="R"/>
    <s v="Y"/>
    <s v="NC-11"/>
    <x v="0"/>
    <x v="1"/>
    <x v="1"/>
    <x v="0"/>
    <x v="1"/>
    <x v="0"/>
    <s v="Y"/>
    <s v="Y"/>
    <s v="Y"/>
    <s v="Y"/>
    <s v="Limited  Liability Company(LLC)"/>
    <s v="Y"/>
    <x v="1"/>
    <x v="0"/>
    <x v="1"/>
    <s v="Restaurant"/>
    <n v="0"/>
    <n v="0"/>
    <m/>
  </r>
  <r>
    <x v="1491"/>
    <d v="2021-05-07T00:00:00"/>
    <s v="Sweet 'Taters LLC"/>
    <s v="102 10th St NW"/>
    <x v="109"/>
    <x v="0"/>
    <s v="28613"/>
    <x v="1489"/>
    <m/>
    <s v="R"/>
    <s v="N"/>
    <s v="NC-05"/>
    <x v="0"/>
    <x v="1"/>
    <x v="1"/>
    <x v="0"/>
    <x v="1"/>
    <x v="1"/>
    <s v="Y"/>
    <s v="Y"/>
    <s v="Y"/>
    <s v="Y"/>
    <s v="Limited  Liability Company(LLC)"/>
    <s v="N"/>
    <x v="1"/>
    <x v="0"/>
    <x v="1"/>
    <s v="Restaurant"/>
    <n v="0"/>
    <n v="0"/>
    <m/>
  </r>
  <r>
    <x v="1492"/>
    <d v="2021-05-07T00:00:00"/>
    <s v="The Urban Turban"/>
    <s v="2105 E Nc Highway 54 Suite AA"/>
    <x v="8"/>
    <x v="0"/>
    <s v="27713"/>
    <x v="1490"/>
    <m/>
    <s v="U"/>
    <s v="N"/>
    <s v="NC-02"/>
    <x v="0"/>
    <x v="0"/>
    <x v="0"/>
    <x v="0"/>
    <x v="0"/>
    <x v="0"/>
    <s v="Y"/>
    <s v="Y"/>
    <s v="Y"/>
    <s v="Y"/>
    <s v="Corporation"/>
    <s v="N"/>
    <x v="1"/>
    <x v="0"/>
    <x v="0"/>
    <s v="Restaurant"/>
    <n v="0"/>
    <n v="0"/>
    <m/>
  </r>
  <r>
    <x v="1493"/>
    <d v="2021-05-07T00:00:00"/>
    <s v="MAGURO INC"/>
    <s v="190 BRUCEWOOD RD #204"/>
    <x v="57"/>
    <x v="0"/>
    <s v="28387"/>
    <x v="1491"/>
    <m/>
    <s v="R"/>
    <s v="Y"/>
    <s v="NC-09"/>
    <x v="0"/>
    <x v="0"/>
    <x v="0"/>
    <x v="0"/>
    <x v="0"/>
    <x v="0"/>
    <s v="Y"/>
    <s v="Y"/>
    <s v="Y"/>
    <s v="Y"/>
    <s v="Corporation"/>
    <s v="N"/>
    <x v="0"/>
    <x v="0"/>
    <x v="1"/>
    <s v="Restaurant"/>
    <n v="0"/>
    <n v="0"/>
    <m/>
  </r>
  <r>
    <x v="1494"/>
    <d v="2021-05-07T00:00:00"/>
    <s v="jin jin gourmet Inc"/>
    <s v="1048 LILLINGTON HWY"/>
    <x v="152"/>
    <x v="0"/>
    <s v="28390"/>
    <x v="1492"/>
    <m/>
    <s v="R"/>
    <s v="Y"/>
    <s v="NC-08"/>
    <x v="0"/>
    <x v="0"/>
    <x v="1"/>
    <x v="0"/>
    <x v="0"/>
    <x v="0"/>
    <s v="Y"/>
    <s v="Y"/>
    <s v="Y"/>
    <s v="Y"/>
    <s v="Corporation"/>
    <s v="N"/>
    <x v="1"/>
    <x v="0"/>
    <x v="0"/>
    <s v="Restaurant"/>
    <n v="0"/>
    <n v="0"/>
    <m/>
  </r>
  <r>
    <x v="1495"/>
    <d v="2021-05-07T00:00:00"/>
    <s v="Vongnaleth Keomanivong"/>
    <s v="1800 N Main Street 116"/>
    <x v="62"/>
    <x v="0"/>
    <s v="27262"/>
    <x v="1493"/>
    <m/>
    <s v="R"/>
    <s v="Y"/>
    <s v="NC-06"/>
    <x v="0"/>
    <x v="0"/>
    <x v="0"/>
    <x v="0"/>
    <x v="0"/>
    <x v="0"/>
    <s v="Y"/>
    <s v="Y"/>
    <s v="Y"/>
    <s v="Y"/>
    <s v="Sole Proprietorship"/>
    <s v="N"/>
    <x v="1"/>
    <x v="0"/>
    <x v="0"/>
    <s v="Snack and Nonalcoholic Beverage Bar"/>
    <n v="0"/>
    <n v="0"/>
    <m/>
  </r>
  <r>
    <x v="1496"/>
    <d v="2021-05-07T00:00:00"/>
    <s v="Gettin Sauced N The City"/>
    <s v="8132 Wheeler Woods Drive"/>
    <x v="140"/>
    <x v="0"/>
    <s v="27539"/>
    <x v="1494"/>
    <m/>
    <s v="U"/>
    <s v="N"/>
    <s v="NC-02"/>
    <x v="0"/>
    <x v="1"/>
    <x v="0"/>
    <x v="0"/>
    <x v="0"/>
    <x v="0"/>
    <s v="N"/>
    <s v="N"/>
    <s v="Y"/>
    <s v="N"/>
    <s v="Limited  Liability Company(LLC)"/>
    <s v="N"/>
    <x v="0"/>
    <x v="1"/>
    <x v="0"/>
    <s v="Food Stand, Food Truck, Food Cart &amp;&amp; Caterer"/>
    <n v="0"/>
    <n v="0"/>
    <m/>
  </r>
  <r>
    <x v="1497"/>
    <d v="2021-05-07T00:00:00"/>
    <s v="Sicilybeby Enterprizes LLC"/>
    <s v="5311 S Miami Blvd Suite A"/>
    <x v="8"/>
    <x v="0"/>
    <s v="27703"/>
    <x v="1495"/>
    <m/>
    <s v="U"/>
    <s v="N"/>
    <s v="NC-02"/>
    <x v="1"/>
    <x v="0"/>
    <x v="1"/>
    <x v="0"/>
    <x v="0"/>
    <x v="0"/>
    <s v="Y"/>
    <s v="Y"/>
    <s v="Y"/>
    <s v="Y"/>
    <s v="Limited  Liability Company(LLC)"/>
    <s v="N"/>
    <x v="1"/>
    <x v="0"/>
    <x v="0"/>
    <s v="Restaurant"/>
    <n v="0"/>
    <n v="0"/>
    <m/>
  </r>
  <r>
    <x v="1498"/>
    <d v="2021-05-07T00:00:00"/>
    <s v="FNA Enterprises Inc"/>
    <s v="522 Kannapolis Pkwy"/>
    <x v="22"/>
    <x v="0"/>
    <s v="28027"/>
    <x v="1496"/>
    <s v="L&amp;L HAWAIIAN BARBEQUE/L&amp;L HAWAIIAN GRILL"/>
    <s v="U"/>
    <s v="N"/>
    <s v="NC-08"/>
    <x v="1"/>
    <x v="1"/>
    <x v="1"/>
    <x v="0"/>
    <x v="0"/>
    <x v="0"/>
    <s v="Y"/>
    <s v="Y"/>
    <s v="Y"/>
    <s v="Y"/>
    <s v="Subchapter S Corporation"/>
    <s v="N"/>
    <x v="0"/>
    <x v="0"/>
    <x v="1"/>
    <s v="Restaurant"/>
    <n v="0"/>
    <n v="0"/>
    <m/>
  </r>
  <r>
    <x v="1499"/>
    <d v="2021-05-07T00:00:00"/>
    <s v="BM Cary LLC"/>
    <s v="2716 Nc 55 Hwy"/>
    <x v="28"/>
    <x v="0"/>
    <s v="27519"/>
    <x v="1497"/>
    <m/>
    <s v="U"/>
    <s v="N"/>
    <s v="NC-02"/>
    <x v="1"/>
    <x v="1"/>
    <x v="0"/>
    <x v="1"/>
    <x v="1"/>
    <x v="1"/>
    <s v="Y"/>
    <s v="Y"/>
    <s v="N"/>
    <s v="N"/>
    <s v="Limited  Liability Company(LLC)"/>
    <s v="N"/>
    <x v="0"/>
    <x v="0"/>
    <x v="1"/>
    <s v="Bar, Saloon, Lounge, Tavern"/>
    <n v="0"/>
    <n v="0"/>
    <m/>
  </r>
  <r>
    <x v="1500"/>
    <d v="2021-05-07T00:00:00"/>
    <s v="Sai &amp; San LLC"/>
    <s v="6701 Morrison Blvd"/>
    <x v="11"/>
    <x v="0"/>
    <s v="28211"/>
    <x v="1498"/>
    <s v="AFC Sushi/AFC Franchise Corp./Hybrid Sushi"/>
    <s v="U"/>
    <s v="N"/>
    <s v="NC-09"/>
    <x v="0"/>
    <x v="1"/>
    <x v="1"/>
    <x v="0"/>
    <x v="1"/>
    <x v="0"/>
    <s v="Y"/>
    <s v="N"/>
    <s v="Y"/>
    <s v="N"/>
    <s v="Corporation"/>
    <s v="N"/>
    <x v="1"/>
    <x v="0"/>
    <x v="0"/>
    <s v="Food Stand, Food Truck, Food Cart"/>
    <n v="0"/>
    <n v="0"/>
    <m/>
  </r>
  <r>
    <x v="1501"/>
    <d v="2021-05-07T00:00:00"/>
    <s v="Black Dog Tavern"/>
    <s v="82 Main St"/>
    <x v="181"/>
    <x v="0"/>
    <s v="28904"/>
    <x v="1499"/>
    <m/>
    <s v="R"/>
    <s v="Y"/>
    <s v="NC-11"/>
    <x v="0"/>
    <x v="0"/>
    <x v="0"/>
    <x v="0"/>
    <x v="0"/>
    <x v="0"/>
    <s v="Y"/>
    <s v="Y"/>
    <s v="Y"/>
    <s v="Y"/>
    <s v="Limited  Liability Company(LLC)"/>
    <s v="N"/>
    <x v="0"/>
    <x v="0"/>
    <x v="1"/>
    <s v="Restaurant"/>
    <n v="0"/>
    <n v="0"/>
    <m/>
  </r>
  <r>
    <x v="1502"/>
    <d v="2021-05-07T00:00:00"/>
    <s v="Archies Inc."/>
    <s v="1811 Lejeune Blvd"/>
    <x v="59"/>
    <x v="0"/>
    <s v="28546"/>
    <x v="1500"/>
    <m/>
    <s v="U"/>
    <s v="N"/>
    <s v="NC-03"/>
    <x v="1"/>
    <x v="0"/>
    <x v="0"/>
    <x v="0"/>
    <x v="0"/>
    <x v="0"/>
    <s v="Y"/>
    <s v="Y"/>
    <s v="Y"/>
    <s v="Y"/>
    <s v="Subchapter S Corporation"/>
    <s v="N"/>
    <x v="0"/>
    <x v="1"/>
    <x v="0"/>
    <s v="Bar, Saloon, Lounge, Tavern"/>
    <n v="0"/>
    <n v="0"/>
    <m/>
  </r>
  <r>
    <x v="1503"/>
    <d v="2021-05-07T00:00:00"/>
    <s v="D.K. Frazier Group LLC"/>
    <s v="16011 Lancaster Hwy Suite C"/>
    <x v="11"/>
    <x v="0"/>
    <s v="28277"/>
    <x v="1501"/>
    <s v="Popcorn Heaven - License Agreement"/>
    <s v="U"/>
    <s v="N"/>
    <s v="NC-09"/>
    <x v="0"/>
    <x v="1"/>
    <x v="1"/>
    <x v="0"/>
    <x v="1"/>
    <x v="1"/>
    <s v="N"/>
    <s v="Y"/>
    <s v="Y"/>
    <s v="N"/>
    <s v="Limited  Liability Company(LLC)"/>
    <s v="N"/>
    <x v="1"/>
    <x v="0"/>
    <x v="1"/>
    <s v="Restaurant"/>
    <n v="0"/>
    <n v="0"/>
    <m/>
  </r>
  <r>
    <x v="1504"/>
    <d v="2021-05-07T00:00:00"/>
    <s v="Skyview 22 Catering LLC"/>
    <s v="9307 Turning Wheel Dr"/>
    <x v="11"/>
    <x v="0"/>
    <s v="28214"/>
    <x v="1502"/>
    <m/>
    <s v="U"/>
    <s v="N"/>
    <s v="NC-12"/>
    <x v="0"/>
    <x v="1"/>
    <x v="1"/>
    <x v="0"/>
    <x v="1"/>
    <x v="0"/>
    <s v="N"/>
    <s v="Y"/>
    <s v="Y"/>
    <s v="N"/>
    <s v="Limited Liability Partnership"/>
    <s v="Y"/>
    <x v="1"/>
    <x v="0"/>
    <x v="1"/>
    <s v="Food Stand, Food Truck, Food Cart &amp;&amp; Caterer"/>
    <n v="0"/>
    <n v="0"/>
    <m/>
  </r>
  <r>
    <x v="1505"/>
    <d v="2021-05-07T00:00:00"/>
    <s v="Waterbean Coffee Metro"/>
    <s v="1111 Metropolitan Ave Ste 160"/>
    <x v="11"/>
    <x v="0"/>
    <s v="28204"/>
    <x v="1503"/>
    <m/>
    <s v="U"/>
    <s v="Y"/>
    <s v="NC-12"/>
    <x v="0"/>
    <x v="1"/>
    <x v="1"/>
    <x v="1"/>
    <x v="1"/>
    <x v="1"/>
    <s v="Y"/>
    <s v="Y"/>
    <s v="N"/>
    <s v="Y"/>
    <s v="Limited  Liability Company(LLC)"/>
    <s v="N"/>
    <x v="1"/>
    <x v="0"/>
    <x v="0"/>
    <s v="Other &amp;&amp; Restaurant"/>
    <n v="0"/>
    <n v="0"/>
    <m/>
  </r>
  <r>
    <x v="1506"/>
    <d v="2021-05-07T00:00:00"/>
    <s v="AJD Restaurant Group"/>
    <s v="1500-A West Morehead St"/>
    <x v="11"/>
    <x v="0"/>
    <s v="28208"/>
    <x v="1504"/>
    <m/>
    <s v="U"/>
    <s v="Y"/>
    <s v="NC-12"/>
    <x v="0"/>
    <x v="1"/>
    <x v="0"/>
    <x v="0"/>
    <x v="1"/>
    <x v="0"/>
    <s v="Y"/>
    <s v="Y"/>
    <s v="N"/>
    <s v="Y"/>
    <s v="Corporation"/>
    <s v="Y"/>
    <x v="1"/>
    <x v="0"/>
    <x v="0"/>
    <s v="Restaurant"/>
    <n v="0"/>
    <n v="0"/>
    <m/>
  </r>
  <r>
    <x v="1507"/>
    <d v="2021-05-07T00:00:00"/>
    <s v="Sparrowhawk Management Inc"/>
    <s v="1215 E Franklin St"/>
    <x v="3"/>
    <x v="0"/>
    <s v="27514"/>
    <x v="1505"/>
    <m/>
    <s v="U"/>
    <s v="Y"/>
    <s v="NC-04"/>
    <x v="1"/>
    <x v="1"/>
    <x v="1"/>
    <x v="1"/>
    <x v="0"/>
    <x v="0"/>
    <s v="Y"/>
    <s v="Y"/>
    <s v="N"/>
    <s v="Y"/>
    <s v="Corporation"/>
    <s v="N"/>
    <x v="1"/>
    <x v="0"/>
    <x v="1"/>
    <s v="Snack and Nonalcoholic Beverage Bar"/>
    <n v="0"/>
    <n v="0"/>
    <m/>
  </r>
  <r>
    <x v="1508"/>
    <d v="2021-05-07T00:00:00"/>
    <s v="NEW CHINA GARDEN INC."/>
    <s v="1033 Randolph St Ste 9"/>
    <x v="148"/>
    <x v="0"/>
    <s v="27360"/>
    <x v="1506"/>
    <m/>
    <s v="R"/>
    <s v="N"/>
    <s v="NC-13"/>
    <x v="1"/>
    <x v="0"/>
    <x v="0"/>
    <x v="0"/>
    <x v="0"/>
    <x v="0"/>
    <s v="Y"/>
    <s v="Y"/>
    <s v="Y"/>
    <s v="Y"/>
    <s v="Corporation"/>
    <s v="Y"/>
    <x v="1"/>
    <x v="0"/>
    <x v="0"/>
    <s v="Restaurant"/>
    <n v="0"/>
    <n v="0"/>
    <m/>
  </r>
  <r>
    <x v="1509"/>
    <d v="2021-05-07T00:00:00"/>
    <s v="Montell Jenkins"/>
    <s v="3202 pierpoint dr apt i"/>
    <x v="11"/>
    <x v="0"/>
    <s v="28269"/>
    <x v="1507"/>
    <m/>
    <s v="U"/>
    <s v="N"/>
    <s v="NC-08"/>
    <x v="0"/>
    <x v="1"/>
    <x v="1"/>
    <x v="0"/>
    <x v="1"/>
    <x v="1"/>
    <s v="Y"/>
    <s v="Y"/>
    <s v="N"/>
    <s v="Y"/>
    <s v="Sole Proprietorship"/>
    <s v="N"/>
    <x v="0"/>
    <x v="1"/>
    <x v="0"/>
    <s v="Food Stand, Food Truck, Food Cart"/>
    <n v="0"/>
    <n v="0"/>
    <m/>
  </r>
  <r>
    <x v="1510"/>
    <d v="2021-05-07T00:00:00"/>
    <s v="Ella Stone"/>
    <s v="1640 Oakhurst Commons Dr Ste 103"/>
    <x v="11"/>
    <x v="0"/>
    <s v="28205"/>
    <x v="1508"/>
    <m/>
    <s v="U"/>
    <s v="Y"/>
    <s v="NC-12"/>
    <x v="0"/>
    <x v="1"/>
    <x v="1"/>
    <x v="0"/>
    <x v="1"/>
    <x v="0"/>
    <s v="Y"/>
    <s v="Y"/>
    <s v="Y"/>
    <s v="Y"/>
    <s v="Limited  Liability Company(LLC)"/>
    <s v="Y"/>
    <x v="0"/>
    <x v="0"/>
    <x v="1"/>
    <s v="Bakery **"/>
    <n v="0"/>
    <n v="0"/>
    <m/>
  </r>
  <r>
    <x v="1511"/>
    <d v="2021-05-07T00:00:00"/>
    <s v="Primal Brewery LLC"/>
    <s v="16432 Old Statesville Rd"/>
    <x v="45"/>
    <x v="0"/>
    <s v="28078"/>
    <x v="1509"/>
    <m/>
    <s v="U"/>
    <s v="N"/>
    <s v="NC-08"/>
    <x v="0"/>
    <x v="1"/>
    <x v="1"/>
    <x v="1"/>
    <x v="1"/>
    <x v="1"/>
    <s v="Y"/>
    <s v="Y"/>
    <s v="N"/>
    <s v="Y"/>
    <s v="Limited  Liability Company(LLC)"/>
    <s v="N"/>
    <x v="0"/>
    <x v="1"/>
    <x v="1"/>
    <s v="Brewery and/or microbrewery ** &amp;&amp; Restaurant"/>
    <n v="0"/>
    <n v="0"/>
    <m/>
  </r>
  <r>
    <x v="1512"/>
    <d v="2021-05-07T00:00:00"/>
    <s v="Vingit LLC"/>
    <s v="5140 J Old Charlotte Hwy"/>
    <x v="174"/>
    <x v="0"/>
    <s v="28110"/>
    <x v="1510"/>
    <s v="East Coast Wings &amp; Grill"/>
    <s v="U"/>
    <s v="N"/>
    <s v="NC-09"/>
    <x v="1"/>
    <x v="0"/>
    <x v="0"/>
    <x v="0"/>
    <x v="0"/>
    <x v="0"/>
    <s v="Y"/>
    <s v="Y"/>
    <s v="Y"/>
    <s v="Y"/>
    <s v="Subchapter S Corporation"/>
    <s v="N"/>
    <x v="1"/>
    <x v="0"/>
    <x v="0"/>
    <s v="Restaurant"/>
    <n v="0"/>
    <n v="0"/>
    <m/>
  </r>
  <r>
    <x v="1513"/>
    <d v="2021-05-07T00:00:00"/>
    <s v="MH Group INC."/>
    <s v="101 S Tryon St Suite 1"/>
    <x v="11"/>
    <x v="0"/>
    <s v="28280"/>
    <x v="1511"/>
    <m/>
    <s v="U"/>
    <s v="N"/>
    <s v="NC-12"/>
    <x v="0"/>
    <x v="0"/>
    <x v="1"/>
    <x v="0"/>
    <x v="0"/>
    <x v="0"/>
    <s v="Y"/>
    <s v="Y"/>
    <s v="Y"/>
    <s v="Y"/>
    <s v="Corporation"/>
    <s v="N"/>
    <x v="0"/>
    <x v="1"/>
    <x v="0"/>
    <s v="Restaurant"/>
    <n v="0"/>
    <n v="0"/>
    <m/>
  </r>
  <r>
    <x v="1514"/>
    <d v="2021-05-07T00:00:00"/>
    <s v="Huckleberry's Tryon LLC"/>
    <s v="62 N Trade St"/>
    <x v="239"/>
    <x v="0"/>
    <s v="28782"/>
    <x v="1512"/>
    <m/>
    <s v="R"/>
    <s v="N"/>
    <s v="NC-11"/>
    <x v="1"/>
    <x v="0"/>
    <x v="1"/>
    <x v="0"/>
    <x v="0"/>
    <x v="0"/>
    <s v="Y"/>
    <s v="Y"/>
    <s v="Y"/>
    <s v="Y"/>
    <s v="Limited  Liability Company(LLC)"/>
    <s v="N"/>
    <x v="0"/>
    <x v="0"/>
    <x v="1"/>
    <s v="Restaurant"/>
    <n v="0"/>
    <n v="0"/>
    <m/>
  </r>
  <r>
    <x v="1515"/>
    <d v="2021-05-07T00:00:00"/>
    <s v="FARM HOUSE OF CHAPEL HILL INC."/>
    <s v="6004 Millhouse Rd"/>
    <x v="3"/>
    <x v="0"/>
    <s v="27516"/>
    <x v="1513"/>
    <m/>
    <s v="U"/>
    <s v="N"/>
    <s v="NC-04"/>
    <x v="0"/>
    <x v="0"/>
    <x v="0"/>
    <x v="0"/>
    <x v="0"/>
    <x v="0"/>
    <s v="Y"/>
    <s v="Y"/>
    <s v="Y"/>
    <s v="Y"/>
    <s v="Corporation"/>
    <s v="N"/>
    <x v="0"/>
    <x v="0"/>
    <x v="1"/>
    <s v="Restaurant"/>
    <n v="0"/>
    <n v="0"/>
    <m/>
  </r>
  <r>
    <x v="1516"/>
    <d v="2021-05-07T00:00:00"/>
    <s v="OPH North Carolina Inc."/>
    <s v="4736 Sharon Rd Unit V"/>
    <x v="11"/>
    <x v="0"/>
    <s v="28210"/>
    <x v="1514"/>
    <s v="The Original Pancake House"/>
    <s v="U"/>
    <s v="N"/>
    <s v="NC-09"/>
    <x v="1"/>
    <x v="0"/>
    <x v="1"/>
    <x v="0"/>
    <x v="0"/>
    <x v="0"/>
    <s v="Y"/>
    <s v="Y"/>
    <s v="Y"/>
    <s v="Y"/>
    <s v="Corporation"/>
    <s v="N"/>
    <x v="0"/>
    <x v="0"/>
    <x v="1"/>
    <s v="Restaurant"/>
    <n v="0"/>
    <n v="0"/>
    <m/>
  </r>
  <r>
    <x v="1517"/>
    <d v="2021-05-07T00:00:00"/>
    <s v="Explict Bistro and Lounge"/>
    <s v="1000 NC Music Factory Blvd C10"/>
    <x v="11"/>
    <x v="0"/>
    <s v="28206"/>
    <x v="1515"/>
    <m/>
    <s v="U"/>
    <s v="N"/>
    <s v="NC-12"/>
    <x v="0"/>
    <x v="0"/>
    <x v="0"/>
    <x v="0"/>
    <x v="0"/>
    <x v="0"/>
    <s v="Y"/>
    <s v="Y"/>
    <s v="Y"/>
    <s v="Y"/>
    <s v="Limited  Liability Company(LLC)"/>
    <s v="Y"/>
    <x v="1"/>
    <x v="0"/>
    <x v="1"/>
    <s v="Restaurant"/>
    <n v="0"/>
    <n v="0"/>
    <m/>
  </r>
  <r>
    <x v="1518"/>
    <d v="2021-05-07T00:00:00"/>
    <s v="More better ideas"/>
    <s v="309 Washington Ave"/>
    <x v="51"/>
    <x v="0"/>
    <s v="27205"/>
    <x v="1516"/>
    <m/>
    <s v="R"/>
    <s v="N"/>
    <s v="NC-13"/>
    <x v="0"/>
    <x v="1"/>
    <x v="0"/>
    <x v="0"/>
    <x v="0"/>
    <x v="0"/>
    <s v="Y"/>
    <s v="Y"/>
    <s v="Y"/>
    <s v="Y"/>
    <s v="Limited  Liability Company(LLC)"/>
    <s v="Y"/>
    <x v="0"/>
    <x v="0"/>
    <x v="1"/>
    <s v="Snack and Nonalcoholic Beverage Bar"/>
    <n v="0"/>
    <n v="0"/>
    <m/>
  </r>
  <r>
    <x v="1519"/>
    <d v="2021-05-07T00:00:00"/>
    <s v="Barb's North Carolina Kona Ice LLC"/>
    <s v="216 Holly Springs Ct"/>
    <x v="57"/>
    <x v="0"/>
    <s v="28387"/>
    <x v="1517"/>
    <s v="Kona Ice"/>
    <s v="R"/>
    <s v="N"/>
    <s v="NC-09"/>
    <x v="1"/>
    <x v="0"/>
    <x v="0"/>
    <x v="0"/>
    <x v="0"/>
    <x v="0"/>
    <s v="Y"/>
    <s v="Y"/>
    <s v="Y"/>
    <s v="Y"/>
    <s v="Limited  Liability Company(LLC)"/>
    <s v="N"/>
    <x v="0"/>
    <x v="1"/>
    <x v="1"/>
    <s v="Food Stand, Food Truck, Food Cart"/>
    <n v="0"/>
    <n v="0"/>
    <m/>
  </r>
  <r>
    <x v="1520"/>
    <d v="2021-05-07T00:00:00"/>
    <s v="Smokie Grill Cafe"/>
    <s v="5301 Glenwood Avenue"/>
    <x v="4"/>
    <x v="0"/>
    <s v="27612"/>
    <x v="1518"/>
    <m/>
    <s v="U"/>
    <s v="N"/>
    <s v="NC-02"/>
    <x v="0"/>
    <x v="0"/>
    <x v="1"/>
    <x v="0"/>
    <x v="0"/>
    <x v="0"/>
    <s v="Y"/>
    <s v="Y"/>
    <s v="Y"/>
    <s v="Y"/>
    <s v="Limited  Liability Company(LLC)"/>
    <s v="N"/>
    <x v="1"/>
    <x v="0"/>
    <x v="1"/>
    <s v="Restaurant"/>
    <n v="0"/>
    <n v="0"/>
    <m/>
  </r>
  <r>
    <x v="1521"/>
    <d v="2021-05-07T00:00:00"/>
    <s v="Red Chillies LLC"/>
    <s v="5220 New Fashion Way"/>
    <x v="11"/>
    <x v="0"/>
    <s v="28278"/>
    <x v="1519"/>
    <s v="East Coast Wings &amp; Grill"/>
    <s v="U"/>
    <s v="N"/>
    <s v="NC-12"/>
    <x v="1"/>
    <x v="0"/>
    <x v="0"/>
    <x v="0"/>
    <x v="0"/>
    <x v="0"/>
    <s v="Y"/>
    <s v="Y"/>
    <s v="Y"/>
    <s v="Y"/>
    <s v="Limited  Liability Company(LLC)"/>
    <s v="N"/>
    <x v="1"/>
    <x v="0"/>
    <x v="0"/>
    <s v="Restaurant"/>
    <n v="0"/>
    <n v="0"/>
    <m/>
  </r>
  <r>
    <x v="1522"/>
    <d v="2021-05-07T00:00:00"/>
    <s v="Restaurant 101 Inc."/>
    <s v="101 N Main St"/>
    <x v="106"/>
    <x v="0"/>
    <s v="27028"/>
    <x v="1520"/>
    <m/>
    <s v="R"/>
    <s v="N"/>
    <s v="NC-13"/>
    <x v="1"/>
    <x v="0"/>
    <x v="0"/>
    <x v="0"/>
    <x v="0"/>
    <x v="0"/>
    <s v="Y"/>
    <s v="Y"/>
    <s v="Y"/>
    <s v="Y"/>
    <s v="Subchapter S Corporation"/>
    <s v="N"/>
    <x v="0"/>
    <x v="0"/>
    <x v="1"/>
    <s v="Restaurant"/>
    <n v="0"/>
    <n v="0"/>
    <m/>
  </r>
  <r>
    <x v="1523"/>
    <d v="2021-05-07T00:00:00"/>
    <s v="Baba Sikander &amp; co llc"/>
    <s v="3212 Hillsborough St"/>
    <x v="4"/>
    <x v="0"/>
    <s v="27607"/>
    <x v="1521"/>
    <m/>
    <s v="U"/>
    <s v="Y"/>
    <s v="NC-02"/>
    <x v="0"/>
    <x v="1"/>
    <x v="1"/>
    <x v="1"/>
    <x v="1"/>
    <x v="1"/>
    <s v="Y"/>
    <s v="N"/>
    <s v="N"/>
    <s v="Y"/>
    <s v="Limited  Liability Company(LLC)"/>
    <s v="N"/>
    <x v="0"/>
    <x v="0"/>
    <x v="1"/>
    <s v="Restaurant"/>
    <n v="0"/>
    <n v="0"/>
    <m/>
  </r>
  <r>
    <x v="1524"/>
    <d v="2021-05-07T00:00:00"/>
    <s v="Main Street Coffee &amp; Ice Cream"/>
    <s v="185 N Main St"/>
    <x v="240"/>
    <x v="0"/>
    <s v="28139"/>
    <x v="1522"/>
    <m/>
    <s v="R"/>
    <s v="Y"/>
    <s v="NC-05"/>
    <x v="0"/>
    <x v="1"/>
    <x v="1"/>
    <x v="0"/>
    <x v="1"/>
    <x v="0"/>
    <s v="Y"/>
    <s v="Y"/>
    <s v="Y"/>
    <s v="N"/>
    <s v="Limited  Liability Company(LLC)"/>
    <s v="N"/>
    <x v="0"/>
    <x v="0"/>
    <x v="1"/>
    <s v="Other"/>
    <n v="0"/>
    <n v="0"/>
    <m/>
  </r>
  <r>
    <x v="1525"/>
    <d v="2021-05-07T00:00:00"/>
    <s v="Wicked Smile Inc"/>
    <s v="301 N West St Suite 101"/>
    <x v="4"/>
    <x v="0"/>
    <s v="27603"/>
    <x v="1523"/>
    <m/>
    <s v="U"/>
    <s v="Y"/>
    <s v="NC-02"/>
    <x v="0"/>
    <x v="1"/>
    <x v="1"/>
    <x v="1"/>
    <x v="1"/>
    <x v="1"/>
    <s v="Y"/>
    <s v="Y"/>
    <s v="N"/>
    <s v="Y"/>
    <s v="Corporation"/>
    <s v="N"/>
    <x v="0"/>
    <x v="0"/>
    <x v="1"/>
    <s v="Restaurant"/>
    <n v="0"/>
    <n v="0"/>
    <m/>
  </r>
  <r>
    <x v="1526"/>
    <d v="2021-05-07T00:00:00"/>
    <s v="Zada jane's Inc"/>
    <s v="1601 Central Ave"/>
    <x v="11"/>
    <x v="0"/>
    <s v="28205"/>
    <x v="1524"/>
    <m/>
    <s v="U"/>
    <s v="N"/>
    <s v="NC-12"/>
    <x v="0"/>
    <x v="1"/>
    <x v="1"/>
    <x v="0"/>
    <x v="0"/>
    <x v="0"/>
    <s v="Y"/>
    <s v="Y"/>
    <s v="Y"/>
    <s v="Y"/>
    <s v="Corporation"/>
    <s v="Y"/>
    <x v="0"/>
    <x v="0"/>
    <x v="1"/>
    <s v="Restaurant"/>
    <n v="0"/>
    <n v="0"/>
    <m/>
  </r>
  <r>
    <x v="1527"/>
    <d v="2021-05-07T00:00:00"/>
    <s v="John Mason"/>
    <s v="2320 Bale St Suite 100"/>
    <x v="4"/>
    <x v="0"/>
    <s v="27608"/>
    <x v="1525"/>
    <m/>
    <s v="U"/>
    <s v="N"/>
    <s v="NC-02"/>
    <x v="1"/>
    <x v="0"/>
    <x v="0"/>
    <x v="0"/>
    <x v="0"/>
    <x v="0"/>
    <s v="Y"/>
    <s v="Y"/>
    <s v="Y"/>
    <s v="Y"/>
    <s v="Limited  Liability Company(LLC)"/>
    <s v="N"/>
    <x v="1"/>
    <x v="0"/>
    <x v="0"/>
    <s v="Restaurant"/>
    <n v="0"/>
    <n v="0"/>
    <m/>
  </r>
  <r>
    <x v="1528"/>
    <d v="2021-05-07T00:00:00"/>
    <s v="Thomas Sun"/>
    <s v="1361 Kildaire Farm Rd"/>
    <x v="28"/>
    <x v="0"/>
    <s v="27511"/>
    <x v="1526"/>
    <m/>
    <s v="U"/>
    <s v="N"/>
    <s v="NC-02"/>
    <x v="0"/>
    <x v="0"/>
    <x v="1"/>
    <x v="0"/>
    <x v="0"/>
    <x v="0"/>
    <s v="Y"/>
    <s v="Y"/>
    <s v="Y"/>
    <s v="Y"/>
    <s v="Sole Proprietorship"/>
    <s v="N"/>
    <x v="1"/>
    <x v="1"/>
    <x v="0"/>
    <s v="Restaurant"/>
    <n v="0"/>
    <n v="0"/>
    <m/>
  </r>
  <r>
    <x v="1529"/>
    <d v="2021-05-07T00:00:00"/>
    <s v="ASP CHARLOTTE II INC"/>
    <s v="14815 Ballantyne Village Way UNIT 170"/>
    <x v="11"/>
    <x v="0"/>
    <s v="28277"/>
    <x v="1527"/>
    <m/>
    <s v="U"/>
    <s v="N"/>
    <s v="NC-09"/>
    <x v="1"/>
    <x v="0"/>
    <x v="0"/>
    <x v="0"/>
    <x v="0"/>
    <x v="0"/>
    <s v="Y"/>
    <s v="Y"/>
    <s v="Y"/>
    <s v="Y"/>
    <s v="Corporation"/>
    <s v="N"/>
    <x v="1"/>
    <x v="0"/>
    <x v="0"/>
    <s v="Restaurant"/>
    <n v="0"/>
    <n v="0"/>
    <m/>
  </r>
  <r>
    <x v="1530"/>
    <d v="2021-05-07T00:00:00"/>
    <s v="Sazon Mexican Cuisine Inc."/>
    <s v="2840 Old Cullowhee Rd"/>
    <x v="117"/>
    <x v="0"/>
    <s v="28779"/>
    <x v="1528"/>
    <m/>
    <s v="R"/>
    <s v="Y"/>
    <s v="NC-11"/>
    <x v="1"/>
    <x v="0"/>
    <x v="1"/>
    <x v="0"/>
    <x v="0"/>
    <x v="0"/>
    <s v="N"/>
    <s v="N"/>
    <s v="Y"/>
    <s v="N"/>
    <s v="Corporation"/>
    <s v="N"/>
    <x v="1"/>
    <x v="0"/>
    <x v="1"/>
    <s v="Restaurant"/>
    <n v="0"/>
    <n v="0"/>
    <m/>
  </r>
  <r>
    <x v="1531"/>
    <d v="2021-05-07T00:00:00"/>
    <s v="MM&amp;BD LLC"/>
    <s v="1351C South Park Drive"/>
    <x v="18"/>
    <x v="0"/>
    <s v="27284"/>
    <x v="1529"/>
    <s v="Kona Ice"/>
    <s v="U"/>
    <s v="N"/>
    <s v="NC-06"/>
    <x v="1"/>
    <x v="0"/>
    <x v="0"/>
    <x v="0"/>
    <x v="0"/>
    <x v="0"/>
    <s v="Y"/>
    <s v="Y"/>
    <s v="Y"/>
    <s v="Y"/>
    <s v="Limited  Liability Company(LLC)"/>
    <s v="N"/>
    <x v="0"/>
    <x v="0"/>
    <x v="1"/>
    <s v="Food Stand, Food Truck, Food Cart"/>
    <n v="0"/>
    <n v="0"/>
    <m/>
  </r>
  <r>
    <x v="1532"/>
    <d v="2021-05-07T00:00:00"/>
    <s v="Lantern Inc"/>
    <s v="423 W Franklin St"/>
    <x v="3"/>
    <x v="0"/>
    <s v="27516"/>
    <x v="1530"/>
    <m/>
    <s v="U"/>
    <s v="Y"/>
    <s v="NC-04"/>
    <x v="1"/>
    <x v="0"/>
    <x v="1"/>
    <x v="0"/>
    <x v="0"/>
    <x v="0"/>
    <s v="Y"/>
    <s v="Y"/>
    <s v="Y"/>
    <s v="Y"/>
    <s v="Corporation"/>
    <s v="N"/>
    <x v="0"/>
    <x v="0"/>
    <x v="1"/>
    <s v="Restaurant"/>
    <n v="0"/>
    <n v="0"/>
    <m/>
  </r>
  <r>
    <x v="1533"/>
    <d v="2021-05-07T00:00:00"/>
    <s v="Croissanteria LLC"/>
    <s v="3106 Swing Rd"/>
    <x v="8"/>
    <x v="0"/>
    <s v="27704"/>
    <x v="1531"/>
    <m/>
    <s v="U"/>
    <s v="N"/>
    <s v="NC-04"/>
    <x v="1"/>
    <x v="1"/>
    <x v="0"/>
    <x v="0"/>
    <x v="0"/>
    <x v="0"/>
    <s v="Y"/>
    <s v="Y"/>
    <s v="Y"/>
    <s v="Y"/>
    <s v="Limited  Liability Company(LLC)"/>
    <s v="N"/>
    <x v="0"/>
    <x v="0"/>
    <x v="1"/>
    <s v="Food Stand, Food Truck, Food Cart"/>
    <n v="0"/>
    <n v="0"/>
    <m/>
  </r>
  <r>
    <x v="1534"/>
    <d v="2021-05-07T00:00:00"/>
    <s v="Tap at 1918"/>
    <s v="1135 Falls Road"/>
    <x v="26"/>
    <x v="0"/>
    <s v="27804"/>
    <x v="1532"/>
    <m/>
    <s v="R"/>
    <s v="Y"/>
    <s v="NC-01"/>
    <x v="0"/>
    <x v="1"/>
    <x v="1"/>
    <x v="0"/>
    <x v="1"/>
    <x v="0"/>
    <s v="Y"/>
    <s v="Y"/>
    <s v="Y"/>
    <s v="Y"/>
    <s v="Limited  Liability Company(LLC)"/>
    <s v="N"/>
    <x v="1"/>
    <x v="0"/>
    <x v="0"/>
    <s v="Other &amp;&amp; Licensed Alcohol Producer &amp;&amp; Brewpub, Tasting Room, Taproom ** &amp;&amp; Caterer &amp;&amp; Bar, Saloon, Lounge, Tavern &amp;&amp; Restaurant"/>
    <n v="0"/>
    <n v="0"/>
    <m/>
  </r>
  <r>
    <x v="1535"/>
    <d v="2021-05-07T00:00:00"/>
    <s v="Cahoons pizza and wings Cahoons pizza and wings"/>
    <s v="303 East Main Street"/>
    <x v="241"/>
    <x v="0"/>
    <s v="27928"/>
    <x v="1533"/>
    <m/>
    <s v="R"/>
    <s v="Y"/>
    <s v="NC-01"/>
    <x v="0"/>
    <x v="1"/>
    <x v="1"/>
    <x v="0"/>
    <x v="0"/>
    <x v="0"/>
    <s v="Y"/>
    <s v="Y"/>
    <s v="Y"/>
    <s v="Y"/>
    <s v="Sole Proprietorship"/>
    <s v="N"/>
    <x v="0"/>
    <x v="0"/>
    <x v="1"/>
    <s v="Restaurant"/>
    <n v="0"/>
    <n v="0"/>
    <m/>
  </r>
  <r>
    <x v="1536"/>
    <d v="2021-05-07T00:00:00"/>
    <s v="Chick-N-Que"/>
    <s v="2040 Edgemont Rd"/>
    <x v="132"/>
    <x v="0"/>
    <s v="27591"/>
    <x v="1534"/>
    <m/>
    <s v="U"/>
    <s v="N"/>
    <s v="NC-02"/>
    <x v="0"/>
    <x v="1"/>
    <x v="1"/>
    <x v="0"/>
    <x v="0"/>
    <x v="0"/>
    <s v="Y"/>
    <s v="Y"/>
    <s v="Y"/>
    <s v="Y"/>
    <s v="Corporation"/>
    <s v="N"/>
    <x v="1"/>
    <x v="1"/>
    <x v="0"/>
    <s v="Food Stand, Food Truck, Food Cart"/>
    <n v="0"/>
    <n v="0"/>
    <m/>
  </r>
  <r>
    <x v="1537"/>
    <d v="2021-05-07T00:00:00"/>
    <s v="Anna Giglio"/>
    <s v="149 Sunfish Dr"/>
    <x v="10"/>
    <x v="0"/>
    <s v="28117"/>
    <x v="1535"/>
    <m/>
    <s v="R"/>
    <s v="N"/>
    <s v="NC-10"/>
    <x v="0"/>
    <x v="1"/>
    <x v="0"/>
    <x v="0"/>
    <x v="0"/>
    <x v="1"/>
    <s v="N"/>
    <s v="N"/>
    <s v="N"/>
    <s v="N"/>
    <s v="Limited  Liability Company(LLC)"/>
    <s v="N"/>
    <x v="0"/>
    <x v="0"/>
    <x v="1"/>
    <s v="Food Stand, Food Truck, Food Cart"/>
    <n v="0"/>
    <n v="0"/>
    <m/>
  </r>
  <r>
    <x v="1538"/>
    <d v="2021-05-07T00:00:00"/>
    <s v="YON NEW"/>
    <s v="213 Mimosa Park Dr"/>
    <x v="25"/>
    <x v="0"/>
    <s v="27534"/>
    <x v="1536"/>
    <m/>
    <s v="R"/>
    <s v="N"/>
    <s v="NC-01"/>
    <x v="0"/>
    <x v="0"/>
    <x v="0"/>
    <x v="0"/>
    <x v="0"/>
    <x v="0"/>
    <s v="Y"/>
    <s v="Y"/>
    <s v="Y"/>
    <s v="Y"/>
    <s v="Sole Proprietorship"/>
    <s v="N"/>
    <x v="1"/>
    <x v="1"/>
    <x v="1"/>
    <s v="Food Stand, Food Truck, Food Cart"/>
    <n v="0"/>
    <n v="0"/>
    <m/>
  </r>
  <r>
    <x v="1539"/>
    <d v="2021-05-07T00:00:00"/>
    <s v="Bennett Brands LLC"/>
    <s v="1914 Loganwood Dr"/>
    <x v="140"/>
    <x v="0"/>
    <s v="27523"/>
    <x v="1537"/>
    <m/>
    <s v="U"/>
    <s v="N"/>
    <s v="NC-02"/>
    <x v="0"/>
    <x v="1"/>
    <x v="1"/>
    <x v="0"/>
    <x v="0"/>
    <x v="0"/>
    <s v="Y"/>
    <s v="Y"/>
    <s v="Y"/>
    <s v="Y"/>
    <s v="Limited  Liability Company(LLC)"/>
    <s v="N"/>
    <x v="0"/>
    <x v="0"/>
    <x v="1"/>
    <s v="Food Stand, Food Truck, Food Cart"/>
    <n v="0"/>
    <n v="0"/>
    <m/>
  </r>
  <r>
    <x v="1540"/>
    <d v="2021-05-07T00:00:00"/>
    <s v="Little Doodles Play Cafe LLC"/>
    <s v="6548 Glenwood Avenue"/>
    <x v="4"/>
    <x v="0"/>
    <s v="27612"/>
    <x v="1538"/>
    <m/>
    <s v="U"/>
    <s v="N"/>
    <s v="NC-02"/>
    <x v="0"/>
    <x v="1"/>
    <x v="1"/>
    <x v="0"/>
    <x v="0"/>
    <x v="0"/>
    <s v="Y"/>
    <s v="Y"/>
    <s v="N"/>
    <s v="Y"/>
    <s v="Limited  Liability Company(LLC)"/>
    <s v="N"/>
    <x v="0"/>
    <x v="0"/>
    <x v="1"/>
    <s v="Other &amp;&amp; Snack and Nonalcoholic Beverage Bar"/>
    <n v="0"/>
    <n v="0"/>
    <m/>
  </r>
  <r>
    <x v="1541"/>
    <d v="2021-05-07T00:00:00"/>
    <s v="Sheryl McDaniel"/>
    <s v="5422 Red Hill Church Rd"/>
    <x v="242"/>
    <x v="0"/>
    <s v="27521"/>
    <x v="1539"/>
    <m/>
    <s v="R"/>
    <s v="N"/>
    <s v="NC-07"/>
    <x v="0"/>
    <x v="0"/>
    <x v="1"/>
    <x v="0"/>
    <x v="0"/>
    <x v="0"/>
    <s v="Y"/>
    <s v="N"/>
    <s v="Y"/>
    <s v="Y"/>
    <s v="Sole Proprietorship"/>
    <s v="N"/>
    <x v="0"/>
    <x v="0"/>
    <x v="1"/>
    <s v="Caterer"/>
    <n v="0"/>
    <n v="0"/>
    <m/>
  </r>
  <r>
    <x v="1542"/>
    <d v="2021-05-07T00:00:00"/>
    <s v="The Acreage Events LLC"/>
    <s v="460 Biggs Rd"/>
    <x v="67"/>
    <x v="0"/>
    <s v="27889"/>
    <x v="1540"/>
    <m/>
    <s v="R"/>
    <s v="N"/>
    <s v="NC-01"/>
    <x v="0"/>
    <x v="1"/>
    <x v="0"/>
    <x v="0"/>
    <x v="0"/>
    <x v="0"/>
    <s v="Y"/>
    <s v="Y"/>
    <s v="Y"/>
    <s v="Y"/>
    <s v="Limited  Liability Company(LLC)"/>
    <s v="N"/>
    <x v="1"/>
    <x v="0"/>
    <x v="0"/>
    <s v="Caterer"/>
    <n v="0"/>
    <n v="0"/>
    <m/>
  </r>
  <r>
    <x v="1543"/>
    <d v="2021-05-07T00:00:00"/>
    <s v="R-Hops Inc."/>
    <s v="1700 City Center Blvd"/>
    <x v="24"/>
    <x v="0"/>
    <s v="27909"/>
    <x v="1541"/>
    <s v="IHOP"/>
    <s v="R"/>
    <s v="N"/>
    <s v="NC-03"/>
    <x v="1"/>
    <x v="0"/>
    <x v="1"/>
    <x v="0"/>
    <x v="0"/>
    <x v="0"/>
    <s v="Y"/>
    <s v="Y"/>
    <s v="Y"/>
    <s v="Y"/>
    <s v="Subchapter S Corporation"/>
    <s v="Y"/>
    <x v="0"/>
    <x v="0"/>
    <x v="1"/>
    <s v="Restaurant"/>
    <n v="0"/>
    <n v="0"/>
    <m/>
  </r>
  <r>
    <x v="1544"/>
    <d v="2021-05-07T00:00:00"/>
    <s v="Winston Futures Corporation"/>
    <s v="106 Sea Buoy Court"/>
    <x v="219"/>
    <x v="0"/>
    <s v="28594"/>
    <x v="1542"/>
    <m/>
    <s v="R"/>
    <s v="N"/>
    <s v="NC-03"/>
    <x v="0"/>
    <x v="0"/>
    <x v="1"/>
    <x v="0"/>
    <x v="0"/>
    <x v="0"/>
    <s v="Y"/>
    <s v="Y"/>
    <s v="Y"/>
    <s v="Y"/>
    <s v="Corporation"/>
    <s v="N"/>
    <x v="0"/>
    <x v="0"/>
    <x v="1"/>
    <s v="Caterer &amp;&amp; Restaurant"/>
    <n v="0"/>
    <n v="0"/>
    <m/>
  </r>
  <r>
    <x v="1545"/>
    <d v="2021-05-07T00:00:00"/>
    <s v="The Palace International Restaurant and Catering"/>
    <s v="1104 Broad Street"/>
    <x v="8"/>
    <x v="0"/>
    <s v="27705"/>
    <x v="1543"/>
    <m/>
    <s v="U"/>
    <s v="N"/>
    <s v="NC-04"/>
    <x v="0"/>
    <x v="1"/>
    <x v="0"/>
    <x v="0"/>
    <x v="0"/>
    <x v="0"/>
    <s v="Y"/>
    <s v="Y"/>
    <s v="Y"/>
    <s v="Y"/>
    <s v="Subchapter S Corporation"/>
    <s v="N"/>
    <x v="1"/>
    <x v="0"/>
    <x v="1"/>
    <s v="Restaurant"/>
    <n v="0"/>
    <n v="0"/>
    <m/>
  </r>
  <r>
    <x v="1546"/>
    <d v="2021-05-07T00:00:00"/>
    <s v="TKA COFFEE"/>
    <s v="616 N Tryon St."/>
    <x v="11"/>
    <x v="0"/>
    <s v="28202"/>
    <x v="1544"/>
    <m/>
    <s v="U"/>
    <s v="N"/>
    <s v="NC-12"/>
    <x v="0"/>
    <x v="1"/>
    <x v="1"/>
    <x v="1"/>
    <x v="1"/>
    <x v="1"/>
    <s v="Y"/>
    <s v="Y"/>
    <s v="N"/>
    <s v="Y"/>
    <s v="Limited  Liability Company(LLC)"/>
    <s v="N"/>
    <x v="1"/>
    <x v="0"/>
    <x v="0"/>
    <s v="Other &amp;&amp; Restaurant"/>
    <n v="0"/>
    <n v="0"/>
    <m/>
  </r>
  <r>
    <x v="1547"/>
    <d v="2021-05-07T00:00:00"/>
    <s v="SVM MASTERS LLC"/>
    <s v="6461 Old Monroe Rd Suite F"/>
    <x v="165"/>
    <x v="0"/>
    <s v="28079"/>
    <x v="1545"/>
    <m/>
    <s v="U"/>
    <s v="N"/>
    <s v="NC-09"/>
    <x v="0"/>
    <x v="1"/>
    <x v="1"/>
    <x v="1"/>
    <x v="1"/>
    <x v="1"/>
    <s v="Y"/>
    <s v="Y"/>
    <s v="N"/>
    <s v="Y"/>
    <s v="Limited  Liability Company(LLC)"/>
    <s v="N"/>
    <x v="0"/>
    <x v="0"/>
    <x v="1"/>
    <s v="Restaurant"/>
    <n v="0"/>
    <n v="0"/>
    <m/>
  </r>
  <r>
    <x v="1548"/>
    <d v="2021-05-07T00:00:00"/>
    <s v="1st &amp; Goal"/>
    <s v="7801 University City Blvd"/>
    <x v="11"/>
    <x v="0"/>
    <s v="28213"/>
    <x v="1546"/>
    <m/>
    <s v="U"/>
    <s v="Y"/>
    <s v="NC-08"/>
    <x v="0"/>
    <x v="0"/>
    <x v="1"/>
    <x v="0"/>
    <x v="0"/>
    <x v="0"/>
    <s v="Y"/>
    <s v="Y"/>
    <s v="Y"/>
    <s v="Y"/>
    <s v="Limited  Liability Company(LLC)"/>
    <s v="Y"/>
    <x v="0"/>
    <x v="0"/>
    <x v="1"/>
    <s v="Restaurant"/>
    <n v="0"/>
    <n v="0"/>
    <m/>
  </r>
  <r>
    <x v="1549"/>
    <d v="2021-05-07T00:00:00"/>
    <s v="Energy Action Purpose LLC"/>
    <s v="440 South Main Street"/>
    <x v="243"/>
    <x v="0"/>
    <s v="28630"/>
    <x v="1547"/>
    <m/>
    <s v="R"/>
    <s v="N"/>
    <s v="NC-05"/>
    <x v="0"/>
    <x v="1"/>
    <x v="0"/>
    <x v="0"/>
    <x v="0"/>
    <x v="0"/>
    <s v="Y"/>
    <s v="Y"/>
    <s v="Y"/>
    <s v="Y"/>
    <s v="Limited  Liability Company(LLC)"/>
    <s v="N"/>
    <x v="0"/>
    <x v="0"/>
    <x v="1"/>
    <s v="Bar, Saloon, Lounge, Tavern &amp;&amp; Restaurant"/>
    <n v="0"/>
    <n v="0"/>
    <m/>
  </r>
  <r>
    <x v="1550"/>
    <d v="2021-05-07T00:00:00"/>
    <s v="vlh holdings LLC"/>
    <s v="2270 Golden Gate Dr"/>
    <x v="12"/>
    <x v="0"/>
    <s v="27405"/>
    <x v="1548"/>
    <m/>
    <s v="U"/>
    <s v="Y"/>
    <s v="NC-06"/>
    <x v="1"/>
    <x v="1"/>
    <x v="1"/>
    <x v="1"/>
    <x v="1"/>
    <x v="0"/>
    <s v="N"/>
    <s v="Y"/>
    <s v="N"/>
    <s v="Y"/>
    <s v="Limited  Liability Company(LLC)"/>
    <s v="Y"/>
    <x v="0"/>
    <x v="0"/>
    <x v="1"/>
    <s v="Restaurant"/>
    <n v="0"/>
    <n v="0"/>
    <m/>
  </r>
  <r>
    <x v="1551"/>
    <d v="2021-05-07T00:00:00"/>
    <s v="Kurama Sushi and Noodle Express"/>
    <s v="105 N Columbia St"/>
    <x v="3"/>
    <x v="0"/>
    <s v="27514"/>
    <x v="1549"/>
    <m/>
    <s v="U"/>
    <s v="Y"/>
    <s v="NC-04"/>
    <x v="0"/>
    <x v="0"/>
    <x v="0"/>
    <x v="0"/>
    <x v="0"/>
    <x v="0"/>
    <s v="Y"/>
    <s v="Y"/>
    <s v="Y"/>
    <s v="Y"/>
    <s v="Corporation"/>
    <s v="N"/>
    <x v="0"/>
    <x v="0"/>
    <x v="1"/>
    <s v="Restaurant"/>
    <n v="0"/>
    <n v="0"/>
    <m/>
  </r>
  <r>
    <x v="1552"/>
    <d v="2021-05-07T00:00:00"/>
    <s v="Aco-Logistic INC"/>
    <s v="16715 Orchard Stone Run Ste 200"/>
    <x v="11"/>
    <x v="0"/>
    <s v="28277"/>
    <x v="1550"/>
    <s v="Buffalo Wings &amp; Rings"/>
    <s v="U"/>
    <s v="N"/>
    <s v="NC-09"/>
    <x v="0"/>
    <x v="1"/>
    <x v="0"/>
    <x v="0"/>
    <x v="1"/>
    <x v="0"/>
    <s v="Y"/>
    <s v="Y"/>
    <s v="Y"/>
    <s v="Y"/>
    <s v="Corporation"/>
    <s v="N"/>
    <x v="0"/>
    <x v="0"/>
    <x v="1"/>
    <s v="Restaurant"/>
    <n v="0"/>
    <n v="0"/>
    <m/>
  </r>
  <r>
    <x v="1553"/>
    <d v="2021-05-07T00:00:00"/>
    <s v="First Knight Corporation"/>
    <s v="9630 University City Blvd Unit Q &amp; R"/>
    <x v="11"/>
    <x v="0"/>
    <s v="28213"/>
    <x v="1551"/>
    <m/>
    <s v="U"/>
    <s v="N"/>
    <s v="NC-08"/>
    <x v="0"/>
    <x v="1"/>
    <x v="1"/>
    <x v="0"/>
    <x v="0"/>
    <x v="0"/>
    <s v="Y"/>
    <s v="Y"/>
    <s v="Y"/>
    <s v="Y"/>
    <s v="Corporation"/>
    <s v="Y"/>
    <x v="1"/>
    <x v="0"/>
    <x v="0"/>
    <s v="Restaurant"/>
    <n v="0"/>
    <n v="0"/>
    <m/>
  </r>
  <r>
    <x v="1554"/>
    <d v="2021-05-07T00:00:00"/>
    <s v="KH Nam Enterprise Inc"/>
    <s v="320 S Tryon St #117"/>
    <x v="11"/>
    <x v="0"/>
    <s v="28202"/>
    <x v="1552"/>
    <m/>
    <s v="U"/>
    <s v="N"/>
    <s v="NC-12"/>
    <x v="0"/>
    <x v="1"/>
    <x v="0"/>
    <x v="0"/>
    <x v="0"/>
    <x v="0"/>
    <s v="Y"/>
    <s v="Y"/>
    <s v="Y"/>
    <s v="Y"/>
    <s v="Corporation"/>
    <s v="N"/>
    <x v="1"/>
    <x v="0"/>
    <x v="0"/>
    <s v="Restaurant"/>
    <n v="0"/>
    <n v="0"/>
    <m/>
  </r>
  <r>
    <x v="1555"/>
    <d v="2021-05-07T00:00:00"/>
    <s v="Juanita Nowell"/>
    <s v="1520 Raleigh Rd"/>
    <x v="27"/>
    <x v="0"/>
    <s v="27536"/>
    <x v="1553"/>
    <m/>
    <s v="R"/>
    <s v="Y"/>
    <s v="NC-01"/>
    <x v="0"/>
    <x v="1"/>
    <x v="1"/>
    <x v="0"/>
    <x v="0"/>
    <x v="0"/>
    <s v="N"/>
    <s v="Y"/>
    <s v="Y"/>
    <s v="Y"/>
    <s v="Sole Proprietorship"/>
    <s v="Y"/>
    <x v="1"/>
    <x v="0"/>
    <x v="1"/>
    <s v="Restaurant"/>
    <n v="0"/>
    <n v="0"/>
    <m/>
  </r>
  <r>
    <x v="1556"/>
    <d v="2021-05-07T00:00:00"/>
    <s v="CLEAN EATZ GREENVILLE LLC"/>
    <s v="805 Red Banks Rd"/>
    <x v="34"/>
    <x v="0"/>
    <s v="27858"/>
    <x v="1554"/>
    <s v="Clean Eatz"/>
    <s v="U"/>
    <s v="Y"/>
    <s v="NC-01"/>
    <x v="0"/>
    <x v="0"/>
    <x v="0"/>
    <x v="0"/>
    <x v="0"/>
    <x v="0"/>
    <s v="Y"/>
    <s v="Y"/>
    <s v="Y"/>
    <s v="Y"/>
    <s v="Limited  Liability Company(LLC)"/>
    <s v="N"/>
    <x v="0"/>
    <x v="1"/>
    <x v="1"/>
    <s v="Restaurant"/>
    <n v="0"/>
    <n v="0"/>
    <m/>
  </r>
  <r>
    <x v="1557"/>
    <d v="2021-05-07T00:00:00"/>
    <s v="Benichie LLC"/>
    <s v="316 West Geer St."/>
    <x v="8"/>
    <x v="0"/>
    <s v="27701"/>
    <x v="1555"/>
    <m/>
    <s v="U"/>
    <s v="Y"/>
    <s v="NC-04"/>
    <x v="1"/>
    <x v="1"/>
    <x v="0"/>
    <x v="0"/>
    <x v="0"/>
    <x v="0"/>
    <s v="Y"/>
    <s v="Y"/>
    <s v="Y"/>
    <s v="Y"/>
    <s v="Limited  Liability Company(LLC)"/>
    <s v="N"/>
    <x v="0"/>
    <x v="1"/>
    <x v="1"/>
    <s v="Bar, Saloon, Lounge, Tavern &amp;&amp; Restaurant"/>
    <n v="0"/>
    <n v="0"/>
    <m/>
  </r>
  <r>
    <x v="1558"/>
    <d v="2021-05-07T00:00:00"/>
    <s v="Charlotte Juice Co"/>
    <s v="1115 N Brevard St Suite 9"/>
    <x v="11"/>
    <x v="0"/>
    <s v="28206"/>
    <x v="1556"/>
    <m/>
    <s v="U"/>
    <s v="Y"/>
    <s v="NC-12"/>
    <x v="0"/>
    <x v="1"/>
    <x v="0"/>
    <x v="0"/>
    <x v="0"/>
    <x v="0"/>
    <s v="Y"/>
    <s v="Y"/>
    <s v="Y"/>
    <s v="Y"/>
    <s v="Corporation"/>
    <s v="Y"/>
    <x v="0"/>
    <x v="0"/>
    <x v="1"/>
    <s v="Restaurant"/>
    <n v="0"/>
    <n v="0"/>
    <m/>
  </r>
  <r>
    <x v="1559"/>
    <d v="2021-05-07T00:00:00"/>
    <s v="Supreme Food Group LLC"/>
    <s v="2139 Charles St"/>
    <x v="8"/>
    <x v="0"/>
    <s v="27707"/>
    <x v="1557"/>
    <m/>
    <s v="U"/>
    <s v="Y"/>
    <s v="NC-04"/>
    <x v="0"/>
    <x v="1"/>
    <x v="1"/>
    <x v="0"/>
    <x v="1"/>
    <x v="0"/>
    <s v="N"/>
    <s v="N"/>
    <s v="Y"/>
    <s v="N"/>
    <s v="Limited  Liability Company(LLC)"/>
    <s v="Y"/>
    <x v="0"/>
    <x v="0"/>
    <x v="1"/>
    <s v="Caterer &amp;&amp; Food Stand, Food Truck, Food Cart"/>
    <n v="0"/>
    <n v="0"/>
    <m/>
  </r>
  <r>
    <x v="1560"/>
    <d v="2021-05-07T00:00:00"/>
    <s v="Clayton Bakery"/>
    <s v="8970 US hwy 70 bus.w suite 200"/>
    <x v="103"/>
    <x v="0"/>
    <s v="27520"/>
    <x v="1558"/>
    <m/>
    <s v="R"/>
    <s v="Y"/>
    <s v="NC-02"/>
    <x v="0"/>
    <x v="0"/>
    <x v="1"/>
    <x v="0"/>
    <x v="0"/>
    <x v="0"/>
    <s v="Y"/>
    <s v="Y"/>
    <s v="Y"/>
    <s v="Y"/>
    <s v="Corporation"/>
    <s v="Y"/>
    <x v="0"/>
    <x v="0"/>
    <x v="1"/>
    <s v="Restaurant &amp;&amp; Bakery **"/>
    <n v="0"/>
    <n v="0"/>
    <m/>
  </r>
  <r>
    <x v="1561"/>
    <d v="2021-05-07T00:00:00"/>
    <s v="Wayside Family Restaurant of Stanfield"/>
    <s v="101 Nc Hwy 200 S"/>
    <x v="244"/>
    <x v="0"/>
    <s v="28163"/>
    <x v="1559"/>
    <m/>
    <s v="R"/>
    <s v="N"/>
    <s v="NC-08"/>
    <x v="0"/>
    <x v="1"/>
    <x v="1"/>
    <x v="0"/>
    <x v="0"/>
    <x v="0"/>
    <s v="Y"/>
    <s v="Y"/>
    <s v="Y"/>
    <s v="Y"/>
    <s v="Limited  Liability Company(LLC)"/>
    <s v="N"/>
    <x v="0"/>
    <x v="0"/>
    <x v="1"/>
    <s v="Restaurant"/>
    <n v="0"/>
    <n v="0"/>
    <m/>
  </r>
  <r>
    <x v="1562"/>
    <d v="2021-05-07T00:00:00"/>
    <s v="Maria's Restaurant Inc."/>
    <s v="6019A Glenwood Ave."/>
    <x v="4"/>
    <x v="0"/>
    <s v="27612"/>
    <x v="1560"/>
    <m/>
    <s v="U"/>
    <s v="N"/>
    <s v="NC-02"/>
    <x v="0"/>
    <x v="0"/>
    <x v="0"/>
    <x v="0"/>
    <x v="0"/>
    <x v="0"/>
    <s v="Y"/>
    <s v="Y"/>
    <s v="Y"/>
    <s v="Y"/>
    <s v="Corporation"/>
    <s v="N"/>
    <x v="0"/>
    <x v="0"/>
    <x v="1"/>
    <s v="Caterer &amp;&amp; Restaurant"/>
    <n v="0"/>
    <n v="0"/>
    <m/>
  </r>
  <r>
    <x v="1563"/>
    <d v="2021-05-07T00:00:00"/>
    <s v="Sophisticated Catering Inc."/>
    <s v="1408 Christian Ave Ste 3"/>
    <x v="8"/>
    <x v="0"/>
    <s v="27705"/>
    <x v="1561"/>
    <m/>
    <s v="U"/>
    <s v="N"/>
    <s v="NC-04"/>
    <x v="0"/>
    <x v="1"/>
    <x v="1"/>
    <x v="0"/>
    <x v="1"/>
    <x v="0"/>
    <s v="Y"/>
    <s v="Y"/>
    <s v="N"/>
    <s v="Y"/>
    <s v="Corporation"/>
    <s v="N"/>
    <x v="1"/>
    <x v="0"/>
    <x v="1"/>
    <s v="Caterer"/>
    <n v="0"/>
    <n v="0"/>
    <m/>
  </r>
  <r>
    <x v="1564"/>
    <d v="2021-05-07T00:00:00"/>
    <s v="JP House LLC"/>
    <s v="3320 Robinwood Rd Suite 150"/>
    <x v="66"/>
    <x v="0"/>
    <s v="28054"/>
    <x v="1562"/>
    <m/>
    <s v="U"/>
    <s v="N"/>
    <s v="NC-05"/>
    <x v="0"/>
    <x v="1"/>
    <x v="1"/>
    <x v="0"/>
    <x v="0"/>
    <x v="0"/>
    <s v="Y"/>
    <s v="Y"/>
    <s v="Y"/>
    <s v="Y"/>
    <s v="Limited  Liability Company(LLC)"/>
    <s v="N"/>
    <x v="1"/>
    <x v="0"/>
    <x v="0"/>
    <s v="Restaurant"/>
    <n v="0"/>
    <n v="0"/>
    <m/>
  </r>
  <r>
    <x v="1565"/>
    <d v="2021-05-07T00:00:00"/>
    <s v="MTK Enterprise Group Inc."/>
    <s v="1020 S Main St Suite C"/>
    <x v="18"/>
    <x v="0"/>
    <s v="27284"/>
    <x v="1563"/>
    <s v="Firehouse Subs"/>
    <s v="U"/>
    <s v="N"/>
    <s v="NC-06"/>
    <x v="0"/>
    <x v="1"/>
    <x v="0"/>
    <x v="0"/>
    <x v="0"/>
    <x v="0"/>
    <s v="Y"/>
    <s v="Y"/>
    <s v="Y"/>
    <s v="Y"/>
    <s v="Corporation"/>
    <s v="N"/>
    <x v="1"/>
    <x v="0"/>
    <x v="0"/>
    <s v="Restaurant"/>
    <n v="0"/>
    <n v="0"/>
    <m/>
  </r>
  <r>
    <x v="1566"/>
    <d v="2021-05-07T00:00:00"/>
    <s v="The Brunch Box LLC"/>
    <s v="2408 Buffaloe Rd"/>
    <x v="127"/>
    <x v="0"/>
    <s v="27529"/>
    <x v="1564"/>
    <m/>
    <s v="U"/>
    <s v="N"/>
    <s v="NC-02"/>
    <x v="0"/>
    <x v="0"/>
    <x v="0"/>
    <x v="0"/>
    <x v="0"/>
    <x v="0"/>
    <s v="Y"/>
    <s v="Y"/>
    <s v="Y"/>
    <s v="Y"/>
    <s v="Limited  Liability Company(LLC)"/>
    <s v="Y"/>
    <x v="0"/>
    <x v="0"/>
    <x v="1"/>
    <s v="Caterer &amp;&amp; Food Stand, Food Truck, Food Cart &amp;&amp; Restaurant"/>
    <n v="0"/>
    <n v="0"/>
    <m/>
  </r>
  <r>
    <x v="1567"/>
    <d v="2021-05-07T00:00:00"/>
    <s v="casbury inc"/>
    <s v="8040 Providence Rd Ste 200"/>
    <x v="11"/>
    <x v="0"/>
    <s v="28277"/>
    <x v="1565"/>
    <m/>
    <s v="U"/>
    <s v="N"/>
    <s v="NC-09"/>
    <x v="0"/>
    <x v="0"/>
    <x v="1"/>
    <x v="0"/>
    <x v="0"/>
    <x v="0"/>
    <s v="Y"/>
    <s v="Y"/>
    <s v="Y"/>
    <s v="Y"/>
    <s v="Corporation"/>
    <s v="N"/>
    <x v="1"/>
    <x v="0"/>
    <x v="0"/>
    <s v="Restaurant"/>
    <n v="0"/>
    <n v="0"/>
    <m/>
  </r>
  <r>
    <x v="1568"/>
    <d v="2021-05-07T00:00:00"/>
    <s v="Zukku Sushi Charlotte LLC"/>
    <s v="1115 N Brevard St 18"/>
    <x v="11"/>
    <x v="0"/>
    <s v="28206"/>
    <x v="1566"/>
    <m/>
    <s v="U"/>
    <s v="Y"/>
    <s v="NC-12"/>
    <x v="0"/>
    <x v="0"/>
    <x v="0"/>
    <x v="0"/>
    <x v="0"/>
    <x v="0"/>
    <s v="Y"/>
    <s v="Y"/>
    <s v="Y"/>
    <s v="Y"/>
    <s v="Corporation"/>
    <s v="Y"/>
    <x v="1"/>
    <x v="0"/>
    <x v="1"/>
    <s v="Restaurant"/>
    <n v="0"/>
    <n v="0"/>
    <m/>
  </r>
  <r>
    <x v="1569"/>
    <d v="2021-05-07T00:00:00"/>
    <s v="MRS Brews LLC"/>
    <s v="108 N Main St"/>
    <x v="44"/>
    <x v="0"/>
    <s v="27549"/>
    <x v="1567"/>
    <m/>
    <s v="R"/>
    <s v="Y"/>
    <s v="NC-04"/>
    <x v="1"/>
    <x v="0"/>
    <x v="1"/>
    <x v="0"/>
    <x v="0"/>
    <x v="1"/>
    <s v="Y"/>
    <s v="N"/>
    <s v="Y"/>
    <s v="Y"/>
    <s v="Limited  Liability Company(LLC)"/>
    <s v="Y"/>
    <x v="0"/>
    <x v="0"/>
    <x v="1"/>
    <s v="Brewery and/or microbrewery **"/>
    <n v="0"/>
    <n v="0"/>
    <m/>
  </r>
  <r>
    <x v="1570"/>
    <d v="2021-05-07T00:00:00"/>
    <s v="Mean Bean Coffee Company"/>
    <s v="444 Mill Creek Rd Unit E"/>
    <x v="82"/>
    <x v="0"/>
    <s v="28327"/>
    <x v="1568"/>
    <m/>
    <s v="R"/>
    <s v="N"/>
    <s v="NC-08"/>
    <x v="0"/>
    <x v="1"/>
    <x v="1"/>
    <x v="0"/>
    <x v="0"/>
    <x v="0"/>
    <s v="Y"/>
    <s v="Y"/>
    <s v="Y"/>
    <s v="Y"/>
    <s v="Subchapter S Corporation"/>
    <s v="N"/>
    <x v="0"/>
    <x v="1"/>
    <x v="1"/>
    <s v="Snack and Nonalcoholic Beverage Bar"/>
    <n v="0"/>
    <n v="0"/>
    <m/>
  </r>
  <r>
    <x v="1571"/>
    <d v="2021-05-07T00:00:00"/>
    <s v="Tart Sweets"/>
    <s v="1834 Woodstone Dr"/>
    <x v="54"/>
    <x v="0"/>
    <n v="27127"/>
    <x v="1569"/>
    <m/>
    <s v="U"/>
    <s v="N"/>
    <s v="NC-06"/>
    <x v="0"/>
    <x v="1"/>
    <x v="0"/>
    <x v="0"/>
    <x v="0"/>
    <x v="0"/>
    <s v="Y"/>
    <s v="Y"/>
    <s v="Y"/>
    <s v="Y"/>
    <s v="Limited  Liability Company(LLC)"/>
    <s v="N"/>
    <x v="0"/>
    <x v="0"/>
    <x v="1"/>
    <s v="Snack and Nonalcoholic Beverage Bar &amp;&amp; Restaurant"/>
    <n v="0"/>
    <n v="0"/>
    <m/>
  </r>
  <r>
    <x v="1572"/>
    <d v="2021-05-07T00:00:00"/>
    <s v="Crumbstruction Food Truck LLc"/>
    <s v="401 Foxbridge Ct"/>
    <x v="14"/>
    <x v="0"/>
    <s v="27587"/>
    <x v="1570"/>
    <m/>
    <s v="U"/>
    <s v="Y"/>
    <s v="NC-04"/>
    <x v="0"/>
    <x v="0"/>
    <x v="0"/>
    <x v="0"/>
    <x v="0"/>
    <x v="0"/>
    <s v="Y"/>
    <s v="Y"/>
    <s v="Y"/>
    <s v="Y"/>
    <s v="Limited  Liability Company(LLC)"/>
    <s v="N"/>
    <x v="1"/>
    <x v="0"/>
    <x v="1"/>
    <s v="Caterer"/>
    <n v="0"/>
    <n v="0"/>
    <m/>
  </r>
  <r>
    <x v="1573"/>
    <d v="2021-05-07T00:00:00"/>
    <s v="Ribeyes Downeast Inc."/>
    <s v="104 Golfin Dolphin Dr"/>
    <x v="223"/>
    <x v="0"/>
    <s v="28584"/>
    <x v="1571"/>
    <s v="Ribeyes Steakhouse"/>
    <s v="U"/>
    <s v="N"/>
    <s v="NC-03"/>
    <x v="1"/>
    <x v="0"/>
    <x v="1"/>
    <x v="0"/>
    <x v="0"/>
    <x v="0"/>
    <s v="Y"/>
    <s v="Y"/>
    <s v="Y"/>
    <s v="Y"/>
    <s v="Corporation"/>
    <s v="N"/>
    <x v="0"/>
    <x v="1"/>
    <x v="0"/>
    <s v="Restaurant"/>
    <n v="0"/>
    <n v="0"/>
    <m/>
  </r>
  <r>
    <x v="1574"/>
    <d v="2021-05-07T00:00:00"/>
    <s v="The Asheville Kitchen LLC"/>
    <s v="384 Merrimon Ave"/>
    <x v="9"/>
    <x v="0"/>
    <s v="28801"/>
    <x v="679"/>
    <m/>
    <s v="U"/>
    <s v="N"/>
    <s v="NC-11"/>
    <x v="0"/>
    <x v="1"/>
    <x v="0"/>
    <x v="0"/>
    <x v="0"/>
    <x v="0"/>
    <s v="Y"/>
    <s v="Y"/>
    <s v="Y"/>
    <s v="Y"/>
    <s v="Limited  Liability Company(LLC)"/>
    <s v="N"/>
    <x v="1"/>
    <x v="0"/>
    <x v="0"/>
    <s v="Other"/>
    <n v="0"/>
    <n v="0"/>
    <m/>
  </r>
  <r>
    <x v="1575"/>
    <d v="2021-05-07T00:00:00"/>
    <s v="Aggies Restaurant Inc"/>
    <s v="7209 E W T Harris Blvd Ste B"/>
    <x v="11"/>
    <x v="0"/>
    <s v="28227"/>
    <x v="1572"/>
    <m/>
    <s v="U"/>
    <s v="N"/>
    <s v="NC-08"/>
    <x v="0"/>
    <x v="1"/>
    <x v="0"/>
    <x v="0"/>
    <x v="1"/>
    <x v="1"/>
    <s v="Y"/>
    <s v="Y"/>
    <s v="Y"/>
    <s v="Y"/>
    <s v="Corporation"/>
    <s v="N"/>
    <x v="1"/>
    <x v="0"/>
    <x v="1"/>
    <s v="Restaurant"/>
    <n v="0"/>
    <n v="0"/>
    <m/>
  </r>
  <r>
    <x v="1576"/>
    <d v="2021-05-07T00:00:00"/>
    <s v="city of legends sports bar &amp; grill"/>
    <s v="1495 College Ave"/>
    <x v="149"/>
    <x v="0"/>
    <s v="28160"/>
    <x v="1573"/>
    <m/>
    <s v="R"/>
    <s v="N"/>
    <s v="NC-05"/>
    <x v="1"/>
    <x v="0"/>
    <x v="1"/>
    <x v="0"/>
    <x v="0"/>
    <x v="0"/>
    <s v="N"/>
    <s v="Y"/>
    <s v="Y"/>
    <s v="Y"/>
    <s v="Limited  Liability Company(LLC)"/>
    <s v="Y"/>
    <x v="1"/>
    <x v="0"/>
    <x v="0"/>
    <s v="Licensed Alcohol Producer &amp;&amp; Restaurant"/>
    <n v="0"/>
    <n v="0"/>
    <m/>
  </r>
  <r>
    <x v="1577"/>
    <d v="2021-05-07T00:00:00"/>
    <s v="Geomeld LLC"/>
    <s v="A110 Morganton Heights Blvd"/>
    <x v="47"/>
    <x v="0"/>
    <s v="28655"/>
    <x v="1574"/>
    <m/>
    <s v="R"/>
    <s v="N"/>
    <s v="NC-05"/>
    <x v="0"/>
    <x v="1"/>
    <x v="1"/>
    <x v="0"/>
    <x v="1"/>
    <x v="0"/>
    <s v="Y"/>
    <s v="Y"/>
    <s v="Y"/>
    <s v="Y"/>
    <s v="Limited  Liability Company(LLC)"/>
    <s v="N"/>
    <x v="0"/>
    <x v="0"/>
    <x v="1"/>
    <s v="Snack and Nonalcoholic Beverage Bar"/>
    <n v="0"/>
    <n v="0"/>
    <m/>
  </r>
  <r>
    <x v="1578"/>
    <d v="2021-05-07T00:00:00"/>
    <s v="CH &amp; CN INC"/>
    <s v="440 S Church St Ste 104"/>
    <x v="11"/>
    <x v="0"/>
    <s v="28202"/>
    <x v="1575"/>
    <m/>
    <s v="U"/>
    <s v="N"/>
    <s v="NC-12"/>
    <x v="0"/>
    <x v="0"/>
    <x v="1"/>
    <x v="0"/>
    <x v="0"/>
    <x v="0"/>
    <s v="Y"/>
    <s v="Y"/>
    <s v="Y"/>
    <s v="Y"/>
    <s v="Corporation"/>
    <s v="N"/>
    <x v="0"/>
    <x v="0"/>
    <x v="1"/>
    <s v="Restaurant"/>
    <n v="0"/>
    <n v="0"/>
    <m/>
  </r>
  <r>
    <x v="1579"/>
    <d v="2021-05-07T00:00:00"/>
    <s v="JJ &amp; W Restaurant"/>
    <s v="21 Tennessee St"/>
    <x v="97"/>
    <x v="0"/>
    <s v="28906"/>
    <x v="1576"/>
    <m/>
    <s v="R"/>
    <s v="Y"/>
    <s v="NC-11"/>
    <x v="0"/>
    <x v="0"/>
    <x v="1"/>
    <x v="0"/>
    <x v="0"/>
    <x v="0"/>
    <s v="Y"/>
    <s v="Y"/>
    <s v="Y"/>
    <s v="Y"/>
    <s v="Corporation"/>
    <s v="N"/>
    <x v="0"/>
    <x v="0"/>
    <x v="1"/>
    <s v="Restaurant"/>
    <n v="0"/>
    <n v="0"/>
    <m/>
  </r>
  <r>
    <x v="1580"/>
    <d v="2021-05-07T00:00:00"/>
    <s v="S&amp;K Funnel Cakes LLC"/>
    <s v="6104 Robert St"/>
    <x v="45"/>
    <x v="0"/>
    <s v="28078"/>
    <x v="1577"/>
    <m/>
    <s v="U"/>
    <s v="N"/>
    <s v="NC-08"/>
    <x v="0"/>
    <x v="0"/>
    <x v="1"/>
    <x v="0"/>
    <x v="0"/>
    <x v="0"/>
    <s v="Y"/>
    <s v="N"/>
    <s v="Y"/>
    <s v="N"/>
    <s v="Limited  Liability Company(LLC)"/>
    <s v="N"/>
    <x v="1"/>
    <x v="0"/>
    <x v="0"/>
    <s v="Food Stand, Food Truck, Food Cart"/>
    <n v="0"/>
    <n v="0"/>
    <m/>
  </r>
  <r>
    <x v="1581"/>
    <d v="2021-05-07T00:00:00"/>
    <s v="YUME BISTRO LLC"/>
    <s v="1508 S Mint St SUITE A"/>
    <x v="11"/>
    <x v="0"/>
    <s v="28203"/>
    <x v="1578"/>
    <m/>
    <s v="U"/>
    <s v="Y"/>
    <s v="NC-12"/>
    <x v="0"/>
    <x v="1"/>
    <x v="1"/>
    <x v="1"/>
    <x v="0"/>
    <x v="0"/>
    <s v="Y"/>
    <s v="Y"/>
    <s v="N"/>
    <s v="Y"/>
    <s v="Corporation"/>
    <s v="N"/>
    <x v="0"/>
    <x v="0"/>
    <x v="1"/>
    <s v="Restaurant"/>
    <n v="0"/>
    <n v="0"/>
    <m/>
  </r>
  <r>
    <x v="1582"/>
    <d v="2021-05-07T00:00:00"/>
    <s v="Sweet Treats By Ann LLC"/>
    <s v="1014 Grays Land Ct Apt 115"/>
    <x v="18"/>
    <x v="0"/>
    <s v="27284"/>
    <x v="1579"/>
    <m/>
    <s v="U"/>
    <s v="N"/>
    <s v="NC-06"/>
    <x v="0"/>
    <x v="1"/>
    <x v="1"/>
    <x v="1"/>
    <x v="1"/>
    <x v="1"/>
    <s v="N"/>
    <s v="N"/>
    <s v="Y"/>
    <s v="N"/>
    <s v="Limited  Liability Company(LLC)"/>
    <s v="N"/>
    <x v="0"/>
    <x v="0"/>
    <x v="1"/>
    <s v="Food Stand, Food Truck, Food Cart"/>
    <n v="0"/>
    <n v="0"/>
    <m/>
  </r>
  <r>
    <x v="1583"/>
    <d v="2021-05-07T00:00:00"/>
    <s v="Sand Hill Kitchen LLC"/>
    <s v="491 Sardis Rd"/>
    <x v="9"/>
    <x v="0"/>
    <s v="28806"/>
    <x v="1580"/>
    <m/>
    <s v="U"/>
    <s v="N"/>
    <s v="NC-11"/>
    <x v="0"/>
    <x v="0"/>
    <x v="0"/>
    <x v="0"/>
    <x v="0"/>
    <x v="0"/>
    <s v="Y"/>
    <s v="Y"/>
    <s v="Y"/>
    <s v="Y"/>
    <s v="Limited  Liability Company(LLC)"/>
    <s v="N"/>
    <x v="0"/>
    <x v="0"/>
    <x v="1"/>
    <s v="Restaurant"/>
    <n v="0"/>
    <n v="0"/>
    <m/>
  </r>
  <r>
    <x v="1584"/>
    <d v="2021-05-07T00:00:00"/>
    <s v="Pure Soul LLC"/>
    <s v="4125 Durham Chapel Hill Blvd Ste 1"/>
    <x v="8"/>
    <x v="0"/>
    <s v="27707"/>
    <x v="1581"/>
    <m/>
    <s v="U"/>
    <s v="N"/>
    <s v="NC-04"/>
    <x v="0"/>
    <x v="1"/>
    <x v="1"/>
    <x v="1"/>
    <x v="1"/>
    <x v="1"/>
    <s v="Y"/>
    <s v="Y"/>
    <s v="N"/>
    <s v="N"/>
    <s v="Limited  Liability Company(LLC)"/>
    <s v="Y"/>
    <x v="1"/>
    <x v="0"/>
    <x v="0"/>
    <s v="Restaurant"/>
    <n v="0"/>
    <n v="0"/>
    <m/>
  </r>
  <r>
    <x v="1585"/>
    <d v="2021-05-07T00:00:00"/>
    <s v="THIEN Inc."/>
    <s v="3710 Shannon Road Suite 116"/>
    <x v="8"/>
    <x v="0"/>
    <s v="27707"/>
    <x v="1582"/>
    <s v="Tutti Frutti"/>
    <s v="U"/>
    <s v="N"/>
    <s v="NC-04"/>
    <x v="0"/>
    <x v="0"/>
    <x v="0"/>
    <x v="0"/>
    <x v="0"/>
    <x v="0"/>
    <s v="Y"/>
    <s v="Y"/>
    <s v="Y"/>
    <s v="Y"/>
    <s v="Corporation"/>
    <s v="Y"/>
    <x v="1"/>
    <x v="0"/>
    <x v="1"/>
    <s v="Other"/>
    <n v="0"/>
    <n v="0"/>
    <m/>
  </r>
  <r>
    <x v="1586"/>
    <d v="2021-05-07T00:00:00"/>
    <s v="Kim and Bob"/>
    <s v="160 NE Maynard Rd suit 114"/>
    <x v="28"/>
    <x v="0"/>
    <s v="27513"/>
    <x v="1583"/>
    <m/>
    <s v="U"/>
    <s v="N"/>
    <s v="NC-02"/>
    <x v="0"/>
    <x v="0"/>
    <x v="1"/>
    <x v="0"/>
    <x v="0"/>
    <x v="0"/>
    <s v="Y"/>
    <s v="Y"/>
    <s v="Y"/>
    <s v="Y"/>
    <s v="Limited  Liability Company(LLC)"/>
    <s v="N"/>
    <x v="1"/>
    <x v="0"/>
    <x v="0"/>
    <s v="Restaurant"/>
    <n v="0"/>
    <n v="0"/>
    <m/>
  </r>
  <r>
    <x v="1587"/>
    <d v="2021-05-07T00:00:00"/>
    <s v="FGH4 INC"/>
    <s v="4141 Parklake Ave. Ste 135"/>
    <x v="4"/>
    <x v="0"/>
    <s v="27612"/>
    <x v="1584"/>
    <m/>
    <s v="U"/>
    <s v="N"/>
    <s v="NC-02"/>
    <x v="0"/>
    <x v="0"/>
    <x v="0"/>
    <x v="0"/>
    <x v="0"/>
    <x v="0"/>
    <s v="Y"/>
    <s v="Y"/>
    <s v="Y"/>
    <s v="Y"/>
    <s v="Corporation"/>
    <s v="N"/>
    <x v="0"/>
    <x v="0"/>
    <x v="1"/>
    <s v="Caterer &amp;&amp; Restaurant"/>
    <n v="0"/>
    <n v="0"/>
    <m/>
  </r>
  <r>
    <x v="1588"/>
    <d v="2021-05-07T00:00:00"/>
    <s v="Eat Real Food Inc"/>
    <s v="151 Hillcrest Avenue"/>
    <x v="63"/>
    <x v="0"/>
    <s v="28734"/>
    <x v="1585"/>
    <m/>
    <s v="R"/>
    <s v="Y"/>
    <s v="NC-11"/>
    <x v="0"/>
    <x v="0"/>
    <x v="0"/>
    <x v="0"/>
    <x v="0"/>
    <x v="0"/>
    <s v="Y"/>
    <s v="Y"/>
    <s v="Y"/>
    <s v="Y"/>
    <s v="Corporation"/>
    <s v="N"/>
    <x v="0"/>
    <x v="0"/>
    <x v="1"/>
    <s v="Other &amp;&amp; Restaurant"/>
    <n v="0"/>
    <n v="0"/>
    <m/>
  </r>
  <r>
    <x v="1589"/>
    <d v="2021-05-07T00:00:00"/>
    <s v="Dark City Deli LLC"/>
    <s v="122 Cherry St"/>
    <x v="104"/>
    <x v="0"/>
    <s v="28711"/>
    <x v="1586"/>
    <m/>
    <s v="U"/>
    <s v="N"/>
    <s v="NC-11"/>
    <x v="1"/>
    <x v="1"/>
    <x v="0"/>
    <x v="0"/>
    <x v="1"/>
    <x v="0"/>
    <s v="Y"/>
    <s v="Y"/>
    <s v="Y"/>
    <s v="Y"/>
    <s v="Limited  Liability Company(LLC)"/>
    <s v="N"/>
    <x v="0"/>
    <x v="0"/>
    <x v="1"/>
    <s v="Bar, Saloon, Lounge, Tavern &amp;&amp; Restaurant"/>
    <n v="0"/>
    <n v="0"/>
    <m/>
  </r>
  <r>
    <x v="1590"/>
    <d v="2021-05-07T00:00:00"/>
    <s v="Whiteaker BMT"/>
    <s v="2623 Raeford Rd"/>
    <x v="40"/>
    <x v="0"/>
    <s v="28303"/>
    <x v="1587"/>
    <m/>
    <s v="U"/>
    <s v="Y"/>
    <s v="NC-08"/>
    <x v="0"/>
    <x v="0"/>
    <x v="1"/>
    <x v="0"/>
    <x v="0"/>
    <x v="0"/>
    <s v="Y"/>
    <s v="Y"/>
    <s v="Y"/>
    <s v="Y"/>
    <s v="Subchapter S Corporation"/>
    <s v="N"/>
    <x v="0"/>
    <x v="0"/>
    <x v="1"/>
    <s v="Restaurant"/>
    <n v="0"/>
    <n v="0"/>
    <m/>
  </r>
  <r>
    <x v="1591"/>
    <d v="2021-05-07T00:00:00"/>
    <s v="Not Just Coffee LLC"/>
    <s v="417 E 18th St"/>
    <x v="11"/>
    <x v="0"/>
    <s v="28206"/>
    <x v="1588"/>
    <m/>
    <s v="U"/>
    <s v="Y"/>
    <s v="NC-12"/>
    <x v="0"/>
    <x v="0"/>
    <x v="0"/>
    <x v="0"/>
    <x v="0"/>
    <x v="0"/>
    <s v="Y"/>
    <s v="Y"/>
    <s v="Y"/>
    <s v="Y"/>
    <s v="Limited  Liability Company(LLC)"/>
    <s v="Y"/>
    <x v="0"/>
    <x v="0"/>
    <x v="1"/>
    <s v="Snack and Nonalcoholic Beverage Bar"/>
    <n v="0"/>
    <n v="0"/>
    <m/>
  </r>
  <r>
    <x v="1592"/>
    <d v="2021-05-07T00:00:00"/>
    <s v="El Canal Inc."/>
    <s v="8927 J M Keynes Dr Suite 900"/>
    <x v="11"/>
    <x v="0"/>
    <s v="28262"/>
    <x v="1589"/>
    <m/>
    <s v="U"/>
    <s v="N"/>
    <s v="NC-08"/>
    <x v="1"/>
    <x v="0"/>
    <x v="0"/>
    <x v="0"/>
    <x v="0"/>
    <x v="0"/>
    <s v="Y"/>
    <s v="Y"/>
    <s v="Y"/>
    <s v="Y"/>
    <s v="Corporation"/>
    <s v="N"/>
    <x v="1"/>
    <x v="0"/>
    <x v="0"/>
    <s v="Restaurant"/>
    <n v="0"/>
    <n v="0"/>
    <m/>
  </r>
  <r>
    <x v="1593"/>
    <d v="2021-05-07T00:00:00"/>
    <s v="MMDC Holdings Inc"/>
    <s v="13200 Strickland Road Suite 104"/>
    <x v="4"/>
    <x v="0"/>
    <s v="27613"/>
    <x v="1590"/>
    <m/>
    <s v="U"/>
    <s v="N"/>
    <s v="NC-02"/>
    <x v="0"/>
    <x v="1"/>
    <x v="0"/>
    <x v="0"/>
    <x v="1"/>
    <x v="0"/>
    <s v="Y"/>
    <s v="Y"/>
    <s v="Y"/>
    <s v="Y"/>
    <s v="Corporation"/>
    <s v="N"/>
    <x v="0"/>
    <x v="1"/>
    <x v="1"/>
    <s v="Restaurant"/>
    <n v="0"/>
    <n v="0"/>
    <m/>
  </r>
  <r>
    <x v="1594"/>
    <d v="2021-05-07T00:00:00"/>
    <s v="Highlands BBQ LLC"/>
    <s v="595 Franklin Rd"/>
    <x v="122"/>
    <x v="0"/>
    <s v="28741"/>
    <x v="1591"/>
    <m/>
    <s v="R"/>
    <s v="N"/>
    <s v="NC-11"/>
    <x v="1"/>
    <x v="0"/>
    <x v="0"/>
    <x v="0"/>
    <x v="0"/>
    <x v="0"/>
    <s v="Y"/>
    <s v="Y"/>
    <s v="Y"/>
    <s v="Y"/>
    <s v="Limited  Liability Company(LLC)"/>
    <s v="N"/>
    <x v="1"/>
    <x v="0"/>
    <x v="0"/>
    <s v="Restaurant"/>
    <n v="0"/>
    <n v="0"/>
    <m/>
  </r>
  <r>
    <x v="1595"/>
    <d v="2021-05-07T00:00:00"/>
    <s v="Single Track Sisters Inc."/>
    <s v="3 E Jackson Street"/>
    <x v="117"/>
    <x v="0"/>
    <s v="28779"/>
    <x v="1592"/>
    <m/>
    <s v="R"/>
    <s v="N"/>
    <s v="NC-11"/>
    <x v="1"/>
    <x v="0"/>
    <x v="0"/>
    <x v="0"/>
    <x v="0"/>
    <x v="0"/>
    <s v="Y"/>
    <s v="Y"/>
    <s v="Y"/>
    <s v="Y"/>
    <s v="Corporation"/>
    <s v="N"/>
    <x v="0"/>
    <x v="0"/>
    <x v="1"/>
    <s v="Restaurant"/>
    <n v="0"/>
    <n v="0"/>
    <m/>
  </r>
  <r>
    <x v="1596"/>
    <d v="2021-05-07T00:00:00"/>
    <s v="Windrush on Everett LLC"/>
    <s v="126 Everett St"/>
    <x v="230"/>
    <x v="0"/>
    <s v="28713"/>
    <x v="1593"/>
    <m/>
    <s v="R"/>
    <s v="Y"/>
    <s v="NC-11"/>
    <x v="0"/>
    <x v="1"/>
    <x v="1"/>
    <x v="0"/>
    <x v="1"/>
    <x v="0"/>
    <s v="Y"/>
    <s v="Y"/>
    <s v="N"/>
    <s v="N"/>
    <s v="Corporation"/>
    <s v="N"/>
    <x v="0"/>
    <x v="1"/>
    <x v="0"/>
    <s v="Restaurant"/>
    <n v="0"/>
    <n v="0"/>
    <m/>
  </r>
  <r>
    <x v="1597"/>
    <d v="2021-05-07T00:00:00"/>
    <s v="Southport Kitchen of NC INC"/>
    <s v="1643 N Howe St"/>
    <x v="36"/>
    <x v="0"/>
    <s v="28461"/>
    <x v="1594"/>
    <m/>
    <s v="R"/>
    <s v="N"/>
    <s v="NC-07"/>
    <x v="0"/>
    <x v="0"/>
    <x v="1"/>
    <x v="0"/>
    <x v="0"/>
    <x v="0"/>
    <s v="Y"/>
    <s v="Y"/>
    <s v="Y"/>
    <s v="Y"/>
    <s v="Corporation"/>
    <s v="Y"/>
    <x v="1"/>
    <x v="0"/>
    <x v="0"/>
    <s v="Restaurant"/>
    <n v="0"/>
    <n v="0"/>
    <m/>
  </r>
  <r>
    <x v="1598"/>
    <d v="2021-05-07T00:00:00"/>
    <s v="Sugar Buzz Bakery LLC"/>
    <s v="1231 Kildaire Farm Rd"/>
    <x v="28"/>
    <x v="0"/>
    <s v="27511"/>
    <x v="1595"/>
    <m/>
    <s v="U"/>
    <s v="N"/>
    <s v="NC-02"/>
    <x v="0"/>
    <x v="1"/>
    <x v="1"/>
    <x v="0"/>
    <x v="0"/>
    <x v="0"/>
    <s v="Y"/>
    <s v="Y"/>
    <s v="Y"/>
    <s v="Y"/>
    <s v="Limited  Liability Company(LLC)"/>
    <s v="N"/>
    <x v="0"/>
    <x v="0"/>
    <x v="1"/>
    <s v="Bakery **"/>
    <n v="0"/>
    <n v="0"/>
    <m/>
  </r>
  <r>
    <x v="1599"/>
    <d v="2021-05-07T00:00:00"/>
    <s v="Bali Hai J&amp;K LLC"/>
    <s v="1571 highway 70W"/>
    <x v="127"/>
    <x v="0"/>
    <s v="27529"/>
    <x v="1596"/>
    <m/>
    <s v="U"/>
    <s v="N"/>
    <s v="NC-02"/>
    <x v="0"/>
    <x v="1"/>
    <x v="0"/>
    <x v="0"/>
    <x v="1"/>
    <x v="0"/>
    <s v="Y"/>
    <s v="Y"/>
    <s v="N"/>
    <s v="Y"/>
    <s v="Limited  Liability Company(LLC)"/>
    <s v="Y"/>
    <x v="1"/>
    <x v="0"/>
    <x v="0"/>
    <s v="Restaurant"/>
    <n v="0"/>
    <n v="0"/>
    <m/>
  </r>
  <r>
    <x v="1600"/>
    <d v="2021-05-07T00:00:00"/>
    <s v="The Kitchen on Turner L.L.C."/>
    <s v="133 A Turner Street"/>
    <x v="105"/>
    <x v="0"/>
    <s v="28516"/>
    <x v="1597"/>
    <m/>
    <s v="R"/>
    <s v="N"/>
    <s v="NC-03"/>
    <x v="1"/>
    <x v="0"/>
    <x v="0"/>
    <x v="0"/>
    <x v="0"/>
    <x v="0"/>
    <s v="Y"/>
    <s v="Y"/>
    <s v="Y"/>
    <s v="Y"/>
    <s v="Limited  Liability Company(LLC)"/>
    <s v="N"/>
    <x v="0"/>
    <x v="0"/>
    <x v="1"/>
    <s v="Restaurant"/>
    <n v="0"/>
    <n v="0"/>
    <m/>
  </r>
  <r>
    <x v="1601"/>
    <d v="2021-05-07T00:00:00"/>
    <s v="Qing Wu"/>
    <s v="3935 Brian Jordan Pl Ste 111"/>
    <x v="62"/>
    <x v="0"/>
    <s v="27265"/>
    <x v="1598"/>
    <m/>
    <s v="U"/>
    <s v="N"/>
    <s v="NC-06"/>
    <x v="0"/>
    <x v="0"/>
    <x v="0"/>
    <x v="0"/>
    <x v="0"/>
    <x v="0"/>
    <s v="Y"/>
    <s v="Y"/>
    <s v="Y"/>
    <s v="Y"/>
    <s v="Subchapter S Corporation"/>
    <s v="N"/>
    <x v="1"/>
    <x v="0"/>
    <x v="0"/>
    <s v="Restaurant"/>
    <n v="0"/>
    <n v="0"/>
    <m/>
  </r>
  <r>
    <x v="1602"/>
    <d v="2021-05-07T00:00:00"/>
    <s v="MJ's Steak and Seafood LLC"/>
    <s v="620 Dolley Madison Rd"/>
    <x v="12"/>
    <x v="0"/>
    <s v="27410"/>
    <x v="1599"/>
    <m/>
    <s v="U"/>
    <s v="N"/>
    <s v="NC-06"/>
    <x v="0"/>
    <x v="1"/>
    <x v="1"/>
    <x v="1"/>
    <x v="0"/>
    <x v="1"/>
    <s v="Y"/>
    <s v="Y"/>
    <s v="Y"/>
    <s v="Y"/>
    <s v="Subchapter S Corporation"/>
    <s v="N"/>
    <x v="0"/>
    <x v="0"/>
    <x v="1"/>
    <s v="Caterer &amp;&amp; Restaurant"/>
    <n v="0"/>
    <n v="0"/>
    <m/>
  </r>
  <r>
    <x v="1603"/>
    <d v="2021-05-07T00:00:00"/>
    <s v="Green Lotus Sports LLC"/>
    <s v="238 Longleaf Dr"/>
    <x v="245"/>
    <x v="0"/>
    <s v="27376"/>
    <x v="1600"/>
    <m/>
    <s v="R"/>
    <s v="N"/>
    <s v="NC-08"/>
    <x v="0"/>
    <x v="1"/>
    <x v="1"/>
    <x v="0"/>
    <x v="0"/>
    <x v="0"/>
    <s v="Y"/>
    <s v="N"/>
    <s v="Y"/>
    <s v="Y"/>
    <s v="Limited  Liability Company(LLC)"/>
    <s v="N"/>
    <x v="1"/>
    <x v="0"/>
    <x v="0"/>
    <s v="Snack and Nonalcoholic Beverage Bar &amp;&amp; Bar, Saloon, Lounge, Tavern &amp;&amp; Caterer &amp;&amp; Restaurant"/>
    <n v="0"/>
    <n v="0"/>
    <m/>
  </r>
  <r>
    <x v="1604"/>
    <d v="2021-05-07T00:00:00"/>
    <s v="Bad Cat Coffee Company LLC"/>
    <s v="411 W Morgan Street"/>
    <x v="4"/>
    <x v="0"/>
    <s v="27603"/>
    <x v="1601"/>
    <m/>
    <s v="U"/>
    <s v="Y"/>
    <s v="NC-02"/>
    <x v="0"/>
    <x v="1"/>
    <x v="1"/>
    <x v="0"/>
    <x v="0"/>
    <x v="0"/>
    <s v="N"/>
    <s v="Y"/>
    <s v="Y"/>
    <s v="Y"/>
    <s v="Limited  Liability Company(LLC)"/>
    <s v="N"/>
    <x v="0"/>
    <x v="0"/>
    <x v="1"/>
    <s v="Snack and Nonalcoholic Beverage Bar &amp;&amp; Restaurant"/>
    <n v="0"/>
    <n v="0"/>
    <m/>
  </r>
  <r>
    <x v="1605"/>
    <d v="2021-05-07T00:00:00"/>
    <s v="mr 3s crab pot incorporated"/>
    <s v="401 Bradford Dr"/>
    <x v="11"/>
    <x v="0"/>
    <s v="28208"/>
    <x v="1602"/>
    <m/>
    <s v="U"/>
    <s v="Y"/>
    <s v="NC-12"/>
    <x v="1"/>
    <x v="0"/>
    <x v="0"/>
    <x v="0"/>
    <x v="0"/>
    <x v="0"/>
    <s v="Y"/>
    <s v="Y"/>
    <s v="Y"/>
    <s v="Y"/>
    <s v="Corporation"/>
    <s v="Y"/>
    <x v="1"/>
    <x v="0"/>
    <x v="1"/>
    <s v="Restaurant"/>
    <n v="0"/>
    <n v="0"/>
    <m/>
  </r>
  <r>
    <x v="1606"/>
    <d v="2021-05-07T00:00:00"/>
    <s v="Mister and That Dang Womans Catering"/>
    <s v="74 Jetherage Dr"/>
    <x v="246"/>
    <x v="0"/>
    <s v="27592"/>
    <x v="1603"/>
    <m/>
    <s v="R"/>
    <s v="N"/>
    <s v="NC-07"/>
    <x v="0"/>
    <x v="1"/>
    <x v="0"/>
    <x v="0"/>
    <x v="0"/>
    <x v="0"/>
    <s v="Y"/>
    <s v="N"/>
    <s v="Y"/>
    <s v="Y"/>
    <s v="Limited  Liability Company(LLC)"/>
    <s v="N"/>
    <x v="1"/>
    <x v="0"/>
    <x v="1"/>
    <s v="Other &amp;&amp; Food Stand, Food Truck, Food Cart &amp;&amp; Caterer"/>
    <n v="0"/>
    <n v="0"/>
    <m/>
  </r>
  <r>
    <x v="1607"/>
    <d v="2021-05-07T00:00:00"/>
    <s v="Edenton Ventures LLC"/>
    <s v="354 Bay Point Dr"/>
    <x v="220"/>
    <x v="0"/>
    <s v="27932"/>
    <x v="1604"/>
    <m/>
    <s v="R"/>
    <s v="N"/>
    <s v="NC-03"/>
    <x v="0"/>
    <x v="0"/>
    <x v="1"/>
    <x v="1"/>
    <x v="0"/>
    <x v="0"/>
    <s v="Y"/>
    <s v="Y"/>
    <s v="N"/>
    <s v="Y"/>
    <s v="Limited  Liability Company(LLC)"/>
    <s v="N"/>
    <x v="0"/>
    <x v="0"/>
    <x v="1"/>
    <s v="Restaurant"/>
    <n v="0"/>
    <n v="0"/>
    <m/>
  </r>
  <r>
    <x v="1608"/>
    <d v="2021-05-07T00:00:00"/>
    <s v="FRESHVIBES GVL2 LLC"/>
    <s v="1725 Forest Hill Dr"/>
    <x v="34"/>
    <x v="0"/>
    <s v="27858"/>
    <x v="1605"/>
    <m/>
    <s v="U"/>
    <s v="N"/>
    <s v="NC-01"/>
    <x v="1"/>
    <x v="0"/>
    <x v="0"/>
    <x v="0"/>
    <x v="0"/>
    <x v="0"/>
    <s v="Y"/>
    <s v="Y"/>
    <s v="Y"/>
    <s v="Y"/>
    <s v="Limited  Liability Company(LLC)"/>
    <s v="N"/>
    <x v="0"/>
    <x v="0"/>
    <x v="1"/>
    <s v="Snack and Nonalcoholic Beverage Bar"/>
    <n v="0"/>
    <n v="0"/>
    <m/>
  </r>
  <r>
    <x v="1609"/>
    <d v="2021-05-07T00:00:00"/>
    <s v="MadTaps LLC"/>
    <s v="180 Legion Drive"/>
    <x v="37"/>
    <x v="0"/>
    <s v="28786"/>
    <x v="1606"/>
    <m/>
    <s v="R"/>
    <s v="N"/>
    <s v="NC-11"/>
    <x v="0"/>
    <x v="1"/>
    <x v="1"/>
    <x v="1"/>
    <x v="1"/>
    <x v="0"/>
    <s v="Y"/>
    <s v="Y"/>
    <s v="N"/>
    <s v="Y"/>
    <s v="Corporation"/>
    <s v="N"/>
    <x v="1"/>
    <x v="0"/>
    <x v="0"/>
    <s v="Restaurant"/>
    <n v="0"/>
    <n v="0"/>
    <m/>
  </r>
  <r>
    <x v="1610"/>
    <d v="2021-05-07T00:00:00"/>
    <s v="Rapid Response Asset Management Group LLC"/>
    <s v="2653 Hope Mills Road 18"/>
    <x v="40"/>
    <x v="0"/>
    <s v="28306"/>
    <x v="1607"/>
    <m/>
    <s v="U"/>
    <s v="Y"/>
    <s v="NC-07"/>
    <x v="0"/>
    <x v="0"/>
    <x v="0"/>
    <x v="0"/>
    <x v="0"/>
    <x v="0"/>
    <s v="Y"/>
    <s v="Y"/>
    <s v="Y"/>
    <s v="Y"/>
    <s v="Limited  Liability Company(LLC)"/>
    <s v="Y"/>
    <x v="0"/>
    <x v="0"/>
    <x v="1"/>
    <s v="Restaurant"/>
    <n v="0"/>
    <n v="0"/>
    <m/>
  </r>
  <r>
    <x v="1611"/>
    <d v="2021-05-07T00:00:00"/>
    <s v="LOTUS CUISINE II ENTERPRISE INC."/>
    <s v="4100 C CARMEL ROAD"/>
    <x v="11"/>
    <x v="0"/>
    <s v="28226"/>
    <x v="1608"/>
    <m/>
    <s v="U"/>
    <s v="N"/>
    <s v="NC-09"/>
    <x v="1"/>
    <x v="0"/>
    <x v="0"/>
    <x v="0"/>
    <x v="0"/>
    <x v="0"/>
    <s v="Y"/>
    <s v="Y"/>
    <s v="Y"/>
    <s v="Y"/>
    <s v="Subchapter S Corporation"/>
    <s v="N"/>
    <x v="1"/>
    <x v="0"/>
    <x v="0"/>
    <s v="Restaurant"/>
    <n v="0"/>
    <n v="0"/>
    <m/>
  </r>
  <r>
    <x v="1612"/>
    <d v="2021-05-07T00:00:00"/>
    <s v="M&amp;R Brown Properties Inc."/>
    <s v="6438 Highway 66 South"/>
    <x v="247"/>
    <x v="0"/>
    <s v="27021"/>
    <x v="1609"/>
    <m/>
    <s v="R"/>
    <s v="N"/>
    <s v="NC-10"/>
    <x v="0"/>
    <x v="1"/>
    <x v="1"/>
    <x v="0"/>
    <x v="0"/>
    <x v="1"/>
    <s v="Y"/>
    <s v="N"/>
    <s v="Y"/>
    <s v="Y"/>
    <s v="Subchapter S Corporation"/>
    <s v="N"/>
    <x v="0"/>
    <x v="0"/>
    <x v="1"/>
    <s v="Brewpub, Tasting Room, Taproom ** &amp;&amp; Restaurant"/>
    <n v="0"/>
    <n v="0"/>
    <m/>
  </r>
  <r>
    <x v="1613"/>
    <d v="2021-05-07T00:00:00"/>
    <s v="Carolina Vending of Raleigh LLC"/>
    <s v="3717 Barwell Road"/>
    <x v="4"/>
    <x v="0"/>
    <s v="27610"/>
    <x v="1610"/>
    <m/>
    <s v="U"/>
    <s v="N"/>
    <s v="NC-02"/>
    <x v="0"/>
    <x v="0"/>
    <x v="1"/>
    <x v="0"/>
    <x v="0"/>
    <x v="0"/>
    <s v="Y"/>
    <s v="N"/>
    <s v="Y"/>
    <s v="Y"/>
    <s v="Limited  Liability Company(LLC)"/>
    <s v="Y"/>
    <x v="1"/>
    <x v="0"/>
    <x v="0"/>
    <s v="Food Stand, Food Truck, Food Cart"/>
    <n v="0"/>
    <n v="0"/>
    <m/>
  </r>
  <r>
    <x v="1614"/>
    <d v="2021-05-07T00:00:00"/>
    <s v="AMLA Co LLC"/>
    <s v="1918 N. Main Avenue"/>
    <x v="248"/>
    <x v="0"/>
    <s v="28658"/>
    <x v="1611"/>
    <s v="Pelican's SnoBalls"/>
    <s v="R"/>
    <s v="N"/>
    <s v="NC-10"/>
    <x v="0"/>
    <x v="1"/>
    <x v="0"/>
    <x v="1"/>
    <x v="0"/>
    <x v="1"/>
    <s v="Y"/>
    <s v="Y"/>
    <s v="Y"/>
    <s v="Y"/>
    <s v="Limited  Liability Company(LLC)"/>
    <s v="N"/>
    <x v="0"/>
    <x v="0"/>
    <x v="1"/>
    <s v="Food Stand, Food Truck, Food Cart"/>
    <n v="0"/>
    <n v="0"/>
    <m/>
  </r>
  <r>
    <x v="1615"/>
    <d v="2021-05-07T00:00:00"/>
    <s v="Shoppinhungry llc"/>
    <s v="4403 Oleander Dr Unit h"/>
    <x v="0"/>
    <x v="0"/>
    <s v="28403"/>
    <x v="1612"/>
    <m/>
    <s v="U"/>
    <s v="N"/>
    <s v="NC-07"/>
    <x v="1"/>
    <x v="0"/>
    <x v="1"/>
    <x v="0"/>
    <x v="0"/>
    <x v="0"/>
    <s v="Y"/>
    <s v="Y"/>
    <s v="Y"/>
    <s v="Y"/>
    <s v="Limited  Liability Company(LLC)"/>
    <s v="Y"/>
    <x v="0"/>
    <x v="1"/>
    <x v="1"/>
    <s v="Caterer &amp;&amp; Restaurant"/>
    <n v="0"/>
    <n v="0"/>
    <m/>
  </r>
  <r>
    <x v="1616"/>
    <d v="2021-05-07T00:00:00"/>
    <s v="Brule LLC"/>
    <s v="416 S Main St"/>
    <x v="43"/>
    <x v="0"/>
    <s v="28036"/>
    <x v="1613"/>
    <m/>
    <s v="U"/>
    <s v="N"/>
    <s v="NC-08"/>
    <x v="1"/>
    <x v="1"/>
    <x v="0"/>
    <x v="0"/>
    <x v="1"/>
    <x v="0"/>
    <s v="Y"/>
    <s v="Y"/>
    <s v="N"/>
    <s v="Y"/>
    <s v="Limited  Liability Company(LLC)"/>
    <s v="N"/>
    <x v="0"/>
    <x v="0"/>
    <x v="1"/>
    <s v="Restaurant"/>
    <n v="0"/>
    <n v="0"/>
    <m/>
  </r>
  <r>
    <x v="1617"/>
    <d v="2021-05-07T00:00:00"/>
    <s v="The Quik Snak LLC"/>
    <s v="131 N. Main Street"/>
    <x v="158"/>
    <x v="0"/>
    <s v="28152"/>
    <x v="1614"/>
    <m/>
    <s v="R"/>
    <s v="N"/>
    <s v="NC-05"/>
    <x v="0"/>
    <x v="1"/>
    <x v="1"/>
    <x v="0"/>
    <x v="0"/>
    <x v="0"/>
    <s v="Y"/>
    <s v="Y"/>
    <s v="Y"/>
    <s v="Y"/>
    <s v="Limited  Liability Company(LLC)"/>
    <s v="N"/>
    <x v="0"/>
    <x v="0"/>
    <x v="1"/>
    <s v="Restaurant"/>
    <n v="0"/>
    <n v="0"/>
    <m/>
  </r>
  <r>
    <x v="1618"/>
    <d v="2021-05-07T00:00:00"/>
    <s v="BIG SOUTH DINING LLC"/>
    <s v="217 S Elm St"/>
    <x v="12"/>
    <x v="0"/>
    <s v="27401"/>
    <x v="1615"/>
    <m/>
    <s v="U"/>
    <s v="Y"/>
    <s v="NC-06"/>
    <x v="1"/>
    <x v="0"/>
    <x v="1"/>
    <x v="0"/>
    <x v="0"/>
    <x v="0"/>
    <s v="Y"/>
    <s v="Y"/>
    <s v="Y"/>
    <s v="Y"/>
    <s v="Limited  Liability Company(LLC)"/>
    <s v="Y"/>
    <x v="0"/>
    <x v="0"/>
    <x v="1"/>
    <s v="Restaurant"/>
    <n v="0"/>
    <n v="0"/>
    <m/>
  </r>
  <r>
    <x v="1619"/>
    <d v="2021-05-07T00:00:00"/>
    <s v="Hokkaido Inc"/>
    <s v="276 Watauga Village Dr Ste K"/>
    <x v="48"/>
    <x v="0"/>
    <s v="28607"/>
    <x v="1616"/>
    <m/>
    <s v="R"/>
    <s v="Y"/>
    <s v="NC-05"/>
    <x v="0"/>
    <x v="0"/>
    <x v="0"/>
    <x v="0"/>
    <x v="0"/>
    <x v="0"/>
    <s v="Y"/>
    <s v="Y"/>
    <s v="Y"/>
    <s v="Y"/>
    <s v="Subchapter S Corporation"/>
    <s v="N"/>
    <x v="1"/>
    <x v="0"/>
    <x v="1"/>
    <s v="Restaurant"/>
    <n v="0"/>
    <n v="0"/>
    <m/>
  </r>
  <r>
    <x v="1620"/>
    <d v="2021-05-07T00:00:00"/>
    <s v="CYPRESS BEND VINEYARDS INC"/>
    <s v="21904 RIVERTON ROAD"/>
    <x v="249"/>
    <x v="0"/>
    <s v="28396"/>
    <x v="1617"/>
    <m/>
    <s v="R"/>
    <s v="Y"/>
    <s v="NC-09"/>
    <x v="0"/>
    <x v="0"/>
    <x v="1"/>
    <x v="1"/>
    <x v="1"/>
    <x v="0"/>
    <s v="Y"/>
    <s v="N"/>
    <s v="Y"/>
    <s v="N"/>
    <s v="Corporation"/>
    <s v="Y"/>
    <x v="0"/>
    <x v="1"/>
    <x v="1"/>
    <s v="Winery **"/>
    <n v="0"/>
    <n v="0"/>
    <m/>
  </r>
  <r>
    <x v="1621"/>
    <d v="2021-05-07T00:00:00"/>
    <s v="MORGAN RIDGE VINEYARDS LLC"/>
    <s v="486 John Morgan Rd"/>
    <x v="250"/>
    <x v="0"/>
    <s v="28071"/>
    <x v="1618"/>
    <m/>
    <s v="R"/>
    <s v="N"/>
    <s v="NC-08"/>
    <x v="0"/>
    <x v="0"/>
    <x v="1"/>
    <x v="0"/>
    <x v="1"/>
    <x v="0"/>
    <s v="Y"/>
    <s v="Y"/>
    <s v="Y"/>
    <s v="Y"/>
    <s v="Limited  Liability Company(LLC)"/>
    <s v="Y"/>
    <x v="0"/>
    <x v="0"/>
    <x v="1"/>
    <s v="Licensed Alcohol Producer &amp;&amp; Winery ** &amp;&amp; Brewery and/or microbrewery ** &amp;&amp; Brewpub, Tasting Room, Taproom ** &amp;&amp; Caterer &amp;&amp; Restaurant"/>
    <n v="0"/>
    <n v="0"/>
    <m/>
  </r>
  <r>
    <x v="1622"/>
    <d v="2021-05-07T00:00:00"/>
    <s v="Milan Pizza"/>
    <s v="1022 Boston Dr"/>
    <x v="64"/>
    <x v="0"/>
    <s v="27215"/>
    <x v="1619"/>
    <s v="Brixx Wood Fired Pizza"/>
    <s v="U"/>
    <s v="N"/>
    <s v="NC-06"/>
    <x v="1"/>
    <x v="0"/>
    <x v="0"/>
    <x v="0"/>
    <x v="0"/>
    <x v="0"/>
    <s v="Y"/>
    <s v="Y"/>
    <s v="Y"/>
    <s v="Y"/>
    <s v="Corporation"/>
    <s v="N"/>
    <x v="0"/>
    <x v="0"/>
    <x v="1"/>
    <s v="Restaurant"/>
    <n v="0"/>
    <n v="0"/>
    <m/>
  </r>
  <r>
    <x v="1623"/>
    <d v="2021-05-07T00:00:00"/>
    <s v="Brews Brothers LLC"/>
    <s v="109A Carbonton Rd"/>
    <x v="74"/>
    <x v="0"/>
    <s v="27330"/>
    <x v="1620"/>
    <m/>
    <s v="R"/>
    <s v="Y"/>
    <s v="NC-04"/>
    <x v="1"/>
    <x v="0"/>
    <x v="0"/>
    <x v="0"/>
    <x v="0"/>
    <x v="0"/>
    <s v="Y"/>
    <s v="Y"/>
    <s v="Y"/>
    <s v="Y"/>
    <s v="Limited  Liability Company(LLC)"/>
    <s v="N"/>
    <x v="0"/>
    <x v="1"/>
    <x v="1"/>
    <s v="Restaurant"/>
    <n v="0"/>
    <n v="0"/>
    <m/>
  </r>
  <r>
    <x v="1624"/>
    <d v="2021-05-07T00:00:00"/>
    <s v="Mama Voulas"/>
    <s v="2014 Copper Leaf Parkway"/>
    <x v="8"/>
    <x v="0"/>
    <s v="27703"/>
    <x v="1621"/>
    <m/>
    <s v="U"/>
    <s v="N"/>
    <s v="NC-02"/>
    <x v="0"/>
    <x v="0"/>
    <x v="1"/>
    <x v="0"/>
    <x v="0"/>
    <x v="0"/>
    <s v="Y"/>
    <s v="Y"/>
    <s v="Y"/>
    <s v="Y"/>
    <s v="Limited  Liability Company(LLC)"/>
    <s v="N"/>
    <x v="0"/>
    <x v="1"/>
    <x v="1"/>
    <s v="Food Stand, Food Truck, Food Cart"/>
    <n v="0"/>
    <n v="0"/>
    <m/>
  </r>
  <r>
    <x v="1625"/>
    <d v="2021-05-07T00:00:00"/>
    <s v="James Sourisak"/>
    <s v="500 Americhase Dr Suite C"/>
    <x v="12"/>
    <x v="0"/>
    <s v="27409"/>
    <x v="1622"/>
    <m/>
    <s v="U"/>
    <s v="N"/>
    <s v="NC-06"/>
    <x v="0"/>
    <x v="0"/>
    <x v="0"/>
    <x v="0"/>
    <x v="0"/>
    <x v="0"/>
    <s v="Y"/>
    <s v="Y"/>
    <s v="Y"/>
    <s v="Y"/>
    <s v="Corporation"/>
    <s v="N"/>
    <x v="1"/>
    <x v="0"/>
    <x v="1"/>
    <s v="Restaurant"/>
    <n v="0"/>
    <n v="0"/>
    <m/>
  </r>
  <r>
    <x v="1626"/>
    <d v="2021-05-07T00:00:00"/>
    <s v="Team Greenup LLC"/>
    <s v="2213 Regent Court"/>
    <x v="76"/>
    <x v="0"/>
    <s v="27522"/>
    <x v="1623"/>
    <m/>
    <s v="R"/>
    <s v="N"/>
    <s v="NC-04"/>
    <x v="0"/>
    <x v="1"/>
    <x v="1"/>
    <x v="1"/>
    <x v="0"/>
    <x v="1"/>
    <s v="Y"/>
    <s v="Y"/>
    <s v="N"/>
    <s v="N"/>
    <s v="Limited  Liability Company(LLC)"/>
    <s v="N"/>
    <x v="0"/>
    <x v="0"/>
    <x v="1"/>
    <s v="Food Stand, Food Truck, Food Cart"/>
    <n v="0"/>
    <n v="0"/>
    <m/>
  </r>
  <r>
    <x v="1627"/>
    <d v="2021-05-07T00:00:00"/>
    <s v="Boss Ross Dogs LLC"/>
    <s v="512 Townsend Rd"/>
    <x v="92"/>
    <x v="0"/>
    <s v="28376"/>
    <x v="1624"/>
    <m/>
    <s v="R"/>
    <s v="N"/>
    <s v="NC-09"/>
    <x v="0"/>
    <x v="1"/>
    <x v="0"/>
    <x v="0"/>
    <x v="0"/>
    <x v="1"/>
    <s v="N"/>
    <s v="N"/>
    <s v="Y"/>
    <s v="N"/>
    <s v="Limited  Liability Company(LLC)"/>
    <s v="N"/>
    <x v="0"/>
    <x v="0"/>
    <x v="1"/>
    <s v="Food Stand, Food Truck, Food Cart"/>
    <n v="0"/>
    <n v="0"/>
    <m/>
  </r>
  <r>
    <x v="1628"/>
    <d v="2021-05-07T00:00:00"/>
    <s v="Brandi Fox"/>
    <s v="3108 Floral Grove Lane 204"/>
    <x v="11"/>
    <x v="0"/>
    <s v="28216"/>
    <x v="1625"/>
    <m/>
    <s v="U"/>
    <s v="N"/>
    <s v="NC-12"/>
    <x v="0"/>
    <x v="1"/>
    <x v="1"/>
    <x v="1"/>
    <x v="0"/>
    <x v="0"/>
    <s v="N"/>
    <s v="N"/>
    <s v="Y"/>
    <s v="N"/>
    <s v="Sole Proprietorship"/>
    <s v="N"/>
    <x v="0"/>
    <x v="0"/>
    <x v="1"/>
    <s v="Caterer"/>
    <n v="0"/>
    <n v="0"/>
    <m/>
  </r>
  <r>
    <x v="1629"/>
    <d v="2021-05-07T00:00:00"/>
    <s v="Fenix Duck Charlotte"/>
    <s v="4214 Lester Hill Ct"/>
    <x v="11"/>
    <x v="0"/>
    <s v="28269"/>
    <x v="1626"/>
    <s v="Duck Donuts"/>
    <s v="U"/>
    <s v="N"/>
    <s v="NC-08"/>
    <x v="0"/>
    <x v="1"/>
    <x v="0"/>
    <x v="0"/>
    <x v="0"/>
    <x v="0"/>
    <s v="Y"/>
    <s v="Y"/>
    <s v="Y"/>
    <s v="Y"/>
    <s v="Limited  Liability Company(LLC)"/>
    <s v="N"/>
    <x v="1"/>
    <x v="0"/>
    <x v="0"/>
    <s v="Restaurant"/>
    <n v="0"/>
    <n v="0"/>
    <m/>
  </r>
  <r>
    <x v="1630"/>
    <d v="2021-05-07T00:00:00"/>
    <s v="Sweets and Stems"/>
    <s v="514 E Broad Street"/>
    <x v="189"/>
    <x v="0"/>
    <s v="27526"/>
    <x v="1627"/>
    <m/>
    <s v="R"/>
    <s v="N"/>
    <s v="NC-02"/>
    <x v="0"/>
    <x v="1"/>
    <x v="1"/>
    <x v="0"/>
    <x v="0"/>
    <x v="0"/>
    <s v="Y"/>
    <s v="Y"/>
    <s v="Y"/>
    <s v="Y"/>
    <s v="Limited  Liability Company(LLC)"/>
    <s v="Y"/>
    <x v="0"/>
    <x v="0"/>
    <x v="1"/>
    <s v="Caterer"/>
    <n v="0"/>
    <n v="0"/>
    <m/>
  </r>
  <r>
    <x v="1631"/>
    <d v="2021-05-07T00:00:00"/>
    <s v="Jaime Love"/>
    <s v="2020 Twin Acres Rd"/>
    <x v="103"/>
    <x v="0"/>
    <s v="27520"/>
    <x v="1628"/>
    <m/>
    <s v="R"/>
    <s v="N"/>
    <s v="NC-02"/>
    <x v="0"/>
    <x v="1"/>
    <x v="1"/>
    <x v="1"/>
    <x v="1"/>
    <x v="0"/>
    <s v="N"/>
    <s v="N"/>
    <s v="N"/>
    <s v="N"/>
    <s v="Sole Proprietorship"/>
    <s v="Y"/>
    <x v="0"/>
    <x v="0"/>
    <x v="1"/>
    <s v="Food Stand, Food Truck, Food Cart"/>
    <n v="0"/>
    <n v="0"/>
    <m/>
  </r>
  <r>
    <x v="1632"/>
    <d v="2021-05-07T00:00:00"/>
    <s v="XMN LLC"/>
    <s v="5103 W Market St STE D"/>
    <x v="12"/>
    <x v="0"/>
    <s v="27409"/>
    <x v="1629"/>
    <m/>
    <s v="U"/>
    <s v="Y"/>
    <s v="NC-06"/>
    <x v="0"/>
    <x v="0"/>
    <x v="0"/>
    <x v="0"/>
    <x v="0"/>
    <x v="0"/>
    <s v="Y"/>
    <s v="Y"/>
    <s v="Y"/>
    <s v="Y"/>
    <s v="Limited  Liability Company(LLC)"/>
    <s v="N"/>
    <x v="0"/>
    <x v="0"/>
    <x v="1"/>
    <s v="Restaurant"/>
    <n v="0"/>
    <n v="0"/>
    <m/>
  </r>
  <r>
    <x v="1633"/>
    <d v="2021-05-07T00:00:00"/>
    <s v="Awaze Ethiopian Eritrean Cuisine"/>
    <s v="904 NE MAYNARD RD"/>
    <x v="28"/>
    <x v="0"/>
    <s v="27513"/>
    <x v="1630"/>
    <m/>
    <s v="U"/>
    <s v="N"/>
    <s v="NC-02"/>
    <x v="0"/>
    <x v="1"/>
    <x v="1"/>
    <x v="1"/>
    <x v="0"/>
    <x v="0"/>
    <s v="Y"/>
    <s v="N"/>
    <s v="Y"/>
    <s v="N"/>
    <s v="Limited  Liability Company(LLC)"/>
    <s v="N"/>
    <x v="1"/>
    <x v="0"/>
    <x v="1"/>
    <s v="Restaurant"/>
    <n v="0"/>
    <n v="0"/>
    <m/>
  </r>
  <r>
    <x v="1634"/>
    <d v="2021-05-07T00:00:00"/>
    <s v="Alex Still"/>
    <s v="2542 love joy rd"/>
    <x v="89"/>
    <x v="0"/>
    <s v="28716"/>
    <x v="1631"/>
    <m/>
    <s v="R"/>
    <s v="N"/>
    <s v="NC-11"/>
    <x v="0"/>
    <x v="1"/>
    <x v="1"/>
    <x v="0"/>
    <x v="0"/>
    <x v="0"/>
    <s v="Y"/>
    <s v="N"/>
    <s v="Y"/>
    <s v="N"/>
    <s v="Sole Proprietorship"/>
    <s v="N"/>
    <x v="0"/>
    <x v="0"/>
    <x v="1"/>
    <s v="Food Stand, Food Truck, Food Cart &amp;&amp; Caterer"/>
    <n v="0"/>
    <n v="0"/>
    <m/>
  </r>
  <r>
    <x v="1635"/>
    <d v="2021-05-07T00:00:00"/>
    <s v="Five Loaves Catering Inc"/>
    <s v="710 Coliseum Dr"/>
    <x v="54"/>
    <x v="0"/>
    <n v="27106"/>
    <x v="1632"/>
    <m/>
    <s v="U"/>
    <s v="Y"/>
    <s v="NC-06"/>
    <x v="0"/>
    <x v="0"/>
    <x v="1"/>
    <x v="0"/>
    <x v="0"/>
    <x v="0"/>
    <s v="Y"/>
    <s v="Y"/>
    <s v="Y"/>
    <s v="Y"/>
    <s v="Corporation"/>
    <s v="N"/>
    <x v="0"/>
    <x v="0"/>
    <x v="1"/>
    <s v="Caterer"/>
    <n v="0"/>
    <n v="0"/>
    <m/>
  </r>
  <r>
    <x v="1636"/>
    <d v="2021-05-07T00:00:00"/>
    <s v="Cong Li"/>
    <s v="2205 Oak Ridge Rd Ste O"/>
    <x v="135"/>
    <x v="0"/>
    <s v="27310"/>
    <x v="1633"/>
    <m/>
    <s v="U"/>
    <s v="N"/>
    <s v="NC-06"/>
    <x v="1"/>
    <x v="0"/>
    <x v="0"/>
    <x v="0"/>
    <x v="0"/>
    <x v="0"/>
    <s v="Y"/>
    <s v="Y"/>
    <s v="Y"/>
    <s v="Y"/>
    <s v="Subchapter S Corporation"/>
    <s v="N"/>
    <x v="1"/>
    <x v="0"/>
    <x v="0"/>
    <s v="Restaurant"/>
    <n v="0"/>
    <n v="0"/>
    <m/>
  </r>
  <r>
    <x v="1637"/>
    <d v="2021-05-07T00:00:00"/>
    <s v="NEW NO 1 CHINESE BUFFET INC"/>
    <s v="364 US 70 WEST #B 8"/>
    <x v="68"/>
    <x v="0"/>
    <s v="28752"/>
    <x v="1634"/>
    <m/>
    <s v="R"/>
    <s v="N"/>
    <s v="NC-11"/>
    <x v="1"/>
    <x v="0"/>
    <x v="0"/>
    <x v="0"/>
    <x v="0"/>
    <x v="0"/>
    <s v="Y"/>
    <s v="Y"/>
    <s v="Y"/>
    <s v="Y"/>
    <s v="Corporation"/>
    <s v="N"/>
    <x v="1"/>
    <x v="0"/>
    <x v="0"/>
    <s v="Restaurant"/>
    <n v="0"/>
    <n v="0"/>
    <m/>
  </r>
  <r>
    <x v="1638"/>
    <d v="2021-05-07T00:00:00"/>
    <s v="Uptown 101 LLC"/>
    <s v="101 College St"/>
    <x v="216"/>
    <x v="0"/>
    <s v="27565"/>
    <x v="1635"/>
    <m/>
    <s v="R"/>
    <s v="N"/>
    <s v="NC-01"/>
    <x v="1"/>
    <x v="0"/>
    <x v="0"/>
    <x v="0"/>
    <x v="0"/>
    <x v="0"/>
    <s v="Y"/>
    <s v="Y"/>
    <s v="Y"/>
    <s v="Y"/>
    <s v="Limited  Liability Company(LLC)"/>
    <s v="N"/>
    <x v="1"/>
    <x v="0"/>
    <x v="0"/>
    <s v="Bar, Saloon, Lounge, Tavern &amp;&amp; Restaurant"/>
    <n v="0"/>
    <n v="0"/>
    <m/>
  </r>
  <r>
    <x v="1639"/>
    <d v="2021-05-07T00:00:00"/>
    <s v="ALEEM VENTURES INC"/>
    <s v="1216 Bridford Pkwy Unit M"/>
    <x v="12"/>
    <x v="0"/>
    <s v="27407"/>
    <x v="1636"/>
    <m/>
    <s v="U"/>
    <s v="N"/>
    <s v="NC-06"/>
    <x v="1"/>
    <x v="0"/>
    <x v="0"/>
    <x v="0"/>
    <x v="0"/>
    <x v="0"/>
    <s v="Y"/>
    <s v="Y"/>
    <s v="Y"/>
    <s v="Y"/>
    <s v="Corporation"/>
    <s v="N"/>
    <x v="1"/>
    <x v="0"/>
    <x v="0"/>
    <s v="Restaurant"/>
    <n v="0"/>
    <n v="0"/>
    <m/>
  </r>
  <r>
    <x v="1640"/>
    <d v="2021-05-07T00:00:00"/>
    <s v="Farotage Nation Lounge"/>
    <s v="3601 Capital boulevard 103-105"/>
    <x v="4"/>
    <x v="0"/>
    <s v="27604"/>
    <x v="1637"/>
    <m/>
    <s v="U"/>
    <s v="N"/>
    <s v="NC-02"/>
    <x v="0"/>
    <x v="0"/>
    <x v="0"/>
    <x v="0"/>
    <x v="0"/>
    <x v="0"/>
    <s v="Y"/>
    <s v="Y"/>
    <s v="Y"/>
    <s v="Y"/>
    <s v="Limited  Liability Company(LLC)"/>
    <s v="Y"/>
    <x v="1"/>
    <x v="0"/>
    <x v="0"/>
    <s v="Bar, Saloon, Lounge, Tavern"/>
    <n v="0"/>
    <n v="0"/>
    <m/>
  </r>
  <r>
    <x v="1641"/>
    <d v="2021-05-07T00:00:00"/>
    <s v="Bean Vegan Cuisine LLC"/>
    <s v="3001 E Independence Blvd"/>
    <x v="11"/>
    <x v="0"/>
    <s v="28205"/>
    <x v="1638"/>
    <m/>
    <s v="U"/>
    <s v="Y"/>
    <s v="NC-12"/>
    <x v="0"/>
    <x v="0"/>
    <x v="1"/>
    <x v="0"/>
    <x v="0"/>
    <x v="0"/>
    <s v="Y"/>
    <s v="Y"/>
    <s v="Y"/>
    <s v="Y"/>
    <s v="Limited  Liability Company(LLC)"/>
    <s v="Y"/>
    <x v="1"/>
    <x v="0"/>
    <x v="1"/>
    <s v="Restaurant"/>
    <n v="0"/>
    <n v="0"/>
    <m/>
  </r>
  <r>
    <x v="1642"/>
    <d v="2021-05-07T00:00:00"/>
    <s v="Z&amp;B Inc"/>
    <s v="13200 Strickland Rd Ste 110"/>
    <x v="4"/>
    <x v="0"/>
    <s v="27613"/>
    <x v="1639"/>
    <m/>
    <s v="U"/>
    <s v="N"/>
    <s v="NC-02"/>
    <x v="1"/>
    <x v="0"/>
    <x v="0"/>
    <x v="0"/>
    <x v="0"/>
    <x v="0"/>
    <s v="Y"/>
    <s v="Y"/>
    <s v="Y"/>
    <s v="Y"/>
    <s v="Subchapter S Corporation"/>
    <s v="N"/>
    <x v="1"/>
    <x v="0"/>
    <x v="0"/>
    <s v="Other &amp;&amp; Bar, Saloon, Lounge, Tavern &amp;&amp; Restaurant"/>
    <n v="0"/>
    <n v="0"/>
    <m/>
  </r>
  <r>
    <x v="1643"/>
    <d v="2021-05-07T00:00:00"/>
    <s v="Crooked Tail Cat Cafe Inc"/>
    <s v="604 S. Elm St"/>
    <x v="12"/>
    <x v="0"/>
    <s v="27406"/>
    <x v="1640"/>
    <m/>
    <s v="U"/>
    <s v="Y"/>
    <s v="NC-06"/>
    <x v="0"/>
    <x v="1"/>
    <x v="1"/>
    <x v="0"/>
    <x v="0"/>
    <x v="0"/>
    <s v="Y"/>
    <s v="Y"/>
    <s v="Y"/>
    <s v="Y"/>
    <s v="Corporation"/>
    <s v="N"/>
    <x v="0"/>
    <x v="0"/>
    <x v="1"/>
    <s v="Snack and Nonalcoholic Beverage Bar"/>
    <n v="0"/>
    <n v="0"/>
    <m/>
  </r>
  <r>
    <x v="1644"/>
    <d v="2021-05-07T00:00:00"/>
    <s v="JAM Hospitality LLC"/>
    <s v="1550 Buck Jones Rd"/>
    <x v="4"/>
    <x v="0"/>
    <s v="27606"/>
    <x v="1641"/>
    <m/>
    <s v="U"/>
    <s v="N"/>
    <s v="NC-02"/>
    <x v="0"/>
    <x v="1"/>
    <x v="1"/>
    <x v="0"/>
    <x v="1"/>
    <x v="1"/>
    <s v="Y"/>
    <s v="Y"/>
    <s v="Y"/>
    <s v="Y"/>
    <s v="Corporation"/>
    <s v="Y"/>
    <x v="0"/>
    <x v="0"/>
    <x v="1"/>
    <s v="Restaurant"/>
    <n v="0"/>
    <n v="0"/>
    <m/>
  </r>
  <r>
    <x v="1645"/>
    <d v="2021-05-07T00:00:00"/>
    <s v="Shea Spicer"/>
    <s v="170 Cook St"/>
    <x v="251"/>
    <x v="0"/>
    <s v="27045"/>
    <x v="1642"/>
    <m/>
    <s v="U"/>
    <s v="N"/>
    <s v="NC-10"/>
    <x v="0"/>
    <x v="1"/>
    <x v="0"/>
    <x v="0"/>
    <x v="0"/>
    <x v="0"/>
    <s v="N"/>
    <s v="Y"/>
    <s v="Y"/>
    <s v="Y"/>
    <s v="Sole Proprietorship"/>
    <s v="N"/>
    <x v="0"/>
    <x v="0"/>
    <x v="1"/>
    <s v="Food Stand, Food Truck, Food Cart"/>
    <n v="0"/>
    <n v="0"/>
    <m/>
  </r>
  <r>
    <x v="1646"/>
    <d v="2021-05-07T00:00:00"/>
    <s v="Ishi Inc."/>
    <s v="9205 University City Blvd"/>
    <x v="11"/>
    <x v="0"/>
    <s v="28213"/>
    <x v="1643"/>
    <m/>
    <s v="U"/>
    <s v="Y"/>
    <s v="NC-08"/>
    <x v="1"/>
    <x v="0"/>
    <x v="1"/>
    <x v="0"/>
    <x v="0"/>
    <x v="0"/>
    <s v="Y"/>
    <s v="Y"/>
    <s v="Y"/>
    <s v="Y"/>
    <s v="Corporation"/>
    <s v="Y"/>
    <x v="1"/>
    <x v="0"/>
    <x v="1"/>
    <s v="Restaurant"/>
    <n v="0"/>
    <n v="0"/>
    <m/>
  </r>
  <r>
    <x v="1647"/>
    <d v="2021-05-07T00:00:00"/>
    <s v="Mountain Green Enterprises"/>
    <s v="4250 US 64/74A Hwy"/>
    <x v="240"/>
    <x v="0"/>
    <s v="28139"/>
    <x v="1644"/>
    <m/>
    <s v="R"/>
    <s v="N"/>
    <s v="NC-11"/>
    <x v="0"/>
    <x v="1"/>
    <x v="1"/>
    <x v="0"/>
    <x v="0"/>
    <x v="1"/>
    <s v="Y"/>
    <s v="N"/>
    <s v="N"/>
    <s v="Y"/>
    <s v="Limited  Liability Company(LLC)"/>
    <s v="N"/>
    <x v="0"/>
    <x v="1"/>
    <x v="0"/>
    <s v="Restaurant"/>
    <n v="0"/>
    <n v="0"/>
    <m/>
  </r>
  <r>
    <x v="1648"/>
    <d v="2021-05-07T00:00:00"/>
    <s v="LORMAC ENTERPRISE INC."/>
    <s v="6079 Turnpike Rd"/>
    <x v="92"/>
    <x v="0"/>
    <s v="28376"/>
    <x v="1645"/>
    <m/>
    <s v="R"/>
    <s v="Y"/>
    <s v="NC-09"/>
    <x v="1"/>
    <x v="1"/>
    <x v="1"/>
    <x v="0"/>
    <x v="0"/>
    <x v="0"/>
    <s v="Y"/>
    <s v="Y"/>
    <s v="Y"/>
    <s v="Y"/>
    <s v="Corporation"/>
    <s v="N"/>
    <x v="0"/>
    <x v="1"/>
    <x v="1"/>
    <s v="Bar, Saloon, Lounge, Tavern &amp;&amp; Caterer &amp;&amp; Food Stand, Food Truck, Food Cart &amp;&amp; Restaurant"/>
    <n v="0"/>
    <n v="0"/>
    <m/>
  </r>
  <r>
    <x v="1649"/>
    <d v="2021-05-07T00:00:00"/>
    <s v="SKS Fodds LLC"/>
    <s v="3130 Driwood Ct Suite B"/>
    <x v="11"/>
    <x v="0"/>
    <s v="28269"/>
    <x v="1646"/>
    <m/>
    <s v="U"/>
    <s v="N"/>
    <s v="NC-08"/>
    <x v="0"/>
    <x v="0"/>
    <x v="1"/>
    <x v="0"/>
    <x v="0"/>
    <x v="0"/>
    <s v="Y"/>
    <s v="Y"/>
    <s v="Y"/>
    <s v="Y"/>
    <s v="Limited  Liability Company(LLC)"/>
    <s v="N"/>
    <x v="1"/>
    <x v="0"/>
    <x v="0"/>
    <s v="Caterer &amp;&amp; Restaurant"/>
    <n v="0"/>
    <n v="0"/>
    <m/>
  </r>
  <r>
    <x v="1650"/>
    <d v="2021-05-07T00:00:00"/>
    <s v="kakes by kelly llc"/>
    <s v="salem chapel rd"/>
    <x v="170"/>
    <x v="0"/>
    <s v="27052"/>
    <x v="1647"/>
    <m/>
    <s v="U"/>
    <s v="N"/>
    <s v="NC-10"/>
    <x v="0"/>
    <x v="0"/>
    <x v="1"/>
    <x v="0"/>
    <x v="0"/>
    <x v="0"/>
    <s v="Y"/>
    <s v="N"/>
    <s v="Y"/>
    <s v="Y"/>
    <s v="Limited  Liability Company(LLC)"/>
    <s v="N"/>
    <x v="0"/>
    <x v="0"/>
    <x v="1"/>
    <s v="Caterer"/>
    <n v="0"/>
    <n v="0"/>
    <m/>
  </r>
  <r>
    <x v="1651"/>
    <d v="2021-05-07T00:00:00"/>
    <s v="Night Kitchen Bakery LLC"/>
    <s v="10 W Franklin Street 140"/>
    <x v="4"/>
    <x v="0"/>
    <s v="27604"/>
    <x v="1648"/>
    <m/>
    <s v="U"/>
    <s v="Y"/>
    <s v="NC-02"/>
    <x v="0"/>
    <x v="1"/>
    <x v="1"/>
    <x v="0"/>
    <x v="1"/>
    <x v="1"/>
    <s v="Y"/>
    <s v="Y"/>
    <s v="N"/>
    <s v="Y"/>
    <s v="Limited  Liability Company(LLC)"/>
    <s v="Y"/>
    <x v="0"/>
    <x v="0"/>
    <x v="1"/>
    <s v="Other"/>
    <n v="0"/>
    <n v="0"/>
    <m/>
  </r>
  <r>
    <x v="1652"/>
    <d v="2021-05-07T00:00:00"/>
    <s v="MCE Ventures LLC"/>
    <s v="207 Paragon Pkwy"/>
    <x v="91"/>
    <x v="0"/>
    <s v="28721"/>
    <x v="1649"/>
    <m/>
    <s v="R"/>
    <s v="N"/>
    <s v="NC-11"/>
    <x v="1"/>
    <x v="0"/>
    <x v="1"/>
    <x v="0"/>
    <x v="0"/>
    <x v="0"/>
    <s v="Y"/>
    <s v="Y"/>
    <s v="Y"/>
    <s v="Y"/>
    <s v="Subchapter S Corporation"/>
    <s v="Y"/>
    <x v="0"/>
    <x v="0"/>
    <x v="1"/>
    <s v="Restaurant"/>
    <n v="0"/>
    <n v="0"/>
    <m/>
  </r>
  <r>
    <x v="1653"/>
    <d v="2021-05-07T00:00:00"/>
    <s v="Eat Drink Here LLC"/>
    <s v="943 Riverside Dr"/>
    <x v="9"/>
    <x v="0"/>
    <s v="28804"/>
    <x v="1650"/>
    <m/>
    <s v="U"/>
    <s v="N"/>
    <s v="NC-11"/>
    <x v="1"/>
    <x v="0"/>
    <x v="0"/>
    <x v="0"/>
    <x v="0"/>
    <x v="0"/>
    <s v="Y"/>
    <s v="Y"/>
    <s v="Y"/>
    <s v="Y"/>
    <s v="Limited  Liability Company(LLC)"/>
    <s v="N"/>
    <x v="1"/>
    <x v="0"/>
    <x v="0"/>
    <s v="Restaurant"/>
    <n v="0"/>
    <n v="0"/>
    <m/>
  </r>
  <r>
    <x v="1654"/>
    <d v="2021-05-07T00:00:00"/>
    <s v="COSMIC CANTINA INC"/>
    <s v="714 9th St"/>
    <x v="8"/>
    <x v="0"/>
    <s v="27705"/>
    <x v="1651"/>
    <m/>
    <s v="U"/>
    <s v="N"/>
    <s v="NC-04"/>
    <x v="0"/>
    <x v="0"/>
    <x v="1"/>
    <x v="0"/>
    <x v="0"/>
    <x v="0"/>
    <s v="Y"/>
    <s v="Y"/>
    <s v="Y"/>
    <s v="Y"/>
    <s v="Corporation"/>
    <s v="N"/>
    <x v="1"/>
    <x v="0"/>
    <x v="0"/>
    <s v="Restaurant"/>
    <n v="0"/>
    <n v="0"/>
    <m/>
  </r>
  <r>
    <x v="1655"/>
    <d v="2021-05-07T00:00:00"/>
    <s v="Bleu Barn Bistro"/>
    <s v="1801 cross beam dr suite k"/>
    <x v="11"/>
    <x v="0"/>
    <s v="28217"/>
    <x v="1652"/>
    <m/>
    <s v="U"/>
    <s v="N"/>
    <s v="NC-09"/>
    <x v="0"/>
    <x v="1"/>
    <x v="1"/>
    <x v="1"/>
    <x v="1"/>
    <x v="1"/>
    <s v="Y"/>
    <s v="Y"/>
    <s v="N"/>
    <s v="Y"/>
    <s v="Limited  Liability Company(LLC)"/>
    <s v="Y"/>
    <x v="0"/>
    <x v="0"/>
    <x v="1"/>
    <s v="Food Stand, Food Truck, Food Cart"/>
    <n v="0"/>
    <n v="0"/>
    <m/>
  </r>
  <r>
    <x v="1656"/>
    <d v="2021-05-08T00:00:00"/>
    <s v="Julius West"/>
    <s v="6104 Bur Trail"/>
    <x v="4"/>
    <x v="0"/>
    <s v="27604"/>
    <x v="1653"/>
    <m/>
    <s v="U"/>
    <s v="N"/>
    <s v="NC-02"/>
    <x v="0"/>
    <x v="1"/>
    <x v="1"/>
    <x v="0"/>
    <x v="0"/>
    <x v="0"/>
    <s v="Y"/>
    <s v="Y"/>
    <s v="Y"/>
    <s v="Y"/>
    <s v="Sole Proprietorship"/>
    <s v="Y"/>
    <x v="1"/>
    <x v="0"/>
    <x v="0"/>
    <s v="Food Stand, Food Truck, Food Cart"/>
    <n v="0"/>
    <n v="0"/>
    <m/>
  </r>
  <r>
    <x v="1657"/>
    <d v="2021-05-08T00:00:00"/>
    <s v="Mouzone Enterprises"/>
    <s v="421 Fayetteville Street"/>
    <x v="4"/>
    <x v="0"/>
    <s v="27601"/>
    <x v="1654"/>
    <m/>
    <s v="U"/>
    <s v="Y"/>
    <s v="NC-02"/>
    <x v="0"/>
    <x v="1"/>
    <x v="1"/>
    <x v="1"/>
    <x v="1"/>
    <x v="0"/>
    <s v="N"/>
    <s v="N"/>
    <s v="N"/>
    <s v="N"/>
    <s v="Limited  Liability Company(LLC)"/>
    <s v="N"/>
    <x v="1"/>
    <x v="0"/>
    <x v="1"/>
    <s v="Restaurant"/>
    <n v="0"/>
    <n v="0"/>
    <m/>
  </r>
  <r>
    <x v="1658"/>
    <d v="2021-05-08T00:00:00"/>
    <s v="Snowie Ice of North Carol"/>
    <s v="327 Gibbs Road"/>
    <x v="130"/>
    <x v="0"/>
    <s v="28560"/>
    <x v="1655"/>
    <m/>
    <s v="U"/>
    <s v="N"/>
    <s v="NC-03"/>
    <x v="0"/>
    <x v="1"/>
    <x v="0"/>
    <x v="1"/>
    <x v="1"/>
    <x v="0"/>
    <s v="N"/>
    <s v="N"/>
    <s v="Y"/>
    <s v="N"/>
    <s v="Limited  Liability Company(LLC)"/>
    <s v="N"/>
    <x v="0"/>
    <x v="1"/>
    <x v="1"/>
    <s v="Food Stand, Food Truck, Food Cart"/>
    <n v="0"/>
    <n v="0"/>
    <m/>
  </r>
  <r>
    <x v="1659"/>
    <d v="2021-05-08T00:00:00"/>
    <s v="Tamarra Fincher"/>
    <s v="6811 Fernwood Dr Apt E"/>
    <x v="11"/>
    <x v="0"/>
    <s v="28211"/>
    <x v="1656"/>
    <m/>
    <s v="U"/>
    <s v="N"/>
    <s v="NC-12"/>
    <x v="0"/>
    <x v="1"/>
    <x v="1"/>
    <x v="0"/>
    <x v="1"/>
    <x v="1"/>
    <s v="Y"/>
    <s v="Y"/>
    <s v="N"/>
    <s v="Y"/>
    <s v="Sole Proprietorship"/>
    <s v="N"/>
    <x v="0"/>
    <x v="0"/>
    <x v="1"/>
    <s v="Restaurant"/>
    <n v="0"/>
    <n v="0"/>
    <m/>
  </r>
  <r>
    <x v="1660"/>
    <d v="2021-05-08T00:00:00"/>
    <s v="Kym Brown"/>
    <s v="1529 Greenville Highway"/>
    <x v="7"/>
    <x v="0"/>
    <s v="28791"/>
    <x v="1657"/>
    <m/>
    <s v="R"/>
    <s v="Y"/>
    <s v="NC-11"/>
    <x v="0"/>
    <x v="1"/>
    <x v="1"/>
    <x v="1"/>
    <x v="0"/>
    <x v="1"/>
    <s v="N"/>
    <s v="N"/>
    <s v="N"/>
    <s v="N"/>
    <s v="Sole Proprietorship"/>
    <s v="N"/>
    <x v="0"/>
    <x v="0"/>
    <x v="1"/>
    <s v="Other"/>
    <n v="0"/>
    <n v="0"/>
    <m/>
  </r>
  <r>
    <x v="1661"/>
    <d v="2021-05-11T00:00:00"/>
    <s v="SAS Food Concepts LLC"/>
    <s v="1566 Benson Rd"/>
    <x v="127"/>
    <x v="0"/>
    <s v="27529"/>
    <x v="1658"/>
    <m/>
    <s v="U"/>
    <s v="N"/>
    <s v="NC-02"/>
    <x v="0"/>
    <x v="1"/>
    <x v="1"/>
    <x v="1"/>
    <x v="1"/>
    <x v="0"/>
    <s v="Y"/>
    <s v="Y"/>
    <s v="N"/>
    <s v="Y"/>
    <s v="Sole Proprietorship"/>
    <s v="Y"/>
    <x v="1"/>
    <x v="0"/>
    <x v="0"/>
    <s v="Restaurant"/>
    <n v="0"/>
    <n v="0"/>
    <m/>
  </r>
  <r>
    <x v="1662"/>
    <d v="2021-05-11T00:00:00"/>
    <s v="Wei Wei Inc."/>
    <s v="210 N Church St Unit 1312"/>
    <x v="11"/>
    <x v="0"/>
    <s v="28202"/>
    <x v="1659"/>
    <m/>
    <s v="U"/>
    <s v="N"/>
    <s v="NC-12"/>
    <x v="0"/>
    <x v="0"/>
    <x v="0"/>
    <x v="0"/>
    <x v="0"/>
    <x v="0"/>
    <s v="Y"/>
    <s v="Y"/>
    <s v="Y"/>
    <s v="Y"/>
    <s v="Corporation"/>
    <s v="N"/>
    <x v="1"/>
    <x v="0"/>
    <x v="0"/>
    <s v="Bar, Saloon, Lounge, Tavern"/>
    <n v="0"/>
    <n v="0"/>
    <m/>
  </r>
  <r>
    <x v="1663"/>
    <d v="2021-05-11T00:00:00"/>
    <s v="1900 Mexican Grill and Tequila Bar LLC"/>
    <s v="1523 Elizabeth Ave Ste 110"/>
    <x v="11"/>
    <x v="0"/>
    <s v="28204"/>
    <x v="1660"/>
    <m/>
    <s v="U"/>
    <s v="N"/>
    <s v="NC-12"/>
    <x v="0"/>
    <x v="0"/>
    <x v="1"/>
    <x v="0"/>
    <x v="0"/>
    <x v="0"/>
    <s v="Y"/>
    <s v="Y"/>
    <s v="Y"/>
    <s v="Y"/>
    <s v="Limited  Liability Company(LLC)"/>
    <s v="N"/>
    <x v="0"/>
    <x v="0"/>
    <x v="1"/>
    <s v="Restaurant"/>
    <n v="0"/>
    <n v="0"/>
    <m/>
  </r>
  <r>
    <x v="1664"/>
    <d v="2021-05-11T00:00:00"/>
    <s v="Beach Bumz Inc"/>
    <s v="515 Arendell St"/>
    <x v="1"/>
    <x v="0"/>
    <s v="28557"/>
    <x v="1661"/>
    <m/>
    <s v="R"/>
    <s v="N"/>
    <s v="NC-03"/>
    <x v="0"/>
    <x v="0"/>
    <x v="1"/>
    <x v="0"/>
    <x v="1"/>
    <x v="0"/>
    <s v="Y"/>
    <s v="Y"/>
    <s v="Y"/>
    <s v="Y"/>
    <s v="Corporation"/>
    <s v="N"/>
    <x v="0"/>
    <x v="0"/>
    <x v="1"/>
    <s v="Other &amp;&amp; Licensed Alcohol Producer &amp;&amp; Restaurant"/>
    <n v="0"/>
    <n v="0"/>
    <m/>
  </r>
  <r>
    <x v="1665"/>
    <d v="2021-05-11T00:00:00"/>
    <s v="LING LIU ENTERPRISE INC"/>
    <s v="1400 Charles Blvd Ste 120"/>
    <x v="34"/>
    <x v="0"/>
    <s v="27858"/>
    <x v="1662"/>
    <m/>
    <s v="U"/>
    <s v="Y"/>
    <s v="NC-01"/>
    <x v="0"/>
    <x v="0"/>
    <x v="1"/>
    <x v="0"/>
    <x v="0"/>
    <x v="0"/>
    <s v="Y"/>
    <s v="Y"/>
    <s v="Y"/>
    <s v="Y"/>
    <s v="Subchapter S Corporation"/>
    <s v="N"/>
    <x v="1"/>
    <x v="0"/>
    <x v="0"/>
    <s v="Restaurant"/>
    <n v="0"/>
    <n v="0"/>
    <m/>
  </r>
  <r>
    <x v="1666"/>
    <d v="2021-05-11T00:00:00"/>
    <s v="Oshu llc"/>
    <s v="920 S Jefferson Ave"/>
    <x v="143"/>
    <x v="0"/>
    <s v="28694"/>
    <x v="1663"/>
    <m/>
    <s v="R"/>
    <s v="Y"/>
    <s v="NC-05"/>
    <x v="0"/>
    <x v="0"/>
    <x v="0"/>
    <x v="0"/>
    <x v="0"/>
    <x v="0"/>
    <s v="Y"/>
    <s v="Y"/>
    <s v="Y"/>
    <s v="Y"/>
    <s v="Limited  Liability Company(LLC)"/>
    <s v="N"/>
    <x v="1"/>
    <x v="0"/>
    <x v="1"/>
    <s v="Restaurant"/>
    <n v="0"/>
    <n v="0"/>
    <m/>
  </r>
  <r>
    <x v="1667"/>
    <d v="2021-05-11T00:00:00"/>
    <s v="Subway of Rolesville Inc"/>
    <s v="1332 Reservoir View Ln"/>
    <x v="14"/>
    <x v="0"/>
    <s v="27587"/>
    <x v="1664"/>
    <s v="Subway"/>
    <s v="U"/>
    <s v="Y"/>
    <s v="NC-04"/>
    <x v="0"/>
    <x v="1"/>
    <x v="1"/>
    <x v="0"/>
    <x v="0"/>
    <x v="0"/>
    <s v="Y"/>
    <s v="Y"/>
    <s v="Y"/>
    <s v="Y"/>
    <s v="Subchapter S Corporation"/>
    <s v="N"/>
    <x v="0"/>
    <x v="0"/>
    <x v="1"/>
    <s v="Restaurant"/>
    <n v="0"/>
    <n v="0"/>
    <m/>
  </r>
  <r>
    <x v="1668"/>
    <d v="2021-05-11T00:00:00"/>
    <s v="SALT &amp; PEPPER OF NC INC"/>
    <s v="3793 Samet Dr 180"/>
    <x v="62"/>
    <x v="0"/>
    <s v="27265"/>
    <x v="1665"/>
    <m/>
    <s v="U"/>
    <s v="N"/>
    <s v="NC-06"/>
    <x v="1"/>
    <x v="0"/>
    <x v="0"/>
    <x v="0"/>
    <x v="0"/>
    <x v="0"/>
    <s v="Y"/>
    <s v="Y"/>
    <s v="Y"/>
    <s v="Y"/>
    <s v="Corporation"/>
    <s v="N"/>
    <x v="1"/>
    <x v="0"/>
    <x v="0"/>
    <s v="Restaurant"/>
    <n v="0"/>
    <n v="0"/>
    <m/>
  </r>
  <r>
    <x v="1669"/>
    <d v="2021-05-11T00:00:00"/>
    <s v="L&amp;S General Corporation"/>
    <s v="1100 N Wesleyan Blvd Ste 8008"/>
    <x v="26"/>
    <x v="0"/>
    <s v="27804"/>
    <x v="1666"/>
    <m/>
    <s v="R"/>
    <s v="N"/>
    <s v="NC-01"/>
    <x v="0"/>
    <x v="1"/>
    <x v="1"/>
    <x v="0"/>
    <x v="0"/>
    <x v="0"/>
    <s v="Y"/>
    <s v="Y"/>
    <s v="Y"/>
    <s v="Y"/>
    <s v="Corporation"/>
    <s v="N"/>
    <x v="1"/>
    <x v="0"/>
    <x v="1"/>
    <s v="Restaurant"/>
    <n v="0"/>
    <n v="0"/>
    <m/>
  </r>
  <r>
    <x v="1670"/>
    <d v="2021-05-11T00:00:00"/>
    <s v="ROYAL LOUNGE INC"/>
    <s v="3793 Samet Dr 135"/>
    <x v="62"/>
    <x v="0"/>
    <s v="27265"/>
    <x v="1667"/>
    <m/>
    <s v="U"/>
    <s v="N"/>
    <s v="NC-06"/>
    <x v="1"/>
    <x v="0"/>
    <x v="0"/>
    <x v="0"/>
    <x v="0"/>
    <x v="0"/>
    <s v="Y"/>
    <s v="Y"/>
    <s v="Y"/>
    <s v="Y"/>
    <s v="Corporation"/>
    <s v="N"/>
    <x v="1"/>
    <x v="0"/>
    <x v="0"/>
    <s v="Bar, Saloon, Lounge, Tavern"/>
    <n v="0"/>
    <n v="0"/>
    <m/>
  </r>
  <r>
    <x v="1671"/>
    <d v="2021-05-11T00:00:00"/>
    <s v="Kreative Kravingz"/>
    <s v="1211 DREW ST"/>
    <x v="8"/>
    <x v="0"/>
    <s v="27701"/>
    <x v="1668"/>
    <m/>
    <s v="U"/>
    <s v="Y"/>
    <s v="NC-04"/>
    <x v="0"/>
    <x v="1"/>
    <x v="1"/>
    <x v="1"/>
    <x v="0"/>
    <x v="0"/>
    <s v="Y"/>
    <s v="Y"/>
    <s v="Y"/>
    <s v="Y"/>
    <s v="Limited  Liability Company(LLC)"/>
    <s v="N"/>
    <x v="0"/>
    <x v="0"/>
    <x v="1"/>
    <s v="Food Stand, Food Truck, Food Cart"/>
    <n v="0"/>
    <n v="0"/>
    <m/>
  </r>
  <r>
    <x v="1672"/>
    <d v="2021-05-11T00:00:00"/>
    <s v="Charles McGrady"/>
    <s v="308 MARLIN LN"/>
    <x v="252"/>
    <x v="0"/>
    <s v="27863"/>
    <x v="1669"/>
    <m/>
    <s v="R"/>
    <s v="N"/>
    <s v="NC-01"/>
    <x v="0"/>
    <x v="0"/>
    <x v="0"/>
    <x v="0"/>
    <x v="0"/>
    <x v="0"/>
    <s v="N"/>
    <s v="N"/>
    <s v="Y"/>
    <s v="N"/>
    <s v="Sole Proprietorship"/>
    <s v="N"/>
    <x v="0"/>
    <x v="1"/>
    <x v="0"/>
    <s v="Food Stand, Food Truck, Food Cart"/>
    <n v="0"/>
    <n v="0"/>
    <m/>
  </r>
  <r>
    <x v="1673"/>
    <d v="2021-05-11T00:00:00"/>
    <s v="Brewmasters Inc."/>
    <s v="2117 Forest Hills Rd W"/>
    <x v="101"/>
    <x v="0"/>
    <s v="27893"/>
    <x v="1670"/>
    <m/>
    <s v="R"/>
    <s v="Y"/>
    <s v="NC-01"/>
    <x v="0"/>
    <x v="1"/>
    <x v="1"/>
    <x v="0"/>
    <x v="0"/>
    <x v="0"/>
    <s v="Y"/>
    <s v="Y"/>
    <s v="Y"/>
    <s v="Y"/>
    <s v="Corporation"/>
    <s v="Y"/>
    <x v="1"/>
    <x v="0"/>
    <x v="0"/>
    <s v="Restaurant"/>
    <n v="0"/>
    <n v="0"/>
    <m/>
  </r>
  <r>
    <x v="1674"/>
    <d v="2021-05-11T00:00:00"/>
    <s v="Nived ventures LLC"/>
    <s v="8521 Brier Creek Pkwy Ste 103"/>
    <x v="4"/>
    <x v="0"/>
    <s v="27617"/>
    <x v="1671"/>
    <s v="Rocky Mountain Chocolate Factory"/>
    <s v="U"/>
    <s v="N"/>
    <s v="NC-02"/>
    <x v="0"/>
    <x v="1"/>
    <x v="1"/>
    <x v="0"/>
    <x v="0"/>
    <x v="0"/>
    <s v="Y"/>
    <s v="Y"/>
    <s v="Y"/>
    <s v="Y"/>
    <s v="Limited  Liability Company(LLC)"/>
    <s v="N"/>
    <x v="1"/>
    <x v="0"/>
    <x v="0"/>
    <s v="Other"/>
    <n v="0"/>
    <n v="0"/>
    <m/>
  </r>
  <r>
    <x v="1675"/>
    <d v="2021-05-11T00:00:00"/>
    <s v="Zz BBQ LLC"/>
    <s v="3732 MADELINE WAY"/>
    <x v="4"/>
    <x v="0"/>
    <s v="27610"/>
    <x v="1672"/>
    <m/>
    <s v="U"/>
    <s v="N"/>
    <s v="NC-02"/>
    <x v="0"/>
    <x v="1"/>
    <x v="1"/>
    <x v="0"/>
    <x v="0"/>
    <x v="0"/>
    <s v="Y"/>
    <s v="N"/>
    <s v="Y"/>
    <s v="Y"/>
    <s v="Sole Proprietorship"/>
    <s v="Y"/>
    <x v="0"/>
    <x v="0"/>
    <x v="1"/>
    <s v="Food Stand, Food Truck, Food Cart &amp;&amp; Caterer &amp;&amp; Restaurant"/>
    <n v="0"/>
    <n v="0"/>
    <m/>
  </r>
  <r>
    <x v="1676"/>
    <d v="2021-05-11T00:00:00"/>
    <s v="Balaji Corporation"/>
    <s v="1025 Outlet Center Dr Ste 910"/>
    <x v="253"/>
    <x v="0"/>
    <s v="27577"/>
    <x v="1673"/>
    <m/>
    <s v="R"/>
    <s v="Y"/>
    <s v="NC-07"/>
    <x v="0"/>
    <x v="1"/>
    <x v="1"/>
    <x v="0"/>
    <x v="0"/>
    <x v="0"/>
    <s v="Y"/>
    <s v="Y"/>
    <s v="Y"/>
    <s v="Y"/>
    <s v="Corporation"/>
    <s v="Y"/>
    <x v="0"/>
    <x v="0"/>
    <x v="1"/>
    <s v="Restaurant"/>
    <n v="0"/>
    <n v="0"/>
    <m/>
  </r>
  <r>
    <x v="1677"/>
    <d v="2021-05-11T00:00:00"/>
    <s v="JenCar Ventures Inc"/>
    <s v="4009 Bankshire Ln"/>
    <x v="4"/>
    <x v="0"/>
    <s v="27603"/>
    <x v="1674"/>
    <s v="Auntie Anne's"/>
    <s v="U"/>
    <s v="N"/>
    <s v="NC-02"/>
    <x v="0"/>
    <x v="1"/>
    <x v="1"/>
    <x v="0"/>
    <x v="0"/>
    <x v="0"/>
    <s v="Y"/>
    <s v="Y"/>
    <s v="N"/>
    <s v="Y"/>
    <s v="Corporation"/>
    <s v="N"/>
    <x v="0"/>
    <x v="0"/>
    <x v="1"/>
    <s v="Bakery ** &amp;&amp; Snack and Nonalcoholic Beverage Bar &amp;&amp; Restaurant"/>
    <n v="0"/>
    <n v="0"/>
    <m/>
  </r>
  <r>
    <x v="1678"/>
    <d v="2021-05-11T00:00:00"/>
    <s v="DURHAM CHINA INC"/>
    <s v="1418 AVONDALE DR SUITE 4"/>
    <x v="8"/>
    <x v="0"/>
    <s v="27701"/>
    <x v="1675"/>
    <m/>
    <s v="U"/>
    <s v="Y"/>
    <s v="NC-04"/>
    <x v="0"/>
    <x v="1"/>
    <x v="1"/>
    <x v="0"/>
    <x v="0"/>
    <x v="0"/>
    <s v="Y"/>
    <s v="Y"/>
    <s v="Y"/>
    <s v="Y"/>
    <s v="Corporation"/>
    <s v="N"/>
    <x v="1"/>
    <x v="0"/>
    <x v="0"/>
    <s v="Restaurant"/>
    <n v="0"/>
    <n v="0"/>
    <m/>
  </r>
  <r>
    <x v="1679"/>
    <d v="2021-05-11T00:00:00"/>
    <s v="Cheers Too Management LLC"/>
    <s v="2803 RAEFORD ROAD"/>
    <x v="40"/>
    <x v="0"/>
    <s v="28303"/>
    <x v="1676"/>
    <m/>
    <s v="U"/>
    <s v="Y"/>
    <s v="NC-08"/>
    <x v="0"/>
    <x v="0"/>
    <x v="0"/>
    <x v="0"/>
    <x v="0"/>
    <x v="0"/>
    <s v="Y"/>
    <s v="Y"/>
    <s v="Y"/>
    <s v="Y"/>
    <s v="Subchapter S Corporation"/>
    <s v="N"/>
    <x v="0"/>
    <x v="0"/>
    <x v="1"/>
    <s v="Bar, Saloon, Lounge, Tavern"/>
    <n v="0"/>
    <n v="0"/>
    <m/>
  </r>
  <r>
    <x v="1680"/>
    <d v="2021-05-11T00:00:00"/>
    <s v="T&amp;J Fidakia INC."/>
    <s v="701 W South Main St"/>
    <x v="13"/>
    <x v="0"/>
    <s v="28173"/>
    <x v="1677"/>
    <m/>
    <s v="U"/>
    <s v="N"/>
    <s v="NC-09"/>
    <x v="0"/>
    <x v="1"/>
    <x v="1"/>
    <x v="0"/>
    <x v="0"/>
    <x v="0"/>
    <s v="Y"/>
    <s v="Y"/>
    <s v="Y"/>
    <s v="Y"/>
    <s v="Corporation"/>
    <s v="N"/>
    <x v="0"/>
    <x v="0"/>
    <x v="1"/>
    <s v="Bar, Saloon, Lounge, Tavern &amp;&amp; Restaurant"/>
    <n v="0"/>
    <n v="0"/>
    <m/>
  </r>
  <r>
    <x v="1681"/>
    <d v="2021-05-11T00:00:00"/>
    <s v="MAGICAL S LLC"/>
    <s v="342 MERIN HEIGHT RD"/>
    <x v="59"/>
    <x v="0"/>
    <s v="28546"/>
    <x v="1678"/>
    <m/>
    <s v="U"/>
    <s v="N"/>
    <s v="NC-03"/>
    <x v="1"/>
    <x v="0"/>
    <x v="0"/>
    <x v="0"/>
    <x v="0"/>
    <x v="0"/>
    <s v="Y"/>
    <s v="Y"/>
    <s v="Y"/>
    <s v="Y"/>
    <s v="Limited  Liability Company(LLC)"/>
    <s v="N"/>
    <x v="1"/>
    <x v="0"/>
    <x v="1"/>
    <s v="Restaurant"/>
    <n v="0"/>
    <n v="0"/>
    <m/>
  </r>
  <r>
    <x v="1682"/>
    <d v="2021-05-11T00:00:00"/>
    <s v="LeAnna Lee"/>
    <s v="800 Sandy Cross Rd"/>
    <x v="254"/>
    <x v="0"/>
    <s v="27919"/>
    <x v="1679"/>
    <m/>
    <s v="R"/>
    <s v="N"/>
    <s v="NC-01"/>
    <x v="0"/>
    <x v="1"/>
    <x v="0"/>
    <x v="0"/>
    <x v="0"/>
    <x v="0"/>
    <s v="N"/>
    <s v="Y"/>
    <s v="Y"/>
    <s v="Y"/>
    <s v="Sole Proprietorship"/>
    <s v="N"/>
    <x v="0"/>
    <x v="0"/>
    <x v="1"/>
    <s v="Caterer &amp;&amp; Food Stand, Food Truck, Food Cart"/>
    <n v="0"/>
    <n v="0"/>
    <m/>
  </r>
  <r>
    <x v="1683"/>
    <d v="2021-05-11T00:00:00"/>
    <s v="DEBORAH A VANDEN-HEUVEL"/>
    <s v="209 Riverwalk Cir"/>
    <x v="28"/>
    <x v="0"/>
    <s v="27511"/>
    <x v="1680"/>
    <m/>
    <s v="U"/>
    <s v="N"/>
    <s v="NC-02"/>
    <x v="0"/>
    <x v="0"/>
    <x v="1"/>
    <x v="0"/>
    <x v="1"/>
    <x v="1"/>
    <s v="Y"/>
    <s v="N"/>
    <s v="Y"/>
    <s v="Y"/>
    <s v="Sole Proprietorship"/>
    <s v="N"/>
    <x v="0"/>
    <x v="0"/>
    <x v="1"/>
    <s v="Snack and Nonalcoholic Beverage Bar &amp;&amp; Bar, Saloon, Lounge, Tavern &amp;&amp; Caterer &amp;&amp; Food Stand, Food Truck, Food Cart &amp;&amp; Restaurant"/>
    <n v="0"/>
    <n v="0"/>
    <m/>
  </r>
  <r>
    <x v="1684"/>
    <d v="2021-05-11T00:00:00"/>
    <s v="NUMBER ONE FUJI LLC"/>
    <s v="588 CENTRAL ST"/>
    <x v="255"/>
    <x v="0"/>
    <s v="28638"/>
    <x v="1681"/>
    <m/>
    <s v="R"/>
    <s v="N"/>
    <s v="NC-05"/>
    <x v="0"/>
    <x v="0"/>
    <x v="1"/>
    <x v="0"/>
    <x v="0"/>
    <x v="0"/>
    <s v="Y"/>
    <s v="Y"/>
    <s v="Y"/>
    <s v="Y"/>
    <s v="Corporation"/>
    <s v="N"/>
    <x v="0"/>
    <x v="0"/>
    <x v="1"/>
    <s v="Restaurant"/>
    <n v="0"/>
    <n v="0"/>
    <m/>
  </r>
  <r>
    <x v="1685"/>
    <d v="2021-05-11T00:00:00"/>
    <s v="EJChan inc"/>
    <s v="437 N Main St"/>
    <x v="7"/>
    <x v="0"/>
    <s v="28792"/>
    <x v="1682"/>
    <m/>
    <s v="R"/>
    <s v="Y"/>
    <s v="NC-11"/>
    <x v="1"/>
    <x v="0"/>
    <x v="0"/>
    <x v="0"/>
    <x v="0"/>
    <x v="0"/>
    <s v="Y"/>
    <s v="Y"/>
    <s v="Y"/>
    <s v="Y"/>
    <s v="Corporation"/>
    <s v="N"/>
    <x v="0"/>
    <x v="0"/>
    <x v="1"/>
    <s v="Restaurant"/>
    <n v="0"/>
    <n v="0"/>
    <m/>
  </r>
  <r>
    <x v="1686"/>
    <d v="2021-05-11T00:00:00"/>
    <s v="New Panda LLC"/>
    <s v="230 Thompson St"/>
    <x v="7"/>
    <x v="0"/>
    <s v="28792"/>
    <x v="1683"/>
    <m/>
    <s v="R"/>
    <s v="Y"/>
    <s v="NC-11"/>
    <x v="0"/>
    <x v="0"/>
    <x v="1"/>
    <x v="1"/>
    <x v="0"/>
    <x v="0"/>
    <s v="Y"/>
    <s v="Y"/>
    <s v="Y"/>
    <s v="Y"/>
    <s v="Limited  Liability Company(LLC)"/>
    <s v="N"/>
    <x v="0"/>
    <x v="0"/>
    <x v="1"/>
    <s v="Restaurant"/>
    <n v="0"/>
    <n v="0"/>
    <m/>
  </r>
  <r>
    <x v="1687"/>
    <d v="2021-05-11T00:00:00"/>
    <s v="GTG TOLANI &amp; HIATT INC"/>
    <s v="3639 Saddle Brook Dr"/>
    <x v="256"/>
    <x v="0"/>
    <s v="27370"/>
    <x v="1684"/>
    <s v="East Coast Wings &amp; Grill"/>
    <s v="R"/>
    <s v="N"/>
    <s v="NC-13"/>
    <x v="0"/>
    <x v="0"/>
    <x v="0"/>
    <x v="0"/>
    <x v="0"/>
    <x v="0"/>
    <s v="Y"/>
    <s v="Y"/>
    <s v="Y"/>
    <s v="Y"/>
    <s v="Corporation"/>
    <s v="N"/>
    <x v="0"/>
    <x v="1"/>
    <x v="1"/>
    <s v="Restaurant"/>
    <n v="0"/>
    <n v="0"/>
    <m/>
  </r>
  <r>
    <x v="1688"/>
    <d v="2021-05-11T00:00:00"/>
    <s v="House at Gatewood"/>
    <s v="4017 McKee School Rd"/>
    <x v="257"/>
    <x v="0"/>
    <s v="27541"/>
    <x v="1685"/>
    <m/>
    <s v="R"/>
    <s v="N"/>
    <s v="NC-04"/>
    <x v="1"/>
    <x v="1"/>
    <x v="0"/>
    <x v="0"/>
    <x v="0"/>
    <x v="0"/>
    <s v="Y"/>
    <s v="Y"/>
    <s v="Y"/>
    <s v="Y"/>
    <s v="Limited  Liability Company(LLC)"/>
    <s v="N"/>
    <x v="0"/>
    <x v="0"/>
    <x v="1"/>
    <s v="Restaurant"/>
    <n v="0"/>
    <n v="0"/>
    <m/>
  </r>
  <r>
    <x v="1689"/>
    <d v="2021-05-11T00:00:00"/>
    <s v="Third St Donuts Inc"/>
    <s v="101 N 3rd St"/>
    <x v="0"/>
    <x v="0"/>
    <s v="28401"/>
    <x v="1686"/>
    <s v="Dunkin' Donuts"/>
    <s v="U"/>
    <s v="Y"/>
    <s v="NC-07"/>
    <x v="0"/>
    <x v="1"/>
    <x v="0"/>
    <x v="1"/>
    <x v="1"/>
    <x v="0"/>
    <s v="Y"/>
    <s v="Y"/>
    <s v="N"/>
    <s v="Y"/>
    <s v="Subchapter S Corporation"/>
    <s v="N"/>
    <x v="1"/>
    <x v="0"/>
    <x v="1"/>
    <s v="Restaurant"/>
    <n v="0"/>
    <n v="0"/>
    <m/>
  </r>
  <r>
    <x v="1690"/>
    <d v="2021-05-11T00:00:00"/>
    <s v="CASA GRANDE 4 INC"/>
    <s v="2206 Roxie St NE"/>
    <x v="113"/>
    <x v="0"/>
    <s v="28083"/>
    <x v="1687"/>
    <m/>
    <s v="R"/>
    <s v="Y"/>
    <s v="NC-08"/>
    <x v="1"/>
    <x v="1"/>
    <x v="0"/>
    <x v="0"/>
    <x v="0"/>
    <x v="0"/>
    <s v="Y"/>
    <s v="Y"/>
    <s v="Y"/>
    <s v="Y"/>
    <s v="Corporation"/>
    <s v="Y"/>
    <x v="1"/>
    <x v="0"/>
    <x v="0"/>
    <s v="Restaurant"/>
    <n v="0"/>
    <n v="0"/>
    <m/>
  </r>
  <r>
    <x v="1691"/>
    <d v="2021-05-11T00:00:00"/>
    <s v="NC Lobster LLC"/>
    <s v="204 Diggory Dr"/>
    <x v="88"/>
    <x v="0"/>
    <s v="27540"/>
    <x v="1688"/>
    <m/>
    <s v="R"/>
    <s v="N"/>
    <s v="NC-02"/>
    <x v="0"/>
    <x v="1"/>
    <x v="1"/>
    <x v="0"/>
    <x v="1"/>
    <x v="0"/>
    <s v="Y"/>
    <s v="Y"/>
    <s v="Y"/>
    <s v="Y"/>
    <s v="Limited  Liability Company(LLC)"/>
    <s v="N"/>
    <x v="0"/>
    <x v="0"/>
    <x v="1"/>
    <s v="Restaurant"/>
    <n v="0"/>
    <n v="0"/>
    <m/>
  </r>
  <r>
    <x v="1692"/>
    <d v="2021-05-11T00:00:00"/>
    <s v="MARIOLINO'S ITALIAN CUISINE INC."/>
    <s v="495 HWY 64 BUSINESS"/>
    <x v="181"/>
    <x v="0"/>
    <s v="28904"/>
    <x v="1689"/>
    <m/>
    <s v="R"/>
    <s v="Y"/>
    <s v="NC-11"/>
    <x v="1"/>
    <x v="0"/>
    <x v="0"/>
    <x v="0"/>
    <x v="0"/>
    <x v="0"/>
    <s v="Y"/>
    <s v="Y"/>
    <s v="Y"/>
    <s v="Y"/>
    <s v="Subchapter S Corporation"/>
    <s v="N"/>
    <x v="1"/>
    <x v="0"/>
    <x v="0"/>
    <s v="Restaurant"/>
    <n v="0"/>
    <n v="0"/>
    <m/>
  </r>
  <r>
    <x v="1693"/>
    <d v="2021-05-11T00:00:00"/>
    <s v="ZC HAWAIIAN BBQ INC"/>
    <s v="2224 GOLDEN GATE DR"/>
    <x v="12"/>
    <x v="0"/>
    <s v="27405"/>
    <x v="1690"/>
    <m/>
    <s v="U"/>
    <s v="Y"/>
    <s v="NC-06"/>
    <x v="1"/>
    <x v="0"/>
    <x v="0"/>
    <x v="0"/>
    <x v="0"/>
    <x v="0"/>
    <s v="Y"/>
    <s v="Y"/>
    <s v="Y"/>
    <s v="Y"/>
    <s v="Subchapter S Corporation"/>
    <s v="Y"/>
    <x v="0"/>
    <x v="0"/>
    <x v="1"/>
    <s v="Restaurant"/>
    <n v="0"/>
    <n v="0"/>
    <m/>
  </r>
  <r>
    <x v="1694"/>
    <d v="2021-05-11T00:00:00"/>
    <s v="Feeney's Frozen Yogurt Inc."/>
    <s v="2994 Grasmere Dr"/>
    <x v="12"/>
    <x v="0"/>
    <s v="27410"/>
    <x v="1691"/>
    <m/>
    <s v="U"/>
    <s v="N"/>
    <s v="NC-06"/>
    <x v="0"/>
    <x v="0"/>
    <x v="1"/>
    <x v="0"/>
    <x v="0"/>
    <x v="0"/>
    <s v="Y"/>
    <s v="Y"/>
    <s v="Y"/>
    <s v="Y"/>
    <s v="Corporation"/>
    <s v="N"/>
    <x v="0"/>
    <x v="0"/>
    <x v="1"/>
    <s v="Restaurant"/>
    <n v="0"/>
    <n v="0"/>
    <m/>
  </r>
  <r>
    <x v="1695"/>
    <d v="2021-05-11T00:00:00"/>
    <s v="GERBER BLAZE LLC"/>
    <s v="1840 Hendersonville Rd STE A"/>
    <x v="9"/>
    <x v="0"/>
    <s v="28803"/>
    <x v="1692"/>
    <s v="Blaze Pizza"/>
    <s v="U"/>
    <s v="N"/>
    <s v="NC-11"/>
    <x v="0"/>
    <x v="0"/>
    <x v="0"/>
    <x v="0"/>
    <x v="0"/>
    <x v="0"/>
    <s v="Y"/>
    <s v="Y"/>
    <s v="Y"/>
    <s v="Y"/>
    <s v="Limited  Liability Company(LLC)"/>
    <s v="N"/>
    <x v="1"/>
    <x v="0"/>
    <x v="0"/>
    <s v="Restaurant"/>
    <n v="0"/>
    <n v="0"/>
    <m/>
  </r>
  <r>
    <x v="1696"/>
    <d v="2021-05-11T00:00:00"/>
    <s v="Nori Asian Fusion and Sushi Bar"/>
    <s v="1412 Barclay Pointe Blvd Ste 1006"/>
    <x v="0"/>
    <x v="0"/>
    <s v="28412"/>
    <x v="1693"/>
    <m/>
    <s v="U"/>
    <s v="N"/>
    <s v="NC-07"/>
    <x v="1"/>
    <x v="0"/>
    <x v="0"/>
    <x v="0"/>
    <x v="0"/>
    <x v="0"/>
    <s v="Y"/>
    <s v="Y"/>
    <s v="Y"/>
    <s v="Y"/>
    <s v="Corporation"/>
    <s v="N"/>
    <x v="0"/>
    <x v="0"/>
    <x v="1"/>
    <s v="Restaurant"/>
    <n v="0"/>
    <n v="0"/>
    <m/>
  </r>
  <r>
    <x v="1697"/>
    <d v="2021-05-11T00:00:00"/>
    <s v="TDY LLC"/>
    <s v="13200 Falls Of Neuse Rd Ste 117"/>
    <x v="4"/>
    <x v="0"/>
    <s v="27614"/>
    <x v="1694"/>
    <m/>
    <s v="U"/>
    <s v="N"/>
    <s v="NC-04"/>
    <x v="0"/>
    <x v="1"/>
    <x v="1"/>
    <x v="0"/>
    <x v="0"/>
    <x v="0"/>
    <s v="Y"/>
    <s v="N"/>
    <s v="Y"/>
    <s v="N"/>
    <s v="Limited  Liability Company(LLC)"/>
    <s v="N"/>
    <x v="0"/>
    <x v="0"/>
    <x v="1"/>
    <s v="Restaurant"/>
    <n v="0"/>
    <n v="0"/>
    <m/>
  </r>
  <r>
    <x v="1698"/>
    <d v="2021-05-11T00:00:00"/>
    <s v="Pamalahall llc"/>
    <s v="204 Us Hwy 17 South"/>
    <x v="207"/>
    <x v="0"/>
    <s v="28445"/>
    <x v="1695"/>
    <m/>
    <s v="U"/>
    <s v="N"/>
    <s v="NC-03"/>
    <x v="0"/>
    <x v="1"/>
    <x v="1"/>
    <x v="1"/>
    <x v="1"/>
    <x v="1"/>
    <s v="N"/>
    <s v="Y"/>
    <s v="N"/>
    <s v="Y"/>
    <s v="Limited  Liability Company(LLC)"/>
    <s v="N"/>
    <x v="0"/>
    <x v="0"/>
    <x v="1"/>
    <s v="Restaurant"/>
    <n v="0"/>
    <n v="0"/>
    <m/>
  </r>
  <r>
    <x v="1699"/>
    <d v="2021-05-11T00:00:00"/>
    <s v="CARY FARM SUBWAY INC."/>
    <s v="2010 Kildaire Farm Rd"/>
    <x v="28"/>
    <x v="0"/>
    <s v="27518"/>
    <x v="1696"/>
    <s v="Subway"/>
    <s v="U"/>
    <s v="N"/>
    <s v="NC-02"/>
    <x v="1"/>
    <x v="0"/>
    <x v="0"/>
    <x v="0"/>
    <x v="0"/>
    <x v="0"/>
    <s v="Y"/>
    <s v="Y"/>
    <s v="Y"/>
    <s v="Y"/>
    <s v="Corporation"/>
    <s v="N"/>
    <x v="1"/>
    <x v="0"/>
    <x v="0"/>
    <s v="Restaurant"/>
    <n v="0"/>
    <n v="0"/>
    <m/>
  </r>
  <r>
    <x v="1700"/>
    <d v="2021-05-11T00:00:00"/>
    <s v="Tasu Asian Bistro and Sushi INC"/>
    <s v="8919 Brier Creek Pkwy"/>
    <x v="4"/>
    <x v="0"/>
    <s v="27617"/>
    <x v="1697"/>
    <m/>
    <s v="U"/>
    <s v="N"/>
    <s v="NC-02"/>
    <x v="0"/>
    <x v="1"/>
    <x v="1"/>
    <x v="0"/>
    <x v="1"/>
    <x v="1"/>
    <s v="Y"/>
    <s v="Y"/>
    <s v="Y"/>
    <s v="Y"/>
    <s v="Corporation"/>
    <s v="N"/>
    <x v="1"/>
    <x v="0"/>
    <x v="0"/>
    <s v="Restaurant"/>
    <n v="0"/>
    <n v="0"/>
    <m/>
  </r>
  <r>
    <x v="1701"/>
    <d v="2021-05-11T00:00:00"/>
    <s v="NI ASIAN KITCHEN INC"/>
    <s v="8817 SIX FORKS RD"/>
    <x v="4"/>
    <x v="0"/>
    <s v="27615"/>
    <x v="1698"/>
    <m/>
    <s v="U"/>
    <s v="N"/>
    <s v="NC-02"/>
    <x v="1"/>
    <x v="0"/>
    <x v="0"/>
    <x v="0"/>
    <x v="0"/>
    <x v="0"/>
    <s v="Y"/>
    <s v="Y"/>
    <s v="Y"/>
    <s v="Y"/>
    <s v="Corporation"/>
    <s v="N"/>
    <x v="0"/>
    <x v="0"/>
    <x v="1"/>
    <s v="Restaurant"/>
    <n v="0"/>
    <n v="0"/>
    <m/>
  </r>
  <r>
    <x v="1702"/>
    <d v="2021-05-11T00:00:00"/>
    <s v="CAJUN RESTAURANT DURHAM LLC"/>
    <s v="2608 Erwin Rd #104"/>
    <x v="8"/>
    <x v="0"/>
    <s v="27705"/>
    <x v="1699"/>
    <s v="Hook &amp; Reel"/>
    <s v="U"/>
    <s v="Y"/>
    <s v="NC-04"/>
    <x v="1"/>
    <x v="0"/>
    <x v="0"/>
    <x v="0"/>
    <x v="0"/>
    <x v="0"/>
    <s v="Y"/>
    <s v="Y"/>
    <s v="Y"/>
    <s v="Y"/>
    <s v="Limited  Liability Company(LLC)"/>
    <s v="N"/>
    <x v="1"/>
    <x v="0"/>
    <x v="0"/>
    <s v="Restaurant"/>
    <n v="0"/>
    <n v="0"/>
    <m/>
  </r>
  <r>
    <x v="1703"/>
    <d v="2021-05-11T00:00:00"/>
    <s v="Bokaninas LLC"/>
    <s v="105 Greenfield Heights Blvd"/>
    <x v="70"/>
    <x v="0"/>
    <s v="28532"/>
    <x v="1700"/>
    <m/>
    <s v="U"/>
    <s v="N"/>
    <s v="NC-03"/>
    <x v="0"/>
    <x v="1"/>
    <x v="0"/>
    <x v="0"/>
    <x v="0"/>
    <x v="0"/>
    <s v="Y"/>
    <s v="Y"/>
    <s v="Y"/>
    <s v="Y"/>
    <s v="Limited  Liability Company(LLC)"/>
    <s v="N"/>
    <x v="0"/>
    <x v="1"/>
    <x v="1"/>
    <s v="Restaurant"/>
    <n v="0"/>
    <n v="0"/>
    <m/>
  </r>
  <r>
    <x v="1704"/>
    <d v="2021-05-11T00:00:00"/>
    <s v="Marleys LLC"/>
    <s v="6228 Yadkin Rd"/>
    <x v="40"/>
    <x v="0"/>
    <s v="28303"/>
    <x v="1701"/>
    <m/>
    <s v="U"/>
    <s v="N"/>
    <s v="NC-08"/>
    <x v="1"/>
    <x v="1"/>
    <x v="1"/>
    <x v="0"/>
    <x v="0"/>
    <x v="0"/>
    <s v="Y"/>
    <s v="Y"/>
    <s v="Y"/>
    <s v="Y"/>
    <s v="Single Member LLC"/>
    <s v="N"/>
    <x v="1"/>
    <x v="1"/>
    <x v="0"/>
    <s v="Bar, Saloon, Lounge, Tavern &amp;&amp; Restaurant"/>
    <n v="0"/>
    <n v="0"/>
    <m/>
  </r>
  <r>
    <x v="1705"/>
    <d v="2021-05-11T00:00:00"/>
    <s v="Felipe Castillo"/>
    <s v="37 Union St S Ste A"/>
    <x v="22"/>
    <x v="0"/>
    <s v="28025"/>
    <x v="1702"/>
    <m/>
    <s v="U"/>
    <s v="Y"/>
    <s v="NC-08"/>
    <x v="0"/>
    <x v="1"/>
    <x v="1"/>
    <x v="1"/>
    <x v="1"/>
    <x v="1"/>
    <s v="Y"/>
    <s v="Y"/>
    <s v="N"/>
    <s v="N"/>
    <s v="Limited  Liability Company(LLC)"/>
    <s v="N"/>
    <x v="1"/>
    <x v="0"/>
    <x v="0"/>
    <s v="Restaurant"/>
    <n v="0"/>
    <n v="0"/>
    <m/>
  </r>
  <r>
    <x v="1706"/>
    <d v="2021-05-11T00:00:00"/>
    <s v="NEW CHINA CAFE INC"/>
    <s v="2564 Kinmere Dr"/>
    <x v="66"/>
    <x v="0"/>
    <s v="28056"/>
    <x v="1703"/>
    <m/>
    <s v="U"/>
    <s v="N"/>
    <s v="NC-05"/>
    <x v="0"/>
    <x v="0"/>
    <x v="1"/>
    <x v="0"/>
    <x v="0"/>
    <x v="0"/>
    <s v="Y"/>
    <s v="Y"/>
    <s v="Y"/>
    <s v="Y"/>
    <s v="Corporation"/>
    <s v="N"/>
    <x v="1"/>
    <x v="0"/>
    <x v="0"/>
    <s v="Restaurant"/>
    <n v="0"/>
    <n v="0"/>
    <m/>
  </r>
  <r>
    <x v="1707"/>
    <d v="2021-05-11T00:00:00"/>
    <s v="Hibachi Oak Lake Inc"/>
    <s v="2908 Oak Lake Blvd Ste 108"/>
    <x v="11"/>
    <x v="0"/>
    <s v="28208"/>
    <x v="1704"/>
    <m/>
    <s v="U"/>
    <s v="Y"/>
    <s v="NC-12"/>
    <x v="1"/>
    <x v="0"/>
    <x v="1"/>
    <x v="0"/>
    <x v="0"/>
    <x v="0"/>
    <s v="Y"/>
    <s v="Y"/>
    <s v="Y"/>
    <s v="Y"/>
    <s v="Subchapter S Corporation"/>
    <s v="Y"/>
    <x v="1"/>
    <x v="0"/>
    <x v="1"/>
    <s v="Restaurant"/>
    <n v="0"/>
    <n v="0"/>
    <m/>
  </r>
  <r>
    <x v="1708"/>
    <d v="2021-05-11T00:00:00"/>
    <s v="Subway of Five Points Inc"/>
    <s v="1332 Reservoir View Ln"/>
    <x v="14"/>
    <x v="0"/>
    <s v="27587"/>
    <x v="1705"/>
    <s v="Subway"/>
    <s v="U"/>
    <s v="Y"/>
    <s v="NC-04"/>
    <x v="0"/>
    <x v="1"/>
    <x v="1"/>
    <x v="0"/>
    <x v="0"/>
    <x v="0"/>
    <s v="Y"/>
    <s v="Y"/>
    <s v="Y"/>
    <s v="Y"/>
    <s v="Corporation"/>
    <s v="N"/>
    <x v="0"/>
    <x v="0"/>
    <x v="1"/>
    <s v="Restaurant"/>
    <n v="0"/>
    <n v="0"/>
    <m/>
  </r>
  <r>
    <x v="1709"/>
    <d v="2021-05-11T00:00:00"/>
    <s v="Webb-Ferretti Inc."/>
    <s v="3520 S College Rd Unit A"/>
    <x v="0"/>
    <x v="0"/>
    <s v="28412"/>
    <x v="1706"/>
    <m/>
    <s v="U"/>
    <s v="N"/>
    <s v="NC-07"/>
    <x v="0"/>
    <x v="0"/>
    <x v="1"/>
    <x v="0"/>
    <x v="1"/>
    <x v="0"/>
    <s v="Y"/>
    <s v="Y"/>
    <s v="Y"/>
    <s v="Y"/>
    <s v="Corporation"/>
    <s v="N"/>
    <x v="0"/>
    <x v="0"/>
    <x v="1"/>
    <s v="Caterer &amp;&amp; Restaurant"/>
    <n v="0"/>
    <n v="0"/>
    <m/>
  </r>
  <r>
    <x v="1710"/>
    <d v="2021-05-11T00:00:00"/>
    <s v="fat gold fish llc"/>
    <s v="905 W Main St suite 20-H"/>
    <x v="8"/>
    <x v="0"/>
    <s v="27701"/>
    <x v="1707"/>
    <m/>
    <s v="U"/>
    <s v="Y"/>
    <s v="NC-04"/>
    <x v="0"/>
    <x v="1"/>
    <x v="1"/>
    <x v="0"/>
    <x v="0"/>
    <x v="0"/>
    <s v="Y"/>
    <s v="Y"/>
    <s v="Y"/>
    <s v="Y"/>
    <s v="Limited  Liability Company(LLC)"/>
    <s v="N"/>
    <x v="1"/>
    <x v="0"/>
    <x v="0"/>
    <s v="Snack and Nonalcoholic Beverage Bar"/>
    <n v="0"/>
    <n v="0"/>
    <m/>
  </r>
  <r>
    <x v="1711"/>
    <d v="2021-05-11T00:00:00"/>
    <s v="Brushy Mountain Smokehouse and Creamery LLC"/>
    <s v="201 Wilkesboro Blvd."/>
    <x v="258"/>
    <x v="0"/>
    <s v="28659"/>
    <x v="1708"/>
    <m/>
    <s v="R"/>
    <s v="Y"/>
    <s v="NC-05"/>
    <x v="0"/>
    <x v="0"/>
    <x v="1"/>
    <x v="0"/>
    <x v="0"/>
    <x v="0"/>
    <s v="Y"/>
    <s v="Y"/>
    <s v="Y"/>
    <s v="Y"/>
    <s v="Limited  Liability Company(LLC)"/>
    <s v="Y"/>
    <x v="0"/>
    <x v="1"/>
    <x v="0"/>
    <s v="Caterer &amp;&amp; Food Stand, Food Truck, Food Cart &amp;&amp; Restaurant"/>
    <n v="0"/>
    <n v="0"/>
    <m/>
  </r>
  <r>
    <x v="1712"/>
    <d v="2021-05-11T00:00:00"/>
    <s v="Frankie Turner"/>
    <s v="118.N Fort Fisher Blvd"/>
    <x v="86"/>
    <x v="0"/>
    <s v="28449"/>
    <x v="1709"/>
    <m/>
    <s v="U"/>
    <s v="N"/>
    <s v="NC-07"/>
    <x v="0"/>
    <x v="0"/>
    <x v="1"/>
    <x v="0"/>
    <x v="0"/>
    <x v="0"/>
    <s v="Y"/>
    <s v="Y"/>
    <s v="Y"/>
    <s v="Y"/>
    <s v="Limited  Liability Company(LLC)"/>
    <s v="N"/>
    <x v="0"/>
    <x v="0"/>
    <x v="1"/>
    <s v="Food Stand, Food Truck, Food Cart &amp;&amp; Restaurant"/>
    <n v="0"/>
    <n v="0"/>
    <m/>
  </r>
  <r>
    <x v="1713"/>
    <d v="2021-05-11T00:00:00"/>
    <s v="MONTERREY MEXICAN GRILL 2 LLC"/>
    <s v="1722 Fordham Blvd"/>
    <x v="3"/>
    <x v="0"/>
    <s v="27514"/>
    <x v="1710"/>
    <m/>
    <s v="U"/>
    <s v="N"/>
    <s v="NC-04"/>
    <x v="1"/>
    <x v="0"/>
    <x v="0"/>
    <x v="0"/>
    <x v="0"/>
    <x v="0"/>
    <s v="Y"/>
    <s v="Y"/>
    <s v="Y"/>
    <s v="Y"/>
    <s v="Corporation"/>
    <s v="N"/>
    <x v="1"/>
    <x v="0"/>
    <x v="0"/>
    <s v="Restaurant"/>
    <n v="0"/>
    <n v="0"/>
    <m/>
  </r>
  <r>
    <x v="1714"/>
    <d v="2021-05-11T00:00:00"/>
    <s v="Iron Gate Winery Inc."/>
    <s v="2540 Lynch Store Rd"/>
    <x v="162"/>
    <x v="0"/>
    <s v="27302"/>
    <x v="1711"/>
    <m/>
    <s v="U"/>
    <s v="N"/>
    <s v="NC-04"/>
    <x v="0"/>
    <x v="0"/>
    <x v="1"/>
    <x v="0"/>
    <x v="1"/>
    <x v="0"/>
    <s v="Y"/>
    <s v="Y"/>
    <s v="Y"/>
    <s v="Y"/>
    <s v="Subchapter S Corporation"/>
    <s v="N"/>
    <x v="0"/>
    <x v="0"/>
    <x v="1"/>
    <s v="Winery **"/>
    <n v="0"/>
    <n v="0"/>
    <m/>
  </r>
  <r>
    <x v="1715"/>
    <d v="2021-05-11T00:00:00"/>
    <s v="The Coffee Lodge of NC"/>
    <s v="1623 Buffalo Shoals Rd"/>
    <x v="72"/>
    <x v="0"/>
    <s v="28677"/>
    <x v="1712"/>
    <m/>
    <s v="R"/>
    <s v="N"/>
    <s v="NC-10"/>
    <x v="1"/>
    <x v="0"/>
    <x v="1"/>
    <x v="0"/>
    <x v="0"/>
    <x v="0"/>
    <s v="Y"/>
    <s v="Y"/>
    <s v="Y"/>
    <s v="Y"/>
    <s v="Limited  Liability Company(LLC)"/>
    <s v="Y"/>
    <x v="0"/>
    <x v="0"/>
    <x v="1"/>
    <s v="Other"/>
    <n v="0"/>
    <n v="0"/>
    <m/>
  </r>
  <r>
    <x v="1716"/>
    <d v="2021-05-11T00:00:00"/>
    <s v="Zen Sushi inc"/>
    <s v="640 Merrimon Ave Ste 205"/>
    <x v="9"/>
    <x v="0"/>
    <s v="28804"/>
    <x v="1713"/>
    <m/>
    <s v="U"/>
    <s v="N"/>
    <s v="NC-11"/>
    <x v="0"/>
    <x v="0"/>
    <x v="1"/>
    <x v="0"/>
    <x v="1"/>
    <x v="1"/>
    <s v="Y"/>
    <s v="Y"/>
    <s v="Y"/>
    <s v="Y"/>
    <s v="Subchapter S Corporation"/>
    <s v="N"/>
    <x v="1"/>
    <x v="0"/>
    <x v="0"/>
    <s v="Restaurant"/>
    <n v="0"/>
    <n v="0"/>
    <m/>
  </r>
  <r>
    <x v="1717"/>
    <d v="2021-05-11T00:00:00"/>
    <s v="keith marley"/>
    <s v="2538 Wonderland Trl"/>
    <x v="87"/>
    <x v="0"/>
    <s v="28645"/>
    <x v="1714"/>
    <m/>
    <s v="R"/>
    <s v="Y"/>
    <s v="NC-05"/>
    <x v="0"/>
    <x v="0"/>
    <x v="1"/>
    <x v="0"/>
    <x v="0"/>
    <x v="1"/>
    <s v="Y"/>
    <s v="Y"/>
    <s v="Y"/>
    <s v="Y"/>
    <s v="Sole Proprietorship"/>
    <s v="N"/>
    <x v="0"/>
    <x v="0"/>
    <x v="1"/>
    <s v="Restaurant"/>
    <n v="0"/>
    <n v="0"/>
    <m/>
  </r>
  <r>
    <x v="1718"/>
    <d v="2021-05-11T00:00:00"/>
    <s v="SRI LAKSHMI FOODS LLC"/>
    <s v="9539 Pinnacle Dr Ste 100"/>
    <x v="11"/>
    <x v="0"/>
    <s v="28262"/>
    <x v="1715"/>
    <m/>
    <s v="U"/>
    <s v="N"/>
    <s v="NC-08"/>
    <x v="0"/>
    <x v="0"/>
    <x v="1"/>
    <x v="0"/>
    <x v="0"/>
    <x v="0"/>
    <s v="Y"/>
    <s v="Y"/>
    <s v="Y"/>
    <s v="Y"/>
    <s v="Limited  Liability Company(LLC)"/>
    <s v="N"/>
    <x v="1"/>
    <x v="0"/>
    <x v="0"/>
    <s v="Restaurant"/>
    <n v="0"/>
    <n v="0"/>
    <m/>
  </r>
  <r>
    <x v="1719"/>
    <d v="2021-05-11T00:00:00"/>
    <s v="XIU HUA LIN"/>
    <s v="3711 ELMSLEY CT STE104"/>
    <x v="12"/>
    <x v="0"/>
    <s v="27406"/>
    <x v="1716"/>
    <m/>
    <s v="U"/>
    <s v="N"/>
    <s v="NC-06"/>
    <x v="1"/>
    <x v="0"/>
    <x v="0"/>
    <x v="0"/>
    <x v="0"/>
    <x v="0"/>
    <s v="Y"/>
    <s v="Y"/>
    <s v="Y"/>
    <s v="Y"/>
    <s v="Sole Proprietorship"/>
    <s v="N"/>
    <x v="0"/>
    <x v="0"/>
    <x v="1"/>
    <s v="Restaurant"/>
    <n v="0"/>
    <n v="0"/>
    <m/>
  </r>
  <r>
    <x v="1720"/>
    <d v="2021-05-11T00:00:00"/>
    <s v="CSX Investment Corp"/>
    <s v="714 Greenville Blvd SE Ste F1"/>
    <x v="34"/>
    <x v="0"/>
    <s v="27858"/>
    <x v="1717"/>
    <m/>
    <s v="U"/>
    <s v="Y"/>
    <s v="NC-01"/>
    <x v="0"/>
    <x v="1"/>
    <x v="1"/>
    <x v="0"/>
    <x v="0"/>
    <x v="0"/>
    <s v="Y"/>
    <s v="Y"/>
    <s v="Y"/>
    <s v="Y"/>
    <s v="Corporation"/>
    <s v="N"/>
    <x v="1"/>
    <x v="0"/>
    <x v="1"/>
    <s v="Restaurant"/>
    <n v="0"/>
    <n v="0"/>
    <m/>
  </r>
  <r>
    <x v="1721"/>
    <d v="2021-05-11T00:00:00"/>
    <s v="Amys Pizza Inc"/>
    <s v="113 Pointe South Dr"/>
    <x v="176"/>
    <x v="0"/>
    <s v="27317"/>
    <x v="1718"/>
    <m/>
    <s v="R"/>
    <s v="Y"/>
    <s v="NC-06"/>
    <x v="0"/>
    <x v="0"/>
    <x v="0"/>
    <x v="0"/>
    <x v="0"/>
    <x v="0"/>
    <s v="Y"/>
    <s v="Y"/>
    <s v="Y"/>
    <s v="Y"/>
    <s v="Corporation"/>
    <s v="N"/>
    <x v="0"/>
    <x v="0"/>
    <x v="1"/>
    <s v="Restaurant"/>
    <n v="0"/>
    <n v="0"/>
    <m/>
  </r>
  <r>
    <x v="1722"/>
    <d v="2021-05-11T00:00:00"/>
    <s v="nrs llc"/>
    <s v="8036 providence rd suit 900"/>
    <x v="11"/>
    <x v="0"/>
    <s v="28277"/>
    <x v="1719"/>
    <m/>
    <s v="U"/>
    <s v="N"/>
    <s v="NC-09"/>
    <x v="1"/>
    <x v="1"/>
    <x v="1"/>
    <x v="0"/>
    <x v="0"/>
    <x v="0"/>
    <s v="Y"/>
    <s v="Y"/>
    <s v="Y"/>
    <s v="Y"/>
    <s v="Limited  Liability Company(LLC)"/>
    <s v="N"/>
    <x v="0"/>
    <x v="0"/>
    <x v="1"/>
    <s v="Restaurant"/>
    <n v="0"/>
    <n v="0"/>
    <m/>
  </r>
  <r>
    <x v="1723"/>
    <d v="2021-05-11T00:00:00"/>
    <s v="All Things Foods L.L.C."/>
    <s v="9716 Long Hill Dr"/>
    <x v="11"/>
    <x v="0"/>
    <s v="28214"/>
    <x v="1720"/>
    <m/>
    <s v="U"/>
    <s v="N"/>
    <s v="NC-12"/>
    <x v="0"/>
    <x v="0"/>
    <x v="1"/>
    <x v="0"/>
    <x v="0"/>
    <x v="0"/>
    <s v="Y"/>
    <s v="Y"/>
    <s v="Y"/>
    <s v="Y"/>
    <s v="Limited  Liability Company(LLC)"/>
    <s v="Y"/>
    <x v="1"/>
    <x v="0"/>
    <x v="1"/>
    <s v="Caterer"/>
    <n v="0"/>
    <n v="0"/>
    <m/>
  </r>
  <r>
    <x v="1724"/>
    <d v="2021-05-11T00:00:00"/>
    <s v="SHOGUN JR EXPRESS INC"/>
    <s v="700 S REILLY RD STE 108"/>
    <x v="40"/>
    <x v="0"/>
    <s v="28314"/>
    <x v="1721"/>
    <m/>
    <s v="U"/>
    <s v="N"/>
    <s v="NC-08"/>
    <x v="1"/>
    <x v="0"/>
    <x v="0"/>
    <x v="0"/>
    <x v="0"/>
    <x v="0"/>
    <s v="Y"/>
    <s v="Y"/>
    <s v="Y"/>
    <s v="Y"/>
    <s v="Corporation"/>
    <s v="N"/>
    <x v="1"/>
    <x v="0"/>
    <x v="0"/>
    <s v="Restaurant"/>
    <n v="0"/>
    <n v="0"/>
    <m/>
  </r>
  <r>
    <x v="1725"/>
    <d v="2021-05-11T00:00:00"/>
    <s v="Funtastic Foods LLC"/>
    <s v="412 Pinetree Lane"/>
    <x v="152"/>
    <x v="0"/>
    <s v="28390"/>
    <x v="1722"/>
    <m/>
    <s v="R"/>
    <s v="Y"/>
    <s v="NC-08"/>
    <x v="0"/>
    <x v="1"/>
    <x v="1"/>
    <x v="0"/>
    <x v="0"/>
    <x v="0"/>
    <s v="Y"/>
    <s v="N"/>
    <s v="Y"/>
    <s v="N"/>
    <s v="Limited  Liability Company(LLC)"/>
    <s v="N"/>
    <x v="1"/>
    <x v="1"/>
    <x v="0"/>
    <s v="Food Stand, Food Truck, Food Cart"/>
    <n v="0"/>
    <n v="0"/>
    <m/>
  </r>
  <r>
    <x v="1726"/>
    <d v="2021-05-11T00:00:00"/>
    <s v="Greene's Cafe of Forest City INC."/>
    <s v="858 W Main St"/>
    <x v="15"/>
    <x v="0"/>
    <s v="28043"/>
    <x v="1723"/>
    <m/>
    <s v="R"/>
    <s v="Y"/>
    <s v="NC-05"/>
    <x v="0"/>
    <x v="0"/>
    <x v="1"/>
    <x v="0"/>
    <x v="0"/>
    <x v="0"/>
    <s v="Y"/>
    <s v="N"/>
    <s v="Y"/>
    <s v="Y"/>
    <s v="Subchapter S Corporation"/>
    <s v="Y"/>
    <x v="0"/>
    <x v="1"/>
    <x v="0"/>
    <s v="Other &amp;&amp; Restaurant"/>
    <n v="0"/>
    <n v="0"/>
    <m/>
  </r>
  <r>
    <x v="1727"/>
    <d v="2021-05-11T00:00:00"/>
    <s v="Sheng Ramen LLC"/>
    <s v="15201 John J Delaney Dr Ste B"/>
    <x v="11"/>
    <x v="0"/>
    <s v="28277"/>
    <x v="1724"/>
    <m/>
    <s v="U"/>
    <s v="N"/>
    <s v="NC-09"/>
    <x v="0"/>
    <x v="0"/>
    <x v="0"/>
    <x v="0"/>
    <x v="0"/>
    <x v="0"/>
    <s v="Y"/>
    <s v="Y"/>
    <s v="Y"/>
    <s v="Y"/>
    <s v="Limited  Liability Company(LLC)"/>
    <s v="N"/>
    <x v="1"/>
    <x v="0"/>
    <x v="0"/>
    <s v="Restaurant"/>
    <n v="0"/>
    <n v="0"/>
    <m/>
  </r>
  <r>
    <x v="1728"/>
    <d v="2021-05-11T00:00:00"/>
    <s v="Copeland Springs Farm LLC"/>
    <s v="193b Lorax Lane"/>
    <x v="114"/>
    <x v="0"/>
    <s v="27312"/>
    <x v="1725"/>
    <m/>
    <s v="R"/>
    <s v="N"/>
    <s v="NC-04"/>
    <x v="1"/>
    <x v="1"/>
    <x v="0"/>
    <x v="1"/>
    <x v="1"/>
    <x v="0"/>
    <s v="Y"/>
    <s v="Y"/>
    <s v="N"/>
    <s v="Y"/>
    <s v="Limited  Liability Company(LLC)"/>
    <s v="N"/>
    <x v="0"/>
    <x v="0"/>
    <x v="1"/>
    <s v="Restaurant"/>
    <n v="0"/>
    <n v="0"/>
    <m/>
  </r>
  <r>
    <x v="1729"/>
    <d v="2021-05-11T00:00:00"/>
    <s v="L &amp; T DRAGON BUFFET INC"/>
    <s v="1409 W Ehringhaus St"/>
    <x v="24"/>
    <x v="0"/>
    <s v="27909"/>
    <x v="1726"/>
    <m/>
    <s v="R"/>
    <s v="Y"/>
    <s v="NC-03"/>
    <x v="1"/>
    <x v="0"/>
    <x v="0"/>
    <x v="0"/>
    <x v="0"/>
    <x v="0"/>
    <s v="Y"/>
    <s v="Y"/>
    <s v="Y"/>
    <s v="Y"/>
    <s v="Corporation"/>
    <s v="Y"/>
    <x v="0"/>
    <x v="0"/>
    <x v="1"/>
    <s v="Restaurant"/>
    <n v="0"/>
    <n v="0"/>
    <m/>
  </r>
  <r>
    <x v="1730"/>
    <d v="2021-05-11T00:00:00"/>
    <s v="PLATES GO LLC"/>
    <s v="6014 Duraleigh Rd"/>
    <x v="4"/>
    <x v="0"/>
    <s v="27612"/>
    <x v="1727"/>
    <m/>
    <s v="U"/>
    <s v="N"/>
    <s v="NC-02"/>
    <x v="1"/>
    <x v="0"/>
    <x v="0"/>
    <x v="0"/>
    <x v="0"/>
    <x v="0"/>
    <s v="Y"/>
    <s v="Y"/>
    <s v="Y"/>
    <s v="Y"/>
    <s v="Limited  Liability Company(LLC)"/>
    <s v="N"/>
    <x v="1"/>
    <x v="0"/>
    <x v="1"/>
    <s v="Restaurant"/>
    <n v="0"/>
    <n v="0"/>
    <m/>
  </r>
  <r>
    <x v="1731"/>
    <d v="2021-05-11T00:00:00"/>
    <s v="Patou LLC"/>
    <s v="605 S Madison St"/>
    <x v="29"/>
    <x v="0"/>
    <s v="28472"/>
    <x v="1728"/>
    <m/>
    <s v="R"/>
    <s v="Y"/>
    <s v="NC-07"/>
    <x v="1"/>
    <x v="1"/>
    <x v="1"/>
    <x v="1"/>
    <x v="1"/>
    <x v="0"/>
    <s v="N"/>
    <s v="Y"/>
    <s v="N"/>
    <s v="N"/>
    <s v="Limited  Liability Company(LLC)"/>
    <s v="N"/>
    <x v="1"/>
    <x v="0"/>
    <x v="1"/>
    <s v="Restaurant"/>
    <n v="0"/>
    <n v="0"/>
    <m/>
  </r>
  <r>
    <x v="1732"/>
    <d v="2021-05-11T00:00:00"/>
    <s v="Yong  Wen Zhu"/>
    <s v="3709 Battleground Ave Ste E"/>
    <x v="12"/>
    <x v="0"/>
    <s v="27410"/>
    <x v="1729"/>
    <m/>
    <s v="U"/>
    <s v="N"/>
    <s v="NC-06"/>
    <x v="0"/>
    <x v="1"/>
    <x v="1"/>
    <x v="0"/>
    <x v="0"/>
    <x v="0"/>
    <s v="Y"/>
    <s v="Y"/>
    <s v="Y"/>
    <s v="Y"/>
    <s v="Self-Employed Individuals"/>
    <s v="N"/>
    <x v="1"/>
    <x v="0"/>
    <x v="0"/>
    <s v="Restaurant"/>
    <n v="0"/>
    <n v="0"/>
    <m/>
  </r>
  <r>
    <x v="1733"/>
    <d v="2021-05-11T00:00:00"/>
    <s v="BCG GROUP INC  HUNAM CHINESE RESTAURANT"/>
    <s v="1127 E 10TH ST"/>
    <x v="17"/>
    <x v="0"/>
    <s v="27870"/>
    <x v="1730"/>
    <m/>
    <s v="R"/>
    <s v="Y"/>
    <s v="NC-01"/>
    <x v="1"/>
    <x v="0"/>
    <x v="0"/>
    <x v="0"/>
    <x v="0"/>
    <x v="0"/>
    <s v="Y"/>
    <s v="Y"/>
    <s v="Y"/>
    <s v="Y"/>
    <s v="Corporation"/>
    <s v="Y"/>
    <x v="1"/>
    <x v="0"/>
    <x v="0"/>
    <s v="Restaurant"/>
    <n v="0"/>
    <n v="0"/>
    <m/>
  </r>
  <r>
    <x v="1734"/>
    <d v="2021-05-11T00:00:00"/>
    <s v="Angelena Love"/>
    <s v="101 S Reilly Rd"/>
    <x v="40"/>
    <x v="0"/>
    <s v="28314"/>
    <x v="1731"/>
    <m/>
    <s v="U"/>
    <s v="N"/>
    <s v="NC-08"/>
    <x v="0"/>
    <x v="0"/>
    <x v="0"/>
    <x v="0"/>
    <x v="0"/>
    <x v="0"/>
    <s v="Y"/>
    <s v="N"/>
    <s v="Y"/>
    <s v="Y"/>
    <s v="Partnership"/>
    <s v="N"/>
    <x v="1"/>
    <x v="0"/>
    <x v="1"/>
    <s v="Food Stand, Food Truck, Food Cart"/>
    <n v="0"/>
    <n v="0"/>
    <m/>
  </r>
  <r>
    <x v="1735"/>
    <d v="2021-05-11T00:00:00"/>
    <s v="Brouwerij Cursus Keme"/>
    <s v="155 Thompson St"/>
    <x v="9"/>
    <x v="0"/>
    <s v="28803"/>
    <x v="1732"/>
    <m/>
    <s v="U"/>
    <s v="Y"/>
    <s v="NC-11"/>
    <x v="0"/>
    <x v="0"/>
    <x v="0"/>
    <x v="0"/>
    <x v="0"/>
    <x v="0"/>
    <s v="Y"/>
    <s v="N"/>
    <s v="Y"/>
    <s v="Y"/>
    <s v="Limited  Liability Company(LLC)"/>
    <s v="N"/>
    <x v="0"/>
    <x v="0"/>
    <x v="1"/>
    <s v="Licensed Alcohol Producer"/>
    <n v="0"/>
    <n v="0"/>
    <m/>
  </r>
  <r>
    <x v="1736"/>
    <d v="2021-05-11T00:00:00"/>
    <s v="A&amp;K Enterprises of North Carolina Inc"/>
    <s v="4623 W Gate City Blvd Ste E"/>
    <x v="12"/>
    <x v="0"/>
    <s v="27407"/>
    <x v="1733"/>
    <m/>
    <s v="U"/>
    <s v="N"/>
    <s v="NC-06"/>
    <x v="0"/>
    <x v="1"/>
    <x v="1"/>
    <x v="0"/>
    <x v="1"/>
    <x v="0"/>
    <s v="N"/>
    <s v="Y"/>
    <s v="N"/>
    <s v="Y"/>
    <s v="Corporation"/>
    <s v="N"/>
    <x v="1"/>
    <x v="0"/>
    <x v="1"/>
    <s v="Restaurant"/>
    <n v="0"/>
    <n v="0"/>
    <m/>
  </r>
  <r>
    <x v="1737"/>
    <d v="2021-05-11T00:00:00"/>
    <s v="Sweet Beans Inc"/>
    <s v="2302 Arendell St Ste G"/>
    <x v="1"/>
    <x v="0"/>
    <s v="28557"/>
    <x v="1734"/>
    <m/>
    <s v="R"/>
    <s v="Y"/>
    <s v="NC-03"/>
    <x v="0"/>
    <x v="1"/>
    <x v="1"/>
    <x v="1"/>
    <x v="1"/>
    <x v="0"/>
    <s v="Y"/>
    <s v="Y"/>
    <s v="N"/>
    <s v="Y"/>
    <s v="Corporation"/>
    <s v="N"/>
    <x v="0"/>
    <x v="0"/>
    <x v="1"/>
    <s v="Restaurant"/>
    <n v="0"/>
    <n v="0"/>
    <m/>
  </r>
  <r>
    <x v="1738"/>
    <d v="2021-05-11T00:00:00"/>
    <s v="TIRAMISU CAFE INC."/>
    <s v="6008 Falls Of Neuse Rd"/>
    <x v="4"/>
    <x v="0"/>
    <s v="27609"/>
    <x v="1735"/>
    <m/>
    <s v="U"/>
    <s v="N"/>
    <s v="NC-02"/>
    <x v="1"/>
    <x v="0"/>
    <x v="1"/>
    <x v="0"/>
    <x v="0"/>
    <x v="0"/>
    <s v="Y"/>
    <s v="Y"/>
    <s v="Y"/>
    <s v="Y"/>
    <s v="Corporation"/>
    <s v="N"/>
    <x v="1"/>
    <x v="0"/>
    <x v="0"/>
    <s v="Restaurant"/>
    <n v="0"/>
    <n v="0"/>
    <m/>
  </r>
  <r>
    <x v="1739"/>
    <d v="2021-05-11T00:00:00"/>
    <s v="CBK OF NC INC"/>
    <s v="2575 Highway 105 S"/>
    <x v="48"/>
    <x v="0"/>
    <s v="28607"/>
    <x v="1736"/>
    <s v="Barberitos"/>
    <s v="R"/>
    <s v="N"/>
    <s v="NC-05"/>
    <x v="1"/>
    <x v="0"/>
    <x v="1"/>
    <x v="0"/>
    <x v="0"/>
    <x v="0"/>
    <s v="Y"/>
    <s v="Y"/>
    <s v="Y"/>
    <s v="Y"/>
    <s v="Subchapter S Corporation"/>
    <s v="N"/>
    <x v="0"/>
    <x v="0"/>
    <x v="1"/>
    <s v="Restaurant"/>
    <n v="0"/>
    <n v="0"/>
    <m/>
  </r>
  <r>
    <x v="1740"/>
    <d v="2021-05-11T00:00:00"/>
    <s v="LISA HOMESLEY"/>
    <s v="30 Windy Hill Cir"/>
    <x v="259"/>
    <x v="0"/>
    <s v="28120"/>
    <x v="1737"/>
    <m/>
    <s v="U"/>
    <s v="N"/>
    <s v="NC-05"/>
    <x v="0"/>
    <x v="0"/>
    <x v="1"/>
    <x v="0"/>
    <x v="0"/>
    <x v="1"/>
    <s v="N"/>
    <s v="N"/>
    <s v="Y"/>
    <s v="Y"/>
    <s v="Independent Contractors"/>
    <s v="Y"/>
    <x v="0"/>
    <x v="0"/>
    <x v="1"/>
    <s v="Restaurant"/>
    <n v="0"/>
    <n v="0"/>
    <m/>
  </r>
  <r>
    <x v="1741"/>
    <d v="2021-05-11T00:00:00"/>
    <s v="MIN'S ASIAN FUSION ICHIBAN RESTAURANT INC."/>
    <s v="28 NC HWY 33 WEST"/>
    <x v="260"/>
    <x v="0"/>
    <s v="27817"/>
    <x v="1738"/>
    <m/>
    <s v="R"/>
    <s v="N"/>
    <s v="NC-03"/>
    <x v="1"/>
    <x v="0"/>
    <x v="1"/>
    <x v="0"/>
    <x v="0"/>
    <x v="0"/>
    <s v="Y"/>
    <s v="Y"/>
    <s v="Y"/>
    <s v="Y"/>
    <s v="Corporation"/>
    <s v="N"/>
    <x v="1"/>
    <x v="0"/>
    <x v="0"/>
    <s v="Restaurant"/>
    <n v="0"/>
    <n v="0"/>
    <m/>
  </r>
  <r>
    <x v="1742"/>
    <d v="2021-05-11T00:00:00"/>
    <s v="Taco Riendo 3 Inc"/>
    <s v="3619 Reynolda Rd"/>
    <x v="54"/>
    <x v="0"/>
    <n v="27106"/>
    <x v="1739"/>
    <m/>
    <s v="U"/>
    <s v="Y"/>
    <s v="NC-06"/>
    <x v="1"/>
    <x v="0"/>
    <x v="0"/>
    <x v="0"/>
    <x v="0"/>
    <x v="0"/>
    <s v="Y"/>
    <s v="Y"/>
    <s v="Y"/>
    <s v="Y"/>
    <s v="Corporation"/>
    <s v="N"/>
    <x v="1"/>
    <x v="0"/>
    <x v="0"/>
    <s v="Restaurant"/>
    <n v="0"/>
    <n v="0"/>
    <m/>
  </r>
  <r>
    <x v="1743"/>
    <d v="2021-05-11T00:00:00"/>
    <s v="KISORO JAPANESE RESTAURANT INC"/>
    <s v="1587 Liberty Dr"/>
    <x v="148"/>
    <x v="0"/>
    <s v="27360"/>
    <x v="1740"/>
    <m/>
    <s v="R"/>
    <s v="N"/>
    <s v="NC-13"/>
    <x v="1"/>
    <x v="0"/>
    <x v="0"/>
    <x v="0"/>
    <x v="0"/>
    <x v="0"/>
    <s v="Y"/>
    <s v="Y"/>
    <s v="Y"/>
    <s v="Y"/>
    <s v="Corporation"/>
    <s v="Y"/>
    <x v="1"/>
    <x v="0"/>
    <x v="0"/>
    <s v="Restaurant"/>
    <n v="0"/>
    <n v="0"/>
    <m/>
  </r>
  <r>
    <x v="1744"/>
    <d v="2021-05-11T00:00:00"/>
    <s v="Asheville Yacht Club"/>
    <s v="87 Patton Ave"/>
    <x v="9"/>
    <x v="0"/>
    <s v="28801"/>
    <x v="1741"/>
    <m/>
    <s v="U"/>
    <s v="Y"/>
    <s v="NC-11"/>
    <x v="0"/>
    <x v="0"/>
    <x v="1"/>
    <x v="0"/>
    <x v="0"/>
    <x v="0"/>
    <s v="Y"/>
    <s v="Y"/>
    <s v="Y"/>
    <s v="Y"/>
    <s v="Limited  Liability Company(LLC)"/>
    <s v="N"/>
    <x v="0"/>
    <x v="0"/>
    <x v="1"/>
    <s v="Bar, Saloon, Lounge, Tavern &amp;&amp; Restaurant"/>
    <n v="0"/>
    <n v="0"/>
    <m/>
  </r>
  <r>
    <x v="1745"/>
    <d v="2021-05-11T00:00:00"/>
    <s v="Frederick Brown"/>
    <s v="24 Us Highway 221"/>
    <x v="23"/>
    <x v="0"/>
    <s v="28675"/>
    <x v="1742"/>
    <m/>
    <s v="R"/>
    <s v="N"/>
    <s v="NC-05"/>
    <x v="1"/>
    <x v="0"/>
    <x v="0"/>
    <x v="0"/>
    <x v="0"/>
    <x v="0"/>
    <s v="Y"/>
    <s v="Y"/>
    <s v="Y"/>
    <s v="Y"/>
    <s v="Limited  Liability Company(LLC)"/>
    <s v="Y"/>
    <x v="1"/>
    <x v="0"/>
    <x v="0"/>
    <s v="Caterer &amp;&amp; Restaurant"/>
    <n v="0"/>
    <n v="0"/>
    <m/>
  </r>
  <r>
    <x v="1746"/>
    <d v="2021-05-11T00:00:00"/>
    <s v="HUI SHEN CEN"/>
    <s v="1575 A NEW GARDEN RD"/>
    <x v="12"/>
    <x v="0"/>
    <s v="27410"/>
    <x v="1743"/>
    <m/>
    <s v="U"/>
    <s v="N"/>
    <s v="NC-06"/>
    <x v="1"/>
    <x v="0"/>
    <x v="0"/>
    <x v="0"/>
    <x v="0"/>
    <x v="0"/>
    <s v="Y"/>
    <s v="Y"/>
    <s v="Y"/>
    <s v="Y"/>
    <s v="Limited  Liability Company(LLC)"/>
    <s v="N"/>
    <x v="1"/>
    <x v="0"/>
    <x v="0"/>
    <s v="Restaurant"/>
    <n v="0"/>
    <n v="0"/>
    <m/>
  </r>
  <r>
    <x v="1747"/>
    <d v="2021-05-11T00:00:00"/>
    <s v="30 Love Inc"/>
    <s v="1127 Military Cutoff Rd"/>
    <x v="0"/>
    <x v="0"/>
    <s v="28405"/>
    <x v="1744"/>
    <s v="Dunkin' Donuts"/>
    <s v="U"/>
    <s v="N"/>
    <s v="NC-07"/>
    <x v="0"/>
    <x v="1"/>
    <x v="0"/>
    <x v="1"/>
    <x v="0"/>
    <x v="0"/>
    <s v="Y"/>
    <s v="Y"/>
    <s v="N"/>
    <s v="Y"/>
    <s v="Corporation"/>
    <s v="N"/>
    <x v="1"/>
    <x v="0"/>
    <x v="1"/>
    <s v="Restaurant"/>
    <n v="0"/>
    <n v="0"/>
    <m/>
  </r>
  <r>
    <x v="1748"/>
    <d v="2021-05-11T00:00:00"/>
    <s v="MONTERREY MEXICAN RESTAURANT 66 INC"/>
    <s v="1001 E WT Harris Blvd SUITE A"/>
    <x v="11"/>
    <x v="0"/>
    <s v="28213"/>
    <x v="1745"/>
    <m/>
    <s v="U"/>
    <s v="Y"/>
    <s v="NC-08"/>
    <x v="1"/>
    <x v="0"/>
    <x v="0"/>
    <x v="0"/>
    <x v="0"/>
    <x v="0"/>
    <s v="Y"/>
    <s v="Y"/>
    <s v="Y"/>
    <s v="Y"/>
    <s v="Corporation"/>
    <s v="Y"/>
    <x v="1"/>
    <x v="0"/>
    <x v="0"/>
    <s v="Restaurant"/>
    <n v="0"/>
    <n v="0"/>
    <m/>
  </r>
  <r>
    <x v="1749"/>
    <d v="2021-05-11T00:00:00"/>
    <s v="Peter Ormond Ormond"/>
    <s v="1866 CHRISTIAN LIGHT ROAD"/>
    <x v="189"/>
    <x v="0"/>
    <s v="27526"/>
    <x v="1746"/>
    <m/>
    <s v="R"/>
    <s v="N"/>
    <s v="NC-02"/>
    <x v="0"/>
    <x v="1"/>
    <x v="1"/>
    <x v="0"/>
    <x v="0"/>
    <x v="0"/>
    <s v="N"/>
    <s v="Y"/>
    <s v="Y"/>
    <s v="Y"/>
    <s v="Sole Proprietorship"/>
    <s v="Y"/>
    <x v="1"/>
    <x v="0"/>
    <x v="0"/>
    <s v="Other"/>
    <n v="0"/>
    <n v="0"/>
    <m/>
  </r>
  <r>
    <x v="1750"/>
    <d v="2021-05-11T00:00:00"/>
    <s v="Belmont Breakfast Group LLC"/>
    <s v="6425 Wilkinson Blvd Suite A"/>
    <x v="261"/>
    <x v="0"/>
    <s v="28012"/>
    <x v="1747"/>
    <s v="Famous Toastery"/>
    <s v="U"/>
    <s v="N"/>
    <s v="NC-05"/>
    <x v="1"/>
    <x v="1"/>
    <x v="1"/>
    <x v="1"/>
    <x v="1"/>
    <x v="1"/>
    <s v="N"/>
    <s v="Y"/>
    <s v="N"/>
    <s v="N"/>
    <s v="Limited  Liability Company(LLC)"/>
    <s v="N"/>
    <x v="0"/>
    <x v="0"/>
    <x v="1"/>
    <s v="Restaurant"/>
    <n v="0"/>
    <n v="0"/>
    <m/>
  </r>
  <r>
    <x v="1751"/>
    <d v="2021-05-11T00:00:00"/>
    <s v="G58 CUISINE INC"/>
    <s v="10958 Chapel Hill Rd"/>
    <x v="2"/>
    <x v="0"/>
    <s v="27560"/>
    <x v="1748"/>
    <m/>
    <s v="U"/>
    <s v="N"/>
    <s v="NC-02"/>
    <x v="1"/>
    <x v="1"/>
    <x v="0"/>
    <x v="0"/>
    <x v="0"/>
    <x v="0"/>
    <s v="Y"/>
    <s v="Y"/>
    <s v="Y"/>
    <s v="Y"/>
    <s v="Corporation"/>
    <s v="N"/>
    <x v="1"/>
    <x v="0"/>
    <x v="1"/>
    <s v="Restaurant"/>
    <n v="0"/>
    <n v="0"/>
    <m/>
  </r>
  <r>
    <x v="1752"/>
    <d v="2021-05-11T00:00:00"/>
    <s v="DKT Jones LLC"/>
    <s v="2141 Colington Rd"/>
    <x v="153"/>
    <x v="0"/>
    <s v="27948"/>
    <x v="1749"/>
    <m/>
    <s v="U"/>
    <s v="Y"/>
    <s v="NC-03"/>
    <x v="0"/>
    <x v="1"/>
    <x v="1"/>
    <x v="0"/>
    <x v="0"/>
    <x v="0"/>
    <s v="Y"/>
    <s v="N"/>
    <s v="Y"/>
    <s v="Y"/>
    <s v="Limited  Liability Company(LLC)"/>
    <s v="N"/>
    <x v="0"/>
    <x v="0"/>
    <x v="1"/>
    <s v="Snack and Nonalcoholic Beverage Bar"/>
    <n v="0"/>
    <n v="0"/>
    <m/>
  </r>
  <r>
    <x v="1753"/>
    <d v="2021-05-11T00:00:00"/>
    <s v="BEM Enterprises LLC"/>
    <s v="425 Clark Blvd"/>
    <x v="262"/>
    <x v="0"/>
    <s v="28337"/>
    <x v="1750"/>
    <m/>
    <s v="R"/>
    <s v="Y"/>
    <s v="NC-07"/>
    <x v="1"/>
    <x v="0"/>
    <x v="0"/>
    <x v="0"/>
    <x v="0"/>
    <x v="0"/>
    <s v="Y"/>
    <s v="Y"/>
    <s v="Y"/>
    <s v="Y"/>
    <s v="Limited  Liability Company(LLC)"/>
    <s v="N"/>
    <x v="1"/>
    <x v="0"/>
    <x v="0"/>
    <s v="Restaurant"/>
    <n v="0"/>
    <n v="0"/>
    <m/>
  </r>
  <r>
    <x v="1754"/>
    <d v="2021-05-11T00:00:00"/>
    <s v="Restaurant X1 INC"/>
    <s v="408 S Main St"/>
    <x v="43"/>
    <x v="0"/>
    <s v="28036"/>
    <x v="1751"/>
    <m/>
    <s v="U"/>
    <s v="N"/>
    <s v="NC-08"/>
    <x v="0"/>
    <x v="0"/>
    <x v="0"/>
    <x v="0"/>
    <x v="0"/>
    <x v="0"/>
    <s v="Y"/>
    <s v="Y"/>
    <s v="Y"/>
    <s v="Y"/>
    <s v="Corporation"/>
    <s v="N"/>
    <x v="0"/>
    <x v="0"/>
    <x v="1"/>
    <s v="Restaurant"/>
    <n v="0"/>
    <n v="0"/>
    <m/>
  </r>
  <r>
    <x v="1755"/>
    <d v="2021-05-11T00:00:00"/>
    <s v="Tu International LLC"/>
    <s v="5433 Wade Park Blvd Ste 280"/>
    <x v="4"/>
    <x v="0"/>
    <s v="27607"/>
    <x v="1752"/>
    <m/>
    <s v="U"/>
    <s v="N"/>
    <s v="NC-02"/>
    <x v="0"/>
    <x v="1"/>
    <x v="0"/>
    <x v="0"/>
    <x v="0"/>
    <x v="0"/>
    <s v="Y"/>
    <s v="Y"/>
    <s v="Y"/>
    <s v="Y"/>
    <s v="Limited  Liability Company(LLC)"/>
    <s v="N"/>
    <x v="1"/>
    <x v="0"/>
    <x v="1"/>
    <s v="Restaurant"/>
    <n v="0"/>
    <n v="0"/>
    <m/>
  </r>
  <r>
    <x v="1756"/>
    <d v="2021-05-11T00:00:00"/>
    <s v="Salty Caper  LLC"/>
    <s v="329 S Church St"/>
    <x v="78"/>
    <x v="0"/>
    <s v="28144"/>
    <x v="1753"/>
    <m/>
    <s v="R"/>
    <s v="Y"/>
    <s v="NC-13"/>
    <x v="1"/>
    <x v="1"/>
    <x v="1"/>
    <x v="1"/>
    <x v="1"/>
    <x v="0"/>
    <s v="Y"/>
    <s v="Y"/>
    <s v="N"/>
    <s v="N"/>
    <s v="Limited  Liability Company(LLC)"/>
    <s v="N"/>
    <x v="0"/>
    <x v="0"/>
    <x v="1"/>
    <s v="Restaurant"/>
    <n v="0"/>
    <n v="0"/>
    <m/>
  </r>
  <r>
    <x v="1757"/>
    <d v="2021-05-11T00:00:00"/>
    <s v="Pulcinella Italian Restaurant LLC"/>
    <s v="4711 Hope Valley Rd Ste 1-E"/>
    <x v="8"/>
    <x v="0"/>
    <s v="27707"/>
    <x v="1754"/>
    <m/>
    <s v="U"/>
    <s v="N"/>
    <s v="NC-04"/>
    <x v="0"/>
    <x v="0"/>
    <x v="1"/>
    <x v="0"/>
    <x v="0"/>
    <x v="0"/>
    <s v="Y"/>
    <s v="Y"/>
    <s v="Y"/>
    <s v="Y"/>
    <s v="Limited  Liability Company(LLC)"/>
    <s v="Y"/>
    <x v="0"/>
    <x v="0"/>
    <x v="1"/>
    <s v="Restaurant"/>
    <n v="0"/>
    <n v="0"/>
    <m/>
  </r>
  <r>
    <x v="1758"/>
    <d v="2021-05-11T00:00:00"/>
    <s v="Phil's Deli Inc."/>
    <s v="4223-6 Providence Road"/>
    <x v="11"/>
    <x v="0"/>
    <s v="28211"/>
    <x v="1755"/>
    <m/>
    <s v="U"/>
    <s v="Y"/>
    <s v="NC-09"/>
    <x v="0"/>
    <x v="1"/>
    <x v="0"/>
    <x v="1"/>
    <x v="1"/>
    <x v="0"/>
    <s v="Y"/>
    <s v="Y"/>
    <s v="N"/>
    <s v="Y"/>
    <s v="Corporation"/>
    <s v="N"/>
    <x v="0"/>
    <x v="1"/>
    <x v="1"/>
    <s v="Restaurant"/>
    <n v="0"/>
    <n v="0"/>
    <m/>
  </r>
  <r>
    <x v="1759"/>
    <d v="2021-05-11T00:00:00"/>
    <s v="TC LEE GARDEN INC"/>
    <s v="5470 Apex Peakway"/>
    <x v="140"/>
    <x v="0"/>
    <s v="27502"/>
    <x v="1756"/>
    <m/>
    <s v="U"/>
    <s v="N"/>
    <s v="NC-02"/>
    <x v="1"/>
    <x v="0"/>
    <x v="0"/>
    <x v="0"/>
    <x v="0"/>
    <x v="0"/>
    <s v="Y"/>
    <s v="Y"/>
    <s v="Y"/>
    <s v="Y"/>
    <s v="Subchapter S Corporation"/>
    <s v="N"/>
    <x v="1"/>
    <x v="0"/>
    <x v="0"/>
    <s v="Restaurant"/>
    <n v="0"/>
    <n v="0"/>
    <m/>
  </r>
  <r>
    <x v="1760"/>
    <d v="2021-05-11T00:00:00"/>
    <s v="Zeko's of Whiteville Inc."/>
    <s v="1334 S Madison St"/>
    <x v="29"/>
    <x v="0"/>
    <s v="28472"/>
    <x v="1757"/>
    <m/>
    <s v="R"/>
    <s v="Y"/>
    <s v="NC-07"/>
    <x v="0"/>
    <x v="1"/>
    <x v="1"/>
    <x v="1"/>
    <x v="1"/>
    <x v="1"/>
    <s v="Y"/>
    <s v="Y"/>
    <s v="N"/>
    <s v="Y"/>
    <s v="Subchapter S Corporation"/>
    <s v="N"/>
    <x v="1"/>
    <x v="0"/>
    <x v="0"/>
    <s v="Restaurant"/>
    <n v="0"/>
    <n v="0"/>
    <m/>
  </r>
  <r>
    <x v="1761"/>
    <d v="2021-05-11T00:00:00"/>
    <s v="Timothy Francis"/>
    <s v="307 W Granville St"/>
    <x v="121"/>
    <x v="0"/>
    <s v="27983"/>
    <x v="1758"/>
    <m/>
    <s v="R"/>
    <s v="Y"/>
    <s v="NC-01"/>
    <x v="0"/>
    <x v="1"/>
    <x v="1"/>
    <x v="1"/>
    <x v="0"/>
    <x v="0"/>
    <s v="Y"/>
    <s v="N"/>
    <s v="N"/>
    <s v="Y"/>
    <s v="Sole Proprietorship"/>
    <s v="N"/>
    <x v="0"/>
    <x v="1"/>
    <x v="0"/>
    <s v="Restaurant"/>
    <n v="0"/>
    <n v="0"/>
    <m/>
  </r>
  <r>
    <x v="1762"/>
    <d v="2021-05-11T00:00:00"/>
    <s v="Rude Awakening Inc"/>
    <s v="227 Hay St"/>
    <x v="40"/>
    <x v="0"/>
    <s v="28301"/>
    <x v="1759"/>
    <m/>
    <s v="U"/>
    <s v="Y"/>
    <s v="NC-08"/>
    <x v="1"/>
    <x v="1"/>
    <x v="1"/>
    <x v="0"/>
    <x v="0"/>
    <x v="1"/>
    <s v="Y"/>
    <s v="N"/>
    <s v="N"/>
    <s v="Y"/>
    <s v="Corporation"/>
    <s v="Y"/>
    <x v="0"/>
    <x v="0"/>
    <x v="1"/>
    <s v="Restaurant"/>
    <n v="0"/>
    <n v="0"/>
    <m/>
  </r>
  <r>
    <x v="1763"/>
    <d v="2021-05-11T00:00:00"/>
    <s v="CHEN HOUSE INC"/>
    <s v="2104 Phillips Ave"/>
    <x v="12"/>
    <x v="0"/>
    <s v="27405"/>
    <x v="1760"/>
    <m/>
    <s v="U"/>
    <s v="Y"/>
    <s v="NC-06"/>
    <x v="0"/>
    <x v="1"/>
    <x v="1"/>
    <x v="0"/>
    <x v="0"/>
    <x v="0"/>
    <s v="Y"/>
    <s v="Y"/>
    <s v="Y"/>
    <s v="Y"/>
    <s v="Corporation"/>
    <s v="Y"/>
    <x v="1"/>
    <x v="0"/>
    <x v="1"/>
    <s v="Restaurant"/>
    <n v="0"/>
    <n v="0"/>
    <m/>
  </r>
  <r>
    <x v="1764"/>
    <d v="2021-05-11T00:00:00"/>
    <s v="Bones Grill"/>
    <s v="129 W HAMLET ST"/>
    <x v="263"/>
    <x v="0"/>
    <s v="27864"/>
    <x v="1761"/>
    <m/>
    <s v="R"/>
    <s v="N"/>
    <s v="NC-01"/>
    <x v="1"/>
    <x v="0"/>
    <x v="0"/>
    <x v="0"/>
    <x v="0"/>
    <x v="0"/>
    <s v="Y"/>
    <s v="Y"/>
    <s v="Y"/>
    <s v="Y"/>
    <s v="Limited  Liability Company(LLC)"/>
    <s v="Y"/>
    <x v="1"/>
    <x v="0"/>
    <x v="0"/>
    <s v="Restaurant"/>
    <n v="0"/>
    <n v="0"/>
    <m/>
  </r>
  <r>
    <x v="1765"/>
    <d v="2021-05-11T00:00:00"/>
    <s v="Ni Brother Inc."/>
    <s v="4040 Ed Dr. Suite 121"/>
    <x v="4"/>
    <x v="0"/>
    <s v="27612"/>
    <x v="1762"/>
    <m/>
    <s v="U"/>
    <s v="N"/>
    <s v="NC-02"/>
    <x v="0"/>
    <x v="0"/>
    <x v="1"/>
    <x v="0"/>
    <x v="0"/>
    <x v="0"/>
    <s v="Y"/>
    <s v="Y"/>
    <s v="Y"/>
    <s v="Y"/>
    <s v="Corporation"/>
    <s v="N"/>
    <x v="1"/>
    <x v="0"/>
    <x v="0"/>
    <s v="Restaurant"/>
    <n v="0"/>
    <n v="0"/>
    <m/>
  </r>
  <r>
    <x v="1766"/>
    <d v="2021-05-11T00:00:00"/>
    <s v="DON RAMON'S TACO SHOP LLC"/>
    <s v="300 N REILLY ROAD"/>
    <x v="40"/>
    <x v="0"/>
    <s v="28303"/>
    <x v="1763"/>
    <m/>
    <s v="U"/>
    <s v="N"/>
    <s v="NC-08"/>
    <x v="0"/>
    <x v="0"/>
    <x v="0"/>
    <x v="0"/>
    <x v="0"/>
    <x v="0"/>
    <s v="Y"/>
    <s v="Y"/>
    <s v="Y"/>
    <s v="Y"/>
    <s v="Corporation"/>
    <s v="N"/>
    <x v="0"/>
    <x v="1"/>
    <x v="1"/>
    <s v="Restaurant"/>
    <n v="0"/>
    <n v="0"/>
    <m/>
  </r>
  <r>
    <x v="1767"/>
    <d v="2021-05-11T00:00:00"/>
    <s v="Lulus Italian Ice LLC"/>
    <s v="14100 Sunnyhill Grove Rd"/>
    <x v="43"/>
    <x v="0"/>
    <s v="28036"/>
    <x v="1764"/>
    <m/>
    <s v="U"/>
    <s v="N"/>
    <s v="NC-08"/>
    <x v="0"/>
    <x v="1"/>
    <x v="1"/>
    <x v="0"/>
    <x v="0"/>
    <x v="0"/>
    <s v="Y"/>
    <s v="Y"/>
    <s v="Y"/>
    <s v="Y"/>
    <s v="Limited  Liability Company(LLC)"/>
    <s v="N"/>
    <x v="0"/>
    <x v="0"/>
    <x v="1"/>
    <s v="Food Stand, Food Truck, Food Cart"/>
    <n v="0"/>
    <n v="0"/>
    <m/>
  </r>
  <r>
    <x v="1768"/>
    <d v="2021-05-11T00:00:00"/>
    <s v="Anjalena LLC"/>
    <s v="500 S College St"/>
    <x v="11"/>
    <x v="0"/>
    <s v="28202"/>
    <x v="1765"/>
    <m/>
    <s v="U"/>
    <s v="N"/>
    <s v="NC-12"/>
    <x v="0"/>
    <x v="0"/>
    <x v="1"/>
    <x v="0"/>
    <x v="0"/>
    <x v="0"/>
    <s v="Y"/>
    <s v="Y"/>
    <s v="Y"/>
    <s v="Y"/>
    <s v="Limited  Liability Company(LLC)"/>
    <s v="N"/>
    <x v="1"/>
    <x v="0"/>
    <x v="0"/>
    <s v="Restaurant"/>
    <n v="0"/>
    <n v="0"/>
    <m/>
  </r>
  <r>
    <x v="1769"/>
    <d v="2021-05-11T00:00:00"/>
    <s v="PriyaDarshan Inc"/>
    <s v="3108 Grace Park Dr"/>
    <x v="2"/>
    <x v="0"/>
    <s v="27560"/>
    <x v="1766"/>
    <m/>
    <s v="U"/>
    <s v="N"/>
    <s v="NC-02"/>
    <x v="0"/>
    <x v="1"/>
    <x v="1"/>
    <x v="1"/>
    <x v="1"/>
    <x v="1"/>
    <s v="Y"/>
    <s v="Y"/>
    <s v="N"/>
    <s v="Y"/>
    <s v="Corporation"/>
    <s v="N"/>
    <x v="0"/>
    <x v="0"/>
    <x v="1"/>
    <s v="Restaurant"/>
    <n v="0"/>
    <n v="0"/>
    <m/>
  </r>
  <r>
    <x v="1770"/>
    <d v="2021-05-11T00:00:00"/>
    <s v="Catawba County Food Truck LLC"/>
    <s v="1050 Old Lenoir Rd"/>
    <x v="21"/>
    <x v="0"/>
    <s v="28601"/>
    <x v="1767"/>
    <m/>
    <s v="R"/>
    <s v="N"/>
    <s v="NC-05"/>
    <x v="0"/>
    <x v="1"/>
    <x v="1"/>
    <x v="1"/>
    <x v="1"/>
    <x v="0"/>
    <s v="Y"/>
    <s v="Y"/>
    <s v="N"/>
    <s v="Y"/>
    <s v="Limited  Liability Company(LLC)"/>
    <s v="Y"/>
    <x v="0"/>
    <x v="0"/>
    <x v="1"/>
    <s v="Food Stand, Food Truck, Food Cart"/>
    <n v="0"/>
    <n v="0"/>
    <m/>
  </r>
  <r>
    <x v="1771"/>
    <d v="2021-05-11T00:00:00"/>
    <s v="Corteshia Bailey"/>
    <s v="400 Fairgreen Dr"/>
    <x v="11"/>
    <x v="0"/>
    <s v="28217"/>
    <x v="1768"/>
    <m/>
    <s v="U"/>
    <s v="Y"/>
    <s v="NC-09"/>
    <x v="0"/>
    <x v="0"/>
    <x v="1"/>
    <x v="0"/>
    <x v="0"/>
    <x v="0"/>
    <s v="Y"/>
    <s v="Y"/>
    <s v="Y"/>
    <s v="Y"/>
    <s v="Sole Proprietorship"/>
    <s v="Y"/>
    <x v="1"/>
    <x v="0"/>
    <x v="1"/>
    <s v="Caterer"/>
    <n v="0"/>
    <n v="0"/>
    <m/>
  </r>
  <r>
    <x v="1772"/>
    <d v="2021-05-11T00:00:00"/>
    <s v="Event Espresso Catering LLC"/>
    <s v="3210 Wendell Blvd."/>
    <x v="132"/>
    <x v="0"/>
    <s v="27591"/>
    <x v="1769"/>
    <m/>
    <s v="U"/>
    <s v="N"/>
    <s v="NC-02"/>
    <x v="0"/>
    <x v="1"/>
    <x v="0"/>
    <x v="0"/>
    <x v="0"/>
    <x v="0"/>
    <s v="Y"/>
    <s v="Y"/>
    <s v="Y"/>
    <s v="Y"/>
    <s v="Limited  Liability Company(LLC)"/>
    <s v="N"/>
    <x v="0"/>
    <x v="0"/>
    <x v="1"/>
    <s v="Caterer"/>
    <n v="0"/>
    <n v="0"/>
    <m/>
  </r>
  <r>
    <x v="1773"/>
    <d v="2021-05-11T00:00:00"/>
    <s v="Unforgettable Food Affair"/>
    <s v="5533 Nc Hwy 42 W Suite B26"/>
    <x v="127"/>
    <x v="0"/>
    <s v="27529"/>
    <x v="1770"/>
    <m/>
    <s v="U"/>
    <s v="N"/>
    <s v="NC-02"/>
    <x v="0"/>
    <x v="1"/>
    <x v="1"/>
    <x v="1"/>
    <x v="1"/>
    <x v="1"/>
    <s v="Y"/>
    <s v="N"/>
    <s v="N"/>
    <s v="N"/>
    <s v="Corporation"/>
    <s v="Y"/>
    <x v="0"/>
    <x v="0"/>
    <x v="1"/>
    <s v="Caterer"/>
    <n v="0"/>
    <n v="0"/>
    <m/>
  </r>
  <r>
    <x v="1774"/>
    <d v="2021-05-11T00:00:00"/>
    <s v="Kendra Vanhook"/>
    <s v="549 ARBOR HILL RD APT 5A"/>
    <x v="18"/>
    <x v="0"/>
    <s v="27284"/>
    <x v="1771"/>
    <m/>
    <s v="U"/>
    <s v="N"/>
    <s v="NC-06"/>
    <x v="0"/>
    <x v="0"/>
    <x v="1"/>
    <x v="0"/>
    <x v="0"/>
    <x v="0"/>
    <s v="Y"/>
    <s v="N"/>
    <s v="Y"/>
    <s v="Y"/>
    <s v="Self-Employed Individuals"/>
    <s v="N"/>
    <x v="1"/>
    <x v="0"/>
    <x v="1"/>
    <s v="Food Stand, Food Truck, Food Cart"/>
    <n v="0"/>
    <n v="0"/>
    <m/>
  </r>
  <r>
    <x v="1775"/>
    <d v="2021-05-11T00:00:00"/>
    <s v="321 Uptown Lounge Inc."/>
    <s v="321 N Caldwell St Ste A"/>
    <x v="11"/>
    <x v="0"/>
    <s v="28202"/>
    <x v="1772"/>
    <m/>
    <s v="U"/>
    <s v="N"/>
    <s v="NC-12"/>
    <x v="0"/>
    <x v="0"/>
    <x v="0"/>
    <x v="0"/>
    <x v="0"/>
    <x v="0"/>
    <s v="Y"/>
    <s v="Y"/>
    <s v="Y"/>
    <s v="Y"/>
    <s v="Corporation"/>
    <s v="N"/>
    <x v="1"/>
    <x v="0"/>
    <x v="0"/>
    <s v="Other &amp;&amp; Bar, Saloon, Lounge, Tavern &amp;&amp; Restaurant"/>
    <n v="0"/>
    <n v="0"/>
    <m/>
  </r>
  <r>
    <x v="1776"/>
    <d v="2021-05-11T00:00:00"/>
    <s v="Asheville Beverage &amp; Event Supply"/>
    <s v="19 Zillicoa St Ste 100"/>
    <x v="9"/>
    <x v="0"/>
    <s v="28801"/>
    <x v="1773"/>
    <m/>
    <s v="U"/>
    <s v="Y"/>
    <s v="NC-11"/>
    <x v="0"/>
    <x v="1"/>
    <x v="1"/>
    <x v="0"/>
    <x v="1"/>
    <x v="0"/>
    <s v="Y"/>
    <s v="N"/>
    <s v="N"/>
    <s v="Y"/>
    <s v="Corporation"/>
    <s v="N"/>
    <x v="0"/>
    <x v="0"/>
    <x v="1"/>
    <s v="Bar, Saloon, Lounge, Tavern"/>
    <n v="0"/>
    <n v="0"/>
    <m/>
  </r>
  <r>
    <x v="1777"/>
    <d v="2021-05-11T00:00:00"/>
    <s v="Red Hot Roastery"/>
    <s v="267 Howard st."/>
    <x v="48"/>
    <x v="0"/>
    <s v="28607"/>
    <x v="1774"/>
    <m/>
    <s v="R"/>
    <s v="Y"/>
    <s v="NC-05"/>
    <x v="0"/>
    <x v="0"/>
    <x v="0"/>
    <x v="0"/>
    <x v="0"/>
    <x v="0"/>
    <s v="Y"/>
    <s v="Y"/>
    <s v="Y"/>
    <s v="Y"/>
    <s v="Subchapter S Corporation"/>
    <s v="N"/>
    <x v="1"/>
    <x v="0"/>
    <x v="0"/>
    <s v="Restaurant"/>
    <n v="0"/>
    <n v="0"/>
    <m/>
  </r>
  <r>
    <x v="1778"/>
    <d v="2021-05-11T00:00:00"/>
    <s v="Blue Pineapple Bakery"/>
    <s v="1506 A Purdue Drive"/>
    <x v="40"/>
    <x v="0"/>
    <s v="28303"/>
    <x v="1775"/>
    <m/>
    <s v="U"/>
    <s v="Y"/>
    <s v="NC-08"/>
    <x v="0"/>
    <x v="1"/>
    <x v="0"/>
    <x v="0"/>
    <x v="1"/>
    <x v="0"/>
    <s v="Y"/>
    <s v="Y"/>
    <s v="Y"/>
    <s v="Y"/>
    <s v="Subchapter S Corporation"/>
    <s v="N"/>
    <x v="0"/>
    <x v="0"/>
    <x v="1"/>
    <s v="Restaurant"/>
    <n v="0"/>
    <n v="0"/>
    <m/>
  </r>
  <r>
    <x v="1779"/>
    <d v="2021-05-11T00:00:00"/>
    <s v="Tex and Shirleys Family Restaurant"/>
    <s v="1720 Battleground Avenue"/>
    <x v="12"/>
    <x v="0"/>
    <s v="27408"/>
    <x v="1776"/>
    <m/>
    <s v="U"/>
    <s v="N"/>
    <s v="NC-06"/>
    <x v="0"/>
    <x v="0"/>
    <x v="0"/>
    <x v="0"/>
    <x v="1"/>
    <x v="0"/>
    <s v="Y"/>
    <s v="Y"/>
    <s v="N"/>
    <s v="Y"/>
    <s v="Corporation"/>
    <s v="N"/>
    <x v="1"/>
    <x v="0"/>
    <x v="0"/>
    <s v="Restaurant"/>
    <n v="0"/>
    <n v="0"/>
    <m/>
  </r>
  <r>
    <x v="1780"/>
    <d v="2021-05-11T00:00:00"/>
    <s v="Jive Turkeys LLC"/>
    <s v="2804 Randleman Rd. L"/>
    <x v="12"/>
    <x v="0"/>
    <s v="27406"/>
    <x v="1777"/>
    <m/>
    <s v="U"/>
    <s v="Y"/>
    <s v="NC-06"/>
    <x v="0"/>
    <x v="0"/>
    <x v="0"/>
    <x v="0"/>
    <x v="0"/>
    <x v="0"/>
    <s v="Y"/>
    <s v="Y"/>
    <s v="Y"/>
    <s v="Y"/>
    <s v="Sole Proprietorship"/>
    <s v="N"/>
    <x v="1"/>
    <x v="0"/>
    <x v="0"/>
    <s v="Food Stand, Food Truck, Food Cart &amp;&amp; Caterer &amp;&amp; Restaurant"/>
    <n v="0"/>
    <n v="0"/>
    <m/>
  </r>
  <r>
    <x v="1781"/>
    <d v="2021-05-11T00:00:00"/>
    <s v="Laughing Seed Inc The"/>
    <s v="40 Wall St"/>
    <x v="9"/>
    <x v="0"/>
    <s v="28801"/>
    <x v="1778"/>
    <m/>
    <s v="U"/>
    <s v="Y"/>
    <s v="NC-11"/>
    <x v="0"/>
    <x v="0"/>
    <x v="0"/>
    <x v="0"/>
    <x v="0"/>
    <x v="0"/>
    <s v="Y"/>
    <s v="Y"/>
    <s v="Y"/>
    <s v="Y"/>
    <s v="Corporation"/>
    <s v="N"/>
    <x v="0"/>
    <x v="1"/>
    <x v="1"/>
    <s v="Restaurant"/>
    <n v="0"/>
    <n v="0"/>
    <m/>
  </r>
  <r>
    <x v="1782"/>
    <d v="2021-05-11T00:00:00"/>
    <s v="The Kilted Buffalo LangTree"/>
    <s v="119 Landings Dr Suite 101"/>
    <x v="10"/>
    <x v="0"/>
    <s v="28117"/>
    <x v="1779"/>
    <m/>
    <s v="R"/>
    <s v="N"/>
    <s v="NC-10"/>
    <x v="0"/>
    <x v="0"/>
    <x v="1"/>
    <x v="0"/>
    <x v="0"/>
    <x v="0"/>
    <s v="Y"/>
    <s v="Y"/>
    <s v="Y"/>
    <s v="Y"/>
    <s v="Corporation"/>
    <s v="N"/>
    <x v="0"/>
    <x v="1"/>
    <x v="0"/>
    <s v="Bar, Saloon, Lounge, Tavern"/>
    <n v="0"/>
    <n v="0"/>
    <m/>
  </r>
  <r>
    <x v="1783"/>
    <d v="2021-05-11T00:00:00"/>
    <s v="Cup or cakes by BDB llc"/>
    <s v="75-3 Balsam Rd"/>
    <x v="59"/>
    <x v="0"/>
    <s v="28546"/>
    <x v="1780"/>
    <m/>
    <s v="U"/>
    <s v="N"/>
    <s v="NC-03"/>
    <x v="0"/>
    <x v="0"/>
    <x v="1"/>
    <x v="0"/>
    <x v="0"/>
    <x v="0"/>
    <s v="Y"/>
    <s v="Y"/>
    <s v="Y"/>
    <s v="Y"/>
    <s v="Limited  Liability Company(LLC)"/>
    <s v="N"/>
    <x v="0"/>
    <x v="0"/>
    <x v="1"/>
    <s v="Restaurant"/>
    <n v="0"/>
    <n v="0"/>
    <m/>
  </r>
  <r>
    <x v="1784"/>
    <d v="2021-05-11T00:00:00"/>
    <s v="White Rabbit Pub"/>
    <s v="3030 Fort Bragg Rd"/>
    <x v="40"/>
    <x v="0"/>
    <s v="28303"/>
    <x v="1781"/>
    <m/>
    <s v="U"/>
    <s v="N"/>
    <s v="NC-08"/>
    <x v="0"/>
    <x v="0"/>
    <x v="0"/>
    <x v="0"/>
    <x v="0"/>
    <x v="0"/>
    <s v="Y"/>
    <s v="Y"/>
    <s v="Y"/>
    <s v="Y"/>
    <s v="Limited  Liability Company(LLC)"/>
    <s v="N"/>
    <x v="1"/>
    <x v="0"/>
    <x v="1"/>
    <s v="Bar, Saloon, Lounge, Tavern"/>
    <n v="0"/>
    <n v="0"/>
    <m/>
  </r>
  <r>
    <x v="1785"/>
    <d v="2021-05-11T00:00:00"/>
    <s v="FAEVIN ENTERPRISES INC"/>
    <s v="678 W Main St"/>
    <x v="117"/>
    <x v="0"/>
    <s v="28779"/>
    <x v="1782"/>
    <m/>
    <s v="R"/>
    <s v="N"/>
    <s v="NC-11"/>
    <x v="0"/>
    <x v="1"/>
    <x v="1"/>
    <x v="1"/>
    <x v="1"/>
    <x v="0"/>
    <s v="Y"/>
    <s v="N"/>
    <s v="Y"/>
    <s v="Y"/>
    <s v="Corporation"/>
    <s v="N"/>
    <x v="0"/>
    <x v="1"/>
    <x v="0"/>
    <s v="Restaurant"/>
    <n v="0"/>
    <n v="0"/>
    <m/>
  </r>
  <r>
    <x v="1786"/>
    <d v="2021-05-11T00:00:00"/>
    <s v="Vegan Flava Inc"/>
    <s v="306 Franklin St Ste G Suite G"/>
    <x v="3"/>
    <x v="0"/>
    <s v="27516"/>
    <x v="1783"/>
    <m/>
    <s v="U"/>
    <s v="Y"/>
    <s v="NC-04"/>
    <x v="0"/>
    <x v="0"/>
    <x v="1"/>
    <x v="0"/>
    <x v="0"/>
    <x v="0"/>
    <s v="Y"/>
    <s v="Y"/>
    <s v="Y"/>
    <s v="N"/>
    <s v="Subchapter S Corporation"/>
    <s v="N"/>
    <x v="1"/>
    <x v="0"/>
    <x v="0"/>
    <s v="Food Stand, Food Truck, Food Cart &amp;&amp; Caterer &amp;&amp; Restaurant"/>
    <n v="0"/>
    <n v="0"/>
    <m/>
  </r>
  <r>
    <x v="1787"/>
    <d v="2021-05-26T00:00:00"/>
    <s v="Cowboy of Winston-Salem Inc"/>
    <s v="115 S Main St"/>
    <x v="54"/>
    <x v="0"/>
    <s v="27101"/>
    <x v="1784"/>
    <m/>
    <s v="U"/>
    <s v="Y"/>
    <s v="NC-06"/>
    <x v="0"/>
    <x v="0"/>
    <x v="1"/>
    <x v="0"/>
    <x v="0"/>
    <x v="0"/>
    <s v="Y"/>
    <s v="Y"/>
    <s v="Y"/>
    <s v="Y"/>
    <s v="Corporation"/>
    <s v="Y"/>
    <x v="1"/>
    <x v="0"/>
    <x v="0"/>
    <s v="Restaurant"/>
    <n v="0"/>
    <n v="0"/>
    <m/>
  </r>
  <r>
    <x v="1788"/>
    <d v="2021-05-26T00:00:00"/>
    <s v="Burns &amp; Jennings LLC"/>
    <s v="5000 Memory Rd"/>
    <x v="4"/>
    <x v="0"/>
    <s v="27609"/>
    <x v="1785"/>
    <m/>
    <s v="U"/>
    <s v="Y"/>
    <s v="NC-02"/>
    <x v="1"/>
    <x v="0"/>
    <x v="0"/>
    <x v="0"/>
    <x v="0"/>
    <x v="0"/>
    <s v="Y"/>
    <s v="Y"/>
    <s v="Y"/>
    <s v="Y"/>
    <s v="Limited  Liability Company(LLC)"/>
    <s v="N"/>
    <x v="0"/>
    <x v="0"/>
    <x v="1"/>
    <s v="Restaurant"/>
    <n v="0"/>
    <n v="0"/>
    <m/>
  </r>
  <r>
    <x v="1789"/>
    <d v="2021-05-26T00:00:00"/>
    <s v="CHINA WOK 8 INC"/>
    <s v="640 S. VAN BUREN RD. UNIT O"/>
    <x v="33"/>
    <x v="0"/>
    <s v="27288"/>
    <x v="1786"/>
    <m/>
    <s v="R"/>
    <s v="N"/>
    <s v="NC-10"/>
    <x v="0"/>
    <x v="1"/>
    <x v="1"/>
    <x v="1"/>
    <x v="1"/>
    <x v="1"/>
    <s v="Y"/>
    <s v="Y"/>
    <s v="N"/>
    <s v="Y"/>
    <s v="Subchapter S Corporation"/>
    <s v="N"/>
    <x v="1"/>
    <x v="0"/>
    <x v="0"/>
    <s v="Restaurant"/>
    <n v="0"/>
    <n v="0"/>
    <m/>
  </r>
  <r>
    <x v="1790"/>
    <d v="2021-05-26T00:00:00"/>
    <s v="North Carolina Spirits LLC"/>
    <s v="504 7th Ave E"/>
    <x v="7"/>
    <x v="0"/>
    <s v="28792"/>
    <x v="1787"/>
    <m/>
    <s v="R"/>
    <s v="Y"/>
    <s v="NC-11"/>
    <x v="1"/>
    <x v="0"/>
    <x v="0"/>
    <x v="0"/>
    <x v="0"/>
    <x v="0"/>
    <s v="Y"/>
    <s v="Y"/>
    <s v="Y"/>
    <s v="Y"/>
    <s v="Limited  Liability Company(LLC)"/>
    <s v="N"/>
    <x v="0"/>
    <x v="0"/>
    <x v="1"/>
    <s v="Bar, Saloon, Lounge, Tavern &amp;&amp; Restaurant"/>
    <n v="0"/>
    <n v="0"/>
    <m/>
  </r>
  <r>
    <x v="1791"/>
    <d v="2021-05-26T00:00:00"/>
    <s v="ARVIAN LLC"/>
    <s v="2305 Barrowcliffe Dr NW"/>
    <x v="22"/>
    <x v="0"/>
    <s v="28027"/>
    <x v="1788"/>
    <s v="Inchin's Bamboo Garden"/>
    <s v="U"/>
    <s v="N"/>
    <s v="NC-08"/>
    <x v="1"/>
    <x v="0"/>
    <x v="0"/>
    <x v="0"/>
    <x v="0"/>
    <x v="0"/>
    <s v="Y"/>
    <s v="Y"/>
    <s v="Y"/>
    <s v="Y"/>
    <s v="Limited  Liability Company(LLC)"/>
    <s v="N"/>
    <x v="0"/>
    <x v="0"/>
    <x v="1"/>
    <s v="Restaurant"/>
    <n v="0"/>
    <n v="0"/>
    <m/>
  </r>
  <r>
    <x v="1792"/>
    <d v="2021-05-26T00:00:00"/>
    <s v="Zeno's Italian Restaurant Inc"/>
    <s v="908 Albemarle Rd"/>
    <x v="209"/>
    <x v="0"/>
    <s v="27371"/>
    <x v="1789"/>
    <m/>
    <s v="R"/>
    <s v="Y"/>
    <s v="NC-08"/>
    <x v="0"/>
    <x v="0"/>
    <x v="1"/>
    <x v="0"/>
    <x v="1"/>
    <x v="0"/>
    <s v="Y"/>
    <s v="Y"/>
    <s v="N"/>
    <s v="Y"/>
    <s v="Corporation"/>
    <s v="N"/>
    <x v="1"/>
    <x v="0"/>
    <x v="0"/>
    <s v="Restaurant"/>
    <n v="0"/>
    <n v="0"/>
    <m/>
  </r>
  <r>
    <x v="1793"/>
    <d v="2021-05-26T00:00:00"/>
    <s v="Dine by Design LLC"/>
    <s v="3801 Willowood Dr"/>
    <x v="160"/>
    <x v="0"/>
    <s v="27012"/>
    <x v="1790"/>
    <m/>
    <s v="U"/>
    <s v="N"/>
    <s v="NC-10"/>
    <x v="0"/>
    <x v="0"/>
    <x v="1"/>
    <x v="0"/>
    <x v="0"/>
    <x v="0"/>
    <s v="Y"/>
    <s v="Y"/>
    <s v="Y"/>
    <s v="Y"/>
    <s v="Subchapter S Corporation"/>
    <s v="N"/>
    <x v="0"/>
    <x v="1"/>
    <x v="1"/>
    <s v="Caterer"/>
    <n v="0"/>
    <n v="0"/>
    <m/>
  </r>
  <r>
    <x v="1794"/>
    <d v="2021-05-26T00:00:00"/>
    <s v="Court Street Grille"/>
    <s v="113 West Court Square"/>
    <x v="75"/>
    <x v="0"/>
    <s v="28092"/>
    <x v="1791"/>
    <m/>
    <s v="R"/>
    <s v="Y"/>
    <s v="NC-05"/>
    <x v="0"/>
    <x v="1"/>
    <x v="1"/>
    <x v="0"/>
    <x v="0"/>
    <x v="0"/>
    <s v="Y"/>
    <s v="N"/>
    <s v="Y"/>
    <s v="Y"/>
    <s v="Corporation"/>
    <s v="Y"/>
    <x v="0"/>
    <x v="0"/>
    <x v="1"/>
    <s v="Restaurant"/>
    <n v="0"/>
    <n v="0"/>
    <m/>
  </r>
  <r>
    <x v="1795"/>
    <d v="2021-05-26T00:00:00"/>
    <s v="Neo K&amp;H LLC."/>
    <s v="8314 Pineville Matthews Rd Suite 901"/>
    <x v="11"/>
    <x v="0"/>
    <s v="28226"/>
    <x v="1792"/>
    <m/>
    <s v="U"/>
    <s v="Y"/>
    <s v="NC-09"/>
    <x v="0"/>
    <x v="0"/>
    <x v="0"/>
    <x v="0"/>
    <x v="0"/>
    <x v="0"/>
    <s v="Y"/>
    <s v="Y"/>
    <s v="Y"/>
    <s v="Y"/>
    <s v="Limited  Liability Company(LLC)"/>
    <s v="N"/>
    <x v="1"/>
    <x v="0"/>
    <x v="0"/>
    <s v="Restaurant"/>
    <n v="0"/>
    <n v="0"/>
    <m/>
  </r>
  <r>
    <x v="1796"/>
    <d v="2021-05-26T00:00:00"/>
    <s v="Wine Merchants Warehouse Inc."/>
    <s v="205 S Stratford Rd Ste N"/>
    <x v="54"/>
    <x v="0"/>
    <n v="27103"/>
    <x v="1793"/>
    <m/>
    <s v="U"/>
    <s v="N"/>
    <s v="NC-06"/>
    <x v="0"/>
    <x v="1"/>
    <x v="1"/>
    <x v="0"/>
    <x v="0"/>
    <x v="0"/>
    <s v="Y"/>
    <s v="Y"/>
    <s v="Y"/>
    <s v="Y"/>
    <s v="Corporation"/>
    <s v="N"/>
    <x v="0"/>
    <x v="0"/>
    <x v="1"/>
    <s v="Other &amp;&amp; Caterer &amp;&amp; Restaurant"/>
    <n v="0"/>
    <n v="0"/>
    <m/>
  </r>
  <r>
    <x v="1797"/>
    <d v="2021-05-26T00:00:00"/>
    <s v="ISLAND CUISINE LLC"/>
    <s v="6246 Towncenter Dr"/>
    <x v="160"/>
    <x v="0"/>
    <s v="27012"/>
    <x v="1794"/>
    <m/>
    <s v="U"/>
    <s v="N"/>
    <s v="NC-10"/>
    <x v="1"/>
    <x v="0"/>
    <x v="0"/>
    <x v="0"/>
    <x v="0"/>
    <x v="0"/>
    <s v="Y"/>
    <s v="Y"/>
    <s v="Y"/>
    <s v="Y"/>
    <s v="Limited  Liability Company(LLC)"/>
    <s v="N"/>
    <x v="1"/>
    <x v="0"/>
    <x v="0"/>
    <s v="Caterer &amp;&amp; Restaurant"/>
    <n v="0"/>
    <n v="0"/>
    <m/>
  </r>
  <r>
    <x v="1798"/>
    <d v="2021-05-26T00:00:00"/>
    <s v="JBAK LLC"/>
    <s v="2347 Nc Highway 751"/>
    <x v="140"/>
    <x v="0"/>
    <s v="27523"/>
    <x v="1795"/>
    <m/>
    <s v="U"/>
    <s v="Y"/>
    <s v="NC-02"/>
    <x v="0"/>
    <x v="1"/>
    <x v="0"/>
    <x v="1"/>
    <x v="0"/>
    <x v="1"/>
    <s v="Y"/>
    <s v="Y"/>
    <s v="Y"/>
    <s v="Y"/>
    <s v="Limited  Liability Company(LLC)"/>
    <s v="N"/>
    <x v="0"/>
    <x v="0"/>
    <x v="1"/>
    <s v="Snack and Nonalcoholic Beverage Bar &amp;&amp; Caterer &amp;&amp; Food Stand, Food Truck, Food Cart &amp;&amp; Restaurant"/>
    <n v="0"/>
    <n v="0"/>
    <m/>
  </r>
  <r>
    <x v="1799"/>
    <d v="2021-05-26T00:00:00"/>
    <s v="Press and Porter Coffeehouse and Taps LLC"/>
    <s v="8 Union St S"/>
    <x v="22"/>
    <x v="0"/>
    <s v="28025"/>
    <x v="1796"/>
    <m/>
    <s v="U"/>
    <s v="Y"/>
    <s v="NC-08"/>
    <x v="0"/>
    <x v="1"/>
    <x v="1"/>
    <x v="1"/>
    <x v="0"/>
    <x v="0"/>
    <s v="Y"/>
    <s v="Y"/>
    <s v="N"/>
    <s v="Y"/>
    <s v="Limited  Liability Company(LLC)"/>
    <s v="N"/>
    <x v="0"/>
    <x v="0"/>
    <x v="1"/>
    <s v="Restaurant"/>
    <n v="0"/>
    <n v="0"/>
    <m/>
  </r>
  <r>
    <x v="1800"/>
    <d v="2021-05-26T00:00:00"/>
    <s v="New China Buffet at Hendersonville Inc."/>
    <s v="114 Henderson Crossing Plaza"/>
    <x v="7"/>
    <x v="0"/>
    <s v="28792"/>
    <x v="1797"/>
    <m/>
    <s v="R"/>
    <s v="Y"/>
    <s v="NC-11"/>
    <x v="0"/>
    <x v="0"/>
    <x v="0"/>
    <x v="0"/>
    <x v="0"/>
    <x v="0"/>
    <s v="Y"/>
    <s v="Y"/>
    <s v="Y"/>
    <s v="Y"/>
    <s v="Corporation"/>
    <s v="N"/>
    <x v="1"/>
    <x v="0"/>
    <x v="0"/>
    <s v="Restaurant"/>
    <n v="0"/>
    <n v="0"/>
    <m/>
  </r>
  <r>
    <x v="1801"/>
    <d v="2021-05-26T00:00:00"/>
    <s v="L &amp; M Vending LLC"/>
    <s v="164 Kiskadee Dr"/>
    <x v="10"/>
    <x v="0"/>
    <s v="28117"/>
    <x v="1798"/>
    <m/>
    <s v="R"/>
    <s v="N"/>
    <s v="NC-10"/>
    <x v="0"/>
    <x v="0"/>
    <x v="1"/>
    <x v="0"/>
    <x v="1"/>
    <x v="1"/>
    <s v="Y"/>
    <s v="N"/>
    <s v="Y"/>
    <s v="N"/>
    <s v="Limited  Liability Company(LLC)"/>
    <s v="N"/>
    <x v="0"/>
    <x v="0"/>
    <x v="1"/>
    <s v="Other &amp;&amp; Snack and Nonalcoholic Beverage Bar"/>
    <n v="0"/>
    <n v="0"/>
    <m/>
  </r>
  <r>
    <x v="1802"/>
    <d v="2021-05-26T00:00:00"/>
    <s v="NOAH'S GRILL INC."/>
    <s v="2434 Oak Grove Church Rd"/>
    <x v="131"/>
    <x v="0"/>
    <s v="27501"/>
    <x v="1799"/>
    <m/>
    <s v="R"/>
    <s v="Y"/>
    <s v="NC-02"/>
    <x v="1"/>
    <x v="0"/>
    <x v="0"/>
    <x v="0"/>
    <x v="0"/>
    <x v="0"/>
    <s v="Y"/>
    <s v="Y"/>
    <s v="Y"/>
    <s v="Y"/>
    <s v="Subchapter S Corporation"/>
    <s v="N"/>
    <x v="0"/>
    <x v="0"/>
    <x v="1"/>
    <s v="Restaurant"/>
    <n v="0"/>
    <n v="0"/>
    <m/>
  </r>
  <r>
    <x v="1803"/>
    <d v="2021-05-26T00:00:00"/>
    <s v="King Canary Brewing Company"/>
    <s v="562 Williamson Rd"/>
    <x v="10"/>
    <x v="0"/>
    <s v="28117"/>
    <x v="1800"/>
    <m/>
    <s v="R"/>
    <s v="N"/>
    <s v="NC-10"/>
    <x v="1"/>
    <x v="0"/>
    <x v="1"/>
    <x v="0"/>
    <x v="0"/>
    <x v="0"/>
    <s v="Y"/>
    <s v="N"/>
    <s v="Y"/>
    <s v="Y"/>
    <s v="Limited  Liability Company(LLC)"/>
    <s v="N"/>
    <x v="0"/>
    <x v="0"/>
    <x v="1"/>
    <s v="Licensed Alcohol Producer &amp;&amp; Brewery and/or microbrewery ** &amp;&amp; Brewpub, Tasting Room, Taproom **"/>
    <n v="0"/>
    <n v="0"/>
    <m/>
  </r>
  <r>
    <x v="1804"/>
    <d v="2021-05-26T00:00:00"/>
    <s v="The Cafe On Loach LLC"/>
    <s v="329 Loach St"/>
    <x v="51"/>
    <x v="0"/>
    <s v="27203"/>
    <x v="1801"/>
    <m/>
    <s v="R"/>
    <s v="Y"/>
    <s v="NC-13"/>
    <x v="0"/>
    <x v="0"/>
    <x v="0"/>
    <x v="0"/>
    <x v="1"/>
    <x v="0"/>
    <s v="Y"/>
    <s v="Y"/>
    <s v="Y"/>
    <s v="Y"/>
    <s v="Limited  Liability Company(LLC)"/>
    <s v="Y"/>
    <x v="1"/>
    <x v="0"/>
    <x v="1"/>
    <s v="Restaurant"/>
    <n v="0"/>
    <n v="0"/>
    <m/>
  </r>
  <r>
    <x v="1805"/>
    <d v="2021-05-26T00:00:00"/>
    <s v="Lindsey Galvez"/>
    <s v="175 Weaverville Rd Suite 1b"/>
    <x v="9"/>
    <x v="0"/>
    <s v="28804"/>
    <x v="1802"/>
    <m/>
    <s v="U"/>
    <s v="N"/>
    <s v="NC-11"/>
    <x v="0"/>
    <x v="1"/>
    <x v="1"/>
    <x v="0"/>
    <x v="1"/>
    <x v="0"/>
    <s v="Y"/>
    <s v="Y"/>
    <s v="N"/>
    <s v="Y"/>
    <s v="Sole Proprietorship"/>
    <s v="N"/>
    <x v="0"/>
    <x v="0"/>
    <x v="1"/>
    <s v="Caterer"/>
    <n v="0"/>
    <n v="0"/>
    <m/>
  </r>
  <r>
    <x v="1806"/>
    <d v="2021-05-26T00:00:00"/>
    <s v="CHUNG TAI CHAN"/>
    <s v="2302 Nash St N"/>
    <x v="101"/>
    <x v="0"/>
    <s v="27896"/>
    <x v="1803"/>
    <m/>
    <s v="R"/>
    <s v="Y"/>
    <s v="NC-01"/>
    <x v="1"/>
    <x v="0"/>
    <x v="0"/>
    <x v="0"/>
    <x v="0"/>
    <x v="0"/>
    <s v="Y"/>
    <s v="Y"/>
    <s v="Y"/>
    <s v="Y"/>
    <s v="Sole Proprietorship"/>
    <s v="N"/>
    <x v="1"/>
    <x v="0"/>
    <x v="0"/>
    <s v="Restaurant"/>
    <n v="0"/>
    <n v="0"/>
    <m/>
  </r>
  <r>
    <x v="1807"/>
    <d v="2021-05-26T00:00:00"/>
    <s v="LA POBLANITA BAR AND GRILL INC"/>
    <s v="1925 Westinghouse Blvd"/>
    <x v="11"/>
    <x v="0"/>
    <s v="28273"/>
    <x v="1804"/>
    <m/>
    <s v="U"/>
    <s v="N"/>
    <s v="NC-09"/>
    <x v="1"/>
    <x v="0"/>
    <x v="1"/>
    <x v="0"/>
    <x v="0"/>
    <x v="0"/>
    <s v="Y"/>
    <s v="Y"/>
    <s v="Y"/>
    <s v="Y"/>
    <s v="Corporation"/>
    <s v="N"/>
    <x v="1"/>
    <x v="0"/>
    <x v="0"/>
    <s v="Restaurant"/>
    <n v="0"/>
    <n v="0"/>
    <m/>
  </r>
  <r>
    <x v="1808"/>
    <d v="2021-05-26T00:00:00"/>
    <s v="Jackson's Cafeteria of Gastonia Inc."/>
    <s v="1453 E Franklin Blvd"/>
    <x v="66"/>
    <x v="0"/>
    <s v="28054"/>
    <x v="1805"/>
    <m/>
    <s v="U"/>
    <s v="N"/>
    <s v="NC-05"/>
    <x v="0"/>
    <x v="1"/>
    <x v="1"/>
    <x v="1"/>
    <x v="1"/>
    <x v="1"/>
    <s v="Y"/>
    <s v="Y"/>
    <s v="Y"/>
    <s v="Y"/>
    <s v="Corporation"/>
    <s v="N"/>
    <x v="0"/>
    <x v="1"/>
    <x v="1"/>
    <s v="Restaurant"/>
    <n v="0"/>
    <n v="0"/>
    <m/>
  </r>
  <r>
    <x v="1809"/>
    <d v="2021-05-26T00:00:00"/>
    <s v="TruBlu Ventures Inc"/>
    <s v="1417 N Marine Blvd"/>
    <x v="59"/>
    <x v="0"/>
    <s v="28540"/>
    <x v="1806"/>
    <m/>
    <s v="U"/>
    <s v="N"/>
    <s v="NC-03"/>
    <x v="0"/>
    <x v="1"/>
    <x v="1"/>
    <x v="0"/>
    <x v="1"/>
    <x v="0"/>
    <s v="Y"/>
    <s v="Y"/>
    <s v="N"/>
    <s v="Y"/>
    <s v="Subchapter S Corporation"/>
    <s v="N"/>
    <x v="0"/>
    <x v="1"/>
    <x v="0"/>
    <s v="Restaurant"/>
    <n v="0"/>
    <n v="0"/>
    <m/>
  </r>
  <r>
    <x v="1810"/>
    <d v="2021-05-26T00:00:00"/>
    <s v="Blackwater Cider LLC"/>
    <s v="106 Railroad St"/>
    <x v="5"/>
    <x v="0"/>
    <s v="27892"/>
    <x v="1807"/>
    <m/>
    <s v="R"/>
    <s v="Y"/>
    <s v="NC-01"/>
    <x v="1"/>
    <x v="1"/>
    <x v="0"/>
    <x v="0"/>
    <x v="0"/>
    <x v="0"/>
    <s v="N"/>
    <s v="N"/>
    <s v="Y"/>
    <s v="Y"/>
    <s v="Limited  Liability Company(LLC)"/>
    <s v="N"/>
    <x v="1"/>
    <x v="0"/>
    <x v="0"/>
    <s v="Brewery and/or microbrewery **"/>
    <n v="0"/>
    <n v="0"/>
    <m/>
  </r>
  <r>
    <x v="1811"/>
    <d v="2021-05-26T00:00:00"/>
    <s v="CB Cross Creek LLC"/>
    <s v="419 Cross Creek Mall FC10"/>
    <x v="40"/>
    <x v="0"/>
    <s v="28303"/>
    <x v="1808"/>
    <s v="Cinnabon"/>
    <s v="U"/>
    <s v="N"/>
    <s v="NC-08"/>
    <x v="0"/>
    <x v="1"/>
    <x v="1"/>
    <x v="1"/>
    <x v="1"/>
    <x v="0"/>
    <s v="Y"/>
    <s v="Y"/>
    <s v="N"/>
    <s v="N"/>
    <s v="Limited  Liability Company(LLC)"/>
    <s v="N"/>
    <x v="1"/>
    <x v="0"/>
    <x v="0"/>
    <s v="Restaurant"/>
    <n v="0"/>
    <n v="0"/>
    <m/>
  </r>
  <r>
    <x v="1812"/>
    <d v="2021-05-26T00:00:00"/>
    <s v="STONE BOWL KOREAN RESTAURANT INC"/>
    <s v="1987 Hendersonville Rd Ste A"/>
    <x v="9"/>
    <x v="0"/>
    <s v="28803"/>
    <x v="1809"/>
    <m/>
    <s v="U"/>
    <s v="N"/>
    <s v="NC-11"/>
    <x v="1"/>
    <x v="0"/>
    <x v="0"/>
    <x v="0"/>
    <x v="0"/>
    <x v="0"/>
    <s v="Y"/>
    <s v="Y"/>
    <s v="Y"/>
    <s v="Y"/>
    <s v="Corporation"/>
    <s v="N"/>
    <x v="1"/>
    <x v="0"/>
    <x v="1"/>
    <s v="Restaurant"/>
    <n v="0"/>
    <n v="0"/>
    <m/>
  </r>
  <r>
    <x v="1813"/>
    <d v="2021-05-26T00:00:00"/>
    <s v="K &amp; D OF CHARLOTTE INC"/>
    <s v="14126 RIVERGATE PARKWAY STE 400"/>
    <x v="11"/>
    <x v="0"/>
    <s v="28273"/>
    <x v="1810"/>
    <m/>
    <s v="U"/>
    <s v="N"/>
    <s v="NC-09"/>
    <x v="1"/>
    <x v="0"/>
    <x v="0"/>
    <x v="0"/>
    <x v="0"/>
    <x v="0"/>
    <s v="Y"/>
    <s v="Y"/>
    <s v="Y"/>
    <s v="Y"/>
    <s v="Subchapter S Corporation"/>
    <s v="N"/>
    <x v="1"/>
    <x v="0"/>
    <x v="0"/>
    <s v="Restaurant"/>
    <n v="0"/>
    <n v="0"/>
    <m/>
  </r>
  <r>
    <x v="1814"/>
    <d v="2021-05-26T00:00:00"/>
    <s v="Tasty Grill NC Inc"/>
    <s v="1500 E Market St Ste G"/>
    <x v="12"/>
    <x v="0"/>
    <s v="27401"/>
    <x v="1811"/>
    <m/>
    <s v="U"/>
    <s v="Y"/>
    <s v="NC-06"/>
    <x v="0"/>
    <x v="1"/>
    <x v="1"/>
    <x v="0"/>
    <x v="0"/>
    <x v="0"/>
    <s v="Y"/>
    <s v="Y"/>
    <s v="Y"/>
    <s v="Y"/>
    <s v="Corporation"/>
    <s v="Y"/>
    <x v="1"/>
    <x v="0"/>
    <x v="1"/>
    <s v="Restaurant"/>
    <n v="0"/>
    <n v="0"/>
    <m/>
  </r>
  <r>
    <x v="1815"/>
    <d v="2021-05-26T00:00:00"/>
    <s v="IOLA LILLIE KIM LEGENDARY SOUL FOOD"/>
    <s v="1495 College Ave"/>
    <x v="149"/>
    <x v="0"/>
    <s v="28160"/>
    <x v="1812"/>
    <m/>
    <s v="R"/>
    <s v="Y"/>
    <s v="NC-05"/>
    <x v="0"/>
    <x v="1"/>
    <x v="1"/>
    <x v="0"/>
    <x v="0"/>
    <x v="0"/>
    <s v="Y"/>
    <s v="Y"/>
    <s v="Y"/>
    <s v="Y"/>
    <s v="Limited  Liability Company(LLC)"/>
    <s v="Y"/>
    <x v="1"/>
    <x v="0"/>
    <x v="0"/>
    <s v="Caterer &amp;&amp; Food Stand, Food Truck, Food Cart"/>
    <n v="0"/>
    <n v="0"/>
    <m/>
  </r>
  <r>
    <x v="1816"/>
    <d v="2021-05-26T00:00:00"/>
    <s v="Comer Khori LLC"/>
    <s v="433 Spring Garden St Suite 107"/>
    <x v="12"/>
    <x v="0"/>
    <s v="27401"/>
    <x v="1813"/>
    <m/>
    <s v="U"/>
    <s v="Y"/>
    <s v="NC-06"/>
    <x v="1"/>
    <x v="0"/>
    <x v="0"/>
    <x v="0"/>
    <x v="0"/>
    <x v="0"/>
    <s v="Y"/>
    <s v="Y"/>
    <s v="Y"/>
    <s v="Y"/>
    <s v="Limited  Liability Company(LLC)"/>
    <s v="Y"/>
    <x v="0"/>
    <x v="0"/>
    <x v="1"/>
    <s v="Caterer &amp;&amp; Restaurant"/>
    <n v="0"/>
    <n v="0"/>
    <m/>
  </r>
  <r>
    <x v="1817"/>
    <d v="2021-05-26T00:00:00"/>
    <s v="M &amp; S INVESTOR CORPORATION"/>
    <s v="1058 W Club Blvd Ste 434"/>
    <x v="8"/>
    <x v="0"/>
    <s v="27701"/>
    <x v="1814"/>
    <m/>
    <s v="U"/>
    <s v="Y"/>
    <s v="NC-04"/>
    <x v="1"/>
    <x v="0"/>
    <x v="0"/>
    <x v="0"/>
    <x v="0"/>
    <x v="0"/>
    <s v="Y"/>
    <s v="Y"/>
    <s v="Y"/>
    <s v="Y"/>
    <s v="Corporation"/>
    <s v="N"/>
    <x v="1"/>
    <x v="0"/>
    <x v="0"/>
    <s v="Restaurant"/>
    <n v="0"/>
    <n v="0"/>
    <m/>
  </r>
  <r>
    <x v="1818"/>
    <d v="2021-05-26T00:00:00"/>
    <s v="KJL Enterprises LLC"/>
    <s v="1407 E Main St"/>
    <x v="100"/>
    <x v="0"/>
    <s v="28001"/>
    <x v="1815"/>
    <m/>
    <s v="R"/>
    <s v="N"/>
    <s v="NC-08"/>
    <x v="0"/>
    <x v="1"/>
    <x v="1"/>
    <x v="0"/>
    <x v="0"/>
    <x v="0"/>
    <s v="Y"/>
    <s v="Y"/>
    <s v="Y"/>
    <s v="Y"/>
    <s v="Limited  Liability Company(LLC)"/>
    <s v="Y"/>
    <x v="0"/>
    <x v="0"/>
    <x v="1"/>
    <s v="Restaurant"/>
    <n v="0"/>
    <n v="0"/>
    <m/>
  </r>
  <r>
    <x v="1819"/>
    <d v="2021-05-26T00:00:00"/>
    <s v="YEUNG BROTHERINC."/>
    <s v="90 LOWES DR"/>
    <x v="114"/>
    <x v="0"/>
    <s v="27312"/>
    <x v="1816"/>
    <m/>
    <s v="R"/>
    <s v="N"/>
    <s v="NC-04"/>
    <x v="1"/>
    <x v="0"/>
    <x v="0"/>
    <x v="0"/>
    <x v="0"/>
    <x v="0"/>
    <s v="Y"/>
    <s v="Y"/>
    <s v="Y"/>
    <s v="Y"/>
    <s v="Corporation"/>
    <s v="N"/>
    <x v="1"/>
    <x v="0"/>
    <x v="0"/>
    <s v="Restaurant"/>
    <n v="0"/>
    <n v="0"/>
    <m/>
  </r>
  <r>
    <x v="1820"/>
    <d v="2021-05-26T00:00:00"/>
    <s v="Crabtree Food Corp"/>
    <s v="4325 Glenwood Ave Ste 2043"/>
    <x v="4"/>
    <x v="0"/>
    <s v="27612"/>
    <x v="1817"/>
    <m/>
    <s v="U"/>
    <s v="N"/>
    <s v="NC-02"/>
    <x v="0"/>
    <x v="1"/>
    <x v="0"/>
    <x v="1"/>
    <x v="1"/>
    <x v="1"/>
    <s v="N"/>
    <s v="Y"/>
    <s v="N"/>
    <s v="N"/>
    <s v="Corporation"/>
    <s v="N"/>
    <x v="1"/>
    <x v="0"/>
    <x v="0"/>
    <s v="Restaurant"/>
    <n v="0"/>
    <n v="0"/>
    <m/>
  </r>
  <r>
    <x v="1821"/>
    <d v="2021-05-26T00:00:00"/>
    <s v="Chef Mario's Inc."/>
    <s v="2610 Wycliff Road Ste. 23"/>
    <x v="4"/>
    <x v="0"/>
    <s v="27607"/>
    <x v="1818"/>
    <m/>
    <s v="U"/>
    <s v="N"/>
    <s v="NC-02"/>
    <x v="0"/>
    <x v="1"/>
    <x v="1"/>
    <x v="0"/>
    <x v="0"/>
    <x v="0"/>
    <s v="Y"/>
    <s v="Y"/>
    <s v="Y"/>
    <s v="Y"/>
    <s v="Subchapter S Corporation"/>
    <s v="N"/>
    <x v="1"/>
    <x v="0"/>
    <x v="0"/>
    <s v="Caterer"/>
    <n v="0"/>
    <n v="0"/>
    <m/>
  </r>
  <r>
    <x v="1822"/>
    <d v="2021-05-26T00:00:00"/>
    <s v="Reihaneh Fazl Inc."/>
    <s v="3789-102 NC Highway 42 W"/>
    <x v="103"/>
    <x v="0"/>
    <s v="27520"/>
    <x v="1819"/>
    <s v="Subway"/>
    <s v="R"/>
    <s v="N"/>
    <s v="NC-02"/>
    <x v="0"/>
    <x v="1"/>
    <x v="1"/>
    <x v="0"/>
    <x v="0"/>
    <x v="0"/>
    <s v="Y"/>
    <s v="Y"/>
    <s v="Y"/>
    <s v="Y"/>
    <s v="Corporation"/>
    <s v="Y"/>
    <x v="1"/>
    <x v="0"/>
    <x v="1"/>
    <s v="Restaurant"/>
    <n v="0"/>
    <n v="0"/>
    <m/>
  </r>
  <r>
    <x v="1823"/>
    <d v="2021-05-26T00:00:00"/>
    <s v="THAI CHINA BUFFET LLC"/>
    <s v="4900 NC HWY 55 STE 200"/>
    <x v="8"/>
    <x v="0"/>
    <s v="27713"/>
    <x v="1820"/>
    <m/>
    <s v="U"/>
    <s v="N"/>
    <s v="NC-02"/>
    <x v="1"/>
    <x v="0"/>
    <x v="0"/>
    <x v="0"/>
    <x v="0"/>
    <x v="0"/>
    <s v="Y"/>
    <s v="Y"/>
    <s v="Y"/>
    <s v="Y"/>
    <s v="Single Member LLC"/>
    <s v="N"/>
    <x v="1"/>
    <x v="0"/>
    <x v="0"/>
    <s v="Restaurant"/>
    <n v="0"/>
    <n v="0"/>
    <m/>
  </r>
  <r>
    <x v="1824"/>
    <d v="2021-05-26T00:00:00"/>
    <s v="Galloway and Sons Investment Group INC"/>
    <s v="115 S Elm St"/>
    <x v="12"/>
    <x v="0"/>
    <s v="27401"/>
    <x v="1821"/>
    <m/>
    <s v="U"/>
    <s v="Y"/>
    <s v="NC-06"/>
    <x v="1"/>
    <x v="0"/>
    <x v="1"/>
    <x v="0"/>
    <x v="0"/>
    <x v="0"/>
    <s v="Y"/>
    <s v="Y"/>
    <s v="Y"/>
    <s v="Y"/>
    <s v="Corporation"/>
    <s v="Y"/>
    <x v="1"/>
    <x v="0"/>
    <x v="0"/>
    <s v="Other &amp;&amp; Bar, Saloon, Lounge, Tavern"/>
    <n v="0"/>
    <n v="0"/>
    <m/>
  </r>
  <r>
    <x v="1825"/>
    <d v="2021-05-26T00:00:00"/>
    <s v="Craftboro Brewing Depot LLC"/>
    <s v="101 Two Hills Drive Unit 180"/>
    <x v="32"/>
    <x v="0"/>
    <s v="27510"/>
    <x v="1822"/>
    <m/>
    <s v="U"/>
    <s v="N"/>
    <s v="NC-04"/>
    <x v="0"/>
    <x v="1"/>
    <x v="1"/>
    <x v="1"/>
    <x v="0"/>
    <x v="0"/>
    <s v="Y"/>
    <s v="Y"/>
    <s v="Y"/>
    <s v="Y"/>
    <s v="Corporation"/>
    <s v="Y"/>
    <x v="0"/>
    <x v="1"/>
    <x v="0"/>
    <s v="Brewery and/or microbrewery ** &amp;&amp; Brewpub, Tasting Room, Taproom **"/>
    <n v="0"/>
    <n v="0"/>
    <m/>
  </r>
  <r>
    <x v="1826"/>
    <d v="2021-05-26T00:00:00"/>
    <s v="RALEIGH FOOD GROUP INC"/>
    <s v="7277 HWY 42 W STE 213"/>
    <x v="4"/>
    <x v="0"/>
    <s v="27603"/>
    <x v="1823"/>
    <m/>
    <s v="U"/>
    <s v="N"/>
    <s v="NC-02"/>
    <x v="1"/>
    <x v="0"/>
    <x v="0"/>
    <x v="0"/>
    <x v="0"/>
    <x v="0"/>
    <s v="Y"/>
    <s v="Y"/>
    <s v="Y"/>
    <s v="Y"/>
    <s v="Corporation"/>
    <s v="N"/>
    <x v="1"/>
    <x v="0"/>
    <x v="0"/>
    <s v="Restaurant"/>
    <n v="0"/>
    <n v="0"/>
    <m/>
  </r>
  <r>
    <x v="1827"/>
    <d v="2021-05-26T00:00:00"/>
    <s v="PORT CITY SUSHI INC"/>
    <s v="16 SOUTH FRONT ST"/>
    <x v="0"/>
    <x v="0"/>
    <s v="28401"/>
    <x v="1824"/>
    <m/>
    <s v="U"/>
    <s v="Y"/>
    <s v="NC-07"/>
    <x v="1"/>
    <x v="0"/>
    <x v="0"/>
    <x v="0"/>
    <x v="0"/>
    <x v="0"/>
    <s v="Y"/>
    <s v="Y"/>
    <s v="Y"/>
    <s v="Y"/>
    <s v="Corporation"/>
    <s v="N"/>
    <x v="1"/>
    <x v="0"/>
    <x v="0"/>
    <s v="Restaurant"/>
    <n v="0"/>
    <n v="0"/>
    <m/>
  </r>
  <r>
    <x v="1828"/>
    <d v="2021-05-26T00:00:00"/>
    <s v="Mon Macaron LLC"/>
    <s v="111 Seaboard Ave Ste 118"/>
    <x v="4"/>
    <x v="0"/>
    <s v="27604"/>
    <x v="1825"/>
    <m/>
    <s v="U"/>
    <s v="Y"/>
    <s v="NC-02"/>
    <x v="0"/>
    <x v="1"/>
    <x v="1"/>
    <x v="1"/>
    <x v="1"/>
    <x v="1"/>
    <s v="Y"/>
    <s v="Y"/>
    <s v="N"/>
    <s v="Y"/>
    <s v="Limited  Liability Company(LLC)"/>
    <s v="Y"/>
    <x v="0"/>
    <x v="0"/>
    <x v="1"/>
    <s v="Other &amp;&amp; Bakery ** &amp;&amp; Caterer &amp;&amp; Restaurant"/>
    <n v="0"/>
    <n v="0"/>
    <m/>
  </r>
  <r>
    <x v="1829"/>
    <d v="2021-05-26T00:00:00"/>
    <s v="ASIAN GRILL INTERNATIONAL INC."/>
    <s v="2635 Hendersonville Rd"/>
    <x v="55"/>
    <x v="0"/>
    <s v="28704"/>
    <x v="1826"/>
    <m/>
    <s v="U"/>
    <s v="Y"/>
    <s v="NC-11"/>
    <x v="0"/>
    <x v="0"/>
    <x v="1"/>
    <x v="0"/>
    <x v="0"/>
    <x v="0"/>
    <s v="Y"/>
    <s v="Y"/>
    <s v="Y"/>
    <s v="Y"/>
    <s v="Subchapter S Corporation"/>
    <s v="Y"/>
    <x v="1"/>
    <x v="0"/>
    <x v="1"/>
    <s v="Restaurant"/>
    <n v="0"/>
    <n v="0"/>
    <m/>
  </r>
  <r>
    <x v="1830"/>
    <d v="2021-05-26T00:00:00"/>
    <s v="HE'S GROUP INC"/>
    <s v="1029 E Broad St"/>
    <x v="189"/>
    <x v="0"/>
    <s v="27526"/>
    <x v="1827"/>
    <m/>
    <s v="R"/>
    <s v="N"/>
    <s v="NC-02"/>
    <x v="0"/>
    <x v="1"/>
    <x v="1"/>
    <x v="0"/>
    <x v="0"/>
    <x v="0"/>
    <s v="Y"/>
    <s v="Y"/>
    <s v="Y"/>
    <s v="Y"/>
    <s v="Corporation"/>
    <s v="Y"/>
    <x v="1"/>
    <x v="0"/>
    <x v="0"/>
    <s v="Restaurant"/>
    <n v="0"/>
    <n v="0"/>
    <m/>
  </r>
  <r>
    <x v="1831"/>
    <d v="2021-05-26T00:00:00"/>
    <s v="THOMAS STREET TAVERN INC"/>
    <s v="1218 Thomas Ave"/>
    <x v="11"/>
    <x v="0"/>
    <s v="28205"/>
    <x v="1828"/>
    <m/>
    <s v="U"/>
    <s v="N"/>
    <s v="NC-12"/>
    <x v="0"/>
    <x v="1"/>
    <x v="1"/>
    <x v="0"/>
    <x v="0"/>
    <x v="0"/>
    <s v="Y"/>
    <s v="Y"/>
    <s v="Y"/>
    <s v="Y"/>
    <s v="Corporation"/>
    <s v="Y"/>
    <x v="1"/>
    <x v="0"/>
    <x v="0"/>
    <s v="Bar, Saloon, Lounge, Tavern &amp;&amp; Restaurant"/>
    <n v="0"/>
    <n v="0"/>
    <m/>
  </r>
  <r>
    <x v="1832"/>
    <d v="2021-05-26T00:00:00"/>
    <s v="Tufano's Wine Bar LLC"/>
    <s v="110 W Walnut St"/>
    <x v="25"/>
    <x v="0"/>
    <s v="27530"/>
    <x v="1829"/>
    <m/>
    <s v="R"/>
    <s v="Y"/>
    <s v="NC-01"/>
    <x v="0"/>
    <x v="1"/>
    <x v="1"/>
    <x v="0"/>
    <x v="1"/>
    <x v="1"/>
    <s v="Y"/>
    <s v="Y"/>
    <s v="N"/>
    <s v="Y"/>
    <s v="Limited  Liability Company(LLC)"/>
    <s v="Y"/>
    <x v="0"/>
    <x v="1"/>
    <x v="0"/>
    <s v="Bar, Saloon, Lounge, Tavern"/>
    <n v="0"/>
    <n v="0"/>
    <m/>
  </r>
  <r>
    <x v="1833"/>
    <d v="2021-05-26T00:00:00"/>
    <s v="Rivers Capitol"/>
    <s v="1124 North North 4th street"/>
    <x v="0"/>
    <x v="0"/>
    <s v="28401"/>
    <x v="1830"/>
    <m/>
    <s v="U"/>
    <s v="N"/>
    <s v="NC-07"/>
    <x v="0"/>
    <x v="0"/>
    <x v="0"/>
    <x v="0"/>
    <x v="0"/>
    <x v="0"/>
    <s v="Y"/>
    <s v="Y"/>
    <s v="Y"/>
    <s v="Y"/>
    <s v="Limited  Liability Company(LLC)"/>
    <s v="N"/>
    <x v="1"/>
    <x v="0"/>
    <x v="0"/>
    <s v="Restaurant"/>
    <n v="0"/>
    <n v="0"/>
    <m/>
  </r>
  <r>
    <x v="1834"/>
    <d v="2021-05-26T00:00:00"/>
    <s v="WEHRLOOM AVL LLC"/>
    <s v="32 Banks Ave Ste"/>
    <x v="9"/>
    <x v="0"/>
    <s v="28801"/>
    <x v="1831"/>
    <m/>
    <s v="U"/>
    <s v="Y"/>
    <s v="NC-11"/>
    <x v="1"/>
    <x v="0"/>
    <x v="1"/>
    <x v="0"/>
    <x v="0"/>
    <x v="0"/>
    <s v="Y"/>
    <s v="Y"/>
    <s v="Y"/>
    <s v="Y"/>
    <s v="Limited  Liability Company(LLC)"/>
    <s v="N"/>
    <x v="0"/>
    <x v="0"/>
    <x v="1"/>
    <s v="Other &amp;&amp; Brewpub, Tasting Room, Taproom **"/>
    <n v="0"/>
    <n v="0"/>
    <m/>
  </r>
  <r>
    <x v="1835"/>
    <d v="2021-05-26T00:00:00"/>
    <s v="TS Cafe NC-24 LLC"/>
    <s v="228 Crossroads Blvd unit 2430"/>
    <x v="28"/>
    <x v="0"/>
    <s v="27518"/>
    <x v="1832"/>
    <s v="Tropical Smoothie Cafe"/>
    <s v="U"/>
    <s v="N"/>
    <s v="NC-02"/>
    <x v="0"/>
    <x v="0"/>
    <x v="0"/>
    <x v="0"/>
    <x v="0"/>
    <x v="0"/>
    <s v="Y"/>
    <s v="Y"/>
    <s v="Y"/>
    <s v="Y"/>
    <s v="Corporation"/>
    <s v="N"/>
    <x v="0"/>
    <x v="1"/>
    <x v="0"/>
    <s v="Restaurant"/>
    <n v="0"/>
    <n v="0"/>
    <m/>
  </r>
  <r>
    <x v="1836"/>
    <d v="2021-05-26T00:00:00"/>
    <s v="D&amp;F Catering INC"/>
    <s v="3512 Indian Heaps Rd"/>
    <x v="264"/>
    <x v="0"/>
    <s v="27018"/>
    <x v="1833"/>
    <m/>
    <s v="R"/>
    <s v="N"/>
    <s v="NC-10"/>
    <x v="0"/>
    <x v="1"/>
    <x v="1"/>
    <x v="0"/>
    <x v="0"/>
    <x v="0"/>
    <s v="N"/>
    <s v="N"/>
    <s v="Y"/>
    <s v="Y"/>
    <s v="Subchapter S Corporation"/>
    <s v="Y"/>
    <x v="0"/>
    <x v="0"/>
    <x v="1"/>
    <s v="Caterer"/>
    <n v="0"/>
    <n v="0"/>
    <m/>
  </r>
  <r>
    <x v="1837"/>
    <d v="2021-05-26T00:00:00"/>
    <s v="PARSA INC."/>
    <s v="13200 Falls Of Neuse Rd Ste 129"/>
    <x v="4"/>
    <x v="0"/>
    <s v="27614"/>
    <x v="1834"/>
    <s v="Subway"/>
    <s v="U"/>
    <s v="N"/>
    <s v="NC-04"/>
    <x v="1"/>
    <x v="0"/>
    <x v="0"/>
    <x v="0"/>
    <x v="0"/>
    <x v="0"/>
    <s v="Y"/>
    <s v="Y"/>
    <s v="Y"/>
    <s v="Y"/>
    <s v="Corporation"/>
    <s v="N"/>
    <x v="1"/>
    <x v="0"/>
    <x v="0"/>
    <s v="Restaurant"/>
    <n v="0"/>
    <n v="0"/>
    <m/>
  </r>
  <r>
    <x v="1838"/>
    <d v="2021-05-26T00:00:00"/>
    <s v="Fields Corral LLC"/>
    <s v="2618 S Horner Blvd"/>
    <x v="74"/>
    <x v="0"/>
    <s v="27332"/>
    <x v="1835"/>
    <s v="Golden Corral"/>
    <s v="R"/>
    <s v="Y"/>
    <s v="NC-08"/>
    <x v="0"/>
    <x v="0"/>
    <x v="0"/>
    <x v="0"/>
    <x v="0"/>
    <x v="0"/>
    <s v="Y"/>
    <s v="Y"/>
    <s v="Y"/>
    <s v="Y"/>
    <s v="Limited  Liability Company(LLC)"/>
    <s v="N"/>
    <x v="1"/>
    <x v="0"/>
    <x v="0"/>
    <s v="Restaurant"/>
    <n v="0"/>
    <n v="0"/>
    <m/>
  </r>
  <r>
    <x v="1839"/>
    <d v="2021-05-26T00:00:00"/>
    <s v="Three Compadres Inc"/>
    <s v="1962 N Roberts Ave"/>
    <x v="107"/>
    <x v="0"/>
    <s v="28358"/>
    <x v="1836"/>
    <m/>
    <s v="R"/>
    <s v="Y"/>
    <s v="NC-09"/>
    <x v="0"/>
    <x v="1"/>
    <x v="1"/>
    <x v="0"/>
    <x v="0"/>
    <x v="0"/>
    <s v="Y"/>
    <s v="Y"/>
    <s v="Y"/>
    <s v="Y"/>
    <s v="Corporation"/>
    <s v="Y"/>
    <x v="1"/>
    <x v="0"/>
    <x v="0"/>
    <s v="Restaurant"/>
    <n v="0"/>
    <n v="0"/>
    <m/>
  </r>
  <r>
    <x v="1840"/>
    <d v="2021-05-26T00:00:00"/>
    <s v="Lewis Hill"/>
    <s v="6838 beach drive"/>
    <x v="42"/>
    <x v="0"/>
    <s v="28469"/>
    <x v="1837"/>
    <m/>
    <s v="R"/>
    <s v="N"/>
    <s v="NC-07"/>
    <x v="1"/>
    <x v="0"/>
    <x v="1"/>
    <x v="0"/>
    <x v="0"/>
    <x v="0"/>
    <s v="Y"/>
    <s v="Y"/>
    <s v="Y"/>
    <s v="Y"/>
    <s v="Sole Proprietorship"/>
    <s v="N"/>
    <x v="0"/>
    <x v="1"/>
    <x v="0"/>
    <s v="Caterer &amp;&amp; Restaurant"/>
    <n v="0"/>
    <n v="0"/>
    <m/>
  </r>
  <r>
    <x v="1841"/>
    <d v="2021-05-26T00:00:00"/>
    <s v="YUMMY ORIENT INC."/>
    <s v="1104 N BREAZEALE AVE"/>
    <x v="168"/>
    <x v="0"/>
    <s v="28365"/>
    <x v="1838"/>
    <m/>
    <s v="R"/>
    <s v="Y"/>
    <s v="NC-01"/>
    <x v="1"/>
    <x v="0"/>
    <x v="0"/>
    <x v="0"/>
    <x v="0"/>
    <x v="0"/>
    <s v="Y"/>
    <s v="Y"/>
    <s v="Y"/>
    <s v="Y"/>
    <s v="Subchapter S Corporation"/>
    <s v="N"/>
    <x v="0"/>
    <x v="0"/>
    <x v="1"/>
    <s v="Restaurant"/>
    <n v="0"/>
    <n v="0"/>
    <m/>
  </r>
  <r>
    <x v="1842"/>
    <d v="2021-05-26T00:00:00"/>
    <s v="THREE STAR GRACE LLC"/>
    <s v="1401 SE Maynard Rd Ste J"/>
    <x v="28"/>
    <x v="0"/>
    <s v="27511"/>
    <x v="1839"/>
    <m/>
    <s v="U"/>
    <s v="N"/>
    <s v="NC-02"/>
    <x v="0"/>
    <x v="1"/>
    <x v="1"/>
    <x v="0"/>
    <x v="0"/>
    <x v="0"/>
    <s v="Y"/>
    <s v="Y"/>
    <s v="Y"/>
    <s v="Y"/>
    <s v="Single Member LLC"/>
    <s v="N"/>
    <x v="1"/>
    <x v="0"/>
    <x v="0"/>
    <s v="Restaurant"/>
    <n v="0"/>
    <n v="0"/>
    <m/>
  </r>
  <r>
    <x v="1843"/>
    <d v="2021-05-26T00:00:00"/>
    <s v="Heidi Billotto"/>
    <s v="3425 Pondview Ln"/>
    <x v="11"/>
    <x v="0"/>
    <s v="28210"/>
    <x v="1840"/>
    <m/>
    <s v="U"/>
    <s v="N"/>
    <s v="NC-09"/>
    <x v="0"/>
    <x v="0"/>
    <x v="0"/>
    <x v="0"/>
    <x v="0"/>
    <x v="0"/>
    <s v="Y"/>
    <s v="Y"/>
    <s v="Y"/>
    <s v="Y"/>
    <s v="Sole Proprietorship"/>
    <s v="N"/>
    <x v="0"/>
    <x v="0"/>
    <x v="1"/>
    <s v="Caterer"/>
    <n v="0"/>
    <n v="0"/>
    <m/>
  </r>
  <r>
    <x v="1844"/>
    <d v="2021-05-26T00:00:00"/>
    <s v="Always Fresh Fruit &amp; Snacks LLC."/>
    <s v="2624 Leighton Ridge Dr Ste 124"/>
    <x v="14"/>
    <x v="0"/>
    <s v="27587"/>
    <x v="1841"/>
    <m/>
    <s v="U"/>
    <s v="N"/>
    <s v="NC-04"/>
    <x v="0"/>
    <x v="0"/>
    <x v="0"/>
    <x v="0"/>
    <x v="0"/>
    <x v="0"/>
    <s v="Y"/>
    <s v="Y"/>
    <s v="Y"/>
    <s v="Y"/>
    <s v="Limited  Liability Company(LLC)"/>
    <s v="N"/>
    <x v="0"/>
    <x v="0"/>
    <x v="1"/>
    <s v="Food Stand, Food Truck, Food Cart"/>
    <n v="0"/>
    <n v="0"/>
    <m/>
  </r>
  <r>
    <x v="1845"/>
    <d v="2021-05-26T00:00:00"/>
    <s v="Doumas and Sheeprock Ventures"/>
    <s v="905 Burke St"/>
    <x v="54"/>
    <x v="0"/>
    <s v="27101"/>
    <x v="1842"/>
    <m/>
    <s v="U"/>
    <s v="Y"/>
    <s v="NC-06"/>
    <x v="0"/>
    <x v="0"/>
    <x v="0"/>
    <x v="0"/>
    <x v="0"/>
    <x v="0"/>
    <s v="Y"/>
    <s v="Y"/>
    <s v="Y"/>
    <s v="Y"/>
    <s v="Partnership"/>
    <s v="Y"/>
    <x v="0"/>
    <x v="0"/>
    <x v="1"/>
    <s v="Restaurant"/>
    <n v="0"/>
    <n v="0"/>
    <m/>
  </r>
  <r>
    <x v="1846"/>
    <d v="2021-05-26T00:00:00"/>
    <s v="The Summit Craft Bottle Shop &amp; Taproom LLC"/>
    <s v="122 S Main St"/>
    <x v="259"/>
    <x v="0"/>
    <s v="28120"/>
    <x v="1843"/>
    <m/>
    <s v="U"/>
    <s v="N"/>
    <s v="NC-05"/>
    <x v="0"/>
    <x v="0"/>
    <x v="1"/>
    <x v="0"/>
    <x v="0"/>
    <x v="0"/>
    <s v="Y"/>
    <s v="Y"/>
    <s v="Y"/>
    <s v="Y"/>
    <s v="Single Member LLC"/>
    <s v="Y"/>
    <x v="1"/>
    <x v="0"/>
    <x v="0"/>
    <s v="Brewpub, Tasting Room, Taproom ** &amp;&amp; Bar, Saloon, Lounge, Tavern"/>
    <n v="0"/>
    <n v="0"/>
    <m/>
  </r>
  <r>
    <x v="1847"/>
    <d v="2021-05-26T00:00:00"/>
    <s v="JIN XIU HUANG"/>
    <s v="5167 US HIGHWAY 70 STE 210"/>
    <x v="1"/>
    <x v="0"/>
    <s v="28557"/>
    <x v="1844"/>
    <m/>
    <s v="R"/>
    <s v="N"/>
    <s v="NC-03"/>
    <x v="1"/>
    <x v="0"/>
    <x v="0"/>
    <x v="0"/>
    <x v="0"/>
    <x v="0"/>
    <s v="Y"/>
    <s v="Y"/>
    <s v="Y"/>
    <s v="Y"/>
    <s v="Limited  Liability Company(LLC)"/>
    <s v="N"/>
    <x v="1"/>
    <x v="0"/>
    <x v="1"/>
    <s v="Restaurant"/>
    <n v="0"/>
    <n v="0"/>
    <m/>
  </r>
  <r>
    <x v="1848"/>
    <d v="2021-05-26T00:00:00"/>
    <s v="GenX Endeavors LLC"/>
    <s v="6815 Fayetteville Rd Suite 101"/>
    <x v="8"/>
    <x v="0"/>
    <s v="27713"/>
    <x v="1845"/>
    <s v="Potbelly Sandwich Works"/>
    <s v="U"/>
    <s v="N"/>
    <s v="NC-02"/>
    <x v="0"/>
    <x v="0"/>
    <x v="0"/>
    <x v="1"/>
    <x v="1"/>
    <x v="0"/>
    <s v="Y"/>
    <s v="Y"/>
    <s v="N"/>
    <s v="Y"/>
    <s v="Limited  Liability Company(LLC)"/>
    <s v="N"/>
    <x v="1"/>
    <x v="0"/>
    <x v="0"/>
    <s v="Restaurant"/>
    <n v="0"/>
    <n v="0"/>
    <m/>
  </r>
  <r>
    <x v="1849"/>
    <d v="2021-05-26T00:00:00"/>
    <s v="AARON WILLIS"/>
    <s v="2325 Red Carpet Dr"/>
    <x v="189"/>
    <x v="0"/>
    <s v="27526"/>
    <x v="1846"/>
    <m/>
    <s v="R"/>
    <s v="N"/>
    <s v="NC-02"/>
    <x v="0"/>
    <x v="1"/>
    <x v="1"/>
    <x v="1"/>
    <x v="1"/>
    <x v="1"/>
    <s v="Y"/>
    <s v="N"/>
    <s v="Y"/>
    <s v="Y"/>
    <s v="Sole Proprietorship"/>
    <s v="Y"/>
    <x v="0"/>
    <x v="1"/>
    <x v="0"/>
    <s v="Caterer"/>
    <n v="0"/>
    <n v="0"/>
    <m/>
  </r>
  <r>
    <x v="1850"/>
    <d v="2021-05-26T00:00:00"/>
    <s v="JIANG'S GROUP 88 INC"/>
    <s v="136 W BROAD ST"/>
    <x v="262"/>
    <x v="0"/>
    <s v="28337"/>
    <x v="1847"/>
    <m/>
    <s v="R"/>
    <s v="Y"/>
    <s v="NC-07"/>
    <x v="1"/>
    <x v="0"/>
    <x v="0"/>
    <x v="0"/>
    <x v="0"/>
    <x v="0"/>
    <s v="Y"/>
    <s v="Y"/>
    <s v="Y"/>
    <s v="Y"/>
    <s v="Corporation"/>
    <s v="N"/>
    <x v="1"/>
    <x v="0"/>
    <x v="0"/>
    <s v="Restaurant"/>
    <n v="0"/>
    <n v="0"/>
    <m/>
  </r>
  <r>
    <x v="1851"/>
    <d v="2021-05-26T00:00:00"/>
    <s v="Adolfo Penaherrera"/>
    <s v="806 W 5th St Apt 307"/>
    <x v="11"/>
    <x v="0"/>
    <s v="28202"/>
    <x v="1848"/>
    <m/>
    <s v="U"/>
    <s v="N"/>
    <s v="NC-12"/>
    <x v="0"/>
    <x v="1"/>
    <x v="1"/>
    <x v="1"/>
    <x v="1"/>
    <x v="1"/>
    <s v="Y"/>
    <s v="N"/>
    <s v="N"/>
    <s v="N"/>
    <s v="Sole Proprietorship"/>
    <s v="N"/>
    <x v="0"/>
    <x v="1"/>
    <x v="0"/>
    <s v="Caterer"/>
    <n v="0"/>
    <n v="0"/>
    <m/>
  </r>
  <r>
    <x v="1852"/>
    <d v="2021-05-26T00:00:00"/>
    <s v="SHAMICA COLWELL"/>
    <s v="530 E 8th St"/>
    <x v="11"/>
    <x v="0"/>
    <s v="28202"/>
    <x v="1849"/>
    <m/>
    <s v="U"/>
    <s v="N"/>
    <s v="NC-12"/>
    <x v="0"/>
    <x v="1"/>
    <x v="1"/>
    <x v="1"/>
    <x v="1"/>
    <x v="1"/>
    <s v="Y"/>
    <s v="N"/>
    <s v="N"/>
    <s v="N"/>
    <s v="Sole Proprietorship"/>
    <s v="N"/>
    <x v="0"/>
    <x v="0"/>
    <x v="1"/>
    <s v="Restaurant"/>
    <n v="0"/>
    <n v="0"/>
    <m/>
  </r>
  <r>
    <x v="1853"/>
    <d v="2021-05-26T00:00:00"/>
    <s v="Panida Seepolmuang"/>
    <s v="1206 Raleigh Rd"/>
    <x v="3"/>
    <x v="0"/>
    <s v="27517"/>
    <x v="1850"/>
    <m/>
    <s v="U"/>
    <s v="N"/>
    <s v="NC-04"/>
    <x v="0"/>
    <x v="1"/>
    <x v="1"/>
    <x v="0"/>
    <x v="0"/>
    <x v="0"/>
    <s v="Y"/>
    <s v="Y"/>
    <s v="N"/>
    <s v="Y"/>
    <s v="Sole Proprietorship"/>
    <s v="N"/>
    <x v="0"/>
    <x v="0"/>
    <x v="1"/>
    <s v="Restaurant"/>
    <n v="0"/>
    <n v="0"/>
    <m/>
  </r>
  <r>
    <x v="1854"/>
    <d v="2021-05-26T00:00:00"/>
    <s v="La Caseta 1 CN LLC"/>
    <s v="300 N College St Suite 101"/>
    <x v="11"/>
    <x v="0"/>
    <s v="28202"/>
    <x v="1851"/>
    <m/>
    <s v="U"/>
    <s v="N"/>
    <s v="NC-12"/>
    <x v="1"/>
    <x v="0"/>
    <x v="1"/>
    <x v="0"/>
    <x v="0"/>
    <x v="0"/>
    <s v="Y"/>
    <s v="Y"/>
    <s v="Y"/>
    <s v="Y"/>
    <s v="Partnership"/>
    <s v="N"/>
    <x v="1"/>
    <x v="0"/>
    <x v="0"/>
    <s v="Restaurant"/>
    <n v="0"/>
    <n v="0"/>
    <m/>
  </r>
  <r>
    <x v="1855"/>
    <d v="2021-05-26T00:00:00"/>
    <s v="Alfredo Matos"/>
    <s v="665 South Main Street Suite 150"/>
    <x v="23"/>
    <x v="0"/>
    <s v="28675"/>
    <x v="1852"/>
    <m/>
    <s v="R"/>
    <s v="Y"/>
    <s v="NC-05"/>
    <x v="0"/>
    <x v="0"/>
    <x v="1"/>
    <x v="0"/>
    <x v="0"/>
    <x v="0"/>
    <s v="Y"/>
    <s v="Y"/>
    <s v="Y"/>
    <s v="Y"/>
    <s v="Sole Proprietorship"/>
    <s v="Y"/>
    <x v="1"/>
    <x v="0"/>
    <x v="0"/>
    <s v="Restaurant"/>
    <n v="0"/>
    <n v="0"/>
    <m/>
  </r>
  <r>
    <x v="1856"/>
    <d v="2021-05-26T00:00:00"/>
    <s v="BWS CITY TAVERN INC"/>
    <s v="113 E FISHER STREET"/>
    <x v="78"/>
    <x v="0"/>
    <s v="28144"/>
    <x v="1853"/>
    <m/>
    <s v="R"/>
    <s v="Y"/>
    <s v="NC-13"/>
    <x v="1"/>
    <x v="0"/>
    <x v="0"/>
    <x v="0"/>
    <x v="0"/>
    <x v="0"/>
    <s v="Y"/>
    <s v="Y"/>
    <s v="Y"/>
    <s v="Y"/>
    <s v="Corporation"/>
    <s v="N"/>
    <x v="0"/>
    <x v="1"/>
    <x v="0"/>
    <s v="Restaurant"/>
    <n v="0"/>
    <n v="0"/>
    <m/>
  </r>
  <r>
    <x v="1857"/>
    <d v="2021-05-26T00:00:00"/>
    <s v="UNIVERSITY BLAZE LLC"/>
    <s v="8948 J M Keynes Dr"/>
    <x v="11"/>
    <x v="0"/>
    <s v="28262"/>
    <x v="1854"/>
    <s v="Blaze Pizza"/>
    <s v="U"/>
    <s v="N"/>
    <s v="NC-08"/>
    <x v="0"/>
    <x v="0"/>
    <x v="1"/>
    <x v="0"/>
    <x v="0"/>
    <x v="0"/>
    <s v="Y"/>
    <s v="Y"/>
    <s v="Y"/>
    <s v="Y"/>
    <s v="Limited  Liability Company(LLC)"/>
    <s v="N"/>
    <x v="1"/>
    <x v="0"/>
    <x v="0"/>
    <s v="Restaurant"/>
    <n v="0"/>
    <n v="0"/>
    <m/>
  </r>
  <r>
    <x v="1858"/>
    <d v="2021-05-26T00:00:00"/>
    <s v="Meadows-Bodega LLC"/>
    <s v="250 Reade Cir Suite 115"/>
    <x v="34"/>
    <x v="0"/>
    <s v="27858"/>
    <x v="1855"/>
    <m/>
    <s v="U"/>
    <s v="Y"/>
    <s v="NC-01"/>
    <x v="0"/>
    <x v="1"/>
    <x v="1"/>
    <x v="0"/>
    <x v="0"/>
    <x v="0"/>
    <s v="Y"/>
    <s v="Y"/>
    <s v="Y"/>
    <s v="Y"/>
    <s v="Limited  Liability Company(LLC)"/>
    <s v="N"/>
    <x v="1"/>
    <x v="0"/>
    <x v="1"/>
    <s v="Other &amp;&amp; Snack and Nonalcoholic Beverage Bar"/>
    <n v="0"/>
    <n v="0"/>
    <m/>
  </r>
  <r>
    <x v="1859"/>
    <d v="2021-05-26T00:00:00"/>
    <s v="LIN CHINESE BUFFET INC"/>
    <s v="3131 Capital Blvd Ste 109"/>
    <x v="4"/>
    <x v="0"/>
    <s v="27604"/>
    <x v="1856"/>
    <m/>
    <s v="U"/>
    <s v="N"/>
    <s v="NC-02"/>
    <x v="1"/>
    <x v="0"/>
    <x v="0"/>
    <x v="0"/>
    <x v="0"/>
    <x v="0"/>
    <s v="Y"/>
    <s v="Y"/>
    <s v="Y"/>
    <s v="Y"/>
    <s v="Corporation"/>
    <s v="Y"/>
    <x v="1"/>
    <x v="0"/>
    <x v="0"/>
    <s v="Restaurant"/>
    <n v="0"/>
    <n v="0"/>
    <m/>
  </r>
  <r>
    <x v="1860"/>
    <d v="2021-05-27T00:00:00"/>
    <s v="Legacy Heritage LLC"/>
    <s v="120 Barnhardt St"/>
    <x v="12"/>
    <x v="0"/>
    <s v="27406"/>
    <x v="1857"/>
    <s v="Fat Tuesday"/>
    <s v="U"/>
    <s v="Y"/>
    <s v="NC-06"/>
    <x v="1"/>
    <x v="0"/>
    <x v="0"/>
    <x v="0"/>
    <x v="0"/>
    <x v="0"/>
    <s v="Y"/>
    <s v="Y"/>
    <s v="Y"/>
    <s v="Y"/>
    <s v="Limited  Liability Company(LLC)"/>
    <s v="N"/>
    <x v="1"/>
    <x v="0"/>
    <x v="0"/>
    <s v="Bar, Saloon, Lounge, Tavern &amp;&amp; Restaurant"/>
    <n v="0"/>
    <n v="0"/>
    <m/>
  </r>
  <r>
    <x v="1861"/>
    <d v="2021-05-27T00:00:00"/>
    <s v="Capital Beijing Inc"/>
    <s v="1603 South Blvd"/>
    <x v="11"/>
    <x v="0"/>
    <s v="28203"/>
    <x v="1858"/>
    <m/>
    <s v="U"/>
    <s v="N"/>
    <s v="NC-12"/>
    <x v="1"/>
    <x v="0"/>
    <x v="0"/>
    <x v="0"/>
    <x v="0"/>
    <x v="0"/>
    <s v="Y"/>
    <s v="Y"/>
    <s v="Y"/>
    <s v="Y"/>
    <s v="Corporation"/>
    <s v="N"/>
    <x v="1"/>
    <x v="0"/>
    <x v="0"/>
    <s v="Restaurant"/>
    <n v="0"/>
    <n v="0"/>
    <m/>
  </r>
  <r>
    <x v="1862"/>
    <d v="2021-05-27T00:00:00"/>
    <s v="JJ Family Ventures LLC"/>
    <s v="235 Medical Park Rd Ste 101"/>
    <x v="10"/>
    <x v="0"/>
    <s v="28117"/>
    <x v="1859"/>
    <m/>
    <s v="R"/>
    <s v="N"/>
    <s v="NC-10"/>
    <x v="0"/>
    <x v="0"/>
    <x v="1"/>
    <x v="0"/>
    <x v="0"/>
    <x v="0"/>
    <s v="Y"/>
    <s v="Y"/>
    <s v="Y"/>
    <s v="Y"/>
    <s v="Limited  Liability Company(LLC)"/>
    <s v="N"/>
    <x v="0"/>
    <x v="0"/>
    <x v="1"/>
    <s v="Restaurant"/>
    <n v="0"/>
    <n v="0"/>
    <m/>
  </r>
  <r>
    <x v="1863"/>
    <d v="2021-05-27T00:00:00"/>
    <s v="Panacea Junkiez"/>
    <s v="1320 W Vernon Ave"/>
    <x v="125"/>
    <x v="0"/>
    <s v="28504"/>
    <x v="1860"/>
    <m/>
    <s v="R"/>
    <s v="Y"/>
    <s v="NC-03"/>
    <x v="1"/>
    <x v="1"/>
    <x v="1"/>
    <x v="0"/>
    <x v="1"/>
    <x v="0"/>
    <s v="Y"/>
    <s v="Y"/>
    <s v="Y"/>
    <s v="N"/>
    <s v="Limited  Liability Company(LLC)"/>
    <s v="N"/>
    <x v="1"/>
    <x v="0"/>
    <x v="1"/>
    <s v="Restaurant"/>
    <n v="0"/>
    <n v="0"/>
    <m/>
  </r>
  <r>
    <x v="1864"/>
    <d v="2021-05-27T00:00:00"/>
    <s v="Los raspaditos corp"/>
    <s v="3521 Shamrock Dr"/>
    <x v="11"/>
    <x v="0"/>
    <s v="28215"/>
    <x v="1861"/>
    <m/>
    <s v="U"/>
    <s v="Y"/>
    <s v="NC-08"/>
    <x v="0"/>
    <x v="1"/>
    <x v="1"/>
    <x v="0"/>
    <x v="1"/>
    <x v="0"/>
    <s v="Y"/>
    <s v="Y"/>
    <s v="N"/>
    <s v="N"/>
    <s v="Corporation"/>
    <s v="N"/>
    <x v="0"/>
    <x v="0"/>
    <x v="1"/>
    <s v="Other &amp;&amp; Snack and Nonalcoholic Beverage Bar &amp;&amp; Food Stand, Food Truck, Food Cart"/>
    <n v="0"/>
    <n v="0"/>
    <m/>
  </r>
  <r>
    <x v="1865"/>
    <d v="2021-05-27T00:00:00"/>
    <s v="East Durham Brewing CompanyLLC"/>
    <s v="1147 Falls Rd 145"/>
    <x v="26"/>
    <x v="0"/>
    <s v="27804"/>
    <x v="1862"/>
    <m/>
    <s v="R"/>
    <s v="Y"/>
    <s v="NC-01"/>
    <x v="0"/>
    <x v="1"/>
    <x v="1"/>
    <x v="0"/>
    <x v="1"/>
    <x v="0"/>
    <s v="Y"/>
    <s v="Y"/>
    <s v="Y"/>
    <s v="N"/>
    <s v="Sole Proprietorship"/>
    <s v="N"/>
    <x v="1"/>
    <x v="0"/>
    <x v="1"/>
    <s v="Brewpub, Tasting Room, Taproom ** &amp;&amp; Brewery and/or microbrewery **"/>
    <n v="0"/>
    <n v="0"/>
    <m/>
  </r>
  <r>
    <x v="1866"/>
    <d v="2021-05-27T00:00:00"/>
    <s v="Evel Beans Holly Springs LLC"/>
    <s v="242 S Main St Suite 118"/>
    <x v="88"/>
    <x v="0"/>
    <s v="27540"/>
    <x v="1863"/>
    <m/>
    <s v="R"/>
    <s v="N"/>
    <s v="NC-02"/>
    <x v="0"/>
    <x v="0"/>
    <x v="0"/>
    <x v="0"/>
    <x v="0"/>
    <x v="0"/>
    <s v="Y"/>
    <s v="Y"/>
    <s v="Y"/>
    <s v="Y"/>
    <s v="Partnership"/>
    <s v="N"/>
    <x v="0"/>
    <x v="0"/>
    <x v="0"/>
    <s v="Restaurant"/>
    <n v="0"/>
    <n v="0"/>
    <m/>
  </r>
  <r>
    <x v="1867"/>
    <d v="2021-05-27T00:00:00"/>
    <s v="AWESOME FOODS LLC"/>
    <s v="7021 Murray Grey Ln"/>
    <x v="11"/>
    <x v="0"/>
    <s v="28273"/>
    <x v="1864"/>
    <m/>
    <s v="U"/>
    <s v="N"/>
    <s v="NC-09"/>
    <x v="0"/>
    <x v="1"/>
    <x v="1"/>
    <x v="0"/>
    <x v="0"/>
    <x v="1"/>
    <s v="N"/>
    <s v="Y"/>
    <s v="Y"/>
    <s v="N"/>
    <s v="Limited  Liability Company(LLC)"/>
    <s v="N"/>
    <x v="1"/>
    <x v="0"/>
    <x v="0"/>
    <s v="Food Stand, Food Truck, Food Cart"/>
    <n v="0"/>
    <n v="0"/>
    <m/>
  </r>
  <r>
    <x v="1868"/>
    <d v="2021-05-27T00:00:00"/>
    <s v="CR2AV Group Corp"/>
    <s v="118 Timber Creek Path"/>
    <x v="3"/>
    <x v="0"/>
    <s v="27517"/>
    <x v="1865"/>
    <s v="Aladdinâ€™s Eatery"/>
    <s v="U"/>
    <s v="N"/>
    <s v="NC-04"/>
    <x v="0"/>
    <x v="0"/>
    <x v="0"/>
    <x v="0"/>
    <x v="0"/>
    <x v="0"/>
    <s v="Y"/>
    <s v="Y"/>
    <s v="Y"/>
    <s v="Y"/>
    <s v="Corporation"/>
    <s v="N"/>
    <x v="1"/>
    <x v="0"/>
    <x v="0"/>
    <s v="Restaurant"/>
    <n v="0"/>
    <n v="0"/>
    <m/>
  </r>
  <r>
    <x v="1869"/>
    <d v="2021-05-27T00:00:00"/>
    <s v="SPOA Inc."/>
    <s v="431 E Innes St"/>
    <x v="78"/>
    <x v="0"/>
    <s v="28144"/>
    <x v="1866"/>
    <m/>
    <s v="R"/>
    <s v="Y"/>
    <s v="NC-13"/>
    <x v="0"/>
    <x v="0"/>
    <x v="1"/>
    <x v="0"/>
    <x v="1"/>
    <x v="0"/>
    <s v="Y"/>
    <s v="Y"/>
    <s v="Y"/>
    <s v="Y"/>
    <s v="Corporation"/>
    <s v="N"/>
    <x v="0"/>
    <x v="0"/>
    <x v="1"/>
    <s v="Restaurant"/>
    <n v="0"/>
    <n v="0"/>
    <m/>
  </r>
  <r>
    <x v="1870"/>
    <d v="2021-05-27T00:00:00"/>
    <s v="Willys Rolls LLC"/>
    <s v="35 Chatham Street West"/>
    <x v="114"/>
    <x v="0"/>
    <s v="27312"/>
    <x v="1867"/>
    <m/>
    <s v="R"/>
    <s v="N"/>
    <s v="NC-04"/>
    <x v="0"/>
    <x v="0"/>
    <x v="1"/>
    <x v="0"/>
    <x v="0"/>
    <x v="0"/>
    <s v="N"/>
    <s v="Y"/>
    <s v="Y"/>
    <s v="Y"/>
    <s v="Limited  Liability Company(LLC)"/>
    <s v="N"/>
    <x v="0"/>
    <x v="0"/>
    <x v="0"/>
    <s v="Restaurant"/>
    <n v="0"/>
    <n v="0"/>
    <m/>
  </r>
  <r>
    <x v="1871"/>
    <d v="2021-05-27T00:00:00"/>
    <s v="aggie treats II inc"/>
    <s v="1524 E Market St"/>
    <x v="12"/>
    <x v="0"/>
    <s v="27401"/>
    <x v="1868"/>
    <m/>
    <s v="U"/>
    <s v="Y"/>
    <s v="NC-06"/>
    <x v="0"/>
    <x v="1"/>
    <x v="1"/>
    <x v="0"/>
    <x v="1"/>
    <x v="0"/>
    <s v="Y"/>
    <s v="Y"/>
    <s v="N"/>
    <s v="Y"/>
    <s v="Corporation"/>
    <s v="Y"/>
    <x v="0"/>
    <x v="0"/>
    <x v="0"/>
    <s v="Restaurant"/>
    <n v="0"/>
    <n v="0"/>
    <m/>
  </r>
  <r>
    <x v="1872"/>
    <d v="2021-05-27T00:00:00"/>
    <s v="The Cardinal Lounge LLC"/>
    <s v="1832 Gum Branch Rd"/>
    <x v="59"/>
    <x v="0"/>
    <s v="28540"/>
    <x v="1869"/>
    <m/>
    <s v="U"/>
    <s v="N"/>
    <s v="NC-03"/>
    <x v="0"/>
    <x v="0"/>
    <x v="1"/>
    <x v="0"/>
    <x v="0"/>
    <x v="0"/>
    <s v="Y"/>
    <s v="Y"/>
    <s v="Y"/>
    <s v="Y"/>
    <s v="Limited  Liability Company(LLC)"/>
    <s v="N"/>
    <x v="0"/>
    <x v="0"/>
    <x v="1"/>
    <s v="Bar, Saloon, Lounge, Tavern"/>
    <n v="0"/>
    <n v="0"/>
    <m/>
  </r>
  <r>
    <x v="1873"/>
    <d v="2021-05-27T00:00:00"/>
    <s v="Bout Thyme Kitchen"/>
    <s v="109 n church st. Suite G"/>
    <x v="124"/>
    <x v="0"/>
    <s v="27944"/>
    <x v="1870"/>
    <m/>
    <s v="R"/>
    <s v="Y"/>
    <s v="NC-03"/>
    <x v="0"/>
    <x v="1"/>
    <x v="1"/>
    <x v="0"/>
    <x v="1"/>
    <x v="0"/>
    <s v="Y"/>
    <s v="Y"/>
    <s v="Y"/>
    <s v="Y"/>
    <s v="Limited  Liability Company(LLC)"/>
    <s v="N"/>
    <x v="0"/>
    <x v="0"/>
    <x v="0"/>
    <s v="Restaurant"/>
    <n v="0"/>
    <n v="0"/>
    <m/>
  </r>
  <r>
    <x v="1874"/>
    <d v="2021-05-27T00:00:00"/>
    <s v="Second Helpings NC"/>
    <s v="3906 Woodberry Lake Dr."/>
    <x v="12"/>
    <x v="0"/>
    <s v="27455"/>
    <x v="1871"/>
    <m/>
    <s v="U"/>
    <s v="N"/>
    <s v="NC-06"/>
    <x v="0"/>
    <x v="0"/>
    <x v="0"/>
    <x v="0"/>
    <x v="0"/>
    <x v="0"/>
    <s v="N"/>
    <s v="Y"/>
    <s v="Y"/>
    <s v="N"/>
    <s v="Limited  Liability Company(LLC)"/>
    <s v="N"/>
    <x v="0"/>
    <x v="0"/>
    <x v="0"/>
    <s v="Food Stand, Food Truck, Food Cart"/>
    <n v="0"/>
    <n v="0"/>
    <m/>
  </r>
  <r>
    <x v="1875"/>
    <d v="2021-05-27T00:00:00"/>
    <s v="Michael Jamil"/>
    <s v="900 S Lafayette St"/>
    <x v="158"/>
    <x v="0"/>
    <s v="28152"/>
    <x v="1872"/>
    <m/>
    <s v="R"/>
    <s v="Y"/>
    <s v="NC-05"/>
    <x v="0"/>
    <x v="0"/>
    <x v="1"/>
    <x v="0"/>
    <x v="0"/>
    <x v="0"/>
    <s v="Y"/>
    <s v="N"/>
    <s v="Y"/>
    <s v="Y"/>
    <s v="Sole Proprietorship"/>
    <s v="N"/>
    <x v="0"/>
    <x v="0"/>
    <x v="0"/>
    <s v="Food Stand, Food Truck, Food Cart"/>
    <n v="0"/>
    <n v="0"/>
    <m/>
  </r>
  <r>
    <x v="1876"/>
    <d v="2021-05-27T00:00:00"/>
    <s v="Tarheel Dog Inc."/>
    <s v="9100 Fisher Rd"/>
    <x v="265"/>
    <x v="0"/>
    <s v="28124"/>
    <x v="1873"/>
    <m/>
    <s v="U"/>
    <s v="N"/>
    <s v="NC-08"/>
    <x v="0"/>
    <x v="1"/>
    <x v="1"/>
    <x v="0"/>
    <x v="0"/>
    <x v="0"/>
    <s v="N"/>
    <s v="N"/>
    <s v="Y"/>
    <s v="Y"/>
    <s v="Subchapter S Corporation"/>
    <s v="N"/>
    <x v="0"/>
    <x v="1"/>
    <x v="0"/>
    <s v="Caterer &amp;&amp; Food Stand, Food Truck, Food Cart"/>
    <n v="0"/>
    <n v="0"/>
    <m/>
  </r>
  <r>
    <x v="1877"/>
    <d v="2021-05-27T00:00:00"/>
    <s v="Michelle Creel"/>
    <s v="6711 freedom dr"/>
    <x v="11"/>
    <x v="0"/>
    <s v="28214"/>
    <x v="1874"/>
    <m/>
    <s v="U"/>
    <s v="N"/>
    <s v="NC-12"/>
    <x v="0"/>
    <x v="1"/>
    <x v="0"/>
    <x v="1"/>
    <x v="1"/>
    <x v="1"/>
    <s v="N"/>
    <s v="Y"/>
    <s v="N"/>
    <s v="Y"/>
    <s v="Sole Proprietorship"/>
    <s v="Y"/>
    <x v="0"/>
    <x v="0"/>
    <x v="0"/>
    <s v="Bar, Saloon, Lounge, Tavern"/>
    <n v="0"/>
    <n v="0"/>
    <m/>
  </r>
  <r>
    <x v="1878"/>
    <d v="2021-05-27T00:00:00"/>
    <s v="Gene Clark"/>
    <s v="319 Hunslet circle"/>
    <x v="11"/>
    <x v="0"/>
    <s v="28206"/>
    <x v="1875"/>
    <m/>
    <s v="U"/>
    <s v="Y"/>
    <s v="NC-12"/>
    <x v="0"/>
    <x v="1"/>
    <x v="1"/>
    <x v="0"/>
    <x v="1"/>
    <x v="0"/>
    <s v="N"/>
    <s v="Y"/>
    <s v="Y"/>
    <s v="N"/>
    <s v="Sole Proprietorship"/>
    <s v="Y"/>
    <x v="0"/>
    <x v="0"/>
    <x v="0"/>
    <s v="Food Stand, Food Truck, Food Cart"/>
    <n v="0"/>
    <n v="0"/>
    <m/>
  </r>
  <r>
    <x v="1879"/>
    <d v="2021-05-27T00:00:00"/>
    <s v="Lichtenberg Inc"/>
    <s v="107 E Murphy St"/>
    <x v="191"/>
    <x v="0"/>
    <s v="27025"/>
    <x v="1876"/>
    <m/>
    <s v="R"/>
    <s v="Y"/>
    <s v="NC-10"/>
    <x v="0"/>
    <x v="1"/>
    <x v="1"/>
    <x v="0"/>
    <x v="1"/>
    <x v="0"/>
    <s v="Y"/>
    <s v="Y"/>
    <s v="Y"/>
    <s v="Y"/>
    <s v="Corporation"/>
    <s v="N"/>
    <x v="0"/>
    <x v="0"/>
    <x v="0"/>
    <s v="Brewery and/or microbrewery ** &amp;&amp; Brewpub, Tasting Room, Taproom **"/>
    <n v="0"/>
    <n v="0"/>
    <m/>
  </r>
  <r>
    <x v="1880"/>
    <d v="2021-05-27T00:00:00"/>
    <s v="Bigs Bottle &amp; Brew LLC"/>
    <s v="201 S Elliott Rd Unit 500"/>
    <x v="3"/>
    <x v="0"/>
    <s v="27514"/>
    <x v="1877"/>
    <s v="The Casual Pint"/>
    <s v="U"/>
    <s v="N"/>
    <s v="NC-04"/>
    <x v="1"/>
    <x v="0"/>
    <x v="1"/>
    <x v="0"/>
    <x v="0"/>
    <x v="0"/>
    <s v="Y"/>
    <s v="Y"/>
    <s v="Y"/>
    <s v="Y"/>
    <s v="Limited  Liability Company(LLC)"/>
    <s v="N"/>
    <x v="0"/>
    <x v="0"/>
    <x v="0"/>
    <s v="Other &amp;&amp; Bar, Saloon, Lounge, Tavern &amp;&amp; Restaurant"/>
    <n v="0"/>
    <n v="0"/>
    <m/>
  </r>
  <r>
    <x v="1881"/>
    <d v="2021-05-27T00:00:00"/>
    <s v="MEBANE WAYBACK BURGERS INC"/>
    <s v="4000 ARROWHEAD BLVD 100"/>
    <x v="162"/>
    <x v="0"/>
    <s v="27302"/>
    <x v="1878"/>
    <s v="Wayback Burgers"/>
    <s v="U"/>
    <s v="N"/>
    <s v="NC-04"/>
    <x v="1"/>
    <x v="0"/>
    <x v="0"/>
    <x v="0"/>
    <x v="0"/>
    <x v="0"/>
    <s v="Y"/>
    <s v="Y"/>
    <s v="Y"/>
    <s v="Y"/>
    <s v="Corporation"/>
    <s v="N"/>
    <x v="1"/>
    <x v="0"/>
    <x v="0"/>
    <s v="Restaurant"/>
    <n v="0"/>
    <n v="0"/>
    <m/>
  </r>
  <r>
    <x v="1882"/>
    <d v="2021-05-27T00:00:00"/>
    <s v="ORIENT EXPRESS INC"/>
    <s v="3200 N Graham St"/>
    <x v="11"/>
    <x v="0"/>
    <s v="28206"/>
    <x v="1879"/>
    <m/>
    <s v="U"/>
    <s v="Y"/>
    <s v="NC-12"/>
    <x v="0"/>
    <x v="0"/>
    <x v="1"/>
    <x v="0"/>
    <x v="0"/>
    <x v="0"/>
    <s v="Y"/>
    <s v="Y"/>
    <s v="Y"/>
    <s v="Y"/>
    <s v="Corporation"/>
    <s v="Y"/>
    <x v="1"/>
    <x v="0"/>
    <x v="1"/>
    <s v="Restaurant"/>
    <n v="0"/>
    <n v="0"/>
    <m/>
  </r>
  <r>
    <x v="1883"/>
    <d v="2021-05-27T00:00:00"/>
    <s v="VH Food Management Inc"/>
    <s v="2000 E.  Wendover"/>
    <x v="12"/>
    <x v="0"/>
    <s v="27405"/>
    <x v="1880"/>
    <m/>
    <s v="U"/>
    <s v="N"/>
    <s v="NC-06"/>
    <x v="0"/>
    <x v="1"/>
    <x v="0"/>
    <x v="0"/>
    <x v="1"/>
    <x v="0"/>
    <s v="Y"/>
    <s v="Y"/>
    <s v="Y"/>
    <s v="Y"/>
    <s v="Subchapter S Corporation"/>
    <s v="Y"/>
    <x v="0"/>
    <x v="0"/>
    <x v="0"/>
    <s v="Caterer"/>
    <n v="0"/>
    <n v="0"/>
    <m/>
  </r>
  <r>
    <x v="1884"/>
    <d v="2021-05-27T00:00:00"/>
    <s v="Waits Investment Corporation"/>
    <s v="7228 S Virginia Dare Trl"/>
    <x v="61"/>
    <x v="0"/>
    <s v="27959"/>
    <x v="1881"/>
    <m/>
    <s v="U"/>
    <s v="Y"/>
    <s v="NC-03"/>
    <x v="0"/>
    <x v="1"/>
    <x v="1"/>
    <x v="0"/>
    <x v="0"/>
    <x v="0"/>
    <s v="Y"/>
    <s v="Y"/>
    <s v="Y"/>
    <s v="Y"/>
    <s v="Subchapter S Corporation"/>
    <s v="N"/>
    <x v="0"/>
    <x v="0"/>
    <x v="1"/>
    <s v="Restaurant"/>
    <n v="0"/>
    <n v="0"/>
    <m/>
  </r>
  <r>
    <x v="1885"/>
    <d v="2021-05-27T00:00:00"/>
    <s v="Whitman May Enterprises Inc."/>
    <s v="6123 The Meadows Ln"/>
    <x v="50"/>
    <x v="0"/>
    <s v="28075"/>
    <x v="1882"/>
    <m/>
    <s v="U"/>
    <s v="N"/>
    <s v="NC-08"/>
    <x v="0"/>
    <x v="1"/>
    <x v="1"/>
    <x v="1"/>
    <x v="1"/>
    <x v="1"/>
    <s v="Y"/>
    <s v="Y"/>
    <s v="N"/>
    <s v="N"/>
    <s v="Corporation"/>
    <s v="N"/>
    <x v="1"/>
    <x v="0"/>
    <x v="0"/>
    <s v="Restaurant"/>
    <n v="0"/>
    <n v="0"/>
    <m/>
  </r>
  <r>
    <x v="1886"/>
    <d v="2021-05-27T00:00:00"/>
    <s v="Tran Group Inc."/>
    <s v="1737 Wilkesboro Hwy Ste I"/>
    <x v="72"/>
    <x v="0"/>
    <s v="28625"/>
    <x v="1883"/>
    <m/>
    <s v="R"/>
    <s v="N"/>
    <s v="NC-05"/>
    <x v="1"/>
    <x v="0"/>
    <x v="0"/>
    <x v="0"/>
    <x v="0"/>
    <x v="0"/>
    <s v="Y"/>
    <s v="Y"/>
    <s v="Y"/>
    <s v="Y"/>
    <s v="Corporation"/>
    <s v="N"/>
    <x v="1"/>
    <x v="0"/>
    <x v="0"/>
    <s v="Restaurant"/>
    <n v="0"/>
    <n v="0"/>
    <m/>
  </r>
  <r>
    <x v="1887"/>
    <d v="2021-05-27T00:00:00"/>
    <s v="Kathy Woody"/>
    <s v="103 N Trade St"/>
    <x v="158"/>
    <x v="0"/>
    <s v="28150"/>
    <x v="1884"/>
    <m/>
    <s v="R"/>
    <s v="Y"/>
    <s v="NC-05"/>
    <x v="0"/>
    <x v="0"/>
    <x v="1"/>
    <x v="0"/>
    <x v="0"/>
    <x v="0"/>
    <s v="Y"/>
    <s v="Y"/>
    <s v="Y"/>
    <s v="Y"/>
    <s v="Sole Proprietorship"/>
    <s v="Y"/>
    <x v="0"/>
    <x v="0"/>
    <x v="1"/>
    <s v="Caterer"/>
    <n v="0"/>
    <n v="0"/>
    <m/>
  </r>
  <r>
    <x v="1888"/>
    <d v="2021-05-27T00:00:00"/>
    <s v="Old Stone Steakhouse LLC"/>
    <s v="23 S Main St"/>
    <x v="261"/>
    <x v="0"/>
    <s v="28012"/>
    <x v="1885"/>
    <m/>
    <s v="U"/>
    <s v="N"/>
    <s v="NC-05"/>
    <x v="1"/>
    <x v="1"/>
    <x v="1"/>
    <x v="0"/>
    <x v="1"/>
    <x v="1"/>
    <s v="Y"/>
    <s v="Y"/>
    <s v="Y"/>
    <s v="Y"/>
    <s v="Limited  Liability Company(LLC)"/>
    <s v="N"/>
    <x v="0"/>
    <x v="0"/>
    <x v="1"/>
    <s v="Restaurant"/>
    <n v="0"/>
    <n v="0"/>
    <m/>
  </r>
  <r>
    <x v="1889"/>
    <d v="2021-05-27T00:00:00"/>
    <s v="C and B Interests Tipsy'z Tacos Urban Cantina LLC"/>
    <s v="1345 N Main St Suite 103/104"/>
    <x v="62"/>
    <x v="0"/>
    <s v="27262"/>
    <x v="1886"/>
    <m/>
    <s v="R"/>
    <s v="N"/>
    <s v="NC-06"/>
    <x v="0"/>
    <x v="1"/>
    <x v="1"/>
    <x v="1"/>
    <x v="1"/>
    <x v="1"/>
    <s v="Y"/>
    <s v="N"/>
    <s v="N"/>
    <s v="N"/>
    <s v="Limited  Liability Company(LLC)"/>
    <s v="N"/>
    <x v="0"/>
    <x v="0"/>
    <x v="1"/>
    <s v="Restaurant"/>
    <n v="0"/>
    <n v="0"/>
    <m/>
  </r>
  <r>
    <x v="1890"/>
    <d v="2021-05-27T00:00:00"/>
    <s v="deborah logelfo"/>
    <s v="101 N Main St"/>
    <x v="266"/>
    <x v="0"/>
    <s v="27808"/>
    <x v="1887"/>
    <m/>
    <s v="R"/>
    <s v="N"/>
    <s v="NC-03"/>
    <x v="1"/>
    <x v="0"/>
    <x v="0"/>
    <x v="0"/>
    <x v="0"/>
    <x v="0"/>
    <s v="Y"/>
    <s v="Y"/>
    <s v="Y"/>
    <s v="Y"/>
    <s v="Single Member LLC"/>
    <s v="N"/>
    <x v="0"/>
    <x v="0"/>
    <x v="1"/>
    <s v="Restaurant"/>
    <n v="0"/>
    <n v="0"/>
    <m/>
  </r>
  <r>
    <x v="1891"/>
    <d v="2021-05-27T00:00:00"/>
    <s v="S&amp;G LLC"/>
    <s v="235 Branchview Dr SE"/>
    <x v="22"/>
    <x v="0"/>
    <s v="28025"/>
    <x v="1888"/>
    <m/>
    <s v="U"/>
    <s v="Y"/>
    <s v="NC-08"/>
    <x v="0"/>
    <x v="0"/>
    <x v="1"/>
    <x v="0"/>
    <x v="0"/>
    <x v="0"/>
    <s v="Y"/>
    <s v="Y"/>
    <s v="Y"/>
    <s v="Y"/>
    <s v="Limited  Liability Company(LLC)"/>
    <s v="N"/>
    <x v="0"/>
    <x v="0"/>
    <x v="1"/>
    <s v="Restaurant"/>
    <n v="0"/>
    <n v="0"/>
    <m/>
  </r>
  <r>
    <x v="1892"/>
    <d v="2021-05-27T00:00:00"/>
    <s v="Quimistan LLC"/>
    <s v="1118 S Main St"/>
    <x v="259"/>
    <x v="0"/>
    <s v="28120"/>
    <x v="1889"/>
    <m/>
    <s v="U"/>
    <s v="N"/>
    <s v="NC-05"/>
    <x v="0"/>
    <x v="1"/>
    <x v="1"/>
    <x v="1"/>
    <x v="1"/>
    <x v="1"/>
    <s v="Y"/>
    <s v="Y"/>
    <s v="N"/>
    <s v="N"/>
    <s v="Subchapter S Corporation"/>
    <s v="Y"/>
    <x v="1"/>
    <x v="0"/>
    <x v="0"/>
    <s v="Restaurant"/>
    <n v="0"/>
    <n v="0"/>
    <m/>
  </r>
  <r>
    <x v="1893"/>
    <d v="2021-05-27T00:00:00"/>
    <s v="SIMPLY NC LLC"/>
    <s v="100 EAST MAIN ST."/>
    <x v="90"/>
    <x v="0"/>
    <s v="28328"/>
    <x v="1890"/>
    <m/>
    <s v="R"/>
    <s v="Y"/>
    <s v="NC-07"/>
    <x v="0"/>
    <x v="1"/>
    <x v="1"/>
    <x v="0"/>
    <x v="1"/>
    <x v="0"/>
    <s v="Y"/>
    <s v="Y"/>
    <s v="Y"/>
    <s v="Y"/>
    <s v="Single Member LLC"/>
    <s v="N"/>
    <x v="0"/>
    <x v="0"/>
    <x v="1"/>
    <s v="Other &amp;&amp; Snack and Nonalcoholic Beverage Bar"/>
    <n v="0"/>
    <n v="0"/>
    <m/>
  </r>
  <r>
    <x v="1894"/>
    <d v="2021-05-27T00:00:00"/>
    <s v="M Squared Management Inc"/>
    <s v="347 Jackson Plz"/>
    <x v="117"/>
    <x v="0"/>
    <s v="28779"/>
    <x v="1891"/>
    <m/>
    <s v="R"/>
    <s v="N"/>
    <s v="NC-11"/>
    <x v="0"/>
    <x v="1"/>
    <x v="1"/>
    <x v="0"/>
    <x v="0"/>
    <x v="0"/>
    <s v="Y"/>
    <s v="Y"/>
    <s v="Y"/>
    <s v="Y"/>
    <s v="Sole Proprietorship"/>
    <s v="N"/>
    <x v="0"/>
    <x v="1"/>
    <x v="1"/>
    <s v="Snack and Nonalcoholic Beverage Bar &amp;&amp; Bar, Saloon, Lounge, Tavern"/>
    <n v="0"/>
    <n v="0"/>
    <m/>
  </r>
  <r>
    <x v="1895"/>
    <d v="2021-05-27T00:00:00"/>
    <s v="Bali Hai J&amp;J LLC"/>
    <s v="120 Morrisville Square Way"/>
    <x v="2"/>
    <x v="0"/>
    <s v="27560"/>
    <x v="1892"/>
    <m/>
    <s v="U"/>
    <s v="N"/>
    <s v="NC-02"/>
    <x v="0"/>
    <x v="1"/>
    <x v="0"/>
    <x v="0"/>
    <x v="1"/>
    <x v="0"/>
    <s v="Y"/>
    <s v="Y"/>
    <s v="N"/>
    <s v="Y"/>
    <s v="Limited  Liability Company(LLC)"/>
    <s v="N"/>
    <x v="1"/>
    <x v="0"/>
    <x v="1"/>
    <s v="Restaurant"/>
    <n v="0"/>
    <n v="0"/>
    <m/>
  </r>
  <r>
    <x v="1896"/>
    <d v="2021-05-27T00:00:00"/>
    <s v="Sithara LLC"/>
    <s v="8008 Red Water Rd"/>
    <x v="11"/>
    <x v="0"/>
    <s v="28277"/>
    <x v="1893"/>
    <m/>
    <s v="U"/>
    <s v="N"/>
    <s v="NC-09"/>
    <x v="0"/>
    <x v="1"/>
    <x v="0"/>
    <x v="0"/>
    <x v="0"/>
    <x v="0"/>
    <s v="Y"/>
    <s v="Y"/>
    <s v="Y"/>
    <s v="Y"/>
    <s v="Limited  Liability Company(LLC)"/>
    <s v="N"/>
    <x v="0"/>
    <x v="0"/>
    <x v="1"/>
    <s v="Restaurant"/>
    <n v="0"/>
    <n v="0"/>
    <m/>
  </r>
  <r>
    <x v="1897"/>
    <d v="2021-05-27T00:00:00"/>
    <s v="Michael Link"/>
    <s v="160 Franklin Dr"/>
    <x v="144"/>
    <x v="0"/>
    <s v="28584"/>
    <x v="1894"/>
    <m/>
    <s v="U"/>
    <s v="N"/>
    <s v="NC-03"/>
    <x v="0"/>
    <x v="1"/>
    <x v="0"/>
    <x v="0"/>
    <x v="0"/>
    <x v="0"/>
    <s v="Y"/>
    <s v="Y"/>
    <s v="Y"/>
    <s v="Y"/>
    <s v="Sole Proprietorship"/>
    <s v="N"/>
    <x v="1"/>
    <x v="0"/>
    <x v="0"/>
    <s v="Food Stand, Food Truck, Food Cart"/>
    <n v="0"/>
    <n v="0"/>
    <m/>
  </r>
  <r>
    <x v="1898"/>
    <d v="2021-05-27T00:00:00"/>
    <s v="L &amp; L NEW GOLDEN CHINA INC."/>
    <s v="222-C Central Park Ave"/>
    <x v="118"/>
    <x v="0"/>
    <s v="28374"/>
    <x v="1895"/>
    <m/>
    <s v="R"/>
    <s v="N"/>
    <s v="NC-09"/>
    <x v="1"/>
    <x v="0"/>
    <x v="0"/>
    <x v="0"/>
    <x v="0"/>
    <x v="0"/>
    <s v="Y"/>
    <s v="Y"/>
    <s v="Y"/>
    <s v="Y"/>
    <s v="Corporation"/>
    <s v="N"/>
    <x v="1"/>
    <x v="0"/>
    <x v="1"/>
    <s v="Restaurant"/>
    <n v="0"/>
    <n v="0"/>
    <m/>
  </r>
  <r>
    <x v="1899"/>
    <d v="2021-05-27T00:00:00"/>
    <s v="GHCM.INC"/>
    <s v="2131 Central Ave"/>
    <x v="11"/>
    <x v="0"/>
    <s v="28205"/>
    <x v="1896"/>
    <m/>
    <s v="U"/>
    <s v="N"/>
    <s v="NC-12"/>
    <x v="1"/>
    <x v="1"/>
    <x v="1"/>
    <x v="1"/>
    <x v="0"/>
    <x v="0"/>
    <s v="N"/>
    <s v="Y"/>
    <s v="N"/>
    <s v="Y"/>
    <s v="Corporation"/>
    <s v="Y"/>
    <x v="1"/>
    <x v="0"/>
    <x v="0"/>
    <s v="Bar, Saloon, Lounge, Tavern"/>
    <n v="0"/>
    <n v="0"/>
    <m/>
  </r>
  <r>
    <x v="1900"/>
    <d v="2021-05-27T00:00:00"/>
    <s v="Hula Whip LLC"/>
    <s v="827 Spruce St"/>
    <x v="11"/>
    <x v="0"/>
    <s v="28203"/>
    <x v="1897"/>
    <m/>
    <s v="U"/>
    <s v="Y"/>
    <s v="NC-12"/>
    <x v="0"/>
    <x v="1"/>
    <x v="1"/>
    <x v="1"/>
    <x v="1"/>
    <x v="0"/>
    <s v="Y"/>
    <s v="Y"/>
    <s v="Y"/>
    <s v="N"/>
    <s v="Limited  Liability Company(LLC)"/>
    <s v="N"/>
    <x v="0"/>
    <x v="0"/>
    <x v="0"/>
    <s v="Food Stand, Food Truck, Food Cart"/>
    <n v="0"/>
    <n v="0"/>
    <m/>
  </r>
  <r>
    <x v="1901"/>
    <d v="2021-05-27T00:00:00"/>
    <s v="Shoney's of Lake Junaluska"/>
    <s v="3334 Asheville Rd"/>
    <x v="37"/>
    <x v="0"/>
    <s v="28786"/>
    <x v="1898"/>
    <s v="Shoney's"/>
    <s v="R"/>
    <s v="N"/>
    <s v="NC-11"/>
    <x v="1"/>
    <x v="0"/>
    <x v="0"/>
    <x v="0"/>
    <x v="0"/>
    <x v="0"/>
    <s v="Y"/>
    <s v="Y"/>
    <s v="Y"/>
    <s v="Y"/>
    <s v="Corporation"/>
    <s v="N"/>
    <x v="0"/>
    <x v="0"/>
    <x v="1"/>
    <s v="Restaurant"/>
    <n v="0"/>
    <n v="0"/>
    <m/>
  </r>
  <r>
    <x v="1902"/>
    <d v="2021-05-27T00:00:00"/>
    <s v="DEL SUR UNIVERSITY CITY LLC"/>
    <s v="8935 Happiness Rd"/>
    <x v="50"/>
    <x v="0"/>
    <s v="28075"/>
    <x v="1899"/>
    <m/>
    <s v="U"/>
    <s v="N"/>
    <s v="NC-08"/>
    <x v="1"/>
    <x v="0"/>
    <x v="0"/>
    <x v="0"/>
    <x v="0"/>
    <x v="0"/>
    <s v="Y"/>
    <s v="Y"/>
    <s v="Y"/>
    <s v="Y"/>
    <s v="Limited  Liability Company(LLC)"/>
    <s v="N"/>
    <x v="1"/>
    <x v="0"/>
    <x v="0"/>
    <s v="Restaurant"/>
    <n v="0"/>
    <n v="0"/>
    <m/>
  </r>
  <r>
    <x v="1903"/>
    <d v="2021-05-27T00:00:00"/>
    <s v="Y &amp; C INC"/>
    <s v="3342 DOCTOR M L KING JR BLVD"/>
    <x v="130"/>
    <x v="0"/>
    <s v="28562"/>
    <x v="1900"/>
    <m/>
    <s v="U"/>
    <s v="N"/>
    <s v="NC-03"/>
    <x v="0"/>
    <x v="1"/>
    <x v="1"/>
    <x v="0"/>
    <x v="0"/>
    <x v="0"/>
    <s v="Y"/>
    <s v="Y"/>
    <s v="Y"/>
    <s v="Y"/>
    <s v="Corporation"/>
    <s v="N"/>
    <x v="1"/>
    <x v="0"/>
    <x v="1"/>
    <s v="Restaurant"/>
    <n v="0"/>
    <n v="0"/>
    <m/>
  </r>
  <r>
    <x v="1904"/>
    <d v="2021-05-27T00:00:00"/>
    <s v="Kangnam Garden Inc"/>
    <s v="3925 Sedgebrook St #113"/>
    <x v="62"/>
    <x v="0"/>
    <s v="27265"/>
    <x v="1901"/>
    <m/>
    <s v="U"/>
    <s v="N"/>
    <s v="NC-06"/>
    <x v="0"/>
    <x v="0"/>
    <x v="0"/>
    <x v="0"/>
    <x v="0"/>
    <x v="0"/>
    <s v="Y"/>
    <s v="Y"/>
    <s v="Y"/>
    <s v="Y"/>
    <s v="Limited Liability Partnership"/>
    <s v="N"/>
    <x v="0"/>
    <x v="0"/>
    <x v="1"/>
    <s v="Restaurant"/>
    <n v="0"/>
    <n v="0"/>
    <m/>
  </r>
  <r>
    <x v="1905"/>
    <d v="2021-05-27T00:00:00"/>
    <s v="DEL SUR MATTHEWS LLC"/>
    <s v="3022 Weddington Rd Ste 100"/>
    <x v="53"/>
    <x v="0"/>
    <s v="28105"/>
    <x v="1902"/>
    <m/>
    <s v="U"/>
    <s v="N"/>
    <s v="NC-09"/>
    <x v="1"/>
    <x v="1"/>
    <x v="0"/>
    <x v="0"/>
    <x v="0"/>
    <x v="0"/>
    <s v="Y"/>
    <s v="Y"/>
    <s v="Y"/>
    <s v="Y"/>
    <s v="Partnership"/>
    <s v="N"/>
    <x v="1"/>
    <x v="0"/>
    <x v="0"/>
    <s v="Restaurant"/>
    <n v="0"/>
    <n v="0"/>
    <m/>
  </r>
  <r>
    <x v="1906"/>
    <d v="2021-05-27T00:00:00"/>
    <s v="GET CRACKIN INC"/>
    <s v="1064 Diamond Dove Ln"/>
    <x v="140"/>
    <x v="0"/>
    <s v="27502"/>
    <x v="1903"/>
    <m/>
    <s v="U"/>
    <s v="N"/>
    <s v="NC-02"/>
    <x v="1"/>
    <x v="0"/>
    <x v="0"/>
    <x v="0"/>
    <x v="0"/>
    <x v="0"/>
    <s v="Y"/>
    <s v="Y"/>
    <s v="Y"/>
    <s v="Y"/>
    <s v="Corporation"/>
    <s v="N"/>
    <x v="1"/>
    <x v="0"/>
    <x v="1"/>
    <s v="Restaurant"/>
    <n v="0"/>
    <n v="0"/>
    <m/>
  </r>
  <r>
    <x v="1907"/>
    <d v="2021-05-27T00:00:00"/>
    <s v="Peking Chinese Kitchen Inc."/>
    <s v="224 W. Board Street"/>
    <x v="72"/>
    <x v="0"/>
    <s v="28677"/>
    <x v="1904"/>
    <m/>
    <s v="R"/>
    <s v="Y"/>
    <s v="NC-10"/>
    <x v="0"/>
    <x v="0"/>
    <x v="1"/>
    <x v="0"/>
    <x v="0"/>
    <x v="0"/>
    <s v="Y"/>
    <s v="Y"/>
    <s v="Y"/>
    <s v="Y"/>
    <s v="Corporation"/>
    <s v="Y"/>
    <x v="1"/>
    <x v="0"/>
    <x v="1"/>
    <s v="Restaurant"/>
    <n v="0"/>
    <n v="0"/>
    <m/>
  </r>
  <r>
    <x v="1908"/>
    <d v="2021-05-27T00:00:00"/>
    <s v="AJ FAMILY RESTAURANT CORPORATION"/>
    <s v="4829 OLD CHARLOTTE HWY"/>
    <x v="174"/>
    <x v="0"/>
    <s v="28110"/>
    <x v="1905"/>
    <m/>
    <s v="U"/>
    <s v="N"/>
    <s v="NC-09"/>
    <x v="0"/>
    <x v="1"/>
    <x v="1"/>
    <x v="0"/>
    <x v="1"/>
    <x v="1"/>
    <s v="Y"/>
    <s v="Y"/>
    <s v="N"/>
    <s v="Y"/>
    <s v="Subchapter S Corporation"/>
    <s v="N"/>
    <x v="1"/>
    <x v="0"/>
    <x v="0"/>
    <s v="Restaurant"/>
    <n v="0"/>
    <n v="0"/>
    <m/>
  </r>
  <r>
    <x v="1909"/>
    <d v="2021-05-27T00:00:00"/>
    <s v="Stardust Cellars LLC"/>
    <s v="1764 Camden Rd"/>
    <x v="54"/>
    <x v="0"/>
    <n v="27103"/>
    <x v="1906"/>
    <m/>
    <s v="U"/>
    <s v="Y"/>
    <s v="NC-06"/>
    <x v="0"/>
    <x v="1"/>
    <x v="1"/>
    <x v="1"/>
    <x v="1"/>
    <x v="0"/>
    <s v="Y"/>
    <s v="Y"/>
    <s v="Y"/>
    <s v="Y"/>
    <s v="Limited  Liability Company(LLC)"/>
    <s v="N"/>
    <x v="0"/>
    <x v="0"/>
    <x v="0"/>
    <s v="Winery ** &amp;&amp; Brewpub, Tasting Room, Taproom **"/>
    <n v="0"/>
    <n v="0"/>
    <m/>
  </r>
  <r>
    <x v="1910"/>
    <d v="2021-05-27T00:00:00"/>
    <s v="CRAZY D's LLC"/>
    <s v="8175 Cliffdale Rd"/>
    <x v="40"/>
    <x v="0"/>
    <s v="28314"/>
    <x v="1907"/>
    <m/>
    <s v="U"/>
    <s v="N"/>
    <s v="NC-08"/>
    <x v="0"/>
    <x v="0"/>
    <x v="0"/>
    <x v="0"/>
    <x v="0"/>
    <x v="0"/>
    <s v="Y"/>
    <s v="Y"/>
    <s v="Y"/>
    <s v="Y"/>
    <s v="Single Member LLC"/>
    <s v="N"/>
    <x v="0"/>
    <x v="1"/>
    <x v="0"/>
    <s v="Bar, Saloon, Lounge, Tavern &amp;&amp; Restaurant"/>
    <n v="0"/>
    <n v="0"/>
    <m/>
  </r>
  <r>
    <x v="1911"/>
    <d v="2021-05-27T00:00:00"/>
    <s v="Chef Solutions LLC"/>
    <s v="125 Poplar St"/>
    <x v="267"/>
    <x v="0"/>
    <s v="28023"/>
    <x v="1908"/>
    <m/>
    <s v="R"/>
    <s v="Y"/>
    <s v="NC-13"/>
    <x v="1"/>
    <x v="1"/>
    <x v="1"/>
    <x v="0"/>
    <x v="1"/>
    <x v="0"/>
    <s v="N"/>
    <s v="N"/>
    <s v="Y"/>
    <s v="N"/>
    <s v="Single Member LLC"/>
    <s v="Y"/>
    <x v="0"/>
    <x v="0"/>
    <x v="0"/>
    <s v="Caterer"/>
    <n v="0"/>
    <n v="0"/>
    <m/>
  </r>
  <r>
    <x v="1912"/>
    <d v="2021-05-27T00:00:00"/>
    <s v="CAJUN RESTAURANT GREENVILLE LLC"/>
    <s v="500 SW Greenville Blvd"/>
    <x v="34"/>
    <x v="0"/>
    <s v="27834"/>
    <x v="1909"/>
    <s v="Hook &amp; Reel"/>
    <s v="U"/>
    <s v="N"/>
    <s v="NC-01"/>
    <x v="1"/>
    <x v="0"/>
    <x v="0"/>
    <x v="0"/>
    <x v="0"/>
    <x v="0"/>
    <s v="Y"/>
    <s v="Y"/>
    <s v="Y"/>
    <s v="Y"/>
    <s v="Limited  Liability Company(LLC)"/>
    <s v="Y"/>
    <x v="1"/>
    <x v="0"/>
    <x v="0"/>
    <s v="Restaurant"/>
    <n v="0"/>
    <n v="0"/>
    <m/>
  </r>
  <r>
    <x v="1913"/>
    <d v="2021-05-27T00:00:00"/>
    <s v="GREAT WHEEL FORTUNE INC"/>
    <s v="2909 E Millbrook Rd"/>
    <x v="4"/>
    <x v="0"/>
    <s v="27604"/>
    <x v="1910"/>
    <m/>
    <s v="U"/>
    <s v="Y"/>
    <s v="NC-02"/>
    <x v="1"/>
    <x v="0"/>
    <x v="0"/>
    <x v="0"/>
    <x v="0"/>
    <x v="0"/>
    <s v="Y"/>
    <s v="Y"/>
    <s v="Y"/>
    <s v="Y"/>
    <s v="Corporation"/>
    <s v="Y"/>
    <x v="1"/>
    <x v="0"/>
    <x v="0"/>
    <s v="Restaurant"/>
    <n v="0"/>
    <n v="0"/>
    <m/>
  </r>
  <r>
    <x v="1914"/>
    <d v="2021-05-27T00:00:00"/>
    <s v="James McLeod"/>
    <s v="21 Willie McLeod Ln"/>
    <x v="186"/>
    <x v="0"/>
    <s v="28334"/>
    <x v="1911"/>
    <m/>
    <s v="R"/>
    <s v="N"/>
    <s v="NC-07"/>
    <x v="0"/>
    <x v="1"/>
    <x v="1"/>
    <x v="0"/>
    <x v="0"/>
    <x v="1"/>
    <s v="N"/>
    <s v="Y"/>
    <s v="Y"/>
    <s v="Y"/>
    <s v="Sole Proprietorship"/>
    <s v="Y"/>
    <x v="0"/>
    <x v="0"/>
    <x v="0"/>
    <s v="Food Stand, Food Truck, Food Cart"/>
    <n v="0"/>
    <n v="0"/>
    <m/>
  </r>
  <r>
    <x v="1915"/>
    <d v="2021-05-27T00:00:00"/>
    <s v="The Vision Nutrition"/>
    <s v="2808 Randleman Rd Ste C"/>
    <x v="12"/>
    <x v="0"/>
    <s v="27406"/>
    <x v="1912"/>
    <m/>
    <s v="U"/>
    <s v="Y"/>
    <s v="NC-06"/>
    <x v="0"/>
    <x v="0"/>
    <x v="1"/>
    <x v="1"/>
    <x v="0"/>
    <x v="0"/>
    <s v="N"/>
    <s v="Y"/>
    <s v="Y"/>
    <s v="Y"/>
    <s v="Limited  Liability Company(LLC)"/>
    <s v="N"/>
    <x v="0"/>
    <x v="0"/>
    <x v="1"/>
    <s v="Other &amp;&amp; Restaurant"/>
    <n v="0"/>
    <n v="0"/>
    <m/>
  </r>
  <r>
    <x v="1916"/>
    <d v="2021-05-27T00:00:00"/>
    <s v="CB CHARLOTTE INC"/>
    <s v="4336 E Independence Blvd"/>
    <x v="11"/>
    <x v="0"/>
    <s v="28205"/>
    <x v="1913"/>
    <m/>
    <s v="U"/>
    <s v="Y"/>
    <s v="NC-12"/>
    <x v="1"/>
    <x v="0"/>
    <x v="0"/>
    <x v="0"/>
    <x v="0"/>
    <x v="0"/>
    <s v="Y"/>
    <s v="Y"/>
    <s v="Y"/>
    <s v="Y"/>
    <s v="Corporation"/>
    <s v="Y"/>
    <x v="1"/>
    <x v="0"/>
    <x v="0"/>
    <s v="Restaurant"/>
    <n v="0"/>
    <n v="0"/>
    <m/>
  </r>
  <r>
    <x v="1917"/>
    <d v="2021-05-27T00:00:00"/>
    <s v="Pratt Family Food Solutions LLC"/>
    <s v="1023 North main Street"/>
    <x v="64"/>
    <x v="0"/>
    <s v="27217"/>
    <x v="1914"/>
    <m/>
    <s v="U"/>
    <s v="Y"/>
    <s v="NC-13"/>
    <x v="0"/>
    <x v="1"/>
    <x v="1"/>
    <x v="0"/>
    <x v="1"/>
    <x v="1"/>
    <s v="Y"/>
    <s v="Y"/>
    <s v="N"/>
    <s v="Y"/>
    <s v="Limited  Liability Company(LLC)"/>
    <s v="N"/>
    <x v="0"/>
    <x v="0"/>
    <x v="0"/>
    <s v="Food Stand, Food Truck, Food Cart"/>
    <n v="0"/>
    <n v="0"/>
    <m/>
  </r>
  <r>
    <x v="1918"/>
    <d v="2021-05-27T00:00:00"/>
    <s v="Cam Sandwiches INC"/>
    <s v="930 Park Center Dr Ste 101"/>
    <x v="53"/>
    <x v="0"/>
    <s v="28105"/>
    <x v="1915"/>
    <s v="Which Wich"/>
    <s v="U"/>
    <s v="N"/>
    <s v="NC-09"/>
    <x v="0"/>
    <x v="0"/>
    <x v="0"/>
    <x v="0"/>
    <x v="0"/>
    <x v="0"/>
    <s v="Y"/>
    <s v="Y"/>
    <s v="Y"/>
    <s v="Y"/>
    <s v="Subchapter S Corporation"/>
    <s v="N"/>
    <x v="0"/>
    <x v="0"/>
    <x v="1"/>
    <s v="Restaurant"/>
    <n v="0"/>
    <n v="0"/>
    <m/>
  </r>
  <r>
    <x v="1919"/>
    <d v="2021-05-29T00:00:00"/>
    <s v="Justice Brewing LLC"/>
    <s v="1127 Sweeten Creek Rd"/>
    <x v="9"/>
    <x v="0"/>
    <s v="28803"/>
    <x v="1916"/>
    <m/>
    <s v="U"/>
    <s v="N"/>
    <s v="NC-11"/>
    <x v="1"/>
    <x v="0"/>
    <x v="0"/>
    <x v="0"/>
    <x v="0"/>
    <x v="0"/>
    <s v="Y"/>
    <s v="Y"/>
    <s v="Y"/>
    <s v="Y"/>
    <s v="Limited  Liability Company(LLC)"/>
    <s v="N"/>
    <x v="0"/>
    <x v="0"/>
    <x v="0"/>
    <s v="Brewery and/or microbrewery **"/>
    <n v="0"/>
    <n v="0"/>
    <m/>
  </r>
  <r>
    <x v="1920"/>
    <d v="2021-05-29T00:00:00"/>
    <s v="Not Just Coffee Packard  LLC"/>
    <s v="417 E 18th St"/>
    <x v="11"/>
    <x v="0"/>
    <s v="28206"/>
    <x v="1917"/>
    <m/>
    <s v="U"/>
    <s v="Y"/>
    <s v="NC-12"/>
    <x v="0"/>
    <x v="0"/>
    <x v="0"/>
    <x v="0"/>
    <x v="0"/>
    <x v="0"/>
    <s v="Y"/>
    <s v="Y"/>
    <s v="Y"/>
    <s v="Y"/>
    <s v="Limited  Liability Company(LLC)"/>
    <s v="Y"/>
    <x v="0"/>
    <x v="0"/>
    <x v="0"/>
    <s v="Food Stand, Food Truck, Food Cart &amp;&amp; Restaurant"/>
    <n v="0"/>
    <n v="0"/>
    <m/>
  </r>
  <r>
    <x v="1921"/>
    <d v="2021-05-29T00:00:00"/>
    <s v="Tremont Inc"/>
    <s v="7822 Fairview Rd"/>
    <x v="11"/>
    <x v="0"/>
    <s v="28226"/>
    <x v="1918"/>
    <m/>
    <s v="U"/>
    <s v="N"/>
    <s v="NC-09"/>
    <x v="1"/>
    <x v="0"/>
    <x v="1"/>
    <x v="0"/>
    <x v="0"/>
    <x v="0"/>
    <s v="Y"/>
    <s v="Y"/>
    <s v="Y"/>
    <s v="Y"/>
    <s v="Corporation"/>
    <s v="N"/>
    <x v="0"/>
    <x v="0"/>
    <x v="0"/>
    <s v="Restaurant"/>
    <n v="0"/>
    <n v="0"/>
    <m/>
  </r>
  <r>
    <x v="1922"/>
    <d v="2021-05-29T00:00:00"/>
    <s v="Sultans deli inc"/>
    <s v="1459 Beaver Creek Commons Dr"/>
    <x v="140"/>
    <x v="0"/>
    <s v="27502"/>
    <x v="1919"/>
    <m/>
    <s v="U"/>
    <s v="N"/>
    <s v="NC-02"/>
    <x v="0"/>
    <x v="0"/>
    <x v="1"/>
    <x v="1"/>
    <x v="1"/>
    <x v="1"/>
    <s v="Y"/>
    <s v="Y"/>
    <s v="N"/>
    <s v="N"/>
    <s v="Corporation"/>
    <s v="N"/>
    <x v="0"/>
    <x v="0"/>
    <x v="0"/>
    <s v="Restaurant"/>
    <n v="0"/>
    <n v="0"/>
    <m/>
  </r>
  <r>
    <x v="1923"/>
    <d v="2021-05-29T00:00:00"/>
    <s v="Safari Lux Lounge LLC"/>
    <s v="5020 E Independence Blvd"/>
    <x v="11"/>
    <x v="0"/>
    <s v="28212"/>
    <x v="1920"/>
    <m/>
    <s v="U"/>
    <s v="N"/>
    <s v="NC-12"/>
    <x v="1"/>
    <x v="0"/>
    <x v="0"/>
    <x v="0"/>
    <x v="0"/>
    <x v="0"/>
    <s v="Y"/>
    <s v="Y"/>
    <s v="Y"/>
    <s v="Y"/>
    <s v="Limited  Liability Company(LLC)"/>
    <s v="Y"/>
    <x v="0"/>
    <x v="0"/>
    <x v="0"/>
    <s v="Snack and Nonalcoholic Beverage Bar &amp;&amp; Bar, Saloon, Lounge, Tavern &amp;&amp; Caterer &amp;&amp; Restaurant"/>
    <n v="0"/>
    <n v="0"/>
    <m/>
  </r>
  <r>
    <x v="1924"/>
    <d v="2021-05-29T00:00:00"/>
    <s v="Y.M.A.P. LLC"/>
    <s v="13 W Walnut St"/>
    <x v="9"/>
    <x v="0"/>
    <s v="28801"/>
    <x v="1921"/>
    <m/>
    <s v="U"/>
    <s v="Y"/>
    <s v="NC-11"/>
    <x v="1"/>
    <x v="1"/>
    <x v="1"/>
    <x v="0"/>
    <x v="0"/>
    <x v="0"/>
    <s v="Y"/>
    <s v="Y"/>
    <s v="Y"/>
    <s v="Y"/>
    <s v="Limited  Liability Company(LLC)"/>
    <s v="N"/>
    <x v="0"/>
    <x v="0"/>
    <x v="0"/>
    <s v="Restaurant"/>
    <n v="0"/>
    <n v="0"/>
    <m/>
  </r>
  <r>
    <x v="1925"/>
    <d v="2021-05-29T00:00:00"/>
    <s v="Pinnix Distillery Inc"/>
    <s v="101 Fairview Rd Suite A"/>
    <x v="9"/>
    <x v="0"/>
    <s v="28803"/>
    <x v="1922"/>
    <m/>
    <s v="U"/>
    <s v="Y"/>
    <s v="NC-11"/>
    <x v="0"/>
    <x v="0"/>
    <x v="1"/>
    <x v="0"/>
    <x v="1"/>
    <x v="0"/>
    <s v="Y"/>
    <s v="Y"/>
    <s v="Y"/>
    <s v="Y"/>
    <s v="Corporation"/>
    <s v="N"/>
    <x v="0"/>
    <x v="0"/>
    <x v="0"/>
    <s v="Licensed Alcohol Producer"/>
    <n v="0"/>
    <n v="0"/>
    <m/>
  </r>
  <r>
    <x v="1926"/>
    <d v="2021-05-29T00:00:00"/>
    <s v="Mills River Restaurant INC"/>
    <s v="4467 Boylston Hwy"/>
    <x v="268"/>
    <x v="0"/>
    <s v="28759"/>
    <x v="1923"/>
    <m/>
    <s v="R"/>
    <s v="N"/>
    <s v="NC-11"/>
    <x v="0"/>
    <x v="1"/>
    <x v="1"/>
    <x v="0"/>
    <x v="0"/>
    <x v="0"/>
    <s v="Y"/>
    <s v="Y"/>
    <s v="Y"/>
    <s v="Y"/>
    <s v="Corporation"/>
    <s v="N"/>
    <x v="0"/>
    <x v="0"/>
    <x v="0"/>
    <s v="Restaurant"/>
    <n v="0"/>
    <n v="0"/>
    <m/>
  </r>
  <r>
    <x v="1927"/>
    <d v="2021-05-29T00:00:00"/>
    <s v="BC GRILLE INC"/>
    <s v="108 E Moore St"/>
    <x v="36"/>
    <x v="0"/>
    <s v="28461"/>
    <x v="1924"/>
    <m/>
    <s v="R"/>
    <s v="N"/>
    <s v="NC-07"/>
    <x v="0"/>
    <x v="0"/>
    <x v="1"/>
    <x v="0"/>
    <x v="0"/>
    <x v="0"/>
    <s v="Y"/>
    <s v="Y"/>
    <s v="Y"/>
    <s v="Y"/>
    <s v="Subchapter S Corporation"/>
    <s v="Y"/>
    <x v="0"/>
    <x v="0"/>
    <x v="0"/>
    <s v="Restaurant"/>
    <n v="0"/>
    <n v="0"/>
    <m/>
  </r>
  <r>
    <x v="1928"/>
    <d v="2021-05-29T00:00:00"/>
    <s v="Spaghetti Bucket LLC"/>
    <s v="175 King St"/>
    <x v="39"/>
    <x v="0"/>
    <s v="28712"/>
    <x v="1925"/>
    <m/>
    <s v="R"/>
    <s v="N"/>
    <s v="NC-11"/>
    <x v="0"/>
    <x v="0"/>
    <x v="1"/>
    <x v="0"/>
    <x v="0"/>
    <x v="0"/>
    <s v="Y"/>
    <s v="Y"/>
    <s v="Y"/>
    <s v="Y"/>
    <s v="Limited  Liability Company(LLC)"/>
    <s v="N"/>
    <x v="0"/>
    <x v="0"/>
    <x v="0"/>
    <s v="Restaurant"/>
    <n v="0"/>
    <n v="0"/>
    <m/>
  </r>
  <r>
    <x v="1929"/>
    <d v="2021-05-29T00:00:00"/>
    <s v="Timothy Fisk"/>
    <s v="7 E Sylva Shopping Center"/>
    <x v="117"/>
    <x v="0"/>
    <s v="28779"/>
    <x v="1926"/>
    <m/>
    <s v="R"/>
    <s v="N"/>
    <s v="NC-11"/>
    <x v="1"/>
    <x v="0"/>
    <x v="0"/>
    <x v="0"/>
    <x v="0"/>
    <x v="0"/>
    <s v="Y"/>
    <s v="Y"/>
    <s v="Y"/>
    <s v="Y"/>
    <s v="Limited  Liability Company(LLC)"/>
    <s v="N"/>
    <x v="0"/>
    <x v="0"/>
    <x v="0"/>
    <s v="Caterer &amp;&amp; Food Stand, Food Truck, Food Cart &amp;&amp; Restaurant"/>
    <n v="0"/>
    <n v="0"/>
    <m/>
  </r>
  <r>
    <x v="1930"/>
    <d v="2021-05-29T00:00:00"/>
    <s v="TARPACKERS RESTAURANTS LLC"/>
    <s v="201 W Broad St"/>
    <x v="269"/>
    <x v="0"/>
    <s v="28384"/>
    <x v="1927"/>
    <m/>
    <s v="R"/>
    <s v="Y"/>
    <s v="NC-07"/>
    <x v="0"/>
    <x v="1"/>
    <x v="1"/>
    <x v="0"/>
    <x v="0"/>
    <x v="0"/>
    <s v="Y"/>
    <s v="Y"/>
    <s v="Y"/>
    <s v="Y"/>
    <s v="Corporation"/>
    <s v="Y"/>
    <x v="0"/>
    <x v="0"/>
    <x v="0"/>
    <s v="Restaurant"/>
    <n v="0"/>
    <n v="0"/>
    <m/>
  </r>
  <r>
    <x v="1931"/>
    <d v="2021-05-29T00:00:00"/>
    <s v="Weathervane Winery INC"/>
    <s v="1452 Welcome Arcadia Rd"/>
    <x v="73"/>
    <x v="0"/>
    <s v="27295"/>
    <x v="1928"/>
    <m/>
    <s v="R"/>
    <s v="N"/>
    <s v="NC-13"/>
    <x v="1"/>
    <x v="1"/>
    <x v="1"/>
    <x v="1"/>
    <x v="1"/>
    <x v="1"/>
    <s v="Y"/>
    <s v="N"/>
    <s v="Y"/>
    <s v="N"/>
    <s v="Corporation"/>
    <s v="N"/>
    <x v="0"/>
    <x v="0"/>
    <x v="0"/>
    <s v="Winery **"/>
    <n v="0"/>
    <n v="0"/>
    <m/>
  </r>
  <r>
    <x v="1932"/>
    <d v="2021-05-29T00:00:00"/>
    <s v="Atlantic Trade Group"/>
    <s v="20 E Second St"/>
    <x v="42"/>
    <x v="0"/>
    <s v="28469"/>
    <x v="1929"/>
    <m/>
    <s v="R"/>
    <s v="N"/>
    <s v="NC-07"/>
    <x v="1"/>
    <x v="1"/>
    <x v="1"/>
    <x v="0"/>
    <x v="0"/>
    <x v="0"/>
    <s v="Y"/>
    <s v="Y"/>
    <s v="N"/>
    <s v="Y"/>
    <s v="Limited  Liability Company(LLC)"/>
    <s v="N"/>
    <x v="0"/>
    <x v="0"/>
    <x v="0"/>
    <s v="Restaurant"/>
    <n v="0"/>
    <n v="0"/>
    <m/>
  </r>
  <r>
    <x v="1933"/>
    <d v="2021-05-29T00:00:00"/>
    <s v="GoodRoad CiderWorks LLC"/>
    <s v="117 Southside Dr"/>
    <x v="11"/>
    <x v="0"/>
    <s v="28217"/>
    <x v="1930"/>
    <m/>
    <s v="U"/>
    <s v="Y"/>
    <s v="NC-09"/>
    <x v="0"/>
    <x v="1"/>
    <x v="1"/>
    <x v="0"/>
    <x v="1"/>
    <x v="0"/>
    <s v="Y"/>
    <s v="Y"/>
    <s v="Y"/>
    <s v="N"/>
    <s v="Limited  Liability Company(LLC)"/>
    <s v="Y"/>
    <x v="0"/>
    <x v="0"/>
    <x v="0"/>
    <s v="Licensed Alcohol Producer &amp;&amp; Winery ** &amp;&amp; Brewpub, Tasting Room, Taproom **"/>
    <n v="0"/>
    <n v="0"/>
    <m/>
  </r>
  <r>
    <x v="1934"/>
    <d v="2021-05-29T00:00:00"/>
    <s v="Sweet Lews BBQ LLC"/>
    <s v="923 Belmont Ave"/>
    <x v="11"/>
    <x v="0"/>
    <s v="28205"/>
    <x v="1931"/>
    <m/>
    <s v="U"/>
    <s v="Y"/>
    <s v="NC-12"/>
    <x v="0"/>
    <x v="0"/>
    <x v="0"/>
    <x v="0"/>
    <x v="0"/>
    <x v="0"/>
    <s v="Y"/>
    <s v="Y"/>
    <s v="Y"/>
    <s v="Y"/>
    <s v="Limited  Liability Company(LLC)"/>
    <s v="Y"/>
    <x v="0"/>
    <x v="0"/>
    <x v="0"/>
    <s v="Restaurant"/>
    <n v="0"/>
    <n v="0"/>
    <m/>
  </r>
  <r>
    <x v="1935"/>
    <d v="2021-05-29T00:00:00"/>
    <s v="The Barbour Group LLC"/>
    <s v="3055 Medlin Dr"/>
    <x v="4"/>
    <x v="0"/>
    <s v="27607"/>
    <x v="1932"/>
    <m/>
    <s v="U"/>
    <s v="N"/>
    <s v="NC-02"/>
    <x v="1"/>
    <x v="1"/>
    <x v="1"/>
    <x v="0"/>
    <x v="0"/>
    <x v="0"/>
    <s v="Y"/>
    <s v="Y"/>
    <s v="Y"/>
    <s v="Y"/>
    <s v="Limited  Liability Company(LLC)"/>
    <s v="N"/>
    <x v="0"/>
    <x v="0"/>
    <x v="0"/>
    <s v="Bar, Saloon, Lounge, Tavern"/>
    <n v="0"/>
    <n v="0"/>
    <m/>
  </r>
  <r>
    <x v="1936"/>
    <d v="2021-05-29T00:00:00"/>
    <s v="FAT BOYS GRILLE LLC"/>
    <s v="6734 Us Highway 70 E"/>
    <x v="166"/>
    <x v="0"/>
    <s v="28570"/>
    <x v="1933"/>
    <m/>
    <s v="R"/>
    <s v="N"/>
    <s v="NC-03"/>
    <x v="0"/>
    <x v="0"/>
    <x v="0"/>
    <x v="0"/>
    <x v="0"/>
    <x v="0"/>
    <s v="Y"/>
    <s v="Y"/>
    <s v="Y"/>
    <s v="Y"/>
    <s v="Limited  Liability Company(LLC)"/>
    <s v="N"/>
    <x v="0"/>
    <x v="0"/>
    <x v="0"/>
    <s v="Caterer &amp;&amp; Restaurant"/>
    <n v="0"/>
    <n v="0"/>
    <m/>
  </r>
  <r>
    <x v="1937"/>
    <d v="2021-05-29T00:00:00"/>
    <s v="Snap Pea LLC"/>
    <s v="1289 Fordham Blvd Suite 272"/>
    <x v="3"/>
    <x v="0"/>
    <s v="27514"/>
    <x v="1934"/>
    <m/>
    <s v="U"/>
    <s v="N"/>
    <s v="NC-04"/>
    <x v="0"/>
    <x v="0"/>
    <x v="1"/>
    <x v="0"/>
    <x v="0"/>
    <x v="0"/>
    <s v="Y"/>
    <s v="Y"/>
    <s v="Y"/>
    <s v="Y"/>
    <s v="Limited  Liability Company(LLC)"/>
    <s v="N"/>
    <x v="0"/>
    <x v="0"/>
    <x v="0"/>
    <s v="Caterer"/>
    <n v="0"/>
    <n v="0"/>
    <m/>
  </r>
  <r>
    <x v="1938"/>
    <d v="2021-05-29T00:00:00"/>
    <s v="9 Spices LLC"/>
    <s v="8145 Ardrey Kell Rd Ste 103"/>
    <x v="11"/>
    <x v="0"/>
    <s v="28277"/>
    <x v="1935"/>
    <m/>
    <s v="U"/>
    <s v="N"/>
    <s v="NC-09"/>
    <x v="1"/>
    <x v="0"/>
    <x v="0"/>
    <x v="0"/>
    <x v="0"/>
    <x v="0"/>
    <s v="Y"/>
    <s v="Y"/>
    <s v="Y"/>
    <s v="Y"/>
    <s v="Limited  Liability Company(LLC)"/>
    <s v="N"/>
    <x v="0"/>
    <x v="0"/>
    <x v="0"/>
    <s v="Restaurant"/>
    <n v="0"/>
    <n v="0"/>
    <m/>
  </r>
  <r>
    <x v="1939"/>
    <d v="2021-05-29T00:00:00"/>
    <s v="Yellow Canoe LLC"/>
    <s v="6791 Peele Rd"/>
    <x v="238"/>
    <x v="0"/>
    <s v="27807"/>
    <x v="1936"/>
    <s v="Schlotzsky's"/>
    <s v="R"/>
    <s v="N"/>
    <s v="NC-01"/>
    <x v="0"/>
    <x v="1"/>
    <x v="1"/>
    <x v="1"/>
    <x v="1"/>
    <x v="1"/>
    <s v="Y"/>
    <s v="Y"/>
    <s v="N"/>
    <s v="N"/>
    <s v="Limited  Liability Company(LLC)"/>
    <s v="N"/>
    <x v="0"/>
    <x v="0"/>
    <x v="0"/>
    <s v="Restaurant"/>
    <n v="0"/>
    <n v="0"/>
    <m/>
  </r>
  <r>
    <x v="1940"/>
    <d v="2021-05-29T00:00:00"/>
    <s v="Ironclad Brewery Corporation"/>
    <s v="115 N 2nd Street"/>
    <x v="0"/>
    <x v="0"/>
    <s v="28401"/>
    <x v="1937"/>
    <m/>
    <s v="U"/>
    <s v="Y"/>
    <s v="NC-07"/>
    <x v="0"/>
    <x v="1"/>
    <x v="1"/>
    <x v="0"/>
    <x v="0"/>
    <x v="0"/>
    <s v="Y"/>
    <s v="Y"/>
    <s v="N"/>
    <s v="Y"/>
    <s v="Subchapter S Corporation"/>
    <s v="N"/>
    <x v="0"/>
    <x v="0"/>
    <x v="0"/>
    <s v="Brewery and/or microbrewery **"/>
    <n v="0"/>
    <n v="0"/>
    <m/>
  </r>
  <r>
    <x v="1941"/>
    <d v="2021-05-29T00:00:00"/>
    <s v="ELAHI SUBWAY INC"/>
    <s v="1000 N Miami Blvd Ste 101"/>
    <x v="8"/>
    <x v="0"/>
    <s v="27703"/>
    <x v="1938"/>
    <s v="Subway"/>
    <s v="U"/>
    <s v="Y"/>
    <s v="NC-02"/>
    <x v="1"/>
    <x v="0"/>
    <x v="0"/>
    <x v="0"/>
    <x v="0"/>
    <x v="0"/>
    <s v="Y"/>
    <s v="Y"/>
    <s v="Y"/>
    <s v="Y"/>
    <s v="Corporation"/>
    <s v="N"/>
    <x v="0"/>
    <x v="0"/>
    <x v="0"/>
    <s v="Restaurant"/>
    <n v="0"/>
    <n v="0"/>
    <m/>
  </r>
  <r>
    <x v="1942"/>
    <d v="2021-05-29T00:00:00"/>
    <s v="FENWICK'S ON PROVIDENCE"/>
    <s v="511 Providence Rd"/>
    <x v="11"/>
    <x v="0"/>
    <s v="28207"/>
    <x v="1939"/>
    <m/>
    <s v="U"/>
    <s v="N"/>
    <s v="NC-12"/>
    <x v="1"/>
    <x v="0"/>
    <x v="0"/>
    <x v="0"/>
    <x v="0"/>
    <x v="0"/>
    <s v="Y"/>
    <s v="Y"/>
    <s v="Y"/>
    <s v="Y"/>
    <s v="Corporation"/>
    <s v="N"/>
    <x v="0"/>
    <x v="0"/>
    <x v="0"/>
    <s v="Restaurant"/>
    <n v="0"/>
    <n v="0"/>
    <m/>
  </r>
  <r>
    <x v="1943"/>
    <d v="2021-05-29T00:00:00"/>
    <s v="GP FOODS LLC"/>
    <s v="201 E Franklin Blvd"/>
    <x v="66"/>
    <x v="0"/>
    <s v="28052"/>
    <x v="1940"/>
    <m/>
    <s v="U"/>
    <s v="Y"/>
    <s v="NC-05"/>
    <x v="0"/>
    <x v="0"/>
    <x v="0"/>
    <x v="0"/>
    <x v="0"/>
    <x v="0"/>
    <s v="Y"/>
    <s v="Y"/>
    <s v="Y"/>
    <s v="Y"/>
    <s v="Limited  Liability Company(LLC)"/>
    <s v="Y"/>
    <x v="0"/>
    <x v="0"/>
    <x v="0"/>
    <s v="Caterer"/>
    <n v="0"/>
    <n v="0"/>
    <m/>
  </r>
  <r>
    <x v="1944"/>
    <d v="2021-05-29T00:00:00"/>
    <s v="Evel Beans LLC"/>
    <s v="145 E Davie St"/>
    <x v="4"/>
    <x v="0"/>
    <s v="27601"/>
    <x v="1941"/>
    <m/>
    <s v="U"/>
    <s v="Y"/>
    <s v="NC-02"/>
    <x v="0"/>
    <x v="0"/>
    <x v="0"/>
    <x v="0"/>
    <x v="0"/>
    <x v="0"/>
    <s v="Y"/>
    <s v="Y"/>
    <s v="Y"/>
    <s v="Y"/>
    <s v="Limited  Liability Company(LLC)"/>
    <s v="N"/>
    <x v="0"/>
    <x v="0"/>
    <x v="0"/>
    <s v="Restaurant"/>
    <n v="0"/>
    <n v="0"/>
    <m/>
  </r>
  <r>
    <x v="1945"/>
    <d v="2021-05-29T00:00:00"/>
    <s v="Smokin Story BBQ LLC"/>
    <s v="5224 Hartfelt Drive"/>
    <x v="127"/>
    <x v="0"/>
    <s v="27529"/>
    <x v="1942"/>
    <m/>
    <s v="U"/>
    <s v="N"/>
    <s v="NC-02"/>
    <x v="0"/>
    <x v="1"/>
    <x v="0"/>
    <x v="0"/>
    <x v="0"/>
    <x v="1"/>
    <s v="Y"/>
    <s v="N"/>
    <s v="N"/>
    <s v="Y"/>
    <s v="Limited  Liability Company(LLC)"/>
    <s v="Y"/>
    <x v="0"/>
    <x v="0"/>
    <x v="0"/>
    <s v="Food Stand, Food Truck, Food Cart"/>
    <n v="0"/>
    <n v="0"/>
    <m/>
  </r>
  <r>
    <x v="1946"/>
    <d v="2021-05-29T00:00:00"/>
    <s v="Chinese Swaad LLC"/>
    <s v="3532 Davis Dr"/>
    <x v="2"/>
    <x v="0"/>
    <s v="27560"/>
    <x v="1943"/>
    <s v="Inchin's Bamboo Garden"/>
    <s v="U"/>
    <s v="N"/>
    <s v="NC-02"/>
    <x v="1"/>
    <x v="1"/>
    <x v="1"/>
    <x v="1"/>
    <x v="0"/>
    <x v="1"/>
    <s v="Y"/>
    <s v="Y"/>
    <s v="N"/>
    <s v="N"/>
    <s v="Limited  Liability Company(LLC)"/>
    <s v="N"/>
    <x v="0"/>
    <x v="0"/>
    <x v="0"/>
    <s v="Restaurant"/>
    <n v="0"/>
    <n v="0"/>
    <m/>
  </r>
  <r>
    <x v="1947"/>
    <d v="2021-05-29T00:00:00"/>
    <s v="Greenville Subway LLC"/>
    <s v="110 E 10th St"/>
    <x v="34"/>
    <x v="0"/>
    <s v="27858"/>
    <x v="1944"/>
    <s v="Subway"/>
    <s v="U"/>
    <s v="Y"/>
    <s v="NC-01"/>
    <x v="1"/>
    <x v="0"/>
    <x v="0"/>
    <x v="0"/>
    <x v="0"/>
    <x v="0"/>
    <s v="Y"/>
    <s v="Y"/>
    <s v="Y"/>
    <s v="Y"/>
    <s v="Limited  Liability Company(LLC)"/>
    <s v="N"/>
    <x v="0"/>
    <x v="0"/>
    <x v="0"/>
    <s v="Restaurant"/>
    <n v="0"/>
    <n v="0"/>
    <m/>
  </r>
  <r>
    <x v="1948"/>
    <d v="2021-05-29T00:00:00"/>
    <s v="ShrivarInc"/>
    <s v="301 N Tryon St"/>
    <x v="11"/>
    <x v="0"/>
    <s v="28202"/>
    <x v="1945"/>
    <s v="Subway"/>
    <s v="U"/>
    <s v="N"/>
    <s v="NC-12"/>
    <x v="0"/>
    <x v="0"/>
    <x v="1"/>
    <x v="0"/>
    <x v="0"/>
    <x v="0"/>
    <s v="Y"/>
    <s v="Y"/>
    <s v="Y"/>
    <s v="Y"/>
    <s v="Subchapter S Corporation"/>
    <s v="N"/>
    <x v="0"/>
    <x v="0"/>
    <x v="0"/>
    <s v="Restaurant"/>
    <n v="0"/>
    <n v="0"/>
    <m/>
  </r>
  <r>
    <x v="1949"/>
    <d v="2021-05-29T00:00:00"/>
    <s v="Beck's of Calabash Inc."/>
    <s v="1014 River Rd"/>
    <x v="204"/>
    <x v="0"/>
    <s v="28467"/>
    <x v="1946"/>
    <m/>
    <s v="R"/>
    <s v="N"/>
    <s v="NC-07"/>
    <x v="1"/>
    <x v="0"/>
    <x v="1"/>
    <x v="0"/>
    <x v="0"/>
    <x v="0"/>
    <s v="Y"/>
    <s v="Y"/>
    <s v="Y"/>
    <s v="Y"/>
    <s v="Corporation"/>
    <s v="N"/>
    <x v="0"/>
    <x v="0"/>
    <x v="0"/>
    <s v="Restaurant"/>
    <n v="0"/>
    <n v="0"/>
    <m/>
  </r>
  <r>
    <x v="1950"/>
    <d v="2021-05-29T00:00:00"/>
    <s v="Blue Ridge Biscuit Company Inc."/>
    <s v="601 W State St"/>
    <x v="104"/>
    <x v="0"/>
    <s v="28711"/>
    <x v="1947"/>
    <m/>
    <s v="U"/>
    <s v="N"/>
    <s v="NC-11"/>
    <x v="0"/>
    <x v="1"/>
    <x v="1"/>
    <x v="1"/>
    <x v="1"/>
    <x v="0"/>
    <s v="Y"/>
    <s v="Y"/>
    <s v="Y"/>
    <s v="Y"/>
    <s v="Corporation"/>
    <s v="N"/>
    <x v="0"/>
    <x v="0"/>
    <x v="0"/>
    <s v="Restaurant"/>
    <n v="0"/>
    <n v="0"/>
    <m/>
  </r>
  <r>
    <x v="1951"/>
    <d v="2021-05-29T00:00:00"/>
    <s v="Broken Ivories LLC"/>
    <s v="204 N Mendenhall St"/>
    <x v="12"/>
    <x v="0"/>
    <s v="27401"/>
    <x v="1948"/>
    <m/>
    <s v="U"/>
    <s v="N"/>
    <s v="NC-06"/>
    <x v="1"/>
    <x v="1"/>
    <x v="0"/>
    <x v="0"/>
    <x v="0"/>
    <x v="0"/>
    <s v="N"/>
    <s v="N"/>
    <s v="Y"/>
    <s v="Y"/>
    <s v="Limited  Liability Company(LLC)"/>
    <s v="Y"/>
    <x v="0"/>
    <x v="0"/>
    <x v="0"/>
    <s v="Inn **"/>
    <n v="0"/>
    <n v="0"/>
    <m/>
  </r>
  <r>
    <x v="1952"/>
    <d v="2021-05-29T00:00:00"/>
    <s v="AMRANI LLC"/>
    <s v="74 8th Street SE Ste 108"/>
    <x v="21"/>
    <x v="0"/>
    <s v="28602"/>
    <x v="1949"/>
    <m/>
    <s v="R"/>
    <s v="Y"/>
    <s v="NC-05"/>
    <x v="0"/>
    <x v="0"/>
    <x v="1"/>
    <x v="0"/>
    <x v="0"/>
    <x v="0"/>
    <s v="Y"/>
    <s v="Y"/>
    <s v="Y"/>
    <s v="Y"/>
    <s v="Limited  Liability Company(LLC)"/>
    <s v="N"/>
    <x v="0"/>
    <x v="0"/>
    <x v="0"/>
    <s v="Bar, Saloon, Lounge, Tavern &amp;&amp; Restaurant"/>
    <n v="0"/>
    <n v="0"/>
    <m/>
  </r>
  <r>
    <x v="1953"/>
    <d v="2021-05-29T00:00:00"/>
    <s v="Robert Skeel"/>
    <s v="410 Four Seasons Town Centre Suite 118D"/>
    <x v="12"/>
    <x v="0"/>
    <s v="27407"/>
    <x v="1950"/>
    <m/>
    <s v="U"/>
    <s v="Y"/>
    <s v="NC-06"/>
    <x v="0"/>
    <x v="0"/>
    <x v="1"/>
    <x v="0"/>
    <x v="0"/>
    <x v="0"/>
    <s v="Y"/>
    <s v="Y"/>
    <s v="Y"/>
    <s v="N"/>
    <s v="Sole Proprietorship"/>
    <s v="N"/>
    <x v="0"/>
    <x v="0"/>
    <x v="0"/>
    <s v="Snack and Nonalcoholic Beverage Bar"/>
    <n v="0"/>
    <n v="0"/>
    <m/>
  </r>
  <r>
    <x v="1954"/>
    <d v="2021-05-29T00:00:00"/>
    <s v="Smart Choice Catering LLC"/>
    <s v="3623 E Independence Blvd"/>
    <x v="11"/>
    <x v="0"/>
    <s v="28205"/>
    <x v="1951"/>
    <m/>
    <s v="U"/>
    <s v="Y"/>
    <s v="NC-12"/>
    <x v="0"/>
    <x v="0"/>
    <x v="1"/>
    <x v="0"/>
    <x v="0"/>
    <x v="0"/>
    <s v="Y"/>
    <s v="Y"/>
    <s v="Y"/>
    <s v="Y"/>
    <s v="Limited  Liability Company(LLC)"/>
    <s v="Y"/>
    <x v="0"/>
    <x v="0"/>
    <x v="0"/>
    <s v="Caterer"/>
    <n v="0"/>
    <n v="0"/>
    <m/>
  </r>
  <r>
    <x v="1955"/>
    <d v="2021-05-29T00:00:00"/>
    <s v="A S General Store Corp"/>
    <s v="301 S College Street 220"/>
    <x v="11"/>
    <x v="0"/>
    <s v="28202"/>
    <x v="1952"/>
    <m/>
    <s v="U"/>
    <s v="N"/>
    <s v="NC-12"/>
    <x v="0"/>
    <x v="0"/>
    <x v="1"/>
    <x v="0"/>
    <x v="0"/>
    <x v="0"/>
    <s v="Y"/>
    <s v="Y"/>
    <s v="Y"/>
    <s v="Y"/>
    <s v="Corporation"/>
    <s v="N"/>
    <x v="0"/>
    <x v="0"/>
    <x v="0"/>
    <s v="Other &amp;&amp; Snack and Nonalcoholic Beverage Bar"/>
    <n v="0"/>
    <n v="0"/>
    <m/>
  </r>
  <r>
    <x v="1956"/>
    <d v="2021-05-29T00:00:00"/>
    <s v="Palate LLC"/>
    <s v="1007 N 4th St"/>
    <x v="0"/>
    <x v="0"/>
    <s v="28401"/>
    <x v="1953"/>
    <m/>
    <s v="U"/>
    <s v="Y"/>
    <s v="NC-07"/>
    <x v="1"/>
    <x v="0"/>
    <x v="0"/>
    <x v="0"/>
    <x v="0"/>
    <x v="0"/>
    <s v="Y"/>
    <s v="Y"/>
    <s v="Y"/>
    <s v="Y"/>
    <s v="Limited  Liability Company(LLC)"/>
    <s v="N"/>
    <x v="0"/>
    <x v="0"/>
    <x v="0"/>
    <s v="Bar, Saloon, Lounge, Tavern"/>
    <n v="0"/>
    <n v="0"/>
    <m/>
  </r>
  <r>
    <x v="1957"/>
    <d v="2021-05-29T00:00:00"/>
    <s v="A &amp; F HAWKINS INC"/>
    <s v="4632 Lake Shore Rd N"/>
    <x v="180"/>
    <x v="0"/>
    <s v="28037"/>
    <x v="1954"/>
    <s v="Subway"/>
    <s v="R"/>
    <s v="N"/>
    <s v="NC-10"/>
    <x v="0"/>
    <x v="0"/>
    <x v="0"/>
    <x v="0"/>
    <x v="0"/>
    <x v="0"/>
    <s v="Y"/>
    <s v="Y"/>
    <s v="Y"/>
    <s v="Y"/>
    <s v="Subchapter S Corporation"/>
    <s v="N"/>
    <x v="0"/>
    <x v="0"/>
    <x v="0"/>
    <s v="Restaurant"/>
    <n v="0"/>
    <n v="0"/>
    <m/>
  </r>
  <r>
    <x v="1958"/>
    <d v="2021-05-29T00:00:00"/>
    <s v="What A Burger 13 Inc."/>
    <s v="8330 W Franklin St."/>
    <x v="265"/>
    <x v="0"/>
    <s v="28124"/>
    <x v="1955"/>
    <s v="Whataburger"/>
    <s v="U"/>
    <s v="N"/>
    <s v="NC-08"/>
    <x v="0"/>
    <x v="1"/>
    <x v="1"/>
    <x v="1"/>
    <x v="0"/>
    <x v="0"/>
    <s v="Y"/>
    <s v="Y"/>
    <s v="Y"/>
    <s v="Y"/>
    <s v="Corporation"/>
    <s v="N"/>
    <x v="0"/>
    <x v="0"/>
    <x v="0"/>
    <s v="Restaurant"/>
    <n v="0"/>
    <n v="0"/>
    <m/>
  </r>
  <r>
    <x v="1959"/>
    <d v="2021-05-29T00:00:00"/>
    <s v="DML Two Enterprises"/>
    <s v="280 Asheville Hwy Suite 4"/>
    <x v="117"/>
    <x v="0"/>
    <s v="28779"/>
    <x v="1956"/>
    <m/>
    <s v="R"/>
    <s v="N"/>
    <s v="NC-11"/>
    <x v="0"/>
    <x v="0"/>
    <x v="0"/>
    <x v="0"/>
    <x v="0"/>
    <x v="0"/>
    <s v="Y"/>
    <s v="Y"/>
    <s v="Y"/>
    <s v="Y"/>
    <s v="Partnership"/>
    <s v="N"/>
    <x v="0"/>
    <x v="0"/>
    <x v="0"/>
    <s v="Other"/>
    <n v="0"/>
    <n v="0"/>
    <m/>
  </r>
  <r>
    <x v="1960"/>
    <d v="2021-05-29T00:00:00"/>
    <s v="Justin Riek"/>
    <s v="4035 Lake Boone Trail Ste 115"/>
    <x v="4"/>
    <x v="0"/>
    <s v="27607"/>
    <x v="1957"/>
    <m/>
    <s v="U"/>
    <s v="N"/>
    <s v="NC-02"/>
    <x v="1"/>
    <x v="1"/>
    <x v="0"/>
    <x v="0"/>
    <x v="0"/>
    <x v="0"/>
    <s v="Y"/>
    <s v="Y"/>
    <s v="Y"/>
    <s v="Y"/>
    <s v="Limited Liability Partnership"/>
    <s v="N"/>
    <x v="0"/>
    <x v="0"/>
    <x v="0"/>
    <s v="Restaurant"/>
    <n v="0"/>
    <n v="0"/>
    <m/>
  </r>
  <r>
    <x v="1961"/>
    <d v="2021-05-29T00:00:00"/>
    <s v="GRANDEUR CUISINE LLC"/>
    <s v="11638 Northwoods Forest Dr"/>
    <x v="11"/>
    <x v="0"/>
    <s v="28214"/>
    <x v="1958"/>
    <m/>
    <s v="U"/>
    <s v="N"/>
    <s v="NC-12"/>
    <x v="1"/>
    <x v="0"/>
    <x v="0"/>
    <x v="0"/>
    <x v="0"/>
    <x v="0"/>
    <s v="Y"/>
    <s v="Y"/>
    <s v="Y"/>
    <s v="Y"/>
    <s v="Limited  Liability Company(LLC)"/>
    <s v="Y"/>
    <x v="0"/>
    <x v="0"/>
    <x v="0"/>
    <s v="Other &amp;&amp; Caterer &amp;&amp; Food Stand, Food Truck, Food Cart"/>
    <n v="0"/>
    <n v="0"/>
    <m/>
  </r>
  <r>
    <x v="1962"/>
    <d v="2021-05-29T00:00:00"/>
    <s v="Noni Bacca Winery LLC"/>
    <s v="420 Eastwood Rd. 108"/>
    <x v="0"/>
    <x v="0"/>
    <s v="28403"/>
    <x v="1959"/>
    <m/>
    <s v="U"/>
    <s v="Y"/>
    <s v="NC-07"/>
    <x v="0"/>
    <x v="0"/>
    <x v="1"/>
    <x v="1"/>
    <x v="1"/>
    <x v="0"/>
    <s v="Y"/>
    <s v="Y"/>
    <s v="N"/>
    <s v="Y"/>
    <s v="Corporation"/>
    <s v="Y"/>
    <x v="0"/>
    <x v="0"/>
    <x v="0"/>
    <s v="Licensed Alcohol Producer"/>
    <n v="0"/>
    <n v="0"/>
    <m/>
  </r>
  <r>
    <x v="1963"/>
    <d v="2021-05-29T00:00:00"/>
    <s v="Beyond Sky Hospitality"/>
    <s v="1653 New Garden Rd"/>
    <x v="12"/>
    <x v="0"/>
    <s v="27410"/>
    <x v="1960"/>
    <m/>
    <s v="U"/>
    <s v="N"/>
    <s v="NC-06"/>
    <x v="1"/>
    <x v="0"/>
    <x v="0"/>
    <x v="0"/>
    <x v="0"/>
    <x v="0"/>
    <s v="Y"/>
    <s v="Y"/>
    <s v="Y"/>
    <s v="Y"/>
    <s v="Corporation"/>
    <s v="N"/>
    <x v="0"/>
    <x v="0"/>
    <x v="0"/>
    <s v="Restaurant"/>
    <n v="0"/>
    <n v="0"/>
    <m/>
  </r>
  <r>
    <x v="1964"/>
    <d v="2021-05-29T00:00:00"/>
    <s v="Rising Moon Endeavors"/>
    <s v="27 Tremont St"/>
    <x v="9"/>
    <x v="0"/>
    <s v="28806"/>
    <x v="1961"/>
    <m/>
    <s v="U"/>
    <s v="Y"/>
    <s v="NC-11"/>
    <x v="1"/>
    <x v="0"/>
    <x v="1"/>
    <x v="0"/>
    <x v="0"/>
    <x v="0"/>
    <s v="N"/>
    <s v="Y"/>
    <s v="Y"/>
    <s v="Y"/>
    <s v="Corporation"/>
    <s v="N"/>
    <x v="0"/>
    <x v="0"/>
    <x v="0"/>
    <s v="Other &amp;&amp; Licensed Alcohol Producer &amp;&amp; Brewery and/or microbrewery ** &amp;&amp; Brewpub, Tasting Room, Taproom ** &amp;&amp; Bar, Saloon, Lounge, Tavern &amp;&amp; Restaurant"/>
    <n v="0"/>
    <n v="0"/>
    <m/>
  </r>
  <r>
    <x v="1965"/>
    <d v="2021-05-29T00:00:00"/>
    <s v="The Kulfi Wala LLC"/>
    <s v="5302 Beckom St"/>
    <x v="4"/>
    <x v="0"/>
    <s v="27616"/>
    <x v="1962"/>
    <s v="Haagen-Dazs"/>
    <s v="U"/>
    <s v="N"/>
    <s v="NC-02"/>
    <x v="0"/>
    <x v="0"/>
    <x v="1"/>
    <x v="0"/>
    <x v="0"/>
    <x v="0"/>
    <s v="Y"/>
    <s v="Y"/>
    <s v="Y"/>
    <s v="Y"/>
    <s v="Limited  Liability Company(LLC)"/>
    <s v="Y"/>
    <x v="0"/>
    <x v="0"/>
    <x v="0"/>
    <s v="Snack and Nonalcoholic Beverage Bar"/>
    <n v="0"/>
    <n v="0"/>
    <m/>
  </r>
  <r>
    <x v="1966"/>
    <d v="2021-05-29T00:00:00"/>
    <s v="Mandolin Raleigh Partners LLC"/>
    <s v="2519 Fairview Rd"/>
    <x v="4"/>
    <x v="0"/>
    <s v="27608"/>
    <x v="1963"/>
    <m/>
    <s v="U"/>
    <s v="N"/>
    <s v="NC-02"/>
    <x v="0"/>
    <x v="1"/>
    <x v="1"/>
    <x v="1"/>
    <x v="1"/>
    <x v="1"/>
    <s v="Y"/>
    <s v="Y"/>
    <s v="N"/>
    <s v="Y"/>
    <s v="Limited  Liability Company(LLC)"/>
    <s v="N"/>
    <x v="0"/>
    <x v="0"/>
    <x v="0"/>
    <s v="Restaurant"/>
    <n v="0"/>
    <n v="0"/>
    <m/>
  </r>
  <r>
    <x v="1967"/>
    <d v="2021-05-29T00:00:00"/>
    <s v="Samajen LLC"/>
    <s v="627 W King St"/>
    <x v="48"/>
    <x v="0"/>
    <s v="28607"/>
    <x v="1964"/>
    <m/>
    <s v="R"/>
    <s v="Y"/>
    <s v="NC-05"/>
    <x v="0"/>
    <x v="0"/>
    <x v="0"/>
    <x v="0"/>
    <x v="0"/>
    <x v="0"/>
    <s v="Y"/>
    <s v="Y"/>
    <s v="Y"/>
    <s v="Y"/>
    <s v="Limited  Liability Company(LLC)"/>
    <s v="N"/>
    <x v="0"/>
    <x v="0"/>
    <x v="0"/>
    <s v="Restaurant"/>
    <n v="0"/>
    <n v="0"/>
    <m/>
  </r>
  <r>
    <x v="1968"/>
    <d v="2021-05-29T00:00:00"/>
    <s v="SHARKS DEN SPORTS BAR AND GRILL"/>
    <s v="8700 EMERALD DR STE 16"/>
    <x v="219"/>
    <x v="0"/>
    <s v="28594"/>
    <x v="1965"/>
    <m/>
    <s v="R"/>
    <s v="N"/>
    <s v="NC-03"/>
    <x v="0"/>
    <x v="1"/>
    <x v="1"/>
    <x v="0"/>
    <x v="1"/>
    <x v="1"/>
    <s v="Y"/>
    <s v="Y"/>
    <s v="N"/>
    <s v="Y"/>
    <s v="Subchapter S Corporation"/>
    <s v="N"/>
    <x v="0"/>
    <x v="0"/>
    <x v="0"/>
    <s v="Restaurant"/>
    <n v="0"/>
    <n v="0"/>
    <m/>
  </r>
  <r>
    <x v="1969"/>
    <d v="2021-05-29T00:00:00"/>
    <s v="Chiesa LLC"/>
    <s v="152 Montford Avenue"/>
    <x v="9"/>
    <x v="0"/>
    <s v="28801"/>
    <x v="1966"/>
    <m/>
    <s v="U"/>
    <s v="Y"/>
    <s v="NC-11"/>
    <x v="1"/>
    <x v="1"/>
    <x v="1"/>
    <x v="1"/>
    <x v="0"/>
    <x v="0"/>
    <s v="N"/>
    <s v="N"/>
    <s v="Y"/>
    <s v="N"/>
    <s v="Limited  Liability Company(LLC)"/>
    <s v="N"/>
    <x v="0"/>
    <x v="0"/>
    <x v="0"/>
    <s v="Restaurant"/>
    <n v="0"/>
    <n v="0"/>
    <m/>
  </r>
  <r>
    <x v="1970"/>
    <d v="2021-05-29T00:00:00"/>
    <s v="Gabelone LLC"/>
    <s v="305 Misty Waters Ln"/>
    <x v="65"/>
    <x v="0"/>
    <s v="27282"/>
    <x v="1967"/>
    <m/>
    <s v="U"/>
    <s v="N"/>
    <s v="NC-06"/>
    <x v="0"/>
    <x v="0"/>
    <x v="1"/>
    <x v="0"/>
    <x v="0"/>
    <x v="0"/>
    <s v="Y"/>
    <s v="Y"/>
    <s v="Y"/>
    <s v="Y"/>
    <s v="Limited  Liability Company(LLC)"/>
    <s v="N"/>
    <x v="0"/>
    <x v="0"/>
    <x v="0"/>
    <s v="Bar, Saloon, Lounge, Tavern"/>
    <n v="0"/>
    <n v="0"/>
    <m/>
  </r>
  <r>
    <x v="1971"/>
    <d v="2021-05-29T00:00:00"/>
    <s v="Carrboro Partners LLC"/>
    <s v="200 N Greensboro St Suite A-18"/>
    <x v="32"/>
    <x v="0"/>
    <s v="27510"/>
    <x v="1968"/>
    <m/>
    <s v="U"/>
    <s v="N"/>
    <s v="NC-04"/>
    <x v="1"/>
    <x v="0"/>
    <x v="0"/>
    <x v="0"/>
    <x v="0"/>
    <x v="0"/>
    <s v="Y"/>
    <s v="Y"/>
    <s v="Y"/>
    <s v="Y"/>
    <s v="Limited  Liability Company(LLC)"/>
    <s v="Y"/>
    <x v="0"/>
    <x v="0"/>
    <x v="0"/>
    <s v="Bar, Saloon, Lounge, Tavern"/>
    <n v="0"/>
    <n v="0"/>
    <m/>
  </r>
  <r>
    <x v="1972"/>
    <d v="2021-05-29T00:00:00"/>
    <s v="SMITTY'S HOMEMADE ICE CREAM LLC"/>
    <s v="300 N Main St"/>
    <x v="270"/>
    <x v="0"/>
    <s v="27253"/>
    <x v="1969"/>
    <m/>
    <s v="U"/>
    <s v="Y"/>
    <s v="NC-13"/>
    <x v="1"/>
    <x v="0"/>
    <x v="0"/>
    <x v="0"/>
    <x v="0"/>
    <x v="0"/>
    <s v="Y"/>
    <s v="Y"/>
    <s v="Y"/>
    <s v="Y"/>
    <s v="Corporation"/>
    <s v="N"/>
    <x v="0"/>
    <x v="0"/>
    <x v="0"/>
    <s v="Other"/>
    <n v="0"/>
    <n v="0"/>
    <m/>
  </r>
  <r>
    <x v="1973"/>
    <d v="2021-05-29T00:00:00"/>
    <s v="Davidson Bakery Partners LLC"/>
    <s v="208 S. Main Street"/>
    <x v="43"/>
    <x v="0"/>
    <s v="28036"/>
    <x v="1970"/>
    <m/>
    <s v="U"/>
    <s v="N"/>
    <s v="NC-08"/>
    <x v="0"/>
    <x v="0"/>
    <x v="1"/>
    <x v="0"/>
    <x v="0"/>
    <x v="0"/>
    <s v="N"/>
    <s v="N"/>
    <s v="Y"/>
    <s v="N"/>
    <s v="Limited  Liability Company(LLC)"/>
    <s v="N"/>
    <x v="0"/>
    <x v="0"/>
    <x v="0"/>
    <s v="Restaurant"/>
    <n v="0"/>
    <n v="0"/>
    <m/>
  </r>
  <r>
    <x v="1974"/>
    <d v="2021-05-29T00:00:00"/>
    <s v="subway of cullowhee inc."/>
    <s v="447 E Main St"/>
    <x v="117"/>
    <x v="0"/>
    <s v="28779"/>
    <x v="1971"/>
    <s v="Subway"/>
    <s v="R"/>
    <s v="N"/>
    <s v="NC-11"/>
    <x v="1"/>
    <x v="0"/>
    <x v="0"/>
    <x v="0"/>
    <x v="0"/>
    <x v="0"/>
    <s v="Y"/>
    <s v="Y"/>
    <s v="Y"/>
    <s v="Y"/>
    <s v="Limited  Liability Company(LLC)"/>
    <s v="N"/>
    <x v="0"/>
    <x v="0"/>
    <x v="0"/>
    <s v="Restaurant"/>
    <n v="0"/>
    <n v="0"/>
    <m/>
  </r>
  <r>
    <x v="1975"/>
    <d v="2021-05-29T00:00:00"/>
    <s v="Kula Love LLC"/>
    <s v="135 Emily Lane"/>
    <x v="271"/>
    <x v="0"/>
    <s v="28902"/>
    <x v="1972"/>
    <m/>
    <s v="R"/>
    <s v="Y"/>
    <s v="NC-11"/>
    <x v="1"/>
    <x v="0"/>
    <x v="1"/>
    <x v="0"/>
    <x v="0"/>
    <x v="0"/>
    <s v="Y"/>
    <s v="N"/>
    <s v="Y"/>
    <s v="Y"/>
    <s v="Corporation"/>
    <s v="N"/>
    <x v="0"/>
    <x v="0"/>
    <x v="0"/>
    <s v="Restaurant"/>
    <n v="0"/>
    <n v="0"/>
    <m/>
  </r>
  <r>
    <x v="1976"/>
    <d v="2021-05-29T00:00:00"/>
    <s v="Maxburger Inc."/>
    <s v="3450 Old Salisbury Rd"/>
    <x v="54"/>
    <x v="0"/>
    <n v="27127"/>
    <x v="1973"/>
    <m/>
    <s v="U"/>
    <s v="N"/>
    <s v="NC-06"/>
    <x v="1"/>
    <x v="0"/>
    <x v="0"/>
    <x v="0"/>
    <x v="0"/>
    <x v="0"/>
    <s v="Y"/>
    <s v="Y"/>
    <s v="Y"/>
    <s v="Y"/>
    <s v="Corporation"/>
    <s v="N"/>
    <x v="0"/>
    <x v="0"/>
    <x v="0"/>
    <s v="Restaurant"/>
    <n v="0"/>
    <n v="0"/>
    <m/>
  </r>
  <r>
    <x v="1977"/>
    <d v="2021-05-29T00:00:00"/>
    <s v="TWO COUSINS OF GARNER INC"/>
    <s v="7277 Nc Highway 42"/>
    <x v="4"/>
    <x v="0"/>
    <s v="27603"/>
    <x v="1974"/>
    <m/>
    <s v="U"/>
    <s v="N"/>
    <s v="NC-02"/>
    <x v="0"/>
    <x v="1"/>
    <x v="1"/>
    <x v="1"/>
    <x v="0"/>
    <x v="0"/>
    <s v="Y"/>
    <s v="Y"/>
    <s v="N"/>
    <s v="Y"/>
    <s v="Corporation"/>
    <s v="N"/>
    <x v="0"/>
    <x v="0"/>
    <x v="0"/>
    <s v="Restaurant"/>
    <n v="0"/>
    <n v="0"/>
    <m/>
  </r>
  <r>
    <x v="1978"/>
    <d v="2021-05-29T00:00:00"/>
    <s v="Double Y Enterprise Inc"/>
    <s v="3611 Spring Forest Rd Suite 100"/>
    <x v="4"/>
    <x v="0"/>
    <s v="27616"/>
    <x v="1975"/>
    <m/>
    <s v="U"/>
    <s v="N"/>
    <s v="NC-02"/>
    <x v="1"/>
    <x v="1"/>
    <x v="1"/>
    <x v="0"/>
    <x v="0"/>
    <x v="0"/>
    <s v="Y"/>
    <s v="Y"/>
    <s v="Y"/>
    <s v="Y"/>
    <s v="Corporation"/>
    <s v="Y"/>
    <x v="0"/>
    <x v="0"/>
    <x v="0"/>
    <s v="Restaurant"/>
    <n v="0"/>
    <n v="0"/>
    <m/>
  </r>
  <r>
    <x v="1979"/>
    <d v="2021-05-29T00:00:00"/>
    <s v="The Unknown Brewing Company LLC"/>
    <s v="1327 S Mint Street"/>
    <x v="11"/>
    <x v="0"/>
    <s v="28203"/>
    <x v="1976"/>
    <m/>
    <s v="U"/>
    <s v="N"/>
    <s v="NC-12"/>
    <x v="0"/>
    <x v="1"/>
    <x v="1"/>
    <x v="1"/>
    <x v="1"/>
    <x v="1"/>
    <s v="Y"/>
    <s v="Y"/>
    <s v="N"/>
    <s v="N"/>
    <s v="Limited  Liability Company(LLC)"/>
    <s v="N"/>
    <x v="0"/>
    <x v="0"/>
    <x v="0"/>
    <s v="Brewpub, Tasting Room, Taproom **"/>
    <n v="0"/>
    <n v="0"/>
    <m/>
  </r>
  <r>
    <x v="1980"/>
    <d v="2021-05-29T00:00:00"/>
    <s v="McDowell Local LLC"/>
    <s v="23 N Main St"/>
    <x v="68"/>
    <x v="0"/>
    <s v="28752"/>
    <x v="1977"/>
    <m/>
    <s v="R"/>
    <s v="N"/>
    <s v="NC-11"/>
    <x v="0"/>
    <x v="0"/>
    <x v="1"/>
    <x v="0"/>
    <x v="0"/>
    <x v="0"/>
    <s v="Y"/>
    <s v="Y"/>
    <s v="Y"/>
    <s v="Y"/>
    <s v="Limited  Liability Company(LLC)"/>
    <s v="N"/>
    <x v="0"/>
    <x v="0"/>
    <x v="0"/>
    <s v="Restaurant"/>
    <n v="0"/>
    <n v="0"/>
    <m/>
  </r>
  <r>
    <x v="1981"/>
    <d v="2021-05-29T00:00:00"/>
    <s v="Hylton Hospitality LLC"/>
    <s v="18 E Martin St"/>
    <x v="4"/>
    <x v="0"/>
    <s v="27601"/>
    <x v="1978"/>
    <m/>
    <s v="U"/>
    <s v="Y"/>
    <s v="NC-02"/>
    <x v="0"/>
    <x v="1"/>
    <x v="1"/>
    <x v="0"/>
    <x v="1"/>
    <x v="0"/>
    <s v="Y"/>
    <s v="Y"/>
    <s v="Y"/>
    <s v="Y"/>
    <s v="Limited  Liability Company(LLC)"/>
    <s v="N"/>
    <x v="0"/>
    <x v="0"/>
    <x v="0"/>
    <s v="Restaurant"/>
    <n v="0"/>
    <n v="0"/>
    <m/>
  </r>
  <r>
    <x v="1982"/>
    <d v="2021-05-29T00:00:00"/>
    <s v="Wilson Subway LLC"/>
    <s v="3401 Raleigh Road Pkwy W Ste 9F"/>
    <x v="101"/>
    <x v="0"/>
    <s v="27896"/>
    <x v="1979"/>
    <s v="Subway"/>
    <s v="R"/>
    <s v="Y"/>
    <s v="NC-01"/>
    <x v="1"/>
    <x v="0"/>
    <x v="0"/>
    <x v="0"/>
    <x v="0"/>
    <x v="0"/>
    <s v="Y"/>
    <s v="Y"/>
    <s v="Y"/>
    <s v="Y"/>
    <s v="Limited  Liability Company(LLC)"/>
    <s v="N"/>
    <x v="0"/>
    <x v="0"/>
    <x v="0"/>
    <s v="Restaurant"/>
    <n v="0"/>
    <n v="0"/>
    <m/>
  </r>
  <r>
    <x v="1983"/>
    <d v="2021-05-29T00:00:00"/>
    <s v="Peabody Foods LLC"/>
    <s v="810 W Peabody St"/>
    <x v="8"/>
    <x v="0"/>
    <s v="27701"/>
    <x v="1980"/>
    <m/>
    <s v="U"/>
    <s v="Y"/>
    <s v="NC-04"/>
    <x v="1"/>
    <x v="1"/>
    <x v="1"/>
    <x v="0"/>
    <x v="0"/>
    <x v="0"/>
    <s v="N"/>
    <s v="Y"/>
    <s v="N"/>
    <s v="N"/>
    <s v="Partnership"/>
    <s v="N"/>
    <x v="0"/>
    <x v="0"/>
    <x v="0"/>
    <s v="Restaurant"/>
    <n v="0"/>
    <n v="0"/>
    <m/>
  </r>
  <r>
    <x v="1984"/>
    <d v="2021-05-29T00:00:00"/>
    <s v="JR Food Group Inc"/>
    <s v="4835 W Wendover Ave Ste 125"/>
    <x v="65"/>
    <x v="0"/>
    <s v="27282"/>
    <x v="1981"/>
    <m/>
    <s v="U"/>
    <s v="N"/>
    <s v="NC-06"/>
    <x v="0"/>
    <x v="0"/>
    <x v="1"/>
    <x v="0"/>
    <x v="0"/>
    <x v="0"/>
    <s v="Y"/>
    <s v="Y"/>
    <s v="Y"/>
    <s v="Y"/>
    <s v="Corporation"/>
    <s v="N"/>
    <x v="0"/>
    <x v="0"/>
    <x v="0"/>
    <s v="Restaurant"/>
    <n v="0"/>
    <n v="0"/>
    <m/>
  </r>
  <r>
    <x v="1985"/>
    <d v="2021-05-29T00:00:00"/>
    <s v="MSWG Chapel Hill LLC"/>
    <s v="5332 McFarland Rd"/>
    <x v="8"/>
    <x v="0"/>
    <s v="27707"/>
    <x v="1982"/>
    <s v="Moe's Southwest Grill"/>
    <s v="U"/>
    <s v="N"/>
    <s v="NC-04"/>
    <x v="0"/>
    <x v="0"/>
    <x v="1"/>
    <x v="0"/>
    <x v="0"/>
    <x v="0"/>
    <s v="N"/>
    <s v="Y"/>
    <s v="Y"/>
    <s v="Y"/>
    <s v="Limited  Liability Company(LLC)"/>
    <s v="Y"/>
    <x v="0"/>
    <x v="0"/>
    <x v="0"/>
    <s v="Restaurant"/>
    <n v="0"/>
    <n v="0"/>
    <m/>
  </r>
  <r>
    <x v="1986"/>
    <d v="2021-05-29T00:00:00"/>
    <s v="Blue Blaze Brewing"/>
    <s v="528 S Turner Ave."/>
    <x v="11"/>
    <x v="0"/>
    <s v="28208"/>
    <x v="1983"/>
    <m/>
    <s v="U"/>
    <s v="Y"/>
    <s v="NC-12"/>
    <x v="0"/>
    <x v="0"/>
    <x v="1"/>
    <x v="0"/>
    <x v="0"/>
    <x v="0"/>
    <s v="Y"/>
    <s v="Y"/>
    <s v="Y"/>
    <s v="Y"/>
    <s v="Subchapter S Corporation"/>
    <s v="Y"/>
    <x v="0"/>
    <x v="0"/>
    <x v="0"/>
    <s v="Other &amp;&amp; Licensed Alcohol Producer"/>
    <n v="0"/>
    <n v="0"/>
    <m/>
  </r>
  <r>
    <x v="1987"/>
    <d v="2021-05-29T00:00:00"/>
    <s v="WiFi Wines LLC"/>
    <s v="1605 N. Main St."/>
    <x v="62"/>
    <x v="0"/>
    <s v="27262"/>
    <x v="1984"/>
    <m/>
    <s v="R"/>
    <s v="N"/>
    <s v="NC-06"/>
    <x v="0"/>
    <x v="0"/>
    <x v="0"/>
    <x v="0"/>
    <x v="0"/>
    <x v="0"/>
    <s v="Y"/>
    <s v="Y"/>
    <s v="Y"/>
    <s v="Y"/>
    <s v="Limited  Liability Company(LLC)"/>
    <s v="N"/>
    <x v="0"/>
    <x v="0"/>
    <x v="0"/>
    <s v="Bar, Saloon, Lounge, Tavern"/>
    <n v="0"/>
    <n v="0"/>
    <m/>
  </r>
  <r>
    <x v="1988"/>
    <d v="2021-05-29T00:00:00"/>
    <s v="Falguni Puja Aman LLC"/>
    <s v="6106 Hanes Way"/>
    <x v="160"/>
    <x v="0"/>
    <s v="27012"/>
    <x v="1985"/>
    <s v="Subway"/>
    <s v="U"/>
    <s v="N"/>
    <s v="NC-10"/>
    <x v="0"/>
    <x v="1"/>
    <x v="0"/>
    <x v="0"/>
    <x v="0"/>
    <x v="0"/>
    <s v="Y"/>
    <s v="Y"/>
    <s v="Y"/>
    <s v="Y"/>
    <s v="Limited  Liability Company(LLC)"/>
    <s v="N"/>
    <x v="0"/>
    <x v="0"/>
    <x v="0"/>
    <s v="Restaurant"/>
    <n v="0"/>
    <n v="0"/>
    <m/>
  </r>
  <r>
    <x v="1989"/>
    <d v="2021-05-29T00:00:00"/>
    <s v="SOL Enterprises Inc"/>
    <s v="1525 W WT HARRIS BLVD. 1A"/>
    <x v="11"/>
    <x v="0"/>
    <s v="28262"/>
    <x v="1986"/>
    <m/>
    <s v="U"/>
    <s v="N"/>
    <s v="NC-08"/>
    <x v="0"/>
    <x v="0"/>
    <x v="0"/>
    <x v="0"/>
    <x v="0"/>
    <x v="0"/>
    <s v="Y"/>
    <s v="Y"/>
    <s v="Y"/>
    <s v="Y"/>
    <s v="Corporation"/>
    <s v="N"/>
    <x v="0"/>
    <x v="0"/>
    <x v="0"/>
    <s v="Snack and Nonalcoholic Beverage Bar"/>
    <n v="0"/>
    <n v="0"/>
    <m/>
  </r>
  <r>
    <x v="1990"/>
    <d v="2021-05-29T00:00:00"/>
    <s v="Quad Triangle Taproom LLC"/>
    <s v="202 N Corcoran St"/>
    <x v="8"/>
    <x v="0"/>
    <s v="27701"/>
    <x v="1987"/>
    <m/>
    <s v="U"/>
    <s v="Y"/>
    <s v="NC-04"/>
    <x v="1"/>
    <x v="1"/>
    <x v="0"/>
    <x v="0"/>
    <x v="0"/>
    <x v="0"/>
    <s v="Y"/>
    <s v="Y"/>
    <s v="Y"/>
    <s v="Y"/>
    <s v="Limited  Liability Company(LLC)"/>
    <s v="N"/>
    <x v="0"/>
    <x v="0"/>
    <x v="0"/>
    <s v="Brewpub, Tasting Room, Taproom **"/>
    <n v="0"/>
    <n v="0"/>
    <m/>
  </r>
  <r>
    <x v="1991"/>
    <d v="2021-05-29T00:00:00"/>
    <s v="Ufuk Food at Chapel Hill INC"/>
    <s v="169 E Franklin St"/>
    <x v="3"/>
    <x v="0"/>
    <s v="27514"/>
    <x v="1988"/>
    <m/>
    <s v="U"/>
    <s v="Y"/>
    <s v="NC-04"/>
    <x v="0"/>
    <x v="1"/>
    <x v="1"/>
    <x v="0"/>
    <x v="1"/>
    <x v="0"/>
    <s v="Y"/>
    <s v="Y"/>
    <s v="N"/>
    <s v="Y"/>
    <s v="Corporation"/>
    <s v="N"/>
    <x v="0"/>
    <x v="0"/>
    <x v="0"/>
    <s v="Restaurant"/>
    <n v="0"/>
    <n v="0"/>
    <m/>
  </r>
  <r>
    <x v="1992"/>
    <d v="2021-05-29T00:00:00"/>
    <s v="The Lobster Trap"/>
    <s v="35 Patton Ave"/>
    <x v="9"/>
    <x v="0"/>
    <s v="28801"/>
    <x v="1989"/>
    <m/>
    <s v="U"/>
    <s v="Y"/>
    <s v="NC-11"/>
    <x v="0"/>
    <x v="1"/>
    <x v="1"/>
    <x v="1"/>
    <x v="1"/>
    <x v="1"/>
    <s v="Y"/>
    <s v="N"/>
    <s v="N"/>
    <s v="N"/>
    <s v="Corporation"/>
    <s v="N"/>
    <x v="0"/>
    <x v="0"/>
    <x v="0"/>
    <s v="Restaurant"/>
    <n v="0"/>
    <n v="0"/>
    <m/>
  </r>
  <r>
    <x v="1993"/>
    <d v="2021-05-29T00:00:00"/>
    <s v="J &amp; T Services L.L.C."/>
    <s v="320 S Tryon St Ste 114"/>
    <x v="11"/>
    <x v="0"/>
    <s v="28202"/>
    <x v="1990"/>
    <m/>
    <s v="U"/>
    <s v="N"/>
    <s v="NC-12"/>
    <x v="0"/>
    <x v="0"/>
    <x v="0"/>
    <x v="0"/>
    <x v="0"/>
    <x v="0"/>
    <s v="Y"/>
    <s v="Y"/>
    <s v="Y"/>
    <s v="Y"/>
    <s v="Limited  Liability Company(LLC)"/>
    <s v="N"/>
    <x v="0"/>
    <x v="0"/>
    <x v="0"/>
    <s v="Restaurant"/>
    <n v="0"/>
    <n v="0"/>
    <m/>
  </r>
  <r>
    <x v="1994"/>
    <d v="2021-05-29T00:00:00"/>
    <s v="Johnny Burrito LLC"/>
    <s v="301 S Tryon St Ste 55"/>
    <x v="11"/>
    <x v="0"/>
    <s v="28282"/>
    <x v="1991"/>
    <m/>
    <s v="U"/>
    <s v="N"/>
    <s v="NC-12"/>
    <x v="0"/>
    <x v="0"/>
    <x v="0"/>
    <x v="0"/>
    <x v="0"/>
    <x v="0"/>
    <s v="Y"/>
    <s v="Y"/>
    <s v="Y"/>
    <s v="Y"/>
    <s v="Limited  Liability Company(LLC)"/>
    <s v="N"/>
    <x v="0"/>
    <x v="0"/>
    <x v="0"/>
    <s v="Caterer &amp;&amp; Restaurant"/>
    <n v="0"/>
    <n v="0"/>
    <m/>
  </r>
  <r>
    <x v="1995"/>
    <d v="2021-05-29T00:00:00"/>
    <s v="PR Sundries LLC"/>
    <s v="1522 Providence Rd"/>
    <x v="11"/>
    <x v="0"/>
    <s v="28207"/>
    <x v="1992"/>
    <m/>
    <s v="U"/>
    <s v="N"/>
    <s v="NC-12"/>
    <x v="0"/>
    <x v="0"/>
    <x v="1"/>
    <x v="0"/>
    <x v="0"/>
    <x v="0"/>
    <s v="Y"/>
    <s v="Y"/>
    <s v="Y"/>
    <s v="Y"/>
    <s v="Limited  Liability Company(LLC)"/>
    <s v="N"/>
    <x v="0"/>
    <x v="0"/>
    <x v="0"/>
    <s v="Restaurant"/>
    <n v="0"/>
    <n v="0"/>
    <m/>
  </r>
  <r>
    <x v="1996"/>
    <d v="2021-05-29T00:00:00"/>
    <s v="JJ &amp; Company of NC"/>
    <s v="121 Wright Rd"/>
    <x v="272"/>
    <x v="0"/>
    <s v="28086"/>
    <x v="1993"/>
    <s v="Subway"/>
    <s v="R"/>
    <s v="N"/>
    <s v="NC-05"/>
    <x v="0"/>
    <x v="0"/>
    <x v="0"/>
    <x v="0"/>
    <x v="0"/>
    <x v="0"/>
    <s v="Y"/>
    <s v="Y"/>
    <s v="Y"/>
    <s v="Y"/>
    <s v="Corporation"/>
    <s v="N"/>
    <x v="0"/>
    <x v="0"/>
    <x v="0"/>
    <s v="Restaurant"/>
    <n v="0"/>
    <n v="0"/>
    <m/>
  </r>
  <r>
    <x v="1997"/>
    <d v="2021-05-29T00:00:00"/>
    <s v="Demake Enterprises LLC"/>
    <s v="9708 Kingsford Dr"/>
    <x v="28"/>
    <x v="0"/>
    <s v="27518"/>
    <x v="1994"/>
    <m/>
    <s v="U"/>
    <s v="N"/>
    <s v="NC-02"/>
    <x v="0"/>
    <x v="1"/>
    <x v="0"/>
    <x v="0"/>
    <x v="1"/>
    <x v="0"/>
    <s v="Y"/>
    <s v="Y"/>
    <s v="N"/>
    <s v="Y"/>
    <s v="Limited  Liability Company(LLC)"/>
    <s v="N"/>
    <x v="0"/>
    <x v="0"/>
    <x v="0"/>
    <s v="Restaurant"/>
    <n v="0"/>
    <n v="0"/>
    <m/>
  </r>
  <r>
    <x v="1998"/>
    <d v="2021-05-29T00:00:00"/>
    <s v="Millers Creek Sandwich Shop LLC"/>
    <s v="4544 Boone Trl"/>
    <x v="235"/>
    <x v="0"/>
    <s v="28651"/>
    <x v="1995"/>
    <m/>
    <s v="R"/>
    <s v="Y"/>
    <s v="NC-05"/>
    <x v="0"/>
    <x v="1"/>
    <x v="1"/>
    <x v="0"/>
    <x v="0"/>
    <x v="0"/>
    <s v="Y"/>
    <s v="Y"/>
    <s v="Y"/>
    <s v="Y"/>
    <s v="Limited  Liability Company(LLC)"/>
    <s v="N"/>
    <x v="0"/>
    <x v="0"/>
    <x v="0"/>
    <s v="Restaurant"/>
    <n v="0"/>
    <n v="0"/>
    <m/>
  </r>
  <r>
    <x v="1999"/>
    <d v="2021-05-29T00:00:00"/>
    <s v="Seaboard Cafe Inc"/>
    <s v="707 A Semart Dr"/>
    <x v="4"/>
    <x v="0"/>
    <s v="27604"/>
    <x v="1996"/>
    <m/>
    <s v="U"/>
    <s v="Y"/>
    <s v="NC-02"/>
    <x v="0"/>
    <x v="0"/>
    <x v="0"/>
    <x v="0"/>
    <x v="0"/>
    <x v="0"/>
    <s v="Y"/>
    <s v="Y"/>
    <s v="Y"/>
    <s v="Y"/>
    <s v="Corporation"/>
    <s v="Y"/>
    <x v="0"/>
    <x v="0"/>
    <x v="0"/>
    <s v="Restaurant"/>
    <n v="0"/>
    <n v="0"/>
    <m/>
  </r>
  <r>
    <x v="2000"/>
    <d v="2021-05-29T00:00:00"/>
    <s v="Blue Dream LLC"/>
    <s v="81 Patton Ave."/>
    <x v="9"/>
    <x v="0"/>
    <s v="28801"/>
    <x v="1997"/>
    <m/>
    <s v="U"/>
    <s v="Y"/>
    <s v="NC-11"/>
    <x v="0"/>
    <x v="1"/>
    <x v="1"/>
    <x v="0"/>
    <x v="1"/>
    <x v="1"/>
    <s v="Y"/>
    <s v="Y"/>
    <s v="Y"/>
    <s v="N"/>
    <s v="Subchapter S Corporation"/>
    <s v="N"/>
    <x v="0"/>
    <x v="0"/>
    <x v="0"/>
    <s v="Restaurant"/>
    <n v="0"/>
    <n v="0"/>
    <m/>
  </r>
  <r>
    <x v="2001"/>
    <d v="2021-05-29T00:00:00"/>
    <s v="Ambrosia-DAK"/>
    <s v="1045 North Main Street"/>
    <x v="10"/>
    <x v="0"/>
    <s v="28115"/>
    <x v="1998"/>
    <m/>
    <s v="R"/>
    <s v="N"/>
    <s v="NC-10"/>
    <x v="1"/>
    <x v="0"/>
    <x v="0"/>
    <x v="0"/>
    <x v="0"/>
    <x v="0"/>
    <s v="N"/>
    <s v="Y"/>
    <s v="Y"/>
    <s v="Y"/>
    <s v="Corporation"/>
    <s v="N"/>
    <x v="0"/>
    <x v="0"/>
    <x v="0"/>
    <s v="Bar, Saloon, Lounge, Tavern &amp;&amp; Caterer &amp;&amp; Restaurant"/>
    <n v="0"/>
    <n v="0"/>
    <m/>
  </r>
  <r>
    <x v="2002"/>
    <d v="2021-05-29T00:00:00"/>
    <s v="Goodtimes Arcade and Tavern"/>
    <s v="74 Son Lan Pkwy Suite 108"/>
    <x v="127"/>
    <x v="0"/>
    <s v="27529"/>
    <x v="1999"/>
    <m/>
    <s v="U"/>
    <s v="N"/>
    <s v="NC-02"/>
    <x v="1"/>
    <x v="1"/>
    <x v="1"/>
    <x v="0"/>
    <x v="0"/>
    <x v="0"/>
    <s v="Y"/>
    <s v="Y"/>
    <s v="Y"/>
    <s v="Y"/>
    <s v="Limited  Liability Company(LLC)"/>
    <s v="Y"/>
    <x v="0"/>
    <x v="0"/>
    <x v="0"/>
    <s v="Other &amp;&amp; Licensed Alcohol Producer &amp;&amp; Bar, Saloon, Lounge, Tavern &amp;&amp; Restaurant"/>
    <n v="0"/>
    <n v="0"/>
    <m/>
  </r>
  <r>
    <x v="2003"/>
    <d v="2021-05-29T00:00:00"/>
    <s v="Central Coffee Co"/>
    <s v="719 Louise Avenue"/>
    <x v="11"/>
    <x v="0"/>
    <s v="28204"/>
    <x v="2000"/>
    <m/>
    <s v="U"/>
    <s v="N"/>
    <s v="NC-12"/>
    <x v="0"/>
    <x v="0"/>
    <x v="1"/>
    <x v="0"/>
    <x v="0"/>
    <x v="0"/>
    <s v="Y"/>
    <s v="Y"/>
    <s v="Y"/>
    <s v="Y"/>
    <s v="Corporation"/>
    <s v="N"/>
    <x v="0"/>
    <x v="0"/>
    <x v="0"/>
    <s v="Restaurant"/>
    <n v="0"/>
    <n v="0"/>
    <m/>
  </r>
  <r>
    <x v="2004"/>
    <d v="2021-05-29T00:00:00"/>
    <s v="Michael Goldstein"/>
    <s v="309 Brooklyn street"/>
    <x v="64"/>
    <x v="0"/>
    <s v="27217"/>
    <x v="2001"/>
    <m/>
    <s v="U"/>
    <s v="Y"/>
    <s v="NC-13"/>
    <x v="0"/>
    <x v="1"/>
    <x v="1"/>
    <x v="0"/>
    <x v="0"/>
    <x v="1"/>
    <s v="Y"/>
    <s v="N"/>
    <s v="Y"/>
    <s v="N"/>
    <s v="Sole Proprietorship"/>
    <s v="N"/>
    <x v="0"/>
    <x v="0"/>
    <x v="0"/>
    <s v="Food Stand, Food Truck, Food Cart"/>
    <n v="0"/>
    <n v="0"/>
    <m/>
  </r>
  <r>
    <x v="2005"/>
    <d v="2021-05-29T00:00:00"/>
    <s v="Global Restaurant Bar and Lounge LLC."/>
    <s v="314 Main Street"/>
    <x v="19"/>
    <x v="0"/>
    <s v="28134"/>
    <x v="2002"/>
    <m/>
    <s v="U"/>
    <s v="Y"/>
    <s v="NC-09"/>
    <x v="0"/>
    <x v="0"/>
    <x v="0"/>
    <x v="0"/>
    <x v="0"/>
    <x v="0"/>
    <s v="Y"/>
    <s v="Y"/>
    <s v="Y"/>
    <s v="Y"/>
    <s v="Limited  Liability Company(LLC)"/>
    <s v="N"/>
    <x v="0"/>
    <x v="0"/>
    <x v="0"/>
    <s v="Restaurant"/>
    <n v="0"/>
    <n v="0"/>
    <m/>
  </r>
  <r>
    <x v="2006"/>
    <d v="2021-05-29T00:00:00"/>
    <s v="Medrano 1205"/>
    <s v="117 E Main St Suite B"/>
    <x v="8"/>
    <x v="0"/>
    <s v="27701"/>
    <x v="2003"/>
    <m/>
    <s v="U"/>
    <s v="Y"/>
    <s v="NC-04"/>
    <x v="0"/>
    <x v="0"/>
    <x v="0"/>
    <x v="0"/>
    <x v="0"/>
    <x v="0"/>
    <s v="Y"/>
    <s v="Y"/>
    <s v="Y"/>
    <s v="Y"/>
    <s v="Subchapter S Corporation"/>
    <s v="N"/>
    <x v="0"/>
    <x v="0"/>
    <x v="0"/>
    <s v="Bar, Saloon, Lounge, Tavern"/>
    <n v="0"/>
    <n v="0"/>
    <m/>
  </r>
  <r>
    <x v="2007"/>
    <d v="2021-05-29T00:00:00"/>
    <s v="Mister JIms on the border"/>
    <s v="100 caratoke hwy"/>
    <x v="273"/>
    <x v="0"/>
    <s v="27958"/>
    <x v="2004"/>
    <m/>
    <s v="R"/>
    <s v="N"/>
    <s v="NC-03"/>
    <x v="0"/>
    <x v="1"/>
    <x v="1"/>
    <x v="0"/>
    <x v="1"/>
    <x v="1"/>
    <s v="Y"/>
    <s v="Y"/>
    <s v="N"/>
    <s v="N"/>
    <s v="Subchapter S Corporation"/>
    <s v="N"/>
    <x v="0"/>
    <x v="0"/>
    <x v="0"/>
    <s v="Restaurant"/>
    <n v="0"/>
    <n v="0"/>
    <m/>
  </r>
  <r>
    <x v="2008"/>
    <d v="2021-05-29T00:00:00"/>
    <s v="Aboshie LLC"/>
    <s v="3150 Evans St Ste P"/>
    <x v="34"/>
    <x v="0"/>
    <s v="27834"/>
    <x v="2005"/>
    <s v="Muscle Maker Grill"/>
    <s v="U"/>
    <s v="N"/>
    <s v="NC-01"/>
    <x v="0"/>
    <x v="1"/>
    <x v="1"/>
    <x v="0"/>
    <x v="0"/>
    <x v="0"/>
    <s v="Y"/>
    <s v="Y"/>
    <s v="Y"/>
    <s v="Y"/>
    <s v="Limited  Liability Company(LLC)"/>
    <s v="Y"/>
    <x v="0"/>
    <x v="0"/>
    <x v="0"/>
    <s v="Restaurant"/>
    <n v="0"/>
    <n v="0"/>
    <m/>
  </r>
  <r>
    <x v="2009"/>
    <d v="2021-05-29T00:00:00"/>
    <s v="Midtown Deli &amp; Grill INC."/>
    <s v="2316 S.17th Street Unit 100"/>
    <x v="0"/>
    <x v="0"/>
    <s v="28401"/>
    <x v="2006"/>
    <m/>
    <s v="U"/>
    <s v="Y"/>
    <s v="NC-07"/>
    <x v="0"/>
    <x v="0"/>
    <x v="1"/>
    <x v="1"/>
    <x v="0"/>
    <x v="0"/>
    <s v="Y"/>
    <s v="Y"/>
    <s v="Y"/>
    <s v="Y"/>
    <s v="Corporation"/>
    <s v="N"/>
    <x v="0"/>
    <x v="0"/>
    <x v="0"/>
    <s v="Food Stand, Food Truck, Food Cart &amp;&amp; Restaurant"/>
    <n v="0"/>
    <n v="0"/>
    <m/>
  </r>
  <r>
    <x v="2010"/>
    <d v="2021-05-29T00:00:00"/>
    <s v="Advance Seafood Inc."/>
    <s v="218 Nc Highway 801 N"/>
    <x v="190"/>
    <x v="0"/>
    <s v="27006"/>
    <x v="2007"/>
    <m/>
    <s v="R"/>
    <s v="N"/>
    <s v="NC-13"/>
    <x v="1"/>
    <x v="0"/>
    <x v="0"/>
    <x v="0"/>
    <x v="0"/>
    <x v="0"/>
    <s v="Y"/>
    <s v="Y"/>
    <s v="Y"/>
    <s v="Y"/>
    <s v="Corporation"/>
    <s v="N"/>
    <x v="0"/>
    <x v="0"/>
    <x v="0"/>
    <s v="Restaurant"/>
    <n v="0"/>
    <n v="0"/>
    <m/>
  </r>
  <r>
    <x v="2011"/>
    <d v="2021-05-29T00:00:00"/>
    <s v="Food for Thought of Asheville Inc"/>
    <s v="One Town Square Blvd Ste 150"/>
    <x v="9"/>
    <x v="0"/>
    <s v="28803"/>
    <x v="2008"/>
    <m/>
    <s v="U"/>
    <s v="N"/>
    <s v="NC-11"/>
    <x v="0"/>
    <x v="1"/>
    <x v="1"/>
    <x v="0"/>
    <x v="0"/>
    <x v="0"/>
    <s v="Y"/>
    <s v="Y"/>
    <s v="N"/>
    <s v="Y"/>
    <s v="Corporation"/>
    <s v="N"/>
    <x v="0"/>
    <x v="0"/>
    <x v="0"/>
    <s v="Restaurant"/>
    <n v="0"/>
    <n v="0"/>
    <m/>
  </r>
  <r>
    <x v="2012"/>
    <d v="2021-05-29T00:00:00"/>
    <s v="Napoli Gourmet Pizza Inc."/>
    <s v="110 Hunter Hill Pl"/>
    <x v="3"/>
    <x v="0"/>
    <s v="27517"/>
    <x v="2009"/>
    <m/>
    <s v="U"/>
    <s v="N"/>
    <s v="NC-04"/>
    <x v="1"/>
    <x v="0"/>
    <x v="0"/>
    <x v="0"/>
    <x v="0"/>
    <x v="0"/>
    <s v="Y"/>
    <s v="Y"/>
    <s v="Y"/>
    <s v="Y"/>
    <s v="Corporation"/>
    <s v="N"/>
    <x v="0"/>
    <x v="0"/>
    <x v="0"/>
    <s v="Food Stand, Food Truck, Food Cart &amp;&amp; Restaurant"/>
    <n v="0"/>
    <n v="0"/>
    <m/>
  </r>
  <r>
    <x v="2013"/>
    <d v="2021-05-29T00:00:00"/>
    <s v="Silver Moon Productions Inc."/>
    <s v="632 N Trade St"/>
    <x v="54"/>
    <x v="0"/>
    <s v="27101"/>
    <x v="2010"/>
    <m/>
    <s v="U"/>
    <s v="Y"/>
    <s v="NC-06"/>
    <x v="1"/>
    <x v="1"/>
    <x v="0"/>
    <x v="1"/>
    <x v="1"/>
    <x v="0"/>
    <s v="Y"/>
    <s v="Y"/>
    <s v="N"/>
    <s v="N"/>
    <s v="Corporation"/>
    <s v="Y"/>
    <x v="0"/>
    <x v="0"/>
    <x v="0"/>
    <s v="Bar, Saloon, Lounge, Tavern"/>
    <n v="0"/>
    <n v="0"/>
    <m/>
  </r>
  <r>
    <x v="2014"/>
    <d v="2021-05-29T00:00:00"/>
    <s v="Not Just Coffee Dilworth LLC"/>
    <s v="417 E 18th St"/>
    <x v="11"/>
    <x v="0"/>
    <s v="28206"/>
    <x v="2011"/>
    <m/>
    <s v="U"/>
    <s v="Y"/>
    <s v="NC-12"/>
    <x v="0"/>
    <x v="0"/>
    <x v="0"/>
    <x v="0"/>
    <x v="0"/>
    <x v="0"/>
    <s v="Y"/>
    <s v="Y"/>
    <s v="Y"/>
    <s v="Y"/>
    <s v="Limited  Liability Company(LLC)"/>
    <s v="Y"/>
    <x v="0"/>
    <x v="0"/>
    <x v="0"/>
    <s v="Snack and Nonalcoholic Beverage Bar &amp;&amp; Restaurant"/>
    <n v="0"/>
    <n v="0"/>
    <m/>
  </r>
  <r>
    <x v="2015"/>
    <d v="2021-05-29T00:00:00"/>
    <s v="Brunswick Properties LLC"/>
    <s v="4736 Main St"/>
    <x v="134"/>
    <x v="0"/>
    <s v="28470"/>
    <x v="2012"/>
    <s v="Zaxby's"/>
    <s v="R"/>
    <s v="N"/>
    <s v="NC-07"/>
    <x v="0"/>
    <x v="1"/>
    <x v="0"/>
    <x v="0"/>
    <x v="0"/>
    <x v="0"/>
    <s v="Y"/>
    <s v="Y"/>
    <s v="Y"/>
    <s v="Y"/>
    <s v="Limited  Liability Company(LLC)"/>
    <s v="N"/>
    <x v="0"/>
    <x v="0"/>
    <x v="0"/>
    <s v="Restaurant"/>
    <n v="0"/>
    <n v="0"/>
    <m/>
  </r>
  <r>
    <x v="2016"/>
    <d v="2021-05-29T00:00:00"/>
    <s v="NorEast Treats &amp; Eats LLC"/>
    <s v="3307 Arbor Pointe Dr"/>
    <x v="165"/>
    <x v="0"/>
    <s v="28079"/>
    <x v="2013"/>
    <m/>
    <s v="U"/>
    <s v="N"/>
    <s v="NC-09"/>
    <x v="0"/>
    <x v="1"/>
    <x v="0"/>
    <x v="0"/>
    <x v="0"/>
    <x v="1"/>
    <s v="N"/>
    <s v="Y"/>
    <s v="N"/>
    <s v="N"/>
    <s v="Limited  Liability Company(LLC)"/>
    <s v="N"/>
    <x v="0"/>
    <x v="0"/>
    <x v="0"/>
    <s v="Food Stand, Food Truck, Food Cart"/>
    <n v="0"/>
    <n v="0"/>
    <m/>
  </r>
  <r>
    <x v="2017"/>
    <d v="2021-05-29T00:00:00"/>
    <s v="Kotronaki INC"/>
    <s v="2630 Lewisville Clemmons Rd"/>
    <x v="160"/>
    <x v="0"/>
    <s v="27012"/>
    <x v="2014"/>
    <m/>
    <s v="U"/>
    <s v="N"/>
    <s v="NC-10"/>
    <x v="0"/>
    <x v="1"/>
    <x v="1"/>
    <x v="1"/>
    <x v="1"/>
    <x v="0"/>
    <s v="Y"/>
    <s v="Y"/>
    <s v="N"/>
    <s v="Y"/>
    <s v="Corporation"/>
    <s v="N"/>
    <x v="0"/>
    <x v="0"/>
    <x v="0"/>
    <s v="Restaurant"/>
    <n v="0"/>
    <n v="0"/>
    <m/>
  </r>
  <r>
    <x v="2018"/>
    <d v="2021-05-29T00:00:00"/>
    <s v="Fit Kitchen Plaza LLC"/>
    <s v="1311 Pecan Ave"/>
    <x v="11"/>
    <x v="0"/>
    <s v="28205"/>
    <x v="2015"/>
    <m/>
    <s v="U"/>
    <s v="N"/>
    <s v="NC-12"/>
    <x v="0"/>
    <x v="1"/>
    <x v="1"/>
    <x v="1"/>
    <x v="1"/>
    <x v="1"/>
    <s v="Y"/>
    <s v="Y"/>
    <s v="N"/>
    <s v="Y"/>
    <s v="Limited  Liability Company(LLC)"/>
    <s v="Y"/>
    <x v="0"/>
    <x v="0"/>
    <x v="0"/>
    <s v="Restaurant"/>
    <n v="0"/>
    <n v="0"/>
    <m/>
  </r>
  <r>
    <x v="2019"/>
    <d v="2021-05-29T00:00:00"/>
    <s v="HP Investment Group Inc."/>
    <s v="688 Bluefield Rd Ste A"/>
    <x v="10"/>
    <x v="0"/>
    <s v="28117"/>
    <x v="2016"/>
    <s v="Salsarita's Fresh Cantina"/>
    <s v="R"/>
    <s v="N"/>
    <s v="NC-10"/>
    <x v="0"/>
    <x v="1"/>
    <x v="1"/>
    <x v="1"/>
    <x v="1"/>
    <x v="1"/>
    <s v="Y"/>
    <s v="Y"/>
    <s v="N"/>
    <s v="Y"/>
    <s v="Subchapter S Corporation"/>
    <s v="N"/>
    <x v="0"/>
    <x v="0"/>
    <x v="0"/>
    <s v="Restaurant"/>
    <n v="0"/>
    <n v="0"/>
    <m/>
  </r>
  <r>
    <x v="2020"/>
    <d v="2021-05-29T00:00:00"/>
    <s v="The Hand Turkey LLC"/>
    <s v="961 Burlington Ave Ste A A"/>
    <x v="83"/>
    <x v="0"/>
    <s v="27249"/>
    <x v="2017"/>
    <m/>
    <s v="U"/>
    <s v="N"/>
    <s v="NC-06"/>
    <x v="0"/>
    <x v="1"/>
    <x v="1"/>
    <x v="0"/>
    <x v="0"/>
    <x v="1"/>
    <s v="Y"/>
    <s v="Y"/>
    <s v="Y"/>
    <s v="Y"/>
    <s v="Partnership"/>
    <s v="N"/>
    <x v="0"/>
    <x v="0"/>
    <x v="0"/>
    <s v="Restaurant"/>
    <n v="0"/>
    <n v="0"/>
    <m/>
  </r>
  <r>
    <x v="2021"/>
    <d v="2021-05-29T00:00:00"/>
    <s v="Scarboro Fair Inc"/>
    <s v="1501 Bethel Rd"/>
    <x v="47"/>
    <x v="0"/>
    <s v="28655"/>
    <x v="2018"/>
    <m/>
    <s v="R"/>
    <s v="N"/>
    <s v="NC-05"/>
    <x v="0"/>
    <x v="0"/>
    <x v="1"/>
    <x v="0"/>
    <x v="0"/>
    <x v="0"/>
    <s v="Y"/>
    <s v="Y"/>
    <s v="Y"/>
    <s v="Y"/>
    <s v="Corporation"/>
    <s v="N"/>
    <x v="0"/>
    <x v="0"/>
    <x v="0"/>
    <s v="Restaurant"/>
    <n v="0"/>
    <n v="0"/>
    <m/>
  </r>
  <r>
    <x v="2022"/>
    <d v="2021-05-29T00:00:00"/>
    <s v="ISMAIL INC."/>
    <s v="333 N Raleigh St"/>
    <x v="131"/>
    <x v="0"/>
    <s v="27501"/>
    <x v="2019"/>
    <s v="Subway"/>
    <s v="R"/>
    <s v="N"/>
    <s v="NC-02"/>
    <x v="1"/>
    <x v="0"/>
    <x v="0"/>
    <x v="0"/>
    <x v="0"/>
    <x v="0"/>
    <s v="Y"/>
    <s v="Y"/>
    <s v="Y"/>
    <s v="Y"/>
    <s v="Corporation"/>
    <s v="N"/>
    <x v="0"/>
    <x v="0"/>
    <x v="0"/>
    <s v="Restaurant"/>
    <n v="0"/>
    <n v="0"/>
    <m/>
  </r>
  <r>
    <x v="2023"/>
    <d v="2021-05-29T00:00:00"/>
    <s v="Nikas Enterprises LLC"/>
    <s v="207 W 3rd St"/>
    <x v="54"/>
    <x v="0"/>
    <s v="27101"/>
    <x v="2020"/>
    <m/>
    <s v="U"/>
    <s v="Y"/>
    <s v="NC-06"/>
    <x v="0"/>
    <x v="0"/>
    <x v="0"/>
    <x v="0"/>
    <x v="0"/>
    <x v="0"/>
    <s v="Y"/>
    <s v="Y"/>
    <s v="Y"/>
    <s v="Y"/>
    <s v="Limited  Liability Company(LLC)"/>
    <s v="Y"/>
    <x v="0"/>
    <x v="0"/>
    <x v="0"/>
    <s v="Restaurant"/>
    <n v="0"/>
    <n v="0"/>
    <m/>
  </r>
  <r>
    <x v="2024"/>
    <d v="2021-05-29T00:00:00"/>
    <s v="Liturgy Beverage Company LLC"/>
    <s v="819 Midway Ave"/>
    <x v="8"/>
    <x v="0"/>
    <s v="27703"/>
    <x v="2021"/>
    <m/>
    <s v="U"/>
    <s v="Y"/>
    <s v="NC-02"/>
    <x v="0"/>
    <x v="1"/>
    <x v="0"/>
    <x v="0"/>
    <x v="0"/>
    <x v="0"/>
    <s v="Y"/>
    <s v="Y"/>
    <s v="N"/>
    <s v="N"/>
    <s v="Limited  Liability Company(LLC)"/>
    <s v="N"/>
    <x v="0"/>
    <x v="0"/>
    <x v="0"/>
    <s v="Snack and Nonalcoholic Beverage Bar &amp;&amp; Restaurant"/>
    <n v="0"/>
    <n v="0"/>
    <m/>
  </r>
  <r>
    <x v="2025"/>
    <d v="2021-05-29T00:00:00"/>
    <s v="James Joyce Irish Pub LLC"/>
    <s v="912 W Main St"/>
    <x v="8"/>
    <x v="0"/>
    <s v="27701"/>
    <x v="2022"/>
    <m/>
    <s v="U"/>
    <s v="Y"/>
    <s v="NC-04"/>
    <x v="1"/>
    <x v="0"/>
    <x v="0"/>
    <x v="0"/>
    <x v="0"/>
    <x v="0"/>
    <s v="Y"/>
    <s v="Y"/>
    <s v="Y"/>
    <s v="Y"/>
    <s v="Limited  Liability Company(LLC)"/>
    <s v="N"/>
    <x v="0"/>
    <x v="0"/>
    <x v="0"/>
    <s v="Restaurant"/>
    <n v="0"/>
    <n v="0"/>
    <m/>
  </r>
  <r>
    <x v="2026"/>
    <d v="2021-05-29T00:00:00"/>
    <s v="Queen City Grounds"/>
    <s v="644 North Church St."/>
    <x v="11"/>
    <x v="0"/>
    <s v="28202"/>
    <x v="2023"/>
    <m/>
    <s v="U"/>
    <s v="N"/>
    <s v="NC-12"/>
    <x v="0"/>
    <x v="0"/>
    <x v="0"/>
    <x v="0"/>
    <x v="0"/>
    <x v="0"/>
    <s v="Y"/>
    <s v="Y"/>
    <s v="Y"/>
    <s v="Y"/>
    <s v="Limited  Liability Company(LLC)"/>
    <s v="N"/>
    <x v="0"/>
    <x v="0"/>
    <x v="0"/>
    <s v="Restaurant"/>
    <n v="0"/>
    <n v="0"/>
    <m/>
  </r>
  <r>
    <x v="2027"/>
    <d v="2021-05-29T00:00:00"/>
    <s v="Defined Coffee LLC"/>
    <s v="15214 Colonial Park Dr"/>
    <x v="45"/>
    <x v="0"/>
    <s v="28078"/>
    <x v="2024"/>
    <m/>
    <s v="U"/>
    <s v="N"/>
    <s v="NC-08"/>
    <x v="0"/>
    <x v="1"/>
    <x v="1"/>
    <x v="1"/>
    <x v="1"/>
    <x v="0"/>
    <s v="Y"/>
    <s v="N"/>
    <s v="N"/>
    <s v="N"/>
    <s v="Limited  Liability Company(LLC)"/>
    <s v="N"/>
    <x v="0"/>
    <x v="0"/>
    <x v="0"/>
    <s v="Snack and Nonalcoholic Beverage Bar"/>
    <n v="0"/>
    <n v="0"/>
    <m/>
  </r>
  <r>
    <x v="2028"/>
    <d v="2021-05-29T00:00:00"/>
    <s v="wnc subs inc."/>
    <s v="447 E Main St"/>
    <x v="117"/>
    <x v="0"/>
    <s v="28779"/>
    <x v="2025"/>
    <s v="Subway"/>
    <s v="R"/>
    <s v="N"/>
    <s v="NC-11"/>
    <x v="1"/>
    <x v="0"/>
    <x v="0"/>
    <x v="0"/>
    <x v="0"/>
    <x v="0"/>
    <s v="Y"/>
    <s v="Y"/>
    <s v="Y"/>
    <s v="Y"/>
    <s v="Limited  Liability Company(LLC)"/>
    <s v="N"/>
    <x v="0"/>
    <x v="0"/>
    <x v="0"/>
    <s v="Restaurant"/>
    <n v="0"/>
    <n v="0"/>
    <m/>
  </r>
  <r>
    <x v="2029"/>
    <d v="2021-05-29T00:00:00"/>
    <s v="PETRA HOOKAH BAR AND LOUNGE LLC"/>
    <s v="1808 B SPRING GARDEN ST"/>
    <x v="12"/>
    <x v="0"/>
    <s v="27403"/>
    <x v="2026"/>
    <m/>
    <s v="U"/>
    <s v="Y"/>
    <s v="NC-06"/>
    <x v="0"/>
    <x v="1"/>
    <x v="1"/>
    <x v="0"/>
    <x v="0"/>
    <x v="0"/>
    <s v="Y"/>
    <s v="Y"/>
    <s v="Y"/>
    <s v="Y"/>
    <s v="Limited  Liability Company(LLC)"/>
    <s v="N"/>
    <x v="0"/>
    <x v="0"/>
    <x v="0"/>
    <s v="Snack and Nonalcoholic Beverage Bar &amp;&amp; Bar, Saloon, Lounge, Tavern &amp;&amp; Restaurant"/>
    <n v="0"/>
    <n v="0"/>
    <m/>
  </r>
  <r>
    <x v="2030"/>
    <d v="2021-05-29T00:00:00"/>
    <s v="Appalachian Craft Brewery LLC"/>
    <s v="822 Locust St Ste 100"/>
    <x v="7"/>
    <x v="0"/>
    <s v="28792"/>
    <x v="2027"/>
    <m/>
    <s v="R"/>
    <s v="Y"/>
    <s v="NC-11"/>
    <x v="1"/>
    <x v="1"/>
    <x v="0"/>
    <x v="0"/>
    <x v="0"/>
    <x v="1"/>
    <s v="N"/>
    <s v="Y"/>
    <s v="Y"/>
    <s v="Y"/>
    <s v="Limited  Liability Company(LLC)"/>
    <s v="N"/>
    <x v="0"/>
    <x v="0"/>
    <x v="0"/>
    <s v="Licensed Alcohol Producer &amp;&amp; Brewery and/or microbrewery ** &amp;&amp; Brewpub, Tasting Room, Taproom **"/>
    <n v="0"/>
    <n v="0"/>
    <m/>
  </r>
  <r>
    <x v="2031"/>
    <d v="2021-05-29T00:00:00"/>
    <s v="Ameer Enterprises Inc."/>
    <s v="944 W Broad St"/>
    <x v="269"/>
    <x v="0"/>
    <s v="28384"/>
    <x v="2028"/>
    <m/>
    <s v="R"/>
    <s v="Y"/>
    <s v="NC-07"/>
    <x v="0"/>
    <x v="1"/>
    <x v="1"/>
    <x v="0"/>
    <x v="0"/>
    <x v="0"/>
    <s v="Y"/>
    <s v="Y"/>
    <s v="Y"/>
    <s v="Y"/>
    <s v="Corporation"/>
    <s v="Y"/>
    <x v="0"/>
    <x v="0"/>
    <x v="0"/>
    <s v="Restaurant"/>
    <n v="0"/>
    <n v="0"/>
    <m/>
  </r>
  <r>
    <x v="2032"/>
    <d v="2021-05-29T00:00:00"/>
    <s v="Chhotes LLC"/>
    <s v="500 E Davie St #123"/>
    <x v="4"/>
    <x v="0"/>
    <s v="27601"/>
    <x v="2029"/>
    <m/>
    <s v="U"/>
    <s v="Y"/>
    <s v="NC-02"/>
    <x v="0"/>
    <x v="1"/>
    <x v="1"/>
    <x v="0"/>
    <x v="0"/>
    <x v="0"/>
    <s v="Y"/>
    <s v="Y"/>
    <s v="N"/>
    <s v="Y"/>
    <s v="Limited  Liability Company(LLC)"/>
    <s v="N"/>
    <x v="0"/>
    <x v="0"/>
    <x v="0"/>
    <s v="Restaurant"/>
    <n v="0"/>
    <n v="0"/>
    <m/>
  </r>
  <r>
    <x v="2033"/>
    <d v="2021-05-29T00:00:00"/>
    <s v="Athena Hospitality BC LLC"/>
    <s v="8521 Brier Creek Pkwy Suite 117"/>
    <x v="4"/>
    <x v="0"/>
    <s v="27617"/>
    <x v="2030"/>
    <m/>
    <s v="U"/>
    <s v="N"/>
    <s v="NC-02"/>
    <x v="0"/>
    <x v="0"/>
    <x v="0"/>
    <x v="1"/>
    <x v="0"/>
    <x v="0"/>
    <s v="Y"/>
    <s v="Y"/>
    <s v="Y"/>
    <s v="Y"/>
    <s v="Limited  Liability Company(LLC)"/>
    <s v="N"/>
    <x v="0"/>
    <x v="0"/>
    <x v="0"/>
    <s v="Restaurant"/>
    <n v="0"/>
    <n v="0"/>
    <m/>
  </r>
  <r>
    <x v="2034"/>
    <d v="2021-05-29T00:00:00"/>
    <s v="SAURAV LLC"/>
    <s v="14318 Rivergate View Dr Ste 100"/>
    <x v="11"/>
    <x v="0"/>
    <s v="28273"/>
    <x v="2031"/>
    <s v="Which Wich"/>
    <s v="U"/>
    <s v="N"/>
    <s v="NC-09"/>
    <x v="0"/>
    <x v="1"/>
    <x v="1"/>
    <x v="0"/>
    <x v="0"/>
    <x v="0"/>
    <s v="Y"/>
    <s v="Y"/>
    <s v="N"/>
    <s v="Y"/>
    <s v="Limited  Liability Company(LLC)"/>
    <s v="N"/>
    <x v="0"/>
    <x v="0"/>
    <x v="0"/>
    <s v="Restaurant"/>
    <n v="0"/>
    <n v="0"/>
    <m/>
  </r>
  <r>
    <x v="2035"/>
    <d v="2021-05-29T00:00:00"/>
    <s v="Luna Caffe"/>
    <s v="604 castle st."/>
    <x v="0"/>
    <x v="0"/>
    <s v="28401"/>
    <x v="2032"/>
    <m/>
    <s v="U"/>
    <s v="Y"/>
    <s v="NC-07"/>
    <x v="0"/>
    <x v="0"/>
    <x v="1"/>
    <x v="0"/>
    <x v="0"/>
    <x v="0"/>
    <s v="Y"/>
    <s v="Y"/>
    <s v="Y"/>
    <s v="Y"/>
    <s v="Limited  Liability Company(LLC)"/>
    <s v="N"/>
    <x v="0"/>
    <x v="0"/>
    <x v="0"/>
    <s v="Snack and Nonalcoholic Beverage Bar"/>
    <n v="0"/>
    <n v="0"/>
    <m/>
  </r>
  <r>
    <x v="2036"/>
    <d v="2021-05-29T00:00:00"/>
    <s v="RK Global LLC"/>
    <s v="1275 NW Maynard Rd"/>
    <x v="28"/>
    <x v="0"/>
    <s v="27513"/>
    <x v="2033"/>
    <m/>
    <s v="U"/>
    <s v="N"/>
    <s v="NC-02"/>
    <x v="1"/>
    <x v="0"/>
    <x v="0"/>
    <x v="0"/>
    <x v="0"/>
    <x v="0"/>
    <s v="Y"/>
    <s v="Y"/>
    <s v="Y"/>
    <s v="Y"/>
    <s v="Limited  Liability Company(LLC)"/>
    <s v="N"/>
    <x v="0"/>
    <x v="0"/>
    <x v="0"/>
    <s v="Restaurant"/>
    <n v="0"/>
    <n v="0"/>
    <m/>
  </r>
  <r>
    <x v="2037"/>
    <d v="2021-05-29T00:00:00"/>
    <s v="Rolands Barbecue LLC"/>
    <s v="1507 Live Oak St"/>
    <x v="105"/>
    <x v="0"/>
    <s v="28516"/>
    <x v="2034"/>
    <m/>
    <s v="R"/>
    <s v="N"/>
    <s v="NC-03"/>
    <x v="0"/>
    <x v="1"/>
    <x v="1"/>
    <x v="0"/>
    <x v="1"/>
    <x v="0"/>
    <s v="Y"/>
    <s v="Y"/>
    <s v="N"/>
    <s v="Y"/>
    <s v="Limited  Liability Company(LLC)"/>
    <s v="N"/>
    <x v="0"/>
    <x v="0"/>
    <x v="0"/>
    <s v="Restaurant"/>
    <n v="0"/>
    <n v="0"/>
    <m/>
  </r>
  <r>
    <x v="2038"/>
    <d v="2021-05-29T00:00:00"/>
    <s v="High Place Ventures Inc"/>
    <s v="1856 Hendersonville Rd Ste C"/>
    <x v="9"/>
    <x v="0"/>
    <s v="28803"/>
    <x v="2035"/>
    <s v="Barberitos"/>
    <s v="U"/>
    <s v="N"/>
    <s v="NC-11"/>
    <x v="0"/>
    <x v="1"/>
    <x v="1"/>
    <x v="1"/>
    <x v="1"/>
    <x v="0"/>
    <s v="Y"/>
    <s v="Y"/>
    <s v="N"/>
    <s v="Y"/>
    <s v="Corporation"/>
    <s v="N"/>
    <x v="0"/>
    <x v="0"/>
    <x v="0"/>
    <s v="Restaurant"/>
    <n v="0"/>
    <n v="0"/>
    <m/>
  </r>
  <r>
    <x v="2039"/>
    <d v="2021-05-29T00:00:00"/>
    <s v="ILBOSCO LLC"/>
    <s v="127 Depot Street"/>
    <x v="43"/>
    <x v="0"/>
    <s v="28036"/>
    <x v="2036"/>
    <m/>
    <s v="U"/>
    <s v="N"/>
    <s v="NC-08"/>
    <x v="1"/>
    <x v="1"/>
    <x v="1"/>
    <x v="0"/>
    <x v="0"/>
    <x v="0"/>
    <s v="Y"/>
    <s v="Y"/>
    <s v="Y"/>
    <s v="Y"/>
    <s v="Limited  Liability Company(LLC)"/>
    <s v="N"/>
    <x v="0"/>
    <x v="0"/>
    <x v="0"/>
    <s v="Restaurant"/>
    <n v="0"/>
    <n v="0"/>
    <m/>
  </r>
  <r>
    <x v="2040"/>
    <d v="2021-05-29T00:00:00"/>
    <s v="Barneys Cafe LLC"/>
    <s v="206 N Main St"/>
    <x v="126"/>
    <x v="0"/>
    <s v="27030"/>
    <x v="2037"/>
    <m/>
    <s v="R"/>
    <s v="N"/>
    <s v="NC-10"/>
    <x v="0"/>
    <x v="1"/>
    <x v="1"/>
    <x v="0"/>
    <x v="0"/>
    <x v="0"/>
    <s v="Y"/>
    <s v="Y"/>
    <s v="Y"/>
    <s v="Y"/>
    <s v="Limited  Liability Company(LLC)"/>
    <s v="N"/>
    <x v="0"/>
    <x v="0"/>
    <x v="0"/>
    <s v="Restaurant"/>
    <n v="0"/>
    <n v="0"/>
    <m/>
  </r>
  <r>
    <x v="2041"/>
    <d v="2021-05-29T00:00:00"/>
    <s v="Dom Bakeries NC LLC"/>
    <s v="908 W D St"/>
    <x v="258"/>
    <x v="0"/>
    <s v="28659"/>
    <x v="2038"/>
    <m/>
    <s v="R"/>
    <s v="Y"/>
    <s v="NC-05"/>
    <x v="0"/>
    <x v="1"/>
    <x v="1"/>
    <x v="0"/>
    <x v="0"/>
    <x v="0"/>
    <s v="Y"/>
    <s v="Y"/>
    <s v="Y"/>
    <s v="Y"/>
    <s v="Limited  Liability Company(LLC)"/>
    <s v="Y"/>
    <x v="0"/>
    <x v="0"/>
    <x v="0"/>
    <s v="Bakery ** &amp;&amp; Caterer &amp;&amp; Restaurant"/>
    <n v="0"/>
    <n v="0"/>
    <m/>
  </r>
  <r>
    <x v="2042"/>
    <d v="2021-05-29T00:00:00"/>
    <s v="Four Point Ventures TRT LLC"/>
    <s v="1007 Charlotte Hwy"/>
    <x v="172"/>
    <x v="0"/>
    <s v="28166"/>
    <x v="2039"/>
    <s v="Dunkin' Donut/Baskin-Robbins Co-Brand"/>
    <s v="R"/>
    <s v="N"/>
    <s v="NC-10"/>
    <x v="0"/>
    <x v="0"/>
    <x v="1"/>
    <x v="0"/>
    <x v="0"/>
    <x v="0"/>
    <s v="Y"/>
    <s v="Y"/>
    <s v="Y"/>
    <s v="Y"/>
    <s v="Limited  Liability Company(LLC)"/>
    <s v="N"/>
    <x v="0"/>
    <x v="0"/>
    <x v="0"/>
    <s v="Restaurant"/>
    <n v="0"/>
    <n v="0"/>
    <m/>
  </r>
  <r>
    <x v="2043"/>
    <d v="2021-05-29T00:00:00"/>
    <s v="A &amp; M Foods Inc."/>
    <s v="162 Holly Hill Ln"/>
    <x v="64"/>
    <x v="0"/>
    <s v="27215"/>
    <x v="2040"/>
    <m/>
    <s v="U"/>
    <s v="N"/>
    <s v="NC-06"/>
    <x v="0"/>
    <x v="0"/>
    <x v="1"/>
    <x v="0"/>
    <x v="0"/>
    <x v="0"/>
    <s v="Y"/>
    <s v="Y"/>
    <s v="Y"/>
    <s v="Y"/>
    <s v="Corporation"/>
    <s v="N"/>
    <x v="0"/>
    <x v="0"/>
    <x v="0"/>
    <s v="Restaurant"/>
    <n v="0"/>
    <n v="0"/>
    <m/>
  </r>
  <r>
    <x v="2044"/>
    <d v="2021-05-29T00:00:00"/>
    <s v="Bottle Riot LLC"/>
    <s v="37 Paynes Way Ste 009"/>
    <x v="9"/>
    <x v="0"/>
    <s v="28801"/>
    <x v="2041"/>
    <m/>
    <s v="U"/>
    <s v="Y"/>
    <s v="NC-11"/>
    <x v="1"/>
    <x v="0"/>
    <x v="1"/>
    <x v="0"/>
    <x v="0"/>
    <x v="0"/>
    <s v="Y"/>
    <s v="Y"/>
    <s v="Y"/>
    <s v="Y"/>
    <s v="Limited  Liability Company(LLC)"/>
    <s v="N"/>
    <x v="0"/>
    <x v="0"/>
    <x v="0"/>
    <s v="Bar, Saloon, Lounge, Tavern &amp;&amp; Restaurant"/>
    <n v="0"/>
    <n v="0"/>
    <m/>
  </r>
  <r>
    <x v="2045"/>
    <d v="2021-05-29T00:00:00"/>
    <s v="Southwinds of the Caribbean LLC"/>
    <s v="6434 West Sugarcreek Rd Suite F&amp;G"/>
    <x v="11"/>
    <x v="0"/>
    <s v="28269"/>
    <x v="2042"/>
    <m/>
    <s v="U"/>
    <s v="N"/>
    <s v="NC-08"/>
    <x v="1"/>
    <x v="1"/>
    <x v="1"/>
    <x v="0"/>
    <x v="1"/>
    <x v="0"/>
    <s v="Y"/>
    <s v="Y"/>
    <s v="Y"/>
    <s v="Y"/>
    <s v="Partnership"/>
    <s v="N"/>
    <x v="0"/>
    <x v="0"/>
    <x v="0"/>
    <s v="Caterer &amp;&amp; Restaurant"/>
    <n v="0"/>
    <n v="0"/>
    <m/>
  </r>
  <r>
    <x v="2046"/>
    <d v="2021-05-29T00:00:00"/>
    <s v="Granite Falls Brewing Company"/>
    <s v="47 Duke Street"/>
    <x v="243"/>
    <x v="0"/>
    <s v="28630"/>
    <x v="2043"/>
    <m/>
    <s v="R"/>
    <s v="N"/>
    <s v="NC-05"/>
    <x v="0"/>
    <x v="0"/>
    <x v="0"/>
    <x v="0"/>
    <x v="1"/>
    <x v="0"/>
    <s v="Y"/>
    <s v="N"/>
    <s v="Y"/>
    <s v="Y"/>
    <s v="Sole Proprietorship"/>
    <s v="N"/>
    <x v="0"/>
    <x v="0"/>
    <x v="0"/>
    <s v="Brewery and/or microbrewery ** &amp;&amp; Brewpub, Tasting Room, Taproom ** &amp;&amp; Restaurant"/>
    <n v="0"/>
    <n v="0"/>
    <m/>
  </r>
  <r>
    <x v="2047"/>
    <d v="2021-05-29T00:00:00"/>
    <s v="Wilmywoodie Inc."/>
    <s v="601 Arjean Dr"/>
    <x v="0"/>
    <x v="0"/>
    <s v="28411"/>
    <x v="2044"/>
    <m/>
    <s v="U"/>
    <s v="N"/>
    <s v="NC-07"/>
    <x v="0"/>
    <x v="1"/>
    <x v="1"/>
    <x v="0"/>
    <x v="0"/>
    <x v="0"/>
    <s v="Y"/>
    <s v="Y"/>
    <s v="N"/>
    <s v="Y"/>
    <s v="Subchapter S Corporation"/>
    <s v="N"/>
    <x v="0"/>
    <x v="0"/>
    <x v="0"/>
    <s v="Food Stand, Food Truck, Food Cart"/>
    <n v="0"/>
    <n v="0"/>
    <m/>
  </r>
  <r>
    <x v="2048"/>
    <d v="2021-05-29T00:00:00"/>
    <s v="The Corner Bar of Durham LLC"/>
    <s v="914 W Main St"/>
    <x v="8"/>
    <x v="0"/>
    <s v="27701"/>
    <x v="2045"/>
    <m/>
    <s v="U"/>
    <s v="Y"/>
    <s v="NC-04"/>
    <x v="1"/>
    <x v="0"/>
    <x v="1"/>
    <x v="0"/>
    <x v="0"/>
    <x v="0"/>
    <s v="Y"/>
    <s v="Y"/>
    <s v="Y"/>
    <s v="Y"/>
    <s v="Corporation"/>
    <s v="N"/>
    <x v="0"/>
    <x v="0"/>
    <x v="0"/>
    <s v="Restaurant"/>
    <n v="0"/>
    <n v="0"/>
    <m/>
  </r>
  <r>
    <x v="2049"/>
    <d v="2021-05-29T00:00:00"/>
    <s v="Zaika LLC"/>
    <s v="8 Primrose Ln"/>
    <x v="9"/>
    <x v="0"/>
    <s v="28805"/>
    <x v="2046"/>
    <m/>
    <s v="U"/>
    <s v="N"/>
    <s v="NC-11"/>
    <x v="0"/>
    <x v="1"/>
    <x v="1"/>
    <x v="1"/>
    <x v="0"/>
    <x v="0"/>
    <s v="Y"/>
    <s v="Y"/>
    <s v="N"/>
    <s v="Y"/>
    <s v="Partnership"/>
    <s v="N"/>
    <x v="0"/>
    <x v="0"/>
    <x v="0"/>
    <s v="Restaurant"/>
    <n v="0"/>
    <n v="0"/>
    <m/>
  </r>
  <r>
    <x v="2050"/>
    <d v="2021-05-29T00:00:00"/>
    <s v="Roy Inc."/>
    <s v="16646 Hawfield Way Dr suite 101"/>
    <x v="11"/>
    <x v="0"/>
    <s v="28277"/>
    <x v="2047"/>
    <m/>
    <s v="U"/>
    <s v="N"/>
    <s v="NC-09"/>
    <x v="1"/>
    <x v="0"/>
    <x v="0"/>
    <x v="0"/>
    <x v="0"/>
    <x v="0"/>
    <s v="N"/>
    <s v="N"/>
    <s v="Y"/>
    <s v="N"/>
    <s v="Corporation"/>
    <s v="N"/>
    <x v="0"/>
    <x v="0"/>
    <x v="0"/>
    <s v="Restaurant"/>
    <n v="0"/>
    <n v="0"/>
    <m/>
  </r>
  <r>
    <x v="2051"/>
    <d v="2021-05-29T00:00:00"/>
    <s v="Nachiket LLC"/>
    <s v="4708 Hybrid Ct"/>
    <x v="189"/>
    <x v="0"/>
    <s v="27526"/>
    <x v="2048"/>
    <s v="Subway"/>
    <s v="R"/>
    <s v="N"/>
    <s v="NC-02"/>
    <x v="0"/>
    <x v="1"/>
    <x v="1"/>
    <x v="0"/>
    <x v="0"/>
    <x v="0"/>
    <s v="Y"/>
    <s v="Y"/>
    <s v="Y"/>
    <s v="N"/>
    <s v="Limited  Liability Company(LLC)"/>
    <s v="Y"/>
    <x v="0"/>
    <x v="0"/>
    <x v="0"/>
    <s v="Restaurant"/>
    <n v="0"/>
    <n v="0"/>
    <m/>
  </r>
  <r>
    <x v="2052"/>
    <d v="2021-05-29T00:00:00"/>
    <s v="Hatz LLC"/>
    <s v="1315 N Broome St"/>
    <x v="13"/>
    <x v="0"/>
    <s v="28173"/>
    <x v="2049"/>
    <m/>
    <s v="U"/>
    <s v="N"/>
    <s v="NC-09"/>
    <x v="0"/>
    <x v="0"/>
    <x v="0"/>
    <x v="0"/>
    <x v="0"/>
    <x v="0"/>
    <s v="Y"/>
    <s v="Y"/>
    <s v="Y"/>
    <s v="Y"/>
    <s v="Limited  Liability Company(LLC)"/>
    <s v="N"/>
    <x v="0"/>
    <x v="0"/>
    <x v="0"/>
    <s v="Restaurant"/>
    <n v="0"/>
    <n v="0"/>
    <m/>
  </r>
  <r>
    <x v="2053"/>
    <d v="2021-05-29T00:00:00"/>
    <s v="Ward Restaurants LLC"/>
    <s v="1916 Fair Forest Dr"/>
    <x v="53"/>
    <x v="0"/>
    <s v="28105"/>
    <x v="2050"/>
    <m/>
    <s v="U"/>
    <s v="N"/>
    <s v="NC-09"/>
    <x v="0"/>
    <x v="0"/>
    <x v="0"/>
    <x v="0"/>
    <x v="0"/>
    <x v="0"/>
    <s v="Y"/>
    <s v="Y"/>
    <s v="Y"/>
    <s v="Y"/>
    <s v="Limited  Liability Company(LLC)"/>
    <s v="N"/>
    <x v="0"/>
    <x v="0"/>
    <x v="0"/>
    <s v="Restaurant"/>
    <n v="0"/>
    <n v="0"/>
    <m/>
  </r>
  <r>
    <x v="2054"/>
    <d v="2021-05-29T00:00:00"/>
    <s v="Sup Dogs Chapel Hill LLC"/>
    <s v="107 E Franklin St"/>
    <x v="3"/>
    <x v="0"/>
    <s v="27514"/>
    <x v="2051"/>
    <m/>
    <s v="U"/>
    <s v="Y"/>
    <s v="NC-04"/>
    <x v="0"/>
    <x v="1"/>
    <x v="1"/>
    <x v="0"/>
    <x v="1"/>
    <x v="0"/>
    <s v="Y"/>
    <s v="N"/>
    <s v="N"/>
    <s v="N"/>
    <s v="Corporation"/>
    <s v="N"/>
    <x v="0"/>
    <x v="0"/>
    <x v="0"/>
    <s v="Restaurant"/>
    <n v="0"/>
    <n v="0"/>
    <m/>
  </r>
  <r>
    <x v="2055"/>
    <d v="2021-05-29T00:00:00"/>
    <s v="Carolina Smoothie Ventures of Charlotte LLC"/>
    <s v="5220 New Fashion Way Ste 299"/>
    <x v="11"/>
    <x v="0"/>
    <s v="28278"/>
    <x v="2052"/>
    <s v="Smoothie King"/>
    <s v="U"/>
    <s v="N"/>
    <s v="NC-12"/>
    <x v="0"/>
    <x v="1"/>
    <x v="0"/>
    <x v="0"/>
    <x v="1"/>
    <x v="0"/>
    <s v="Y"/>
    <s v="Y"/>
    <s v="N"/>
    <s v="Y"/>
    <s v="Limited  Liability Company(LLC)"/>
    <s v="N"/>
    <x v="0"/>
    <x v="0"/>
    <x v="0"/>
    <s v="Snack and Nonalcoholic Beverage Bar"/>
    <n v="0"/>
    <n v="0"/>
    <m/>
  </r>
  <r>
    <x v="2056"/>
    <d v="2021-05-29T00:00:00"/>
    <s v="McGee St Boiler Room LLC"/>
    <s v="113 W McGee St"/>
    <x v="12"/>
    <x v="0"/>
    <s v="27401"/>
    <x v="2053"/>
    <m/>
    <s v="U"/>
    <s v="Y"/>
    <s v="NC-06"/>
    <x v="0"/>
    <x v="0"/>
    <x v="0"/>
    <x v="0"/>
    <x v="0"/>
    <x v="0"/>
    <s v="N"/>
    <s v="Y"/>
    <s v="Y"/>
    <s v="Y"/>
    <s v="Limited  Liability Company(LLC)"/>
    <s v="Y"/>
    <x v="0"/>
    <x v="0"/>
    <x v="0"/>
    <s v="Bar, Saloon, Lounge, Tavern"/>
    <n v="0"/>
    <n v="0"/>
    <m/>
  </r>
  <r>
    <x v="2057"/>
    <d v="2021-05-29T00:00:00"/>
    <s v="SCDURHAM LLC"/>
    <s v="2602 HEATHER GLEN RD"/>
    <x v="8"/>
    <x v="0"/>
    <s v="27712"/>
    <x v="2054"/>
    <s v="Sweet Charlie's"/>
    <s v="U"/>
    <s v="N"/>
    <s v="NC-04"/>
    <x v="0"/>
    <x v="0"/>
    <x v="0"/>
    <x v="0"/>
    <x v="0"/>
    <x v="0"/>
    <s v="Y"/>
    <s v="Y"/>
    <s v="Y"/>
    <s v="Y"/>
    <s v="Limited Liability Partnership"/>
    <s v="N"/>
    <x v="0"/>
    <x v="0"/>
    <x v="0"/>
    <s v="Snack and Nonalcoholic Beverage Bar"/>
    <n v="0"/>
    <n v="0"/>
    <m/>
  </r>
  <r>
    <x v="2058"/>
    <d v="2021-05-29T00:00:00"/>
    <s v="Boulevard Entertainment inc"/>
    <s v="513 Deacon Blvd"/>
    <x v="54"/>
    <x v="0"/>
    <s v="27105"/>
    <x v="2055"/>
    <m/>
    <s v="U"/>
    <s v="Y"/>
    <s v="NC-06"/>
    <x v="1"/>
    <x v="1"/>
    <x v="0"/>
    <x v="0"/>
    <x v="0"/>
    <x v="0"/>
    <s v="Y"/>
    <s v="Y"/>
    <s v="Y"/>
    <s v="Y"/>
    <s v="Corporation"/>
    <s v="Y"/>
    <x v="0"/>
    <x v="0"/>
    <x v="0"/>
    <s v="Bar, Saloon, Lounge, Tavern"/>
    <n v="0"/>
    <n v="0"/>
    <m/>
  </r>
  <r>
    <x v="2059"/>
    <d v="2021-05-29T00:00:00"/>
    <s v="Stroud and Miller"/>
    <s v="100 BREWER LANE A A"/>
    <x v="32"/>
    <x v="0"/>
    <s v="27510"/>
    <x v="2056"/>
    <m/>
    <s v="U"/>
    <s v="N"/>
    <s v="NC-04"/>
    <x v="0"/>
    <x v="1"/>
    <x v="0"/>
    <x v="0"/>
    <x v="0"/>
    <x v="0"/>
    <s v="Y"/>
    <s v="Y"/>
    <s v="Y"/>
    <s v="Y"/>
    <s v="Limited  Liability Company(LLC)"/>
    <s v="Y"/>
    <x v="0"/>
    <x v="0"/>
    <x v="0"/>
    <s v="Bar, Saloon, Lounge, Tavern"/>
    <n v="0"/>
    <n v="0"/>
    <m/>
  </r>
  <r>
    <x v="2060"/>
    <d v="2021-05-29T00:00:00"/>
    <s v="Paw-Paws Place LLC"/>
    <s v="2004 N Fayetteville St"/>
    <x v="51"/>
    <x v="0"/>
    <s v="27203"/>
    <x v="2057"/>
    <m/>
    <s v="R"/>
    <s v="Y"/>
    <s v="NC-13"/>
    <x v="0"/>
    <x v="0"/>
    <x v="1"/>
    <x v="0"/>
    <x v="0"/>
    <x v="0"/>
    <s v="Y"/>
    <s v="Y"/>
    <s v="Y"/>
    <s v="Y"/>
    <s v="Limited  Liability Company(LLC)"/>
    <s v="Y"/>
    <x v="0"/>
    <x v="0"/>
    <x v="0"/>
    <s v="Restaurant"/>
    <n v="0"/>
    <n v="0"/>
    <m/>
  </r>
  <r>
    <x v="2061"/>
    <d v="2021-05-29T00:00:00"/>
    <s v="Outer Banks Craft Distilling"/>
    <s v="510 Budleigh St Box 531"/>
    <x v="141"/>
    <x v="0"/>
    <s v="27954"/>
    <x v="2058"/>
    <m/>
    <s v="U"/>
    <s v="Y"/>
    <s v="NC-03"/>
    <x v="1"/>
    <x v="1"/>
    <x v="1"/>
    <x v="0"/>
    <x v="0"/>
    <x v="0"/>
    <s v="Y"/>
    <s v="Y"/>
    <s v="Y"/>
    <s v="Y"/>
    <s v="Limited  Liability Company(LLC)"/>
    <s v="N"/>
    <x v="0"/>
    <x v="0"/>
    <x v="0"/>
    <s v="Licensed Alcohol Producer &amp;&amp; Distillery **"/>
    <n v="0"/>
    <n v="0"/>
    <m/>
  </r>
  <r>
    <x v="2062"/>
    <d v="2021-05-29T00:00:00"/>
    <s v="Caspian Inc."/>
    <s v="9991 Beach Dr SW"/>
    <x v="204"/>
    <x v="0"/>
    <s v="28467"/>
    <x v="2059"/>
    <m/>
    <s v="R"/>
    <s v="N"/>
    <s v="NC-07"/>
    <x v="0"/>
    <x v="1"/>
    <x v="0"/>
    <x v="0"/>
    <x v="0"/>
    <x v="0"/>
    <s v="Y"/>
    <s v="Y"/>
    <s v="Y"/>
    <s v="Y"/>
    <s v="Corporation"/>
    <s v="N"/>
    <x v="0"/>
    <x v="0"/>
    <x v="0"/>
    <s v="Bar, Saloon, Lounge, Tavern &amp;&amp; Restaurant"/>
    <n v="0"/>
    <n v="0"/>
    <m/>
  </r>
  <r>
    <x v="2063"/>
    <d v="2021-05-29T00:00:00"/>
    <s v="courtney creations llc"/>
    <s v="11021 PADDERBORN CT"/>
    <x v="11"/>
    <x v="0"/>
    <s v="28215"/>
    <x v="2060"/>
    <m/>
    <s v="U"/>
    <s v="N"/>
    <s v="NC-12"/>
    <x v="0"/>
    <x v="0"/>
    <x v="0"/>
    <x v="0"/>
    <x v="0"/>
    <x v="0"/>
    <s v="Y"/>
    <s v="Y"/>
    <s v="Y"/>
    <s v="Y"/>
    <s v="Limited  Liability Company(LLC)"/>
    <s v="N"/>
    <x v="0"/>
    <x v="0"/>
    <x v="0"/>
    <s v="Food Stand, Food Truck, Food Cart"/>
    <n v="0"/>
    <n v="0"/>
    <m/>
  </r>
  <r>
    <x v="2064"/>
    <d v="2021-05-29T00:00:00"/>
    <s v="Zacharys Enterprises Inc."/>
    <s v="202 W Broad St"/>
    <x v="269"/>
    <x v="0"/>
    <s v="28384"/>
    <x v="2061"/>
    <m/>
    <s v="R"/>
    <s v="Y"/>
    <s v="NC-07"/>
    <x v="0"/>
    <x v="1"/>
    <x v="1"/>
    <x v="1"/>
    <x v="0"/>
    <x v="0"/>
    <s v="Y"/>
    <s v="Y"/>
    <s v="Y"/>
    <s v="Y"/>
    <s v="Subchapter S Corporation"/>
    <s v="Y"/>
    <x v="0"/>
    <x v="0"/>
    <x v="0"/>
    <s v="Restaurant"/>
    <n v="0"/>
    <n v="0"/>
    <m/>
  </r>
  <r>
    <x v="2065"/>
    <d v="2021-05-29T00:00:00"/>
    <s v="Antonios Pizza and Pasta Midtown LLC"/>
    <s v="3501 Oleander Dr Ste 2"/>
    <x v="0"/>
    <x v="0"/>
    <s v="28403"/>
    <x v="2062"/>
    <m/>
    <s v="U"/>
    <s v="N"/>
    <s v="NC-07"/>
    <x v="0"/>
    <x v="1"/>
    <x v="1"/>
    <x v="0"/>
    <x v="1"/>
    <x v="0"/>
    <s v="Y"/>
    <s v="Y"/>
    <s v="Y"/>
    <s v="Y"/>
    <s v="Limited  Liability Company(LLC)"/>
    <s v="Y"/>
    <x v="0"/>
    <x v="0"/>
    <x v="0"/>
    <s v="Restaurant"/>
    <n v="0"/>
    <n v="0"/>
    <m/>
  </r>
  <r>
    <x v="2066"/>
    <d v="2021-05-29T00:00:00"/>
    <s v="CJ Durham 1 LLC"/>
    <s v="8202 Renaissance Pkwy Ste 103"/>
    <x v="8"/>
    <x v="0"/>
    <s v="27713"/>
    <x v="2063"/>
    <s v="Clean Juice"/>
    <s v="U"/>
    <s v="N"/>
    <s v="NC-02"/>
    <x v="0"/>
    <x v="1"/>
    <x v="0"/>
    <x v="1"/>
    <x v="1"/>
    <x v="1"/>
    <s v="Y"/>
    <s v="Y"/>
    <s v="N"/>
    <s v="N"/>
    <s v="Limited  Liability Company(LLC)"/>
    <s v="N"/>
    <x v="0"/>
    <x v="0"/>
    <x v="0"/>
    <s v="Restaurant"/>
    <n v="0"/>
    <n v="0"/>
    <m/>
  </r>
  <r>
    <x v="2067"/>
    <d v="2021-05-29T00:00:00"/>
    <s v="Pour Taproom Wilmington LLC"/>
    <s v="201 N Front St Suite G101"/>
    <x v="0"/>
    <x v="0"/>
    <s v="28401"/>
    <x v="2064"/>
    <m/>
    <s v="U"/>
    <s v="Y"/>
    <s v="NC-07"/>
    <x v="0"/>
    <x v="0"/>
    <x v="1"/>
    <x v="0"/>
    <x v="1"/>
    <x v="0"/>
    <s v="Y"/>
    <s v="Y"/>
    <s v="N"/>
    <s v="Y"/>
    <s v="Limited  Liability Company(LLC)"/>
    <s v="N"/>
    <x v="0"/>
    <x v="0"/>
    <x v="0"/>
    <s v="Brewpub, Tasting Room, Taproom ** &amp;&amp; Restaurant"/>
    <n v="0"/>
    <n v="0"/>
    <m/>
  </r>
  <r>
    <x v="2068"/>
    <d v="2021-05-29T00:00:00"/>
    <s v="ELAHI SUBWAY II INC."/>
    <s v="2424 Wake Forest Rd"/>
    <x v="4"/>
    <x v="0"/>
    <s v="27608"/>
    <x v="2065"/>
    <s v="Subway"/>
    <s v="U"/>
    <s v="N"/>
    <s v="NC-02"/>
    <x v="1"/>
    <x v="0"/>
    <x v="0"/>
    <x v="0"/>
    <x v="0"/>
    <x v="0"/>
    <s v="Y"/>
    <s v="Y"/>
    <s v="Y"/>
    <s v="Y"/>
    <s v="Corporation"/>
    <s v="N"/>
    <x v="0"/>
    <x v="0"/>
    <x v="0"/>
    <s v="Restaurant"/>
    <n v="0"/>
    <n v="0"/>
    <m/>
  </r>
  <r>
    <x v="2069"/>
    <d v="2021-05-29T00:00:00"/>
    <s v="Outside Restaurant Group LLC"/>
    <s v="4151 Park Rd Ste A"/>
    <x v="11"/>
    <x v="0"/>
    <s v="28209"/>
    <x v="2066"/>
    <m/>
    <s v="U"/>
    <s v="N"/>
    <s v="NC-09"/>
    <x v="0"/>
    <x v="1"/>
    <x v="1"/>
    <x v="0"/>
    <x v="0"/>
    <x v="1"/>
    <s v="Y"/>
    <s v="Y"/>
    <s v="Y"/>
    <s v="Y"/>
    <s v="Limited  Liability Company(LLC)"/>
    <s v="N"/>
    <x v="0"/>
    <x v="0"/>
    <x v="0"/>
    <s v="Bar, Saloon, Lounge, Tavern &amp;&amp; Caterer &amp;&amp; Restaurant"/>
    <n v="0"/>
    <n v="0"/>
    <m/>
  </r>
  <r>
    <x v="2070"/>
    <d v="2021-05-29T00:00:00"/>
    <s v="Woodard Industries LLC"/>
    <s v="122 S. Main Street"/>
    <x v="274"/>
    <x v="0"/>
    <s v="27505"/>
    <x v="2067"/>
    <m/>
    <s v="R"/>
    <s v="Y"/>
    <s v="NC-08"/>
    <x v="0"/>
    <x v="1"/>
    <x v="1"/>
    <x v="0"/>
    <x v="0"/>
    <x v="0"/>
    <s v="Y"/>
    <s v="Y"/>
    <s v="Y"/>
    <s v="Y"/>
    <s v="Sole Proprietorship"/>
    <s v="N"/>
    <x v="0"/>
    <x v="0"/>
    <x v="0"/>
    <s v="Restaurant"/>
    <n v="0"/>
    <n v="0"/>
    <m/>
  </r>
  <r>
    <x v="2071"/>
    <d v="2021-05-29T00:00:00"/>
    <s v="ALLGOOD COFFEE INC."/>
    <s v="10B S Main St"/>
    <x v="128"/>
    <x v="0"/>
    <s v="28787"/>
    <x v="2068"/>
    <m/>
    <s v="U"/>
    <s v="N"/>
    <s v="NC-11"/>
    <x v="0"/>
    <x v="0"/>
    <x v="0"/>
    <x v="0"/>
    <x v="0"/>
    <x v="0"/>
    <s v="Y"/>
    <s v="Y"/>
    <s v="Y"/>
    <s v="Y"/>
    <s v="Corporation"/>
    <s v="N"/>
    <x v="0"/>
    <x v="0"/>
    <x v="0"/>
    <s v="Snack and Nonalcoholic Beverage Bar"/>
    <n v="0"/>
    <n v="0"/>
    <m/>
  </r>
  <r>
    <x v="2072"/>
    <d v="2021-05-29T00:00:00"/>
    <s v="Main Street Tavern Huntersville Inc."/>
    <s v="106 S Main St."/>
    <x v="45"/>
    <x v="0"/>
    <s v="28078"/>
    <x v="2069"/>
    <m/>
    <s v="U"/>
    <s v="N"/>
    <s v="NC-08"/>
    <x v="0"/>
    <x v="1"/>
    <x v="1"/>
    <x v="0"/>
    <x v="1"/>
    <x v="0"/>
    <s v="Y"/>
    <s v="Y"/>
    <s v="N"/>
    <s v="Y"/>
    <s v="Subchapter S Corporation"/>
    <s v="N"/>
    <x v="0"/>
    <x v="0"/>
    <x v="0"/>
    <s v="Bar, Saloon, Lounge, Tavern"/>
    <n v="0"/>
    <n v="0"/>
    <m/>
  </r>
  <r>
    <x v="2073"/>
    <d v="2021-05-29T00:00:00"/>
    <s v="Underground Baking Co LLC"/>
    <s v="304 Yon Hill Rd"/>
    <x v="7"/>
    <x v="0"/>
    <s v="28792"/>
    <x v="2070"/>
    <m/>
    <s v="R"/>
    <s v="Y"/>
    <s v="NC-11"/>
    <x v="0"/>
    <x v="1"/>
    <x v="1"/>
    <x v="0"/>
    <x v="1"/>
    <x v="1"/>
    <s v="Y"/>
    <s v="Y"/>
    <s v="N"/>
    <s v="Y"/>
    <s v="Limited  Liability Company(LLC)"/>
    <s v="N"/>
    <x v="0"/>
    <x v="0"/>
    <x v="0"/>
    <s v="Other &amp;&amp; Food Stand, Food Truck, Food Cart"/>
    <n v="0"/>
    <n v="0"/>
    <m/>
  </r>
  <r>
    <x v="2074"/>
    <d v="2021-05-29T00:00:00"/>
    <s v="Creative Solution Services LLC"/>
    <s v="757 Haywood Rd"/>
    <x v="9"/>
    <x v="0"/>
    <s v="28806"/>
    <x v="2071"/>
    <m/>
    <s v="U"/>
    <s v="N"/>
    <s v="NC-11"/>
    <x v="0"/>
    <x v="0"/>
    <x v="1"/>
    <x v="0"/>
    <x v="0"/>
    <x v="0"/>
    <s v="Y"/>
    <s v="Y"/>
    <s v="Y"/>
    <s v="Y"/>
    <s v="Limited  Liability Company(LLC)"/>
    <s v="N"/>
    <x v="0"/>
    <x v="0"/>
    <x v="0"/>
    <s v="Other &amp;&amp; Bakery ** &amp;&amp; Restaurant"/>
    <n v="0"/>
    <n v="0"/>
    <m/>
  </r>
  <r>
    <x v="2075"/>
    <d v="2021-05-29T00:00:00"/>
    <s v="Gracie Rae Enterprises LLC"/>
    <s v="121 N Center St Ste 104"/>
    <x v="72"/>
    <x v="0"/>
    <s v="28677"/>
    <x v="2072"/>
    <m/>
    <s v="R"/>
    <s v="Y"/>
    <s v="NC-10"/>
    <x v="1"/>
    <x v="0"/>
    <x v="0"/>
    <x v="0"/>
    <x v="0"/>
    <x v="0"/>
    <s v="Y"/>
    <s v="Y"/>
    <s v="Y"/>
    <s v="Y"/>
    <s v="Limited  Liability Company(LLC)"/>
    <s v="Y"/>
    <x v="0"/>
    <x v="0"/>
    <x v="0"/>
    <s v="Restaurant"/>
    <n v="0"/>
    <n v="0"/>
    <m/>
  </r>
  <r>
    <x v="2076"/>
    <d v="2021-05-29T00:00:00"/>
    <s v="Subway at Six Forks Inc."/>
    <s v="5410 Six Forks Rd"/>
    <x v="4"/>
    <x v="0"/>
    <s v="27609"/>
    <x v="2073"/>
    <s v="Subway"/>
    <s v="U"/>
    <s v="N"/>
    <s v="NC-02"/>
    <x v="1"/>
    <x v="0"/>
    <x v="0"/>
    <x v="0"/>
    <x v="0"/>
    <x v="0"/>
    <s v="Y"/>
    <s v="Y"/>
    <s v="Y"/>
    <s v="Y"/>
    <s v="Corporation"/>
    <s v="N"/>
    <x v="0"/>
    <x v="0"/>
    <x v="0"/>
    <s v="Restaurant"/>
    <n v="0"/>
    <n v="0"/>
    <m/>
  </r>
  <r>
    <x v="2077"/>
    <d v="2021-05-29T00:00:00"/>
    <s v="Rocker Down INC"/>
    <s v="1195 W Chatham St"/>
    <x v="28"/>
    <x v="0"/>
    <s v="27513"/>
    <x v="2074"/>
    <m/>
    <s v="U"/>
    <s v="N"/>
    <s v="NC-02"/>
    <x v="1"/>
    <x v="1"/>
    <x v="1"/>
    <x v="0"/>
    <x v="0"/>
    <x v="0"/>
    <s v="Y"/>
    <s v="Y"/>
    <s v="N"/>
    <s v="Y"/>
    <s v="Subchapter S Corporation"/>
    <s v="N"/>
    <x v="0"/>
    <x v="0"/>
    <x v="0"/>
    <s v="Bar, Saloon, Lounge, Tavern &amp;&amp; Restaurant"/>
    <n v="0"/>
    <n v="0"/>
    <m/>
  </r>
  <r>
    <x v="2078"/>
    <d v="2021-05-29T00:00:00"/>
    <s v="Ganey &amp; Garrison LLC"/>
    <s v="1110 New Pointe Blvd Ste 120"/>
    <x v="225"/>
    <x v="0"/>
    <s v="28451"/>
    <x v="2075"/>
    <m/>
    <s v="R"/>
    <s v="N"/>
    <s v="NC-07"/>
    <x v="0"/>
    <x v="1"/>
    <x v="1"/>
    <x v="0"/>
    <x v="1"/>
    <x v="0"/>
    <s v="Y"/>
    <s v="Y"/>
    <s v="N"/>
    <s v="Y"/>
    <s v="Limited Liability Partnership"/>
    <s v="N"/>
    <x v="0"/>
    <x v="0"/>
    <x v="0"/>
    <s v="Restaurant"/>
    <n v="0"/>
    <n v="0"/>
    <m/>
  </r>
  <r>
    <x v="2079"/>
    <d v="2021-05-29T00:00:00"/>
    <s v="Bull City Joe's  LLC"/>
    <s v="900 W Main St"/>
    <x v="8"/>
    <x v="0"/>
    <s v="27701"/>
    <x v="2076"/>
    <m/>
    <s v="U"/>
    <s v="Y"/>
    <s v="NC-04"/>
    <x v="1"/>
    <x v="0"/>
    <x v="0"/>
    <x v="0"/>
    <x v="0"/>
    <x v="0"/>
    <s v="Y"/>
    <s v="Y"/>
    <s v="Y"/>
    <s v="Y"/>
    <s v="Limited  Liability Company(LLC)"/>
    <s v="N"/>
    <x v="0"/>
    <x v="0"/>
    <x v="0"/>
    <s v="Restaurant"/>
    <n v="0"/>
    <n v="0"/>
    <m/>
  </r>
  <r>
    <x v="2080"/>
    <d v="2021-05-29T00:00:00"/>
    <s v="Steaming Kings LLC"/>
    <s v="33 E Main St"/>
    <x v="39"/>
    <x v="0"/>
    <s v="28712"/>
    <x v="2077"/>
    <s v="Sully's Steamers"/>
    <s v="R"/>
    <s v="N"/>
    <s v="NC-11"/>
    <x v="0"/>
    <x v="1"/>
    <x v="1"/>
    <x v="0"/>
    <x v="0"/>
    <x v="0"/>
    <s v="Y"/>
    <s v="Y"/>
    <s v="Y"/>
    <s v="Y"/>
    <s v="Limited  Liability Company(LLC)"/>
    <s v="N"/>
    <x v="0"/>
    <x v="0"/>
    <x v="0"/>
    <s v="Restaurant"/>
    <n v="0"/>
    <n v="0"/>
    <m/>
  </r>
  <r>
    <x v="2081"/>
    <d v="2021-05-29T00:00:00"/>
    <s v="Pavao Enterprises L.L.C."/>
    <s v="105 Cannon Dr"/>
    <x v="7"/>
    <x v="0"/>
    <s v="28792"/>
    <x v="2078"/>
    <m/>
    <s v="R"/>
    <s v="N"/>
    <s v="NC-11"/>
    <x v="1"/>
    <x v="0"/>
    <x v="1"/>
    <x v="0"/>
    <x v="0"/>
    <x v="0"/>
    <s v="Y"/>
    <s v="Y"/>
    <s v="Y"/>
    <s v="Y"/>
    <s v="Limited  Liability Company(LLC)"/>
    <s v="N"/>
    <x v="0"/>
    <x v="0"/>
    <x v="0"/>
    <s v="Restaurant"/>
    <n v="0"/>
    <n v="0"/>
    <m/>
  </r>
  <r>
    <x v="2082"/>
    <d v="2021-05-29T00:00:00"/>
    <s v="Newsome Kite Investments Inc"/>
    <s v="127 Bent St"/>
    <x v="275"/>
    <x v="0"/>
    <s v="27006"/>
    <x v="2079"/>
    <s v="Subway"/>
    <s v="R"/>
    <s v="N"/>
    <s v="NC-13"/>
    <x v="0"/>
    <x v="1"/>
    <x v="0"/>
    <x v="0"/>
    <x v="0"/>
    <x v="0"/>
    <s v="Y"/>
    <s v="Y"/>
    <s v="Y"/>
    <s v="Y"/>
    <s v="Subchapter S Corporation"/>
    <s v="N"/>
    <x v="0"/>
    <x v="0"/>
    <x v="0"/>
    <s v="Restaurant"/>
    <n v="0"/>
    <n v="0"/>
    <m/>
  </r>
  <r>
    <x v="2083"/>
    <d v="2021-05-29T00:00:00"/>
    <s v="Axiom Brewing Company LLC"/>
    <s v="1426 E 4th St"/>
    <x v="11"/>
    <x v="0"/>
    <s v="28204"/>
    <x v="2080"/>
    <m/>
    <s v="U"/>
    <s v="N"/>
    <s v="NC-12"/>
    <x v="0"/>
    <x v="1"/>
    <x v="1"/>
    <x v="1"/>
    <x v="1"/>
    <x v="0"/>
    <s v="Y"/>
    <s v="Y"/>
    <s v="N"/>
    <s v="Y"/>
    <s v="Limited  Liability Company(LLC)"/>
    <s v="N"/>
    <x v="0"/>
    <x v="0"/>
    <x v="0"/>
    <s v="Brewery and/or microbrewery **"/>
    <n v="0"/>
    <n v="0"/>
    <m/>
  </r>
  <r>
    <x v="2084"/>
    <d v="2021-05-29T00:00:00"/>
    <s v="BUFFALO BROTHERS INC"/>
    <s v="3111 Capital Blvd"/>
    <x v="4"/>
    <x v="0"/>
    <s v="27604"/>
    <x v="2081"/>
    <m/>
    <s v="U"/>
    <s v="N"/>
    <s v="NC-02"/>
    <x v="1"/>
    <x v="0"/>
    <x v="1"/>
    <x v="0"/>
    <x v="0"/>
    <x v="0"/>
    <s v="Y"/>
    <s v="Y"/>
    <s v="Y"/>
    <s v="Y"/>
    <s v="Corporation"/>
    <s v="Y"/>
    <x v="0"/>
    <x v="0"/>
    <x v="0"/>
    <s v="Restaurant"/>
    <n v="0"/>
    <n v="0"/>
    <m/>
  </r>
  <r>
    <x v="2085"/>
    <d v="2021-05-29T00:00:00"/>
    <s v="ishan and om inc"/>
    <s v="5226 Sigmon Rd"/>
    <x v="0"/>
    <x v="0"/>
    <s v="28403"/>
    <x v="2082"/>
    <s v="Checkers"/>
    <s v="U"/>
    <s v="Y"/>
    <s v="NC-07"/>
    <x v="0"/>
    <x v="1"/>
    <x v="1"/>
    <x v="0"/>
    <x v="0"/>
    <x v="0"/>
    <s v="Y"/>
    <s v="Y"/>
    <s v="Y"/>
    <s v="Y"/>
    <s v="Corporation"/>
    <s v="Y"/>
    <x v="0"/>
    <x v="0"/>
    <x v="0"/>
    <s v="Restaurant"/>
    <n v="0"/>
    <n v="0"/>
    <m/>
  </r>
  <r>
    <x v="2086"/>
    <d v="2021-05-29T00:00:00"/>
    <s v="SouthEnd Brewing Co"/>
    <s v="117 W Lewis St"/>
    <x v="12"/>
    <x v="0"/>
    <s v="27406"/>
    <x v="2083"/>
    <m/>
    <s v="U"/>
    <s v="Y"/>
    <s v="NC-06"/>
    <x v="1"/>
    <x v="0"/>
    <x v="0"/>
    <x v="0"/>
    <x v="0"/>
    <x v="0"/>
    <s v="Y"/>
    <s v="Y"/>
    <s v="Y"/>
    <s v="Y"/>
    <s v="Limited  Liability Company(LLC)"/>
    <s v="N"/>
    <x v="0"/>
    <x v="0"/>
    <x v="0"/>
    <s v="Brewery and/or microbrewery ** &amp;&amp; Brewpub, Tasting Room, Taproom ** &amp;&amp; Restaurant"/>
    <n v="0"/>
    <n v="0"/>
    <m/>
  </r>
  <r>
    <x v="2087"/>
    <d v="2021-05-29T00:00:00"/>
    <s v="Spindle City Cafe INC"/>
    <s v="207 W Main Ave"/>
    <x v="66"/>
    <x v="0"/>
    <s v="28052"/>
    <x v="2084"/>
    <m/>
    <s v="U"/>
    <s v="Y"/>
    <s v="NC-05"/>
    <x v="0"/>
    <x v="0"/>
    <x v="1"/>
    <x v="0"/>
    <x v="0"/>
    <x v="0"/>
    <s v="Y"/>
    <s v="Y"/>
    <s v="Y"/>
    <s v="Y"/>
    <s v="Corporation"/>
    <s v="Y"/>
    <x v="0"/>
    <x v="0"/>
    <x v="0"/>
    <s v="Caterer &amp;&amp; Restaurant"/>
    <n v="0"/>
    <n v="0"/>
    <m/>
  </r>
  <r>
    <x v="2088"/>
    <d v="2021-05-29T00:00:00"/>
    <s v="WCS Foods LLC"/>
    <s v="126 Kilmayne Dr"/>
    <x v="28"/>
    <x v="0"/>
    <s v="27511"/>
    <x v="2085"/>
    <m/>
    <s v="U"/>
    <s v="Y"/>
    <s v="NC-02"/>
    <x v="0"/>
    <x v="0"/>
    <x v="1"/>
    <x v="0"/>
    <x v="1"/>
    <x v="0"/>
    <s v="Y"/>
    <s v="Y"/>
    <s v="Y"/>
    <s v="Y"/>
    <s v="Limited  Liability Company(LLC)"/>
    <s v="N"/>
    <x v="0"/>
    <x v="0"/>
    <x v="0"/>
    <s v="Restaurant"/>
    <n v="0"/>
    <n v="0"/>
    <m/>
  </r>
  <r>
    <x v="2089"/>
    <d v="2021-05-29T00:00:00"/>
    <s v="Butreel Inc."/>
    <s v="901 S Kings Dr Ste 140B"/>
    <x v="11"/>
    <x v="0"/>
    <s v="28204"/>
    <x v="2086"/>
    <s v="The Melting Pot"/>
    <s v="U"/>
    <s v="N"/>
    <s v="NC-12"/>
    <x v="0"/>
    <x v="1"/>
    <x v="1"/>
    <x v="1"/>
    <x v="1"/>
    <x v="1"/>
    <s v="Y"/>
    <s v="Y"/>
    <s v="N"/>
    <s v="Y"/>
    <s v="Corporation"/>
    <s v="N"/>
    <x v="0"/>
    <x v="0"/>
    <x v="0"/>
    <s v="Restaurant"/>
    <n v="0"/>
    <n v="0"/>
    <m/>
  </r>
  <r>
    <x v="2090"/>
    <d v="2021-05-29T00:00:00"/>
    <s v="Fiducia Inc"/>
    <s v="1508 E Franklin St"/>
    <x v="3"/>
    <x v="0"/>
    <s v="27514"/>
    <x v="2087"/>
    <m/>
    <s v="U"/>
    <s v="N"/>
    <s v="NC-04"/>
    <x v="0"/>
    <x v="0"/>
    <x v="0"/>
    <x v="0"/>
    <x v="0"/>
    <x v="0"/>
    <s v="Y"/>
    <s v="Y"/>
    <s v="Y"/>
    <s v="Y"/>
    <s v="Corporation"/>
    <s v="N"/>
    <x v="0"/>
    <x v="0"/>
    <x v="0"/>
    <s v="Caterer"/>
    <n v="0"/>
    <n v="0"/>
    <m/>
  </r>
  <r>
    <x v="2091"/>
    <d v="2021-05-29T00:00:00"/>
    <s v="Rico's Acai LLC"/>
    <s v="428 Julia Ave"/>
    <x v="261"/>
    <x v="0"/>
    <s v="28012"/>
    <x v="2088"/>
    <m/>
    <s v="U"/>
    <s v="N"/>
    <s v="NC-05"/>
    <x v="1"/>
    <x v="0"/>
    <x v="0"/>
    <x v="0"/>
    <x v="0"/>
    <x v="0"/>
    <s v="Y"/>
    <s v="Y"/>
    <s v="Y"/>
    <s v="Y"/>
    <s v="Limited  Liability Company(LLC)"/>
    <s v="N"/>
    <x v="0"/>
    <x v="0"/>
    <x v="0"/>
    <s v="Food Stand, Food Truck, Food Cart"/>
    <n v="0"/>
    <n v="0"/>
    <m/>
  </r>
  <r>
    <x v="2092"/>
    <d v="2021-05-29T00:00:00"/>
    <s v="High Five Coffee"/>
    <s v="190 Broadway St."/>
    <x v="9"/>
    <x v="0"/>
    <s v="28801"/>
    <x v="2089"/>
    <m/>
    <s v="U"/>
    <s v="Y"/>
    <s v="NC-11"/>
    <x v="0"/>
    <x v="0"/>
    <x v="0"/>
    <x v="0"/>
    <x v="0"/>
    <x v="0"/>
    <s v="Y"/>
    <s v="Y"/>
    <s v="Y"/>
    <s v="Y"/>
    <s v="Limited  Liability Company(LLC)"/>
    <s v="N"/>
    <x v="0"/>
    <x v="0"/>
    <x v="0"/>
    <s v="Other"/>
    <n v="0"/>
    <n v="0"/>
    <m/>
  </r>
  <r>
    <x v="2093"/>
    <d v="2021-05-29T00:00:00"/>
    <s v="TMTFROYO LLC"/>
    <s v="1183 University Dr Ste 107"/>
    <x v="64"/>
    <x v="0"/>
    <s v="27215"/>
    <x v="2090"/>
    <m/>
    <s v="U"/>
    <s v="N"/>
    <s v="NC-06"/>
    <x v="1"/>
    <x v="0"/>
    <x v="0"/>
    <x v="0"/>
    <x v="0"/>
    <x v="0"/>
    <s v="Y"/>
    <s v="Y"/>
    <s v="Y"/>
    <s v="Y"/>
    <s v="Limited  Liability Company(LLC)"/>
    <s v="N"/>
    <x v="0"/>
    <x v="0"/>
    <x v="0"/>
    <s v="Restaurant"/>
    <n v="0"/>
    <n v="0"/>
    <m/>
  </r>
  <r>
    <x v="2094"/>
    <d v="2021-05-29T00:00:00"/>
    <s v="Saveedas Restaurant Group LLC"/>
    <s v="5922 Weddington Rd Ste A13"/>
    <x v="53"/>
    <x v="0"/>
    <s v="28104"/>
    <x v="2091"/>
    <m/>
    <s v="U"/>
    <s v="N"/>
    <s v="NC-09"/>
    <x v="0"/>
    <x v="1"/>
    <x v="1"/>
    <x v="0"/>
    <x v="0"/>
    <x v="0"/>
    <s v="Y"/>
    <s v="Y"/>
    <s v="Y"/>
    <s v="Y"/>
    <s v="Corporation"/>
    <s v="N"/>
    <x v="0"/>
    <x v="0"/>
    <x v="0"/>
    <s v="Bar, Saloon, Lounge, Tavern &amp;&amp; Caterer &amp;&amp; Restaurant"/>
    <n v="0"/>
    <n v="0"/>
    <m/>
  </r>
  <r>
    <x v="2095"/>
    <d v="2021-05-29T00:00:00"/>
    <s v="D'ABBUSCO BROTHERS INC"/>
    <s v="3120 Gammon Ln"/>
    <x v="160"/>
    <x v="0"/>
    <s v="27012"/>
    <x v="2092"/>
    <m/>
    <s v="U"/>
    <s v="N"/>
    <s v="NC-10"/>
    <x v="1"/>
    <x v="0"/>
    <x v="0"/>
    <x v="0"/>
    <x v="0"/>
    <x v="0"/>
    <s v="Y"/>
    <s v="Y"/>
    <s v="Y"/>
    <s v="Y"/>
    <s v="Corporation"/>
    <s v="N"/>
    <x v="0"/>
    <x v="0"/>
    <x v="0"/>
    <s v="Restaurant"/>
    <n v="0"/>
    <n v="0"/>
    <m/>
  </r>
  <r>
    <x v="2096"/>
    <d v="2021-05-29T00:00:00"/>
    <s v="Pack'd Poke"/>
    <s v="8114 Dreamy Way"/>
    <x v="4"/>
    <x v="0"/>
    <s v="27613"/>
    <x v="2093"/>
    <m/>
    <s v="U"/>
    <s v="N"/>
    <s v="NC-02"/>
    <x v="0"/>
    <x v="1"/>
    <x v="0"/>
    <x v="0"/>
    <x v="1"/>
    <x v="0"/>
    <s v="Y"/>
    <s v="Y"/>
    <s v="N"/>
    <s v="Y"/>
    <s v="Limited  Liability Company(LLC)"/>
    <s v="N"/>
    <x v="0"/>
    <x v="0"/>
    <x v="0"/>
    <s v="Restaurant"/>
    <n v="0"/>
    <n v="0"/>
    <m/>
  </r>
  <r>
    <x v="2097"/>
    <d v="2021-05-29T00:00:00"/>
    <s v="Pollo Pizza Pasta"/>
    <s v="602-100 Hickory Ridge Rd"/>
    <x v="12"/>
    <x v="0"/>
    <s v="27409"/>
    <x v="2094"/>
    <m/>
    <s v="U"/>
    <s v="N"/>
    <s v="NC-06"/>
    <x v="0"/>
    <x v="1"/>
    <x v="1"/>
    <x v="0"/>
    <x v="0"/>
    <x v="0"/>
    <s v="Y"/>
    <s v="Y"/>
    <s v="Y"/>
    <s v="Y"/>
    <s v="Partnership"/>
    <s v="N"/>
    <x v="0"/>
    <x v="0"/>
    <x v="0"/>
    <s v="Restaurant"/>
    <n v="0"/>
    <n v="0"/>
    <m/>
  </r>
  <r>
    <x v="2098"/>
    <d v="2021-05-29T00:00:00"/>
    <s v="Red and Black LLC"/>
    <s v="110 S Churton St"/>
    <x v="35"/>
    <x v="0"/>
    <s v="27278"/>
    <x v="2095"/>
    <m/>
    <s v="U"/>
    <s v="N"/>
    <s v="NC-04"/>
    <x v="0"/>
    <x v="0"/>
    <x v="1"/>
    <x v="0"/>
    <x v="0"/>
    <x v="0"/>
    <s v="Y"/>
    <s v="Y"/>
    <s v="Y"/>
    <s v="Y"/>
    <s v="Limited  Liability Company(LLC)"/>
    <s v="N"/>
    <x v="0"/>
    <x v="0"/>
    <x v="0"/>
    <s v="Restaurant"/>
    <n v="0"/>
    <n v="0"/>
    <m/>
  </r>
  <r>
    <x v="2099"/>
    <d v="2021-05-29T00:00:00"/>
    <s v="The Breakfastime Inc."/>
    <s v="3450 Old Salisbury Rd"/>
    <x v="54"/>
    <x v="0"/>
    <n v="27127"/>
    <x v="2096"/>
    <m/>
    <s v="U"/>
    <s v="N"/>
    <s v="NC-06"/>
    <x v="1"/>
    <x v="0"/>
    <x v="0"/>
    <x v="0"/>
    <x v="0"/>
    <x v="0"/>
    <s v="Y"/>
    <s v="Y"/>
    <s v="Y"/>
    <s v="Y"/>
    <s v="Corporation"/>
    <s v="N"/>
    <x v="0"/>
    <x v="0"/>
    <x v="0"/>
    <s v="Restaurant"/>
    <n v="0"/>
    <n v="0"/>
    <m/>
  </r>
  <r>
    <x v="2100"/>
    <d v="2021-05-29T00:00:00"/>
    <s v="Highlands Dive LLC"/>
    <s v="476 Carolina Way"/>
    <x v="122"/>
    <x v="0"/>
    <s v="28741"/>
    <x v="2097"/>
    <m/>
    <s v="R"/>
    <s v="N"/>
    <s v="NC-11"/>
    <x v="0"/>
    <x v="1"/>
    <x v="1"/>
    <x v="0"/>
    <x v="0"/>
    <x v="0"/>
    <s v="Y"/>
    <s v="Y"/>
    <s v="Y"/>
    <s v="Y"/>
    <s v="Limited  Liability Company(LLC)"/>
    <s v="N"/>
    <x v="0"/>
    <x v="0"/>
    <x v="0"/>
    <s v="Restaurant"/>
    <n v="0"/>
    <n v="0"/>
    <m/>
  </r>
  <r>
    <x v="2101"/>
    <d v="2021-05-29T00:00:00"/>
    <s v="The Q Shack Corporation"/>
    <s v="2510 University Dr"/>
    <x v="8"/>
    <x v="0"/>
    <s v="27707"/>
    <x v="2098"/>
    <m/>
    <s v="U"/>
    <s v="Y"/>
    <s v="NC-04"/>
    <x v="0"/>
    <x v="1"/>
    <x v="1"/>
    <x v="0"/>
    <x v="0"/>
    <x v="0"/>
    <s v="Y"/>
    <s v="Y"/>
    <s v="Y"/>
    <s v="Y"/>
    <s v="Subchapter S Corporation"/>
    <s v="Y"/>
    <x v="0"/>
    <x v="0"/>
    <x v="0"/>
    <s v="Restaurant"/>
    <n v="0"/>
    <n v="0"/>
    <m/>
  </r>
  <r>
    <x v="2102"/>
    <d v="2021-05-29T00:00:00"/>
    <s v="Gia Group LLC"/>
    <s v="1941 New Garden Rd Suite 208"/>
    <x v="12"/>
    <x v="0"/>
    <s v="27410"/>
    <x v="2099"/>
    <m/>
    <s v="U"/>
    <s v="N"/>
    <s v="NC-06"/>
    <x v="0"/>
    <x v="0"/>
    <x v="0"/>
    <x v="0"/>
    <x v="0"/>
    <x v="0"/>
    <s v="Y"/>
    <s v="Y"/>
    <s v="Y"/>
    <s v="Y"/>
    <s v="Limited  Liability Company(LLC)"/>
    <s v="N"/>
    <x v="0"/>
    <x v="0"/>
    <x v="0"/>
    <s v="Restaurant"/>
    <n v="0"/>
    <n v="0"/>
    <m/>
  </r>
  <r>
    <x v="2103"/>
    <d v="2021-05-29T00:00:00"/>
    <s v="Zillicoah Group Inc"/>
    <s v="870 Riverside Drive"/>
    <x v="276"/>
    <x v="0"/>
    <s v="28804"/>
    <x v="2100"/>
    <m/>
    <s v="U"/>
    <s v="Y"/>
    <s v="NC-11"/>
    <x v="0"/>
    <x v="1"/>
    <x v="0"/>
    <x v="0"/>
    <x v="0"/>
    <x v="0"/>
    <s v="Y"/>
    <s v="Y"/>
    <s v="Y"/>
    <s v="Y"/>
    <s v="Corporation"/>
    <s v="N"/>
    <x v="0"/>
    <x v="0"/>
    <x v="0"/>
    <s v="Bar, Saloon, Lounge, Tavern"/>
    <n v="0"/>
    <n v="0"/>
    <m/>
  </r>
  <r>
    <x v="2104"/>
    <d v="2021-05-29T00:00:00"/>
    <s v="Wine and Dining Inc"/>
    <s v="115 E. St. James St."/>
    <x v="201"/>
    <x v="0"/>
    <s v="27886"/>
    <x v="2101"/>
    <m/>
    <s v="R"/>
    <s v="Y"/>
    <s v="NC-01"/>
    <x v="0"/>
    <x v="0"/>
    <x v="0"/>
    <x v="0"/>
    <x v="0"/>
    <x v="0"/>
    <s v="N"/>
    <s v="N"/>
    <s v="Y"/>
    <s v="N"/>
    <s v="Corporation"/>
    <s v="N"/>
    <x v="0"/>
    <x v="0"/>
    <x v="0"/>
    <s v="Restaurant"/>
    <n v="0"/>
    <n v="0"/>
    <m/>
  </r>
  <r>
    <x v="2105"/>
    <d v="2021-05-29T00:00:00"/>
    <s v="Ultimate Ice Cream Company LLC"/>
    <s v="171 New Haw Creek Rd"/>
    <x v="9"/>
    <x v="0"/>
    <s v="28805"/>
    <x v="2102"/>
    <m/>
    <s v="U"/>
    <s v="N"/>
    <s v="NC-11"/>
    <x v="0"/>
    <x v="0"/>
    <x v="0"/>
    <x v="0"/>
    <x v="0"/>
    <x v="0"/>
    <s v="Y"/>
    <s v="Y"/>
    <s v="Y"/>
    <s v="Y"/>
    <s v="Limited  Liability Company(LLC)"/>
    <s v="N"/>
    <x v="0"/>
    <x v="0"/>
    <x v="0"/>
    <s v="Other &amp;&amp; Caterer"/>
    <n v="0"/>
    <n v="0"/>
    <m/>
  </r>
  <r>
    <x v="2106"/>
    <d v="2021-05-29T00:00:00"/>
    <s v="Fenwick Foods Corporation"/>
    <s v="20920 Torrence Chapel Rd"/>
    <x v="49"/>
    <x v="0"/>
    <s v="28031"/>
    <x v="2103"/>
    <m/>
    <s v="U"/>
    <s v="N"/>
    <s v="NC-12"/>
    <x v="0"/>
    <x v="1"/>
    <x v="1"/>
    <x v="0"/>
    <x v="0"/>
    <x v="0"/>
    <s v="Y"/>
    <s v="Y"/>
    <s v="Y"/>
    <s v="Y"/>
    <s v="Corporation"/>
    <s v="N"/>
    <x v="0"/>
    <x v="0"/>
    <x v="0"/>
    <s v="Restaurant"/>
    <n v="0"/>
    <n v="0"/>
    <m/>
  </r>
  <r>
    <x v="2107"/>
    <d v="2021-05-29T00:00:00"/>
    <s v="Midtown Cafe &amp; Dessertery Inc."/>
    <s v="151 S Stratford Rd"/>
    <x v="54"/>
    <x v="0"/>
    <s v="27104"/>
    <x v="2104"/>
    <m/>
    <s v="U"/>
    <s v="N"/>
    <s v="NC-06"/>
    <x v="0"/>
    <x v="0"/>
    <x v="0"/>
    <x v="0"/>
    <x v="0"/>
    <x v="0"/>
    <s v="Y"/>
    <s v="Y"/>
    <s v="Y"/>
    <s v="Y"/>
    <s v="Corporation"/>
    <s v="N"/>
    <x v="0"/>
    <x v="0"/>
    <x v="0"/>
    <s v="Restaurant"/>
    <n v="0"/>
    <n v="0"/>
    <m/>
  </r>
  <r>
    <x v="2108"/>
    <d v="2021-05-29T00:00:00"/>
    <s v="NEE INC"/>
    <s v="1984 Eastwood Rd"/>
    <x v="0"/>
    <x v="0"/>
    <s v="28403"/>
    <x v="2105"/>
    <m/>
    <s v="U"/>
    <s v="N"/>
    <s v="NC-07"/>
    <x v="1"/>
    <x v="0"/>
    <x v="0"/>
    <x v="0"/>
    <x v="0"/>
    <x v="0"/>
    <s v="Y"/>
    <s v="Y"/>
    <s v="Y"/>
    <s v="Y"/>
    <s v="Corporation"/>
    <s v="Y"/>
    <x v="0"/>
    <x v="0"/>
    <x v="0"/>
    <s v="Restaurant"/>
    <n v="0"/>
    <n v="0"/>
    <m/>
  </r>
  <r>
    <x v="2109"/>
    <d v="2021-05-29T00:00:00"/>
    <s v="Giovani Carandola LTD"/>
    <s v="4016 W Wendover Ave"/>
    <x v="12"/>
    <x v="0"/>
    <s v="27407"/>
    <x v="2106"/>
    <m/>
    <s v="U"/>
    <s v="Y"/>
    <s v="NC-06"/>
    <x v="0"/>
    <x v="1"/>
    <x v="1"/>
    <x v="0"/>
    <x v="0"/>
    <x v="0"/>
    <s v="Y"/>
    <s v="Y"/>
    <s v="Y"/>
    <s v="Y"/>
    <s v="Limited  Liability Company(LLC)"/>
    <s v="N"/>
    <x v="0"/>
    <x v="0"/>
    <x v="0"/>
    <s v="Bar, Saloon, Lounge, Tavern &amp;&amp; Restaurant"/>
    <n v="0"/>
    <n v="0"/>
    <m/>
  </r>
  <r>
    <x v="2110"/>
    <d v="2021-05-29T00:00:00"/>
    <s v="Twenty Six Acres Brewing Co. LLC"/>
    <s v="7285 Westwinds Blvd NW"/>
    <x v="22"/>
    <x v="0"/>
    <s v="28027"/>
    <x v="2107"/>
    <m/>
    <s v="U"/>
    <s v="N"/>
    <s v="NC-08"/>
    <x v="1"/>
    <x v="0"/>
    <x v="0"/>
    <x v="0"/>
    <x v="0"/>
    <x v="0"/>
    <s v="Y"/>
    <s v="Y"/>
    <s v="Y"/>
    <s v="Y"/>
    <s v="Limited  Liability Company(LLC)"/>
    <s v="N"/>
    <x v="0"/>
    <x v="0"/>
    <x v="0"/>
    <s v="Licensed Alcohol Producer &amp;&amp; Brewery and/or microbrewery ** &amp;&amp; Brewpub, Tasting Room, Taproom **"/>
    <n v="0"/>
    <n v="0"/>
    <m/>
  </r>
  <r>
    <x v="2111"/>
    <d v="2021-05-29T00:00:00"/>
    <s v="Three Seasons Catering"/>
    <s v="2701 Hillsborough Rd"/>
    <x v="8"/>
    <x v="0"/>
    <s v="27705"/>
    <x v="2108"/>
    <m/>
    <s v="U"/>
    <s v="N"/>
    <s v="NC-04"/>
    <x v="0"/>
    <x v="1"/>
    <x v="1"/>
    <x v="1"/>
    <x v="0"/>
    <x v="0"/>
    <s v="Y"/>
    <s v="Y"/>
    <s v="N"/>
    <s v="Y"/>
    <s v="Corporation"/>
    <s v="N"/>
    <x v="0"/>
    <x v="0"/>
    <x v="0"/>
    <s v="Caterer"/>
    <n v="0"/>
    <n v="0"/>
    <m/>
  </r>
  <r>
    <x v="2112"/>
    <d v="2021-05-29T00:00:00"/>
    <s v="Calogidos Incorporated"/>
    <s v="301 W Martin St"/>
    <x v="4"/>
    <x v="0"/>
    <s v="27601"/>
    <x v="2109"/>
    <m/>
    <s v="U"/>
    <s v="Y"/>
    <s v="NC-02"/>
    <x v="0"/>
    <x v="1"/>
    <x v="1"/>
    <x v="0"/>
    <x v="0"/>
    <x v="0"/>
    <s v="Y"/>
    <s v="Y"/>
    <s v="Y"/>
    <s v="Y"/>
    <s v="Subchapter S Corporation"/>
    <s v="N"/>
    <x v="0"/>
    <x v="0"/>
    <x v="0"/>
    <s v="Bar, Saloon, Lounge, Tavern &amp;&amp; Restaurant"/>
    <n v="0"/>
    <n v="0"/>
    <m/>
  </r>
  <r>
    <x v="2113"/>
    <d v="2021-05-29T00:00:00"/>
    <s v="Hoowel inc."/>
    <s v="447 E Main St"/>
    <x v="117"/>
    <x v="0"/>
    <s v="28779"/>
    <x v="2110"/>
    <s v="Subway"/>
    <s v="R"/>
    <s v="N"/>
    <s v="NC-11"/>
    <x v="1"/>
    <x v="0"/>
    <x v="0"/>
    <x v="0"/>
    <x v="0"/>
    <x v="0"/>
    <s v="Y"/>
    <s v="Y"/>
    <s v="Y"/>
    <s v="Y"/>
    <s v="Limited  Liability Company(LLC)"/>
    <s v="N"/>
    <x v="0"/>
    <x v="0"/>
    <x v="0"/>
    <s v="Restaurant"/>
    <n v="0"/>
    <n v="0"/>
    <m/>
  </r>
  <r>
    <x v="2114"/>
    <d v="2021-05-29T00:00:00"/>
    <s v="ncpretzel1"/>
    <s v="6910 Fayetteville Rd"/>
    <x v="8"/>
    <x v="0"/>
    <s v="27713"/>
    <x v="2111"/>
    <s v="The Pretzel Twister"/>
    <s v="U"/>
    <s v="N"/>
    <s v="NC-02"/>
    <x v="0"/>
    <x v="1"/>
    <x v="1"/>
    <x v="0"/>
    <x v="0"/>
    <x v="0"/>
    <s v="Y"/>
    <s v="Y"/>
    <s v="N"/>
    <s v="Y"/>
    <s v="Limited  Liability Company(LLC)"/>
    <s v="N"/>
    <x v="0"/>
    <x v="0"/>
    <x v="0"/>
    <s v="Snack and Nonalcoholic Beverage Bar"/>
    <n v="0"/>
    <n v="0"/>
    <m/>
  </r>
  <r>
    <x v="2115"/>
    <d v="2021-05-29T00:00:00"/>
    <s v="Third Half Brewing Company"/>
    <s v="400 N Polk St Ste B"/>
    <x v="19"/>
    <x v="0"/>
    <s v="28134"/>
    <x v="2112"/>
    <m/>
    <s v="U"/>
    <s v="Y"/>
    <s v="NC-09"/>
    <x v="1"/>
    <x v="1"/>
    <x v="1"/>
    <x v="0"/>
    <x v="1"/>
    <x v="0"/>
    <s v="Y"/>
    <s v="Y"/>
    <s v="N"/>
    <s v="Y"/>
    <s v="Limited  Liability Company(LLC)"/>
    <s v="N"/>
    <x v="0"/>
    <x v="0"/>
    <x v="0"/>
    <s v="Licensed Alcohol Producer &amp;&amp; Brewery and/or microbrewery ** &amp;&amp; Brewpub, Tasting Room, Taproom ** &amp;&amp; Restaurant"/>
    <n v="0"/>
    <n v="0"/>
    <m/>
  </r>
  <r>
    <x v="2116"/>
    <d v="2021-05-29T00:00:00"/>
    <s v="The Eddy LLC"/>
    <s v="1715 Saxapahaw Bethlehem Church Road"/>
    <x v="270"/>
    <x v="0"/>
    <s v="27253"/>
    <x v="2113"/>
    <m/>
    <s v="U"/>
    <s v="Y"/>
    <s v="NC-13"/>
    <x v="0"/>
    <x v="1"/>
    <x v="1"/>
    <x v="0"/>
    <x v="0"/>
    <x v="1"/>
    <s v="Y"/>
    <s v="Y"/>
    <s v="Y"/>
    <s v="Y"/>
    <s v="Limited  Liability Company(LLC)"/>
    <s v="N"/>
    <x v="0"/>
    <x v="0"/>
    <x v="0"/>
    <s v="Restaurant"/>
    <n v="0"/>
    <n v="0"/>
    <m/>
  </r>
  <r>
    <x v="2117"/>
    <d v="2021-05-29T00:00:00"/>
    <s v="The Poe House"/>
    <s v="105 1st Ave W"/>
    <x v="7"/>
    <x v="0"/>
    <s v="28792"/>
    <x v="2114"/>
    <m/>
    <s v="R"/>
    <s v="Y"/>
    <s v="NC-11"/>
    <x v="1"/>
    <x v="1"/>
    <x v="1"/>
    <x v="1"/>
    <x v="1"/>
    <x v="1"/>
    <s v="Y"/>
    <s v="Y"/>
    <s v="N"/>
    <s v="N"/>
    <s v="Corporation"/>
    <s v="N"/>
    <x v="0"/>
    <x v="0"/>
    <x v="0"/>
    <s v="Bar, Saloon, Lounge, Tavern &amp;&amp; Restaurant"/>
    <n v="0"/>
    <n v="0"/>
    <m/>
  </r>
  <r>
    <x v="2118"/>
    <d v="2021-05-29T00:00:00"/>
    <s v="Cadillac's Discotheque Inc"/>
    <s v="1520 Us Highway 70a W"/>
    <x v="21"/>
    <x v="0"/>
    <s v="28601"/>
    <x v="2115"/>
    <m/>
    <s v="R"/>
    <s v="N"/>
    <s v="NC-05"/>
    <x v="0"/>
    <x v="0"/>
    <x v="1"/>
    <x v="0"/>
    <x v="0"/>
    <x v="0"/>
    <s v="Y"/>
    <s v="Y"/>
    <s v="Y"/>
    <s v="Y"/>
    <s v="Subchapter S Corporation"/>
    <s v="Y"/>
    <x v="0"/>
    <x v="0"/>
    <x v="0"/>
    <s v="Other"/>
    <n v="0"/>
    <n v="0"/>
    <m/>
  </r>
  <r>
    <x v="2119"/>
    <d v="2021-05-29T00:00:00"/>
    <s v="TMRBBQ LLC"/>
    <s v="1183 University Dr Ste 101"/>
    <x v="64"/>
    <x v="0"/>
    <s v="27215"/>
    <x v="2116"/>
    <m/>
    <s v="U"/>
    <s v="N"/>
    <s v="NC-06"/>
    <x v="1"/>
    <x v="0"/>
    <x v="0"/>
    <x v="0"/>
    <x v="0"/>
    <x v="0"/>
    <s v="Y"/>
    <s v="Y"/>
    <s v="Y"/>
    <s v="Y"/>
    <s v="Limited  Liability Company(LLC)"/>
    <s v="N"/>
    <x v="0"/>
    <x v="0"/>
    <x v="0"/>
    <s v="Restaurant"/>
    <n v="0"/>
    <n v="0"/>
    <m/>
  </r>
  <r>
    <x v="2120"/>
    <d v="2021-05-29T00:00:00"/>
    <s v="KVEC LLC"/>
    <s v="9609 N Tryon St Suite A"/>
    <x v="11"/>
    <x v="0"/>
    <s v="28262"/>
    <x v="2117"/>
    <m/>
    <s v="U"/>
    <s v="N"/>
    <s v="NC-08"/>
    <x v="1"/>
    <x v="0"/>
    <x v="0"/>
    <x v="0"/>
    <x v="1"/>
    <x v="0"/>
    <s v="Y"/>
    <s v="Y"/>
    <s v="Y"/>
    <s v="Y"/>
    <s v="Limited  Liability Company(LLC)"/>
    <s v="N"/>
    <x v="0"/>
    <x v="0"/>
    <x v="0"/>
    <s v="Other &amp;&amp; Bar, Saloon, Lounge, Tavern &amp;&amp; Caterer &amp;&amp; Restaurant"/>
    <n v="0"/>
    <n v="0"/>
    <m/>
  </r>
  <r>
    <x v="2121"/>
    <d v="2021-05-29T00:00:00"/>
    <s v="The String Bean Corp."/>
    <s v="106 N Main St"/>
    <x v="261"/>
    <x v="0"/>
    <s v="28012"/>
    <x v="2118"/>
    <m/>
    <s v="U"/>
    <s v="Y"/>
    <s v="NC-05"/>
    <x v="0"/>
    <x v="0"/>
    <x v="1"/>
    <x v="0"/>
    <x v="0"/>
    <x v="0"/>
    <s v="Y"/>
    <s v="Y"/>
    <s v="Y"/>
    <s v="Y"/>
    <s v="Corporation"/>
    <s v="N"/>
    <x v="0"/>
    <x v="0"/>
    <x v="0"/>
    <s v="Caterer &amp;&amp; Restaurant"/>
    <n v="0"/>
    <n v="0"/>
    <m/>
  </r>
  <r>
    <x v="2122"/>
    <d v="2021-05-29T00:00:00"/>
    <s v="APN PIZZA INC."/>
    <s v="12989 Us 70 Business Hwy W"/>
    <x v="103"/>
    <x v="0"/>
    <s v="27520"/>
    <x v="2119"/>
    <m/>
    <s v="R"/>
    <s v="Y"/>
    <s v="NC-02"/>
    <x v="0"/>
    <x v="1"/>
    <x v="1"/>
    <x v="1"/>
    <x v="1"/>
    <x v="0"/>
    <s v="Y"/>
    <s v="Y"/>
    <s v="N"/>
    <s v="Y"/>
    <s v="Corporation"/>
    <s v="Y"/>
    <x v="0"/>
    <x v="0"/>
    <x v="0"/>
    <s v="Restaurant"/>
    <n v="0"/>
    <n v="0"/>
    <m/>
  </r>
  <r>
    <x v="2123"/>
    <d v="2021-05-29T00:00:00"/>
    <s v="Tropical Island Concessions Inc"/>
    <s v="5413 Round Hill Ln"/>
    <x v="4"/>
    <x v="0"/>
    <s v="27616"/>
    <x v="2120"/>
    <m/>
    <s v="U"/>
    <s v="Y"/>
    <s v="NC-02"/>
    <x v="0"/>
    <x v="1"/>
    <x v="1"/>
    <x v="0"/>
    <x v="1"/>
    <x v="0"/>
    <s v="Y"/>
    <s v="N"/>
    <s v="Y"/>
    <s v="N"/>
    <s v="Corporation"/>
    <s v="Y"/>
    <x v="0"/>
    <x v="0"/>
    <x v="0"/>
    <s v="Other"/>
    <n v="0"/>
    <n v="0"/>
    <m/>
  </r>
  <r>
    <x v="2124"/>
    <d v="2021-05-29T00:00:00"/>
    <s v="MySausageBuddy LLC"/>
    <s v="15320 Jade Street"/>
    <x v="11"/>
    <x v="0"/>
    <s v="28277"/>
    <x v="2121"/>
    <m/>
    <s v="U"/>
    <s v="N"/>
    <s v="NC-09"/>
    <x v="0"/>
    <x v="1"/>
    <x v="0"/>
    <x v="0"/>
    <x v="0"/>
    <x v="1"/>
    <s v="N"/>
    <s v="Y"/>
    <s v="Y"/>
    <s v="Y"/>
    <s v="Limited  Liability Company(LLC)"/>
    <s v="N"/>
    <x v="0"/>
    <x v="0"/>
    <x v="0"/>
    <s v="Food Stand, Food Truck, Food Cart"/>
    <n v="0"/>
    <n v="0"/>
    <m/>
  </r>
  <r>
    <x v="2125"/>
    <d v="2021-05-29T00:00:00"/>
    <s v="Nocturnal Brewing Company LLC"/>
    <s v="893 Highway 64 Business"/>
    <x v="181"/>
    <x v="0"/>
    <s v="28904"/>
    <x v="2122"/>
    <m/>
    <s v="R"/>
    <s v="Y"/>
    <s v="NC-11"/>
    <x v="1"/>
    <x v="0"/>
    <x v="1"/>
    <x v="0"/>
    <x v="0"/>
    <x v="0"/>
    <s v="Y"/>
    <s v="Y"/>
    <s v="Y"/>
    <s v="Y"/>
    <s v="Limited  Liability Company(LLC)"/>
    <s v="N"/>
    <x v="0"/>
    <x v="0"/>
    <x v="0"/>
    <s v="Brewpub, Tasting Room, Taproom ** &amp;&amp; Restaurant"/>
    <n v="0"/>
    <n v="0"/>
    <m/>
  </r>
  <r>
    <x v="2126"/>
    <d v="2021-05-29T00:00:00"/>
    <s v="Twin Leaf Brewery LLC"/>
    <s v="144 Coxe Ave"/>
    <x v="9"/>
    <x v="0"/>
    <s v="28801"/>
    <x v="2123"/>
    <m/>
    <s v="U"/>
    <s v="Y"/>
    <s v="NC-11"/>
    <x v="1"/>
    <x v="1"/>
    <x v="1"/>
    <x v="0"/>
    <x v="0"/>
    <x v="0"/>
    <s v="Y"/>
    <s v="Y"/>
    <s v="Y"/>
    <s v="Y"/>
    <s v="Corporation"/>
    <s v="N"/>
    <x v="0"/>
    <x v="0"/>
    <x v="0"/>
    <s v="Brewpub, Tasting Room, Taproom **"/>
    <n v="0"/>
    <n v="0"/>
    <m/>
  </r>
  <r>
    <x v="2127"/>
    <d v="2021-05-29T00:00:00"/>
    <s v="Greenville Subway Group Inc."/>
    <s v="3120 E 10th St"/>
    <x v="34"/>
    <x v="0"/>
    <s v="27858"/>
    <x v="2124"/>
    <s v="Subway"/>
    <s v="U"/>
    <s v="Y"/>
    <s v="NC-01"/>
    <x v="1"/>
    <x v="0"/>
    <x v="0"/>
    <x v="0"/>
    <x v="0"/>
    <x v="0"/>
    <s v="Y"/>
    <s v="Y"/>
    <s v="Y"/>
    <s v="Y"/>
    <s v="Subchapter S Corporation"/>
    <s v="N"/>
    <x v="0"/>
    <x v="0"/>
    <x v="0"/>
    <s v="Restaurant"/>
    <n v="0"/>
    <n v="0"/>
    <m/>
  </r>
  <r>
    <x v="2128"/>
    <d v="2021-05-29T00:00:00"/>
    <s v="Habatat Coffee Inc"/>
    <s v="369 Ransom Rd"/>
    <x v="54"/>
    <x v="0"/>
    <n v="27106"/>
    <x v="2125"/>
    <m/>
    <s v="U"/>
    <s v="N"/>
    <s v="NC-06"/>
    <x v="1"/>
    <x v="1"/>
    <x v="1"/>
    <x v="0"/>
    <x v="0"/>
    <x v="0"/>
    <s v="Y"/>
    <s v="Y"/>
    <s v="N"/>
    <s v="Y"/>
    <s v="Corporation"/>
    <s v="N"/>
    <x v="0"/>
    <x v="0"/>
    <x v="0"/>
    <s v="Other &amp;&amp; Bakery ** &amp;&amp; Caterer &amp;&amp; Food Stand, Food Truck, Food Cart &amp;&amp; Restaurant"/>
    <n v="0"/>
    <n v="0"/>
    <m/>
  </r>
  <r>
    <x v="2129"/>
    <d v="2021-05-29T00:00:00"/>
    <s v="NOPA Inc."/>
    <s v="708 Evans St"/>
    <x v="1"/>
    <x v="0"/>
    <s v="28557"/>
    <x v="2126"/>
    <m/>
    <s v="R"/>
    <s v="N"/>
    <s v="NC-03"/>
    <x v="0"/>
    <x v="1"/>
    <x v="1"/>
    <x v="1"/>
    <x v="1"/>
    <x v="1"/>
    <s v="Y"/>
    <s v="N"/>
    <s v="N"/>
    <s v="N"/>
    <s v="Corporation"/>
    <s v="N"/>
    <x v="0"/>
    <x v="0"/>
    <x v="0"/>
    <s v="Restaurant"/>
    <n v="0"/>
    <n v="0"/>
    <m/>
  </r>
  <r>
    <x v="2130"/>
    <d v="2021-05-29T00:00:00"/>
    <s v="Smokey Js BBQ and Ribs"/>
    <s v="1827 shearers rd"/>
    <x v="43"/>
    <x v="0"/>
    <s v="28036"/>
    <x v="2127"/>
    <m/>
    <s v="U"/>
    <s v="N"/>
    <s v="NC-08"/>
    <x v="0"/>
    <x v="1"/>
    <x v="1"/>
    <x v="1"/>
    <x v="1"/>
    <x v="1"/>
    <s v="Y"/>
    <s v="Y"/>
    <s v="N"/>
    <s v="Y"/>
    <s v="Sole Proprietorship"/>
    <s v="N"/>
    <x v="0"/>
    <x v="0"/>
    <x v="0"/>
    <s v="Food Stand, Food Truck, Food Cart &amp;&amp; Caterer &amp;&amp; Restaurant"/>
    <n v="0"/>
    <n v="0"/>
    <m/>
  </r>
  <r>
    <x v="2131"/>
    <d v="2021-05-29T00:00:00"/>
    <s v="Farmhouse Cafe LLC"/>
    <s v="320 Vintage Point Ln"/>
    <x v="132"/>
    <x v="0"/>
    <s v="27591"/>
    <x v="2128"/>
    <m/>
    <s v="U"/>
    <s v="N"/>
    <s v="NC-02"/>
    <x v="1"/>
    <x v="1"/>
    <x v="0"/>
    <x v="0"/>
    <x v="0"/>
    <x v="0"/>
    <s v="Y"/>
    <s v="N"/>
    <s v="Y"/>
    <s v="N"/>
    <s v="Limited  Liability Company(LLC)"/>
    <s v="N"/>
    <x v="0"/>
    <x v="0"/>
    <x v="0"/>
    <s v="Restaurant"/>
    <n v="0"/>
    <n v="0"/>
    <m/>
  </r>
  <r>
    <x v="2132"/>
    <d v="2021-05-29T00:00:00"/>
    <s v="4 F Holdings Inc."/>
    <s v="111 Matthews Station St"/>
    <x v="53"/>
    <x v="0"/>
    <s v="28105"/>
    <x v="2129"/>
    <s v="Moe's Original BBQ"/>
    <s v="U"/>
    <s v="N"/>
    <s v="NC-09"/>
    <x v="0"/>
    <x v="1"/>
    <x v="1"/>
    <x v="0"/>
    <x v="0"/>
    <x v="0"/>
    <s v="Y"/>
    <s v="Y"/>
    <s v="Y"/>
    <s v="Y"/>
    <s v="Corporation"/>
    <s v="N"/>
    <x v="0"/>
    <x v="0"/>
    <x v="0"/>
    <s v="Restaurant"/>
    <n v="0"/>
    <n v="0"/>
    <m/>
  </r>
  <r>
    <x v="2133"/>
    <d v="2021-05-29T00:00:00"/>
    <s v="TeamG"/>
    <s v="913 S. Chapman St"/>
    <x v="12"/>
    <x v="0"/>
    <s v="27403"/>
    <x v="2130"/>
    <m/>
    <s v="U"/>
    <s v="Y"/>
    <s v="NC-06"/>
    <x v="0"/>
    <x v="1"/>
    <x v="1"/>
    <x v="0"/>
    <x v="0"/>
    <x v="0"/>
    <s v="Y"/>
    <s v="Y"/>
    <s v="Y"/>
    <s v="Y"/>
    <s v="Qualified Joint-Venture (spouses)"/>
    <s v="N"/>
    <x v="0"/>
    <x v="0"/>
    <x v="0"/>
    <s v="Restaurant"/>
    <n v="0"/>
    <n v="0"/>
    <m/>
  </r>
  <r>
    <x v="2134"/>
    <d v="2021-05-29T00:00:00"/>
    <s v="JALOJE LLC"/>
    <s v="600 Nelly Green Cir"/>
    <x v="72"/>
    <x v="0"/>
    <s v="28625"/>
    <x v="2131"/>
    <m/>
    <s v="R"/>
    <s v="Y"/>
    <s v="NC-05"/>
    <x v="0"/>
    <x v="1"/>
    <x v="1"/>
    <x v="0"/>
    <x v="0"/>
    <x v="0"/>
    <s v="Y"/>
    <s v="N"/>
    <s v="Y"/>
    <s v="N"/>
    <s v="Corporation"/>
    <s v="N"/>
    <x v="0"/>
    <x v="0"/>
    <x v="0"/>
    <s v="Caterer &amp;&amp; Restaurant"/>
    <n v="0"/>
    <n v="0"/>
    <m/>
  </r>
  <r>
    <x v="2135"/>
    <d v="2021-05-29T00:00:00"/>
    <s v="The Koster Company Inc."/>
    <s v="8117 Owenston Ct"/>
    <x v="4"/>
    <x v="0"/>
    <s v="27612"/>
    <x v="2132"/>
    <m/>
    <s v="U"/>
    <s v="N"/>
    <s v="NC-02"/>
    <x v="1"/>
    <x v="0"/>
    <x v="0"/>
    <x v="0"/>
    <x v="0"/>
    <x v="0"/>
    <s v="Y"/>
    <s v="Y"/>
    <s v="Y"/>
    <s v="Y"/>
    <s v="Subchapter S Corporation"/>
    <s v="N"/>
    <x v="0"/>
    <x v="0"/>
    <x v="0"/>
    <s v="Restaurant"/>
    <n v="0"/>
    <n v="0"/>
    <m/>
  </r>
  <r>
    <x v="2136"/>
    <d v="2021-05-29T00:00:00"/>
    <s v="Magerks Elon Inc."/>
    <s v="138 W Lebanon Ave."/>
    <x v="31"/>
    <x v="0"/>
    <s v="27244"/>
    <x v="2133"/>
    <m/>
    <s v="U"/>
    <s v="N"/>
    <s v="NC-06"/>
    <x v="1"/>
    <x v="1"/>
    <x v="1"/>
    <x v="0"/>
    <x v="0"/>
    <x v="0"/>
    <s v="Y"/>
    <s v="Y"/>
    <s v="Y"/>
    <s v="Y"/>
    <s v="Limited  Liability Company(LLC)"/>
    <s v="N"/>
    <x v="0"/>
    <x v="0"/>
    <x v="0"/>
    <s v="Bar, Saloon, Lounge, Tavern &amp;&amp; Restaurant"/>
    <n v="0"/>
    <n v="0"/>
    <m/>
  </r>
  <r>
    <x v="2137"/>
    <d v="2021-05-29T00:00:00"/>
    <s v="Sodosopa Inc"/>
    <s v="146 S 3rd St"/>
    <x v="253"/>
    <x v="0"/>
    <s v="27577"/>
    <x v="2134"/>
    <m/>
    <s v="R"/>
    <s v="Y"/>
    <s v="NC-07"/>
    <x v="0"/>
    <x v="1"/>
    <x v="1"/>
    <x v="0"/>
    <x v="0"/>
    <x v="0"/>
    <s v="Y"/>
    <s v="Y"/>
    <s v="Y"/>
    <s v="Y"/>
    <s v="Corporation"/>
    <s v="Y"/>
    <x v="0"/>
    <x v="0"/>
    <x v="0"/>
    <s v="Restaurant"/>
    <n v="0"/>
    <n v="0"/>
    <m/>
  </r>
  <r>
    <x v="2138"/>
    <d v="2021-05-29T00:00:00"/>
    <s v="Eton Cafe Inc."/>
    <s v="108 N Gordon Dr"/>
    <x v="54"/>
    <x v="0"/>
    <s v="27104"/>
    <x v="2135"/>
    <m/>
    <s v="U"/>
    <s v="N"/>
    <s v="NC-06"/>
    <x v="0"/>
    <x v="1"/>
    <x v="1"/>
    <x v="0"/>
    <x v="0"/>
    <x v="0"/>
    <s v="Y"/>
    <s v="Y"/>
    <s v="Y"/>
    <s v="Y"/>
    <s v="Corporation"/>
    <s v="N"/>
    <x v="0"/>
    <x v="0"/>
    <x v="0"/>
    <s v="Restaurant"/>
    <n v="0"/>
    <n v="0"/>
    <m/>
  </r>
  <r>
    <x v="2139"/>
    <d v="2021-05-29T00:00:00"/>
    <s v="Pomodoros Inc."/>
    <s v="210 Julian Lane"/>
    <x v="55"/>
    <x v="0"/>
    <s v="28704"/>
    <x v="2136"/>
    <m/>
    <s v="U"/>
    <s v="N"/>
    <s v="NC-11"/>
    <x v="0"/>
    <x v="0"/>
    <x v="0"/>
    <x v="0"/>
    <x v="0"/>
    <x v="0"/>
    <s v="Y"/>
    <s v="Y"/>
    <s v="Y"/>
    <s v="Y"/>
    <s v="Corporation"/>
    <s v="Y"/>
    <x v="0"/>
    <x v="0"/>
    <x v="0"/>
    <s v="Restaurant"/>
    <n v="0"/>
    <n v="0"/>
    <m/>
  </r>
  <r>
    <x v="2140"/>
    <d v="2021-05-29T00:00:00"/>
    <s v="Kid Cashew Smokehouse LLC"/>
    <s v="1608 East Blvd"/>
    <x v="11"/>
    <x v="0"/>
    <s v="28203"/>
    <x v="2137"/>
    <m/>
    <s v="U"/>
    <s v="N"/>
    <s v="NC-12"/>
    <x v="0"/>
    <x v="1"/>
    <x v="1"/>
    <x v="0"/>
    <x v="1"/>
    <x v="1"/>
    <s v="Y"/>
    <s v="Y"/>
    <s v="N"/>
    <s v="Y"/>
    <s v="Limited  Liability Company(LLC)"/>
    <s v="N"/>
    <x v="0"/>
    <x v="0"/>
    <x v="0"/>
    <s v="Restaurant"/>
    <n v="0"/>
    <n v="0"/>
    <m/>
  </r>
  <r>
    <x v="2141"/>
    <d v="2021-05-29T00:00:00"/>
    <s v="Farmville Subway LLC"/>
    <s v="3434 Cooperative Way Ste. B"/>
    <x v="277"/>
    <x v="0"/>
    <s v="27828"/>
    <x v="2138"/>
    <s v="Subway"/>
    <s v="U"/>
    <s v="Y"/>
    <s v="NC-01"/>
    <x v="1"/>
    <x v="0"/>
    <x v="0"/>
    <x v="0"/>
    <x v="0"/>
    <x v="0"/>
    <s v="Y"/>
    <s v="Y"/>
    <s v="Y"/>
    <s v="Y"/>
    <s v="Limited  Liability Company(LLC)"/>
    <s v="N"/>
    <x v="0"/>
    <x v="0"/>
    <x v="0"/>
    <s v="Restaurant"/>
    <n v="0"/>
    <n v="0"/>
    <m/>
  </r>
  <r>
    <x v="2142"/>
    <d v="2021-05-29T00:00:00"/>
    <s v="RB3 Ventures LLC"/>
    <s v="13663 Providence Rd #322"/>
    <x v="53"/>
    <x v="0"/>
    <s v="28104"/>
    <x v="2139"/>
    <m/>
    <s v="U"/>
    <s v="N"/>
    <s v="NC-09"/>
    <x v="0"/>
    <x v="1"/>
    <x v="0"/>
    <x v="0"/>
    <x v="1"/>
    <x v="0"/>
    <s v="N"/>
    <s v="Y"/>
    <s v="N"/>
    <s v="N"/>
    <s v="Limited  Liability Company(LLC)"/>
    <s v="N"/>
    <x v="0"/>
    <x v="0"/>
    <x v="0"/>
    <s v="Restaurant"/>
    <n v="0"/>
    <n v="0"/>
    <m/>
  </r>
  <r>
    <x v="2143"/>
    <d v="2021-05-29T00:00:00"/>
    <s v="Robert Martin Inc."/>
    <s v="2101 S Main St Ste 112"/>
    <x v="14"/>
    <x v="0"/>
    <s v="27587"/>
    <x v="2140"/>
    <m/>
    <s v="U"/>
    <s v="N"/>
    <s v="NC-04"/>
    <x v="0"/>
    <x v="0"/>
    <x v="0"/>
    <x v="0"/>
    <x v="0"/>
    <x v="0"/>
    <s v="Y"/>
    <s v="Y"/>
    <s v="Y"/>
    <s v="Y"/>
    <s v="Corporation"/>
    <s v="N"/>
    <x v="0"/>
    <x v="0"/>
    <x v="0"/>
    <s v="Bar, Saloon, Lounge, Tavern &amp;&amp; Restaurant"/>
    <n v="0"/>
    <n v="0"/>
    <m/>
  </r>
  <r>
    <x v="2144"/>
    <d v="2021-05-29T00:00:00"/>
    <s v="Dan'l Boone Inn of Boone Inc."/>
    <s v="130 Hardin St"/>
    <x v="48"/>
    <x v="0"/>
    <s v="28607"/>
    <x v="2141"/>
    <m/>
    <s v="R"/>
    <s v="Y"/>
    <s v="NC-05"/>
    <x v="0"/>
    <x v="1"/>
    <x v="1"/>
    <x v="0"/>
    <x v="0"/>
    <x v="0"/>
    <s v="Y"/>
    <s v="N"/>
    <s v="N"/>
    <s v="Y"/>
    <s v="Corporation"/>
    <s v="N"/>
    <x v="0"/>
    <x v="0"/>
    <x v="0"/>
    <s v="Restaurant"/>
    <n v="0"/>
    <n v="0"/>
    <m/>
  </r>
  <r>
    <x v="2145"/>
    <d v="2021-05-29T00:00:00"/>
    <s v="AAI Restaurant Group LLC"/>
    <s v="3660 E Franklin Blvd"/>
    <x v="66"/>
    <x v="0"/>
    <s v="28056"/>
    <x v="2142"/>
    <s v="Shane's Rib Shack"/>
    <s v="U"/>
    <s v="Y"/>
    <s v="NC-05"/>
    <x v="0"/>
    <x v="0"/>
    <x v="0"/>
    <x v="0"/>
    <x v="0"/>
    <x v="0"/>
    <s v="Y"/>
    <s v="Y"/>
    <s v="Y"/>
    <s v="Y"/>
    <s v="Limited  Liability Company(LLC)"/>
    <s v="N"/>
    <x v="0"/>
    <x v="0"/>
    <x v="0"/>
    <s v="Restaurant"/>
    <n v="0"/>
    <n v="0"/>
    <m/>
  </r>
  <r>
    <x v="2146"/>
    <d v="2021-05-29T00:00:00"/>
    <s v="Hungry Hill Enterprises LLC"/>
    <s v="1248 S Main St"/>
    <x v="14"/>
    <x v="0"/>
    <s v="27587"/>
    <x v="2143"/>
    <m/>
    <s v="U"/>
    <s v="N"/>
    <s v="NC-04"/>
    <x v="0"/>
    <x v="0"/>
    <x v="1"/>
    <x v="0"/>
    <x v="1"/>
    <x v="0"/>
    <s v="Y"/>
    <s v="Y"/>
    <s v="Y"/>
    <s v="Y"/>
    <s v="Limited  Liability Company(LLC)"/>
    <s v="N"/>
    <x v="0"/>
    <x v="0"/>
    <x v="0"/>
    <s v="Restaurant"/>
    <n v="0"/>
    <n v="0"/>
    <m/>
  </r>
  <r>
    <x v="2147"/>
    <d v="2021-05-29T00:00:00"/>
    <s v="CJ Durham 2 LLC"/>
    <s v="917 Innovation Dr"/>
    <x v="0"/>
    <x v="0"/>
    <s v="28405"/>
    <x v="2144"/>
    <s v="Clean Juice"/>
    <s v="U"/>
    <s v="N"/>
    <s v="NC-07"/>
    <x v="0"/>
    <x v="1"/>
    <x v="1"/>
    <x v="0"/>
    <x v="1"/>
    <x v="1"/>
    <s v="Y"/>
    <s v="Y"/>
    <s v="Y"/>
    <s v="N"/>
    <s v="Limited  Liability Company(LLC)"/>
    <s v="N"/>
    <x v="0"/>
    <x v="0"/>
    <x v="0"/>
    <s v="Restaurant"/>
    <n v="0"/>
    <n v="0"/>
    <m/>
  </r>
  <r>
    <x v="2148"/>
    <d v="2021-05-29T00:00:00"/>
    <s v="Lost Worlds Brewing Company LLC"/>
    <s v="19700 One Norman Blvd Ste D"/>
    <x v="49"/>
    <x v="0"/>
    <s v="28031"/>
    <x v="2145"/>
    <m/>
    <s v="U"/>
    <s v="N"/>
    <s v="NC-12"/>
    <x v="1"/>
    <x v="0"/>
    <x v="0"/>
    <x v="0"/>
    <x v="0"/>
    <x v="0"/>
    <s v="Y"/>
    <s v="Y"/>
    <s v="Y"/>
    <s v="Y"/>
    <s v="Limited  Liability Company(LLC)"/>
    <s v="N"/>
    <x v="0"/>
    <x v="0"/>
    <x v="0"/>
    <s v="Brewery and/or microbrewery ** &amp;&amp; Brewpub, Tasting Room, Taproom **"/>
    <n v="0"/>
    <n v="0"/>
    <m/>
  </r>
  <r>
    <x v="2149"/>
    <d v="2021-05-29T00:00:00"/>
    <s v="Anchor Coffee Co. INC"/>
    <s v="1320 West D St"/>
    <x v="258"/>
    <x v="0"/>
    <s v="28659"/>
    <x v="2146"/>
    <m/>
    <s v="R"/>
    <s v="Y"/>
    <s v="NC-05"/>
    <x v="0"/>
    <x v="1"/>
    <x v="1"/>
    <x v="0"/>
    <x v="0"/>
    <x v="0"/>
    <s v="Y"/>
    <s v="Y"/>
    <s v="Y"/>
    <s v="Y"/>
    <s v="Corporation"/>
    <s v="Y"/>
    <x v="0"/>
    <x v="0"/>
    <x v="0"/>
    <s v="Other &amp;&amp; Brewpub, Tasting Room, Taproom **"/>
    <n v="0"/>
    <n v="0"/>
    <m/>
  </r>
  <r>
    <x v="2150"/>
    <d v="2021-05-29T00:00:00"/>
    <s v="Granieris Inc"/>
    <s v="983 main st"/>
    <x v="185"/>
    <x v="0"/>
    <s v="28901"/>
    <x v="2147"/>
    <m/>
    <s v="R"/>
    <s v="Y"/>
    <s v="NC-11"/>
    <x v="0"/>
    <x v="1"/>
    <x v="0"/>
    <x v="0"/>
    <x v="1"/>
    <x v="1"/>
    <s v="N"/>
    <s v="Y"/>
    <s v="N"/>
    <s v="Y"/>
    <s v="Corporation"/>
    <s v="Y"/>
    <x v="0"/>
    <x v="0"/>
    <x v="0"/>
    <s v="Restaurant"/>
    <n v="0"/>
    <n v="0"/>
    <m/>
  </r>
  <r>
    <x v="2151"/>
    <d v="2021-05-29T00:00:00"/>
    <s v="Michelle Creel"/>
    <s v="5416 mt Holly-Huntersville rd"/>
    <x v="11"/>
    <x v="0"/>
    <s v="28216"/>
    <x v="2148"/>
    <m/>
    <s v="U"/>
    <s v="N"/>
    <s v="NC-12"/>
    <x v="0"/>
    <x v="1"/>
    <x v="0"/>
    <x v="1"/>
    <x v="1"/>
    <x v="1"/>
    <s v="Y"/>
    <s v="Y"/>
    <s v="N"/>
    <s v="Y"/>
    <s v="Limited  Liability Company(LLC)"/>
    <s v="N"/>
    <x v="0"/>
    <x v="0"/>
    <x v="0"/>
    <s v="Bar, Saloon, Lounge, Tavern"/>
    <n v="0"/>
    <n v="0"/>
    <m/>
  </r>
  <r>
    <x v="2152"/>
    <d v="2021-05-29T00:00:00"/>
    <s v="Summit in Duck LLC"/>
    <s v="1314 Duck Rd."/>
    <x v="278"/>
    <x v="0"/>
    <s v="27949"/>
    <x v="2149"/>
    <m/>
    <s v="U"/>
    <s v="Y"/>
    <s v="NC-03"/>
    <x v="1"/>
    <x v="1"/>
    <x v="0"/>
    <x v="1"/>
    <x v="0"/>
    <x v="0"/>
    <s v="Y"/>
    <s v="N"/>
    <s v="N"/>
    <s v="N"/>
    <s v="Limited  Liability Company(LLC)"/>
    <s v="N"/>
    <x v="0"/>
    <x v="0"/>
    <x v="0"/>
    <s v="Restaurant"/>
    <n v="0"/>
    <n v="0"/>
    <m/>
  </r>
  <r>
    <x v="2153"/>
    <d v="2021-05-29T00:00:00"/>
    <s v="Family Dogs LLC"/>
    <s v="306 West Franklin St"/>
    <x v="3"/>
    <x v="0"/>
    <s v="27516"/>
    <x v="2150"/>
    <m/>
    <s v="U"/>
    <s v="Y"/>
    <s v="NC-04"/>
    <x v="1"/>
    <x v="0"/>
    <x v="1"/>
    <x v="0"/>
    <x v="0"/>
    <x v="0"/>
    <s v="Y"/>
    <s v="Y"/>
    <s v="Y"/>
    <s v="Y"/>
    <s v="Limited  Liability Company(LLC)"/>
    <s v="N"/>
    <x v="0"/>
    <x v="0"/>
    <x v="0"/>
    <s v="Restaurant"/>
    <n v="0"/>
    <n v="0"/>
    <m/>
  </r>
  <r>
    <x v="2154"/>
    <d v="2021-05-29T00:00:00"/>
    <s v="The Durham Ice Cream Company LLC"/>
    <s v="117 Market St."/>
    <x v="8"/>
    <x v="0"/>
    <s v="27701"/>
    <x v="2151"/>
    <m/>
    <s v="U"/>
    <s v="Y"/>
    <s v="NC-04"/>
    <x v="0"/>
    <x v="0"/>
    <x v="0"/>
    <x v="0"/>
    <x v="0"/>
    <x v="0"/>
    <s v="Y"/>
    <s v="Y"/>
    <s v="Y"/>
    <s v="Y"/>
    <s v="Limited  Liability Company(LLC)"/>
    <s v="N"/>
    <x v="0"/>
    <x v="0"/>
    <x v="0"/>
    <s v="Snack and Nonalcoholic Beverage Bar"/>
    <n v="0"/>
    <n v="0"/>
    <m/>
  </r>
  <r>
    <x v="2155"/>
    <d v="2021-05-29T00:00:00"/>
    <s v="Goldsboro Subway Inc"/>
    <s v="1330 Cannon Ave Bldg. 3735 AAFES Food Court"/>
    <x v="25"/>
    <x v="0"/>
    <s v="27534"/>
    <x v="2152"/>
    <s v="Subway"/>
    <s v="R"/>
    <s v="N"/>
    <s v="NC-01"/>
    <x v="1"/>
    <x v="0"/>
    <x v="0"/>
    <x v="0"/>
    <x v="0"/>
    <x v="0"/>
    <s v="Y"/>
    <s v="Y"/>
    <s v="Y"/>
    <s v="Y"/>
    <s v="Subchapter S Corporation"/>
    <s v="N"/>
    <x v="0"/>
    <x v="0"/>
    <x v="0"/>
    <s v="Restaurant"/>
    <n v="0"/>
    <n v="0"/>
    <m/>
  </r>
  <r>
    <x v="2156"/>
    <d v="2021-05-29T00:00:00"/>
    <s v="The Rock Bar &amp; Grill LLC"/>
    <s v="276 Watauga Village Dr Ste G"/>
    <x v="48"/>
    <x v="0"/>
    <s v="28607"/>
    <x v="2153"/>
    <m/>
    <s v="R"/>
    <s v="Y"/>
    <s v="NC-05"/>
    <x v="0"/>
    <x v="1"/>
    <x v="1"/>
    <x v="1"/>
    <x v="1"/>
    <x v="1"/>
    <s v="Y"/>
    <s v="Y"/>
    <s v="N"/>
    <s v="Y"/>
    <s v="Limited  Liability Company(LLC)"/>
    <s v="N"/>
    <x v="0"/>
    <x v="0"/>
    <x v="0"/>
    <s v="Other &amp;&amp; Restaurant"/>
    <n v="0"/>
    <n v="0"/>
    <m/>
  </r>
  <r>
    <x v="2157"/>
    <d v="2021-05-29T00:00:00"/>
    <s v="Farwin Foods Inc"/>
    <s v="1802 Martin Luther King Jr Blvd"/>
    <x v="3"/>
    <x v="0"/>
    <s v="27514"/>
    <x v="2154"/>
    <s v="Jersey Mike's"/>
    <s v="U"/>
    <s v="N"/>
    <s v="NC-04"/>
    <x v="0"/>
    <x v="1"/>
    <x v="1"/>
    <x v="0"/>
    <x v="0"/>
    <x v="0"/>
    <s v="Y"/>
    <s v="Y"/>
    <s v="Y"/>
    <s v="Y"/>
    <s v="Corporation"/>
    <s v="N"/>
    <x v="0"/>
    <x v="0"/>
    <x v="0"/>
    <s v="Restaurant"/>
    <n v="0"/>
    <n v="0"/>
    <m/>
  </r>
  <r>
    <x v="2158"/>
    <d v="2021-05-29T00:00:00"/>
    <s v="Get Vocal Entertainment LLC"/>
    <s v="1078 Tunnel Road Suites A&amp;B"/>
    <x v="9"/>
    <x v="0"/>
    <s v="28711"/>
    <x v="2155"/>
    <m/>
    <s v="U"/>
    <s v="N"/>
    <s v="NC-11"/>
    <x v="1"/>
    <x v="1"/>
    <x v="1"/>
    <x v="0"/>
    <x v="0"/>
    <x v="0"/>
    <s v="Y"/>
    <s v="Y"/>
    <s v="Y"/>
    <s v="Y"/>
    <s v="Corporation"/>
    <s v="N"/>
    <x v="0"/>
    <x v="0"/>
    <x v="0"/>
    <s v="Restaurant"/>
    <n v="0"/>
    <n v="0"/>
    <m/>
  </r>
  <r>
    <x v="2159"/>
    <d v="2021-05-29T00:00:00"/>
    <s v="R&amp;J ENTERPRISES OF CLEVELAND COUNTY INC."/>
    <s v="1025 Kiser St 1932 Topic street"/>
    <x v="158"/>
    <x v="0"/>
    <s v="28152"/>
    <x v="2156"/>
    <m/>
    <s v="R"/>
    <s v="N"/>
    <s v="NC-05"/>
    <x v="0"/>
    <x v="0"/>
    <x v="0"/>
    <x v="0"/>
    <x v="0"/>
    <x v="0"/>
    <s v="Y"/>
    <s v="Y"/>
    <s v="Y"/>
    <s v="Y"/>
    <s v="Corporation"/>
    <s v="N"/>
    <x v="0"/>
    <x v="0"/>
    <x v="0"/>
    <s v="Restaurant"/>
    <n v="0"/>
    <n v="0"/>
    <m/>
  </r>
  <r>
    <x v="2160"/>
    <d v="2021-05-29T00:00:00"/>
    <s v="JMCH FOODS INC"/>
    <s v="6118 Farrington Rd Suite C"/>
    <x v="3"/>
    <x v="0"/>
    <s v="27517"/>
    <x v="2157"/>
    <s v="Jersey Mike's"/>
    <s v="U"/>
    <s v="N"/>
    <s v="NC-04"/>
    <x v="0"/>
    <x v="1"/>
    <x v="1"/>
    <x v="0"/>
    <x v="0"/>
    <x v="0"/>
    <s v="Y"/>
    <s v="Y"/>
    <s v="Y"/>
    <s v="Y"/>
    <s v="Corporation"/>
    <s v="N"/>
    <x v="0"/>
    <x v="0"/>
    <x v="0"/>
    <s v="Restaurant"/>
    <n v="0"/>
    <n v="0"/>
    <m/>
  </r>
  <r>
    <x v="2161"/>
    <d v="2021-05-29T00:00:00"/>
    <s v="The Farmer's Kitchen LLC"/>
    <s v="333 Main Street"/>
    <x v="279"/>
    <x v="0"/>
    <s v="27508"/>
    <x v="2158"/>
    <m/>
    <s v="R"/>
    <s v="Y"/>
    <s v="NC-04"/>
    <x v="1"/>
    <x v="0"/>
    <x v="1"/>
    <x v="0"/>
    <x v="0"/>
    <x v="0"/>
    <s v="Y"/>
    <s v="Y"/>
    <s v="Y"/>
    <s v="Y"/>
    <s v="Limited  Liability Company(LLC)"/>
    <s v="Y"/>
    <x v="0"/>
    <x v="0"/>
    <x v="0"/>
    <s v="Restaurant"/>
    <n v="0"/>
    <n v="0"/>
    <m/>
  </r>
  <r>
    <x v="2162"/>
    <d v="2021-05-29T00:00:00"/>
    <s v="JIANG'S GARDEN LLC"/>
    <s v="2403 Battleground Ave Ste 5"/>
    <x v="12"/>
    <x v="0"/>
    <s v="27408"/>
    <x v="2159"/>
    <m/>
    <s v="U"/>
    <s v="N"/>
    <s v="NC-06"/>
    <x v="1"/>
    <x v="0"/>
    <x v="0"/>
    <x v="0"/>
    <x v="0"/>
    <x v="0"/>
    <s v="Y"/>
    <s v="Y"/>
    <s v="Y"/>
    <s v="Y"/>
    <s v="Limited  Liability Company(LLC)"/>
    <s v="N"/>
    <x v="0"/>
    <x v="0"/>
    <x v="0"/>
    <s v="Restaurant"/>
    <n v="0"/>
    <n v="0"/>
    <m/>
  </r>
  <r>
    <x v="2163"/>
    <d v="2021-05-29T00:00:00"/>
    <s v="Tasty Taps LLC"/>
    <s v="734 E Mountain St"/>
    <x v="18"/>
    <x v="0"/>
    <s v="27284"/>
    <x v="2160"/>
    <m/>
    <s v="U"/>
    <s v="Y"/>
    <s v="NC-06"/>
    <x v="0"/>
    <x v="1"/>
    <x v="0"/>
    <x v="0"/>
    <x v="0"/>
    <x v="0"/>
    <s v="Y"/>
    <s v="Y"/>
    <s v="Y"/>
    <s v="Y"/>
    <s v="Corporation"/>
    <s v="N"/>
    <x v="0"/>
    <x v="0"/>
    <x v="0"/>
    <s v="Bar, Saloon, Lounge, Tavern"/>
    <n v="0"/>
    <n v="0"/>
    <m/>
  </r>
  <r>
    <x v="2164"/>
    <d v="2021-05-29T00:00:00"/>
    <s v="TMW Retail LLC"/>
    <s v="120 E Chatham St"/>
    <x v="28"/>
    <x v="0"/>
    <s v="27511"/>
    <x v="2161"/>
    <m/>
    <s v="U"/>
    <s v="N"/>
    <s v="NC-02"/>
    <x v="1"/>
    <x v="1"/>
    <x v="1"/>
    <x v="1"/>
    <x v="1"/>
    <x v="1"/>
    <s v="Y"/>
    <s v="Y"/>
    <s v="Y"/>
    <s v="Y"/>
    <s v="Limited  Liability Company(LLC)"/>
    <s v="N"/>
    <x v="0"/>
    <x v="0"/>
    <x v="0"/>
    <s v="Brewpub, Tasting Room, Taproom **"/>
    <n v="0"/>
    <n v="0"/>
    <m/>
  </r>
  <r>
    <x v="2165"/>
    <d v="2021-05-29T00:00:00"/>
    <s v="MSWG Cary West LLC"/>
    <s v="5020 Arco St"/>
    <x v="28"/>
    <x v="0"/>
    <s v="27519"/>
    <x v="2162"/>
    <s v="Moe's Southwest Grill"/>
    <s v="U"/>
    <s v="N"/>
    <s v="NC-02"/>
    <x v="0"/>
    <x v="0"/>
    <x v="1"/>
    <x v="0"/>
    <x v="0"/>
    <x v="0"/>
    <s v="N"/>
    <s v="Y"/>
    <s v="Y"/>
    <s v="Y"/>
    <s v="Limited  Liability Company(LLC)"/>
    <s v="N"/>
    <x v="0"/>
    <x v="0"/>
    <x v="0"/>
    <s v="Restaurant"/>
    <n v="0"/>
    <n v="0"/>
    <m/>
  </r>
  <r>
    <x v="2166"/>
    <d v="2021-05-29T00:00:00"/>
    <s v="Athena Hospitality CT LLC"/>
    <s v="4325 Glenwood Ave Suite 2050"/>
    <x v="4"/>
    <x v="0"/>
    <s v="27612"/>
    <x v="2163"/>
    <m/>
    <s v="U"/>
    <s v="N"/>
    <s v="NC-02"/>
    <x v="0"/>
    <x v="1"/>
    <x v="0"/>
    <x v="0"/>
    <x v="0"/>
    <x v="0"/>
    <s v="Y"/>
    <s v="Y"/>
    <s v="Y"/>
    <s v="Y"/>
    <s v="Limited  Liability Company(LLC)"/>
    <s v="N"/>
    <x v="0"/>
    <x v="0"/>
    <x v="0"/>
    <s v="Restaurant"/>
    <n v="0"/>
    <n v="0"/>
    <m/>
  </r>
  <r>
    <x v="2167"/>
    <d v="2021-05-29T00:00:00"/>
    <s v="Masiello Enterprises Inc"/>
    <s v="60 S Main St."/>
    <x v="68"/>
    <x v="0"/>
    <s v="28752"/>
    <x v="2164"/>
    <m/>
    <s v="R"/>
    <s v="Y"/>
    <s v="NC-11"/>
    <x v="0"/>
    <x v="1"/>
    <x v="1"/>
    <x v="0"/>
    <x v="1"/>
    <x v="0"/>
    <s v="Y"/>
    <s v="N"/>
    <s v="N"/>
    <s v="Y"/>
    <s v="Subchapter S Corporation"/>
    <s v="N"/>
    <x v="0"/>
    <x v="0"/>
    <x v="0"/>
    <s v="Restaurant"/>
    <n v="0"/>
    <n v="0"/>
    <m/>
  </r>
  <r>
    <x v="2168"/>
    <d v="2021-05-29T00:00:00"/>
    <s v="Rachie B's Inc."/>
    <s v="2002 New Garden Rd Unit 208"/>
    <x v="12"/>
    <x v="0"/>
    <s v="27410"/>
    <x v="2165"/>
    <m/>
    <s v="U"/>
    <s v="N"/>
    <s v="NC-06"/>
    <x v="1"/>
    <x v="0"/>
    <x v="0"/>
    <x v="0"/>
    <x v="0"/>
    <x v="0"/>
    <s v="Y"/>
    <s v="Y"/>
    <s v="Y"/>
    <s v="Y"/>
    <s v="Corporation"/>
    <s v="N"/>
    <x v="0"/>
    <x v="0"/>
    <x v="0"/>
    <s v="Restaurant"/>
    <n v="0"/>
    <n v="0"/>
    <m/>
  </r>
  <r>
    <x v="2169"/>
    <d v="2021-05-29T00:00:00"/>
    <s v="Wilkesboro SF LLC"/>
    <s v="1510 Winkler Mill Rd Ext"/>
    <x v="139"/>
    <x v="0"/>
    <s v="28697"/>
    <x v="2166"/>
    <s v="sweetFrog"/>
    <s v="R"/>
    <s v="N"/>
    <s v="NC-05"/>
    <x v="0"/>
    <x v="0"/>
    <x v="0"/>
    <x v="0"/>
    <x v="0"/>
    <x v="0"/>
    <s v="Y"/>
    <s v="Y"/>
    <s v="Y"/>
    <s v="Y"/>
    <s v="Corporation"/>
    <s v="N"/>
    <x v="0"/>
    <x v="0"/>
    <x v="0"/>
    <s v="Snack and Nonalcoholic Beverage Bar"/>
    <n v="0"/>
    <n v="0"/>
    <m/>
  </r>
  <r>
    <x v="2170"/>
    <d v="2021-05-29T00:00:00"/>
    <s v="BIG AL'S BBQ &amp; CATERING SERVICES INC."/>
    <s v="2920 forestville road ste 150"/>
    <x v="4"/>
    <x v="0"/>
    <s v="27616"/>
    <x v="2167"/>
    <m/>
    <s v="U"/>
    <s v="N"/>
    <s v="NC-02"/>
    <x v="0"/>
    <x v="1"/>
    <x v="1"/>
    <x v="0"/>
    <x v="1"/>
    <x v="0"/>
    <s v="N"/>
    <s v="Y"/>
    <s v="Y"/>
    <s v="Y"/>
    <s v="Corporation"/>
    <s v="Y"/>
    <x v="0"/>
    <x v="0"/>
    <x v="0"/>
    <s v="Restaurant"/>
    <n v="0"/>
    <n v="0"/>
    <m/>
  </r>
  <r>
    <x v="2171"/>
    <d v="2021-05-29T00:00:00"/>
    <s v="580 Craft Beer LLC"/>
    <s v="354 EAST ST"/>
    <x v="114"/>
    <x v="0"/>
    <s v="27312"/>
    <x v="2168"/>
    <m/>
    <s v="R"/>
    <s v="N"/>
    <s v="NC-04"/>
    <x v="0"/>
    <x v="1"/>
    <x v="0"/>
    <x v="1"/>
    <x v="1"/>
    <x v="0"/>
    <s v="Y"/>
    <s v="Y"/>
    <s v="Y"/>
    <s v="Y"/>
    <s v="Limited  Liability Company(LLC)"/>
    <s v="N"/>
    <x v="0"/>
    <x v="0"/>
    <x v="0"/>
    <s v="Bar, Saloon, Lounge, Tavern"/>
    <n v="0"/>
    <n v="0"/>
    <m/>
  </r>
  <r>
    <x v="2172"/>
    <d v="2021-05-29T00:00:00"/>
    <s v="Postmaster Cary LLC"/>
    <s v="160 E Cedar St"/>
    <x v="28"/>
    <x v="0"/>
    <s v="27511"/>
    <x v="2169"/>
    <m/>
    <s v="U"/>
    <s v="N"/>
    <s v="NC-02"/>
    <x v="0"/>
    <x v="1"/>
    <x v="0"/>
    <x v="1"/>
    <x v="1"/>
    <x v="1"/>
    <s v="N"/>
    <s v="N"/>
    <s v="N"/>
    <s v="N"/>
    <s v="Limited  Liability Company(LLC)"/>
    <s v="N"/>
    <x v="0"/>
    <x v="0"/>
    <x v="0"/>
    <s v="Restaurant"/>
    <n v="0"/>
    <n v="0"/>
    <m/>
  </r>
  <r>
    <x v="2173"/>
    <d v="2021-05-29T00:00:00"/>
    <s v="Jibarra Cary Inc."/>
    <s v="1388 Kildaire Farm Rd"/>
    <x v="28"/>
    <x v="0"/>
    <s v="27511"/>
    <x v="2170"/>
    <m/>
    <s v="U"/>
    <s v="Y"/>
    <s v="NC-02"/>
    <x v="1"/>
    <x v="0"/>
    <x v="0"/>
    <x v="0"/>
    <x v="0"/>
    <x v="0"/>
    <s v="N"/>
    <s v="Y"/>
    <s v="Y"/>
    <s v="Y"/>
    <s v="Subchapter S Corporation"/>
    <s v="N"/>
    <x v="0"/>
    <x v="0"/>
    <x v="0"/>
    <s v="Restaurant"/>
    <n v="0"/>
    <n v="0"/>
    <m/>
  </r>
  <r>
    <x v="2174"/>
    <d v="2021-05-29T00:00:00"/>
    <s v="Hudson Brothers Deli LLC"/>
    <s v="115 S Lee St"/>
    <x v="195"/>
    <x v="0"/>
    <s v="28379"/>
    <x v="2171"/>
    <m/>
    <s v="R"/>
    <s v="Y"/>
    <s v="NC-09"/>
    <x v="1"/>
    <x v="0"/>
    <x v="0"/>
    <x v="0"/>
    <x v="0"/>
    <x v="0"/>
    <s v="Y"/>
    <s v="N"/>
    <s v="Y"/>
    <s v="Y"/>
    <s v="Limited  Liability Company(LLC)"/>
    <s v="Y"/>
    <x v="0"/>
    <x v="0"/>
    <x v="0"/>
    <s v="Restaurant"/>
    <n v="0"/>
    <n v="0"/>
    <m/>
  </r>
  <r>
    <x v="2175"/>
    <d v="2021-05-29T00:00:00"/>
    <s v="MILANO PIZZA INC"/>
    <s v="343 Nc Highway 68 S"/>
    <x v="12"/>
    <x v="0"/>
    <s v="27409"/>
    <x v="2172"/>
    <m/>
    <s v="U"/>
    <s v="N"/>
    <s v="NC-06"/>
    <x v="1"/>
    <x v="0"/>
    <x v="0"/>
    <x v="0"/>
    <x v="0"/>
    <x v="0"/>
    <s v="Y"/>
    <s v="Y"/>
    <s v="Y"/>
    <s v="Y"/>
    <s v="Corporation"/>
    <s v="N"/>
    <x v="0"/>
    <x v="0"/>
    <x v="0"/>
    <s v="Restaurant"/>
    <n v="0"/>
    <n v="0"/>
    <m/>
  </r>
  <r>
    <x v="2176"/>
    <d v="2021-05-29T00:00:00"/>
    <s v="CDK PIZZA INC."/>
    <s v="2305 S College Rd"/>
    <x v="0"/>
    <x v="0"/>
    <s v="28412"/>
    <x v="2173"/>
    <m/>
    <s v="U"/>
    <s v="N"/>
    <s v="NC-07"/>
    <x v="0"/>
    <x v="1"/>
    <x v="0"/>
    <x v="0"/>
    <x v="0"/>
    <x v="0"/>
    <s v="Y"/>
    <s v="Y"/>
    <s v="Y"/>
    <s v="Y"/>
    <s v="Subchapter S Corporation"/>
    <s v="N"/>
    <x v="0"/>
    <x v="0"/>
    <x v="0"/>
    <s v="Restaurant"/>
    <n v="0"/>
    <n v="0"/>
    <m/>
  </r>
  <r>
    <x v="2177"/>
    <d v="2021-05-29T00:00:00"/>
    <s v="Jubala Village Coffee"/>
    <s v="8450 Honeycutt Rd 104"/>
    <x v="4"/>
    <x v="0"/>
    <s v="27615"/>
    <x v="2174"/>
    <m/>
    <s v="U"/>
    <s v="N"/>
    <s v="NC-02"/>
    <x v="0"/>
    <x v="1"/>
    <x v="1"/>
    <x v="0"/>
    <x v="1"/>
    <x v="1"/>
    <s v="Y"/>
    <s v="N"/>
    <s v="N"/>
    <s v="N"/>
    <s v="Corporation"/>
    <s v="N"/>
    <x v="0"/>
    <x v="0"/>
    <x v="0"/>
    <s v="Restaurant"/>
    <n v="0"/>
    <n v="0"/>
    <m/>
  </r>
  <r>
    <x v="2178"/>
    <d v="2021-05-29T00:00:00"/>
    <s v="Pattan's Downtown Grille LLC"/>
    <s v="228 A East Washington St"/>
    <x v="195"/>
    <x v="0"/>
    <s v="28379"/>
    <x v="2175"/>
    <m/>
    <s v="R"/>
    <s v="Y"/>
    <s v="NC-09"/>
    <x v="0"/>
    <x v="0"/>
    <x v="1"/>
    <x v="0"/>
    <x v="0"/>
    <x v="0"/>
    <s v="Y"/>
    <s v="Y"/>
    <s v="Y"/>
    <s v="Y"/>
    <s v="Limited  Liability Company(LLC)"/>
    <s v="Y"/>
    <x v="0"/>
    <x v="0"/>
    <x v="0"/>
    <s v="Restaurant"/>
    <n v="0"/>
    <n v="0"/>
    <m/>
  </r>
  <r>
    <x v="2179"/>
    <d v="2021-05-29T00:00:00"/>
    <s v="TuskerNC LLC"/>
    <s v="40 Lakeshore Dr"/>
    <x v="9"/>
    <x v="0"/>
    <s v="28804"/>
    <x v="2176"/>
    <m/>
    <s v="U"/>
    <s v="N"/>
    <s v="NC-11"/>
    <x v="0"/>
    <x v="0"/>
    <x v="0"/>
    <x v="0"/>
    <x v="1"/>
    <x v="0"/>
    <s v="Y"/>
    <s v="Y"/>
    <s v="Y"/>
    <s v="Y"/>
    <s v="Limited  Liability Company(LLC)"/>
    <s v="N"/>
    <x v="0"/>
    <x v="0"/>
    <x v="0"/>
    <s v="Restaurant"/>
    <n v="0"/>
    <n v="0"/>
    <m/>
  </r>
  <r>
    <x v="2180"/>
    <d v="2021-05-29T00:00:00"/>
    <s v="Michelangelo's"/>
    <s v="7280 GB Alford HWY"/>
    <x v="88"/>
    <x v="0"/>
    <s v="27540"/>
    <x v="2177"/>
    <m/>
    <s v="R"/>
    <s v="N"/>
    <s v="NC-02"/>
    <x v="0"/>
    <x v="1"/>
    <x v="1"/>
    <x v="0"/>
    <x v="0"/>
    <x v="0"/>
    <s v="Y"/>
    <s v="Y"/>
    <s v="Y"/>
    <s v="Y"/>
    <s v="Corporation"/>
    <s v="N"/>
    <x v="0"/>
    <x v="0"/>
    <x v="0"/>
    <s v="Restaurant"/>
    <n v="0"/>
    <n v="0"/>
    <m/>
  </r>
  <r>
    <x v="2181"/>
    <d v="2021-05-29T00:00:00"/>
    <s v="Moonrakers Properties LLC"/>
    <s v="1107 Ann St"/>
    <x v="105"/>
    <x v="0"/>
    <s v="28516"/>
    <x v="2178"/>
    <m/>
    <s v="R"/>
    <s v="Y"/>
    <s v="NC-03"/>
    <x v="0"/>
    <x v="1"/>
    <x v="1"/>
    <x v="1"/>
    <x v="0"/>
    <x v="0"/>
    <s v="N"/>
    <s v="Y"/>
    <s v="Y"/>
    <s v="Y"/>
    <s v="Limited  Liability Company(LLC)"/>
    <s v="N"/>
    <x v="0"/>
    <x v="0"/>
    <x v="0"/>
    <s v="Restaurant"/>
    <n v="0"/>
    <n v="0"/>
    <m/>
  </r>
  <r>
    <x v="2182"/>
    <d v="2021-05-29T00:00:00"/>
    <s v="Brandys INC"/>
    <s v="108 Eric Court B"/>
    <x v="34"/>
    <x v="0"/>
    <s v="27858"/>
    <x v="2179"/>
    <m/>
    <s v="U"/>
    <s v="N"/>
    <s v="NC-01"/>
    <x v="0"/>
    <x v="1"/>
    <x v="0"/>
    <x v="1"/>
    <x v="0"/>
    <x v="1"/>
    <s v="Y"/>
    <s v="N"/>
    <s v="N"/>
    <s v="N"/>
    <s v="Limited  Liability Company(LLC)"/>
    <s v="N"/>
    <x v="0"/>
    <x v="0"/>
    <x v="0"/>
    <s v="Food Stand, Food Truck, Food Cart"/>
    <n v="0"/>
    <n v="0"/>
    <m/>
  </r>
  <r>
    <x v="2183"/>
    <d v="2021-05-29T00:00:00"/>
    <s v="Red Radish Triad Inc"/>
    <s v="428 N Main St Ste F"/>
    <x v="18"/>
    <x v="0"/>
    <s v="27284"/>
    <x v="2180"/>
    <m/>
    <s v="U"/>
    <s v="N"/>
    <s v="NC-06"/>
    <x v="0"/>
    <x v="0"/>
    <x v="0"/>
    <x v="0"/>
    <x v="0"/>
    <x v="0"/>
    <s v="Y"/>
    <s v="Y"/>
    <s v="Y"/>
    <s v="Y"/>
    <s v="Corporation"/>
    <s v="N"/>
    <x v="0"/>
    <x v="0"/>
    <x v="0"/>
    <s v="Caterer"/>
    <n v="0"/>
    <n v="0"/>
    <m/>
  </r>
  <r>
    <x v="2184"/>
    <d v="2021-05-29T00:00:00"/>
    <s v="Myra's Inc."/>
    <s v="212 Main St W"/>
    <x v="171"/>
    <x v="0"/>
    <s v="28690"/>
    <x v="2181"/>
    <m/>
    <s v="R"/>
    <s v="N"/>
    <s v="NC-05"/>
    <x v="0"/>
    <x v="1"/>
    <x v="1"/>
    <x v="1"/>
    <x v="1"/>
    <x v="0"/>
    <s v="N"/>
    <s v="N"/>
    <s v="Y"/>
    <s v="Y"/>
    <s v="Corporation"/>
    <s v="N"/>
    <x v="0"/>
    <x v="0"/>
    <x v="0"/>
    <s v="Caterer &amp;&amp; Restaurant"/>
    <n v="0"/>
    <n v="0"/>
    <m/>
  </r>
  <r>
    <x v="2185"/>
    <d v="2021-05-29T00:00:00"/>
    <s v="Class One Management LLC"/>
    <s v="1450 US Hwy 70 W"/>
    <x v="127"/>
    <x v="0"/>
    <s v="27529"/>
    <x v="2182"/>
    <s v="IHOP"/>
    <s v="U"/>
    <s v="Y"/>
    <s v="NC-02"/>
    <x v="0"/>
    <x v="1"/>
    <x v="0"/>
    <x v="0"/>
    <x v="1"/>
    <x v="0"/>
    <s v="N"/>
    <s v="Y"/>
    <s v="Y"/>
    <s v="Y"/>
    <s v="Limited  Liability Company(LLC)"/>
    <s v="Y"/>
    <x v="0"/>
    <x v="0"/>
    <x v="0"/>
    <s v="Restaurant"/>
    <n v="0"/>
    <n v="0"/>
    <m/>
  </r>
  <r>
    <x v="2186"/>
    <d v="2021-05-29T00:00:00"/>
    <s v="JCD4 Inc."/>
    <s v="8903 E OAK ISLAND DR SUITE 1"/>
    <x v="280"/>
    <x v="0"/>
    <s v="28465"/>
    <x v="2183"/>
    <m/>
    <s v="R"/>
    <s v="N"/>
    <s v="NC-07"/>
    <x v="0"/>
    <x v="0"/>
    <x v="1"/>
    <x v="0"/>
    <x v="0"/>
    <x v="0"/>
    <s v="Y"/>
    <s v="Y"/>
    <s v="Y"/>
    <s v="Y"/>
    <s v="Corporation"/>
    <s v="N"/>
    <x v="0"/>
    <x v="0"/>
    <x v="0"/>
    <s v="Restaurant"/>
    <n v="0"/>
    <n v="0"/>
    <m/>
  </r>
  <r>
    <x v="2187"/>
    <d v="2021-05-29T00:00:00"/>
    <s v="ABCotrone Hospitality LLC"/>
    <s v="411 B Pisgah Church Rd"/>
    <x v="12"/>
    <x v="0"/>
    <s v="27455"/>
    <x v="2184"/>
    <m/>
    <s v="U"/>
    <s v="N"/>
    <s v="NC-06"/>
    <x v="0"/>
    <x v="1"/>
    <x v="1"/>
    <x v="0"/>
    <x v="1"/>
    <x v="0"/>
    <s v="Y"/>
    <s v="Y"/>
    <s v="N"/>
    <s v="Y"/>
    <s v="Limited  Liability Company(LLC)"/>
    <s v="N"/>
    <x v="0"/>
    <x v="0"/>
    <x v="0"/>
    <s v="Restaurant"/>
    <n v="0"/>
    <n v="0"/>
    <m/>
  </r>
  <r>
    <x v="2188"/>
    <d v="2021-05-29T00:00:00"/>
    <s v="Karmic Eats LLC"/>
    <s v="111 East Main Street"/>
    <x v="32"/>
    <x v="0"/>
    <s v="27510"/>
    <x v="2185"/>
    <m/>
    <s v="U"/>
    <s v="N"/>
    <s v="NC-04"/>
    <x v="0"/>
    <x v="1"/>
    <x v="0"/>
    <x v="0"/>
    <x v="0"/>
    <x v="0"/>
    <s v="Y"/>
    <s v="Y"/>
    <s v="Y"/>
    <s v="Y"/>
    <s v="Limited  Liability Company(LLC)"/>
    <s v="Y"/>
    <x v="0"/>
    <x v="0"/>
    <x v="0"/>
    <s v="Restaurant"/>
    <n v="0"/>
    <n v="0"/>
    <m/>
  </r>
  <r>
    <x v="2189"/>
    <d v="2021-05-29T00:00:00"/>
    <s v="Foghorn Leghorn LLC"/>
    <s v="705 S Sharon Amity Rd"/>
    <x v="11"/>
    <x v="0"/>
    <s v="28211"/>
    <x v="2186"/>
    <m/>
    <s v="U"/>
    <s v="N"/>
    <s v="NC-09"/>
    <x v="1"/>
    <x v="1"/>
    <x v="1"/>
    <x v="0"/>
    <x v="0"/>
    <x v="0"/>
    <s v="Y"/>
    <s v="Y"/>
    <s v="Y"/>
    <s v="Y"/>
    <s v="Limited  Liability Company(LLC)"/>
    <s v="N"/>
    <x v="0"/>
    <x v="0"/>
    <x v="0"/>
    <s v="Restaurant"/>
    <n v="0"/>
    <n v="0"/>
    <m/>
  </r>
  <r>
    <x v="2190"/>
    <d v="2021-05-29T00:00:00"/>
    <s v="J's COOP Co."/>
    <s v="139 W Main St"/>
    <x v="149"/>
    <x v="0"/>
    <s v="28160"/>
    <x v="2187"/>
    <m/>
    <s v="R"/>
    <s v="Y"/>
    <s v="NC-05"/>
    <x v="1"/>
    <x v="0"/>
    <x v="1"/>
    <x v="1"/>
    <x v="0"/>
    <x v="0"/>
    <s v="Y"/>
    <s v="Y"/>
    <s v="Y"/>
    <s v="Y"/>
    <s v="Subchapter S Corporation"/>
    <s v="Y"/>
    <x v="0"/>
    <x v="0"/>
    <x v="0"/>
    <s v="Restaurant"/>
    <n v="0"/>
    <n v="0"/>
    <m/>
  </r>
  <r>
    <x v="2191"/>
    <d v="2021-05-29T00:00:00"/>
    <s v="Gilder Food Group LLC"/>
    <s v="1514 Us 70 Hwy W"/>
    <x v="127"/>
    <x v="0"/>
    <s v="27529"/>
    <x v="2188"/>
    <m/>
    <s v="U"/>
    <s v="Y"/>
    <s v="NC-02"/>
    <x v="1"/>
    <x v="1"/>
    <x v="0"/>
    <x v="0"/>
    <x v="0"/>
    <x v="0"/>
    <s v="Y"/>
    <s v="Y"/>
    <s v="Y"/>
    <s v="Y"/>
    <s v="Limited  Liability Company(LLC)"/>
    <s v="Y"/>
    <x v="0"/>
    <x v="0"/>
    <x v="0"/>
    <s v="Restaurant"/>
    <n v="0"/>
    <n v="0"/>
    <m/>
  </r>
  <r>
    <x v="2192"/>
    <d v="2021-05-29T00:00:00"/>
    <s v="Barrique LLC"/>
    <s v="217 N. John St."/>
    <x v="25"/>
    <x v="0"/>
    <s v="27530"/>
    <x v="2189"/>
    <m/>
    <s v="R"/>
    <s v="Y"/>
    <s v="NC-01"/>
    <x v="0"/>
    <x v="1"/>
    <x v="1"/>
    <x v="0"/>
    <x v="1"/>
    <x v="1"/>
    <s v="Y"/>
    <s v="Y"/>
    <s v="N"/>
    <s v="Y"/>
    <s v="Limited  Liability Company(LLC)"/>
    <s v="Y"/>
    <x v="0"/>
    <x v="0"/>
    <x v="0"/>
    <s v="Restaurant"/>
    <n v="0"/>
    <n v="0"/>
    <m/>
  </r>
  <r>
    <x v="2193"/>
    <d v="2021-05-29T00:00:00"/>
    <s v="Bad Boy Foods LLC"/>
    <s v="313 Pollock St"/>
    <x v="130"/>
    <x v="0"/>
    <s v="28560"/>
    <x v="2190"/>
    <m/>
    <s v="U"/>
    <s v="Y"/>
    <s v="NC-03"/>
    <x v="1"/>
    <x v="0"/>
    <x v="0"/>
    <x v="0"/>
    <x v="0"/>
    <x v="0"/>
    <s v="Y"/>
    <s v="Y"/>
    <s v="Y"/>
    <s v="Y"/>
    <s v="Limited  Liability Company(LLC)"/>
    <s v="N"/>
    <x v="0"/>
    <x v="0"/>
    <x v="0"/>
    <s v="Restaurant"/>
    <n v="0"/>
    <n v="0"/>
    <m/>
  </r>
  <r>
    <x v="2194"/>
    <d v="2021-05-29T00:00:00"/>
    <s v="Mt Everest inc"/>
    <s v="5038 Peters Creek Pkwy Unit 160"/>
    <x v="54"/>
    <x v="0"/>
    <n v="27127"/>
    <x v="2191"/>
    <m/>
    <s v="U"/>
    <s v="N"/>
    <s v="NC-06"/>
    <x v="1"/>
    <x v="1"/>
    <x v="1"/>
    <x v="0"/>
    <x v="0"/>
    <x v="0"/>
    <s v="Y"/>
    <s v="Y"/>
    <s v="Y"/>
    <s v="Y"/>
    <s v="Corporation"/>
    <s v="N"/>
    <x v="0"/>
    <x v="0"/>
    <x v="0"/>
    <s v="Restaurant"/>
    <n v="0"/>
    <n v="0"/>
    <m/>
  </r>
  <r>
    <x v="2195"/>
    <d v="2021-05-29T00:00:00"/>
    <s v="Harp Enterprises LLC"/>
    <s v="1423 S 3rd St"/>
    <x v="0"/>
    <x v="0"/>
    <s v="28401"/>
    <x v="2192"/>
    <m/>
    <s v="U"/>
    <s v="Y"/>
    <s v="NC-07"/>
    <x v="1"/>
    <x v="0"/>
    <x v="0"/>
    <x v="0"/>
    <x v="0"/>
    <x v="0"/>
    <s v="Y"/>
    <s v="Y"/>
    <s v="Y"/>
    <s v="Y"/>
    <s v="Limited  Liability Company(LLC)"/>
    <s v="N"/>
    <x v="0"/>
    <x v="0"/>
    <x v="0"/>
    <s v="Restaurant"/>
    <n v="0"/>
    <n v="0"/>
    <m/>
  </r>
  <r>
    <x v="2196"/>
    <d v="2021-05-29T00:00:00"/>
    <s v="MBPJRL Productions LLC"/>
    <s v="11 Buxton Ave"/>
    <x v="9"/>
    <x v="0"/>
    <s v="28801"/>
    <x v="2193"/>
    <m/>
    <s v="U"/>
    <s v="Y"/>
    <s v="NC-11"/>
    <x v="1"/>
    <x v="0"/>
    <x v="0"/>
    <x v="0"/>
    <x v="0"/>
    <x v="0"/>
    <s v="Y"/>
    <s v="Y"/>
    <s v="Y"/>
    <s v="Y"/>
    <s v="Limited  Liability Company(LLC)"/>
    <s v="N"/>
    <x v="0"/>
    <x v="0"/>
    <x v="0"/>
    <s v="Bar, Saloon, Lounge, Tavern"/>
    <n v="0"/>
    <n v="0"/>
    <m/>
  </r>
  <r>
    <x v="2197"/>
    <d v="2021-05-29T00:00:00"/>
    <s v="Blue Valley Group, LLC"/>
    <s v="1000 Lowe's Blvd"/>
    <x v="10"/>
    <x v="0"/>
    <s v="28117"/>
    <x v="2194"/>
    <m/>
    <s v="R"/>
    <s v="N"/>
    <s v="NC-10"/>
    <x v="0"/>
    <x v="1"/>
    <x v="0"/>
    <x v="0"/>
    <x v="1"/>
    <x v="0"/>
    <s v="Y"/>
    <s v="N"/>
    <s v="Y"/>
    <s v="N"/>
    <s v="Limited  Liability Company(LLC)"/>
    <s v="N"/>
    <x v="0"/>
    <x v="0"/>
    <x v="0"/>
    <s v="Snack and Nonalcoholic Beverage Bar"/>
    <n v="0"/>
    <n v="0"/>
    <m/>
  </r>
  <r>
    <x v="2198"/>
    <d v="2021-05-29T00:00:00"/>
    <s v="Sharir Inc"/>
    <s v="5228 Hollyridge Dr"/>
    <x v="4"/>
    <x v="0"/>
    <s v="27612"/>
    <x v="2195"/>
    <m/>
    <s v="U"/>
    <s v="N"/>
    <s v="NC-02"/>
    <x v="1"/>
    <x v="1"/>
    <x v="1"/>
    <x v="0"/>
    <x v="1"/>
    <x v="0"/>
    <s v="Y"/>
    <s v="Y"/>
    <s v="Y"/>
    <s v="Y"/>
    <s v="Limited  Liability Company(LLC)"/>
    <s v="N"/>
    <x v="0"/>
    <x v="0"/>
    <x v="0"/>
    <s v="Bar, Saloon, Lounge, Tavern &amp;&amp; Restaurant"/>
    <n v="0"/>
    <n v="0"/>
    <m/>
  </r>
  <r>
    <x v="2199"/>
    <d v="2021-05-29T00:00:00"/>
    <s v="Anh Nguyen"/>
    <s v="12905 Rosedale Hill Ave"/>
    <x v="45"/>
    <x v="0"/>
    <s v="28078"/>
    <x v="2196"/>
    <m/>
    <s v="U"/>
    <s v="N"/>
    <s v="NC-08"/>
    <x v="0"/>
    <x v="1"/>
    <x v="1"/>
    <x v="0"/>
    <x v="1"/>
    <x v="0"/>
    <s v="N"/>
    <s v="Y"/>
    <s v="Y"/>
    <s v="Y"/>
    <s v="Sole Proprietorship"/>
    <s v="N"/>
    <x v="0"/>
    <x v="0"/>
    <x v="0"/>
    <s v="Restaurant"/>
    <n v="0"/>
    <n v="0"/>
    <m/>
  </r>
  <r>
    <x v="2200"/>
    <d v="2021-05-29T00:00:00"/>
    <s v="Holly Springs Restaurant Group LLC"/>
    <s v="124 Bass Lake Rd"/>
    <x v="88"/>
    <x v="0"/>
    <s v="27540"/>
    <x v="2197"/>
    <m/>
    <s v="R"/>
    <s v="N"/>
    <s v="NC-02"/>
    <x v="0"/>
    <x v="1"/>
    <x v="1"/>
    <x v="1"/>
    <x v="0"/>
    <x v="0"/>
    <s v="Y"/>
    <s v="Y"/>
    <s v="N"/>
    <s v="Y"/>
    <s v="Limited  Liability Company(LLC)"/>
    <s v="N"/>
    <x v="0"/>
    <x v="0"/>
    <x v="0"/>
    <s v="Restaurant"/>
    <n v="0"/>
    <n v="0"/>
    <m/>
  </r>
  <r>
    <x v="2201"/>
    <d v="2021-05-29T00:00:00"/>
    <s v="Randys Enterprises inc"/>
    <s v="5311 S Miami Blvd"/>
    <x v="8"/>
    <x v="0"/>
    <s v="27703"/>
    <x v="2198"/>
    <m/>
    <s v="U"/>
    <s v="N"/>
    <s v="NC-02"/>
    <x v="1"/>
    <x v="0"/>
    <x v="0"/>
    <x v="0"/>
    <x v="0"/>
    <x v="0"/>
    <s v="Y"/>
    <s v="Y"/>
    <s v="Y"/>
    <s v="Y"/>
    <s v="Subchapter S Corporation"/>
    <s v="N"/>
    <x v="0"/>
    <x v="0"/>
    <x v="0"/>
    <s v="Other &amp;&amp; Licensed Alcohol Producer &amp;&amp; Restaurant"/>
    <n v="0"/>
    <n v="0"/>
    <m/>
  </r>
  <r>
    <x v="2202"/>
    <d v="2021-05-29T00:00:00"/>
    <s v="Fullsteam Brewery LLC"/>
    <s v="726 Rigsbee Ave"/>
    <x v="8"/>
    <x v="0"/>
    <s v="27701"/>
    <x v="2199"/>
    <m/>
    <s v="U"/>
    <s v="Y"/>
    <s v="NC-04"/>
    <x v="1"/>
    <x v="0"/>
    <x v="0"/>
    <x v="0"/>
    <x v="0"/>
    <x v="0"/>
    <s v="Y"/>
    <s v="Y"/>
    <s v="Y"/>
    <s v="Y"/>
    <s v="Limited  Liability Company(LLC)"/>
    <s v="N"/>
    <x v="0"/>
    <x v="0"/>
    <x v="0"/>
    <s v="Brewery and/or microbrewery **"/>
    <n v="0"/>
    <n v="0"/>
    <m/>
  </r>
  <r>
    <x v="2203"/>
    <d v="2021-05-29T00:00:00"/>
    <s v="Leli inc"/>
    <s v="3325 Rogers Rd Ste 109"/>
    <x v="14"/>
    <x v="0"/>
    <s v="27587"/>
    <x v="2200"/>
    <m/>
    <s v="U"/>
    <s v="N"/>
    <s v="NC-04"/>
    <x v="1"/>
    <x v="1"/>
    <x v="1"/>
    <x v="0"/>
    <x v="1"/>
    <x v="0"/>
    <s v="Y"/>
    <s v="Y"/>
    <s v="Y"/>
    <s v="Y"/>
    <s v="Corporation"/>
    <s v="N"/>
    <x v="0"/>
    <x v="0"/>
    <x v="0"/>
    <s v="Restaurant"/>
    <n v="0"/>
    <n v="0"/>
    <m/>
  </r>
  <r>
    <x v="2204"/>
    <d v="2021-05-29T00:00:00"/>
    <s v="Big Juicy Burgers LLC"/>
    <s v="343 N Main St"/>
    <x v="7"/>
    <x v="0"/>
    <s v="28792"/>
    <x v="2201"/>
    <m/>
    <s v="R"/>
    <s v="Y"/>
    <s v="NC-11"/>
    <x v="0"/>
    <x v="0"/>
    <x v="1"/>
    <x v="0"/>
    <x v="0"/>
    <x v="0"/>
    <s v="Y"/>
    <s v="Y"/>
    <s v="Y"/>
    <s v="Y"/>
    <s v="Limited  Liability Company(LLC)"/>
    <s v="N"/>
    <x v="0"/>
    <x v="0"/>
    <x v="0"/>
    <s v="Restaurant"/>
    <n v="0"/>
    <n v="0"/>
    <m/>
  </r>
  <r>
    <x v="2205"/>
    <d v="2021-05-29T00:00:00"/>
    <s v="Kevano Carrboro Holdings"/>
    <s v="11015 Emerald Creek Drive"/>
    <x v="4"/>
    <x v="0"/>
    <s v="27617"/>
    <x v="2202"/>
    <m/>
    <s v="U"/>
    <s v="N"/>
    <s v="NC-02"/>
    <x v="0"/>
    <x v="0"/>
    <x v="1"/>
    <x v="0"/>
    <x v="0"/>
    <x v="0"/>
    <s v="Y"/>
    <s v="Y"/>
    <s v="Y"/>
    <s v="Y"/>
    <s v="Limited  Liability Company(LLC)"/>
    <s v="N"/>
    <x v="0"/>
    <x v="0"/>
    <x v="0"/>
    <s v="Bar, Saloon, Lounge, Tavern"/>
    <n v="0"/>
    <n v="0"/>
    <m/>
  </r>
  <r>
    <x v="2206"/>
    <d v="2021-05-29T00:00:00"/>
    <s v="Ayden Subway LLC"/>
    <s v="130 E NC 102 West Suite E"/>
    <x v="224"/>
    <x v="0"/>
    <s v="28513"/>
    <x v="2203"/>
    <s v="Subway"/>
    <s v="U"/>
    <s v="Y"/>
    <s v="NC-01"/>
    <x v="1"/>
    <x v="0"/>
    <x v="0"/>
    <x v="0"/>
    <x v="0"/>
    <x v="0"/>
    <s v="Y"/>
    <s v="Y"/>
    <s v="Y"/>
    <s v="Y"/>
    <s v="Limited  Liability Company(LLC)"/>
    <s v="Y"/>
    <x v="0"/>
    <x v="0"/>
    <x v="0"/>
    <s v="Restaurant"/>
    <n v="0"/>
    <n v="0"/>
    <m/>
  </r>
  <r>
    <x v="2207"/>
    <d v="2021-05-29T00:00:00"/>
    <s v="KRE8 XPERIENCE LLC"/>
    <s v="211 Peachtree Dr S"/>
    <x v="11"/>
    <x v="0"/>
    <s v="28217"/>
    <x v="2204"/>
    <m/>
    <s v="U"/>
    <s v="N"/>
    <s v="NC-09"/>
    <x v="0"/>
    <x v="0"/>
    <x v="0"/>
    <x v="0"/>
    <x v="0"/>
    <x v="0"/>
    <s v="Y"/>
    <s v="Y"/>
    <s v="Y"/>
    <s v="Y"/>
    <s v="Corporation"/>
    <s v="Y"/>
    <x v="0"/>
    <x v="0"/>
    <x v="0"/>
    <s v="Caterer &amp;&amp; Food Stand, Food Truck, Food Cart &amp;&amp; Restaurant"/>
    <n v="0"/>
    <n v="0"/>
    <m/>
  </r>
  <r>
    <x v="2208"/>
    <d v="2021-05-29T00:00:00"/>
    <s v="42nd Street Tavern INC."/>
    <s v="1415 42nd St"/>
    <x v="0"/>
    <x v="0"/>
    <s v="28403"/>
    <x v="2205"/>
    <m/>
    <s v="U"/>
    <s v="Y"/>
    <s v="NC-07"/>
    <x v="1"/>
    <x v="0"/>
    <x v="0"/>
    <x v="0"/>
    <x v="0"/>
    <x v="0"/>
    <s v="Y"/>
    <s v="Y"/>
    <s v="Y"/>
    <s v="Y"/>
    <s v="Subchapter S Corporation"/>
    <s v="Y"/>
    <x v="0"/>
    <x v="0"/>
    <x v="0"/>
    <s v="Bar, Saloon, Lounge, Tavern"/>
    <n v="0"/>
    <n v="0"/>
    <m/>
  </r>
  <r>
    <x v="2209"/>
    <d v="2021-05-29T00:00:00"/>
    <s v="Chelsea Cafe LLC"/>
    <s v="1007 Slater Rd Suite190"/>
    <x v="8"/>
    <x v="0"/>
    <s v="27703"/>
    <x v="2206"/>
    <m/>
    <s v="U"/>
    <s v="N"/>
    <s v="NC-02"/>
    <x v="0"/>
    <x v="0"/>
    <x v="0"/>
    <x v="0"/>
    <x v="0"/>
    <x v="0"/>
    <s v="Y"/>
    <s v="Y"/>
    <s v="Y"/>
    <s v="Y"/>
    <s v="Limited  Liability Company(LLC)"/>
    <s v="N"/>
    <x v="0"/>
    <x v="0"/>
    <x v="0"/>
    <s v="Caterer &amp;&amp; Restaurant"/>
    <n v="0"/>
    <n v="0"/>
    <m/>
  </r>
  <r>
    <x v="2210"/>
    <d v="2021-05-29T00:00:00"/>
    <s v="Windsor Subway Inc"/>
    <s v="113 US Hwy 13 BYPASS SUITE A"/>
    <x v="121"/>
    <x v="0"/>
    <s v="27983"/>
    <x v="2207"/>
    <s v="Subway"/>
    <s v="R"/>
    <s v="N"/>
    <s v="NC-01"/>
    <x v="1"/>
    <x v="0"/>
    <x v="0"/>
    <x v="0"/>
    <x v="0"/>
    <x v="0"/>
    <s v="Y"/>
    <s v="Y"/>
    <s v="Y"/>
    <s v="Y"/>
    <s v="Subchapter S Corporation"/>
    <s v="N"/>
    <x v="0"/>
    <x v="0"/>
    <x v="0"/>
    <s v="Restaurant"/>
    <n v="0"/>
    <n v="0"/>
    <m/>
  </r>
  <r>
    <x v="2211"/>
    <d v="2021-05-29T00:00:00"/>
    <s v="WoodbrewLLC"/>
    <s v="175 E Franklin St"/>
    <x v="3"/>
    <x v="0"/>
    <s v="27514"/>
    <x v="2208"/>
    <m/>
    <s v="U"/>
    <s v="Y"/>
    <s v="NC-04"/>
    <x v="1"/>
    <x v="1"/>
    <x v="1"/>
    <x v="1"/>
    <x v="1"/>
    <x v="1"/>
    <s v="Y"/>
    <s v="Y"/>
    <s v="N"/>
    <s v="N"/>
    <s v="Limited  Liability Company(LLC)"/>
    <s v="N"/>
    <x v="0"/>
    <x v="0"/>
    <x v="0"/>
    <s v="Restaurant"/>
    <n v="0"/>
    <n v="0"/>
    <m/>
  </r>
  <r>
    <x v="2212"/>
    <d v="2021-05-29T00:00:00"/>
    <s v="Camel City Craft Chocolate LLC"/>
    <s v="450 N Patterson Ave Suite 110"/>
    <x v="54"/>
    <x v="0"/>
    <s v="27101"/>
    <x v="2209"/>
    <m/>
    <s v="U"/>
    <s v="Y"/>
    <s v="NC-06"/>
    <x v="0"/>
    <x v="1"/>
    <x v="1"/>
    <x v="0"/>
    <x v="1"/>
    <x v="0"/>
    <s v="Y"/>
    <s v="Y"/>
    <s v="N"/>
    <s v="Y"/>
    <s v="Sole Proprietorship"/>
    <s v="Y"/>
    <x v="0"/>
    <x v="0"/>
    <x v="0"/>
    <s v="Other"/>
    <n v="0"/>
    <n v="0"/>
    <m/>
  </r>
  <r>
    <x v="2213"/>
    <d v="2021-05-29T00:00:00"/>
    <s v="The Oak House at Elon LLC"/>
    <s v="112 N Williamson Ave"/>
    <x v="31"/>
    <x v="0"/>
    <s v="27244"/>
    <x v="2210"/>
    <m/>
    <s v="U"/>
    <s v="N"/>
    <s v="NC-06"/>
    <x v="0"/>
    <x v="1"/>
    <x v="1"/>
    <x v="0"/>
    <x v="0"/>
    <x v="0"/>
    <s v="Y"/>
    <s v="Y"/>
    <s v="Y"/>
    <s v="Y"/>
    <s v="Limited  Liability Company(LLC)"/>
    <s v="N"/>
    <x v="0"/>
    <x v="0"/>
    <x v="0"/>
    <s v="Snack and Nonalcoholic Beverage Bar &amp;&amp; Bar, Saloon, Lounge, Tavern"/>
    <n v="0"/>
    <n v="0"/>
    <m/>
  </r>
  <r>
    <x v="2214"/>
    <d v="2021-05-29T00:00:00"/>
    <s v="BBKILDAIRE LLC"/>
    <s v="1289 Kildaire Farm Rd"/>
    <x v="28"/>
    <x v="0"/>
    <s v="27511"/>
    <x v="2211"/>
    <m/>
    <s v="U"/>
    <s v="N"/>
    <s v="NC-02"/>
    <x v="0"/>
    <x v="0"/>
    <x v="0"/>
    <x v="0"/>
    <x v="0"/>
    <x v="0"/>
    <s v="Y"/>
    <s v="Y"/>
    <s v="Y"/>
    <s v="Y"/>
    <s v="Limited  Liability Company(LLC)"/>
    <s v="N"/>
    <x v="0"/>
    <x v="0"/>
    <x v="0"/>
    <s v="Restaurant"/>
    <n v="0"/>
    <n v="0"/>
    <m/>
  </r>
  <r>
    <x v="2215"/>
    <d v="2021-05-29T00:00:00"/>
    <s v="Prohibition: Drinks and Desserts Inc."/>
    <s v="243 Craven Street"/>
    <x v="130"/>
    <x v="0"/>
    <s v="28560"/>
    <x v="2212"/>
    <m/>
    <s v="U"/>
    <s v="Y"/>
    <s v="NC-03"/>
    <x v="1"/>
    <x v="1"/>
    <x v="1"/>
    <x v="0"/>
    <x v="1"/>
    <x v="0"/>
    <s v="N"/>
    <s v="N"/>
    <s v="N"/>
    <s v="N"/>
    <s v="Corporation"/>
    <s v="N"/>
    <x v="0"/>
    <x v="0"/>
    <x v="0"/>
    <s v="Bar, Saloon, Lounge, Tavern &amp;&amp; Restaurant"/>
    <n v="0"/>
    <n v="0"/>
    <m/>
  </r>
  <r>
    <x v="2216"/>
    <d v="2021-05-29T00:00:00"/>
    <s v="King-Whitt's Famous Flavored Ice LLC"/>
    <s v="420 John Carroll Rd"/>
    <x v="281"/>
    <x v="0"/>
    <s v="27239"/>
    <x v="2213"/>
    <s v="Kona Ice"/>
    <s v="R"/>
    <s v="N"/>
    <s v="NC-08"/>
    <x v="1"/>
    <x v="0"/>
    <x v="0"/>
    <x v="0"/>
    <x v="0"/>
    <x v="0"/>
    <s v="Y"/>
    <s v="Y"/>
    <s v="Y"/>
    <s v="Y"/>
    <s v="Limited  Liability Company(LLC)"/>
    <s v="N"/>
    <x v="0"/>
    <x v="0"/>
    <x v="0"/>
    <s v="Food Stand, Food Truck, Food Cart"/>
    <n v="0"/>
    <n v="0"/>
    <m/>
  </r>
  <r>
    <x v="2217"/>
    <d v="2021-05-29T00:00:00"/>
    <s v="Ponysaurus Brewing LLC"/>
    <s v="219 Hood St"/>
    <x v="8"/>
    <x v="0"/>
    <s v="27701"/>
    <x v="2214"/>
    <m/>
    <s v="U"/>
    <s v="Y"/>
    <s v="NC-04"/>
    <x v="1"/>
    <x v="0"/>
    <x v="0"/>
    <x v="0"/>
    <x v="0"/>
    <x v="0"/>
    <s v="Y"/>
    <s v="Y"/>
    <s v="Y"/>
    <s v="Y"/>
    <s v="Limited  Liability Company(LLC)"/>
    <s v="N"/>
    <x v="0"/>
    <x v="0"/>
    <x v="0"/>
    <s v="Brewpub, Tasting Room, Taproom **"/>
    <n v="0"/>
    <n v="0"/>
    <m/>
  </r>
  <r>
    <x v="2218"/>
    <d v="2021-05-29T00:00:00"/>
    <s v="Yadkin Plaza Family Restaurant"/>
    <s v="940 S State St"/>
    <x v="81"/>
    <x v="0"/>
    <s v="27055"/>
    <x v="2215"/>
    <m/>
    <s v="R"/>
    <s v="Y"/>
    <s v="NC-10"/>
    <x v="0"/>
    <x v="1"/>
    <x v="1"/>
    <x v="1"/>
    <x v="1"/>
    <x v="1"/>
    <s v="Y"/>
    <s v="Y"/>
    <s v="N"/>
    <s v="Y"/>
    <s v="Subchapter S Corporation"/>
    <s v="N"/>
    <x v="0"/>
    <x v="0"/>
    <x v="0"/>
    <s v="Restaurant"/>
    <n v="0"/>
    <n v="0"/>
    <m/>
  </r>
  <r>
    <x v="2219"/>
    <d v="2021-05-29T00:00:00"/>
    <s v="KMI Investments LLC"/>
    <s v="105 S Norwood St"/>
    <x v="222"/>
    <x v="0"/>
    <s v="28466"/>
    <x v="2216"/>
    <m/>
    <s v="R"/>
    <s v="Y"/>
    <s v="NC-03"/>
    <x v="1"/>
    <x v="1"/>
    <x v="1"/>
    <x v="0"/>
    <x v="0"/>
    <x v="0"/>
    <s v="Y"/>
    <s v="Y"/>
    <s v="Y"/>
    <s v="Y"/>
    <s v="Limited  Liability Company(LLC)"/>
    <s v="N"/>
    <x v="0"/>
    <x v="0"/>
    <x v="0"/>
    <s v="Bar, Saloon, Lounge, Tavern &amp;&amp; Restaurant"/>
    <n v="0"/>
    <n v="0"/>
    <m/>
  </r>
  <r>
    <x v="2220"/>
    <d v="2021-05-29T00:00:00"/>
    <s v="TAYLOE SLADE INCORPORATED"/>
    <s v="101 Black Mountain Ave"/>
    <x v="104"/>
    <x v="0"/>
    <s v="28711"/>
    <x v="2217"/>
    <m/>
    <s v="U"/>
    <s v="N"/>
    <s v="NC-11"/>
    <x v="0"/>
    <x v="1"/>
    <x v="1"/>
    <x v="0"/>
    <x v="1"/>
    <x v="0"/>
    <s v="Y"/>
    <s v="Y"/>
    <s v="Y"/>
    <s v="Y"/>
    <s v="Corporation"/>
    <s v="N"/>
    <x v="0"/>
    <x v="0"/>
    <x v="0"/>
    <s v="Restaurant"/>
    <n v="0"/>
    <n v="0"/>
    <m/>
  </r>
  <r>
    <x v="2221"/>
    <d v="2021-05-29T00:00:00"/>
    <s v="Paul Morley &amp; Sons LLC"/>
    <s v="14112 Bradford Green Sq"/>
    <x v="28"/>
    <x v="0"/>
    <s v="27519"/>
    <x v="2218"/>
    <s v="Brixx Wood Fired Pizza"/>
    <s v="U"/>
    <s v="N"/>
    <s v="NC-02"/>
    <x v="1"/>
    <x v="1"/>
    <x v="1"/>
    <x v="1"/>
    <x v="1"/>
    <x v="1"/>
    <s v="Y"/>
    <s v="Y"/>
    <s v="N"/>
    <s v="Y"/>
    <s v="Limited  Liability Company(LLC)"/>
    <s v="N"/>
    <x v="0"/>
    <x v="0"/>
    <x v="0"/>
    <s v="Restaurant"/>
    <n v="0"/>
    <n v="0"/>
    <m/>
  </r>
  <r>
    <x v="2222"/>
    <d v="2021-05-29T00:00:00"/>
    <s v="Slice Downtown LLC"/>
    <s v="125 Market St"/>
    <x v="0"/>
    <x v="0"/>
    <s v="28401"/>
    <x v="2219"/>
    <m/>
    <s v="U"/>
    <s v="Y"/>
    <s v="NC-07"/>
    <x v="0"/>
    <x v="1"/>
    <x v="1"/>
    <x v="0"/>
    <x v="1"/>
    <x v="0"/>
    <s v="Y"/>
    <s v="Y"/>
    <s v="N"/>
    <s v="Y"/>
    <s v="Limited  Liability Company(LLC)"/>
    <s v="N"/>
    <x v="0"/>
    <x v="0"/>
    <x v="0"/>
    <s v="Restaurant"/>
    <n v="0"/>
    <n v="0"/>
    <m/>
  </r>
  <r>
    <x v="2223"/>
    <d v="2021-05-29T00:00:00"/>
    <s v="LJR Entertainment Inc"/>
    <s v="407 East Main St"/>
    <x v="63"/>
    <x v="0"/>
    <s v="28734"/>
    <x v="2220"/>
    <m/>
    <s v="R"/>
    <s v="Y"/>
    <s v="NC-11"/>
    <x v="0"/>
    <x v="1"/>
    <x v="1"/>
    <x v="0"/>
    <x v="0"/>
    <x v="0"/>
    <s v="Y"/>
    <s v="Y"/>
    <s v="Y"/>
    <s v="Y"/>
    <s v="Corporation"/>
    <s v="N"/>
    <x v="0"/>
    <x v="0"/>
    <x v="0"/>
    <s v="Bar, Saloon, Lounge, Tavern"/>
    <n v="0"/>
    <n v="0"/>
    <m/>
  </r>
  <r>
    <x v="2224"/>
    <d v="2021-05-29T00:00:00"/>
    <s v="Tristan LLC"/>
    <s v="6905 Fayetteville Rd"/>
    <x v="8"/>
    <x v="0"/>
    <s v="27713"/>
    <x v="2221"/>
    <m/>
    <s v="U"/>
    <s v="N"/>
    <s v="NC-02"/>
    <x v="0"/>
    <x v="1"/>
    <x v="1"/>
    <x v="0"/>
    <x v="1"/>
    <x v="1"/>
    <s v="Y"/>
    <s v="Y"/>
    <s v="N"/>
    <s v="N"/>
    <s v="Limited  Liability Company(LLC)"/>
    <s v="N"/>
    <x v="0"/>
    <x v="0"/>
    <x v="0"/>
    <s v="Restaurant"/>
    <n v="0"/>
    <n v="0"/>
    <m/>
  </r>
  <r>
    <x v="2225"/>
    <d v="2021-05-29T00:00:00"/>
    <s v="BBGARNER LLC"/>
    <s v="7245 White Oak Rd"/>
    <x v="127"/>
    <x v="0"/>
    <s v="27529"/>
    <x v="2222"/>
    <m/>
    <s v="U"/>
    <s v="N"/>
    <s v="NC-02"/>
    <x v="0"/>
    <x v="0"/>
    <x v="1"/>
    <x v="0"/>
    <x v="0"/>
    <x v="0"/>
    <s v="Y"/>
    <s v="Y"/>
    <s v="Y"/>
    <s v="Y"/>
    <s v="Limited  Liability Company(LLC)"/>
    <s v="Y"/>
    <x v="0"/>
    <x v="0"/>
    <x v="0"/>
    <s v="Restaurant"/>
    <n v="0"/>
    <n v="0"/>
    <m/>
  </r>
  <r>
    <x v="2226"/>
    <d v="2021-05-29T00:00:00"/>
    <s v="Greek and Mediterranean Cuisine Inc."/>
    <s v="4243 Lake Ridge Dr"/>
    <x v="4"/>
    <x v="0"/>
    <s v="27604"/>
    <x v="2223"/>
    <m/>
    <s v="U"/>
    <s v="Y"/>
    <s v="NC-02"/>
    <x v="1"/>
    <x v="0"/>
    <x v="0"/>
    <x v="0"/>
    <x v="0"/>
    <x v="0"/>
    <s v="Y"/>
    <s v="Y"/>
    <s v="Y"/>
    <s v="Y"/>
    <s v="Corporation"/>
    <s v="Y"/>
    <x v="0"/>
    <x v="0"/>
    <x v="0"/>
    <s v="Caterer &amp;&amp; Food Stand, Food Truck, Food Cart"/>
    <n v="0"/>
    <n v="0"/>
    <m/>
  </r>
  <r>
    <x v="2227"/>
    <d v="2021-05-29T00:00:00"/>
    <s v="GLJE LLC"/>
    <s v="125 Underwood Rd"/>
    <x v="218"/>
    <x v="0"/>
    <s v="28732"/>
    <x v="2224"/>
    <m/>
    <s v="R"/>
    <s v="N"/>
    <s v="NC-11"/>
    <x v="1"/>
    <x v="1"/>
    <x v="1"/>
    <x v="1"/>
    <x v="0"/>
    <x v="0"/>
    <s v="Y"/>
    <s v="Y"/>
    <s v="N"/>
    <s v="N"/>
    <s v="Corporation"/>
    <s v="N"/>
    <x v="0"/>
    <x v="0"/>
    <x v="0"/>
    <s v="Brewpub, Tasting Room, Taproom **"/>
    <n v="0"/>
    <n v="0"/>
    <m/>
  </r>
  <r>
    <x v="2228"/>
    <d v="2021-05-29T00:00:00"/>
    <s v="Four Point Ventures INS LLC"/>
    <s v="417 E Plaza Dr"/>
    <x v="10"/>
    <x v="0"/>
    <s v="28115"/>
    <x v="2225"/>
    <s v="Dunkin' Donut/Baskin-Robbins Co-Brand"/>
    <s v="R"/>
    <s v="N"/>
    <s v="NC-10"/>
    <x v="0"/>
    <x v="0"/>
    <x v="1"/>
    <x v="0"/>
    <x v="0"/>
    <x v="0"/>
    <s v="Y"/>
    <s v="Y"/>
    <s v="Y"/>
    <s v="Y"/>
    <s v="Limited  Liability Company(LLC)"/>
    <s v="N"/>
    <x v="0"/>
    <x v="0"/>
    <x v="0"/>
    <s v="Restaurant"/>
    <n v="0"/>
    <n v="0"/>
    <m/>
  </r>
  <r>
    <x v="2229"/>
    <d v="2021-05-29T00:00:00"/>
    <s v="A&amp;M of Charlotte"/>
    <s v="6401 Morrison Blvd Suite 6B"/>
    <x v="11"/>
    <x v="0"/>
    <s v="28211"/>
    <x v="2226"/>
    <m/>
    <s v="U"/>
    <s v="N"/>
    <s v="NC-09"/>
    <x v="0"/>
    <x v="1"/>
    <x v="1"/>
    <x v="0"/>
    <x v="0"/>
    <x v="0"/>
    <s v="Y"/>
    <s v="Y"/>
    <s v="Y"/>
    <s v="Y"/>
    <s v="Subchapter S Corporation"/>
    <s v="N"/>
    <x v="0"/>
    <x v="0"/>
    <x v="0"/>
    <s v="Restaurant"/>
    <n v="0"/>
    <n v="0"/>
    <m/>
  </r>
  <r>
    <x v="2230"/>
    <d v="2021-05-29T00:00:00"/>
    <s v="East Carolina Subway LLC"/>
    <s v="801 B Moye Blvd"/>
    <x v="34"/>
    <x v="0"/>
    <s v="27834"/>
    <x v="2227"/>
    <s v="Subway"/>
    <s v="U"/>
    <s v="Y"/>
    <s v="NC-01"/>
    <x v="1"/>
    <x v="0"/>
    <x v="0"/>
    <x v="0"/>
    <x v="0"/>
    <x v="0"/>
    <s v="Y"/>
    <s v="Y"/>
    <s v="Y"/>
    <s v="Y"/>
    <s v="Limited  Liability Company(LLC)"/>
    <s v="Y"/>
    <x v="0"/>
    <x v="0"/>
    <x v="0"/>
    <s v="Restaurant"/>
    <n v="0"/>
    <n v="0"/>
    <m/>
  </r>
  <r>
    <x v="2231"/>
    <d v="2021-05-29T00:00:00"/>
    <s v="Stagioni LLC"/>
    <s v="715 Providence Rd"/>
    <x v="11"/>
    <x v="0"/>
    <s v="28207"/>
    <x v="2228"/>
    <m/>
    <s v="U"/>
    <s v="N"/>
    <s v="NC-12"/>
    <x v="1"/>
    <x v="0"/>
    <x v="1"/>
    <x v="0"/>
    <x v="0"/>
    <x v="0"/>
    <s v="Y"/>
    <s v="Y"/>
    <s v="Y"/>
    <s v="Y"/>
    <s v="Limited  Liability Company(LLC)"/>
    <s v="N"/>
    <x v="0"/>
    <x v="0"/>
    <x v="0"/>
    <s v="Restaurant"/>
    <n v="0"/>
    <n v="0"/>
    <m/>
  </r>
  <r>
    <x v="2232"/>
    <d v="2021-05-29T00:00:00"/>
    <s v="Capricci's True Italian"/>
    <s v="109 W South Main"/>
    <x v="13"/>
    <x v="0"/>
    <s v="28173"/>
    <x v="2229"/>
    <m/>
    <s v="U"/>
    <s v="Y"/>
    <s v="NC-09"/>
    <x v="1"/>
    <x v="1"/>
    <x v="0"/>
    <x v="0"/>
    <x v="0"/>
    <x v="0"/>
    <s v="Y"/>
    <s v="Y"/>
    <s v="N"/>
    <s v="Y"/>
    <s v="Corporation"/>
    <s v="N"/>
    <x v="0"/>
    <x v="0"/>
    <x v="0"/>
    <s v="Restaurant"/>
    <n v="0"/>
    <n v="0"/>
    <m/>
  </r>
  <r>
    <x v="2233"/>
    <d v="2021-05-29T00:00:00"/>
    <s v="Vino Partners LLC"/>
    <s v="1603 Battleground Ave Ste D"/>
    <x v="12"/>
    <x v="0"/>
    <s v="27408"/>
    <x v="2230"/>
    <m/>
    <s v="U"/>
    <s v="N"/>
    <s v="NC-06"/>
    <x v="0"/>
    <x v="1"/>
    <x v="1"/>
    <x v="0"/>
    <x v="0"/>
    <x v="0"/>
    <s v="Y"/>
    <s v="Y"/>
    <s v="N"/>
    <s v="Y"/>
    <s v="Limited  Liability Company(LLC)"/>
    <s v="N"/>
    <x v="0"/>
    <x v="0"/>
    <x v="0"/>
    <s v="Bar, Saloon, Lounge, Tavern"/>
    <n v="0"/>
    <n v="0"/>
    <m/>
  </r>
  <r>
    <x v="2234"/>
    <d v="2021-05-29T00:00:00"/>
    <s v="Sun Valley Cafe Inc"/>
    <s v="6751 Old Monroe Rd Suite 106"/>
    <x v="165"/>
    <x v="0"/>
    <s v="28079"/>
    <x v="2231"/>
    <m/>
    <s v="U"/>
    <s v="N"/>
    <s v="NC-09"/>
    <x v="0"/>
    <x v="0"/>
    <x v="1"/>
    <x v="0"/>
    <x v="0"/>
    <x v="0"/>
    <s v="Y"/>
    <s v="Y"/>
    <s v="Y"/>
    <s v="Y"/>
    <s v="Corporation"/>
    <s v="N"/>
    <x v="0"/>
    <x v="0"/>
    <x v="0"/>
    <s v="Restaurant"/>
    <n v="0"/>
    <n v="0"/>
    <m/>
  </r>
  <r>
    <x v="2235"/>
    <d v="2021-05-29T00:00:00"/>
    <s v="Raleigh Raw LLC."/>
    <s v="7 W Hargett St"/>
    <x v="4"/>
    <x v="0"/>
    <s v="27601"/>
    <x v="2232"/>
    <m/>
    <s v="U"/>
    <s v="Y"/>
    <s v="NC-02"/>
    <x v="0"/>
    <x v="1"/>
    <x v="1"/>
    <x v="1"/>
    <x v="1"/>
    <x v="0"/>
    <s v="Y"/>
    <s v="Y"/>
    <s v="N"/>
    <s v="N"/>
    <s v="Corporation"/>
    <s v="N"/>
    <x v="0"/>
    <x v="0"/>
    <x v="0"/>
    <s v="Restaurant"/>
    <n v="0"/>
    <n v="0"/>
    <m/>
  </r>
  <r>
    <x v="2236"/>
    <d v="2021-05-29T00:00:00"/>
    <s v="THAC INC"/>
    <s v="77 Ruffin Street"/>
    <x v="282"/>
    <x v="0"/>
    <s v="28646"/>
    <x v="2233"/>
    <m/>
    <s v="R"/>
    <s v="N"/>
    <s v="NC-11"/>
    <x v="0"/>
    <x v="0"/>
    <x v="0"/>
    <x v="0"/>
    <x v="0"/>
    <x v="0"/>
    <s v="Y"/>
    <s v="Y"/>
    <s v="Y"/>
    <s v="Y"/>
    <s v="Subchapter S Corporation"/>
    <s v="N"/>
    <x v="0"/>
    <x v="0"/>
    <x v="0"/>
    <s v="Bar, Saloon, Lounge, Tavern &amp;&amp; Licensed Alcohol Producer &amp;&amp; Restaurant"/>
    <n v="0"/>
    <n v="0"/>
    <m/>
  </r>
  <r>
    <x v="2237"/>
    <d v="2021-05-29T00:00:00"/>
    <s v="A&amp;M Dawat inc"/>
    <s v="7616 Derek Dr"/>
    <x v="4"/>
    <x v="0"/>
    <s v="27613"/>
    <x v="2234"/>
    <m/>
    <s v="U"/>
    <s v="N"/>
    <s v="NC-02"/>
    <x v="0"/>
    <x v="0"/>
    <x v="0"/>
    <x v="0"/>
    <x v="0"/>
    <x v="0"/>
    <s v="Y"/>
    <s v="Y"/>
    <s v="Y"/>
    <s v="Y"/>
    <s v="Corporation"/>
    <s v="N"/>
    <x v="0"/>
    <x v="0"/>
    <x v="0"/>
    <s v="Restaurant"/>
    <n v="0"/>
    <n v="0"/>
    <m/>
  </r>
  <r>
    <x v="2238"/>
    <d v="2021-05-29T00:00:00"/>
    <s v="Southern Roots Bar &amp; Grille LLC"/>
    <s v="350 E Franklin St"/>
    <x v="174"/>
    <x v="0"/>
    <s v="28112"/>
    <x v="2235"/>
    <m/>
    <s v="U"/>
    <s v="N"/>
    <s v="NC-09"/>
    <x v="1"/>
    <x v="0"/>
    <x v="0"/>
    <x v="0"/>
    <x v="0"/>
    <x v="0"/>
    <s v="Y"/>
    <s v="Y"/>
    <s v="Y"/>
    <s v="Y"/>
    <s v="Limited  Liability Company(LLC)"/>
    <s v="N"/>
    <x v="0"/>
    <x v="0"/>
    <x v="0"/>
    <s v="Restaurant"/>
    <n v="0"/>
    <n v="0"/>
    <m/>
  </r>
  <r>
    <x v="2239"/>
    <d v="2021-05-29T00:00:00"/>
    <s v="BCC Foods LLC"/>
    <s v="394 E Main St"/>
    <x v="283"/>
    <x v="0"/>
    <s v="28714"/>
    <x v="2236"/>
    <m/>
    <s v="R"/>
    <s v="Y"/>
    <s v="NC-11"/>
    <x v="0"/>
    <x v="1"/>
    <x v="1"/>
    <x v="1"/>
    <x v="0"/>
    <x v="0"/>
    <s v="N"/>
    <s v="N"/>
    <s v="N"/>
    <s v="N"/>
    <s v="Limited  Liability Company(LLC)"/>
    <s v="N"/>
    <x v="0"/>
    <x v="0"/>
    <x v="0"/>
    <s v="Restaurant"/>
    <n v="0"/>
    <n v="0"/>
    <m/>
  </r>
  <r>
    <x v="2240"/>
    <d v="2021-05-29T00:00:00"/>
    <s v="The Brew Depot LLC"/>
    <s v="26 Church St"/>
    <x v="175"/>
    <x v="0"/>
    <s v="28773"/>
    <x v="2237"/>
    <m/>
    <s v="R"/>
    <s v="N"/>
    <s v="NC-11"/>
    <x v="1"/>
    <x v="1"/>
    <x v="1"/>
    <x v="0"/>
    <x v="0"/>
    <x v="0"/>
    <s v="Y"/>
    <s v="Y"/>
    <s v="Y"/>
    <s v="Y"/>
    <s v="Limited  Liability Company(LLC)"/>
    <s v="N"/>
    <x v="0"/>
    <x v="0"/>
    <x v="0"/>
    <s v="Bar, Saloon, Lounge, Tavern"/>
    <n v="0"/>
    <n v="0"/>
    <m/>
  </r>
  <r>
    <x v="2241"/>
    <d v="2021-05-29T00:00:00"/>
    <s v="Not Just Coffee Jay Street"/>
    <s v="417 E 18th St"/>
    <x v="11"/>
    <x v="0"/>
    <s v="28206"/>
    <x v="2238"/>
    <m/>
    <s v="U"/>
    <s v="Y"/>
    <s v="NC-12"/>
    <x v="0"/>
    <x v="0"/>
    <x v="0"/>
    <x v="0"/>
    <x v="0"/>
    <x v="0"/>
    <s v="Y"/>
    <s v="Y"/>
    <s v="Y"/>
    <s v="Y"/>
    <s v="Limited  Liability Company(LLC)"/>
    <s v="Y"/>
    <x v="0"/>
    <x v="0"/>
    <x v="0"/>
    <s v="Food Stand, Food Truck, Food Cart &amp;&amp; Restaurant"/>
    <n v="0"/>
    <n v="0"/>
    <m/>
  </r>
  <r>
    <x v="2242"/>
    <d v="2021-05-29T00:00:00"/>
    <s v="A &amp; G Timms LLC"/>
    <s v="620 Red Banks Rd Unit D"/>
    <x v="34"/>
    <x v="0"/>
    <s v="27858"/>
    <x v="2239"/>
    <m/>
    <s v="U"/>
    <s v="Y"/>
    <s v="NC-01"/>
    <x v="1"/>
    <x v="1"/>
    <x v="1"/>
    <x v="0"/>
    <x v="1"/>
    <x v="1"/>
    <s v="Y"/>
    <s v="Y"/>
    <s v="Y"/>
    <s v="Y"/>
    <s v="Limited Liability Partnership"/>
    <s v="N"/>
    <x v="0"/>
    <x v="0"/>
    <x v="0"/>
    <s v="Bakery ** &amp;&amp; Caterer &amp;&amp; Restaurant"/>
    <n v="0"/>
    <n v="0"/>
    <m/>
  </r>
  <r>
    <x v="2243"/>
    <d v="2021-05-29T00:00:00"/>
    <s v="Frogs Leap LLC"/>
    <s v="44 Church St"/>
    <x v="37"/>
    <x v="0"/>
    <s v="28786"/>
    <x v="2240"/>
    <m/>
    <s v="R"/>
    <s v="Y"/>
    <s v="NC-11"/>
    <x v="0"/>
    <x v="0"/>
    <x v="1"/>
    <x v="0"/>
    <x v="0"/>
    <x v="0"/>
    <s v="Y"/>
    <s v="Y"/>
    <s v="Y"/>
    <s v="Y"/>
    <s v="Limited  Liability Company(LLC)"/>
    <s v="N"/>
    <x v="0"/>
    <x v="0"/>
    <x v="0"/>
    <s v="Restaurant"/>
    <n v="0"/>
    <n v="0"/>
    <m/>
  </r>
  <r>
    <x v="2244"/>
    <d v="2021-05-29T00:00:00"/>
    <s v="Kabab n More"/>
    <s v="3130 Driwood Ct Ste A"/>
    <x v="11"/>
    <x v="0"/>
    <s v="28269"/>
    <x v="2241"/>
    <m/>
    <s v="U"/>
    <s v="N"/>
    <s v="NC-08"/>
    <x v="0"/>
    <x v="1"/>
    <x v="1"/>
    <x v="0"/>
    <x v="0"/>
    <x v="0"/>
    <s v="N"/>
    <s v="Y"/>
    <s v="Y"/>
    <s v="Y"/>
    <s v="Limited  Liability Company(LLC)"/>
    <s v="N"/>
    <x v="0"/>
    <x v="0"/>
    <x v="0"/>
    <s v="Food Stand, Food Truck, Food Cart &amp;&amp; Restaurant"/>
    <n v="0"/>
    <n v="0"/>
    <m/>
  </r>
  <r>
    <x v="2245"/>
    <d v="2021-05-29T00:00:00"/>
    <s v="Cuzco Latin Fusion LLC"/>
    <s v="4195 Haywood Rd"/>
    <x v="268"/>
    <x v="0"/>
    <s v="28759"/>
    <x v="2242"/>
    <m/>
    <s v="R"/>
    <s v="N"/>
    <s v="NC-11"/>
    <x v="1"/>
    <x v="0"/>
    <x v="0"/>
    <x v="1"/>
    <x v="0"/>
    <x v="0"/>
    <s v="Y"/>
    <s v="Y"/>
    <s v="N"/>
    <s v="N"/>
    <s v="Partnership"/>
    <s v="N"/>
    <x v="0"/>
    <x v="0"/>
    <x v="0"/>
    <s v="Restaurant"/>
    <n v="0"/>
    <n v="0"/>
    <m/>
  </r>
  <r>
    <x v="2246"/>
    <d v="2021-05-29T00:00:00"/>
    <s v="Juggheads LLC"/>
    <s v="4843 Country Club Rd"/>
    <x v="54"/>
    <x v="0"/>
    <s v="27104"/>
    <x v="2243"/>
    <m/>
    <s v="U"/>
    <s v="N"/>
    <s v="NC-06"/>
    <x v="0"/>
    <x v="1"/>
    <x v="1"/>
    <x v="0"/>
    <x v="1"/>
    <x v="0"/>
    <s v="Y"/>
    <s v="Y"/>
    <s v="N"/>
    <s v="Y"/>
    <s v="Corporation"/>
    <s v="N"/>
    <x v="0"/>
    <x v="0"/>
    <x v="0"/>
    <s v="Bar, Saloon, Lounge, Tavern"/>
    <n v="0"/>
    <n v="0"/>
    <m/>
  </r>
  <r>
    <x v="2247"/>
    <d v="2021-05-29T00:00:00"/>
    <s v="The Doner LLC"/>
    <s v="6 Dale St"/>
    <x v="9"/>
    <x v="0"/>
    <s v="28806"/>
    <x v="2244"/>
    <m/>
    <s v="U"/>
    <s v="N"/>
    <s v="NC-11"/>
    <x v="1"/>
    <x v="1"/>
    <x v="0"/>
    <x v="0"/>
    <x v="0"/>
    <x v="0"/>
    <s v="Y"/>
    <s v="Y"/>
    <s v="Y"/>
    <s v="Y"/>
    <s v="Corporation"/>
    <s v="N"/>
    <x v="0"/>
    <x v="0"/>
    <x v="0"/>
    <s v="Restaurant"/>
    <n v="0"/>
    <n v="0"/>
    <m/>
  </r>
  <r>
    <x v="2248"/>
    <d v="2021-05-29T00:00:00"/>
    <s v="S&amp;R 700 LLC"/>
    <s v="1564 Market Place Blvd  Sute 700"/>
    <x v="42"/>
    <x v="0"/>
    <s v="28469"/>
    <x v="2245"/>
    <m/>
    <s v="R"/>
    <s v="N"/>
    <s v="NC-07"/>
    <x v="1"/>
    <x v="1"/>
    <x v="1"/>
    <x v="0"/>
    <x v="1"/>
    <x v="0"/>
    <s v="Y"/>
    <s v="Y"/>
    <s v="Y"/>
    <s v="Y"/>
    <s v="Limited  Liability Company(LLC)"/>
    <s v="N"/>
    <x v="0"/>
    <x v="0"/>
    <x v="0"/>
    <s v="Restaurant"/>
    <n v="0"/>
    <n v="0"/>
    <m/>
  </r>
  <r>
    <x v="2249"/>
    <d v="2021-05-29T00:00:00"/>
    <s v="Speakers in the House Inc"/>
    <s v="2917 Battleground Ave Ste D"/>
    <x v="12"/>
    <x v="0"/>
    <s v="27408"/>
    <x v="2246"/>
    <m/>
    <s v="U"/>
    <s v="N"/>
    <s v="NC-06"/>
    <x v="1"/>
    <x v="0"/>
    <x v="0"/>
    <x v="0"/>
    <x v="0"/>
    <x v="0"/>
    <s v="Y"/>
    <s v="Y"/>
    <s v="Y"/>
    <s v="Y"/>
    <s v="Corporation"/>
    <s v="N"/>
    <x v="0"/>
    <x v="0"/>
    <x v="0"/>
    <s v="Restaurant"/>
    <n v="0"/>
    <n v="0"/>
    <m/>
  </r>
  <r>
    <x v="2250"/>
    <d v="2021-05-29T00:00:00"/>
    <s v="Dream Sports Inc"/>
    <s v="835 N Smithfield Rd"/>
    <x v="99"/>
    <x v="0"/>
    <s v="27545"/>
    <x v="2247"/>
    <m/>
    <s v="U"/>
    <s v="Y"/>
    <s v="NC-02"/>
    <x v="0"/>
    <x v="1"/>
    <x v="1"/>
    <x v="0"/>
    <x v="0"/>
    <x v="1"/>
    <s v="Y"/>
    <s v="Y"/>
    <s v="Y"/>
    <s v="Y"/>
    <s v="Subchapter S Corporation"/>
    <s v="N"/>
    <x v="0"/>
    <x v="0"/>
    <x v="0"/>
    <s v="Restaurant"/>
    <n v="0"/>
    <n v="0"/>
    <m/>
  </r>
  <r>
    <x v="2251"/>
    <d v="2021-05-29T00:00:00"/>
    <s v="Paz Enterprises LLC"/>
    <s v="238 S Nash St"/>
    <x v="35"/>
    <x v="0"/>
    <s v="27278"/>
    <x v="2248"/>
    <m/>
    <s v="U"/>
    <s v="N"/>
    <s v="NC-04"/>
    <x v="1"/>
    <x v="0"/>
    <x v="1"/>
    <x v="0"/>
    <x v="0"/>
    <x v="0"/>
    <s v="Y"/>
    <s v="Y"/>
    <s v="Y"/>
    <s v="Y"/>
    <s v="Limited  Liability Company(LLC)"/>
    <s v="N"/>
    <x v="0"/>
    <x v="0"/>
    <x v="0"/>
    <s v="Bar, Saloon, Lounge, Tavern"/>
    <n v="0"/>
    <n v="0"/>
    <m/>
  </r>
  <r>
    <x v="2252"/>
    <d v="2021-05-29T00:00:00"/>
    <s v="Garden Deli Incorporated"/>
    <s v="107 Town Sq"/>
    <x v="283"/>
    <x v="0"/>
    <s v="28714"/>
    <x v="2249"/>
    <m/>
    <s v="R"/>
    <s v="Y"/>
    <s v="NC-11"/>
    <x v="0"/>
    <x v="0"/>
    <x v="1"/>
    <x v="0"/>
    <x v="0"/>
    <x v="0"/>
    <s v="Y"/>
    <s v="Y"/>
    <s v="Y"/>
    <s v="Y"/>
    <s v="Subchapter S Corporation"/>
    <s v="N"/>
    <x v="0"/>
    <x v="0"/>
    <x v="0"/>
    <s v="Other &amp;&amp; Bar, Saloon, Lounge, Tavern &amp;&amp; Restaurant"/>
    <n v="0"/>
    <n v="0"/>
    <m/>
  </r>
  <r>
    <x v="2253"/>
    <d v="2021-05-29T00:00:00"/>
    <s v="Honey and Salt LLC"/>
    <s v="2730 Greenville Highway"/>
    <x v="284"/>
    <x v="0"/>
    <s v="28731"/>
    <x v="2250"/>
    <m/>
    <s v="R"/>
    <s v="N"/>
    <s v="NC-11"/>
    <x v="0"/>
    <x v="1"/>
    <x v="1"/>
    <x v="0"/>
    <x v="0"/>
    <x v="0"/>
    <s v="Y"/>
    <s v="Y"/>
    <s v="Y"/>
    <s v="Y"/>
    <s v="Limited  Liability Company(LLC)"/>
    <s v="N"/>
    <x v="0"/>
    <x v="0"/>
    <x v="0"/>
    <s v="Restaurant"/>
    <n v="0"/>
    <n v="0"/>
    <m/>
  </r>
  <r>
    <x v="2254"/>
    <d v="2021-05-29T00:00:00"/>
    <s v="Thirds Enterprise Inc"/>
    <s v="1058 W Club Blvd #556"/>
    <x v="8"/>
    <x v="0"/>
    <s v="27701"/>
    <x v="2251"/>
    <m/>
    <s v="U"/>
    <s v="Y"/>
    <s v="NC-04"/>
    <x v="1"/>
    <x v="1"/>
    <x v="1"/>
    <x v="0"/>
    <x v="0"/>
    <x v="0"/>
    <s v="Y"/>
    <s v="Y"/>
    <s v="Y"/>
    <s v="Y"/>
    <s v="Corporation"/>
    <s v="N"/>
    <x v="0"/>
    <x v="0"/>
    <x v="0"/>
    <s v="Restaurant"/>
    <n v="0"/>
    <n v="0"/>
    <m/>
  </r>
  <r>
    <x v="2255"/>
    <d v="2021-05-29T00:00:00"/>
    <s v="Breakfastime Enterprise INC"/>
    <s v="1650 Hanes Mall Blvd"/>
    <x v="54"/>
    <x v="0"/>
    <n v="27103"/>
    <x v="2252"/>
    <m/>
    <s v="U"/>
    <s v="Y"/>
    <s v="NC-06"/>
    <x v="0"/>
    <x v="1"/>
    <x v="1"/>
    <x v="1"/>
    <x v="1"/>
    <x v="0"/>
    <s v="Y"/>
    <s v="Y"/>
    <s v="N"/>
    <s v="Y"/>
    <s v="Corporation"/>
    <s v="N"/>
    <x v="0"/>
    <x v="0"/>
    <x v="0"/>
    <s v="Restaurant"/>
    <n v="0"/>
    <n v="0"/>
    <m/>
  </r>
  <r>
    <x v="2256"/>
    <d v="2021-05-29T00:00:00"/>
    <s v="Kaybear Inc"/>
    <s v="427 S Broad St"/>
    <x v="220"/>
    <x v="0"/>
    <s v="27932"/>
    <x v="2253"/>
    <m/>
    <s v="R"/>
    <s v="Y"/>
    <s v="NC-03"/>
    <x v="0"/>
    <x v="1"/>
    <x v="1"/>
    <x v="1"/>
    <x v="0"/>
    <x v="1"/>
    <s v="Y"/>
    <s v="Y"/>
    <s v="Y"/>
    <s v="Y"/>
    <s v="Subchapter S Corporation"/>
    <s v="N"/>
    <x v="0"/>
    <x v="0"/>
    <x v="0"/>
    <s v="Restaurant"/>
    <n v="0"/>
    <n v="0"/>
    <m/>
  </r>
  <r>
    <x v="2257"/>
    <d v="2021-05-29T00:00:00"/>
    <s v="Miyako Japanese Steakhouse"/>
    <s v="5086 Peters Creek Pkwy"/>
    <x v="54"/>
    <x v="0"/>
    <n v="27127"/>
    <x v="2254"/>
    <m/>
    <s v="U"/>
    <s v="N"/>
    <s v="NC-06"/>
    <x v="0"/>
    <x v="0"/>
    <x v="1"/>
    <x v="0"/>
    <x v="1"/>
    <x v="0"/>
    <s v="Y"/>
    <s v="N"/>
    <s v="Y"/>
    <s v="Y"/>
    <s v="Limited  Liability Company(LLC)"/>
    <s v="N"/>
    <x v="0"/>
    <x v="0"/>
    <x v="0"/>
    <s v="Restaurant"/>
    <n v="0"/>
    <n v="0"/>
    <m/>
  </r>
  <r>
    <x v="2258"/>
    <d v="2021-05-29T00:00:00"/>
    <s v="Club Vibrations Inc."/>
    <s v="5237 Albemarle Rd"/>
    <x v="11"/>
    <x v="0"/>
    <s v="28212"/>
    <x v="2255"/>
    <m/>
    <s v="U"/>
    <s v="Y"/>
    <s v="NC-12"/>
    <x v="0"/>
    <x v="0"/>
    <x v="1"/>
    <x v="0"/>
    <x v="1"/>
    <x v="0"/>
    <s v="Y"/>
    <s v="Y"/>
    <s v="Y"/>
    <s v="Y"/>
    <s v="Corporation"/>
    <s v="Y"/>
    <x v="0"/>
    <x v="0"/>
    <x v="0"/>
    <s v="Bar, Saloon, Lounge, Tavern"/>
    <n v="0"/>
    <n v="0"/>
    <m/>
  </r>
  <r>
    <x v="2259"/>
    <d v="2021-05-29T00:00:00"/>
    <s v="The Mason Jar Lager Co. LLC"/>
    <s v="341 E Broad St"/>
    <x v="189"/>
    <x v="0"/>
    <s v="27526"/>
    <x v="2256"/>
    <m/>
    <s v="R"/>
    <s v="N"/>
    <s v="NC-02"/>
    <x v="1"/>
    <x v="0"/>
    <x v="0"/>
    <x v="0"/>
    <x v="0"/>
    <x v="0"/>
    <s v="Y"/>
    <s v="Y"/>
    <s v="Y"/>
    <s v="Y"/>
    <s v="Limited  Liability Company(LLC)"/>
    <s v="Y"/>
    <x v="0"/>
    <x v="0"/>
    <x v="0"/>
    <s v="Brewery and/or microbrewery **"/>
    <n v="0"/>
    <n v="0"/>
    <m/>
  </r>
  <r>
    <x v="2260"/>
    <d v="2021-05-29T00:00:00"/>
    <s v="Patrose LLC"/>
    <s v="85 Fletcher Commercial Dr"/>
    <x v="218"/>
    <x v="0"/>
    <s v="28732"/>
    <x v="2257"/>
    <m/>
    <s v="R"/>
    <s v="N"/>
    <s v="NC-11"/>
    <x v="0"/>
    <x v="1"/>
    <x v="1"/>
    <x v="1"/>
    <x v="1"/>
    <x v="1"/>
    <s v="Y"/>
    <s v="Y"/>
    <s v="N"/>
    <s v="N"/>
    <s v="Limited  Liability Company(LLC)"/>
    <s v="N"/>
    <x v="0"/>
    <x v="0"/>
    <x v="0"/>
    <s v="Bakery **"/>
    <n v="0"/>
    <n v="0"/>
    <m/>
  </r>
  <r>
    <x v="2261"/>
    <d v="2021-05-29T00:00:00"/>
    <s v="LA CARRETA ASHEVILLEINC"/>
    <s v="1435 Merrimon Ave"/>
    <x v="9"/>
    <x v="0"/>
    <s v="28804"/>
    <x v="2258"/>
    <m/>
    <s v="U"/>
    <s v="N"/>
    <s v="NC-11"/>
    <x v="0"/>
    <x v="1"/>
    <x v="1"/>
    <x v="0"/>
    <x v="0"/>
    <x v="1"/>
    <s v="Y"/>
    <s v="Y"/>
    <s v="Y"/>
    <s v="Y"/>
    <s v="Corporation"/>
    <s v="N"/>
    <x v="0"/>
    <x v="0"/>
    <x v="0"/>
    <s v="Restaurant"/>
    <n v="0"/>
    <n v="0"/>
    <m/>
  </r>
  <r>
    <x v="2262"/>
    <d v="2021-05-29T00:00:00"/>
    <s v="Morteza inc"/>
    <s v="9212 Dansforeshire Way"/>
    <x v="14"/>
    <x v="0"/>
    <s v="27587"/>
    <x v="2259"/>
    <m/>
    <s v="U"/>
    <s v="N"/>
    <s v="NC-04"/>
    <x v="1"/>
    <x v="0"/>
    <x v="0"/>
    <x v="0"/>
    <x v="0"/>
    <x v="0"/>
    <s v="Y"/>
    <s v="Y"/>
    <s v="Y"/>
    <s v="Y"/>
    <s v="Corporation"/>
    <s v="N"/>
    <x v="0"/>
    <x v="0"/>
    <x v="0"/>
    <s v="Restaurant"/>
    <n v="0"/>
    <n v="0"/>
    <m/>
  </r>
  <r>
    <x v="2263"/>
    <d v="2021-05-29T00:00:00"/>
    <s v="BBD Hospitality LLC"/>
    <s v="3720 North Main St"/>
    <x v="277"/>
    <x v="0"/>
    <s v="27828"/>
    <x v="2260"/>
    <m/>
    <s v="U"/>
    <s v="Y"/>
    <s v="NC-01"/>
    <x v="0"/>
    <x v="1"/>
    <x v="1"/>
    <x v="0"/>
    <x v="1"/>
    <x v="0"/>
    <s v="Y"/>
    <s v="Y"/>
    <s v="N"/>
    <s v="Y"/>
    <s v="Limited  Liability Company(LLC)"/>
    <s v="N"/>
    <x v="0"/>
    <x v="0"/>
    <x v="0"/>
    <s v="Restaurant"/>
    <n v="0"/>
    <n v="0"/>
    <m/>
  </r>
  <r>
    <x v="2264"/>
    <d v="2021-05-29T00:00:00"/>
    <s v="Pennycup Co"/>
    <s v="362 Depot St ste 202"/>
    <x v="9"/>
    <x v="0"/>
    <s v="28801"/>
    <x v="2261"/>
    <m/>
    <s v="U"/>
    <s v="Y"/>
    <s v="NC-11"/>
    <x v="1"/>
    <x v="1"/>
    <x v="1"/>
    <x v="0"/>
    <x v="0"/>
    <x v="0"/>
    <s v="Y"/>
    <s v="Y"/>
    <s v="Y"/>
    <s v="Y"/>
    <s v="Corporation"/>
    <s v="N"/>
    <x v="0"/>
    <x v="0"/>
    <x v="0"/>
    <s v="Snack and Nonalcoholic Beverage Bar"/>
    <n v="0"/>
    <n v="0"/>
    <m/>
  </r>
  <r>
    <x v="2265"/>
    <d v="2021-05-29T00:00:00"/>
    <s v="ENCB&amp;JLLC"/>
    <s v="8204 Emerald Dr Unit"/>
    <x v="219"/>
    <x v="0"/>
    <s v="28594"/>
    <x v="2262"/>
    <s v="Ben &amp; Jerry's"/>
    <s v="R"/>
    <s v="N"/>
    <s v="NC-03"/>
    <x v="0"/>
    <x v="1"/>
    <x v="1"/>
    <x v="0"/>
    <x v="1"/>
    <x v="0"/>
    <s v="Y"/>
    <s v="Y"/>
    <s v="Y"/>
    <s v="Y"/>
    <s v="Limited  Liability Company(LLC)"/>
    <s v="N"/>
    <x v="0"/>
    <x v="0"/>
    <x v="0"/>
    <s v="Snack and Nonalcoholic Beverage Bar"/>
    <n v="0"/>
    <n v="0"/>
    <m/>
  </r>
  <r>
    <x v="2266"/>
    <d v="2021-05-29T00:00:00"/>
    <s v="Mr Smoothie"/>
    <s v="Mr Smoothie PK 45"/>
    <x v="54"/>
    <x v="0"/>
    <n v="27103"/>
    <x v="2263"/>
    <m/>
    <s v="U"/>
    <s v="Y"/>
    <s v="NC-06"/>
    <x v="0"/>
    <x v="1"/>
    <x v="1"/>
    <x v="0"/>
    <x v="0"/>
    <x v="0"/>
    <s v="Y"/>
    <s v="Y"/>
    <s v="Y"/>
    <s v="N"/>
    <s v="Limited  Liability Company(LLC)"/>
    <s v="N"/>
    <x v="0"/>
    <x v="0"/>
    <x v="0"/>
    <s v="Snack and Nonalcoholic Beverage Bar"/>
    <n v="0"/>
    <n v="0"/>
    <m/>
  </r>
  <r>
    <x v="2267"/>
    <d v="2021-05-29T00:00:00"/>
    <s v="BMB Eats II LLC"/>
    <s v="2340 Bale St Ste 100"/>
    <x v="4"/>
    <x v="0"/>
    <s v="27608"/>
    <x v="2264"/>
    <s v="Shuckin' Shack Oyster Bar"/>
    <s v="U"/>
    <s v="Y"/>
    <s v="NC-02"/>
    <x v="1"/>
    <x v="0"/>
    <x v="0"/>
    <x v="0"/>
    <x v="0"/>
    <x v="0"/>
    <s v="Y"/>
    <s v="Y"/>
    <s v="Y"/>
    <s v="Y"/>
    <s v="Subchapter S Corporation"/>
    <s v="N"/>
    <x v="0"/>
    <x v="0"/>
    <x v="0"/>
    <s v="Restaurant"/>
    <n v="0"/>
    <n v="0"/>
    <m/>
  </r>
  <r>
    <x v="2268"/>
    <d v="2021-05-29T00:00:00"/>
    <s v="DEES DINER ONE LLC"/>
    <s v="1314 W Grantham St"/>
    <x v="25"/>
    <x v="0"/>
    <s v="27530"/>
    <x v="2265"/>
    <m/>
    <s v="R"/>
    <s v="Y"/>
    <s v="NC-01"/>
    <x v="1"/>
    <x v="0"/>
    <x v="0"/>
    <x v="0"/>
    <x v="0"/>
    <x v="0"/>
    <s v="Y"/>
    <s v="Y"/>
    <s v="Y"/>
    <s v="Y"/>
    <s v="Limited  Liability Company(LLC)"/>
    <s v="Y"/>
    <x v="0"/>
    <x v="0"/>
    <x v="0"/>
    <s v="Restaurant"/>
    <n v="0"/>
    <n v="0"/>
    <m/>
  </r>
  <r>
    <x v="2269"/>
    <d v="2021-05-29T00:00:00"/>
    <s v="Jefferson Street Deli LLC"/>
    <s v="107 A East Jefferson Street"/>
    <x v="174"/>
    <x v="0"/>
    <s v="28112"/>
    <x v="2266"/>
    <m/>
    <s v="U"/>
    <s v="N"/>
    <s v="NC-09"/>
    <x v="0"/>
    <x v="0"/>
    <x v="1"/>
    <x v="0"/>
    <x v="0"/>
    <x v="0"/>
    <s v="Y"/>
    <s v="Y"/>
    <s v="Y"/>
    <s v="Y"/>
    <s v="Limited  Liability Company(LLC)"/>
    <s v="N"/>
    <x v="0"/>
    <x v="0"/>
    <x v="0"/>
    <s v="Restaurant"/>
    <n v="0"/>
    <n v="0"/>
    <m/>
  </r>
  <r>
    <x v="2270"/>
    <d v="2021-05-29T00:00:00"/>
    <s v="Food Investments LLC"/>
    <s v="1101 W Chapel Hill St"/>
    <x v="8"/>
    <x v="0"/>
    <s v="27701"/>
    <x v="2267"/>
    <m/>
    <s v="U"/>
    <s v="Y"/>
    <s v="NC-04"/>
    <x v="1"/>
    <x v="0"/>
    <x v="0"/>
    <x v="0"/>
    <x v="0"/>
    <x v="0"/>
    <s v="Y"/>
    <s v="Y"/>
    <s v="Y"/>
    <s v="Y"/>
    <s v="Limited  Liability Company(LLC)"/>
    <s v="N"/>
    <x v="0"/>
    <x v="0"/>
    <x v="0"/>
    <s v="Caterer &amp;&amp; Food Stand, Food Truck, Food Cart"/>
    <n v="0"/>
    <n v="0"/>
    <m/>
  </r>
  <r>
    <x v="2271"/>
    <d v="2021-05-29T00:00:00"/>
    <s v="Luna Empanada LLC"/>
    <s v="112 W Main St"/>
    <x v="8"/>
    <x v="0"/>
    <s v="27701"/>
    <x v="2268"/>
    <m/>
    <s v="U"/>
    <s v="Y"/>
    <s v="NC-04"/>
    <x v="1"/>
    <x v="0"/>
    <x v="0"/>
    <x v="0"/>
    <x v="0"/>
    <x v="0"/>
    <s v="Y"/>
    <s v="Y"/>
    <s v="Y"/>
    <s v="Y"/>
    <s v="Corporation"/>
    <s v="N"/>
    <x v="0"/>
    <x v="0"/>
    <x v="0"/>
    <s v="Restaurant"/>
    <n v="0"/>
    <n v="0"/>
    <m/>
  </r>
  <r>
    <x v="2272"/>
    <d v="2021-05-29T00:00:00"/>
    <s v="Riccis Pizzeria LLC"/>
    <s v="10110 Green Level Church Rd Ste 108"/>
    <x v="28"/>
    <x v="0"/>
    <s v="27519"/>
    <x v="2269"/>
    <m/>
    <s v="U"/>
    <s v="N"/>
    <s v="NC-02"/>
    <x v="0"/>
    <x v="0"/>
    <x v="1"/>
    <x v="0"/>
    <x v="0"/>
    <x v="0"/>
    <s v="Y"/>
    <s v="Y"/>
    <s v="Y"/>
    <s v="Y"/>
    <s v="Limited  Liability Company(LLC)"/>
    <s v="N"/>
    <x v="0"/>
    <x v="0"/>
    <x v="0"/>
    <s v="Other &amp;&amp; Restaurant"/>
    <n v="0"/>
    <n v="0"/>
    <m/>
  </r>
  <r>
    <x v="2273"/>
    <d v="2021-05-29T00:00:00"/>
    <s v="C &amp; H European Foods Inc"/>
    <s v="316 Nutt St"/>
    <x v="0"/>
    <x v="0"/>
    <s v="28401"/>
    <x v="2270"/>
    <m/>
    <s v="U"/>
    <s v="Y"/>
    <s v="NC-07"/>
    <x v="0"/>
    <x v="1"/>
    <x v="1"/>
    <x v="0"/>
    <x v="0"/>
    <x v="0"/>
    <s v="Y"/>
    <s v="Y"/>
    <s v="Y"/>
    <s v="Y"/>
    <s v="Corporation"/>
    <s v="N"/>
    <x v="0"/>
    <x v="0"/>
    <x v="0"/>
    <s v="Restaurant"/>
    <n v="0"/>
    <n v="0"/>
    <m/>
  </r>
  <r>
    <x v="2274"/>
    <d v="2021-05-29T00:00:00"/>
    <s v="David Jackson"/>
    <s v="969 n main st"/>
    <x v="10"/>
    <x v="0"/>
    <s v="28115"/>
    <x v="2271"/>
    <m/>
    <s v="R"/>
    <s v="N"/>
    <s v="NC-10"/>
    <x v="0"/>
    <x v="1"/>
    <x v="1"/>
    <x v="0"/>
    <x v="1"/>
    <x v="0"/>
    <s v="Y"/>
    <s v="Y"/>
    <s v="Y"/>
    <s v="Y"/>
    <s v="Limited  Liability Company(LLC)"/>
    <s v="N"/>
    <x v="0"/>
    <x v="0"/>
    <x v="0"/>
    <s v="Restaurant"/>
    <n v="0"/>
    <n v="0"/>
    <m/>
  </r>
  <r>
    <x v="2275"/>
    <d v="2021-05-29T00:00:00"/>
    <s v="Belmont Jailhouse LLC"/>
    <s v="23 S Main St Unit B"/>
    <x v="261"/>
    <x v="0"/>
    <s v="28012"/>
    <x v="2272"/>
    <m/>
    <s v="U"/>
    <s v="N"/>
    <s v="NC-05"/>
    <x v="0"/>
    <x v="1"/>
    <x v="1"/>
    <x v="0"/>
    <x v="1"/>
    <x v="1"/>
    <s v="Y"/>
    <s v="Y"/>
    <s v="Y"/>
    <s v="Y"/>
    <s v="Limited  Liability Company(LLC)"/>
    <s v="N"/>
    <x v="0"/>
    <x v="0"/>
    <x v="0"/>
    <s v="Bar, Saloon, Lounge, Tavern"/>
    <n v="0"/>
    <n v="0"/>
    <m/>
  </r>
  <r>
    <x v="2276"/>
    <d v="2021-05-29T00:00:00"/>
    <s v="Oakmont Corp."/>
    <s v="905 Highway 107 South"/>
    <x v="77"/>
    <x v="0"/>
    <s v="28717"/>
    <x v="2273"/>
    <m/>
    <s v="R"/>
    <s v="N"/>
    <s v="NC-11"/>
    <x v="0"/>
    <x v="1"/>
    <x v="1"/>
    <x v="0"/>
    <x v="0"/>
    <x v="0"/>
    <s v="N"/>
    <s v="Y"/>
    <s v="N"/>
    <s v="Y"/>
    <s v="Corporation"/>
    <s v="N"/>
    <x v="0"/>
    <x v="0"/>
    <x v="0"/>
    <s v="Restaurant"/>
    <n v="0"/>
    <n v="0"/>
    <m/>
  </r>
  <r>
    <x v="2277"/>
    <d v="2021-05-29T00:00:00"/>
    <s v="Pizzeria Faulisi LLC"/>
    <s v="215 E Chatham St Suite 101"/>
    <x v="28"/>
    <x v="0"/>
    <s v="27511"/>
    <x v="2274"/>
    <m/>
    <s v="U"/>
    <s v="N"/>
    <s v="NC-02"/>
    <x v="1"/>
    <x v="0"/>
    <x v="0"/>
    <x v="0"/>
    <x v="0"/>
    <x v="0"/>
    <s v="Y"/>
    <s v="Y"/>
    <s v="Y"/>
    <s v="Y"/>
    <s v="Limited  Liability Company(LLC)"/>
    <s v="N"/>
    <x v="0"/>
    <x v="0"/>
    <x v="0"/>
    <s v="Restaurant"/>
    <n v="0"/>
    <n v="0"/>
    <m/>
  </r>
  <r>
    <x v="2278"/>
    <d v="2021-05-29T00:00:00"/>
    <s v="Fresh Wood Fired Pizza and Pasta Inc"/>
    <s v="100 S Ridgeway Ave"/>
    <x v="104"/>
    <x v="0"/>
    <s v="28711"/>
    <x v="2275"/>
    <m/>
    <s v="U"/>
    <s v="N"/>
    <s v="NC-11"/>
    <x v="0"/>
    <x v="1"/>
    <x v="1"/>
    <x v="0"/>
    <x v="0"/>
    <x v="0"/>
    <s v="Y"/>
    <s v="Y"/>
    <s v="Y"/>
    <s v="Y"/>
    <s v="Corporation"/>
    <s v="N"/>
    <x v="0"/>
    <x v="0"/>
    <x v="0"/>
    <s v="Restaurant"/>
    <n v="0"/>
    <n v="0"/>
    <m/>
  </r>
  <r>
    <x v="2279"/>
    <d v="2021-05-29T00:00:00"/>
    <s v="Mozzarella Fellas Pizza Co"/>
    <s v="134 N Spruce St"/>
    <x v="54"/>
    <x v="0"/>
    <s v="27101"/>
    <x v="2276"/>
    <m/>
    <s v="U"/>
    <s v="Y"/>
    <s v="NC-06"/>
    <x v="1"/>
    <x v="0"/>
    <x v="1"/>
    <x v="0"/>
    <x v="0"/>
    <x v="0"/>
    <s v="Y"/>
    <s v="Y"/>
    <s v="Y"/>
    <s v="Y"/>
    <s v="Corporation"/>
    <s v="Y"/>
    <x v="0"/>
    <x v="0"/>
    <x v="0"/>
    <s v="Other &amp;&amp; Caterer &amp;&amp; Restaurant"/>
    <n v="0"/>
    <n v="0"/>
    <m/>
  </r>
  <r>
    <x v="2280"/>
    <d v="2021-05-29T00:00:00"/>
    <s v="Blackbeard Coffee Roasters LLC"/>
    <s v="203 E 5th St"/>
    <x v="34"/>
    <x v="0"/>
    <s v="27858"/>
    <x v="2277"/>
    <m/>
    <s v="U"/>
    <s v="Y"/>
    <s v="NC-01"/>
    <x v="0"/>
    <x v="0"/>
    <x v="0"/>
    <x v="0"/>
    <x v="0"/>
    <x v="0"/>
    <s v="Y"/>
    <s v="Y"/>
    <s v="Y"/>
    <s v="Y"/>
    <s v="Limited  Liability Company(LLC)"/>
    <s v="N"/>
    <x v="0"/>
    <x v="0"/>
    <x v="0"/>
    <s v="Snack and Nonalcoholic Beverage Bar"/>
    <n v="0"/>
    <n v="0"/>
    <m/>
  </r>
  <r>
    <x v="2281"/>
    <d v="2021-05-29T00:00:00"/>
    <s v="Om Neelkanth Inc"/>
    <s v="6106 Hanes Way"/>
    <x v="160"/>
    <x v="0"/>
    <s v="27012"/>
    <x v="2278"/>
    <s v="Subway"/>
    <s v="U"/>
    <s v="N"/>
    <s v="NC-10"/>
    <x v="0"/>
    <x v="1"/>
    <x v="0"/>
    <x v="0"/>
    <x v="0"/>
    <x v="0"/>
    <s v="Y"/>
    <s v="Y"/>
    <s v="Y"/>
    <s v="Y"/>
    <s v="Corporation"/>
    <s v="N"/>
    <x v="0"/>
    <x v="0"/>
    <x v="0"/>
    <s v="Restaurant"/>
    <n v="0"/>
    <n v="0"/>
    <m/>
  </r>
  <r>
    <x v="2282"/>
    <d v="2021-05-29T00:00:00"/>
    <s v="BBWF LLC"/>
    <s v="11735 Retail Dr"/>
    <x v="14"/>
    <x v="0"/>
    <s v="27587"/>
    <x v="2279"/>
    <m/>
    <s v="U"/>
    <s v="N"/>
    <s v="NC-04"/>
    <x v="1"/>
    <x v="0"/>
    <x v="1"/>
    <x v="0"/>
    <x v="0"/>
    <x v="0"/>
    <s v="Y"/>
    <s v="Y"/>
    <s v="Y"/>
    <s v="Y"/>
    <s v="Limited Liability Partnership"/>
    <s v="N"/>
    <x v="0"/>
    <x v="0"/>
    <x v="0"/>
    <s v="Restaurant"/>
    <n v="0"/>
    <n v="0"/>
    <m/>
  </r>
  <r>
    <x v="2283"/>
    <d v="2021-05-29T00:00:00"/>
    <s v="Zookeper LLC"/>
    <s v="45 Slab Town rd"/>
    <x v="77"/>
    <x v="0"/>
    <s v="28717"/>
    <x v="2280"/>
    <m/>
    <s v="R"/>
    <s v="N"/>
    <s v="NC-11"/>
    <x v="0"/>
    <x v="1"/>
    <x v="1"/>
    <x v="1"/>
    <x v="1"/>
    <x v="0"/>
    <s v="Y"/>
    <s v="Y"/>
    <s v="N"/>
    <s v="Y"/>
    <s v="Limited  Liability Company(LLC)"/>
    <s v="N"/>
    <x v="0"/>
    <x v="0"/>
    <x v="0"/>
    <s v="Caterer &amp;&amp; Restaurant"/>
    <n v="0"/>
    <n v="0"/>
    <m/>
  </r>
  <r>
    <x v="2284"/>
    <d v="2021-05-29T00:00:00"/>
    <s v="Club Chubz LLC"/>
    <s v="5990 Beach Dr SW Unit C"/>
    <x v="134"/>
    <x v="0"/>
    <s v="28470"/>
    <x v="2281"/>
    <m/>
    <s v="R"/>
    <s v="N"/>
    <s v="NC-07"/>
    <x v="1"/>
    <x v="0"/>
    <x v="0"/>
    <x v="0"/>
    <x v="0"/>
    <x v="0"/>
    <s v="Y"/>
    <s v="Y"/>
    <s v="Y"/>
    <s v="Y"/>
    <s v="Limited  Liability Company(LLC)"/>
    <s v="N"/>
    <x v="0"/>
    <x v="0"/>
    <x v="0"/>
    <s v="Bar, Saloon, Lounge, Tavern"/>
    <n v="0"/>
    <n v="0"/>
    <m/>
  </r>
  <r>
    <x v="2285"/>
    <d v="2021-05-29T00:00:00"/>
    <s v="Lark Restaurants Inc."/>
    <s v="4625 Hillsborough Rd"/>
    <x v="8"/>
    <x v="0"/>
    <s v="27705"/>
    <x v="2282"/>
    <m/>
    <s v="U"/>
    <s v="N"/>
    <s v="NC-04"/>
    <x v="1"/>
    <x v="0"/>
    <x v="1"/>
    <x v="0"/>
    <x v="0"/>
    <x v="0"/>
    <s v="Y"/>
    <s v="Y"/>
    <s v="Y"/>
    <s v="Y"/>
    <s v="Corporation"/>
    <s v="N"/>
    <x v="0"/>
    <x v="0"/>
    <x v="0"/>
    <s v="Bar, Saloon, Lounge, Tavern &amp;&amp; Restaurant"/>
    <n v="0"/>
    <n v="0"/>
    <m/>
  </r>
  <r>
    <x v="2286"/>
    <d v="2021-05-29T00:00:00"/>
    <s v="MAKHANI ENTERPRISES INCORPORATED"/>
    <s v="420 Jonestown Rd Ste N"/>
    <x v="54"/>
    <x v="0"/>
    <s v="27104"/>
    <x v="2283"/>
    <m/>
    <s v="U"/>
    <s v="N"/>
    <s v="NC-06"/>
    <x v="0"/>
    <x v="1"/>
    <x v="1"/>
    <x v="0"/>
    <x v="0"/>
    <x v="0"/>
    <s v="Y"/>
    <s v="Y"/>
    <s v="N"/>
    <s v="Y"/>
    <s v="Corporation"/>
    <s v="N"/>
    <x v="0"/>
    <x v="0"/>
    <x v="0"/>
    <s v="Bar, Saloon, Lounge, Tavern &amp;&amp; Restaurant"/>
    <n v="0"/>
    <n v="0"/>
    <m/>
  </r>
  <r>
    <x v="2287"/>
    <d v="2021-05-29T00:00:00"/>
    <s v="Vinos Finos y Picadas Inc."/>
    <s v="8450 Honeycutt Rd Suite 110"/>
    <x v="4"/>
    <x v="0"/>
    <s v="27615"/>
    <x v="2284"/>
    <m/>
    <s v="U"/>
    <s v="N"/>
    <s v="NC-02"/>
    <x v="1"/>
    <x v="1"/>
    <x v="0"/>
    <x v="0"/>
    <x v="0"/>
    <x v="0"/>
    <s v="Y"/>
    <s v="Y"/>
    <s v="Y"/>
    <s v="Y"/>
    <s v="Corporation"/>
    <s v="N"/>
    <x v="0"/>
    <x v="0"/>
    <x v="0"/>
    <s v="Restaurant"/>
    <n v="0"/>
    <n v="0"/>
    <m/>
  </r>
  <r>
    <x v="2288"/>
    <d v="2021-05-29T00:00:00"/>
    <s v="Ruddsak LLC"/>
    <s v="3101 Edwards Mill Rd Ste 101"/>
    <x v="4"/>
    <x v="0"/>
    <s v="27612"/>
    <x v="2285"/>
    <m/>
    <s v="U"/>
    <s v="N"/>
    <s v="NC-02"/>
    <x v="0"/>
    <x v="1"/>
    <x v="1"/>
    <x v="1"/>
    <x v="1"/>
    <x v="0"/>
    <s v="Y"/>
    <s v="Y"/>
    <s v="N"/>
    <s v="Y"/>
    <s v="Limited  Liability Company(LLC)"/>
    <s v="N"/>
    <x v="0"/>
    <x v="0"/>
    <x v="0"/>
    <s v="Restaurant"/>
    <n v="0"/>
    <n v="0"/>
    <m/>
  </r>
  <r>
    <x v="2289"/>
    <d v="2021-05-29T00:00:00"/>
    <s v="Alex Paul Inc"/>
    <s v="8111 Concord Mills Blvd Ste 424"/>
    <x v="22"/>
    <x v="0"/>
    <s v="28027"/>
    <x v="2286"/>
    <s v="Rocky Mountain Chocolate Factory"/>
    <s v="U"/>
    <s v="N"/>
    <s v="NC-08"/>
    <x v="0"/>
    <x v="1"/>
    <x v="1"/>
    <x v="1"/>
    <x v="1"/>
    <x v="0"/>
    <s v="Y"/>
    <s v="Y"/>
    <s v="N"/>
    <s v="N"/>
    <s v="Subchapter S Corporation"/>
    <s v="N"/>
    <x v="0"/>
    <x v="0"/>
    <x v="0"/>
    <s v="Other"/>
    <n v="0"/>
    <n v="0"/>
    <m/>
  </r>
  <r>
    <x v="2290"/>
    <d v="2021-05-29T00:00:00"/>
    <s v="The Grecian Corner Inc"/>
    <s v="101 Eden Ter"/>
    <x v="54"/>
    <x v="0"/>
    <n v="27103"/>
    <x v="2287"/>
    <m/>
    <s v="U"/>
    <s v="Y"/>
    <s v="NC-06"/>
    <x v="0"/>
    <x v="1"/>
    <x v="1"/>
    <x v="1"/>
    <x v="1"/>
    <x v="1"/>
    <s v="Y"/>
    <s v="N"/>
    <s v="N"/>
    <s v="N"/>
    <s v="Corporation"/>
    <s v="N"/>
    <x v="0"/>
    <x v="0"/>
    <x v="0"/>
    <s v="Caterer &amp;&amp; Restaurant"/>
    <n v="0"/>
    <n v="0"/>
    <m/>
  </r>
  <r>
    <x v="2291"/>
    <d v="2021-05-29T00:00:00"/>
    <s v="Moe's Durham LLC"/>
    <s v="6807 Fayetteville Rd Suite 122"/>
    <x v="8"/>
    <x v="0"/>
    <s v="27713"/>
    <x v="2288"/>
    <s v="Moe's Southwest Grill"/>
    <s v="U"/>
    <s v="N"/>
    <s v="NC-02"/>
    <x v="0"/>
    <x v="0"/>
    <x v="1"/>
    <x v="0"/>
    <x v="0"/>
    <x v="0"/>
    <s v="N"/>
    <s v="Y"/>
    <s v="Y"/>
    <s v="Y"/>
    <s v="Corporation"/>
    <s v="N"/>
    <x v="0"/>
    <x v="0"/>
    <x v="0"/>
    <s v="Restaurant"/>
    <n v="0"/>
    <n v="0"/>
    <m/>
  </r>
  <r>
    <x v="2292"/>
    <d v="2021-05-29T00:00:00"/>
    <s v="Triskelion Brewing Company LLC"/>
    <s v="257 Pine Valley Rd"/>
    <x v="285"/>
    <x v="0"/>
    <s v="28726"/>
    <x v="2289"/>
    <m/>
    <s v="R"/>
    <s v="Y"/>
    <s v="NC-11"/>
    <x v="1"/>
    <x v="0"/>
    <x v="0"/>
    <x v="0"/>
    <x v="0"/>
    <x v="0"/>
    <s v="Y"/>
    <s v="Y"/>
    <s v="Y"/>
    <s v="Y"/>
    <s v="Limited  Liability Company(LLC)"/>
    <s v="Y"/>
    <x v="0"/>
    <x v="0"/>
    <x v="0"/>
    <s v="Other &amp;&amp; Licensed Alcohol Producer &amp;&amp; Brewery and/or microbrewery ** &amp;&amp; Brewpub, Tasting Room, Taproom **"/>
    <n v="0"/>
    <n v="0"/>
    <m/>
  </r>
  <r>
    <x v="2293"/>
    <d v="2021-05-29T00:00:00"/>
    <s v="fair witness llc"/>
    <s v="21 E Sprague St"/>
    <x v="54"/>
    <x v="0"/>
    <n v="27127"/>
    <x v="2290"/>
    <m/>
    <s v="U"/>
    <s v="N"/>
    <s v="NC-06"/>
    <x v="1"/>
    <x v="0"/>
    <x v="1"/>
    <x v="0"/>
    <x v="0"/>
    <x v="0"/>
    <s v="Y"/>
    <s v="Y"/>
    <s v="Y"/>
    <s v="Y"/>
    <s v="Limited  Liability Company(LLC)"/>
    <s v="N"/>
    <x v="0"/>
    <x v="0"/>
    <x v="0"/>
    <s v="Bar, Saloon, Lounge, Tavern"/>
    <n v="0"/>
    <n v="0"/>
    <m/>
  </r>
  <r>
    <x v="2294"/>
    <d v="2021-05-29T00:00:00"/>
    <s v="Luminous Food Inc"/>
    <s v="1908 Eastwood Rd Suite 111"/>
    <x v="0"/>
    <x v="0"/>
    <s v="28403"/>
    <x v="2291"/>
    <m/>
    <s v="U"/>
    <s v="N"/>
    <s v="NC-07"/>
    <x v="1"/>
    <x v="0"/>
    <x v="0"/>
    <x v="1"/>
    <x v="0"/>
    <x v="0"/>
    <s v="Y"/>
    <s v="Y"/>
    <s v="Y"/>
    <s v="Y"/>
    <s v="Corporation"/>
    <s v="Y"/>
    <x v="0"/>
    <x v="0"/>
    <x v="0"/>
    <s v="Restaurant"/>
    <n v="0"/>
    <n v="0"/>
    <m/>
  </r>
  <r>
    <x v="2295"/>
    <d v="2021-05-29T00:00:00"/>
    <s v="HEX Coffee"/>
    <s v="125 Remount Rd. B"/>
    <x v="11"/>
    <x v="0"/>
    <s v="28203"/>
    <x v="2292"/>
    <m/>
    <s v="U"/>
    <s v="N"/>
    <s v="NC-12"/>
    <x v="0"/>
    <x v="1"/>
    <x v="1"/>
    <x v="0"/>
    <x v="1"/>
    <x v="0"/>
    <s v="Y"/>
    <s v="Y"/>
    <s v="N"/>
    <s v="Y"/>
    <s v="Limited  Liability Company(LLC)"/>
    <s v="N"/>
    <x v="0"/>
    <x v="0"/>
    <x v="0"/>
    <s v="Restaurant"/>
    <n v="0"/>
    <n v="0"/>
    <m/>
  </r>
  <r>
    <x v="2296"/>
    <d v="2021-05-29T00:00:00"/>
    <s v="DSSOLVR LLC"/>
    <s v="63 N Lexington Ave"/>
    <x v="9"/>
    <x v="0"/>
    <s v="28801"/>
    <x v="2293"/>
    <m/>
    <s v="U"/>
    <s v="Y"/>
    <s v="NC-11"/>
    <x v="1"/>
    <x v="1"/>
    <x v="0"/>
    <x v="1"/>
    <x v="0"/>
    <x v="1"/>
    <s v="Y"/>
    <s v="Y"/>
    <s v="N"/>
    <s v="Y"/>
    <s v="Limited  Liability Company(LLC)"/>
    <s v="N"/>
    <x v="0"/>
    <x v="0"/>
    <x v="0"/>
    <s v="Winery ** &amp;&amp; Brewery and/or microbrewery ** &amp;&amp; Brewpub, Tasting Room, Taproom **"/>
    <n v="0"/>
    <n v="0"/>
    <m/>
  </r>
  <r>
    <x v="2297"/>
    <d v="2021-05-29T00:00:00"/>
    <s v="KMS Enterprises Inc"/>
    <s v="1112 Offshore Dr"/>
    <x v="40"/>
    <x v="0"/>
    <s v="28305"/>
    <x v="2294"/>
    <s v="Menchie's"/>
    <s v="U"/>
    <s v="Y"/>
    <s v="NC-08"/>
    <x v="0"/>
    <x v="0"/>
    <x v="1"/>
    <x v="0"/>
    <x v="0"/>
    <x v="0"/>
    <s v="Y"/>
    <s v="Y"/>
    <s v="Y"/>
    <s v="Y"/>
    <s v="Corporation"/>
    <s v="N"/>
    <x v="0"/>
    <x v="0"/>
    <x v="0"/>
    <s v="Restaurant"/>
    <n v="0"/>
    <n v="0"/>
    <m/>
  </r>
  <r>
    <x v="2298"/>
    <d v="2021-05-29T00:00:00"/>
    <s v="Backstreets of Mooresville"/>
    <s v="111 Market Place Ave"/>
    <x v="10"/>
    <x v="0"/>
    <s v="28117"/>
    <x v="2295"/>
    <m/>
    <s v="R"/>
    <s v="N"/>
    <s v="NC-10"/>
    <x v="0"/>
    <x v="0"/>
    <x v="0"/>
    <x v="1"/>
    <x v="0"/>
    <x v="0"/>
    <s v="Y"/>
    <s v="Y"/>
    <s v="Y"/>
    <s v="Y"/>
    <s v="Corporation"/>
    <s v="N"/>
    <x v="0"/>
    <x v="0"/>
    <x v="0"/>
    <s v="Restaurant"/>
    <n v="0"/>
    <n v="0"/>
    <m/>
  </r>
  <r>
    <x v="2299"/>
    <d v="2021-05-29T00:00:00"/>
    <s v="TJP Holdings"/>
    <s v="109 N MAIN ST"/>
    <x v="88"/>
    <x v="0"/>
    <s v="27540"/>
    <x v="2296"/>
    <m/>
    <s v="R"/>
    <s v="N"/>
    <s v="NC-02"/>
    <x v="0"/>
    <x v="0"/>
    <x v="1"/>
    <x v="0"/>
    <x v="0"/>
    <x v="0"/>
    <s v="Y"/>
    <s v="Y"/>
    <s v="Y"/>
    <s v="Y"/>
    <s v="Corporation"/>
    <s v="N"/>
    <x v="0"/>
    <x v="0"/>
    <x v="0"/>
    <s v="Bar, Saloon, Lounge, Tavern"/>
    <n v="0"/>
    <n v="0"/>
    <m/>
  </r>
  <r>
    <x v="2300"/>
    <d v="2021-05-29T00:00:00"/>
    <s v="Two Kahn'd Brothers Inc."/>
    <s v="912 N. Spence Ave."/>
    <x v="25"/>
    <x v="0"/>
    <s v="27530"/>
    <x v="2297"/>
    <m/>
    <s v="R"/>
    <s v="Y"/>
    <s v="NC-01"/>
    <x v="0"/>
    <x v="0"/>
    <x v="1"/>
    <x v="0"/>
    <x v="0"/>
    <x v="0"/>
    <s v="Y"/>
    <s v="Y"/>
    <s v="Y"/>
    <s v="Y"/>
    <s v="Subchapter S Corporation"/>
    <s v="N"/>
    <x v="0"/>
    <x v="0"/>
    <x v="0"/>
    <s v="Restaurant"/>
    <n v="0"/>
    <n v="0"/>
    <m/>
  </r>
  <r>
    <x v="2301"/>
    <d v="2021-05-29T00:00:00"/>
    <s v="Alton's Kitchen &amp; Cocktails LLC"/>
    <s v="19918 North Cove Rd"/>
    <x v="49"/>
    <x v="0"/>
    <s v="28031"/>
    <x v="2298"/>
    <m/>
    <s v="U"/>
    <s v="N"/>
    <s v="NC-12"/>
    <x v="0"/>
    <x v="0"/>
    <x v="1"/>
    <x v="0"/>
    <x v="0"/>
    <x v="0"/>
    <s v="Y"/>
    <s v="Y"/>
    <s v="Y"/>
    <s v="Y"/>
    <s v="Limited  Liability Company(LLC)"/>
    <s v="N"/>
    <x v="0"/>
    <x v="0"/>
    <x v="0"/>
    <s v="Restaurant"/>
    <n v="0"/>
    <n v="0"/>
    <m/>
  </r>
  <r>
    <x v="2302"/>
    <d v="2021-05-29T00:00:00"/>
    <s v="M Pourium LLC"/>
    <s v="1902 Tottenham Ct"/>
    <x v="184"/>
    <x v="0"/>
    <s v="28590"/>
    <x v="2299"/>
    <m/>
    <s v="U"/>
    <s v="N"/>
    <s v="NC-01"/>
    <x v="1"/>
    <x v="1"/>
    <x v="1"/>
    <x v="1"/>
    <x v="0"/>
    <x v="0"/>
    <s v="Y"/>
    <s v="Y"/>
    <s v="Y"/>
    <s v="Y"/>
    <s v="Limited  Liability Company(LLC)"/>
    <s v="N"/>
    <x v="0"/>
    <x v="0"/>
    <x v="0"/>
    <s v="Bar, Saloon, Lounge, Tavern"/>
    <n v="0"/>
    <n v="0"/>
    <m/>
  </r>
  <r>
    <x v="2303"/>
    <d v="2021-05-29T00:00:00"/>
    <s v="Appalachian Coffee Company LLC"/>
    <s v="1628 5th Ave W"/>
    <x v="7"/>
    <x v="0"/>
    <s v="28739"/>
    <x v="2300"/>
    <m/>
    <s v="R"/>
    <s v="Y"/>
    <s v="NC-11"/>
    <x v="1"/>
    <x v="1"/>
    <x v="0"/>
    <x v="0"/>
    <x v="0"/>
    <x v="0"/>
    <s v="Y"/>
    <s v="Y"/>
    <s v="Y"/>
    <s v="Y"/>
    <s v="Limited  Liability Company(LLC)"/>
    <s v="N"/>
    <x v="0"/>
    <x v="0"/>
    <x v="0"/>
    <s v="Bar, Saloon, Lounge, Tavern &amp;&amp; Restaurant"/>
    <n v="0"/>
    <n v="0"/>
    <m/>
  </r>
  <r>
    <x v="2304"/>
    <d v="2021-05-29T00:00:00"/>
    <s v="The Cary Pub"/>
    <s v="6454 TRYON RD"/>
    <x v="28"/>
    <x v="0"/>
    <s v="27518"/>
    <x v="2301"/>
    <m/>
    <s v="U"/>
    <s v="N"/>
    <s v="NC-02"/>
    <x v="1"/>
    <x v="1"/>
    <x v="0"/>
    <x v="0"/>
    <x v="0"/>
    <x v="0"/>
    <s v="Y"/>
    <s v="Y"/>
    <s v="Y"/>
    <s v="Y"/>
    <s v="Limited  Liability Company(LLC)"/>
    <s v="N"/>
    <x v="0"/>
    <x v="0"/>
    <x v="0"/>
    <s v="Bar, Saloon, Lounge, Tavern &amp;&amp; Restaurant"/>
    <n v="0"/>
    <n v="0"/>
    <m/>
  </r>
  <r>
    <x v="2305"/>
    <d v="2021-05-29T00:00:00"/>
    <s v="Crafty Beer Guys LLC"/>
    <s v="114 S Old Statesville Rd"/>
    <x v="45"/>
    <x v="0"/>
    <s v="28078"/>
    <x v="2302"/>
    <m/>
    <s v="U"/>
    <s v="N"/>
    <s v="NC-08"/>
    <x v="0"/>
    <x v="0"/>
    <x v="0"/>
    <x v="0"/>
    <x v="0"/>
    <x v="0"/>
    <s v="Y"/>
    <s v="Y"/>
    <s v="Y"/>
    <s v="Y"/>
    <s v="Corporation"/>
    <s v="N"/>
    <x v="0"/>
    <x v="0"/>
    <x v="0"/>
    <s v="Brewpub, Tasting Room, Taproom **"/>
    <n v="0"/>
    <n v="0"/>
    <m/>
  </r>
  <r>
    <x v="2306"/>
    <d v="2021-05-29T00:00:00"/>
    <s v="Hartsoe Investment Company LLC"/>
    <s v="99 Heron Cove Loop"/>
    <x v="21"/>
    <x v="0"/>
    <s v="28601"/>
    <x v="2303"/>
    <m/>
    <s v="R"/>
    <s v="N"/>
    <s v="NC-05"/>
    <x v="0"/>
    <x v="0"/>
    <x v="1"/>
    <x v="0"/>
    <x v="1"/>
    <x v="0"/>
    <s v="Y"/>
    <s v="Y"/>
    <s v="Y"/>
    <s v="Y"/>
    <s v="Limited  Liability Company(LLC)"/>
    <s v="Y"/>
    <x v="0"/>
    <x v="0"/>
    <x v="0"/>
    <s v="Bar, Saloon, Lounge, Tavern &amp;&amp; Restaurant"/>
    <n v="0"/>
    <n v="0"/>
    <m/>
  </r>
  <r>
    <x v="2307"/>
    <d v="2021-05-29T00:00:00"/>
    <s v="Grate Catering Co. LLC"/>
    <s v="1402 S Ridge Ave"/>
    <x v="113"/>
    <x v="0"/>
    <s v="28083"/>
    <x v="2304"/>
    <m/>
    <s v="R"/>
    <s v="N"/>
    <s v="NC-08"/>
    <x v="0"/>
    <x v="0"/>
    <x v="1"/>
    <x v="0"/>
    <x v="0"/>
    <x v="0"/>
    <s v="Y"/>
    <s v="Y"/>
    <s v="Y"/>
    <s v="Y"/>
    <s v="Corporation"/>
    <s v="Y"/>
    <x v="0"/>
    <x v="0"/>
    <x v="0"/>
    <s v="Caterer"/>
    <n v="0"/>
    <n v="0"/>
    <m/>
  </r>
  <r>
    <x v="2308"/>
    <d v="2021-05-29T00:00:00"/>
    <s v="Sweetheart treats"/>
    <s v="10930 Raven Ridge Rd. Suite 105"/>
    <x v="4"/>
    <x v="0"/>
    <s v="27614"/>
    <x v="2305"/>
    <m/>
    <s v="U"/>
    <s v="N"/>
    <s v="NC-04"/>
    <x v="0"/>
    <x v="1"/>
    <x v="1"/>
    <x v="0"/>
    <x v="0"/>
    <x v="0"/>
    <s v="Y"/>
    <s v="Y"/>
    <s v="Y"/>
    <s v="Y"/>
    <s v="Partnership"/>
    <s v="N"/>
    <x v="0"/>
    <x v="0"/>
    <x v="0"/>
    <s v="Restaurant"/>
    <n v="0"/>
    <n v="0"/>
    <m/>
  </r>
  <r>
    <x v="2309"/>
    <d v="2021-05-29T00:00:00"/>
    <s v="JAYBIRDS BURGER JOINT LLC"/>
    <s v="7920 Matthews Mint Hill Rd"/>
    <x v="286"/>
    <x v="0"/>
    <s v="28227"/>
    <x v="2306"/>
    <m/>
    <s v="U"/>
    <s v="N"/>
    <s v="NC-08"/>
    <x v="0"/>
    <x v="1"/>
    <x v="1"/>
    <x v="1"/>
    <x v="1"/>
    <x v="0"/>
    <s v="Y"/>
    <s v="Y"/>
    <s v="Y"/>
    <s v="Y"/>
    <s v="Limited  Liability Company(LLC)"/>
    <s v="N"/>
    <x v="0"/>
    <x v="0"/>
    <x v="0"/>
    <s v="Restaurant"/>
    <n v="0"/>
    <n v="0"/>
    <m/>
  </r>
  <r>
    <x v="2310"/>
    <d v="2021-05-29T00:00:00"/>
    <s v="Christopher Walls"/>
    <s v="1316 South Hawthorne Road"/>
    <x v="54"/>
    <x v="0"/>
    <n v="27103"/>
    <x v="2307"/>
    <m/>
    <s v="U"/>
    <s v="N"/>
    <s v="NC-06"/>
    <x v="0"/>
    <x v="1"/>
    <x v="1"/>
    <x v="0"/>
    <x v="1"/>
    <x v="1"/>
    <s v="Y"/>
    <s v="Y"/>
    <s v="N"/>
    <s v="Y"/>
    <s v="Sole Proprietorship"/>
    <s v="N"/>
    <x v="0"/>
    <x v="0"/>
    <x v="0"/>
    <s v="Snack and Nonalcoholic Beverage Bar"/>
    <n v="0"/>
    <n v="0"/>
    <m/>
  </r>
  <r>
    <x v="2311"/>
    <d v="2021-05-29T00:00:00"/>
    <s v="Flying Tiger At Carthage Inc."/>
    <s v="1001 Monroe St Ste A"/>
    <x v="82"/>
    <x v="0"/>
    <s v="28327"/>
    <x v="2308"/>
    <m/>
    <s v="R"/>
    <s v="N"/>
    <s v="NC-08"/>
    <x v="0"/>
    <x v="0"/>
    <x v="0"/>
    <x v="0"/>
    <x v="0"/>
    <x v="0"/>
    <s v="Y"/>
    <s v="Y"/>
    <s v="Y"/>
    <s v="Y"/>
    <s v="Corporation"/>
    <s v="N"/>
    <x v="0"/>
    <x v="0"/>
    <x v="0"/>
    <s v="Restaurant"/>
    <n v="0"/>
    <n v="0"/>
    <m/>
  </r>
  <r>
    <x v="2312"/>
    <d v="2021-05-29T00:00:00"/>
    <s v="Sunrise Trading Enterprise"/>
    <s v="9739 Northlake Centre Pkwy Ste J"/>
    <x v="11"/>
    <x v="0"/>
    <s v="28216"/>
    <x v="2309"/>
    <m/>
    <s v="U"/>
    <s v="N"/>
    <s v="NC-12"/>
    <x v="0"/>
    <x v="1"/>
    <x v="1"/>
    <x v="0"/>
    <x v="0"/>
    <x v="1"/>
    <s v="Y"/>
    <s v="Y"/>
    <s v="N"/>
    <s v="Y"/>
    <s v="Subchapter S Corporation"/>
    <s v="N"/>
    <x v="0"/>
    <x v="0"/>
    <x v="0"/>
    <s v="Restaurant"/>
    <n v="0"/>
    <n v="0"/>
    <m/>
  </r>
  <r>
    <x v="2313"/>
    <d v="2021-05-29T00:00:00"/>
    <s v="Lefteris Pizzeria LLC"/>
    <s v="15080 Idlewild Rd Ste C"/>
    <x v="53"/>
    <x v="0"/>
    <s v="28104"/>
    <x v="2310"/>
    <m/>
    <s v="U"/>
    <s v="N"/>
    <s v="NC-09"/>
    <x v="0"/>
    <x v="1"/>
    <x v="0"/>
    <x v="0"/>
    <x v="0"/>
    <x v="0"/>
    <s v="Y"/>
    <s v="Y"/>
    <s v="Y"/>
    <s v="Y"/>
    <s v="Limited  Liability Company(LLC)"/>
    <s v="N"/>
    <x v="0"/>
    <x v="0"/>
    <x v="0"/>
    <s v="Restaurant"/>
    <n v="0"/>
    <n v="0"/>
    <m/>
  </r>
  <r>
    <x v="2314"/>
    <d v="2021-05-29T00:00:00"/>
    <s v="3ZS Corporation"/>
    <s v="1601 E 7th St"/>
    <x v="11"/>
    <x v="0"/>
    <s v="28204"/>
    <x v="2311"/>
    <m/>
    <s v="U"/>
    <s v="N"/>
    <s v="NC-12"/>
    <x v="1"/>
    <x v="0"/>
    <x v="1"/>
    <x v="0"/>
    <x v="0"/>
    <x v="0"/>
    <s v="Y"/>
    <s v="Y"/>
    <s v="Y"/>
    <s v="Y"/>
    <s v="Corporation"/>
    <s v="N"/>
    <x v="0"/>
    <x v="0"/>
    <x v="0"/>
    <s v="Restaurant"/>
    <n v="0"/>
    <n v="0"/>
    <m/>
  </r>
  <r>
    <x v="2315"/>
    <d v="2021-05-29T00:00:00"/>
    <s v="DDJ of NC LLC"/>
    <s v="39 Miller St"/>
    <x v="37"/>
    <x v="0"/>
    <s v="28786"/>
    <x v="2312"/>
    <m/>
    <s v="R"/>
    <s v="Y"/>
    <s v="NC-11"/>
    <x v="0"/>
    <x v="0"/>
    <x v="1"/>
    <x v="0"/>
    <x v="0"/>
    <x v="0"/>
    <s v="Y"/>
    <s v="Y"/>
    <s v="Y"/>
    <s v="Y"/>
    <s v="Limited  Liability Company(LLC)"/>
    <s v="N"/>
    <x v="0"/>
    <x v="0"/>
    <x v="0"/>
    <s v="Restaurant"/>
    <n v="0"/>
    <n v="0"/>
    <m/>
  </r>
  <r>
    <x v="2316"/>
    <d v="2021-05-29T00:00:00"/>
    <s v="COUP2012 LLC"/>
    <s v="540 Cotanche St"/>
    <x v="34"/>
    <x v="0"/>
    <s v="27858"/>
    <x v="2313"/>
    <s v="Jimmy John's"/>
    <s v="U"/>
    <s v="Y"/>
    <s v="NC-01"/>
    <x v="0"/>
    <x v="1"/>
    <x v="0"/>
    <x v="0"/>
    <x v="1"/>
    <x v="1"/>
    <s v="Y"/>
    <s v="Y"/>
    <s v="N"/>
    <s v="Y"/>
    <s v="Limited  Liability Company(LLC)"/>
    <s v="N"/>
    <x v="0"/>
    <x v="0"/>
    <x v="0"/>
    <s v="Restaurant"/>
    <n v="0"/>
    <n v="0"/>
    <m/>
  </r>
  <r>
    <x v="2317"/>
    <d v="2021-05-29T00:00:00"/>
    <s v="Shree Verai Corporation"/>
    <s v="350 Four Seasons Town Ctr"/>
    <x v="12"/>
    <x v="0"/>
    <s v="27407"/>
    <x v="2314"/>
    <s v="Subway"/>
    <s v="U"/>
    <s v="Y"/>
    <s v="NC-06"/>
    <x v="0"/>
    <x v="1"/>
    <x v="0"/>
    <x v="0"/>
    <x v="1"/>
    <x v="0"/>
    <s v="Y"/>
    <s v="Y"/>
    <s v="Y"/>
    <s v="Y"/>
    <s v="Corporation"/>
    <s v="N"/>
    <x v="0"/>
    <x v="0"/>
    <x v="0"/>
    <s v="Restaurant"/>
    <n v="0"/>
    <n v="0"/>
    <m/>
  </r>
  <r>
    <x v="2318"/>
    <d v="2021-05-29T00:00:00"/>
    <s v="H&amp;M Catering LLC"/>
    <s v="119 N Main St"/>
    <x v="259"/>
    <x v="0"/>
    <s v="28120"/>
    <x v="2315"/>
    <m/>
    <s v="U"/>
    <s v="N"/>
    <s v="NC-05"/>
    <x v="0"/>
    <x v="0"/>
    <x v="0"/>
    <x v="0"/>
    <x v="0"/>
    <x v="0"/>
    <s v="Y"/>
    <s v="Y"/>
    <s v="Y"/>
    <s v="Y"/>
    <s v="Limited  Liability Company(LLC)"/>
    <s v="Y"/>
    <x v="0"/>
    <x v="0"/>
    <x v="0"/>
    <s v="Caterer"/>
    <n v="0"/>
    <n v="0"/>
    <m/>
  </r>
  <r>
    <x v="2319"/>
    <d v="2021-05-29T00:00:00"/>
    <s v="Vinopolis"/>
    <s v="62 N Lexington Ave"/>
    <x v="9"/>
    <x v="0"/>
    <s v="28801"/>
    <x v="2316"/>
    <m/>
    <s v="U"/>
    <s v="Y"/>
    <s v="NC-11"/>
    <x v="1"/>
    <x v="1"/>
    <x v="1"/>
    <x v="1"/>
    <x v="0"/>
    <x v="1"/>
    <s v="Y"/>
    <s v="Y"/>
    <s v="N"/>
    <s v="Y"/>
    <s v="Corporation"/>
    <s v="N"/>
    <x v="0"/>
    <x v="0"/>
    <x v="0"/>
    <s v="Restaurant"/>
    <n v="0"/>
    <n v="0"/>
    <m/>
  </r>
  <r>
    <x v="2320"/>
    <d v="2021-05-29T00:00:00"/>
    <s v="Mini Donut Place"/>
    <s v="964 Tsali Blvd"/>
    <x v="95"/>
    <x v="0"/>
    <s v="28719"/>
    <x v="2317"/>
    <m/>
    <s v="R"/>
    <s v="Y"/>
    <s v="NC-11"/>
    <x v="0"/>
    <x v="1"/>
    <x v="1"/>
    <x v="1"/>
    <x v="1"/>
    <x v="1"/>
    <s v="Y"/>
    <s v="N"/>
    <s v="N"/>
    <s v="N"/>
    <s v="Corporation"/>
    <s v="Y"/>
    <x v="0"/>
    <x v="0"/>
    <x v="0"/>
    <s v="Restaurant"/>
    <n v="0"/>
    <n v="0"/>
    <m/>
  </r>
  <r>
    <x v="2321"/>
    <d v="2021-05-29T00:00:00"/>
    <s v="Zia-Mex Concepts LLC"/>
    <s v="521 Haywood Rd"/>
    <x v="9"/>
    <x v="0"/>
    <s v="28806"/>
    <x v="2318"/>
    <m/>
    <s v="U"/>
    <s v="N"/>
    <s v="NC-11"/>
    <x v="1"/>
    <x v="0"/>
    <x v="1"/>
    <x v="0"/>
    <x v="0"/>
    <x v="0"/>
    <s v="Y"/>
    <s v="Y"/>
    <s v="Y"/>
    <s v="Y"/>
    <s v="Limited  Liability Company(LLC)"/>
    <s v="N"/>
    <x v="0"/>
    <x v="0"/>
    <x v="0"/>
    <s v="Restaurant"/>
    <n v="0"/>
    <n v="0"/>
    <m/>
  </r>
  <r>
    <x v="2322"/>
    <d v="2021-05-29T00:00:00"/>
    <s v="E Zyglis Enterprises"/>
    <s v="249 W. 4th Street"/>
    <x v="54"/>
    <x v="0"/>
    <s v="27101"/>
    <x v="2319"/>
    <m/>
    <s v="U"/>
    <s v="Y"/>
    <s v="NC-06"/>
    <x v="0"/>
    <x v="1"/>
    <x v="1"/>
    <x v="0"/>
    <x v="0"/>
    <x v="0"/>
    <s v="Y"/>
    <s v="Y"/>
    <s v="Y"/>
    <s v="Y"/>
    <s v="Limited  Liability Company(LLC)"/>
    <s v="Y"/>
    <x v="0"/>
    <x v="0"/>
    <x v="0"/>
    <s v="Bar, Saloon, Lounge, Tavern"/>
    <n v="0"/>
    <n v="0"/>
    <m/>
  </r>
  <r>
    <x v="2323"/>
    <d v="2021-05-29T00:00:00"/>
    <s v="Cin Cin Napoletana LLC"/>
    <s v="707 N Trade St"/>
    <x v="54"/>
    <x v="0"/>
    <s v="27101"/>
    <x v="2320"/>
    <m/>
    <s v="U"/>
    <s v="Y"/>
    <s v="NC-06"/>
    <x v="1"/>
    <x v="0"/>
    <x v="1"/>
    <x v="0"/>
    <x v="0"/>
    <x v="0"/>
    <s v="Y"/>
    <s v="Y"/>
    <s v="Y"/>
    <s v="Y"/>
    <s v="Limited  Liability Company(LLC)"/>
    <s v="Y"/>
    <x v="0"/>
    <x v="0"/>
    <x v="0"/>
    <s v="Restaurant"/>
    <n v="0"/>
    <n v="0"/>
    <m/>
  </r>
  <r>
    <x v="2324"/>
    <d v="2021-05-29T00:00:00"/>
    <s v="Lebowski's LLC"/>
    <s v="1524 East Blvd"/>
    <x v="11"/>
    <x v="0"/>
    <s v="28203"/>
    <x v="2321"/>
    <m/>
    <s v="U"/>
    <s v="N"/>
    <s v="NC-12"/>
    <x v="0"/>
    <x v="0"/>
    <x v="1"/>
    <x v="0"/>
    <x v="0"/>
    <x v="0"/>
    <s v="Y"/>
    <s v="Y"/>
    <s v="Y"/>
    <s v="Y"/>
    <s v="Limited  Liability Company(LLC)"/>
    <s v="N"/>
    <x v="0"/>
    <x v="0"/>
    <x v="0"/>
    <s v="Restaurant"/>
    <n v="0"/>
    <n v="0"/>
    <m/>
  </r>
  <r>
    <x v="2325"/>
    <d v="2021-05-29T00:00:00"/>
    <s v="The Levee Brewing Company Inc"/>
    <s v="118 Main St W"/>
    <x v="171"/>
    <x v="0"/>
    <s v="28690"/>
    <x v="2322"/>
    <m/>
    <s v="R"/>
    <s v="N"/>
    <s v="NC-05"/>
    <x v="0"/>
    <x v="1"/>
    <x v="1"/>
    <x v="0"/>
    <x v="1"/>
    <x v="1"/>
    <s v="Y"/>
    <s v="Y"/>
    <s v="N"/>
    <s v="Y"/>
    <s v="Subchapter S Corporation"/>
    <s v="N"/>
    <x v="0"/>
    <x v="0"/>
    <x v="0"/>
    <s v="Licensed Alcohol Producer"/>
    <n v="0"/>
    <n v="0"/>
    <m/>
  </r>
  <r>
    <x v="2326"/>
    <d v="2021-05-29T00:00:00"/>
    <s v="Fat Burgers Sports Bar &amp; GrillLLC"/>
    <s v="1044 Nc Highway 210"/>
    <x v="188"/>
    <x v="0"/>
    <s v="28460"/>
    <x v="2323"/>
    <m/>
    <s v="U"/>
    <s v="N"/>
    <s v="NC-03"/>
    <x v="0"/>
    <x v="0"/>
    <x v="1"/>
    <x v="0"/>
    <x v="0"/>
    <x v="0"/>
    <s v="Y"/>
    <s v="Y"/>
    <s v="Y"/>
    <s v="Y"/>
    <s v="Limited  Liability Company(LLC)"/>
    <s v="N"/>
    <x v="0"/>
    <x v="0"/>
    <x v="0"/>
    <s v="Restaurant"/>
    <n v="0"/>
    <n v="0"/>
    <m/>
  </r>
  <r>
    <x v="2327"/>
    <d v="2021-05-29T00:00:00"/>
    <s v="Sunshine Sammies LLC"/>
    <s v="99 S Lexington Ave"/>
    <x v="9"/>
    <x v="0"/>
    <s v="28801"/>
    <x v="2324"/>
    <m/>
    <s v="U"/>
    <s v="Y"/>
    <s v="NC-11"/>
    <x v="0"/>
    <x v="1"/>
    <x v="1"/>
    <x v="1"/>
    <x v="1"/>
    <x v="0"/>
    <s v="Y"/>
    <s v="Y"/>
    <s v="N"/>
    <s v="Y"/>
    <s v="Limited  Liability Company(LLC)"/>
    <s v="N"/>
    <x v="0"/>
    <x v="0"/>
    <x v="0"/>
    <s v="Bakery **"/>
    <n v="0"/>
    <n v="0"/>
    <m/>
  </r>
  <r>
    <x v="2328"/>
    <d v="2021-05-29T00:00:00"/>
    <s v="Martin Campbell"/>
    <s v="1901 NORTHROP DR"/>
    <x v="20"/>
    <x v="0"/>
    <s v="27377"/>
    <x v="2325"/>
    <m/>
    <s v="U"/>
    <s v="N"/>
    <s v="NC-06"/>
    <x v="0"/>
    <x v="0"/>
    <x v="1"/>
    <x v="1"/>
    <x v="0"/>
    <x v="0"/>
    <s v="N"/>
    <s v="N"/>
    <s v="Y"/>
    <s v="N"/>
    <s v="Sole Proprietorship"/>
    <s v="N"/>
    <x v="0"/>
    <x v="0"/>
    <x v="0"/>
    <s v="Food Stand, Food Truck, Food Cart"/>
    <n v="0"/>
    <n v="0"/>
    <m/>
  </r>
  <r>
    <x v="2329"/>
    <d v="2021-05-29T00:00:00"/>
    <s v="Taproom Social CLT LLC"/>
    <s v="430 W 4th St"/>
    <x v="11"/>
    <x v="0"/>
    <s v="28202"/>
    <x v="2326"/>
    <m/>
    <s v="U"/>
    <s v="N"/>
    <s v="NC-12"/>
    <x v="1"/>
    <x v="1"/>
    <x v="0"/>
    <x v="0"/>
    <x v="0"/>
    <x v="0"/>
    <s v="Y"/>
    <s v="Y"/>
    <s v="Y"/>
    <s v="Y"/>
    <s v="Limited  Liability Company(LLC)"/>
    <s v="N"/>
    <x v="0"/>
    <x v="0"/>
    <x v="0"/>
    <s v="Bar, Saloon, Lounge, Tavern &amp;&amp; Restaurant"/>
    <n v="0"/>
    <n v="0"/>
    <m/>
  </r>
  <r>
    <x v="2330"/>
    <d v="2021-05-29T00:00:00"/>
    <s v="Raleigh Deli Inc."/>
    <s v="10 Horne St #102"/>
    <x v="4"/>
    <x v="0"/>
    <s v="27607"/>
    <x v="2327"/>
    <m/>
    <s v="U"/>
    <s v="Y"/>
    <s v="NC-02"/>
    <x v="0"/>
    <x v="0"/>
    <x v="1"/>
    <x v="0"/>
    <x v="0"/>
    <x v="0"/>
    <s v="Y"/>
    <s v="Y"/>
    <s v="Y"/>
    <s v="Y"/>
    <s v="Subchapter S Corporation"/>
    <s v="N"/>
    <x v="0"/>
    <x v="0"/>
    <x v="0"/>
    <s v="Restaurant"/>
    <n v="0"/>
    <n v="0"/>
    <m/>
  </r>
  <r>
    <x v="2331"/>
    <d v="2021-05-29T00:00:00"/>
    <s v="UGOTTHE8 Marketing &amp; Entertainment inc"/>
    <s v="5800 Duraleigh Rd Suite 101"/>
    <x v="4"/>
    <x v="0"/>
    <s v="27612"/>
    <x v="2328"/>
    <m/>
    <s v="U"/>
    <s v="N"/>
    <s v="NC-02"/>
    <x v="0"/>
    <x v="1"/>
    <x v="1"/>
    <x v="0"/>
    <x v="1"/>
    <x v="1"/>
    <s v="Y"/>
    <s v="Y"/>
    <s v="N"/>
    <s v="Y"/>
    <s v="Corporation"/>
    <s v="N"/>
    <x v="0"/>
    <x v="0"/>
    <x v="0"/>
    <s v="Bar, Saloon, Lounge, Tavern &amp;&amp; Restaurant"/>
    <n v="0"/>
    <n v="0"/>
    <m/>
  </r>
  <r>
    <x v="2332"/>
    <d v="2021-05-29T00:00:00"/>
    <s v="White Street Brewing Company Inc."/>
    <s v="218 S White St"/>
    <x v="14"/>
    <x v="0"/>
    <s v="27587"/>
    <x v="2329"/>
    <m/>
    <s v="U"/>
    <s v="N"/>
    <s v="NC-04"/>
    <x v="0"/>
    <x v="0"/>
    <x v="0"/>
    <x v="0"/>
    <x v="0"/>
    <x v="0"/>
    <s v="Y"/>
    <s v="Y"/>
    <s v="Y"/>
    <s v="Y"/>
    <s v="Corporation"/>
    <s v="N"/>
    <x v="0"/>
    <x v="0"/>
    <x v="0"/>
    <s v="Brewery and/or microbrewery **"/>
    <n v="0"/>
    <n v="0"/>
    <m/>
  </r>
  <r>
    <x v="2333"/>
    <d v="2021-05-29T00:00:00"/>
    <s v="Krankies Coffee Cafe LLC"/>
    <s v="211 E 3rd St"/>
    <x v="54"/>
    <x v="0"/>
    <s v="27101"/>
    <x v="2330"/>
    <m/>
    <s v="U"/>
    <s v="Y"/>
    <s v="NC-06"/>
    <x v="1"/>
    <x v="1"/>
    <x v="0"/>
    <x v="1"/>
    <x v="0"/>
    <x v="1"/>
    <s v="Y"/>
    <s v="Y"/>
    <s v="N"/>
    <s v="Y"/>
    <s v="Corporation"/>
    <s v="Y"/>
    <x v="0"/>
    <x v="0"/>
    <x v="0"/>
    <s v="Restaurant"/>
    <n v="0"/>
    <n v="0"/>
    <m/>
  </r>
  <r>
    <x v="2334"/>
    <d v="2021-05-29T00:00:00"/>
    <s v="Greensboro Brew Lab LLC"/>
    <s v="348 S Elm St"/>
    <x v="12"/>
    <x v="0"/>
    <s v="27401"/>
    <x v="2331"/>
    <m/>
    <s v="U"/>
    <s v="Y"/>
    <s v="NC-06"/>
    <x v="0"/>
    <x v="1"/>
    <x v="1"/>
    <x v="0"/>
    <x v="1"/>
    <x v="1"/>
    <s v="Y"/>
    <s v="Y"/>
    <s v="N"/>
    <s v="Y"/>
    <s v="Limited  Liability Company(LLC)"/>
    <s v="Y"/>
    <x v="0"/>
    <x v="0"/>
    <x v="0"/>
    <s v="Brewpub, Tasting Room, Taproom **"/>
    <n v="0"/>
    <n v="0"/>
    <m/>
  </r>
  <r>
    <x v="2335"/>
    <d v="2021-05-29T00:00:00"/>
    <s v="Carolina Smoothie Ventures of Huntersville LLC"/>
    <s v="14210 Market Square Dr F1"/>
    <x v="45"/>
    <x v="0"/>
    <s v="28078"/>
    <x v="2332"/>
    <s v="Smoothie King"/>
    <s v="U"/>
    <s v="N"/>
    <s v="NC-08"/>
    <x v="0"/>
    <x v="1"/>
    <x v="1"/>
    <x v="0"/>
    <x v="1"/>
    <x v="0"/>
    <s v="Y"/>
    <s v="Y"/>
    <s v="N"/>
    <s v="Y"/>
    <s v="Limited  Liability Company(LLC)"/>
    <s v="N"/>
    <x v="0"/>
    <x v="0"/>
    <x v="0"/>
    <s v="Snack and Nonalcoholic Beverage Bar"/>
    <n v="0"/>
    <n v="0"/>
    <m/>
  </r>
  <r>
    <x v="2336"/>
    <d v="2021-05-29T00:00:00"/>
    <s v="delshooka inc"/>
    <s v="2471 Mill Race Rd"/>
    <x v="64"/>
    <x v="0"/>
    <s v="27217"/>
    <x v="2333"/>
    <m/>
    <s v="U"/>
    <s v="N"/>
    <s v="NC-13"/>
    <x v="0"/>
    <x v="1"/>
    <x v="1"/>
    <x v="0"/>
    <x v="0"/>
    <x v="0"/>
    <s v="Y"/>
    <s v="Y"/>
    <s v="Y"/>
    <s v="Y"/>
    <s v="Subchapter S Corporation"/>
    <s v="N"/>
    <x v="0"/>
    <x v="0"/>
    <x v="0"/>
    <s v="Restaurant"/>
    <n v="0"/>
    <n v="0"/>
    <m/>
  </r>
  <r>
    <x v="2337"/>
    <d v="2021-05-29T00:00:00"/>
    <s v="8300 Corporation"/>
    <s v="5 Yarrow Meadow Rd"/>
    <x v="128"/>
    <x v="0"/>
    <s v="28787"/>
    <x v="2334"/>
    <s v="Steak n Shake By Biglari"/>
    <s v="U"/>
    <s v="N"/>
    <s v="NC-11"/>
    <x v="1"/>
    <x v="0"/>
    <x v="1"/>
    <x v="1"/>
    <x v="0"/>
    <x v="0"/>
    <s v="Y"/>
    <s v="Y"/>
    <s v="Y"/>
    <s v="Y"/>
    <s v="Corporation"/>
    <s v="N"/>
    <x v="0"/>
    <x v="0"/>
    <x v="0"/>
    <s v="Restaurant"/>
    <n v="0"/>
    <n v="0"/>
    <m/>
  </r>
  <r>
    <x v="2338"/>
    <d v="2021-05-29T00:00:00"/>
    <s v="Kindred Restaurant LLC"/>
    <s v="131 North Main Street"/>
    <x v="43"/>
    <x v="0"/>
    <s v="28036"/>
    <x v="2335"/>
    <m/>
    <s v="U"/>
    <s v="N"/>
    <s v="NC-08"/>
    <x v="0"/>
    <x v="1"/>
    <x v="1"/>
    <x v="0"/>
    <x v="1"/>
    <x v="1"/>
    <s v="Y"/>
    <s v="Y"/>
    <s v="N"/>
    <s v="Y"/>
    <s v="Limited  Liability Company(LLC)"/>
    <s v="N"/>
    <x v="0"/>
    <x v="0"/>
    <x v="0"/>
    <s v="Restaurant"/>
    <n v="0"/>
    <n v="0"/>
    <m/>
  </r>
  <r>
    <x v="2339"/>
    <d v="2021-05-29T00:00:00"/>
    <s v="Bargo LLC"/>
    <s v="401 Haywood Rd"/>
    <x v="9"/>
    <x v="0"/>
    <s v="28806"/>
    <x v="2336"/>
    <m/>
    <s v="U"/>
    <s v="Y"/>
    <s v="NC-11"/>
    <x v="0"/>
    <x v="1"/>
    <x v="1"/>
    <x v="0"/>
    <x v="0"/>
    <x v="0"/>
    <s v="Y"/>
    <s v="Y"/>
    <s v="Y"/>
    <s v="Y"/>
    <s v="Limited  Liability Company(LLC)"/>
    <s v="N"/>
    <x v="0"/>
    <x v="0"/>
    <x v="0"/>
    <s v="Restaurant"/>
    <n v="0"/>
    <n v="0"/>
    <m/>
  </r>
  <r>
    <x v="2340"/>
    <d v="2021-06-04T00:00:00"/>
    <s v="Kipseli Inc"/>
    <s v="100 Doublegate Ct"/>
    <x v="160"/>
    <x v="0"/>
    <s v="27012"/>
    <x v="2337"/>
    <m/>
    <s v="U"/>
    <s v="N"/>
    <s v="NC-10"/>
    <x v="1"/>
    <x v="0"/>
    <x v="1"/>
    <x v="0"/>
    <x v="0"/>
    <x v="0"/>
    <s v="Y"/>
    <s v="Y"/>
    <s v="Y"/>
    <s v="Y"/>
    <s v="Corporation"/>
    <s v="N"/>
    <x v="0"/>
    <x v="0"/>
    <x v="0"/>
    <s v="Restaurant"/>
    <n v="0"/>
    <n v="0"/>
    <m/>
  </r>
  <r>
    <x v="2341"/>
    <d v="2021-06-04T00:00:00"/>
    <s v="Trailhead Restaurant Inc"/>
    <s v="207 W State St"/>
    <x v="104"/>
    <x v="0"/>
    <s v="28711"/>
    <x v="2338"/>
    <m/>
    <s v="U"/>
    <s v="N"/>
    <s v="NC-11"/>
    <x v="0"/>
    <x v="1"/>
    <x v="1"/>
    <x v="0"/>
    <x v="0"/>
    <x v="0"/>
    <s v="Y"/>
    <s v="Y"/>
    <s v="Y"/>
    <s v="Y"/>
    <s v="Corporation"/>
    <s v="N"/>
    <x v="0"/>
    <x v="0"/>
    <x v="0"/>
    <s v="Bar, Saloon, Lounge, Tavern &amp;&amp; Restaurant"/>
    <n v="0"/>
    <n v="0"/>
    <m/>
  </r>
  <r>
    <x v="2342"/>
    <d v="2021-06-04T00:00:00"/>
    <s v="Kelly Management Group Inc."/>
    <s v="1004 9th Ave"/>
    <x v="153"/>
    <x v="0"/>
    <s v="27948"/>
    <x v="2339"/>
    <m/>
    <s v="U"/>
    <s v="Y"/>
    <s v="NC-03"/>
    <x v="0"/>
    <x v="0"/>
    <x v="1"/>
    <x v="0"/>
    <x v="0"/>
    <x v="0"/>
    <s v="Y"/>
    <s v="N"/>
    <s v="Y"/>
    <s v="Y"/>
    <s v="Subchapter S Corporation"/>
    <s v="N"/>
    <x v="0"/>
    <x v="0"/>
    <x v="0"/>
    <s v="Caterer"/>
    <n v="0"/>
    <n v="0"/>
    <m/>
  </r>
  <r>
    <x v="2343"/>
    <d v="2021-06-04T00:00:00"/>
    <s v="Plenty LLC"/>
    <s v="218 S Blount St"/>
    <x v="4"/>
    <x v="0"/>
    <s v="27601"/>
    <x v="2340"/>
    <m/>
    <s v="U"/>
    <s v="Y"/>
    <s v="NC-02"/>
    <x v="1"/>
    <x v="0"/>
    <x v="0"/>
    <x v="0"/>
    <x v="0"/>
    <x v="0"/>
    <s v="Y"/>
    <s v="Y"/>
    <s v="Y"/>
    <s v="Y"/>
    <s v="Limited  Liability Company(LLC)"/>
    <s v="N"/>
    <x v="0"/>
    <x v="0"/>
    <x v="0"/>
    <s v="Brewery and/or microbrewery ** &amp;&amp; Restaurant"/>
    <n v="0"/>
    <n v="0"/>
    <m/>
  </r>
  <r>
    <x v="2344"/>
    <d v="2021-06-04T00:00:00"/>
    <s v="2 Chefs Rock Inc."/>
    <s v="18 North Mai Street"/>
    <x v="128"/>
    <x v="0"/>
    <s v="28787"/>
    <x v="2341"/>
    <m/>
    <s v="U"/>
    <s v="N"/>
    <s v="NC-11"/>
    <x v="0"/>
    <x v="1"/>
    <x v="1"/>
    <x v="0"/>
    <x v="0"/>
    <x v="0"/>
    <s v="Y"/>
    <s v="Y"/>
    <s v="Y"/>
    <s v="Y"/>
    <s v="Corporation"/>
    <s v="N"/>
    <x v="0"/>
    <x v="0"/>
    <x v="0"/>
    <s v="Restaurant"/>
    <n v="0"/>
    <n v="0"/>
    <m/>
  </r>
  <r>
    <x v="2345"/>
    <d v="2021-06-04T00:00:00"/>
    <s v="Perry's Pasta Inc."/>
    <s v="1430 NC 55 1430 West Williams Street"/>
    <x v="140"/>
    <x v="0"/>
    <s v="27523"/>
    <x v="2342"/>
    <m/>
    <s v="U"/>
    <s v="N"/>
    <s v="NC-02"/>
    <x v="0"/>
    <x v="0"/>
    <x v="1"/>
    <x v="0"/>
    <x v="0"/>
    <x v="0"/>
    <s v="Y"/>
    <s v="Y"/>
    <s v="Y"/>
    <s v="Y"/>
    <s v="Corporation"/>
    <s v="N"/>
    <x v="0"/>
    <x v="0"/>
    <x v="0"/>
    <s v="Restaurant"/>
    <n v="0"/>
    <n v="0"/>
    <m/>
  </r>
  <r>
    <x v="2346"/>
    <d v="2021-06-04T00:00:00"/>
    <s v="The Q Shack Unlimited Corporation"/>
    <s v="4205 Branchwood Drive"/>
    <x v="8"/>
    <x v="0"/>
    <s v="27705"/>
    <x v="2343"/>
    <m/>
    <s v="U"/>
    <s v="N"/>
    <s v="NC-04"/>
    <x v="0"/>
    <x v="1"/>
    <x v="0"/>
    <x v="0"/>
    <x v="1"/>
    <x v="0"/>
    <s v="N"/>
    <s v="Y"/>
    <s v="Y"/>
    <s v="Y"/>
    <s v="Corporation"/>
    <s v="N"/>
    <x v="0"/>
    <x v="0"/>
    <x v="0"/>
    <s v="Caterer &amp;&amp; Restaurant"/>
    <n v="0"/>
    <n v="0"/>
    <m/>
  </r>
  <r>
    <x v="2347"/>
    <d v="2021-06-04T00:00:00"/>
    <s v="Asheville Club 1901 LLC"/>
    <s v="20 Haywood St"/>
    <x v="9"/>
    <x v="0"/>
    <s v="28801"/>
    <x v="2344"/>
    <m/>
    <s v="U"/>
    <s v="Y"/>
    <s v="NC-11"/>
    <x v="1"/>
    <x v="0"/>
    <x v="1"/>
    <x v="0"/>
    <x v="0"/>
    <x v="0"/>
    <s v="Y"/>
    <s v="Y"/>
    <s v="Y"/>
    <s v="Y"/>
    <s v="Partnership"/>
    <s v="N"/>
    <x v="0"/>
    <x v="0"/>
    <x v="0"/>
    <s v="Bar, Saloon, Lounge, Tavern"/>
    <n v="0"/>
    <n v="0"/>
    <m/>
  </r>
  <r>
    <x v="2348"/>
    <d v="2021-06-04T00:00:00"/>
    <s v="Noble Cider LLC"/>
    <s v="356 New Leicester Hwy"/>
    <x v="9"/>
    <x v="0"/>
    <s v="28806"/>
    <x v="2345"/>
    <m/>
    <s v="U"/>
    <s v="N"/>
    <s v="NC-11"/>
    <x v="0"/>
    <x v="0"/>
    <x v="0"/>
    <x v="0"/>
    <x v="0"/>
    <x v="0"/>
    <s v="Y"/>
    <s v="Y"/>
    <s v="Y"/>
    <s v="Y"/>
    <s v="Limited  Liability Company(LLC)"/>
    <s v="N"/>
    <x v="0"/>
    <x v="0"/>
    <x v="0"/>
    <s v="Brewpub, Tasting Room, Taproom **"/>
    <n v="0"/>
    <n v="0"/>
    <m/>
  </r>
  <r>
    <x v="2349"/>
    <d v="2021-06-04T00:00:00"/>
    <s v="Crank Arm Brewing Company"/>
    <s v="319 W Davie St"/>
    <x v="4"/>
    <x v="0"/>
    <s v="27601"/>
    <x v="2346"/>
    <m/>
    <s v="U"/>
    <s v="Y"/>
    <s v="NC-02"/>
    <x v="0"/>
    <x v="1"/>
    <x v="1"/>
    <x v="0"/>
    <x v="0"/>
    <x v="0"/>
    <s v="Y"/>
    <s v="Y"/>
    <s v="Y"/>
    <s v="Y"/>
    <s v="Corporation"/>
    <s v="N"/>
    <x v="0"/>
    <x v="0"/>
    <x v="0"/>
    <s v="Brewpub, Tasting Room, Taproom **"/>
    <n v="0"/>
    <n v="0"/>
    <m/>
  </r>
  <r>
    <x v="2350"/>
    <d v="2021-06-04T00:00:00"/>
    <s v="Kitchen Roselli Inc."/>
    <s v="105 E Main St"/>
    <x v="264"/>
    <x v="0"/>
    <s v="27018"/>
    <x v="2347"/>
    <m/>
    <s v="R"/>
    <s v="N"/>
    <s v="NC-10"/>
    <x v="1"/>
    <x v="1"/>
    <x v="1"/>
    <x v="0"/>
    <x v="0"/>
    <x v="0"/>
    <s v="Y"/>
    <s v="N"/>
    <s v="Y"/>
    <s v="Y"/>
    <s v="Subchapter S Corporation"/>
    <s v="Y"/>
    <x v="0"/>
    <x v="0"/>
    <x v="0"/>
    <s v="Restaurant"/>
    <n v="0"/>
    <n v="0"/>
    <m/>
  </r>
  <r>
    <x v="2351"/>
    <d v="2021-06-04T00:00:00"/>
    <s v="EJE Inc."/>
    <s v="305 State St"/>
    <x v="12"/>
    <x v="0"/>
    <s v="27408"/>
    <x v="2348"/>
    <m/>
    <s v="U"/>
    <s v="Y"/>
    <s v="NC-06"/>
    <x v="0"/>
    <x v="1"/>
    <x v="1"/>
    <x v="0"/>
    <x v="1"/>
    <x v="1"/>
    <s v="Y"/>
    <s v="Y"/>
    <s v="N"/>
    <s v="Y"/>
    <s v="Corporation"/>
    <s v="N"/>
    <x v="0"/>
    <x v="0"/>
    <x v="0"/>
    <s v="Restaurant"/>
    <n v="0"/>
    <n v="0"/>
    <m/>
  </r>
  <r>
    <x v="2352"/>
    <d v="2021-06-04T00:00:00"/>
    <s v="NC Baby Gators Inc"/>
    <s v="105 Currituck Commerical Dr"/>
    <x v="273"/>
    <x v="0"/>
    <s v="27958"/>
    <x v="2349"/>
    <m/>
    <s v="R"/>
    <s v="N"/>
    <s v="NC-03"/>
    <x v="0"/>
    <x v="1"/>
    <x v="1"/>
    <x v="1"/>
    <x v="1"/>
    <x v="1"/>
    <s v="Y"/>
    <s v="Y"/>
    <s v="N"/>
    <s v="N"/>
    <s v="Corporation"/>
    <s v="N"/>
    <x v="0"/>
    <x v="0"/>
    <x v="0"/>
    <s v="Restaurant"/>
    <n v="0"/>
    <n v="0"/>
    <m/>
  </r>
  <r>
    <x v="2353"/>
    <d v="2021-06-04T00:00:00"/>
    <s v="Southern Lunch of Lexington Inc."/>
    <s v="26 S Railroad St"/>
    <x v="73"/>
    <x v="0"/>
    <s v="27292"/>
    <x v="2350"/>
    <m/>
    <s v="R"/>
    <s v="Y"/>
    <s v="NC-13"/>
    <x v="1"/>
    <x v="0"/>
    <x v="0"/>
    <x v="0"/>
    <x v="0"/>
    <x v="0"/>
    <s v="Y"/>
    <s v="Y"/>
    <s v="Y"/>
    <s v="Y"/>
    <s v="Corporation"/>
    <s v="N"/>
    <x v="0"/>
    <x v="0"/>
    <x v="0"/>
    <s v="Caterer &amp;&amp; Restaurant"/>
    <n v="0"/>
    <n v="0"/>
    <m/>
  </r>
  <r>
    <x v="2354"/>
    <d v="2021-06-04T00:00:00"/>
    <s v="Andy and Miles Inc"/>
    <s v="2223 E NC Highway 54 Ste R"/>
    <x v="8"/>
    <x v="0"/>
    <s v="27713"/>
    <x v="2351"/>
    <m/>
    <s v="U"/>
    <s v="N"/>
    <s v="NC-02"/>
    <x v="0"/>
    <x v="1"/>
    <x v="1"/>
    <x v="0"/>
    <x v="0"/>
    <x v="0"/>
    <s v="Y"/>
    <s v="Y"/>
    <s v="Y"/>
    <s v="Y"/>
    <s v="Corporation"/>
    <s v="N"/>
    <x v="0"/>
    <x v="0"/>
    <x v="0"/>
    <s v="Restaurant"/>
    <n v="0"/>
    <n v="0"/>
    <m/>
  </r>
  <r>
    <x v="2355"/>
    <d v="2021-06-04T00:00:00"/>
    <s v="NCK Inc."/>
    <s v="2705 N Main St Suite 112"/>
    <x v="62"/>
    <x v="0"/>
    <s v="27265"/>
    <x v="2352"/>
    <s v="Cicis"/>
    <s v="U"/>
    <s v="N"/>
    <s v="NC-06"/>
    <x v="0"/>
    <x v="0"/>
    <x v="0"/>
    <x v="0"/>
    <x v="0"/>
    <x v="0"/>
    <s v="Y"/>
    <s v="Y"/>
    <s v="Y"/>
    <s v="Y"/>
    <s v="Corporation"/>
    <s v="N"/>
    <x v="0"/>
    <x v="0"/>
    <x v="0"/>
    <s v="Restaurant"/>
    <n v="0"/>
    <n v="0"/>
    <m/>
  </r>
  <r>
    <x v="2356"/>
    <d v="2021-06-04T00:00:00"/>
    <s v="ARARAT17 INC"/>
    <s v="1361 Chestnut Ln"/>
    <x v="53"/>
    <x v="0"/>
    <s v="28104"/>
    <x v="2353"/>
    <m/>
    <s v="U"/>
    <s v="N"/>
    <s v="NC-09"/>
    <x v="0"/>
    <x v="1"/>
    <x v="1"/>
    <x v="0"/>
    <x v="0"/>
    <x v="0"/>
    <s v="N"/>
    <s v="Y"/>
    <s v="Y"/>
    <s v="Y"/>
    <s v="Corporation"/>
    <s v="N"/>
    <x v="0"/>
    <x v="0"/>
    <x v="0"/>
    <s v="Restaurant"/>
    <n v="0"/>
    <n v="0"/>
    <m/>
  </r>
  <r>
    <x v="2357"/>
    <d v="2021-06-04T00:00:00"/>
    <s v="Backyard Hospitality LLC"/>
    <s v="1467 N. Main St"/>
    <x v="265"/>
    <x v="0"/>
    <s v="28124"/>
    <x v="2354"/>
    <m/>
    <s v="U"/>
    <s v="N"/>
    <s v="NC-08"/>
    <x v="0"/>
    <x v="0"/>
    <x v="0"/>
    <x v="0"/>
    <x v="0"/>
    <x v="0"/>
    <s v="Y"/>
    <s v="Y"/>
    <s v="Y"/>
    <s v="Y"/>
    <s v="Limited  Liability Company(LLC)"/>
    <s v="N"/>
    <x v="0"/>
    <x v="0"/>
    <x v="0"/>
    <s v="Restaurant"/>
    <n v="0"/>
    <n v="0"/>
    <m/>
  </r>
  <r>
    <x v="2358"/>
    <d v="2021-06-04T00:00:00"/>
    <s v="Pranzo Group LLC"/>
    <s v="130 E Davie St"/>
    <x v="4"/>
    <x v="0"/>
    <s v="27601"/>
    <x v="2355"/>
    <m/>
    <s v="U"/>
    <s v="Y"/>
    <s v="NC-02"/>
    <x v="0"/>
    <x v="1"/>
    <x v="1"/>
    <x v="0"/>
    <x v="0"/>
    <x v="0"/>
    <s v="Y"/>
    <s v="Y"/>
    <s v="Y"/>
    <s v="Y"/>
    <s v="Limited  Liability Company(LLC)"/>
    <s v="N"/>
    <x v="0"/>
    <x v="0"/>
    <x v="0"/>
    <s v="Restaurant"/>
    <n v="0"/>
    <n v="0"/>
    <m/>
  </r>
  <r>
    <x v="2359"/>
    <d v="2021-06-04T00:00:00"/>
    <s v="GKBL Investments Inc"/>
    <s v="833 Main St"/>
    <x v="258"/>
    <x v="0"/>
    <s v="28659"/>
    <x v="2356"/>
    <m/>
    <s v="R"/>
    <s v="Y"/>
    <s v="NC-05"/>
    <x v="0"/>
    <x v="1"/>
    <x v="0"/>
    <x v="0"/>
    <x v="0"/>
    <x v="0"/>
    <s v="Y"/>
    <s v="Y"/>
    <s v="Y"/>
    <s v="Y"/>
    <s v="Corporation"/>
    <s v="Y"/>
    <x v="0"/>
    <x v="0"/>
    <x v="0"/>
    <s v="Bar, Saloon, Lounge, Tavern &amp;&amp; Restaurant"/>
    <n v="0"/>
    <n v="0"/>
    <m/>
  </r>
  <r>
    <x v="2360"/>
    <d v="2021-06-04T00:00:00"/>
    <s v="Egg Yolk Cafe LLC"/>
    <s v="610 A Red Banks Rd."/>
    <x v="34"/>
    <x v="0"/>
    <s v="27858"/>
    <x v="2357"/>
    <m/>
    <s v="U"/>
    <s v="Y"/>
    <s v="NC-01"/>
    <x v="0"/>
    <x v="0"/>
    <x v="1"/>
    <x v="0"/>
    <x v="0"/>
    <x v="0"/>
    <s v="Y"/>
    <s v="Y"/>
    <s v="Y"/>
    <s v="Y"/>
    <s v="Corporation"/>
    <s v="N"/>
    <x v="0"/>
    <x v="0"/>
    <x v="0"/>
    <s v="Restaurant"/>
    <n v="0"/>
    <n v="0"/>
    <m/>
  </r>
  <r>
    <x v="2361"/>
    <d v="2021-06-04T00:00:00"/>
    <s v="zambra restaurant llc"/>
    <s v="85 Walnut St Ste 1"/>
    <x v="9"/>
    <x v="0"/>
    <s v="28801"/>
    <x v="2358"/>
    <m/>
    <s v="U"/>
    <s v="Y"/>
    <s v="NC-11"/>
    <x v="0"/>
    <x v="1"/>
    <x v="1"/>
    <x v="0"/>
    <x v="0"/>
    <x v="0"/>
    <s v="Y"/>
    <s v="Y"/>
    <s v="Y"/>
    <s v="Y"/>
    <s v="Limited Liability Partnership"/>
    <s v="N"/>
    <x v="0"/>
    <x v="0"/>
    <x v="0"/>
    <s v="Restaurant"/>
    <n v="0"/>
    <n v="0"/>
    <m/>
  </r>
  <r>
    <x v="2362"/>
    <d v="2021-06-04T00:00:00"/>
    <s v="Carolina Motel Associates Inc."/>
    <s v="105 Sugarloaf Rd"/>
    <x v="7"/>
    <x v="0"/>
    <s v="28792"/>
    <x v="2359"/>
    <s v="Best Western - Membership Agreement"/>
    <s v="R"/>
    <s v="Y"/>
    <s v="NC-11"/>
    <x v="0"/>
    <x v="0"/>
    <x v="1"/>
    <x v="0"/>
    <x v="0"/>
    <x v="0"/>
    <s v="Y"/>
    <s v="Y"/>
    <s v="Y"/>
    <s v="Y"/>
    <s v="Corporation"/>
    <s v="N"/>
    <x v="0"/>
    <x v="0"/>
    <x v="0"/>
    <s v="Inn **"/>
    <n v="0"/>
    <n v="0"/>
    <m/>
  </r>
  <r>
    <x v="2363"/>
    <d v="2021-06-04T00:00:00"/>
    <s v="Cary Restaurants Inc"/>
    <s v="10130 Green Level Church Rd Ste 300"/>
    <x v="28"/>
    <x v="0"/>
    <s v="27519"/>
    <x v="2360"/>
    <s v="Subway"/>
    <s v="U"/>
    <s v="N"/>
    <s v="NC-02"/>
    <x v="0"/>
    <x v="1"/>
    <x v="1"/>
    <x v="0"/>
    <x v="0"/>
    <x v="0"/>
    <s v="Y"/>
    <s v="Y"/>
    <s v="Y"/>
    <s v="Y"/>
    <s v="Corporation"/>
    <s v="N"/>
    <x v="0"/>
    <x v="0"/>
    <x v="0"/>
    <s v="Restaurant"/>
    <n v="0"/>
    <n v="0"/>
    <m/>
  </r>
  <r>
    <x v="2364"/>
    <d v="2021-06-04T00:00:00"/>
    <s v="Small Space Hospitality LLC"/>
    <s v="2713 Ashe St"/>
    <x v="8"/>
    <x v="0"/>
    <s v="27703"/>
    <x v="2361"/>
    <m/>
    <s v="U"/>
    <s v="Y"/>
    <s v="NC-02"/>
    <x v="1"/>
    <x v="0"/>
    <x v="0"/>
    <x v="0"/>
    <x v="0"/>
    <x v="0"/>
    <s v="Y"/>
    <s v="Y"/>
    <s v="Y"/>
    <s v="Y"/>
    <s v="Limited  Liability Company(LLC)"/>
    <s v="N"/>
    <x v="0"/>
    <x v="0"/>
    <x v="0"/>
    <s v="Bar, Saloon, Lounge, Tavern"/>
    <n v="0"/>
    <n v="0"/>
    <m/>
  </r>
  <r>
    <x v="2365"/>
    <d v="2021-06-04T00:00:00"/>
    <s v="Katie Button Restaurants LLC"/>
    <s v="22 S Pack Sq Ste 700"/>
    <x v="9"/>
    <x v="0"/>
    <s v="28801"/>
    <x v="2362"/>
    <m/>
    <s v="U"/>
    <s v="Y"/>
    <s v="NC-11"/>
    <x v="0"/>
    <x v="0"/>
    <x v="0"/>
    <x v="0"/>
    <x v="0"/>
    <x v="0"/>
    <s v="Y"/>
    <s v="Y"/>
    <s v="Y"/>
    <s v="Y"/>
    <s v="Limited  Liability Company(LLC)"/>
    <s v="N"/>
    <x v="0"/>
    <x v="0"/>
    <x v="0"/>
    <s v="Restaurant"/>
    <n v="0"/>
    <n v="0"/>
    <m/>
  </r>
  <r>
    <x v="2366"/>
    <d v="2021-06-04T00:00:00"/>
    <s v="Yesteryears Brewery LLC"/>
    <s v="300 East Main St Unit C"/>
    <x v="32"/>
    <x v="0"/>
    <s v="27510"/>
    <x v="2363"/>
    <m/>
    <s v="U"/>
    <s v="N"/>
    <s v="NC-04"/>
    <x v="0"/>
    <x v="1"/>
    <x v="1"/>
    <x v="0"/>
    <x v="0"/>
    <x v="0"/>
    <s v="Y"/>
    <s v="Y"/>
    <s v="Y"/>
    <s v="Y"/>
    <s v="Limited  Liability Company(LLC)"/>
    <s v="Y"/>
    <x v="0"/>
    <x v="0"/>
    <x v="0"/>
    <s v="Brewery and/or microbrewery ** &amp;&amp; Brewpub, Tasting Room, Taproom ** &amp;&amp; Restaurant"/>
    <n v="0"/>
    <n v="0"/>
    <m/>
  </r>
  <r>
    <x v="2367"/>
    <d v="2021-06-04T00:00:00"/>
    <s v="TYRELL CORPORATION"/>
    <s v="23A NORTH FRONT ST"/>
    <x v="0"/>
    <x v="0"/>
    <s v="28401"/>
    <x v="2364"/>
    <m/>
    <s v="U"/>
    <s v="Y"/>
    <s v="NC-07"/>
    <x v="1"/>
    <x v="0"/>
    <x v="0"/>
    <x v="0"/>
    <x v="0"/>
    <x v="0"/>
    <s v="Y"/>
    <s v="Y"/>
    <s v="Y"/>
    <s v="Y"/>
    <s v="Corporation"/>
    <s v="N"/>
    <x v="0"/>
    <x v="0"/>
    <x v="0"/>
    <s v="Bar, Saloon, Lounge, Tavern &amp;&amp; Restaurant"/>
    <n v="0"/>
    <n v="0"/>
    <m/>
  </r>
  <r>
    <x v="2368"/>
    <d v="2021-06-04T00:00:00"/>
    <s v="Augustus Enterprises Inc"/>
    <s v="5279 us hwy 158"/>
    <x v="190"/>
    <x v="0"/>
    <s v="27006"/>
    <x v="2365"/>
    <m/>
    <s v="R"/>
    <s v="N"/>
    <s v="NC-13"/>
    <x v="1"/>
    <x v="0"/>
    <x v="1"/>
    <x v="0"/>
    <x v="0"/>
    <x v="0"/>
    <s v="Y"/>
    <s v="Y"/>
    <s v="Y"/>
    <s v="Y"/>
    <s v="Corporation"/>
    <s v="N"/>
    <x v="0"/>
    <x v="0"/>
    <x v="0"/>
    <s v="Restaurant"/>
    <n v="0"/>
    <n v="0"/>
    <m/>
  </r>
  <r>
    <x v="2369"/>
    <d v="2021-06-04T00:00:00"/>
    <s v="Bilcat Inc."/>
    <s v="1103 Main St"/>
    <x v="287"/>
    <x v="0"/>
    <s v="28605"/>
    <x v="2366"/>
    <s v="Kilwins Chocolates and Ice Cream Store"/>
    <s v="R"/>
    <s v="N"/>
    <s v="NC-05"/>
    <x v="0"/>
    <x v="0"/>
    <x v="1"/>
    <x v="0"/>
    <x v="0"/>
    <x v="0"/>
    <s v="Y"/>
    <s v="Y"/>
    <s v="Y"/>
    <s v="Y"/>
    <s v="Subchapter S Corporation"/>
    <s v="N"/>
    <x v="0"/>
    <x v="0"/>
    <x v="0"/>
    <s v="Snack and Nonalcoholic Beverage Bar"/>
    <n v="0"/>
    <n v="0"/>
    <m/>
  </r>
  <r>
    <x v="2370"/>
    <d v="2021-06-04T00:00:00"/>
    <s v="Pita 68 Inc"/>
    <s v="3924 Sedgebrook St"/>
    <x v="62"/>
    <x v="0"/>
    <s v="27265"/>
    <x v="2367"/>
    <m/>
    <s v="U"/>
    <s v="N"/>
    <s v="NC-06"/>
    <x v="0"/>
    <x v="0"/>
    <x v="1"/>
    <x v="0"/>
    <x v="0"/>
    <x v="0"/>
    <s v="Y"/>
    <s v="Y"/>
    <s v="Y"/>
    <s v="Y"/>
    <s v="Corporation"/>
    <s v="N"/>
    <x v="0"/>
    <x v="0"/>
    <x v="0"/>
    <s v="Restaurant"/>
    <n v="0"/>
    <n v="0"/>
    <m/>
  </r>
  <r>
    <x v="2371"/>
    <d v="2021-06-04T00:00:00"/>
    <s v="Chinese Double Happiness Inc"/>
    <s v="4403 Wrightsville Ave"/>
    <x v="0"/>
    <x v="0"/>
    <s v="28403"/>
    <x v="2368"/>
    <m/>
    <s v="U"/>
    <s v="Y"/>
    <s v="NC-07"/>
    <x v="1"/>
    <x v="0"/>
    <x v="0"/>
    <x v="0"/>
    <x v="0"/>
    <x v="0"/>
    <s v="Y"/>
    <s v="Y"/>
    <s v="Y"/>
    <s v="Y"/>
    <s v="Corporation"/>
    <s v="Y"/>
    <x v="0"/>
    <x v="0"/>
    <x v="0"/>
    <s v="Restaurant"/>
    <n v="0"/>
    <n v="0"/>
    <m/>
  </r>
  <r>
    <x v="2372"/>
    <d v="2021-06-04T00:00:00"/>
    <s v="Slice 17th Inc"/>
    <s v="3715 Patriot Way Unit 101"/>
    <x v="0"/>
    <x v="0"/>
    <s v="28412"/>
    <x v="2369"/>
    <m/>
    <s v="U"/>
    <s v="N"/>
    <s v="NC-07"/>
    <x v="0"/>
    <x v="1"/>
    <x v="1"/>
    <x v="0"/>
    <x v="1"/>
    <x v="0"/>
    <s v="Y"/>
    <s v="Y"/>
    <s v="N"/>
    <s v="Y"/>
    <s v="Sole Proprietorship"/>
    <s v="N"/>
    <x v="0"/>
    <x v="0"/>
    <x v="0"/>
    <s v="Restaurant"/>
    <n v="0"/>
    <n v="0"/>
    <m/>
  </r>
  <r>
    <x v="2373"/>
    <d v="2021-06-04T00:00:00"/>
    <s v="Freeborne's Eatery &amp; Lodge LLC"/>
    <s v="14300 NC Hwy 18 South"/>
    <x v="288"/>
    <x v="0"/>
    <s v="28644"/>
    <x v="2370"/>
    <m/>
    <s v="R"/>
    <s v="N"/>
    <s v="NC-05"/>
    <x v="1"/>
    <x v="0"/>
    <x v="0"/>
    <x v="0"/>
    <x v="0"/>
    <x v="0"/>
    <s v="Y"/>
    <s v="Y"/>
    <s v="Y"/>
    <s v="Y"/>
    <s v="Limited  Liability Company(LLC)"/>
    <s v="N"/>
    <x v="0"/>
    <x v="0"/>
    <x v="0"/>
    <s v="Inn ** &amp;&amp; Bar, Saloon, Lounge, Tavern &amp;&amp; Restaurant"/>
    <n v="0"/>
    <n v="0"/>
    <m/>
  </r>
  <r>
    <x v="2374"/>
    <d v="2021-06-04T00:00:00"/>
    <s v="Coastal Provisions Inc."/>
    <s v="1209 Duck Rd"/>
    <x v="123"/>
    <x v="0"/>
    <s v="27949"/>
    <x v="2371"/>
    <m/>
    <s v="U"/>
    <s v="Y"/>
    <s v="NC-03"/>
    <x v="0"/>
    <x v="1"/>
    <x v="1"/>
    <x v="1"/>
    <x v="1"/>
    <x v="1"/>
    <s v="Y"/>
    <s v="N"/>
    <s v="N"/>
    <s v="N"/>
    <s v="Subchapter S Corporation"/>
    <s v="N"/>
    <x v="0"/>
    <x v="0"/>
    <x v="0"/>
    <s v="Restaurant"/>
    <n v="0"/>
    <n v="0"/>
    <m/>
  </r>
  <r>
    <x v="2375"/>
    <d v="2021-06-04T00:00:00"/>
    <s v="Meck City Social Parent LLC"/>
    <s v="4125 Yancey Rd"/>
    <x v="11"/>
    <x v="0"/>
    <s v="28217"/>
    <x v="2372"/>
    <m/>
    <s v="U"/>
    <s v="Y"/>
    <s v="NC-09"/>
    <x v="1"/>
    <x v="0"/>
    <x v="0"/>
    <x v="0"/>
    <x v="0"/>
    <x v="0"/>
    <s v="Y"/>
    <s v="Y"/>
    <s v="Y"/>
    <s v="Y"/>
    <s v="Limited  Liability Company(LLC)"/>
    <s v="Y"/>
    <x v="0"/>
    <x v="0"/>
    <x v="0"/>
    <s v="Bar, Saloon, Lounge, Tavern &amp;&amp; Restaurant"/>
    <n v="0"/>
    <n v="0"/>
    <m/>
  </r>
  <r>
    <x v="2376"/>
    <d v="2021-06-04T00:00:00"/>
    <s v="Wilmington Brewers LLC"/>
    <s v="9 N. Front Street"/>
    <x v="0"/>
    <x v="0"/>
    <s v="28401"/>
    <x v="2373"/>
    <m/>
    <s v="U"/>
    <s v="Y"/>
    <s v="NC-07"/>
    <x v="1"/>
    <x v="0"/>
    <x v="0"/>
    <x v="0"/>
    <x v="0"/>
    <x v="0"/>
    <s v="Y"/>
    <s v="Y"/>
    <s v="Y"/>
    <s v="Y"/>
    <s v="Limited  Liability Company(LLC)"/>
    <s v="N"/>
    <x v="0"/>
    <x v="0"/>
    <x v="0"/>
    <s v="Restaurant"/>
    <n v="0"/>
    <n v="0"/>
    <m/>
  </r>
  <r>
    <x v="2377"/>
    <d v="2021-06-04T00:00:00"/>
    <s v="Southern Concepts Inc"/>
    <s v="2422 Stantonsburg Rd"/>
    <x v="34"/>
    <x v="0"/>
    <s v="27834"/>
    <x v="2374"/>
    <m/>
    <s v="U"/>
    <s v="Y"/>
    <s v="NC-01"/>
    <x v="0"/>
    <x v="0"/>
    <x v="0"/>
    <x v="0"/>
    <x v="1"/>
    <x v="0"/>
    <s v="Y"/>
    <s v="Y"/>
    <s v="Y"/>
    <s v="Y"/>
    <s v="Corporation"/>
    <s v="Y"/>
    <x v="0"/>
    <x v="0"/>
    <x v="0"/>
    <s v="Restaurant"/>
    <n v="0"/>
    <n v="0"/>
    <m/>
  </r>
  <r>
    <x v="2378"/>
    <d v="2021-06-04T00:00:00"/>
    <s v="Dakotas II LLC"/>
    <s v="8140 Providence Rd Ste 300"/>
    <x v="11"/>
    <x v="0"/>
    <s v="28277"/>
    <x v="2375"/>
    <m/>
    <s v="U"/>
    <s v="N"/>
    <s v="NC-09"/>
    <x v="1"/>
    <x v="0"/>
    <x v="0"/>
    <x v="0"/>
    <x v="0"/>
    <x v="0"/>
    <s v="Y"/>
    <s v="Y"/>
    <s v="Y"/>
    <s v="Y"/>
    <s v="Limited  Liability Company(LLC)"/>
    <s v="N"/>
    <x v="0"/>
    <x v="0"/>
    <x v="0"/>
    <s v="Restaurant"/>
    <n v="0"/>
    <n v="0"/>
    <m/>
  </r>
  <r>
    <x v="2379"/>
    <d v="2021-06-04T00:00:00"/>
    <s v="Crawford and Son Restaurant LLC"/>
    <s v="618 N Person St"/>
    <x v="4"/>
    <x v="0"/>
    <s v="27604"/>
    <x v="2376"/>
    <m/>
    <s v="U"/>
    <s v="Y"/>
    <s v="NC-02"/>
    <x v="0"/>
    <x v="0"/>
    <x v="1"/>
    <x v="0"/>
    <x v="0"/>
    <x v="0"/>
    <s v="Y"/>
    <s v="Y"/>
    <s v="Y"/>
    <s v="Y"/>
    <s v="Limited  Liability Company(LLC)"/>
    <s v="Y"/>
    <x v="0"/>
    <x v="0"/>
    <x v="0"/>
    <s v="Restaurant"/>
    <n v="0"/>
    <n v="0"/>
    <m/>
  </r>
  <r>
    <x v="2380"/>
    <d v="2021-06-04T00:00:00"/>
    <s v="EBC Brewery LLC"/>
    <s v="1249 Wicker Dr"/>
    <x v="4"/>
    <x v="0"/>
    <s v="27604"/>
    <x v="2377"/>
    <m/>
    <s v="U"/>
    <s v="N"/>
    <s v="NC-02"/>
    <x v="1"/>
    <x v="1"/>
    <x v="0"/>
    <x v="0"/>
    <x v="0"/>
    <x v="0"/>
    <s v="Y"/>
    <s v="Y"/>
    <s v="Y"/>
    <s v="Y"/>
    <s v="Limited  Liability Company(LLC)"/>
    <s v="Y"/>
    <x v="0"/>
    <x v="0"/>
    <x v="0"/>
    <s v="Brewery and/or microbrewery **"/>
    <n v="0"/>
    <n v="0"/>
    <m/>
  </r>
  <r>
    <x v="2381"/>
    <d v="2021-06-04T00:00:00"/>
    <s v="Barrows Kitchen llc"/>
    <s v="764 Martin Luther King Jr Blvd"/>
    <x v="3"/>
    <x v="0"/>
    <s v="27514"/>
    <x v="2378"/>
    <m/>
    <s v="U"/>
    <s v="Y"/>
    <s v="NC-04"/>
    <x v="1"/>
    <x v="0"/>
    <x v="1"/>
    <x v="0"/>
    <x v="0"/>
    <x v="0"/>
    <s v="Y"/>
    <s v="Y"/>
    <s v="Y"/>
    <s v="Y"/>
    <s v="Limited  Liability Company(LLC)"/>
    <s v="N"/>
    <x v="0"/>
    <x v="0"/>
    <x v="0"/>
    <s v="Restaurant"/>
    <n v="0"/>
    <n v="0"/>
    <m/>
  </r>
  <r>
    <x v="2382"/>
    <d v="2021-06-04T00:00:00"/>
    <s v="Triangle Restaurants Inc"/>
    <s v="1534 S Miami Blvd"/>
    <x v="8"/>
    <x v="0"/>
    <s v="27703"/>
    <x v="2379"/>
    <s v="Subway"/>
    <s v="U"/>
    <s v="N"/>
    <s v="NC-02"/>
    <x v="0"/>
    <x v="1"/>
    <x v="1"/>
    <x v="0"/>
    <x v="0"/>
    <x v="0"/>
    <s v="Y"/>
    <s v="Y"/>
    <s v="Y"/>
    <s v="Y"/>
    <s v="Corporation"/>
    <s v="N"/>
    <x v="0"/>
    <x v="0"/>
    <x v="0"/>
    <s v="Restaurant"/>
    <n v="0"/>
    <n v="0"/>
    <m/>
  </r>
  <r>
    <x v="2383"/>
    <d v="2021-06-04T00:00:00"/>
    <s v="ACMEC Management LLC"/>
    <s v="133 Fayetteville St Ste 600"/>
    <x v="4"/>
    <x v="0"/>
    <s v="27601"/>
    <x v="2380"/>
    <m/>
    <s v="U"/>
    <s v="Y"/>
    <s v="NC-02"/>
    <x v="1"/>
    <x v="0"/>
    <x v="0"/>
    <x v="0"/>
    <x v="0"/>
    <x v="0"/>
    <s v="Y"/>
    <s v="Y"/>
    <s v="Y"/>
    <s v="Y"/>
    <s v="Limited  Liability Company(LLC)"/>
    <s v="N"/>
    <x v="0"/>
    <x v="0"/>
    <x v="0"/>
    <s v="Restaurant"/>
    <n v="0"/>
    <n v="0"/>
    <m/>
  </r>
  <r>
    <x v="2384"/>
    <d v="2021-06-04T00:00:00"/>
    <s v="Carolina Restaurants Group LLC"/>
    <s v="2120 Avondale Dr"/>
    <x v="8"/>
    <x v="0"/>
    <s v="27704"/>
    <x v="2381"/>
    <s v="Subway"/>
    <s v="U"/>
    <s v="Y"/>
    <s v="NC-04"/>
    <x v="0"/>
    <x v="1"/>
    <x v="1"/>
    <x v="0"/>
    <x v="0"/>
    <x v="0"/>
    <s v="Y"/>
    <s v="Y"/>
    <s v="Y"/>
    <s v="Y"/>
    <s v="Limited  Liability Company(LLC)"/>
    <s v="N"/>
    <x v="0"/>
    <x v="0"/>
    <x v="0"/>
    <s v="Restaurant"/>
    <n v="0"/>
    <n v="0"/>
    <m/>
  </r>
  <r>
    <x v="2385"/>
    <d v="2021-06-04T00:00:00"/>
    <s v="JMP Managment Group LLC"/>
    <s v="8500 Pineville Matthews Rd"/>
    <x v="11"/>
    <x v="0"/>
    <s v="28226"/>
    <x v="2382"/>
    <m/>
    <s v="U"/>
    <s v="Y"/>
    <s v="NC-09"/>
    <x v="0"/>
    <x v="0"/>
    <x v="1"/>
    <x v="0"/>
    <x v="0"/>
    <x v="0"/>
    <s v="Y"/>
    <s v="Y"/>
    <s v="Y"/>
    <s v="Y"/>
    <s v="Limited  Liability Company(LLC)"/>
    <s v="N"/>
    <x v="0"/>
    <x v="0"/>
    <x v="0"/>
    <s v="Restaurant"/>
    <n v="0"/>
    <n v="0"/>
    <m/>
  </r>
  <r>
    <x v="2386"/>
    <d v="2021-06-04T00:00:00"/>
    <s v="J. Gregg Enterprises Inc."/>
    <s v="751 N Avalon Rd"/>
    <x v="54"/>
    <x v="0"/>
    <s v="27104"/>
    <x v="2383"/>
    <m/>
    <s v="U"/>
    <s v="N"/>
    <s v="NC-06"/>
    <x v="0"/>
    <x v="1"/>
    <x v="1"/>
    <x v="0"/>
    <x v="0"/>
    <x v="0"/>
    <s v="Y"/>
    <s v="Y"/>
    <s v="Y"/>
    <s v="Y"/>
    <s v="Corporation"/>
    <s v="N"/>
    <x v="0"/>
    <x v="0"/>
    <x v="0"/>
    <s v="Restaurant"/>
    <n v="0"/>
    <n v="0"/>
    <m/>
  </r>
  <r>
    <x v="2387"/>
    <d v="2021-06-04T00:00:00"/>
    <s v="Corral GulfSouth Inc"/>
    <s v="4010 Dover Rd"/>
    <x v="8"/>
    <x v="0"/>
    <s v="27707"/>
    <x v="2384"/>
    <s v="Golden Corral"/>
    <s v="U"/>
    <s v="N"/>
    <s v="NC-04"/>
    <x v="1"/>
    <x v="0"/>
    <x v="0"/>
    <x v="0"/>
    <x v="0"/>
    <x v="0"/>
    <s v="Y"/>
    <s v="Y"/>
    <s v="Y"/>
    <s v="Y"/>
    <s v="Subchapter S Corporation"/>
    <s v="Y"/>
    <x v="0"/>
    <x v="0"/>
    <x v="0"/>
    <s v="Restaurant"/>
    <n v="0"/>
    <n v="0"/>
    <m/>
  </r>
  <r>
    <x v="2388"/>
    <d v="2021-06-04T00:00:00"/>
    <s v="Mint Hill Catering LLC"/>
    <s v="1544 Matthews Mint Hill Rd Suite G"/>
    <x v="53"/>
    <x v="0"/>
    <s v="28105"/>
    <x v="2385"/>
    <s v="Corporate Caterers"/>
    <s v="U"/>
    <s v="N"/>
    <s v="NC-09"/>
    <x v="0"/>
    <x v="0"/>
    <x v="0"/>
    <x v="0"/>
    <x v="0"/>
    <x v="0"/>
    <s v="Y"/>
    <s v="Y"/>
    <s v="Y"/>
    <s v="Y"/>
    <s v="Limited  Liability Company(LLC)"/>
    <s v="N"/>
    <x v="0"/>
    <x v="0"/>
    <x v="0"/>
    <s v="Caterer"/>
    <n v="0"/>
    <n v="0"/>
    <m/>
  </r>
  <r>
    <x v="2389"/>
    <d v="2021-06-04T00:00:00"/>
    <s v="Standard Oyster Bar Inc."/>
    <s v="2147 N Center St"/>
    <x v="21"/>
    <x v="0"/>
    <s v="28601"/>
    <x v="2386"/>
    <m/>
    <s v="R"/>
    <s v="N"/>
    <s v="NC-05"/>
    <x v="1"/>
    <x v="0"/>
    <x v="0"/>
    <x v="0"/>
    <x v="0"/>
    <x v="0"/>
    <s v="Y"/>
    <s v="Y"/>
    <s v="Y"/>
    <s v="Y"/>
    <s v="Subchapter S Corporation"/>
    <s v="Y"/>
    <x v="0"/>
    <x v="0"/>
    <x v="0"/>
    <s v="Restaurant"/>
    <n v="0"/>
    <n v="0"/>
    <m/>
  </r>
  <r>
    <x v="2390"/>
    <d v="2021-06-04T00:00:00"/>
    <s v="Upward Trend LLC"/>
    <s v="7 Rankin Ave"/>
    <x v="9"/>
    <x v="0"/>
    <s v="28801"/>
    <x v="2387"/>
    <m/>
    <s v="U"/>
    <s v="Y"/>
    <s v="NC-11"/>
    <x v="0"/>
    <x v="1"/>
    <x v="1"/>
    <x v="0"/>
    <x v="1"/>
    <x v="0"/>
    <s v="Y"/>
    <s v="Y"/>
    <s v="Y"/>
    <s v="Y"/>
    <s v="Limited  Liability Company(LLC)"/>
    <s v="N"/>
    <x v="0"/>
    <x v="0"/>
    <x v="0"/>
    <s v="Restaurant"/>
    <n v="0"/>
    <n v="0"/>
    <m/>
  </r>
  <r>
    <x v="2391"/>
    <d v="2021-06-04T00:00:00"/>
    <s v="GC of Fayetteville Inc"/>
    <s v="1806 Skibo Rd"/>
    <x v="40"/>
    <x v="0"/>
    <s v="28303"/>
    <x v="2388"/>
    <s v="Golden Corral"/>
    <s v="U"/>
    <s v="N"/>
    <s v="NC-08"/>
    <x v="0"/>
    <x v="0"/>
    <x v="1"/>
    <x v="0"/>
    <x v="0"/>
    <x v="0"/>
    <s v="Y"/>
    <s v="Y"/>
    <s v="Y"/>
    <s v="Y"/>
    <s v="Subchapter S Corporation"/>
    <s v="N"/>
    <x v="0"/>
    <x v="0"/>
    <x v="0"/>
    <s v="Restaurant"/>
    <n v="0"/>
    <n v="0"/>
    <m/>
  </r>
  <r>
    <x v="2392"/>
    <d v="2021-06-04T00:00:00"/>
    <s v="Vorbeck Hospitality Group LLC"/>
    <s v="9108 Coconut Ln"/>
    <x v="4"/>
    <x v="0"/>
    <s v="27603"/>
    <x v="2389"/>
    <m/>
    <s v="U"/>
    <s v="N"/>
    <s v="NC-02"/>
    <x v="1"/>
    <x v="0"/>
    <x v="0"/>
    <x v="0"/>
    <x v="0"/>
    <x v="0"/>
    <s v="Y"/>
    <s v="Y"/>
    <s v="Y"/>
    <s v="Y"/>
    <s v="Limited  Liability Company(LLC)"/>
    <s v="N"/>
    <x v="0"/>
    <x v="0"/>
    <x v="0"/>
    <s v="Caterer &amp;&amp; Restaurant"/>
    <n v="0"/>
    <n v="0"/>
    <m/>
  </r>
  <r>
    <x v="2393"/>
    <d v="2021-06-04T00:00:00"/>
    <s v="B. Christopher's LLC"/>
    <s v="201 N Elm St suite 105"/>
    <x v="12"/>
    <x v="0"/>
    <s v="27401"/>
    <x v="2390"/>
    <m/>
    <s v="U"/>
    <s v="Y"/>
    <s v="NC-06"/>
    <x v="1"/>
    <x v="0"/>
    <x v="0"/>
    <x v="0"/>
    <x v="0"/>
    <x v="0"/>
    <s v="Y"/>
    <s v="Y"/>
    <s v="Y"/>
    <s v="Y"/>
    <s v="Limited Liability Partnership"/>
    <s v="Y"/>
    <x v="0"/>
    <x v="0"/>
    <x v="0"/>
    <s v="Restaurant"/>
    <n v="0"/>
    <n v="0"/>
    <m/>
  </r>
  <r>
    <x v="2394"/>
    <d v="2021-06-04T00:00:00"/>
    <s v="Arana Inc."/>
    <s v="375 Haywood Rd"/>
    <x v="9"/>
    <x v="0"/>
    <s v="28806"/>
    <x v="2391"/>
    <m/>
    <s v="U"/>
    <s v="Y"/>
    <s v="NC-11"/>
    <x v="0"/>
    <x v="1"/>
    <x v="1"/>
    <x v="0"/>
    <x v="0"/>
    <x v="0"/>
    <s v="Y"/>
    <s v="Y"/>
    <s v="Y"/>
    <s v="Y"/>
    <s v="Corporation"/>
    <s v="N"/>
    <x v="0"/>
    <x v="0"/>
    <x v="0"/>
    <s v="Bar, Saloon, Lounge, Tavern"/>
    <n v="0"/>
    <n v="0"/>
    <m/>
  </r>
  <r>
    <x v="2395"/>
    <d v="2021-06-04T00:00:00"/>
    <s v="Pizza 22 LLC"/>
    <s v="5130 N Fayetteville Rd"/>
    <x v="107"/>
    <x v="0"/>
    <s v="28360"/>
    <x v="2392"/>
    <s v="Your Pie"/>
    <s v="R"/>
    <s v="N"/>
    <s v="NC-09"/>
    <x v="1"/>
    <x v="0"/>
    <x v="1"/>
    <x v="0"/>
    <x v="0"/>
    <x v="0"/>
    <s v="Y"/>
    <s v="Y"/>
    <s v="Y"/>
    <s v="Y"/>
    <s v="Limited  Liability Company(LLC)"/>
    <s v="N"/>
    <x v="0"/>
    <x v="0"/>
    <x v="0"/>
    <s v="Restaurant"/>
    <n v="0"/>
    <n v="0"/>
    <m/>
  </r>
  <r>
    <x v="2396"/>
    <d v="2021-06-04T00:00:00"/>
    <s v="Jersey Carolinas LLC"/>
    <s v="109 Chestnut St"/>
    <x v="0"/>
    <x v="0"/>
    <s v="28401"/>
    <x v="2393"/>
    <m/>
    <s v="U"/>
    <s v="Y"/>
    <s v="NC-07"/>
    <x v="1"/>
    <x v="0"/>
    <x v="0"/>
    <x v="0"/>
    <x v="0"/>
    <x v="0"/>
    <s v="Y"/>
    <s v="Y"/>
    <s v="Y"/>
    <s v="Y"/>
    <s v="Partnership"/>
    <s v="N"/>
    <x v="0"/>
    <x v="0"/>
    <x v="0"/>
    <s v="Restaurant"/>
    <n v="0"/>
    <n v="0"/>
    <m/>
  </r>
  <r>
    <x v="2397"/>
    <d v="2021-06-04T00:00:00"/>
    <s v="Jolie Restaurant LLC"/>
    <s v="620 N Person St"/>
    <x v="4"/>
    <x v="0"/>
    <s v="27604"/>
    <x v="2394"/>
    <m/>
    <s v="U"/>
    <s v="Y"/>
    <s v="NC-02"/>
    <x v="0"/>
    <x v="0"/>
    <x v="0"/>
    <x v="0"/>
    <x v="0"/>
    <x v="0"/>
    <s v="Y"/>
    <s v="Y"/>
    <s v="Y"/>
    <s v="Y"/>
    <s v="Limited  Liability Company(LLC)"/>
    <s v="Y"/>
    <x v="0"/>
    <x v="0"/>
    <x v="0"/>
    <s v="Restaurant"/>
    <n v="0"/>
    <n v="0"/>
    <m/>
  </r>
  <r>
    <x v="2398"/>
    <d v="2021-06-04T00:00:00"/>
    <s v="red onion cafe inc"/>
    <s v="227 Hardin St"/>
    <x v="48"/>
    <x v="0"/>
    <s v="28607"/>
    <x v="2395"/>
    <m/>
    <s v="R"/>
    <s v="Y"/>
    <s v="NC-05"/>
    <x v="1"/>
    <x v="0"/>
    <x v="0"/>
    <x v="0"/>
    <x v="0"/>
    <x v="0"/>
    <s v="Y"/>
    <s v="Y"/>
    <s v="Y"/>
    <s v="Y"/>
    <s v="Corporation"/>
    <s v="N"/>
    <x v="0"/>
    <x v="0"/>
    <x v="0"/>
    <s v="Restaurant"/>
    <n v="0"/>
    <n v="0"/>
    <m/>
  </r>
  <r>
    <x v="2399"/>
    <d v="2021-06-04T00:00:00"/>
    <s v="Made to Order LLC"/>
    <s v="935 E Mountain St Ste K"/>
    <x v="18"/>
    <x v="0"/>
    <s v="27284"/>
    <x v="2396"/>
    <s v="Uncle Maddio's Pizza"/>
    <s v="U"/>
    <s v="Y"/>
    <s v="NC-06"/>
    <x v="0"/>
    <x v="1"/>
    <x v="0"/>
    <x v="1"/>
    <x v="1"/>
    <x v="0"/>
    <s v="Y"/>
    <s v="Y"/>
    <s v="Y"/>
    <s v="Y"/>
    <s v="Limited  Liability Company(LLC)"/>
    <s v="N"/>
    <x v="0"/>
    <x v="0"/>
    <x v="0"/>
    <s v="Restaurant"/>
    <n v="0"/>
    <n v="0"/>
    <m/>
  </r>
  <r>
    <x v="2400"/>
    <d v="2021-06-04T00:00:00"/>
    <s v="State Bird Restaurant LLC"/>
    <s v="1711 Highway 105"/>
    <x v="48"/>
    <x v="0"/>
    <s v="28607"/>
    <x v="2397"/>
    <m/>
    <s v="R"/>
    <s v="Y"/>
    <s v="NC-05"/>
    <x v="1"/>
    <x v="0"/>
    <x v="0"/>
    <x v="0"/>
    <x v="0"/>
    <x v="0"/>
    <s v="Y"/>
    <s v="Y"/>
    <s v="Y"/>
    <s v="Y"/>
    <s v="Limited  Liability Company(LLC)"/>
    <s v="N"/>
    <x v="0"/>
    <x v="0"/>
    <x v="0"/>
    <s v="Food Stand, Food Truck, Food Cart &amp;&amp; Restaurant"/>
    <n v="0"/>
    <n v="0"/>
    <m/>
  </r>
  <r>
    <x v="2401"/>
    <d v="2021-06-04T00:00:00"/>
    <s v="Market Street Corral LLC"/>
    <s v="100 Towne Centre Pl"/>
    <x v="253"/>
    <x v="0"/>
    <s v="27577"/>
    <x v="2398"/>
    <s v="Golden Corral"/>
    <s v="R"/>
    <s v="N"/>
    <s v="NC-07"/>
    <x v="0"/>
    <x v="0"/>
    <x v="0"/>
    <x v="0"/>
    <x v="0"/>
    <x v="0"/>
    <s v="Y"/>
    <s v="Y"/>
    <s v="Y"/>
    <s v="Y"/>
    <s v="Limited  Liability Company(LLC)"/>
    <s v="Y"/>
    <x v="0"/>
    <x v="0"/>
    <x v="0"/>
    <s v="Restaurant"/>
    <n v="0"/>
    <n v="0"/>
    <m/>
  </r>
  <r>
    <x v="2402"/>
    <d v="2021-06-04T00:00:00"/>
    <s v="Jocks II Inc."/>
    <s v="4109 South Stream Blvd"/>
    <x v="11"/>
    <x v="0"/>
    <s v="28217"/>
    <x v="2399"/>
    <m/>
    <s v="U"/>
    <s v="N"/>
    <s v="NC-09"/>
    <x v="1"/>
    <x v="0"/>
    <x v="0"/>
    <x v="0"/>
    <x v="0"/>
    <x v="0"/>
    <s v="Y"/>
    <s v="Y"/>
    <s v="Y"/>
    <s v="Y"/>
    <s v="Corporation"/>
    <s v="Y"/>
    <x v="0"/>
    <x v="0"/>
    <x v="0"/>
    <s v="Restaurant"/>
    <n v="0"/>
    <n v="0"/>
    <m/>
  </r>
  <r>
    <x v="2403"/>
    <d v="2021-06-04T00:00:00"/>
    <s v="Moon Dot Inc."/>
    <s v="10822 Providence Rd STE 900"/>
    <x v="11"/>
    <x v="0"/>
    <s v="28277"/>
    <x v="2400"/>
    <m/>
    <s v="U"/>
    <s v="N"/>
    <s v="NC-09"/>
    <x v="0"/>
    <x v="1"/>
    <x v="1"/>
    <x v="0"/>
    <x v="1"/>
    <x v="0"/>
    <s v="Y"/>
    <s v="Y"/>
    <s v="N"/>
    <s v="N"/>
    <s v="Subchapter S Corporation"/>
    <s v="N"/>
    <x v="0"/>
    <x v="0"/>
    <x v="0"/>
    <s v="Caterer &amp;&amp; Restaurant"/>
    <n v="0"/>
    <n v="0"/>
    <m/>
  </r>
  <r>
    <x v="2404"/>
    <d v="2021-06-04T00:00:00"/>
    <s v="Old Toll Food Group"/>
    <s v="285 Haywood Rd Suite 20"/>
    <x v="9"/>
    <x v="0"/>
    <s v="28806"/>
    <x v="2401"/>
    <m/>
    <s v="U"/>
    <s v="Y"/>
    <s v="NC-11"/>
    <x v="1"/>
    <x v="0"/>
    <x v="0"/>
    <x v="0"/>
    <x v="0"/>
    <x v="0"/>
    <s v="Y"/>
    <s v="Y"/>
    <s v="Y"/>
    <s v="Y"/>
    <s v="Limited  Liability Company(LLC)"/>
    <s v="N"/>
    <x v="0"/>
    <x v="0"/>
    <x v="0"/>
    <s v="Restaurant"/>
    <n v="0"/>
    <n v="0"/>
    <m/>
  </r>
  <r>
    <x v="2405"/>
    <d v="2021-06-04T00:00:00"/>
    <s v="Lenny Boy LLC"/>
    <s v="3000 South Tryon"/>
    <x v="11"/>
    <x v="0"/>
    <s v="28217"/>
    <x v="2402"/>
    <m/>
    <s v="U"/>
    <s v="N"/>
    <s v="NC-09"/>
    <x v="1"/>
    <x v="0"/>
    <x v="1"/>
    <x v="0"/>
    <x v="1"/>
    <x v="0"/>
    <s v="Y"/>
    <s v="Y"/>
    <s v="N"/>
    <s v="Y"/>
    <s v="Limited  Liability Company(LLC)"/>
    <s v="Y"/>
    <x v="0"/>
    <x v="0"/>
    <x v="0"/>
    <s v="Other &amp;&amp; Licensed Alcohol Producer &amp;&amp; Brewery and/or microbrewery ** &amp;&amp; Brewpub, Tasting Room, Taproom ** &amp;&amp; Restaurant"/>
    <n v="0"/>
    <n v="0"/>
    <m/>
  </r>
  <r>
    <x v="2406"/>
    <d v="2021-06-04T00:00:00"/>
    <s v="Miller's Waterfront Inc"/>
    <s v="6916 S Croatan Hwy"/>
    <x v="61"/>
    <x v="0"/>
    <s v="27959"/>
    <x v="2403"/>
    <m/>
    <s v="U"/>
    <s v="Y"/>
    <s v="NC-03"/>
    <x v="0"/>
    <x v="1"/>
    <x v="1"/>
    <x v="1"/>
    <x v="1"/>
    <x v="0"/>
    <s v="Y"/>
    <s v="Y"/>
    <s v="N"/>
    <s v="N"/>
    <s v="Subchapter S Corporation"/>
    <s v="N"/>
    <x v="0"/>
    <x v="0"/>
    <x v="0"/>
    <s v="Bar, Saloon, Lounge, Tavern &amp;&amp; Restaurant"/>
    <n v="0"/>
    <n v="0"/>
    <m/>
  </r>
  <r>
    <x v="2407"/>
    <d v="2021-06-04T00:00:00"/>
    <s v="Chance Hospitality Inc"/>
    <s v="5130 New Centre Dr"/>
    <x v="0"/>
    <x v="0"/>
    <s v="28403"/>
    <x v="2404"/>
    <s v="Golden Corral"/>
    <s v="U"/>
    <s v="Y"/>
    <s v="NC-07"/>
    <x v="1"/>
    <x v="0"/>
    <x v="0"/>
    <x v="0"/>
    <x v="0"/>
    <x v="0"/>
    <s v="Y"/>
    <s v="Y"/>
    <s v="Y"/>
    <s v="Y"/>
    <s v="Corporation"/>
    <s v="Y"/>
    <x v="0"/>
    <x v="0"/>
    <x v="0"/>
    <s v="Restaurant"/>
    <n v="0"/>
    <n v="0"/>
    <m/>
  </r>
  <r>
    <x v="2408"/>
    <d v="2021-06-04T00:00:00"/>
    <s v="Har-Del Inc."/>
    <s v="245 Tunnel Rd"/>
    <x v="9"/>
    <x v="0"/>
    <s v="28805"/>
    <x v="2405"/>
    <s v="IHOP"/>
    <s v="U"/>
    <s v="N"/>
    <s v="NC-11"/>
    <x v="0"/>
    <x v="1"/>
    <x v="1"/>
    <x v="1"/>
    <x v="1"/>
    <x v="1"/>
    <s v="Y"/>
    <s v="Y"/>
    <s v="N"/>
    <s v="Y"/>
    <s v="Corporation"/>
    <s v="N"/>
    <x v="0"/>
    <x v="0"/>
    <x v="0"/>
    <s v="Restaurant"/>
    <n v="0"/>
    <n v="0"/>
    <m/>
  </r>
  <r>
    <x v="2409"/>
    <d v="2021-06-04T00:00:00"/>
    <s v="Apple international Inc."/>
    <s v="7114 Brighton Park Dr Ste 330"/>
    <x v="286"/>
    <x v="0"/>
    <s v="28227"/>
    <x v="2406"/>
    <m/>
    <s v="U"/>
    <s v="N"/>
    <s v="NC-08"/>
    <x v="0"/>
    <x v="0"/>
    <x v="1"/>
    <x v="0"/>
    <x v="0"/>
    <x v="0"/>
    <s v="Y"/>
    <s v="Y"/>
    <s v="Y"/>
    <s v="Y"/>
    <s v="Subchapter S Corporation"/>
    <s v="N"/>
    <x v="0"/>
    <x v="0"/>
    <x v="0"/>
    <s v="Restaurant"/>
    <n v="0"/>
    <n v="0"/>
    <m/>
  </r>
  <r>
    <x v="2410"/>
    <d v="2021-06-04T00:00:00"/>
    <s v="Down on Mainstreet LLC"/>
    <s v="107 W Main St"/>
    <x v="67"/>
    <x v="0"/>
    <s v="27889"/>
    <x v="2407"/>
    <m/>
    <s v="R"/>
    <s v="Y"/>
    <s v="NC-01"/>
    <x v="1"/>
    <x v="0"/>
    <x v="1"/>
    <x v="0"/>
    <x v="0"/>
    <x v="0"/>
    <s v="Y"/>
    <s v="Y"/>
    <s v="Y"/>
    <s v="Y"/>
    <s v="Limited  Liability Company(LLC)"/>
    <s v="N"/>
    <x v="0"/>
    <x v="0"/>
    <x v="0"/>
    <s v="Restaurant"/>
    <n v="0"/>
    <n v="0"/>
    <m/>
  </r>
  <r>
    <x v="2411"/>
    <d v="2021-06-04T00:00:00"/>
    <s v="BTT ENTERPRISES OF ROXBORO LLC"/>
    <s v="4080 Durham Rd."/>
    <x v="187"/>
    <x v="0"/>
    <s v="27574"/>
    <x v="2408"/>
    <m/>
    <s v="R"/>
    <s v="N"/>
    <s v="NC-04"/>
    <x v="1"/>
    <x v="0"/>
    <x v="1"/>
    <x v="0"/>
    <x v="0"/>
    <x v="0"/>
    <s v="Y"/>
    <s v="Y"/>
    <s v="Y"/>
    <s v="Y"/>
    <s v="Limited  Liability Company(LLC)"/>
    <s v="Y"/>
    <x v="0"/>
    <x v="0"/>
    <x v="0"/>
    <s v="Caterer &amp;&amp; Restaurant"/>
    <n v="0"/>
    <n v="0"/>
    <m/>
  </r>
  <r>
    <x v="2412"/>
    <d v="2021-06-04T00:00:00"/>
    <s v="Jax LLC"/>
    <s v="9541 Julian Clark Ave Ste 210"/>
    <x v="45"/>
    <x v="0"/>
    <s v="28078"/>
    <x v="2409"/>
    <s v="Golden Corral"/>
    <s v="U"/>
    <s v="N"/>
    <s v="NC-08"/>
    <x v="0"/>
    <x v="0"/>
    <x v="0"/>
    <x v="0"/>
    <x v="0"/>
    <x v="0"/>
    <s v="Y"/>
    <s v="Y"/>
    <s v="Y"/>
    <s v="Y"/>
    <s v="Limited  Liability Company(LLC)"/>
    <s v="N"/>
    <x v="0"/>
    <x v="0"/>
    <x v="0"/>
    <s v="Caterer &amp;&amp; Restaurant"/>
    <n v="0"/>
    <n v="0"/>
    <m/>
  </r>
  <r>
    <x v="2413"/>
    <d v="2021-06-04T00:00:00"/>
    <s v="MSWG RTP LLC"/>
    <s v="359 Blackwell St Suite 115"/>
    <x v="8"/>
    <x v="0"/>
    <s v="27701"/>
    <x v="2410"/>
    <s v="Moe's Southwest Grill"/>
    <s v="U"/>
    <s v="Y"/>
    <s v="NC-04"/>
    <x v="0"/>
    <x v="0"/>
    <x v="1"/>
    <x v="0"/>
    <x v="0"/>
    <x v="0"/>
    <s v="N"/>
    <s v="Y"/>
    <s v="Y"/>
    <s v="Y"/>
    <s v="Limited  Liability Company(LLC)"/>
    <s v="N"/>
    <x v="0"/>
    <x v="0"/>
    <x v="0"/>
    <s v="Restaurant"/>
    <n v="0"/>
    <n v="0"/>
    <m/>
  </r>
  <r>
    <x v="2414"/>
    <d v="2021-06-04T00:00:00"/>
    <s v="Goofy Foot Taproom &amp; Brewery LLC"/>
    <s v="2762 NC 68 Unit 109"/>
    <x v="62"/>
    <x v="0"/>
    <s v="27265"/>
    <x v="2411"/>
    <m/>
    <s v="U"/>
    <s v="N"/>
    <s v="NC-06"/>
    <x v="0"/>
    <x v="1"/>
    <x v="1"/>
    <x v="0"/>
    <x v="1"/>
    <x v="0"/>
    <s v="Y"/>
    <s v="Y"/>
    <s v="Y"/>
    <s v="Y"/>
    <s v="Limited  Liability Company(LLC)"/>
    <s v="N"/>
    <x v="0"/>
    <x v="0"/>
    <x v="0"/>
    <s v="Brewery and/or microbrewery ** &amp;&amp; Brewpub, Tasting Room, Taproom **"/>
    <n v="0"/>
    <n v="0"/>
    <m/>
  </r>
  <r>
    <x v="2415"/>
    <d v="2021-06-04T00:00:00"/>
    <s v="Whiskey Kitchen LLC"/>
    <s v="201 W Martin St"/>
    <x v="4"/>
    <x v="0"/>
    <s v="27601"/>
    <x v="2412"/>
    <m/>
    <s v="U"/>
    <s v="Y"/>
    <s v="NC-02"/>
    <x v="0"/>
    <x v="0"/>
    <x v="0"/>
    <x v="0"/>
    <x v="0"/>
    <x v="0"/>
    <s v="Y"/>
    <s v="Y"/>
    <s v="Y"/>
    <s v="Y"/>
    <s v="Limited  Liability Company(LLC)"/>
    <s v="N"/>
    <x v="0"/>
    <x v="0"/>
    <x v="0"/>
    <s v="Caterer &amp;&amp; Restaurant"/>
    <n v="0"/>
    <n v="0"/>
    <m/>
  </r>
  <r>
    <x v="2416"/>
    <d v="2021-06-04T00:00:00"/>
    <s v="SUN STREET LLC"/>
    <s v="118 W 5th St"/>
    <x v="11"/>
    <x v="0"/>
    <s v="28202"/>
    <x v="2413"/>
    <m/>
    <s v="U"/>
    <s v="N"/>
    <s v="NC-12"/>
    <x v="0"/>
    <x v="0"/>
    <x v="1"/>
    <x v="0"/>
    <x v="0"/>
    <x v="0"/>
    <s v="Y"/>
    <s v="Y"/>
    <s v="N"/>
    <s v="Y"/>
    <s v="Limited  Liability Company(LLC)"/>
    <s v="N"/>
    <x v="0"/>
    <x v="0"/>
    <x v="0"/>
    <s v="Restaurant"/>
    <n v="0"/>
    <n v="0"/>
    <m/>
  </r>
  <r>
    <x v="2417"/>
    <d v="2021-06-04T00:00:00"/>
    <s v="Innovation Catering INC"/>
    <s v="601 Calvert St"/>
    <x v="11"/>
    <x v="0"/>
    <s v="28208"/>
    <x v="2414"/>
    <m/>
    <s v="U"/>
    <s v="Y"/>
    <s v="NC-12"/>
    <x v="0"/>
    <x v="0"/>
    <x v="1"/>
    <x v="0"/>
    <x v="0"/>
    <x v="0"/>
    <s v="Y"/>
    <s v="Y"/>
    <s v="Y"/>
    <s v="Y"/>
    <s v="Subchapter S Corporation"/>
    <s v="Y"/>
    <x v="0"/>
    <x v="0"/>
    <x v="0"/>
    <s v="Caterer"/>
    <n v="0"/>
    <n v="0"/>
    <m/>
  </r>
  <r>
    <x v="2418"/>
    <d v="2021-06-04T00:00:00"/>
    <s v="Stark Equity Management LLC"/>
    <s v="20 Wall St"/>
    <x v="9"/>
    <x v="0"/>
    <s v="28801"/>
    <x v="2415"/>
    <m/>
    <s v="U"/>
    <s v="Y"/>
    <s v="NC-11"/>
    <x v="1"/>
    <x v="0"/>
    <x v="0"/>
    <x v="0"/>
    <x v="0"/>
    <x v="0"/>
    <s v="Y"/>
    <s v="Y"/>
    <s v="Y"/>
    <s v="Y"/>
    <s v="Limited  Liability Company(LLC)"/>
    <s v="N"/>
    <x v="0"/>
    <x v="0"/>
    <x v="0"/>
    <s v="Restaurant"/>
    <n v="0"/>
    <n v="0"/>
    <m/>
  </r>
  <r>
    <x v="2419"/>
    <d v="2021-06-04T00:00:00"/>
    <s v="BBC Investments LLC"/>
    <s v="486 N Patterson Ave Ste 105"/>
    <x v="54"/>
    <x v="0"/>
    <s v="27101"/>
    <x v="2416"/>
    <m/>
    <s v="U"/>
    <s v="Y"/>
    <s v="NC-06"/>
    <x v="1"/>
    <x v="1"/>
    <x v="1"/>
    <x v="1"/>
    <x v="1"/>
    <x v="0"/>
    <s v="Y"/>
    <s v="Y"/>
    <s v="N"/>
    <s v="Y"/>
    <s v="Limited  Liability Company(LLC)"/>
    <s v="Y"/>
    <x v="0"/>
    <x v="0"/>
    <x v="0"/>
    <s v="Brewery and/or microbrewery **"/>
    <n v="0"/>
    <n v="0"/>
    <m/>
  </r>
  <r>
    <x v="2420"/>
    <d v="2021-06-04T00:00:00"/>
    <s v="Pizza Pazzo of Asheville Inc"/>
    <s v="140 Airport Rd Suite G"/>
    <x v="55"/>
    <x v="0"/>
    <s v="28704"/>
    <x v="2417"/>
    <m/>
    <s v="U"/>
    <s v="Y"/>
    <s v="NC-11"/>
    <x v="0"/>
    <x v="1"/>
    <x v="1"/>
    <x v="0"/>
    <x v="0"/>
    <x v="0"/>
    <s v="Y"/>
    <s v="Y"/>
    <s v="Y"/>
    <s v="Y"/>
    <s v="Corporation"/>
    <s v="Y"/>
    <x v="0"/>
    <x v="0"/>
    <x v="0"/>
    <s v="Restaurant"/>
    <n v="0"/>
    <n v="0"/>
    <m/>
  </r>
  <r>
    <x v="2421"/>
    <d v="2021-06-04T00:00:00"/>
    <s v="SM2 Inc."/>
    <s v="5583 Hendersonville Rd"/>
    <x v="218"/>
    <x v="0"/>
    <s v="28732"/>
    <x v="2418"/>
    <s v="Subway"/>
    <s v="R"/>
    <s v="N"/>
    <s v="NC-11"/>
    <x v="0"/>
    <x v="0"/>
    <x v="1"/>
    <x v="0"/>
    <x v="0"/>
    <x v="0"/>
    <s v="Y"/>
    <s v="Y"/>
    <s v="Y"/>
    <s v="Y"/>
    <s v="Corporation"/>
    <s v="N"/>
    <x v="0"/>
    <x v="0"/>
    <x v="0"/>
    <s v="Restaurant"/>
    <n v="0"/>
    <n v="0"/>
    <m/>
  </r>
  <r>
    <x v="2422"/>
    <d v="2021-06-04T00:00:00"/>
    <s v="The Trawick Company"/>
    <s v="143 Poole Rd Unit A"/>
    <x v="289"/>
    <x v="0"/>
    <s v="28451"/>
    <x v="2419"/>
    <m/>
    <s v="R"/>
    <s v="N"/>
    <s v="NC-07"/>
    <x v="1"/>
    <x v="0"/>
    <x v="1"/>
    <x v="0"/>
    <x v="0"/>
    <x v="0"/>
    <s v="Y"/>
    <s v="Y"/>
    <s v="Y"/>
    <s v="Y"/>
    <s v="Subchapter S Corporation"/>
    <s v="N"/>
    <x v="0"/>
    <x v="0"/>
    <x v="0"/>
    <s v="Restaurant"/>
    <n v="0"/>
    <n v="0"/>
    <m/>
  </r>
  <r>
    <x v="2423"/>
    <d v="2021-06-04T00:00:00"/>
    <s v="Holden Seafood Inc."/>
    <s v="112 Ocean Blvd W"/>
    <x v="290"/>
    <x v="0"/>
    <s v="28462"/>
    <x v="2420"/>
    <m/>
    <s v="R"/>
    <s v="N"/>
    <s v="NC-07"/>
    <x v="0"/>
    <x v="1"/>
    <x v="1"/>
    <x v="1"/>
    <x v="1"/>
    <x v="1"/>
    <s v="Y"/>
    <s v="Y"/>
    <s v="N"/>
    <s v="N"/>
    <s v="Corporation"/>
    <s v="Y"/>
    <x v="0"/>
    <x v="0"/>
    <x v="0"/>
    <s v="Restaurant"/>
    <n v="0"/>
    <n v="0"/>
    <m/>
  </r>
  <r>
    <x v="2424"/>
    <d v="2021-06-04T00:00:00"/>
    <s v="All Souls Pizza Inc."/>
    <s v="175 Clingman Ave"/>
    <x v="9"/>
    <x v="0"/>
    <s v="28801"/>
    <x v="2421"/>
    <m/>
    <s v="U"/>
    <s v="Y"/>
    <s v="NC-11"/>
    <x v="1"/>
    <x v="0"/>
    <x v="0"/>
    <x v="0"/>
    <x v="0"/>
    <x v="0"/>
    <s v="Y"/>
    <s v="Y"/>
    <s v="Y"/>
    <s v="Y"/>
    <s v="Corporation"/>
    <s v="N"/>
    <x v="0"/>
    <x v="0"/>
    <x v="0"/>
    <s v="Restaurant"/>
    <n v="0"/>
    <n v="0"/>
    <m/>
  </r>
  <r>
    <x v="2425"/>
    <d v="2021-06-04T00:00:00"/>
    <s v="Bibb-Chatellier Enterprises"/>
    <s v="6886 Main St"/>
    <x v="0"/>
    <x v="0"/>
    <s v="28405"/>
    <x v="2422"/>
    <s v="Atlanta Bread Company"/>
    <s v="U"/>
    <s v="N"/>
    <s v="NC-07"/>
    <x v="0"/>
    <x v="1"/>
    <x v="1"/>
    <x v="1"/>
    <x v="1"/>
    <x v="1"/>
    <s v="Y"/>
    <s v="Y"/>
    <s v="N"/>
    <s v="Y"/>
    <s v="Limited  Liability Company(LLC)"/>
    <s v="N"/>
    <x v="0"/>
    <x v="0"/>
    <x v="0"/>
    <s v="Bakery ** &amp;&amp; Caterer &amp;&amp; Restaurant"/>
    <n v="0"/>
    <n v="0"/>
    <m/>
  </r>
  <r>
    <x v="2426"/>
    <d v="2021-06-04T00:00:00"/>
    <s v="Lob Steer Inn of Laurinburg Inc."/>
    <s v="1709 Us Highway 15 401 Bypass"/>
    <x v="177"/>
    <x v="0"/>
    <s v="28352"/>
    <x v="2423"/>
    <m/>
    <s v="R"/>
    <s v="Y"/>
    <s v="NC-09"/>
    <x v="1"/>
    <x v="0"/>
    <x v="1"/>
    <x v="0"/>
    <x v="0"/>
    <x v="0"/>
    <s v="Y"/>
    <s v="Y"/>
    <s v="Y"/>
    <s v="Y"/>
    <s v="Corporation"/>
    <s v="N"/>
    <x v="0"/>
    <x v="0"/>
    <x v="0"/>
    <s v="Restaurant"/>
    <n v="0"/>
    <n v="0"/>
    <m/>
  </r>
  <r>
    <x v="2427"/>
    <d v="2021-06-04T00:00:00"/>
    <s v="LAWRENCE FOOD CO LLC"/>
    <s v="105 Trottington Ct"/>
    <x v="127"/>
    <x v="0"/>
    <s v="27529"/>
    <x v="2424"/>
    <m/>
    <s v="U"/>
    <s v="N"/>
    <s v="NC-02"/>
    <x v="1"/>
    <x v="0"/>
    <x v="0"/>
    <x v="0"/>
    <x v="0"/>
    <x v="0"/>
    <s v="Y"/>
    <s v="Y"/>
    <s v="Y"/>
    <s v="Y"/>
    <s v="Limited  Liability Company(LLC)"/>
    <s v="Y"/>
    <x v="0"/>
    <x v="0"/>
    <x v="0"/>
    <s v="Restaurant"/>
    <n v="0"/>
    <n v="0"/>
    <m/>
  </r>
  <r>
    <x v="2428"/>
    <d v="2021-06-04T00:00:00"/>
    <s v="Souhail Enterprises 2 LLC"/>
    <s v="18 Lodge Street"/>
    <x v="9"/>
    <x v="0"/>
    <s v="28803"/>
    <x v="2425"/>
    <m/>
    <s v="U"/>
    <s v="Y"/>
    <s v="NC-11"/>
    <x v="0"/>
    <x v="0"/>
    <x v="0"/>
    <x v="0"/>
    <x v="0"/>
    <x v="0"/>
    <s v="Y"/>
    <s v="Y"/>
    <s v="Y"/>
    <s v="Y"/>
    <s v="Limited  Liability Company(LLC)"/>
    <s v="N"/>
    <x v="0"/>
    <x v="0"/>
    <x v="0"/>
    <s v="Bar, Saloon, Lounge, Tavern"/>
    <n v="0"/>
    <n v="0"/>
    <m/>
  </r>
  <r>
    <x v="2429"/>
    <d v="2021-06-04T00:00:00"/>
    <s v="Rocky Mount Corral Inc."/>
    <s v="921 N Wesleyan Blvd"/>
    <x v="26"/>
    <x v="0"/>
    <s v="27804"/>
    <x v="2426"/>
    <s v="Golden Corral"/>
    <s v="R"/>
    <s v="N"/>
    <s v="NC-01"/>
    <x v="0"/>
    <x v="0"/>
    <x v="0"/>
    <x v="0"/>
    <x v="0"/>
    <x v="0"/>
    <s v="Y"/>
    <s v="N"/>
    <s v="Y"/>
    <s v="Y"/>
    <s v="Corporation"/>
    <s v="N"/>
    <x v="0"/>
    <x v="0"/>
    <x v="0"/>
    <s v="Restaurant"/>
    <n v="0"/>
    <n v="0"/>
    <m/>
  </r>
  <r>
    <x v="2430"/>
    <d v="2021-06-04T00:00:00"/>
    <s v="Innovation Brewing LLC"/>
    <s v="414 W Main St"/>
    <x v="117"/>
    <x v="0"/>
    <s v="28779"/>
    <x v="2427"/>
    <m/>
    <s v="R"/>
    <s v="N"/>
    <s v="NC-11"/>
    <x v="1"/>
    <x v="1"/>
    <x v="0"/>
    <x v="0"/>
    <x v="1"/>
    <x v="1"/>
    <s v="Y"/>
    <s v="Y"/>
    <s v="N"/>
    <s v="Y"/>
    <s v="Limited  Liability Company(LLC)"/>
    <s v="N"/>
    <x v="0"/>
    <x v="0"/>
    <x v="0"/>
    <s v="Brewery and/or microbrewery ** &amp;&amp; Brewpub, Tasting Room, Taproom **"/>
    <n v="0"/>
    <n v="0"/>
    <m/>
  </r>
  <r>
    <x v="2431"/>
    <d v="2021-06-04T00:00:00"/>
    <s v="Twin City Catering LLC"/>
    <s v="382 D Hanover Arms Ct"/>
    <x v="54"/>
    <x v="0"/>
    <s v="27104"/>
    <x v="2428"/>
    <m/>
    <s v="U"/>
    <s v="N"/>
    <s v="NC-06"/>
    <x v="0"/>
    <x v="0"/>
    <x v="0"/>
    <x v="0"/>
    <x v="0"/>
    <x v="0"/>
    <s v="Y"/>
    <s v="Y"/>
    <s v="Y"/>
    <s v="Y"/>
    <s v="Limited  Liability Company(LLC)"/>
    <s v="N"/>
    <x v="0"/>
    <x v="0"/>
    <x v="0"/>
    <s v="Caterer &amp;&amp; Restaurant"/>
    <n v="0"/>
    <n v="0"/>
    <m/>
  </r>
  <r>
    <x v="2432"/>
    <d v="2021-06-04T00:00:00"/>
    <s v="WILLABBEY LLC"/>
    <s v="1231 Eastchester Dr Ste 118"/>
    <x v="62"/>
    <x v="0"/>
    <s v="27265"/>
    <x v="2429"/>
    <s v="Barberitos"/>
    <s v="U"/>
    <s v="Y"/>
    <s v="NC-06"/>
    <x v="0"/>
    <x v="0"/>
    <x v="1"/>
    <x v="0"/>
    <x v="0"/>
    <x v="0"/>
    <s v="Y"/>
    <s v="Y"/>
    <s v="Y"/>
    <s v="Y"/>
    <s v="Limited  Liability Company(LLC)"/>
    <s v="N"/>
    <x v="0"/>
    <x v="0"/>
    <x v="0"/>
    <s v="Restaurant"/>
    <n v="0"/>
    <n v="0"/>
    <m/>
  </r>
  <r>
    <x v="2433"/>
    <d v="2021-06-04T00:00:00"/>
    <s v="EPR II LLC"/>
    <s v="617 S Sharon Amity Rd"/>
    <x v="11"/>
    <x v="0"/>
    <s v="28211"/>
    <x v="2430"/>
    <m/>
    <s v="U"/>
    <s v="N"/>
    <s v="NC-09"/>
    <x v="0"/>
    <x v="1"/>
    <x v="1"/>
    <x v="1"/>
    <x v="1"/>
    <x v="1"/>
    <s v="Y"/>
    <s v="N"/>
    <s v="N"/>
    <s v="N"/>
    <s v="Limited  Liability Company(LLC)"/>
    <s v="N"/>
    <x v="0"/>
    <x v="0"/>
    <x v="0"/>
    <s v="Restaurant"/>
    <n v="0"/>
    <n v="0"/>
    <m/>
  </r>
  <r>
    <x v="2434"/>
    <d v="2021-06-04T00:00:00"/>
    <s v="Ruckus 3 0 Inc"/>
    <s v="1101 Market Center Drive"/>
    <x v="2"/>
    <x v="0"/>
    <s v="27560"/>
    <x v="2431"/>
    <m/>
    <s v="U"/>
    <s v="N"/>
    <s v="NC-02"/>
    <x v="1"/>
    <x v="1"/>
    <x v="1"/>
    <x v="0"/>
    <x v="1"/>
    <x v="1"/>
    <s v="Y"/>
    <s v="Y"/>
    <s v="N"/>
    <s v="Y"/>
    <s v="Corporation"/>
    <s v="N"/>
    <x v="0"/>
    <x v="0"/>
    <x v="0"/>
    <s v="Restaurant"/>
    <n v="0"/>
    <n v="0"/>
    <m/>
  </r>
  <r>
    <x v="2435"/>
    <d v="2021-06-04T00:00:00"/>
    <s v="BLAKE'S RESTAURANT INC"/>
    <s v="165 HILLVIEW STREET"/>
    <x v="291"/>
    <x v="0"/>
    <s v="27229"/>
    <x v="2432"/>
    <m/>
    <s v="R"/>
    <s v="Y"/>
    <s v="NC-08"/>
    <x v="0"/>
    <x v="1"/>
    <x v="1"/>
    <x v="0"/>
    <x v="1"/>
    <x v="0"/>
    <s v="Y"/>
    <s v="Y"/>
    <s v="Y"/>
    <s v="Y"/>
    <s v="Corporation"/>
    <s v="Y"/>
    <x v="0"/>
    <x v="0"/>
    <x v="0"/>
    <s v="Restaurant"/>
    <n v="0"/>
    <n v="0"/>
    <m/>
  </r>
  <r>
    <x v="2436"/>
    <d v="2021-06-04T00:00:00"/>
    <s v="Bivalve Beverage Company LLC"/>
    <s v="625 Haywood Rd"/>
    <x v="9"/>
    <x v="0"/>
    <s v="28806"/>
    <x v="2433"/>
    <m/>
    <s v="U"/>
    <s v="N"/>
    <s v="NC-11"/>
    <x v="0"/>
    <x v="1"/>
    <x v="0"/>
    <x v="1"/>
    <x v="0"/>
    <x v="0"/>
    <s v="Y"/>
    <s v="Y"/>
    <s v="N"/>
    <s v="Y"/>
    <s v="Limited  Liability Company(LLC)"/>
    <s v="N"/>
    <x v="0"/>
    <x v="0"/>
    <x v="0"/>
    <s v="Brewery and/or microbrewery ** &amp;&amp; Brewpub, Tasting Room, Taproom ** &amp;&amp; Restaurant"/>
    <n v="0"/>
    <n v="0"/>
    <m/>
  </r>
  <r>
    <x v="2437"/>
    <d v="2021-06-04T00:00:00"/>
    <s v="Horse Shoe Enterprises TwoINC"/>
    <s v="134 S Churchill Dr"/>
    <x v="40"/>
    <x v="0"/>
    <s v="28303"/>
    <x v="2434"/>
    <s v="Quiznos"/>
    <s v="U"/>
    <s v="N"/>
    <s v="NC-08"/>
    <x v="0"/>
    <x v="0"/>
    <x v="1"/>
    <x v="0"/>
    <x v="0"/>
    <x v="0"/>
    <s v="Y"/>
    <s v="Y"/>
    <s v="Y"/>
    <s v="Y"/>
    <s v="Corporation"/>
    <s v="N"/>
    <x v="0"/>
    <x v="0"/>
    <x v="0"/>
    <s v="Restaurant"/>
    <n v="0"/>
    <n v="0"/>
    <m/>
  </r>
  <r>
    <x v="2438"/>
    <d v="2021-06-04T00:00:00"/>
    <s v="Ruddy Duck Tavern Inc"/>
    <s v="513 Arendell St"/>
    <x v="1"/>
    <x v="0"/>
    <s v="28557"/>
    <x v="2435"/>
    <m/>
    <s v="R"/>
    <s v="N"/>
    <s v="NC-03"/>
    <x v="1"/>
    <x v="0"/>
    <x v="0"/>
    <x v="0"/>
    <x v="0"/>
    <x v="0"/>
    <s v="Y"/>
    <s v="Y"/>
    <s v="Y"/>
    <s v="Y"/>
    <s v="Corporation"/>
    <s v="N"/>
    <x v="0"/>
    <x v="0"/>
    <x v="0"/>
    <s v="Restaurant"/>
    <n v="0"/>
    <n v="0"/>
    <m/>
  </r>
  <r>
    <x v="2439"/>
    <d v="2021-06-04T00:00:00"/>
    <s v="KCBO LLC"/>
    <s v="125 Jeffress Dr"/>
    <x v="44"/>
    <x v="0"/>
    <s v="27549"/>
    <x v="2436"/>
    <s v="Burger 21"/>
    <s v="R"/>
    <s v="Y"/>
    <s v="NC-04"/>
    <x v="0"/>
    <x v="0"/>
    <x v="1"/>
    <x v="0"/>
    <x v="0"/>
    <x v="0"/>
    <s v="Y"/>
    <s v="Y"/>
    <s v="Y"/>
    <s v="Y"/>
    <s v="Limited  Liability Company(LLC)"/>
    <s v="Y"/>
    <x v="0"/>
    <x v="0"/>
    <x v="0"/>
    <s v="Food Stand, Food Truck, Food Cart &amp;&amp; Restaurant"/>
    <n v="0"/>
    <n v="0"/>
    <m/>
  </r>
  <r>
    <x v="2440"/>
    <d v="2021-06-04T00:00:00"/>
    <s v="Galactic Pie LLC"/>
    <s v="339 Sardis Rd"/>
    <x v="9"/>
    <x v="0"/>
    <s v="28806"/>
    <x v="2437"/>
    <m/>
    <s v="U"/>
    <s v="N"/>
    <s v="NC-11"/>
    <x v="1"/>
    <x v="0"/>
    <x v="1"/>
    <x v="0"/>
    <x v="0"/>
    <x v="0"/>
    <s v="Y"/>
    <s v="Y"/>
    <s v="Y"/>
    <s v="Y"/>
    <s v="Limited  Liability Company(LLC)"/>
    <s v="N"/>
    <x v="0"/>
    <x v="0"/>
    <x v="0"/>
    <s v="Restaurant"/>
    <n v="0"/>
    <n v="0"/>
    <m/>
  </r>
  <r>
    <x v="2441"/>
    <d v="2021-06-04T00:00:00"/>
    <s v="Nines Management LLC"/>
    <s v="800 Golf Course Dr"/>
    <x v="10"/>
    <x v="0"/>
    <s v="28115"/>
    <x v="2438"/>
    <m/>
    <s v="R"/>
    <s v="N"/>
    <s v="NC-10"/>
    <x v="0"/>
    <x v="1"/>
    <x v="1"/>
    <x v="0"/>
    <x v="1"/>
    <x v="0"/>
    <s v="Y"/>
    <s v="Y"/>
    <s v="Y"/>
    <s v="Y"/>
    <s v="Limited  Liability Company(LLC)"/>
    <s v="N"/>
    <x v="0"/>
    <x v="0"/>
    <x v="0"/>
    <s v="Caterer &amp;&amp; Restaurant"/>
    <n v="0"/>
    <n v="0"/>
    <m/>
  </r>
  <r>
    <x v="2442"/>
    <d v="2021-06-04T00:00:00"/>
    <s v="Acorn to Oak LLC"/>
    <s v="180 E Davie St"/>
    <x v="4"/>
    <x v="0"/>
    <s v="27601"/>
    <x v="2439"/>
    <m/>
    <s v="U"/>
    <s v="Y"/>
    <s v="NC-02"/>
    <x v="0"/>
    <x v="0"/>
    <x v="0"/>
    <x v="0"/>
    <x v="0"/>
    <x v="0"/>
    <s v="Y"/>
    <s v="Y"/>
    <s v="Y"/>
    <s v="Y"/>
    <s v="Limited  Liability Company(LLC)"/>
    <s v="N"/>
    <x v="0"/>
    <x v="0"/>
    <x v="0"/>
    <s v="Restaurant"/>
    <n v="0"/>
    <n v="0"/>
    <m/>
  </r>
  <r>
    <x v="2443"/>
    <d v="2021-06-04T00:00:00"/>
    <s v="Yolo Entertainment Group"/>
    <s v="480 Hillsboro St Suite 500"/>
    <x v="114"/>
    <x v="0"/>
    <s v="27312"/>
    <x v="2440"/>
    <m/>
    <s v="R"/>
    <s v="N"/>
    <s v="NC-04"/>
    <x v="1"/>
    <x v="0"/>
    <x v="0"/>
    <x v="0"/>
    <x v="0"/>
    <x v="0"/>
    <s v="Y"/>
    <s v="Y"/>
    <s v="Y"/>
    <s v="Y"/>
    <s v="Corporation"/>
    <s v="N"/>
    <x v="0"/>
    <x v="0"/>
    <x v="0"/>
    <s v="Other &amp;&amp; Caterer &amp;&amp; Restaurant"/>
    <n v="0"/>
    <n v="0"/>
    <m/>
  </r>
  <r>
    <x v="2444"/>
    <d v="2021-06-04T00:00:00"/>
    <s v="The Ale House Inc"/>
    <s v="957 Rivers St"/>
    <x v="48"/>
    <x v="0"/>
    <s v="28607"/>
    <x v="2441"/>
    <m/>
    <s v="R"/>
    <s v="Y"/>
    <s v="NC-05"/>
    <x v="1"/>
    <x v="1"/>
    <x v="1"/>
    <x v="1"/>
    <x v="1"/>
    <x v="0"/>
    <s v="Y"/>
    <s v="Y"/>
    <s v="N"/>
    <s v="Y"/>
    <s v="Corporation"/>
    <s v="N"/>
    <x v="0"/>
    <x v="0"/>
    <x v="0"/>
    <s v="Restaurant"/>
    <n v="0"/>
    <n v="0"/>
    <m/>
  </r>
  <r>
    <x v="2445"/>
    <d v="2021-06-04T00:00:00"/>
    <s v="MAJRBpizza L.L.C."/>
    <s v="1 Summer Breeze Dr"/>
    <x v="218"/>
    <x v="0"/>
    <s v="28732"/>
    <x v="2442"/>
    <m/>
    <s v="R"/>
    <s v="N"/>
    <s v="NC-11"/>
    <x v="0"/>
    <x v="0"/>
    <x v="1"/>
    <x v="1"/>
    <x v="0"/>
    <x v="0"/>
    <s v="Y"/>
    <s v="Y"/>
    <s v="Y"/>
    <s v="Y"/>
    <s v="Limited  Liability Company(LLC)"/>
    <s v="N"/>
    <x v="0"/>
    <x v="0"/>
    <x v="0"/>
    <s v="Restaurant"/>
    <n v="0"/>
    <n v="0"/>
    <m/>
  </r>
  <r>
    <x v="2446"/>
    <d v="2021-06-04T00:00:00"/>
    <s v="Camel City Events LLC"/>
    <s v="701 N Liberty St"/>
    <x v="54"/>
    <x v="0"/>
    <s v="27101"/>
    <x v="2443"/>
    <m/>
    <s v="U"/>
    <s v="Y"/>
    <s v="NC-06"/>
    <x v="0"/>
    <x v="0"/>
    <x v="0"/>
    <x v="0"/>
    <x v="0"/>
    <x v="0"/>
    <s v="Y"/>
    <s v="Y"/>
    <s v="Y"/>
    <s v="Y"/>
    <s v="Limited  Liability Company(LLC)"/>
    <s v="Y"/>
    <x v="0"/>
    <x v="0"/>
    <x v="0"/>
    <s v="Bar, Saloon, Lounge, Tavern &amp;&amp; Restaurant"/>
    <n v="0"/>
    <n v="0"/>
    <m/>
  </r>
  <r>
    <x v="2447"/>
    <d v="2021-06-04T00:00:00"/>
    <s v="Pisgah Marketing Associates Inc"/>
    <s v="69 Hendersonville Hwy Ste 12"/>
    <x v="292"/>
    <x v="0"/>
    <s v="28768"/>
    <x v="2444"/>
    <m/>
    <s v="R"/>
    <s v="Y"/>
    <s v="NC-11"/>
    <x v="1"/>
    <x v="0"/>
    <x v="0"/>
    <x v="0"/>
    <x v="0"/>
    <x v="0"/>
    <s v="Y"/>
    <s v="Y"/>
    <s v="Y"/>
    <s v="Y"/>
    <s v="Corporation"/>
    <s v="N"/>
    <x v="0"/>
    <x v="0"/>
    <x v="0"/>
    <s v="Restaurant"/>
    <n v="0"/>
    <n v="0"/>
    <m/>
  </r>
  <r>
    <x v="2448"/>
    <d v="2021-06-04T00:00:00"/>
    <s v="Mojo LLC"/>
    <s v="2207 White Oak Rd"/>
    <x v="4"/>
    <x v="0"/>
    <s v="27608"/>
    <x v="2445"/>
    <s v="Moe's Southwest Grill"/>
    <s v="U"/>
    <s v="N"/>
    <s v="NC-02"/>
    <x v="0"/>
    <x v="0"/>
    <x v="0"/>
    <x v="0"/>
    <x v="0"/>
    <x v="0"/>
    <s v="Y"/>
    <s v="Y"/>
    <s v="Y"/>
    <s v="Y"/>
    <s v="Limited  Liability Company(LLC)"/>
    <s v="N"/>
    <x v="0"/>
    <x v="0"/>
    <x v="0"/>
    <s v="Restaurant"/>
    <n v="0"/>
    <n v="0"/>
    <m/>
  </r>
  <r>
    <x v="2449"/>
    <d v="2021-06-04T00:00:00"/>
    <s v="Little Jumbo LLC"/>
    <s v="241 Broadway St"/>
    <x v="9"/>
    <x v="0"/>
    <s v="28801"/>
    <x v="2446"/>
    <m/>
    <s v="U"/>
    <s v="Y"/>
    <s v="NC-11"/>
    <x v="1"/>
    <x v="1"/>
    <x v="0"/>
    <x v="0"/>
    <x v="0"/>
    <x v="0"/>
    <s v="Y"/>
    <s v="Y"/>
    <s v="Y"/>
    <s v="Y"/>
    <s v="Limited  Liability Company(LLC)"/>
    <s v="N"/>
    <x v="0"/>
    <x v="0"/>
    <x v="0"/>
    <s v="Bar, Saloon, Lounge, Tavern &amp;&amp; Restaurant"/>
    <n v="0"/>
    <n v="0"/>
    <m/>
  </r>
  <r>
    <x v="2450"/>
    <d v="2021-06-04T00:00:00"/>
    <s v="CCABLLC"/>
    <s v="401 Daniels St"/>
    <x v="4"/>
    <x v="0"/>
    <s v="27605"/>
    <x v="2447"/>
    <m/>
    <s v="U"/>
    <s v="Y"/>
    <s v="NC-02"/>
    <x v="0"/>
    <x v="0"/>
    <x v="0"/>
    <x v="0"/>
    <x v="0"/>
    <x v="0"/>
    <s v="Y"/>
    <s v="Y"/>
    <s v="Y"/>
    <s v="Y"/>
    <s v="Limited  Liability Company(LLC)"/>
    <s v="N"/>
    <x v="0"/>
    <x v="0"/>
    <x v="0"/>
    <s v="Restaurant"/>
    <n v="0"/>
    <n v="0"/>
    <m/>
  </r>
  <r>
    <x v="2451"/>
    <d v="2021-06-04T00:00:00"/>
    <s v="Lewisville Public House LLC"/>
    <s v="191 Lowes Foods Dr"/>
    <x v="293"/>
    <x v="0"/>
    <s v="27023"/>
    <x v="2448"/>
    <m/>
    <s v="U"/>
    <s v="N"/>
    <s v="NC-10"/>
    <x v="0"/>
    <x v="0"/>
    <x v="0"/>
    <x v="0"/>
    <x v="0"/>
    <x v="0"/>
    <s v="Y"/>
    <s v="Y"/>
    <s v="Y"/>
    <s v="Y"/>
    <s v="Limited  Liability Company(LLC)"/>
    <s v="N"/>
    <x v="0"/>
    <x v="0"/>
    <x v="0"/>
    <s v="Bar, Saloon, Lounge, Tavern"/>
    <n v="0"/>
    <n v="0"/>
    <m/>
  </r>
  <r>
    <x v="2452"/>
    <d v="2021-06-04T00:00:00"/>
    <s v="Pub Ventures Inc"/>
    <s v="42 Biltmore Ave"/>
    <x v="9"/>
    <x v="0"/>
    <s v="28801"/>
    <x v="2449"/>
    <m/>
    <s v="U"/>
    <s v="Y"/>
    <s v="NC-11"/>
    <x v="0"/>
    <x v="0"/>
    <x v="0"/>
    <x v="0"/>
    <x v="0"/>
    <x v="0"/>
    <s v="Y"/>
    <s v="Y"/>
    <s v="Y"/>
    <s v="Y"/>
    <s v="Corporation"/>
    <s v="N"/>
    <x v="0"/>
    <x v="0"/>
    <x v="0"/>
    <s v="Restaurant"/>
    <n v="0"/>
    <n v="0"/>
    <m/>
  </r>
  <r>
    <x v="2453"/>
    <d v="2021-06-04T00:00:00"/>
    <s v="Ultimate Family Dining Inc"/>
    <s v="40 Weeks Dr"/>
    <x v="187"/>
    <x v="0"/>
    <s v="27573"/>
    <x v="2450"/>
    <s v="Golden Corral"/>
    <s v="R"/>
    <s v="N"/>
    <s v="NC-13"/>
    <x v="0"/>
    <x v="0"/>
    <x v="0"/>
    <x v="0"/>
    <x v="0"/>
    <x v="0"/>
    <s v="Y"/>
    <s v="Y"/>
    <s v="Y"/>
    <s v="Y"/>
    <s v="Corporation"/>
    <s v="Y"/>
    <x v="0"/>
    <x v="0"/>
    <x v="0"/>
    <s v="Restaurant"/>
    <n v="0"/>
    <n v="0"/>
    <m/>
  </r>
  <r>
    <x v="2454"/>
    <d v="2021-06-04T00:00:00"/>
    <s v="Two Old Hippies LLC"/>
    <s v="1900 South Croatan Highway"/>
    <x v="153"/>
    <x v="0"/>
    <s v="27948"/>
    <x v="2451"/>
    <m/>
    <s v="U"/>
    <s v="Y"/>
    <s v="NC-03"/>
    <x v="1"/>
    <x v="0"/>
    <x v="0"/>
    <x v="0"/>
    <x v="0"/>
    <x v="0"/>
    <s v="N"/>
    <s v="Y"/>
    <s v="Y"/>
    <s v="Y"/>
    <s v="Limited  Liability Company(LLC)"/>
    <s v="N"/>
    <x v="0"/>
    <x v="0"/>
    <x v="0"/>
    <s v="Restaurant"/>
    <n v="0"/>
    <n v="0"/>
    <m/>
  </r>
  <r>
    <x v="2455"/>
    <d v="2021-06-04T00:00:00"/>
    <s v="Barbary Coast LLC"/>
    <s v="116 S FRONT STREET UNIT B"/>
    <x v="0"/>
    <x v="0"/>
    <s v="28401"/>
    <x v="2452"/>
    <m/>
    <s v="U"/>
    <s v="Y"/>
    <s v="NC-07"/>
    <x v="0"/>
    <x v="1"/>
    <x v="1"/>
    <x v="0"/>
    <x v="0"/>
    <x v="0"/>
    <s v="Y"/>
    <s v="Y"/>
    <s v="Y"/>
    <s v="Y"/>
    <s v="Limited  Liability Company(LLC)"/>
    <s v="N"/>
    <x v="0"/>
    <x v="0"/>
    <x v="0"/>
    <s v="Bar, Saloon, Lounge, Tavern"/>
    <n v="0"/>
    <n v="0"/>
    <m/>
  </r>
  <r>
    <x v="2456"/>
    <d v="2021-06-04T00:00:00"/>
    <s v="Snaxx Restaurant Group LLC"/>
    <s v="455 Blowing Rock Rd"/>
    <x v="48"/>
    <x v="0"/>
    <s v="28607"/>
    <x v="2453"/>
    <m/>
    <s v="R"/>
    <s v="Y"/>
    <s v="NC-05"/>
    <x v="1"/>
    <x v="0"/>
    <x v="0"/>
    <x v="0"/>
    <x v="0"/>
    <x v="0"/>
    <s v="Y"/>
    <s v="Y"/>
    <s v="Y"/>
    <s v="Y"/>
    <s v="Limited  Liability Company(LLC)"/>
    <s v="N"/>
    <x v="0"/>
    <x v="0"/>
    <x v="0"/>
    <s v="Restaurant"/>
    <n v="0"/>
    <n v="0"/>
    <m/>
  </r>
  <r>
    <x v="2457"/>
    <d v="2021-06-04T00:00:00"/>
    <s v="Froggy Ventures Inc"/>
    <s v="114 Palace Green"/>
    <x v="28"/>
    <x v="0"/>
    <s v="27518"/>
    <x v="2454"/>
    <s v="Penn Station East Coast Subs"/>
    <s v="U"/>
    <s v="N"/>
    <s v="NC-02"/>
    <x v="0"/>
    <x v="1"/>
    <x v="1"/>
    <x v="0"/>
    <x v="0"/>
    <x v="0"/>
    <s v="Y"/>
    <s v="Y"/>
    <s v="Y"/>
    <s v="Y"/>
    <s v="Corporation"/>
    <s v="N"/>
    <x v="0"/>
    <x v="0"/>
    <x v="0"/>
    <s v="Restaurant"/>
    <n v="0"/>
    <n v="0"/>
    <m/>
  </r>
  <r>
    <x v="2458"/>
    <d v="2021-06-04T00:00:00"/>
    <s v="Backstreets Grill Inc"/>
    <s v="246 14th Ave NE"/>
    <x v="21"/>
    <x v="0"/>
    <s v="28601"/>
    <x v="2455"/>
    <m/>
    <s v="R"/>
    <s v="Y"/>
    <s v="NC-05"/>
    <x v="1"/>
    <x v="1"/>
    <x v="1"/>
    <x v="1"/>
    <x v="1"/>
    <x v="1"/>
    <s v="Y"/>
    <s v="Y"/>
    <s v="N"/>
    <s v="Y"/>
    <s v="Subchapter S Corporation"/>
    <s v="Y"/>
    <x v="0"/>
    <x v="0"/>
    <x v="0"/>
    <s v="Restaurant"/>
    <n v="0"/>
    <n v="0"/>
    <m/>
  </r>
  <r>
    <x v="2459"/>
    <d v="2021-06-04T00:00:00"/>
    <s v="Signature Southport Inc"/>
    <s v="130 E Moore St"/>
    <x v="36"/>
    <x v="0"/>
    <s v="28461"/>
    <x v="2456"/>
    <m/>
    <s v="R"/>
    <s v="N"/>
    <s v="NC-07"/>
    <x v="0"/>
    <x v="1"/>
    <x v="1"/>
    <x v="0"/>
    <x v="0"/>
    <x v="0"/>
    <s v="Y"/>
    <s v="Y"/>
    <s v="N"/>
    <s v="Y"/>
    <s v="Subchapter S Corporation"/>
    <s v="Y"/>
    <x v="0"/>
    <x v="0"/>
    <x v="0"/>
    <s v="Restaurant"/>
    <n v="0"/>
    <n v="0"/>
    <m/>
  </r>
  <r>
    <x v="2460"/>
    <d v="2021-06-04T00:00:00"/>
    <s v="Slice market Inc"/>
    <s v="155 Porters Neck Rd"/>
    <x v="0"/>
    <x v="0"/>
    <s v="28411"/>
    <x v="2457"/>
    <m/>
    <s v="U"/>
    <s v="N"/>
    <s v="NC-07"/>
    <x v="0"/>
    <x v="1"/>
    <x v="1"/>
    <x v="0"/>
    <x v="1"/>
    <x v="0"/>
    <s v="Y"/>
    <s v="Y"/>
    <s v="N"/>
    <s v="Y"/>
    <s v="Corporation"/>
    <s v="N"/>
    <x v="0"/>
    <x v="0"/>
    <x v="0"/>
    <s v="Restaurant"/>
    <n v="0"/>
    <n v="0"/>
    <m/>
  </r>
  <r>
    <x v="2461"/>
    <d v="2021-06-04T00:00:00"/>
    <s v="Five County Kona LLC"/>
    <s v="5716 Farragon Hill Ln"/>
    <x v="132"/>
    <x v="0"/>
    <s v="27591"/>
    <x v="2458"/>
    <s v="Kona Ice"/>
    <s v="U"/>
    <s v="N"/>
    <s v="NC-02"/>
    <x v="0"/>
    <x v="1"/>
    <x v="1"/>
    <x v="0"/>
    <x v="0"/>
    <x v="0"/>
    <s v="Y"/>
    <s v="Y"/>
    <s v="Y"/>
    <s v="Y"/>
    <s v="Limited  Liability Company(LLC)"/>
    <s v="N"/>
    <x v="0"/>
    <x v="0"/>
    <x v="0"/>
    <s v="Food Stand, Food Truck, Food Cart"/>
    <n v="0"/>
    <n v="0"/>
    <m/>
  </r>
  <r>
    <x v="2462"/>
    <d v="2021-06-04T00:00:00"/>
    <s v="2520 Tavern Inc"/>
    <s v="2520 Lewisville Clemmons Rd"/>
    <x v="160"/>
    <x v="0"/>
    <s v="27012"/>
    <x v="2459"/>
    <m/>
    <s v="U"/>
    <s v="N"/>
    <s v="NC-10"/>
    <x v="1"/>
    <x v="0"/>
    <x v="1"/>
    <x v="0"/>
    <x v="0"/>
    <x v="0"/>
    <s v="Y"/>
    <s v="Y"/>
    <s v="Y"/>
    <s v="Y"/>
    <s v="Corporation"/>
    <s v="N"/>
    <x v="0"/>
    <x v="0"/>
    <x v="0"/>
    <s v="Restaurant"/>
    <n v="0"/>
    <n v="0"/>
    <m/>
  </r>
  <r>
    <x v="2463"/>
    <d v="2021-06-04T00:00:00"/>
    <s v="Piedmont Ale House Inc."/>
    <s v="1149 A St. Marks Church Rd."/>
    <x v="64"/>
    <x v="0"/>
    <s v="27215"/>
    <x v="2460"/>
    <m/>
    <s v="U"/>
    <s v="N"/>
    <s v="NC-06"/>
    <x v="0"/>
    <x v="1"/>
    <x v="1"/>
    <x v="1"/>
    <x v="1"/>
    <x v="1"/>
    <s v="Y"/>
    <s v="Y"/>
    <s v="N"/>
    <s v="Y"/>
    <s v="Corporation"/>
    <s v="N"/>
    <x v="0"/>
    <x v="0"/>
    <x v="0"/>
    <s v="Restaurant"/>
    <n v="0"/>
    <n v="0"/>
    <m/>
  </r>
  <r>
    <x v="2464"/>
    <d v="2021-06-04T00:00:00"/>
    <s v="AG of Durham Inc"/>
    <s v="410 Blackwell St Ste 100"/>
    <x v="8"/>
    <x v="0"/>
    <s v="27701"/>
    <x v="2461"/>
    <s v="Mellow Mushroom"/>
    <s v="U"/>
    <s v="N"/>
    <s v="NC-04"/>
    <x v="0"/>
    <x v="0"/>
    <x v="1"/>
    <x v="0"/>
    <x v="0"/>
    <x v="0"/>
    <s v="Y"/>
    <s v="Y"/>
    <s v="Y"/>
    <s v="Y"/>
    <s v="Corporation"/>
    <s v="N"/>
    <x v="0"/>
    <x v="0"/>
    <x v="0"/>
    <s v="Restaurant"/>
    <n v="0"/>
    <n v="0"/>
    <m/>
  </r>
  <r>
    <x v="2465"/>
    <d v="2021-06-04T00:00:00"/>
    <s v="A Day in the Life LLC"/>
    <s v="605 Kanuga Rd"/>
    <x v="7"/>
    <x v="0"/>
    <s v="28739"/>
    <x v="2462"/>
    <m/>
    <s v="R"/>
    <s v="N"/>
    <s v="NC-11"/>
    <x v="0"/>
    <x v="0"/>
    <x v="1"/>
    <x v="0"/>
    <x v="1"/>
    <x v="0"/>
    <s v="Y"/>
    <s v="Y"/>
    <s v="Y"/>
    <s v="Y"/>
    <s v="Limited  Liability Company(LLC)"/>
    <s v="N"/>
    <x v="0"/>
    <x v="0"/>
    <x v="0"/>
    <s v="Restaurant"/>
    <n v="0"/>
    <n v="0"/>
    <m/>
  </r>
  <r>
    <x v="2466"/>
    <d v="2021-06-04T00:00:00"/>
    <s v="Moore Or Less Empire LLC"/>
    <s v="133 Fayetteville St Ste 600"/>
    <x v="4"/>
    <x v="0"/>
    <s v="27601"/>
    <x v="2463"/>
    <m/>
    <s v="U"/>
    <s v="Y"/>
    <s v="NC-02"/>
    <x v="1"/>
    <x v="0"/>
    <x v="0"/>
    <x v="0"/>
    <x v="0"/>
    <x v="0"/>
    <s v="Y"/>
    <s v="Y"/>
    <s v="Y"/>
    <s v="Y"/>
    <s v="Limited  Liability Company(LLC)"/>
    <s v="N"/>
    <x v="0"/>
    <x v="0"/>
    <x v="0"/>
    <s v="Restaurant"/>
    <n v="0"/>
    <n v="0"/>
    <m/>
  </r>
  <r>
    <x v="2467"/>
    <d v="2021-06-04T00:00:00"/>
    <s v="Nazden Corporation"/>
    <s v="110 Flowers Crossroads Way Ste 105"/>
    <x v="103"/>
    <x v="0"/>
    <s v="27527"/>
    <x v="2464"/>
    <s v="Andyâ€™s Sprinkler, Drainage, and Lighting"/>
    <s v="R"/>
    <s v="N"/>
    <s v="NC-07"/>
    <x v="0"/>
    <x v="1"/>
    <x v="1"/>
    <x v="1"/>
    <x v="1"/>
    <x v="1"/>
    <s v="Y"/>
    <s v="Y"/>
    <s v="N"/>
    <s v="Y"/>
    <s v="Subchapter S Corporation"/>
    <s v="N"/>
    <x v="0"/>
    <x v="0"/>
    <x v="0"/>
    <s v="Restaurant"/>
    <n v="0"/>
    <n v="0"/>
    <m/>
  </r>
  <r>
    <x v="2468"/>
    <d v="2021-06-04T00:00:00"/>
    <s v="Arthurs of Charlotte inc"/>
    <s v="4400 Sharon Rd"/>
    <x v="11"/>
    <x v="0"/>
    <s v="28211"/>
    <x v="2465"/>
    <m/>
    <s v="U"/>
    <s v="N"/>
    <s v="NC-09"/>
    <x v="0"/>
    <x v="1"/>
    <x v="1"/>
    <x v="0"/>
    <x v="0"/>
    <x v="0"/>
    <s v="Y"/>
    <s v="Y"/>
    <s v="Y"/>
    <s v="Y"/>
    <s v="Corporation"/>
    <s v="N"/>
    <x v="0"/>
    <x v="0"/>
    <x v="0"/>
    <s v="Restaurant"/>
    <n v="0"/>
    <n v="0"/>
    <m/>
  </r>
  <r>
    <x v="2469"/>
    <d v="2021-06-04T00:00:00"/>
    <s v="BRICKHOUSE GRILL INC"/>
    <s v="455 Corban Ave SE"/>
    <x v="22"/>
    <x v="0"/>
    <s v="28025"/>
    <x v="2466"/>
    <m/>
    <s v="U"/>
    <s v="Y"/>
    <s v="NC-08"/>
    <x v="0"/>
    <x v="0"/>
    <x v="1"/>
    <x v="0"/>
    <x v="1"/>
    <x v="0"/>
    <s v="Y"/>
    <s v="Y"/>
    <s v="Y"/>
    <s v="Y"/>
    <s v="Limited  Liability Company(LLC)"/>
    <s v="N"/>
    <x v="0"/>
    <x v="0"/>
    <x v="0"/>
    <s v="Caterer &amp;&amp; Restaurant"/>
    <n v="0"/>
    <n v="0"/>
    <m/>
  </r>
  <r>
    <x v="2470"/>
    <d v="2021-06-04T00:00:00"/>
    <s v="Inside the Rim Inc."/>
    <s v="327 Battleground Ave"/>
    <x v="12"/>
    <x v="0"/>
    <s v="27401"/>
    <x v="2467"/>
    <m/>
    <s v="U"/>
    <s v="Y"/>
    <s v="NC-06"/>
    <x v="0"/>
    <x v="0"/>
    <x v="1"/>
    <x v="0"/>
    <x v="0"/>
    <x v="0"/>
    <s v="Y"/>
    <s v="Y"/>
    <s v="Y"/>
    <s v="Y"/>
    <s v="Corporation"/>
    <s v="Y"/>
    <x v="0"/>
    <x v="0"/>
    <x v="0"/>
    <s v="Restaurant"/>
    <n v="0"/>
    <n v="0"/>
    <m/>
  </r>
  <r>
    <x v="2471"/>
    <d v="2021-06-04T00:00:00"/>
    <s v="Willden Inc."/>
    <s v="14825 Ballantyne Village Way Ste 160"/>
    <x v="11"/>
    <x v="0"/>
    <s v="28277"/>
    <x v="2468"/>
    <s v="Burger 21"/>
    <s v="U"/>
    <s v="N"/>
    <s v="NC-09"/>
    <x v="1"/>
    <x v="1"/>
    <x v="1"/>
    <x v="1"/>
    <x v="1"/>
    <x v="1"/>
    <s v="Y"/>
    <s v="Y"/>
    <s v="N"/>
    <s v="Y"/>
    <s v="Corporation"/>
    <s v="N"/>
    <x v="0"/>
    <x v="0"/>
    <x v="0"/>
    <s v="Restaurant"/>
    <n v="0"/>
    <n v="0"/>
    <m/>
  </r>
  <r>
    <x v="2472"/>
    <d v="2021-06-04T00:00:00"/>
    <s v="Janik Pizza Corporation"/>
    <s v="14520 Falls Of Neuse Rd"/>
    <x v="4"/>
    <x v="0"/>
    <s v="27614"/>
    <x v="2469"/>
    <m/>
    <s v="U"/>
    <s v="N"/>
    <s v="NC-04"/>
    <x v="1"/>
    <x v="0"/>
    <x v="0"/>
    <x v="0"/>
    <x v="0"/>
    <x v="0"/>
    <s v="Y"/>
    <s v="Y"/>
    <s v="Y"/>
    <s v="Y"/>
    <s v="Corporation"/>
    <s v="N"/>
    <x v="0"/>
    <x v="0"/>
    <x v="0"/>
    <s v="Restaurant"/>
    <n v="0"/>
    <n v="0"/>
    <m/>
  </r>
  <r>
    <x v="2473"/>
    <d v="2021-06-04T00:00:00"/>
    <s v="MITB Inc."/>
    <s v="140 Airport Rd"/>
    <x v="55"/>
    <x v="0"/>
    <s v="28704"/>
    <x v="2470"/>
    <s v="Subway"/>
    <s v="U"/>
    <s v="Y"/>
    <s v="NC-11"/>
    <x v="0"/>
    <x v="0"/>
    <x v="1"/>
    <x v="0"/>
    <x v="0"/>
    <x v="0"/>
    <s v="Y"/>
    <s v="Y"/>
    <s v="Y"/>
    <s v="Y"/>
    <s v="Corporation"/>
    <s v="Y"/>
    <x v="0"/>
    <x v="0"/>
    <x v="0"/>
    <s v="Restaurant"/>
    <n v="0"/>
    <n v="0"/>
    <m/>
  </r>
  <r>
    <x v="2474"/>
    <d v="2021-06-04T00:00:00"/>
    <s v="Urban Orchard Cider Co."/>
    <s v="210 Haywood Rd"/>
    <x v="9"/>
    <x v="0"/>
    <s v="28806"/>
    <x v="2471"/>
    <m/>
    <s v="U"/>
    <s v="Y"/>
    <s v="NC-11"/>
    <x v="1"/>
    <x v="0"/>
    <x v="0"/>
    <x v="0"/>
    <x v="0"/>
    <x v="0"/>
    <s v="Y"/>
    <s v="Y"/>
    <s v="Y"/>
    <s v="Y"/>
    <s v="Corporation"/>
    <s v="N"/>
    <x v="0"/>
    <x v="0"/>
    <x v="0"/>
    <s v="Winery ** &amp;&amp; Brewpub, Tasting Room, Taproom **"/>
    <n v="0"/>
    <n v="0"/>
    <m/>
  </r>
  <r>
    <x v="2475"/>
    <d v="2021-06-04T00:00:00"/>
    <s v="GMG CONCORD MILLS LLC"/>
    <s v="7731 Gateway Ln NW"/>
    <x v="22"/>
    <x v="0"/>
    <s v="28027"/>
    <x v="2472"/>
    <m/>
    <s v="U"/>
    <s v="Y"/>
    <s v="NC-08"/>
    <x v="0"/>
    <x v="0"/>
    <x v="1"/>
    <x v="0"/>
    <x v="0"/>
    <x v="0"/>
    <s v="Y"/>
    <s v="Y"/>
    <s v="Y"/>
    <s v="Y"/>
    <s v="Limited  Liability Company(LLC)"/>
    <s v="N"/>
    <x v="0"/>
    <x v="0"/>
    <x v="0"/>
    <s v="Restaurant"/>
    <n v="0"/>
    <n v="0"/>
    <m/>
  </r>
  <r>
    <x v="2476"/>
    <d v="2021-06-04T00:00:00"/>
    <s v="newfound lodge restaurant inc."/>
    <s v="1303 Tsali Blvd"/>
    <x v="95"/>
    <x v="0"/>
    <s v="28719"/>
    <x v="2473"/>
    <m/>
    <s v="R"/>
    <s v="Y"/>
    <s v="NC-11"/>
    <x v="0"/>
    <x v="0"/>
    <x v="1"/>
    <x v="0"/>
    <x v="0"/>
    <x v="0"/>
    <s v="Y"/>
    <s v="Y"/>
    <s v="Y"/>
    <s v="Y"/>
    <s v="Subchapter S Corporation"/>
    <s v="Y"/>
    <x v="0"/>
    <x v="0"/>
    <x v="0"/>
    <s v="Restaurant"/>
    <n v="0"/>
    <n v="0"/>
    <m/>
  </r>
  <r>
    <x v="2477"/>
    <d v="2021-06-04T00:00:00"/>
    <s v="Restaurant Provence Inc."/>
    <s v="203 W Weaver St"/>
    <x v="32"/>
    <x v="0"/>
    <s v="27510"/>
    <x v="2474"/>
    <m/>
    <s v="U"/>
    <s v="N"/>
    <s v="NC-04"/>
    <x v="0"/>
    <x v="1"/>
    <x v="1"/>
    <x v="0"/>
    <x v="1"/>
    <x v="0"/>
    <s v="Y"/>
    <s v="Y"/>
    <s v="Y"/>
    <s v="Y"/>
    <s v="Subchapter S Corporation"/>
    <s v="Y"/>
    <x v="0"/>
    <x v="0"/>
    <x v="0"/>
    <s v="Restaurant"/>
    <n v="0"/>
    <n v="0"/>
    <m/>
  </r>
  <r>
    <x v="2478"/>
    <d v="2021-06-04T00:00:00"/>
    <s v="MNOB INC"/>
    <s v="204 W Main St"/>
    <x v="39"/>
    <x v="0"/>
    <s v="28712"/>
    <x v="2475"/>
    <m/>
    <s v="R"/>
    <s v="N"/>
    <s v="NC-11"/>
    <x v="0"/>
    <x v="1"/>
    <x v="1"/>
    <x v="1"/>
    <x v="0"/>
    <x v="0"/>
    <s v="Y"/>
    <s v="Y"/>
    <s v="N"/>
    <s v="Y"/>
    <s v="Corporation"/>
    <s v="N"/>
    <x v="0"/>
    <x v="0"/>
    <x v="0"/>
    <s v="Restaurant"/>
    <n v="0"/>
    <n v="0"/>
    <m/>
  </r>
  <r>
    <x v="2479"/>
    <d v="2021-06-04T00:00:00"/>
    <s v="Bohicket LLC"/>
    <s v="8128 Renaissance Pkwy Ste 114"/>
    <x v="8"/>
    <x v="0"/>
    <s v="27713"/>
    <x v="2476"/>
    <m/>
    <s v="U"/>
    <s v="N"/>
    <s v="NC-02"/>
    <x v="0"/>
    <x v="1"/>
    <x v="1"/>
    <x v="0"/>
    <x v="0"/>
    <x v="0"/>
    <s v="Y"/>
    <s v="Y"/>
    <s v="N"/>
    <s v="Y"/>
    <s v="Limited  Liability Company(LLC)"/>
    <s v="N"/>
    <x v="0"/>
    <x v="0"/>
    <x v="0"/>
    <s v="Restaurant"/>
    <n v="0"/>
    <n v="0"/>
    <m/>
  </r>
  <r>
    <x v="2480"/>
    <d v="2021-06-04T00:00:00"/>
    <s v="Eastcut LLC"/>
    <s v="3211 Old Chapel Hill Rd"/>
    <x v="8"/>
    <x v="0"/>
    <s v="27707"/>
    <x v="2477"/>
    <m/>
    <s v="U"/>
    <s v="N"/>
    <s v="NC-04"/>
    <x v="0"/>
    <x v="0"/>
    <x v="0"/>
    <x v="0"/>
    <x v="0"/>
    <x v="0"/>
    <s v="Y"/>
    <s v="Y"/>
    <s v="Y"/>
    <s v="Y"/>
    <s v="Limited  Liability Company(LLC)"/>
    <s v="Y"/>
    <x v="0"/>
    <x v="0"/>
    <x v="0"/>
    <s v="Restaurant"/>
    <n v="0"/>
    <n v="0"/>
    <m/>
  </r>
  <r>
    <x v="2481"/>
    <d v="2021-06-04T00:00:00"/>
    <s v="Outer Banks Brewing LLC"/>
    <s v="600 South Croatan Hwy"/>
    <x v="153"/>
    <x v="0"/>
    <s v="27948"/>
    <x v="2478"/>
    <m/>
    <s v="U"/>
    <s v="Y"/>
    <s v="NC-03"/>
    <x v="1"/>
    <x v="0"/>
    <x v="0"/>
    <x v="0"/>
    <x v="0"/>
    <x v="0"/>
    <s v="Y"/>
    <s v="Y"/>
    <s v="Y"/>
    <s v="Y"/>
    <s v="Limited  Liability Company(LLC)"/>
    <s v="N"/>
    <x v="0"/>
    <x v="0"/>
    <x v="0"/>
    <s v="Other &amp;&amp; Licensed Alcohol Producer &amp;&amp; Brewpub, Tasting Room, Taproom ** &amp;&amp; Bar, Saloon, Lounge, Tavern &amp;&amp; Restaurant"/>
    <n v="0"/>
    <n v="0"/>
    <m/>
  </r>
  <r>
    <x v="2482"/>
    <d v="2021-06-04T00:00:00"/>
    <s v="The Gourmet Chip Company"/>
    <s v="43 1/2 Broadway Street"/>
    <x v="9"/>
    <x v="0"/>
    <s v="28801"/>
    <x v="2479"/>
    <m/>
    <s v="U"/>
    <s v="Y"/>
    <s v="NC-11"/>
    <x v="0"/>
    <x v="1"/>
    <x v="1"/>
    <x v="0"/>
    <x v="0"/>
    <x v="0"/>
    <s v="Y"/>
    <s v="Y"/>
    <s v="Y"/>
    <s v="Y"/>
    <s v="Corporation"/>
    <s v="N"/>
    <x v="0"/>
    <x v="0"/>
    <x v="0"/>
    <s v="Restaurant"/>
    <n v="0"/>
    <n v="0"/>
    <m/>
  </r>
  <r>
    <x v="2483"/>
    <d v="2021-06-04T00:00:00"/>
    <s v="Rose Hill Restaurant Inc."/>
    <s v="312 N Sycamore St"/>
    <x v="294"/>
    <x v="0"/>
    <s v="28458"/>
    <x v="2480"/>
    <m/>
    <s v="R"/>
    <s v="Y"/>
    <s v="NC-03"/>
    <x v="0"/>
    <x v="0"/>
    <x v="1"/>
    <x v="0"/>
    <x v="0"/>
    <x v="0"/>
    <s v="Y"/>
    <s v="Y"/>
    <s v="Y"/>
    <s v="Y"/>
    <s v="Subchapter S Corporation"/>
    <s v="Y"/>
    <x v="0"/>
    <x v="0"/>
    <x v="0"/>
    <s v="Restaurant"/>
    <n v="0"/>
    <n v="0"/>
    <m/>
  </r>
  <r>
    <x v="2484"/>
    <d v="2021-06-04T00:00:00"/>
    <s v="PorterHouse LLC"/>
    <s v="4608 W Market St"/>
    <x v="12"/>
    <x v="0"/>
    <s v="27407"/>
    <x v="2481"/>
    <m/>
    <s v="U"/>
    <s v="N"/>
    <s v="NC-06"/>
    <x v="0"/>
    <x v="0"/>
    <x v="0"/>
    <x v="0"/>
    <x v="0"/>
    <x v="0"/>
    <s v="Y"/>
    <s v="Y"/>
    <s v="Y"/>
    <s v="Y"/>
    <s v="Limited  Liability Company(LLC)"/>
    <s v="N"/>
    <x v="0"/>
    <x v="0"/>
    <x v="0"/>
    <s v="Restaurant"/>
    <n v="0"/>
    <n v="0"/>
    <m/>
  </r>
  <r>
    <x v="2485"/>
    <d v="2021-06-04T00:00:00"/>
    <s v="Prince and Hound LLC"/>
    <s v="70 Soco Rd"/>
    <x v="295"/>
    <x v="0"/>
    <s v="28751"/>
    <x v="2482"/>
    <m/>
    <s v="R"/>
    <s v="N"/>
    <s v="NC-11"/>
    <x v="1"/>
    <x v="1"/>
    <x v="1"/>
    <x v="0"/>
    <x v="0"/>
    <x v="0"/>
    <s v="Y"/>
    <s v="Y"/>
    <s v="Y"/>
    <s v="Y"/>
    <s v="Limited  Liability Company(LLC)"/>
    <s v="N"/>
    <x v="0"/>
    <x v="0"/>
    <x v="0"/>
    <s v="Restaurant"/>
    <n v="0"/>
    <n v="0"/>
    <m/>
  </r>
  <r>
    <x v="2486"/>
    <d v="2021-06-04T00:00:00"/>
    <s v="Homestead Steakhouse Inc"/>
    <s v="205 Frank Timberlake Rd"/>
    <x v="296"/>
    <x v="0"/>
    <s v="27583"/>
    <x v="2483"/>
    <m/>
    <s v="R"/>
    <s v="N"/>
    <s v="NC-04"/>
    <x v="0"/>
    <x v="1"/>
    <x v="1"/>
    <x v="1"/>
    <x v="1"/>
    <x v="1"/>
    <s v="Y"/>
    <s v="Y"/>
    <s v="N"/>
    <s v="N"/>
    <s v="Corporation"/>
    <s v="N"/>
    <x v="0"/>
    <x v="0"/>
    <x v="0"/>
    <s v="Caterer &amp;&amp; Restaurant"/>
    <n v="0"/>
    <n v="0"/>
    <m/>
  </r>
  <r>
    <x v="2487"/>
    <d v="2021-06-04T00:00:00"/>
    <s v="Westco of Carteret CountyInc"/>
    <s v="311 Island Rd"/>
    <x v="202"/>
    <x v="0"/>
    <s v="28531"/>
    <x v="2484"/>
    <m/>
    <s v="R"/>
    <s v="N"/>
    <s v="NC-03"/>
    <x v="1"/>
    <x v="0"/>
    <x v="0"/>
    <x v="0"/>
    <x v="0"/>
    <x v="0"/>
    <s v="Y"/>
    <s v="N"/>
    <s v="Y"/>
    <s v="Y"/>
    <s v="Corporation"/>
    <s v="N"/>
    <x v="0"/>
    <x v="0"/>
    <x v="0"/>
    <s v="Other &amp;&amp; Restaurant"/>
    <n v="0"/>
    <n v="0"/>
    <m/>
  </r>
  <r>
    <x v="2488"/>
    <d v="2021-06-04T00:00:00"/>
    <s v="Jake's Pub Inc."/>
    <s v="1712 Spring Garden St"/>
    <x v="12"/>
    <x v="0"/>
    <s v="27403"/>
    <x v="2485"/>
    <m/>
    <s v="U"/>
    <s v="Y"/>
    <s v="NC-06"/>
    <x v="1"/>
    <x v="0"/>
    <x v="1"/>
    <x v="0"/>
    <x v="0"/>
    <x v="0"/>
    <s v="Y"/>
    <s v="Y"/>
    <s v="Y"/>
    <s v="Y"/>
    <s v="Subchapter S Corporation"/>
    <s v="N"/>
    <x v="0"/>
    <x v="0"/>
    <x v="0"/>
    <s v="Other &amp;&amp; Bar, Saloon, Lounge, Tavern &amp;&amp; Restaurant"/>
    <n v="0"/>
    <n v="0"/>
    <m/>
  </r>
  <r>
    <x v="2489"/>
    <d v="2021-06-04T00:00:00"/>
    <s v="Harry's Tavern LLC"/>
    <s v="2127 Ayrsley Town Blvd #103"/>
    <x v="11"/>
    <x v="0"/>
    <s v="28273"/>
    <x v="2486"/>
    <m/>
    <s v="U"/>
    <s v="N"/>
    <s v="NC-09"/>
    <x v="1"/>
    <x v="0"/>
    <x v="1"/>
    <x v="0"/>
    <x v="0"/>
    <x v="0"/>
    <s v="Y"/>
    <s v="Y"/>
    <s v="Y"/>
    <s v="Y"/>
    <s v="Limited  Liability Company(LLC)"/>
    <s v="N"/>
    <x v="0"/>
    <x v="0"/>
    <x v="0"/>
    <s v="Restaurant"/>
    <n v="0"/>
    <n v="0"/>
    <m/>
  </r>
  <r>
    <x v="2490"/>
    <d v="2021-06-04T00:00:00"/>
    <s v="JoymongersLLC"/>
    <s v="576 N Eugene St"/>
    <x v="12"/>
    <x v="0"/>
    <s v="27401"/>
    <x v="2487"/>
    <m/>
    <s v="U"/>
    <s v="Y"/>
    <s v="NC-06"/>
    <x v="0"/>
    <x v="0"/>
    <x v="1"/>
    <x v="0"/>
    <x v="0"/>
    <x v="0"/>
    <s v="Y"/>
    <s v="Y"/>
    <s v="Y"/>
    <s v="Y"/>
    <s v="Limited  Liability Company(LLC)"/>
    <s v="Y"/>
    <x v="0"/>
    <x v="0"/>
    <x v="0"/>
    <s v="Brewpub, Tasting Room, Taproom **"/>
    <n v="0"/>
    <n v="0"/>
    <m/>
  </r>
  <r>
    <x v="2491"/>
    <d v="2021-06-04T00:00:00"/>
    <s v="Hala Inc"/>
    <s v="5563 Western Blvd"/>
    <x v="4"/>
    <x v="0"/>
    <s v="27606"/>
    <x v="2488"/>
    <m/>
    <s v="U"/>
    <s v="Y"/>
    <s v="NC-02"/>
    <x v="1"/>
    <x v="0"/>
    <x v="0"/>
    <x v="0"/>
    <x v="0"/>
    <x v="0"/>
    <s v="Y"/>
    <s v="Y"/>
    <s v="Y"/>
    <s v="Y"/>
    <s v="Corporation"/>
    <s v="Y"/>
    <x v="0"/>
    <x v="0"/>
    <x v="0"/>
    <s v="Bar, Saloon, Lounge, Tavern"/>
    <n v="0"/>
    <n v="0"/>
    <m/>
  </r>
  <r>
    <x v="2492"/>
    <d v="2021-06-04T00:00:00"/>
    <s v="Taverna 100 LLC"/>
    <s v="100 N Tryon St"/>
    <x v="11"/>
    <x v="0"/>
    <s v="28202"/>
    <x v="2489"/>
    <m/>
    <s v="U"/>
    <s v="N"/>
    <s v="NC-12"/>
    <x v="1"/>
    <x v="0"/>
    <x v="0"/>
    <x v="0"/>
    <x v="0"/>
    <x v="0"/>
    <s v="Y"/>
    <s v="Y"/>
    <s v="Y"/>
    <s v="Y"/>
    <s v="Limited  Liability Company(LLC)"/>
    <s v="N"/>
    <x v="0"/>
    <x v="0"/>
    <x v="0"/>
    <s v="Restaurant"/>
    <n v="0"/>
    <n v="0"/>
    <m/>
  </r>
  <r>
    <x v="2493"/>
    <d v="2021-06-04T00:00:00"/>
    <s v="TRIPLE M PROVISIONS LLC"/>
    <s v="2301 HILLSBOROUGH ROAD"/>
    <x v="8"/>
    <x v="0"/>
    <s v="27705"/>
    <x v="2490"/>
    <s v="Moe's Original BBQ"/>
    <s v="U"/>
    <s v="N"/>
    <s v="NC-04"/>
    <x v="1"/>
    <x v="0"/>
    <x v="0"/>
    <x v="0"/>
    <x v="0"/>
    <x v="0"/>
    <s v="Y"/>
    <s v="Y"/>
    <s v="Y"/>
    <s v="Y"/>
    <s v="Limited  Liability Company(LLC)"/>
    <s v="N"/>
    <x v="0"/>
    <x v="0"/>
    <x v="0"/>
    <s v="Restaurant"/>
    <n v="0"/>
    <n v="0"/>
    <m/>
  </r>
  <r>
    <x v="2494"/>
    <d v="2021-06-04T00:00:00"/>
    <s v="Shooters Sports Lounge LLC"/>
    <s v="2149 N Center St"/>
    <x v="21"/>
    <x v="0"/>
    <s v="28601"/>
    <x v="2491"/>
    <m/>
    <s v="R"/>
    <s v="N"/>
    <s v="NC-05"/>
    <x v="0"/>
    <x v="0"/>
    <x v="0"/>
    <x v="0"/>
    <x v="0"/>
    <x v="0"/>
    <s v="Y"/>
    <s v="Y"/>
    <s v="Y"/>
    <s v="Y"/>
    <s v="Limited  Liability Company(LLC)"/>
    <s v="Y"/>
    <x v="0"/>
    <x v="0"/>
    <x v="0"/>
    <s v="Bar, Saloon, Lounge, Tavern"/>
    <n v="0"/>
    <n v="0"/>
    <m/>
  </r>
  <r>
    <x v="2495"/>
    <d v="2021-06-04T00:00:00"/>
    <s v="Ironsidesllc"/>
    <s v="1007 W Main St"/>
    <x v="8"/>
    <x v="0"/>
    <s v="27701"/>
    <x v="2492"/>
    <m/>
    <s v="U"/>
    <s v="Y"/>
    <s v="NC-04"/>
    <x v="1"/>
    <x v="0"/>
    <x v="0"/>
    <x v="0"/>
    <x v="0"/>
    <x v="0"/>
    <s v="Y"/>
    <s v="Y"/>
    <s v="Y"/>
    <s v="Y"/>
    <s v="Limited  Liability Company(LLC)"/>
    <s v="N"/>
    <x v="0"/>
    <x v="0"/>
    <x v="0"/>
    <s v="Bar, Saloon, Lounge, Tavern"/>
    <n v="0"/>
    <n v="0"/>
    <m/>
  </r>
  <r>
    <x v="2496"/>
    <d v="2021-06-04T00:00:00"/>
    <s v="Suen and Suen Inc"/>
    <s v="7432 Creedmoor Rd"/>
    <x v="4"/>
    <x v="0"/>
    <s v="27613"/>
    <x v="2493"/>
    <m/>
    <s v="U"/>
    <s v="N"/>
    <s v="NC-02"/>
    <x v="0"/>
    <x v="0"/>
    <x v="1"/>
    <x v="0"/>
    <x v="0"/>
    <x v="0"/>
    <s v="Y"/>
    <s v="Y"/>
    <s v="Y"/>
    <s v="Y"/>
    <s v="Corporation"/>
    <s v="N"/>
    <x v="0"/>
    <x v="0"/>
    <x v="0"/>
    <s v="Restaurant"/>
    <n v="0"/>
    <n v="0"/>
    <m/>
  </r>
  <r>
    <x v="2497"/>
    <d v="2021-06-04T00:00:00"/>
    <s v="YJBM CORPORATION"/>
    <s v="1305 NW Maynard Rd"/>
    <x v="28"/>
    <x v="0"/>
    <s v="27513"/>
    <x v="2494"/>
    <m/>
    <s v="U"/>
    <s v="N"/>
    <s v="NC-02"/>
    <x v="0"/>
    <x v="1"/>
    <x v="1"/>
    <x v="1"/>
    <x v="1"/>
    <x v="1"/>
    <s v="Y"/>
    <s v="Y"/>
    <s v="N"/>
    <s v="Y"/>
    <s v="Corporation"/>
    <s v="N"/>
    <x v="0"/>
    <x v="0"/>
    <x v="0"/>
    <s v="Restaurant"/>
    <n v="0"/>
    <n v="0"/>
    <m/>
  </r>
  <r>
    <x v="2498"/>
    <d v="2021-06-04T00:00:00"/>
    <s v="Wivott Company LLC"/>
    <s v="832 Spring Forest Rd"/>
    <x v="4"/>
    <x v="0"/>
    <s v="27609"/>
    <x v="2495"/>
    <s v="Cape Fear Seafood Company"/>
    <s v="U"/>
    <s v="N"/>
    <s v="NC-02"/>
    <x v="1"/>
    <x v="0"/>
    <x v="0"/>
    <x v="0"/>
    <x v="0"/>
    <x v="0"/>
    <s v="Y"/>
    <s v="Y"/>
    <s v="Y"/>
    <s v="Y"/>
    <s v="Limited  Liability Company(LLC)"/>
    <s v="N"/>
    <x v="0"/>
    <x v="0"/>
    <x v="0"/>
    <s v="Restaurant"/>
    <n v="0"/>
    <n v="0"/>
    <m/>
  </r>
  <r>
    <x v="2499"/>
    <d v="2021-06-04T00:00:00"/>
    <s v="Capra's Inc"/>
    <s v="2640 Willard Dairy Rd Suite 120"/>
    <x v="62"/>
    <x v="0"/>
    <s v="27265"/>
    <x v="2496"/>
    <m/>
    <s v="U"/>
    <s v="N"/>
    <s v="NC-06"/>
    <x v="0"/>
    <x v="0"/>
    <x v="1"/>
    <x v="0"/>
    <x v="0"/>
    <x v="0"/>
    <s v="Y"/>
    <s v="Y"/>
    <s v="Y"/>
    <s v="Y"/>
    <s v="Subchapter S Corporation"/>
    <s v="N"/>
    <x v="0"/>
    <x v="0"/>
    <x v="0"/>
    <s v="Restaurant"/>
    <n v="0"/>
    <n v="0"/>
    <m/>
  </r>
  <r>
    <x v="2500"/>
    <d v="2021-06-04T00:00:00"/>
    <s v="Ogan  Hospitality LLC"/>
    <s v="5000 Departure Dr"/>
    <x v="4"/>
    <x v="0"/>
    <s v="27616"/>
    <x v="2497"/>
    <m/>
    <s v="U"/>
    <s v="Y"/>
    <s v="NC-02"/>
    <x v="1"/>
    <x v="0"/>
    <x v="0"/>
    <x v="0"/>
    <x v="0"/>
    <x v="0"/>
    <s v="Y"/>
    <s v="Y"/>
    <s v="Y"/>
    <s v="Y"/>
    <s v="Limited  Liability Company(LLC)"/>
    <s v="Y"/>
    <x v="0"/>
    <x v="0"/>
    <x v="0"/>
    <s v="Other &amp;&amp; Caterer &amp;&amp; Restaurant"/>
    <n v="0"/>
    <n v="0"/>
    <m/>
  </r>
  <r>
    <x v="2501"/>
    <d v="2021-06-04T00:00:00"/>
    <s v="Wicked Sinsations LLC"/>
    <s v="1506 N Main St"/>
    <x v="62"/>
    <x v="0"/>
    <s v="27262"/>
    <x v="2498"/>
    <m/>
    <s v="R"/>
    <s v="Y"/>
    <s v="NC-06"/>
    <x v="1"/>
    <x v="0"/>
    <x v="0"/>
    <x v="0"/>
    <x v="0"/>
    <x v="0"/>
    <s v="Y"/>
    <s v="Y"/>
    <s v="Y"/>
    <s v="Y"/>
    <s v="Limited  Liability Company(LLC)"/>
    <s v="N"/>
    <x v="0"/>
    <x v="0"/>
    <x v="0"/>
    <s v="Restaurant"/>
    <n v="0"/>
    <n v="0"/>
    <m/>
  </r>
  <r>
    <x v="2502"/>
    <d v="2021-06-04T00:00:00"/>
    <s v="Carolina Pubs Inc"/>
    <s v="300 N Main St Suite A"/>
    <x v="7"/>
    <x v="0"/>
    <s v="28792"/>
    <x v="2499"/>
    <m/>
    <s v="R"/>
    <s v="Y"/>
    <s v="NC-11"/>
    <x v="0"/>
    <x v="0"/>
    <x v="1"/>
    <x v="0"/>
    <x v="1"/>
    <x v="0"/>
    <s v="Y"/>
    <s v="Y"/>
    <s v="N"/>
    <s v="Y"/>
    <s v="Subchapter S Corporation"/>
    <s v="N"/>
    <x v="0"/>
    <x v="0"/>
    <x v="0"/>
    <s v="Bar, Saloon, Lounge, Tavern &amp;&amp; Restaurant"/>
    <n v="0"/>
    <n v="0"/>
    <m/>
  </r>
  <r>
    <x v="2503"/>
    <d v="2021-06-04T00:00:00"/>
    <s v="Raleigh Pitmaster LLC"/>
    <s v="133 Fayetteville St Ste 600"/>
    <x v="4"/>
    <x v="0"/>
    <s v="27601"/>
    <x v="2500"/>
    <m/>
    <s v="U"/>
    <s v="Y"/>
    <s v="NC-02"/>
    <x v="1"/>
    <x v="0"/>
    <x v="0"/>
    <x v="0"/>
    <x v="0"/>
    <x v="0"/>
    <s v="Y"/>
    <s v="Y"/>
    <s v="Y"/>
    <s v="Y"/>
    <s v="Limited  Liability Company(LLC)"/>
    <s v="N"/>
    <x v="0"/>
    <x v="0"/>
    <x v="0"/>
    <s v="Restaurant"/>
    <n v="0"/>
    <n v="0"/>
    <m/>
  </r>
  <r>
    <x v="2504"/>
    <d v="2021-06-04T00:00:00"/>
    <s v="SHELLFISH TO GO II INC"/>
    <s v="1 OCEAN BLVD UNIT 115"/>
    <x v="297"/>
    <x v="0"/>
    <s v="27949"/>
    <x v="2501"/>
    <m/>
    <s v="U"/>
    <s v="Y"/>
    <s v="NC-03"/>
    <x v="0"/>
    <x v="0"/>
    <x v="0"/>
    <x v="0"/>
    <x v="0"/>
    <x v="0"/>
    <s v="Y"/>
    <s v="Y"/>
    <s v="Y"/>
    <s v="Y"/>
    <s v="Corporation"/>
    <s v="N"/>
    <x v="0"/>
    <x v="0"/>
    <x v="0"/>
    <s v="Caterer &amp;&amp; Restaurant"/>
    <n v="0"/>
    <n v="0"/>
    <m/>
  </r>
  <r>
    <x v="2505"/>
    <d v="2021-06-04T00:00:00"/>
    <s v="Lucas Restaurant Group LLC"/>
    <s v="11611 N Community House Rd"/>
    <x v="11"/>
    <x v="0"/>
    <s v="28277"/>
    <x v="2502"/>
    <s v="Cabo Fish Taco"/>
    <s v="U"/>
    <s v="N"/>
    <s v="NC-09"/>
    <x v="0"/>
    <x v="0"/>
    <x v="0"/>
    <x v="0"/>
    <x v="0"/>
    <x v="0"/>
    <s v="Y"/>
    <s v="Y"/>
    <s v="Y"/>
    <s v="Y"/>
    <s v="Limited  Liability Company(LLC)"/>
    <s v="N"/>
    <x v="0"/>
    <x v="0"/>
    <x v="0"/>
    <s v="Restaurant"/>
    <n v="0"/>
    <n v="0"/>
    <m/>
  </r>
  <r>
    <x v="2506"/>
    <d v="2021-06-04T00:00:00"/>
    <s v="D. King Enterprises Inc"/>
    <s v="11961 S 226 Hwy"/>
    <x v="229"/>
    <x v="0"/>
    <s v="28777"/>
    <x v="2503"/>
    <s v="Western Sizzlin"/>
    <s v="R"/>
    <s v="Y"/>
    <s v="NC-11"/>
    <x v="0"/>
    <x v="1"/>
    <x v="1"/>
    <x v="0"/>
    <x v="1"/>
    <x v="0"/>
    <s v="Y"/>
    <s v="Y"/>
    <s v="N"/>
    <s v="Y"/>
    <s v="Corporation"/>
    <s v="N"/>
    <x v="0"/>
    <x v="0"/>
    <x v="0"/>
    <s v="Restaurant"/>
    <n v="0"/>
    <n v="0"/>
    <m/>
  </r>
  <r>
    <x v="2507"/>
    <d v="2021-06-04T00:00:00"/>
    <s v="Weaverville Restaurants LLC"/>
    <s v="114 Kuykendall Rd"/>
    <x v="298"/>
    <x v="0"/>
    <s v="28701"/>
    <x v="2504"/>
    <m/>
    <s v="U"/>
    <s v="N"/>
    <s v="NC-11"/>
    <x v="1"/>
    <x v="0"/>
    <x v="0"/>
    <x v="0"/>
    <x v="0"/>
    <x v="0"/>
    <s v="Y"/>
    <s v="Y"/>
    <s v="Y"/>
    <s v="Y"/>
    <s v="Limited  Liability Company(LLC)"/>
    <s v="N"/>
    <x v="0"/>
    <x v="0"/>
    <x v="0"/>
    <s v="Restaurant"/>
    <n v="0"/>
    <n v="0"/>
    <m/>
  </r>
  <r>
    <x v="2508"/>
    <d v="2021-06-04T00:00:00"/>
    <s v="Plant 6 Provisions LLC"/>
    <s v="329 McGill Ave NW"/>
    <x v="22"/>
    <x v="0"/>
    <s v="28027"/>
    <x v="2505"/>
    <m/>
    <s v="U"/>
    <s v="Y"/>
    <s v="NC-08"/>
    <x v="0"/>
    <x v="1"/>
    <x v="1"/>
    <x v="0"/>
    <x v="0"/>
    <x v="0"/>
    <s v="N"/>
    <s v="Y"/>
    <s v="Y"/>
    <s v="Y"/>
    <s v="Limited  Liability Company(LLC)"/>
    <s v="N"/>
    <x v="0"/>
    <x v="0"/>
    <x v="0"/>
    <s v="Food Stand, Food Truck, Food Cart"/>
    <n v="0"/>
    <n v="0"/>
    <m/>
  </r>
  <r>
    <x v="2509"/>
    <d v="2021-06-04T00:00:00"/>
    <s v="Cantina 73"/>
    <s v="8830 Franklin St E"/>
    <x v="265"/>
    <x v="0"/>
    <s v="28124"/>
    <x v="2506"/>
    <m/>
    <s v="U"/>
    <s v="N"/>
    <s v="NC-08"/>
    <x v="0"/>
    <x v="1"/>
    <x v="1"/>
    <x v="0"/>
    <x v="1"/>
    <x v="0"/>
    <s v="Y"/>
    <s v="Y"/>
    <s v="Y"/>
    <s v="Y"/>
    <s v="Corporation"/>
    <s v="N"/>
    <x v="0"/>
    <x v="0"/>
    <x v="0"/>
    <s v="Restaurant"/>
    <n v="0"/>
    <n v="0"/>
    <m/>
  </r>
  <r>
    <x v="2510"/>
    <d v="2021-06-04T00:00:00"/>
    <s v="Hazelnuts Creperie Inc"/>
    <s v="9830 Rea Rd Suite D"/>
    <x v="11"/>
    <x v="0"/>
    <s v="28277"/>
    <x v="2507"/>
    <m/>
    <s v="U"/>
    <s v="N"/>
    <s v="NC-09"/>
    <x v="0"/>
    <x v="0"/>
    <x v="1"/>
    <x v="0"/>
    <x v="0"/>
    <x v="0"/>
    <s v="Y"/>
    <s v="Y"/>
    <s v="Y"/>
    <s v="Y"/>
    <s v="Corporation"/>
    <s v="N"/>
    <x v="0"/>
    <x v="0"/>
    <x v="0"/>
    <s v="Food Stand, Food Truck, Food Cart &amp;&amp; Restaurant"/>
    <n v="0"/>
    <n v="0"/>
    <m/>
  </r>
  <r>
    <x v="2511"/>
    <d v="2021-06-04T00:00:00"/>
    <s v="Tate's American Bar Co."/>
    <s v="279 W 4th St"/>
    <x v="54"/>
    <x v="0"/>
    <s v="27101"/>
    <x v="2508"/>
    <m/>
    <s v="U"/>
    <s v="Y"/>
    <s v="NC-06"/>
    <x v="1"/>
    <x v="1"/>
    <x v="0"/>
    <x v="0"/>
    <x v="0"/>
    <x v="0"/>
    <s v="Y"/>
    <s v="Y"/>
    <s v="Y"/>
    <s v="Y"/>
    <s v="Corporation"/>
    <s v="Y"/>
    <x v="0"/>
    <x v="0"/>
    <x v="0"/>
    <s v="Bar, Saloon, Lounge, Tavern"/>
    <n v="0"/>
    <n v="0"/>
    <m/>
  </r>
  <r>
    <x v="2512"/>
    <d v="2021-06-04T00:00:00"/>
    <s v="Darryl's High Point Road Inc."/>
    <s v="3300 W Gate City Blvd"/>
    <x v="12"/>
    <x v="0"/>
    <s v="27407"/>
    <x v="2509"/>
    <m/>
    <s v="U"/>
    <s v="Y"/>
    <s v="NC-06"/>
    <x v="1"/>
    <x v="1"/>
    <x v="1"/>
    <x v="0"/>
    <x v="0"/>
    <x v="0"/>
    <s v="Y"/>
    <s v="Y"/>
    <s v="N"/>
    <s v="Y"/>
    <s v="Corporation"/>
    <s v="N"/>
    <x v="0"/>
    <x v="0"/>
    <x v="0"/>
    <s v="Restaurant"/>
    <n v="0"/>
    <n v="0"/>
    <m/>
  </r>
  <r>
    <x v="2513"/>
    <d v="2021-06-04T00:00:00"/>
    <s v="Ghassans Inc"/>
    <s v="1605 Battleground Ave"/>
    <x v="12"/>
    <x v="0"/>
    <s v="27408"/>
    <x v="2510"/>
    <m/>
    <s v="U"/>
    <s v="N"/>
    <s v="NC-06"/>
    <x v="0"/>
    <x v="1"/>
    <x v="1"/>
    <x v="0"/>
    <x v="1"/>
    <x v="0"/>
    <s v="Y"/>
    <s v="Y"/>
    <s v="Y"/>
    <s v="N"/>
    <s v="Corporation"/>
    <s v="N"/>
    <x v="0"/>
    <x v="0"/>
    <x v="0"/>
    <s v="Caterer &amp;&amp; Food Stand, Food Truck, Food Cart &amp;&amp; Restaurant"/>
    <n v="0"/>
    <n v="0"/>
    <m/>
  </r>
  <r>
    <x v="2514"/>
    <d v="2021-06-04T00:00:00"/>
    <s v="Basil's Fresh Pasta Inc"/>
    <s v="246 Wilson Dr Ste K"/>
    <x v="48"/>
    <x v="0"/>
    <s v="28607"/>
    <x v="2511"/>
    <m/>
    <s v="R"/>
    <s v="Y"/>
    <s v="NC-05"/>
    <x v="1"/>
    <x v="0"/>
    <x v="0"/>
    <x v="0"/>
    <x v="0"/>
    <x v="0"/>
    <s v="Y"/>
    <s v="Y"/>
    <s v="Y"/>
    <s v="Y"/>
    <s v="Corporation"/>
    <s v="N"/>
    <x v="0"/>
    <x v="0"/>
    <x v="0"/>
    <s v="Restaurant"/>
    <n v="0"/>
    <n v="0"/>
    <m/>
  </r>
  <r>
    <x v="2515"/>
    <d v="2021-06-04T00:00:00"/>
    <s v="Sterling Restaurants Inc."/>
    <s v="11 Ashemont Drive"/>
    <x v="143"/>
    <x v="0"/>
    <s v="28694"/>
    <x v="2512"/>
    <s v="McDonalds"/>
    <s v="R"/>
    <s v="Y"/>
    <s v="NC-05"/>
    <x v="1"/>
    <x v="0"/>
    <x v="0"/>
    <x v="0"/>
    <x v="0"/>
    <x v="0"/>
    <s v="Y"/>
    <s v="Y"/>
    <s v="Y"/>
    <s v="Y"/>
    <s v="Subchapter S Corporation"/>
    <s v="N"/>
    <x v="0"/>
    <x v="0"/>
    <x v="0"/>
    <s v="Restaurant"/>
    <n v="0"/>
    <n v="0"/>
    <m/>
  </r>
  <r>
    <x v="2516"/>
    <d v="2021-06-04T00:00:00"/>
    <s v="Cup A Joe Ltd."/>
    <s v="3100 Hillsborough St"/>
    <x v="4"/>
    <x v="0"/>
    <s v="27607"/>
    <x v="2513"/>
    <m/>
    <s v="U"/>
    <s v="Y"/>
    <s v="NC-02"/>
    <x v="0"/>
    <x v="1"/>
    <x v="1"/>
    <x v="1"/>
    <x v="1"/>
    <x v="1"/>
    <s v="Y"/>
    <s v="Y"/>
    <s v="N"/>
    <s v="Y"/>
    <s v="Subchapter S Corporation"/>
    <s v="N"/>
    <x v="0"/>
    <x v="0"/>
    <x v="0"/>
    <s v="Restaurant"/>
    <n v="0"/>
    <n v="0"/>
    <m/>
  </r>
  <r>
    <x v="2517"/>
    <d v="2021-06-04T00:00:00"/>
    <s v="Ports of Call Inc"/>
    <s v="116 N Howe St"/>
    <x v="36"/>
    <x v="0"/>
    <s v="28461"/>
    <x v="2514"/>
    <m/>
    <s v="R"/>
    <s v="N"/>
    <s v="NC-07"/>
    <x v="0"/>
    <x v="0"/>
    <x v="0"/>
    <x v="0"/>
    <x v="0"/>
    <x v="0"/>
    <s v="Y"/>
    <s v="Y"/>
    <s v="Y"/>
    <s v="Y"/>
    <s v="Corporation"/>
    <s v="Y"/>
    <x v="0"/>
    <x v="0"/>
    <x v="0"/>
    <s v="Restaurant"/>
    <n v="0"/>
    <n v="0"/>
    <m/>
  </r>
  <r>
    <x v="2518"/>
    <d v="2021-06-04T00:00:00"/>
    <s v="Old North State Hospitality Group"/>
    <s v="2718 Graves Dr"/>
    <x v="25"/>
    <x v="0"/>
    <s v="27534"/>
    <x v="2515"/>
    <m/>
    <s v="R"/>
    <s v="N"/>
    <s v="NC-01"/>
    <x v="1"/>
    <x v="0"/>
    <x v="0"/>
    <x v="0"/>
    <x v="0"/>
    <x v="0"/>
    <s v="Y"/>
    <s v="Y"/>
    <s v="Y"/>
    <s v="Y"/>
    <s v="Limited  Liability Company(LLC)"/>
    <s v="N"/>
    <x v="0"/>
    <x v="0"/>
    <x v="0"/>
    <s v="Caterer"/>
    <n v="0"/>
    <n v="0"/>
    <m/>
  </r>
  <r>
    <x v="2519"/>
    <d v="2021-06-04T00:00:00"/>
    <s v="El Thrifty Charlotte LLC"/>
    <s v="1115 N Brevard St Ste 100"/>
    <x v="11"/>
    <x v="0"/>
    <s v="28206"/>
    <x v="2516"/>
    <m/>
    <s v="U"/>
    <s v="Y"/>
    <s v="NC-12"/>
    <x v="1"/>
    <x v="0"/>
    <x v="0"/>
    <x v="0"/>
    <x v="0"/>
    <x v="0"/>
    <s v="Y"/>
    <s v="Y"/>
    <s v="Y"/>
    <s v="Y"/>
    <s v="Limited  Liability Company(LLC)"/>
    <s v="Y"/>
    <x v="0"/>
    <x v="0"/>
    <x v="0"/>
    <s v="Bar, Saloon, Lounge, Tavern &amp;&amp; Restaurant"/>
    <n v="0"/>
    <n v="0"/>
    <m/>
  </r>
  <r>
    <x v="2520"/>
    <d v="2021-06-04T00:00:00"/>
    <s v="Natty Greene's Creekside LLC"/>
    <s v="2003 Yanceyville Street"/>
    <x v="12"/>
    <x v="0"/>
    <s v="27405"/>
    <x v="2517"/>
    <m/>
    <s v="U"/>
    <s v="Y"/>
    <s v="NC-06"/>
    <x v="0"/>
    <x v="1"/>
    <x v="1"/>
    <x v="0"/>
    <x v="0"/>
    <x v="0"/>
    <s v="Y"/>
    <s v="Y"/>
    <s v="Y"/>
    <s v="Y"/>
    <s v="Limited  Liability Company(LLC)"/>
    <s v="Y"/>
    <x v="0"/>
    <x v="0"/>
    <x v="0"/>
    <s v="Restaurant"/>
    <n v="0"/>
    <n v="0"/>
    <m/>
  </r>
  <r>
    <x v="2521"/>
    <d v="2021-06-07T00:00:00"/>
    <s v="M5 Hospitality Group LLC"/>
    <s v="101 S Tryon St"/>
    <x v="11"/>
    <x v="0"/>
    <s v="28280"/>
    <x v="2518"/>
    <m/>
    <s v="U"/>
    <s v="N"/>
    <s v="NC-12"/>
    <x v="1"/>
    <x v="1"/>
    <x v="1"/>
    <x v="1"/>
    <x v="0"/>
    <x v="1"/>
    <s v="N"/>
    <s v="Y"/>
    <s v="N"/>
    <s v="Y"/>
    <s v="Limited  Liability Company(LLC)"/>
    <s v="N"/>
    <x v="0"/>
    <x v="0"/>
    <x v="0"/>
    <s v="Restaurant"/>
    <n v="0"/>
    <n v="0"/>
    <m/>
  </r>
  <r>
    <x v="2522"/>
    <d v="2021-06-07T00:00:00"/>
    <s v="Beech Street Ventures LLC"/>
    <s v="327 W Davie St Suite 100"/>
    <x v="4"/>
    <x v="0"/>
    <s v="27601"/>
    <x v="2519"/>
    <m/>
    <s v="U"/>
    <s v="Y"/>
    <s v="NC-02"/>
    <x v="1"/>
    <x v="0"/>
    <x v="1"/>
    <x v="0"/>
    <x v="0"/>
    <x v="0"/>
    <s v="Y"/>
    <s v="Y"/>
    <s v="Y"/>
    <s v="Y"/>
    <s v="Limited  Liability Company(LLC)"/>
    <s v="N"/>
    <x v="0"/>
    <x v="0"/>
    <x v="0"/>
    <s v="Other"/>
    <n v="0"/>
    <n v="0"/>
    <m/>
  </r>
  <r>
    <x v="2523"/>
    <d v="2021-06-07T00:00:00"/>
    <s v="Blue Mind OBX Inc."/>
    <s v="5204 Lunar Dr"/>
    <x v="123"/>
    <x v="0"/>
    <s v="27949"/>
    <x v="2520"/>
    <m/>
    <s v="U"/>
    <s v="Y"/>
    <s v="NC-03"/>
    <x v="0"/>
    <x v="1"/>
    <x v="0"/>
    <x v="0"/>
    <x v="0"/>
    <x v="0"/>
    <s v="Y"/>
    <s v="Y"/>
    <s v="Y"/>
    <s v="Y"/>
    <s v="Corporation"/>
    <s v="N"/>
    <x v="0"/>
    <x v="0"/>
    <x v="0"/>
    <s v="Other &amp;&amp; Snack and Nonalcoholic Beverage Bar &amp;&amp; Caterer &amp;&amp; Food Stand, Food Truck, Food Cart"/>
    <n v="0"/>
    <n v="0"/>
    <m/>
  </r>
  <r>
    <x v="2524"/>
    <d v="2021-06-07T00:00:00"/>
    <s v="WF Wood Fired Inc"/>
    <s v="101b  1st  Ave W"/>
    <x v="7"/>
    <x v="0"/>
    <s v="28792"/>
    <x v="2521"/>
    <m/>
    <s v="R"/>
    <s v="Y"/>
    <s v="NC-11"/>
    <x v="1"/>
    <x v="1"/>
    <x v="1"/>
    <x v="1"/>
    <x v="1"/>
    <x v="0"/>
    <s v="Y"/>
    <s v="Y"/>
    <s v="N"/>
    <s v="Y"/>
    <s v="Subchapter S Corporation"/>
    <s v="N"/>
    <x v="0"/>
    <x v="0"/>
    <x v="0"/>
    <s v="Restaurant"/>
    <n v="0"/>
    <n v="0"/>
    <m/>
  </r>
  <r>
    <x v="2525"/>
    <d v="2021-06-07T00:00:00"/>
    <s v="Shaws Bar-B-Que INC"/>
    <s v="202 West Blvd"/>
    <x v="5"/>
    <x v="0"/>
    <s v="27892"/>
    <x v="2522"/>
    <m/>
    <s v="R"/>
    <s v="Y"/>
    <s v="NC-01"/>
    <x v="1"/>
    <x v="0"/>
    <x v="0"/>
    <x v="0"/>
    <x v="0"/>
    <x v="0"/>
    <s v="Y"/>
    <s v="Y"/>
    <s v="Y"/>
    <s v="Y"/>
    <s v="Subchapter S Corporation"/>
    <s v="N"/>
    <x v="0"/>
    <x v="0"/>
    <x v="0"/>
    <s v="Caterer &amp;&amp; Restaurant"/>
    <n v="0"/>
    <n v="0"/>
    <m/>
  </r>
  <r>
    <x v="2526"/>
    <d v="2021-06-07T00:00:00"/>
    <s v="GC PARTNERS INC"/>
    <s v="3816 Forrestgate Dr"/>
    <x v="54"/>
    <x v="0"/>
    <n v="27103"/>
    <x v="2409"/>
    <s v="Golden Corral"/>
    <s v="U"/>
    <s v="Y"/>
    <s v="NC-06"/>
    <x v="0"/>
    <x v="0"/>
    <x v="0"/>
    <x v="0"/>
    <x v="0"/>
    <x v="0"/>
    <s v="Y"/>
    <s v="Y"/>
    <s v="Y"/>
    <s v="Y"/>
    <s v="Corporation"/>
    <s v="N"/>
    <x v="0"/>
    <x v="0"/>
    <x v="0"/>
    <s v="Restaurant"/>
    <n v="0"/>
    <n v="0"/>
    <m/>
  </r>
  <r>
    <x v="2527"/>
    <d v="2021-06-07T00:00:00"/>
    <s v="Village Juice Company LLC"/>
    <s v="900 W Northwest Blvd"/>
    <x v="54"/>
    <x v="0"/>
    <s v="27101"/>
    <x v="2523"/>
    <m/>
    <s v="U"/>
    <s v="Y"/>
    <s v="NC-06"/>
    <x v="0"/>
    <x v="1"/>
    <x v="0"/>
    <x v="0"/>
    <x v="0"/>
    <x v="0"/>
    <s v="Y"/>
    <s v="Y"/>
    <s v="Y"/>
    <s v="Y"/>
    <s v="Limited  Liability Company(LLC)"/>
    <s v="Y"/>
    <x v="0"/>
    <x v="0"/>
    <x v="0"/>
    <s v="Restaurant"/>
    <n v="0"/>
    <n v="0"/>
    <m/>
  </r>
  <r>
    <x v="2528"/>
    <d v="2021-06-07T00:00:00"/>
    <s v="horbacz llc"/>
    <s v="250 Racine Dr Ste 15"/>
    <x v="0"/>
    <x v="0"/>
    <s v="28403"/>
    <x v="2524"/>
    <m/>
    <s v="U"/>
    <s v="Y"/>
    <s v="NC-07"/>
    <x v="1"/>
    <x v="0"/>
    <x v="0"/>
    <x v="0"/>
    <x v="0"/>
    <x v="0"/>
    <s v="N"/>
    <s v="Y"/>
    <s v="Y"/>
    <s v="Y"/>
    <s v="Corporation"/>
    <s v="Y"/>
    <x v="0"/>
    <x v="0"/>
    <x v="0"/>
    <s v="Restaurant"/>
    <n v="0"/>
    <n v="0"/>
    <m/>
  </r>
  <r>
    <x v="2529"/>
    <d v="2021-06-07T00:00:00"/>
    <s v="Happy + Hale Inc."/>
    <s v="703b 9th St"/>
    <x v="8"/>
    <x v="0"/>
    <s v="27705"/>
    <x v="2525"/>
    <m/>
    <s v="U"/>
    <s v="N"/>
    <s v="NC-04"/>
    <x v="0"/>
    <x v="0"/>
    <x v="1"/>
    <x v="0"/>
    <x v="1"/>
    <x v="0"/>
    <s v="Y"/>
    <s v="Y"/>
    <s v="Y"/>
    <s v="Y"/>
    <s v="Corporation"/>
    <s v="N"/>
    <x v="0"/>
    <x v="0"/>
    <x v="0"/>
    <s v="Restaurant"/>
    <n v="0"/>
    <n v="0"/>
    <m/>
  </r>
  <r>
    <x v="2530"/>
    <d v="2021-06-07T00:00:00"/>
    <s v="The Eden Food Group LLC"/>
    <s v="200 N Greensboro St Ste 1A Suite 1A"/>
    <x v="32"/>
    <x v="0"/>
    <s v="27510"/>
    <x v="2526"/>
    <m/>
    <s v="U"/>
    <s v="N"/>
    <s v="NC-04"/>
    <x v="1"/>
    <x v="1"/>
    <x v="1"/>
    <x v="0"/>
    <x v="0"/>
    <x v="0"/>
    <s v="Y"/>
    <s v="Y"/>
    <s v="N"/>
    <s v="Y"/>
    <s v="Limited  Liability Company(LLC)"/>
    <s v="Y"/>
    <x v="0"/>
    <x v="0"/>
    <x v="0"/>
    <s v="Restaurant"/>
    <n v="0"/>
    <n v="0"/>
    <m/>
  </r>
  <r>
    <x v="2531"/>
    <d v="2021-06-07T00:00:00"/>
    <s v="Big Benjamin Inc"/>
    <s v="5900 Yadkin Rd"/>
    <x v="40"/>
    <x v="0"/>
    <s v="28303"/>
    <x v="2527"/>
    <m/>
    <s v="U"/>
    <s v="N"/>
    <s v="NC-08"/>
    <x v="0"/>
    <x v="0"/>
    <x v="1"/>
    <x v="0"/>
    <x v="0"/>
    <x v="0"/>
    <s v="Y"/>
    <s v="Y"/>
    <s v="Y"/>
    <s v="Y"/>
    <s v="Corporation"/>
    <s v="N"/>
    <x v="0"/>
    <x v="0"/>
    <x v="0"/>
    <s v="Restaurant"/>
    <n v="0"/>
    <n v="0"/>
    <m/>
  </r>
  <r>
    <x v="2532"/>
    <d v="2021-06-07T00:00:00"/>
    <s v="Boardwalk Billy's LLC"/>
    <s v="2620 Knollwood Rd"/>
    <x v="11"/>
    <x v="0"/>
    <s v="28211"/>
    <x v="2528"/>
    <m/>
    <s v="U"/>
    <s v="N"/>
    <s v="NC-09"/>
    <x v="1"/>
    <x v="1"/>
    <x v="1"/>
    <x v="0"/>
    <x v="0"/>
    <x v="0"/>
    <s v="Y"/>
    <s v="Y"/>
    <s v="Y"/>
    <s v="Y"/>
    <s v="Limited  Liability Company(LLC)"/>
    <s v="N"/>
    <x v="0"/>
    <x v="0"/>
    <x v="0"/>
    <s v="Restaurant"/>
    <n v="0"/>
    <n v="0"/>
    <m/>
  </r>
  <r>
    <x v="2533"/>
    <d v="2021-06-07T00:00:00"/>
    <s v="Food Enterprises Inc"/>
    <s v="1137 Tsali Blvd"/>
    <x v="95"/>
    <x v="0"/>
    <s v="28719"/>
    <x v="2529"/>
    <s v="DQ Grill &amp; Chill  Operating Agreement"/>
    <s v="R"/>
    <s v="Y"/>
    <s v="NC-11"/>
    <x v="1"/>
    <x v="0"/>
    <x v="0"/>
    <x v="0"/>
    <x v="0"/>
    <x v="0"/>
    <s v="Y"/>
    <s v="Y"/>
    <s v="Y"/>
    <s v="Y"/>
    <s v="Corporation"/>
    <s v="Y"/>
    <x v="0"/>
    <x v="0"/>
    <x v="0"/>
    <s v="Restaurant"/>
    <n v="0"/>
    <n v="0"/>
    <m/>
  </r>
  <r>
    <x v="2534"/>
    <d v="2021-06-07T00:00:00"/>
    <s v="Pine Crest Inn Limited Partnership"/>
    <s v="25 Community Rd"/>
    <x v="118"/>
    <x v="0"/>
    <s v="28374"/>
    <x v="2530"/>
    <m/>
    <s v="R"/>
    <s v="N"/>
    <s v="NC-09"/>
    <x v="1"/>
    <x v="0"/>
    <x v="0"/>
    <x v="0"/>
    <x v="0"/>
    <x v="0"/>
    <s v="Y"/>
    <s v="Y"/>
    <s v="Y"/>
    <s v="Y"/>
    <s v="Partnership"/>
    <s v="N"/>
    <x v="0"/>
    <x v="0"/>
    <x v="0"/>
    <s v="Inn **"/>
    <n v="0"/>
    <n v="0"/>
    <m/>
  </r>
  <r>
    <x v="2535"/>
    <d v="2021-06-07T00:00:00"/>
    <s v="Recreation Billiards Inc"/>
    <s v="412 W 4th St"/>
    <x v="54"/>
    <x v="0"/>
    <s v="27101"/>
    <x v="2531"/>
    <m/>
    <s v="U"/>
    <s v="Y"/>
    <s v="NC-06"/>
    <x v="1"/>
    <x v="1"/>
    <x v="1"/>
    <x v="0"/>
    <x v="0"/>
    <x v="0"/>
    <s v="Y"/>
    <s v="Y"/>
    <s v="Y"/>
    <s v="Y"/>
    <s v="Corporation"/>
    <s v="Y"/>
    <x v="0"/>
    <x v="0"/>
    <x v="0"/>
    <s v="Bar, Saloon, Lounge, Tavern"/>
    <n v="0"/>
    <n v="0"/>
    <m/>
  </r>
  <r>
    <x v="2536"/>
    <d v="2021-06-07T00:00:00"/>
    <s v="Nanasteak LLC"/>
    <s v="345 Blackwell St Suite H100"/>
    <x v="8"/>
    <x v="0"/>
    <s v="27701"/>
    <x v="2532"/>
    <m/>
    <s v="U"/>
    <s v="Y"/>
    <s v="NC-04"/>
    <x v="1"/>
    <x v="0"/>
    <x v="0"/>
    <x v="0"/>
    <x v="0"/>
    <x v="0"/>
    <s v="Y"/>
    <s v="Y"/>
    <s v="Y"/>
    <s v="Y"/>
    <s v="Subchapter S Corporation"/>
    <s v="N"/>
    <x v="0"/>
    <x v="0"/>
    <x v="0"/>
    <s v="Restaurant"/>
    <n v="0"/>
    <n v="0"/>
    <m/>
  </r>
  <r>
    <x v="2537"/>
    <d v="2021-06-07T00:00:00"/>
    <s v="MIKO Corporation"/>
    <s v="300 Marine Blvd"/>
    <x v="59"/>
    <x v="0"/>
    <s v="28540"/>
    <x v="2533"/>
    <m/>
    <s v="U"/>
    <s v="N"/>
    <s v="NC-03"/>
    <x v="0"/>
    <x v="0"/>
    <x v="1"/>
    <x v="0"/>
    <x v="0"/>
    <x v="0"/>
    <s v="Y"/>
    <s v="Y"/>
    <s v="Y"/>
    <s v="Y"/>
    <s v="Corporation"/>
    <s v="N"/>
    <x v="0"/>
    <x v="0"/>
    <x v="0"/>
    <s v="Restaurant"/>
    <n v="0"/>
    <n v="0"/>
    <m/>
  </r>
  <r>
    <x v="2538"/>
    <d v="2021-06-07T00:00:00"/>
    <s v="Heist Brewing Company LLC"/>
    <s v="2909 N Davidson St Ste 200"/>
    <x v="11"/>
    <x v="0"/>
    <s v="28205"/>
    <x v="2534"/>
    <m/>
    <s v="U"/>
    <s v="Y"/>
    <s v="NC-12"/>
    <x v="1"/>
    <x v="0"/>
    <x v="0"/>
    <x v="0"/>
    <x v="0"/>
    <x v="0"/>
    <s v="Y"/>
    <s v="Y"/>
    <s v="Y"/>
    <s v="Y"/>
    <s v="Limited  Liability Company(LLC)"/>
    <s v="Y"/>
    <x v="0"/>
    <x v="0"/>
    <x v="0"/>
    <s v="Brewery and/or microbrewery ** &amp;&amp; Brewpub, Tasting Room, Taproom ** &amp;&amp; Restaurant"/>
    <n v="0"/>
    <n v="0"/>
    <m/>
  </r>
  <r>
    <x v="2539"/>
    <d v="2021-06-07T00:00:00"/>
    <s v="Roots Food Co"/>
    <s v="3410-D St.Vardell Ln"/>
    <x v="11"/>
    <x v="0"/>
    <s v="28217"/>
    <x v="2535"/>
    <m/>
    <s v="U"/>
    <s v="Y"/>
    <s v="NC-09"/>
    <x v="1"/>
    <x v="1"/>
    <x v="0"/>
    <x v="0"/>
    <x v="0"/>
    <x v="0"/>
    <s v="Y"/>
    <s v="Y"/>
    <s v="Y"/>
    <s v="Y"/>
    <s v="Corporation"/>
    <s v="Y"/>
    <x v="0"/>
    <x v="0"/>
    <x v="0"/>
    <s v="Caterer"/>
    <n v="0"/>
    <n v="0"/>
    <m/>
  </r>
  <r>
    <x v="2540"/>
    <d v="2021-06-07T00:00:00"/>
    <s v="Plant Restaurant Inc"/>
    <s v="165 Merrimon Ave"/>
    <x v="9"/>
    <x v="0"/>
    <s v="28801"/>
    <x v="2536"/>
    <m/>
    <s v="U"/>
    <s v="Y"/>
    <s v="NC-11"/>
    <x v="1"/>
    <x v="1"/>
    <x v="0"/>
    <x v="0"/>
    <x v="1"/>
    <x v="0"/>
    <s v="Y"/>
    <s v="Y"/>
    <s v="N"/>
    <s v="Y"/>
    <s v="Corporation"/>
    <s v="N"/>
    <x v="0"/>
    <x v="0"/>
    <x v="0"/>
    <s v="Restaurant"/>
    <n v="0"/>
    <n v="0"/>
    <m/>
  </r>
  <r>
    <x v="2541"/>
    <d v="2021-06-07T00:00:00"/>
    <s v="JV Ventures LLC"/>
    <s v="5406 Eastwind Rd"/>
    <x v="0"/>
    <x v="0"/>
    <s v="28403"/>
    <x v="2537"/>
    <m/>
    <s v="U"/>
    <s v="Y"/>
    <s v="NC-07"/>
    <x v="1"/>
    <x v="0"/>
    <x v="1"/>
    <x v="0"/>
    <x v="0"/>
    <x v="0"/>
    <s v="Y"/>
    <s v="Y"/>
    <s v="Y"/>
    <s v="Y"/>
    <s v="Subchapter S Corporation"/>
    <s v="Y"/>
    <x v="0"/>
    <x v="0"/>
    <x v="0"/>
    <s v="Bar, Saloon, Lounge, Tavern"/>
    <n v="0"/>
    <n v="0"/>
    <m/>
  </r>
  <r>
    <x v="2542"/>
    <d v="2021-06-07T00:00:00"/>
    <s v="YAO BUFFET SUSHI GRILL LLC"/>
    <s v="153 Smokey Park Hwy"/>
    <x v="9"/>
    <x v="0"/>
    <s v="28806"/>
    <x v="2538"/>
    <m/>
    <s v="U"/>
    <s v="Y"/>
    <s v="NC-11"/>
    <x v="0"/>
    <x v="0"/>
    <x v="0"/>
    <x v="0"/>
    <x v="0"/>
    <x v="0"/>
    <s v="Y"/>
    <s v="Y"/>
    <s v="Y"/>
    <s v="Y"/>
    <s v="Limited  Liability Company(LLC)"/>
    <s v="N"/>
    <x v="0"/>
    <x v="0"/>
    <x v="0"/>
    <s v="Restaurant"/>
    <n v="0"/>
    <n v="0"/>
    <m/>
  </r>
  <r>
    <x v="2543"/>
    <d v="2021-06-07T00:00:00"/>
    <s v="Isa's Bistro LLC"/>
    <s v="46 Haywood St Suite 340"/>
    <x v="9"/>
    <x v="0"/>
    <s v="28801"/>
    <x v="2539"/>
    <m/>
    <s v="U"/>
    <s v="Y"/>
    <s v="NC-11"/>
    <x v="1"/>
    <x v="0"/>
    <x v="0"/>
    <x v="0"/>
    <x v="0"/>
    <x v="0"/>
    <s v="Y"/>
    <s v="Y"/>
    <s v="Y"/>
    <s v="Y"/>
    <s v="Limited  Liability Company(LLC)"/>
    <s v="N"/>
    <x v="0"/>
    <x v="0"/>
    <x v="0"/>
    <s v="Restaurant"/>
    <n v="0"/>
    <n v="0"/>
    <m/>
  </r>
  <r>
    <x v="2544"/>
    <d v="2021-06-07T00:00:00"/>
    <s v="Tricor Inc."/>
    <s v="7422 Carmel Executive Park Dr Ste 201"/>
    <x v="11"/>
    <x v="0"/>
    <s v="28226"/>
    <x v="2540"/>
    <s v="Sonny's Real Pit Bar-B-Que"/>
    <s v="U"/>
    <s v="N"/>
    <s v="NC-09"/>
    <x v="0"/>
    <x v="1"/>
    <x v="1"/>
    <x v="0"/>
    <x v="0"/>
    <x v="0"/>
    <s v="Y"/>
    <s v="Y"/>
    <s v="Y"/>
    <s v="Y"/>
    <s v="Corporation"/>
    <s v="N"/>
    <x v="0"/>
    <x v="0"/>
    <x v="0"/>
    <s v="Caterer &amp;&amp; Restaurant"/>
    <n v="0"/>
    <n v="0"/>
    <m/>
  </r>
  <r>
    <x v="2545"/>
    <d v="2021-06-07T00:00:00"/>
    <s v="Renzo's LLC"/>
    <s v="502 N Main St"/>
    <x v="7"/>
    <x v="0"/>
    <s v="28792"/>
    <x v="2541"/>
    <m/>
    <s v="R"/>
    <s v="Y"/>
    <s v="NC-11"/>
    <x v="1"/>
    <x v="0"/>
    <x v="0"/>
    <x v="0"/>
    <x v="0"/>
    <x v="0"/>
    <s v="Y"/>
    <s v="Y"/>
    <s v="Y"/>
    <s v="Y"/>
    <s v="Limited  Liability Company(LLC)"/>
    <s v="N"/>
    <x v="0"/>
    <x v="0"/>
    <x v="0"/>
    <s v="Restaurant"/>
    <n v="0"/>
    <n v="0"/>
    <m/>
  </r>
  <r>
    <x v="2546"/>
    <d v="2021-06-07T00:00:00"/>
    <s v="Steakers and Shakers LLC"/>
    <s v="2711-C Pinedale Road"/>
    <x v="12"/>
    <x v="0"/>
    <s v="27408"/>
    <x v="2542"/>
    <m/>
    <s v="U"/>
    <s v="N"/>
    <s v="NC-06"/>
    <x v="0"/>
    <x v="1"/>
    <x v="1"/>
    <x v="0"/>
    <x v="1"/>
    <x v="0"/>
    <s v="Y"/>
    <s v="Y"/>
    <s v="N"/>
    <s v="Y"/>
    <s v="Limited  Liability Company(LLC)"/>
    <s v="N"/>
    <x v="0"/>
    <x v="0"/>
    <x v="0"/>
    <s v="Restaurant"/>
    <n v="0"/>
    <n v="0"/>
    <m/>
  </r>
  <r>
    <x v="2547"/>
    <d v="2021-06-07T00:00:00"/>
    <s v="SAM Restaurants Inc"/>
    <s v="7303 Cessna Dr"/>
    <x v="12"/>
    <x v="0"/>
    <s v="27409"/>
    <x v="2543"/>
    <m/>
    <s v="U"/>
    <s v="N"/>
    <s v="NC-06"/>
    <x v="0"/>
    <x v="1"/>
    <x v="1"/>
    <x v="0"/>
    <x v="0"/>
    <x v="0"/>
    <s v="N"/>
    <s v="N"/>
    <s v="Y"/>
    <s v="N"/>
    <s v="Corporation"/>
    <s v="N"/>
    <x v="0"/>
    <x v="0"/>
    <x v="0"/>
    <s v="Restaurant"/>
    <n v="0"/>
    <n v="0"/>
    <m/>
  </r>
  <r>
    <x v="2548"/>
    <d v="2021-06-07T00:00:00"/>
    <s v="Amazing Pizza Co LLC"/>
    <s v="594 Tole Allison Rd"/>
    <x v="268"/>
    <x v="0"/>
    <s v="28759"/>
    <x v="2544"/>
    <m/>
    <s v="R"/>
    <s v="N"/>
    <s v="NC-11"/>
    <x v="0"/>
    <x v="1"/>
    <x v="0"/>
    <x v="1"/>
    <x v="0"/>
    <x v="0"/>
    <s v="N"/>
    <s v="Y"/>
    <s v="N"/>
    <s v="N"/>
    <s v="Limited  Liability Company(LLC)"/>
    <s v="N"/>
    <x v="0"/>
    <x v="0"/>
    <x v="0"/>
    <s v="Caterer &amp;&amp; Food Stand, Food Truck, Food Cart &amp;&amp; Restaurant"/>
    <n v="0"/>
    <n v="0"/>
    <m/>
  </r>
  <r>
    <x v="2549"/>
    <d v="2021-06-07T00:00:00"/>
    <s v="The Cowfish LLC"/>
    <s v="4310 Sharon Rd Ste X01 Suite X05"/>
    <x v="11"/>
    <x v="0"/>
    <s v="28211"/>
    <x v="2545"/>
    <m/>
    <s v="U"/>
    <s v="N"/>
    <s v="NC-09"/>
    <x v="1"/>
    <x v="1"/>
    <x v="1"/>
    <x v="0"/>
    <x v="1"/>
    <x v="1"/>
    <s v="Y"/>
    <s v="Y"/>
    <s v="N"/>
    <s v="Y"/>
    <s v="Limited  Liability Company(LLC)"/>
    <s v="N"/>
    <x v="0"/>
    <x v="0"/>
    <x v="0"/>
    <s v="Restaurant"/>
    <n v="0"/>
    <n v="0"/>
    <m/>
  </r>
  <r>
    <x v="2550"/>
    <d v="2021-06-07T00:00:00"/>
    <s v="2 guys catering"/>
    <s v="2130 Lawndale Dr"/>
    <x v="12"/>
    <x v="0"/>
    <s v="27408"/>
    <x v="2546"/>
    <m/>
    <s v="U"/>
    <s v="N"/>
    <s v="NC-06"/>
    <x v="0"/>
    <x v="1"/>
    <x v="0"/>
    <x v="0"/>
    <x v="0"/>
    <x v="0"/>
    <s v="Y"/>
    <s v="N"/>
    <s v="N"/>
    <s v="N"/>
    <s v="Corporation"/>
    <s v="N"/>
    <x v="0"/>
    <x v="0"/>
    <x v="0"/>
    <s v="Caterer"/>
    <n v="0"/>
    <n v="0"/>
    <m/>
  </r>
  <r>
    <x v="2551"/>
    <d v="2021-06-07T00:00:00"/>
    <s v="Ms. Allie's Inc."/>
    <s v="119 E Main St"/>
    <x v="41"/>
    <x v="0"/>
    <s v="28103"/>
    <x v="2547"/>
    <m/>
    <s v="U"/>
    <s v="N"/>
    <s v="NC-09"/>
    <x v="0"/>
    <x v="0"/>
    <x v="1"/>
    <x v="0"/>
    <x v="0"/>
    <x v="0"/>
    <s v="Y"/>
    <s v="Y"/>
    <s v="Y"/>
    <s v="Y"/>
    <s v="Subchapter S Corporation"/>
    <s v="N"/>
    <x v="0"/>
    <x v="0"/>
    <x v="0"/>
    <s v="Restaurant"/>
    <n v="0"/>
    <n v="0"/>
    <m/>
  </r>
  <r>
    <x v="2552"/>
    <d v="2021-06-07T00:00:00"/>
    <s v="QCarolina Restaurants LLC"/>
    <s v="207 Regency Executive Park Drive Suite 160"/>
    <x v="11"/>
    <x v="0"/>
    <s v="28217"/>
    <x v="2548"/>
    <s v="Qdoba"/>
    <s v="U"/>
    <s v="N"/>
    <s v="NC-09"/>
    <x v="0"/>
    <x v="0"/>
    <x v="0"/>
    <x v="0"/>
    <x v="0"/>
    <x v="0"/>
    <s v="Y"/>
    <s v="Y"/>
    <s v="Y"/>
    <s v="Y"/>
    <s v="Limited  Liability Company(LLC)"/>
    <s v="Y"/>
    <x v="0"/>
    <x v="0"/>
    <x v="0"/>
    <s v="Restaurant"/>
    <n v="0"/>
    <n v="0"/>
    <m/>
  </r>
  <r>
    <x v="2553"/>
    <d v="2021-06-11T00:00:00"/>
    <s v="Lyla Jones Bake Shop LLC"/>
    <s v="4325 Glenwood Ave Ste 2011"/>
    <x v="4"/>
    <x v="0"/>
    <s v="27612"/>
    <x v="2549"/>
    <m/>
    <s v="U"/>
    <s v="N"/>
    <s v="NC-02"/>
    <x v="1"/>
    <x v="0"/>
    <x v="0"/>
    <x v="0"/>
    <x v="0"/>
    <x v="0"/>
    <s v="Y"/>
    <s v="Y"/>
    <s v="Y"/>
    <s v="Y"/>
    <s v="Limited  Liability Company(LLC)"/>
    <s v="N"/>
    <x v="0"/>
    <x v="0"/>
    <x v="0"/>
    <s v="Caterer"/>
    <n v="0"/>
    <n v="0"/>
    <m/>
  </r>
  <r>
    <x v="2554"/>
    <d v="2021-06-11T00:00:00"/>
    <s v="MORGAN 2 LLC"/>
    <s v="411 W Morgan St"/>
    <x v="4"/>
    <x v="0"/>
    <s v="27603"/>
    <x v="2550"/>
    <m/>
    <s v="U"/>
    <s v="Y"/>
    <s v="NC-02"/>
    <x v="0"/>
    <x v="0"/>
    <x v="1"/>
    <x v="0"/>
    <x v="0"/>
    <x v="0"/>
    <s v="Y"/>
    <s v="Y"/>
    <s v="Y"/>
    <s v="Y"/>
    <s v="Limited  Liability Company(LLC)"/>
    <s v="N"/>
    <x v="0"/>
    <x v="0"/>
    <x v="0"/>
    <s v="Restaurant"/>
    <n v="0"/>
    <n v="0"/>
    <m/>
  </r>
  <r>
    <x v="2555"/>
    <d v="2021-06-11T00:00:00"/>
    <s v="The DH Group LLC"/>
    <s v="2108 S Broad St"/>
    <x v="54"/>
    <x v="0"/>
    <n v="27127"/>
    <x v="2551"/>
    <m/>
    <s v="U"/>
    <s v="N"/>
    <s v="NC-06"/>
    <x v="1"/>
    <x v="0"/>
    <x v="1"/>
    <x v="0"/>
    <x v="0"/>
    <x v="0"/>
    <s v="Y"/>
    <s v="Y"/>
    <s v="Y"/>
    <s v="Y"/>
    <s v="Limited  Liability Company(LLC)"/>
    <s v="N"/>
    <x v="0"/>
    <x v="0"/>
    <x v="0"/>
    <s v="Bar, Saloon, Lounge, Tavern"/>
    <n v="0"/>
    <n v="0"/>
    <m/>
  </r>
  <r>
    <x v="2556"/>
    <d v="2021-06-11T00:00:00"/>
    <s v="Corner Bar At Ayrsley LLC"/>
    <s v="2016 Ayrsley Town Blvd Ste 1A"/>
    <x v="11"/>
    <x v="0"/>
    <s v="28273"/>
    <x v="2552"/>
    <m/>
    <s v="U"/>
    <s v="N"/>
    <s v="NC-09"/>
    <x v="0"/>
    <x v="0"/>
    <x v="1"/>
    <x v="0"/>
    <x v="0"/>
    <x v="0"/>
    <s v="Y"/>
    <s v="Y"/>
    <s v="Y"/>
    <s v="Y"/>
    <s v="Limited  Liability Company(LLC)"/>
    <s v="N"/>
    <x v="0"/>
    <x v="0"/>
    <x v="0"/>
    <s v="Bar, Saloon, Lounge, Tavern &amp;&amp; Restaurant"/>
    <n v="0"/>
    <n v="0"/>
    <m/>
  </r>
  <r>
    <x v="2557"/>
    <d v="2021-06-11T00:00:00"/>
    <s v="Zilla Ventures LLC"/>
    <s v="118 E Charles St"/>
    <x v="53"/>
    <x v="0"/>
    <s v="28105"/>
    <x v="2553"/>
    <m/>
    <s v="U"/>
    <s v="N"/>
    <s v="NC-09"/>
    <x v="0"/>
    <x v="1"/>
    <x v="1"/>
    <x v="0"/>
    <x v="0"/>
    <x v="0"/>
    <s v="Y"/>
    <s v="Y"/>
    <s v="Y"/>
    <s v="Y"/>
    <s v="Limited  Liability Company(LLC)"/>
    <s v="N"/>
    <x v="0"/>
    <x v="0"/>
    <x v="0"/>
    <s v="Restaurant"/>
    <n v="0"/>
    <n v="0"/>
    <m/>
  </r>
  <r>
    <x v="2558"/>
    <d v="2021-06-11T00:00:00"/>
    <s v="DGN RESTAURANT INC"/>
    <s v="1945 High House Rd"/>
    <x v="28"/>
    <x v="0"/>
    <s v="27519"/>
    <x v="2554"/>
    <m/>
    <s v="U"/>
    <s v="N"/>
    <s v="NC-02"/>
    <x v="1"/>
    <x v="0"/>
    <x v="0"/>
    <x v="0"/>
    <x v="0"/>
    <x v="0"/>
    <s v="Y"/>
    <s v="Y"/>
    <s v="Y"/>
    <s v="Y"/>
    <s v="Corporation"/>
    <s v="N"/>
    <x v="0"/>
    <x v="0"/>
    <x v="0"/>
    <s v="Other &amp;&amp; Caterer &amp;&amp; Restaurant"/>
    <n v="0"/>
    <n v="0"/>
    <m/>
  </r>
  <r>
    <x v="2559"/>
    <d v="2021-06-11T00:00:00"/>
    <s v="Bakehouse Brunner Inc"/>
    <s v="120 N Poplar St"/>
    <x v="147"/>
    <x v="0"/>
    <s v="28315"/>
    <x v="2555"/>
    <m/>
    <s v="R"/>
    <s v="N"/>
    <s v="NC-09"/>
    <x v="0"/>
    <x v="1"/>
    <x v="1"/>
    <x v="0"/>
    <x v="0"/>
    <x v="0"/>
    <s v="Y"/>
    <s v="N"/>
    <s v="Y"/>
    <s v="Y"/>
    <s v="Corporation"/>
    <s v="N"/>
    <x v="0"/>
    <x v="0"/>
    <x v="0"/>
    <s v="Bakery ** &amp;&amp; Restaurant"/>
    <n v="0"/>
    <n v="0"/>
    <m/>
  </r>
  <r>
    <x v="2560"/>
    <d v="2021-06-11T00:00:00"/>
    <s v="The Cherry Peel INC"/>
    <s v="112 W King St"/>
    <x v="35"/>
    <x v="0"/>
    <s v="27278"/>
    <x v="2556"/>
    <m/>
    <s v="U"/>
    <s v="N"/>
    <s v="NC-04"/>
    <x v="1"/>
    <x v="1"/>
    <x v="0"/>
    <x v="0"/>
    <x v="0"/>
    <x v="0"/>
    <s v="Y"/>
    <s v="Y"/>
    <s v="Y"/>
    <s v="Y"/>
    <s v="Corporation"/>
    <s v="N"/>
    <x v="0"/>
    <x v="0"/>
    <x v="0"/>
    <s v="Bakery ** &amp;&amp; Snack and Nonalcoholic Beverage Bar &amp;&amp; Restaurant"/>
    <n v="0"/>
    <n v="0"/>
    <m/>
  </r>
  <r>
    <x v="2561"/>
    <d v="2021-06-11T00:00:00"/>
    <s v="WNP 113 Inc"/>
    <s v="113 N Churton"/>
    <x v="35"/>
    <x v="0"/>
    <s v="27278"/>
    <x v="2557"/>
    <m/>
    <s v="U"/>
    <s v="N"/>
    <s v="NC-04"/>
    <x v="1"/>
    <x v="0"/>
    <x v="0"/>
    <x v="0"/>
    <x v="0"/>
    <x v="0"/>
    <s v="Y"/>
    <s v="Y"/>
    <s v="Y"/>
    <s v="Y"/>
    <s v="Limited  Liability Company(LLC)"/>
    <s v="N"/>
    <x v="0"/>
    <x v="0"/>
    <x v="0"/>
    <s v="Restaurant"/>
    <n v="0"/>
    <n v="0"/>
    <m/>
  </r>
  <r>
    <x v="2562"/>
    <d v="2021-06-11T00:00:00"/>
    <s v="gofo llc"/>
    <s v="1115 N Brevard St Ste 5"/>
    <x v="11"/>
    <x v="0"/>
    <s v="28206"/>
    <x v="2558"/>
    <m/>
    <s v="U"/>
    <s v="Y"/>
    <s v="NC-12"/>
    <x v="0"/>
    <x v="0"/>
    <x v="1"/>
    <x v="0"/>
    <x v="0"/>
    <x v="0"/>
    <s v="Y"/>
    <s v="Y"/>
    <s v="Y"/>
    <s v="Y"/>
    <s v="Limited  Liability Company(LLC)"/>
    <s v="Y"/>
    <x v="0"/>
    <x v="0"/>
    <x v="0"/>
    <s v="Restaurant"/>
    <n v="0"/>
    <n v="0"/>
    <m/>
  </r>
  <r>
    <x v="2563"/>
    <d v="2021-06-11T00:00:00"/>
    <s v="Mayscraig LLC"/>
    <s v="310 S West St Ste 110"/>
    <x v="4"/>
    <x v="0"/>
    <s v="27603"/>
    <x v="2559"/>
    <m/>
    <s v="U"/>
    <s v="Y"/>
    <s v="NC-02"/>
    <x v="0"/>
    <x v="1"/>
    <x v="0"/>
    <x v="0"/>
    <x v="1"/>
    <x v="0"/>
    <s v="Y"/>
    <s v="Y"/>
    <s v="Y"/>
    <s v="Y"/>
    <s v="Limited  Liability Company(LLC)"/>
    <s v="N"/>
    <x v="0"/>
    <x v="0"/>
    <x v="0"/>
    <s v="Bar, Saloon, Lounge, Tavern"/>
    <n v="0"/>
    <n v="0"/>
    <m/>
  </r>
  <r>
    <x v="2564"/>
    <d v="2021-06-11T00:00:00"/>
    <s v="Tin Tean Group LLC"/>
    <s v="208 N Tryon St"/>
    <x v="11"/>
    <x v="0"/>
    <s v="28202"/>
    <x v="2560"/>
    <m/>
    <s v="U"/>
    <s v="N"/>
    <s v="NC-12"/>
    <x v="1"/>
    <x v="0"/>
    <x v="1"/>
    <x v="0"/>
    <x v="0"/>
    <x v="0"/>
    <s v="Y"/>
    <s v="Y"/>
    <s v="Y"/>
    <s v="Y"/>
    <s v="Limited  Liability Company(LLC)"/>
    <s v="N"/>
    <x v="0"/>
    <x v="0"/>
    <x v="0"/>
    <s v="Bar, Saloon, Lounge, Tavern &amp;&amp; Restaurant"/>
    <n v="0"/>
    <n v="0"/>
    <m/>
  </r>
  <r>
    <x v="2565"/>
    <d v="2021-06-11T00:00:00"/>
    <s v="JB and  Associates Restaurant Group LLC"/>
    <s v="737 9th St Ste 210"/>
    <x v="8"/>
    <x v="0"/>
    <s v="27705"/>
    <x v="2561"/>
    <m/>
    <s v="U"/>
    <s v="N"/>
    <s v="NC-04"/>
    <x v="0"/>
    <x v="0"/>
    <x v="1"/>
    <x v="0"/>
    <x v="0"/>
    <x v="0"/>
    <s v="Y"/>
    <s v="Y"/>
    <s v="Y"/>
    <s v="Y"/>
    <s v="Corporation"/>
    <s v="N"/>
    <x v="0"/>
    <x v="0"/>
    <x v="0"/>
    <s v="Restaurant"/>
    <n v="0"/>
    <n v="0"/>
    <m/>
  </r>
  <r>
    <x v="2566"/>
    <d v="2021-06-11T00:00:00"/>
    <s v="Foghorn Loghorn II LLC"/>
    <s v="1616 Camden Road Suite 150"/>
    <x v="11"/>
    <x v="0"/>
    <s v="28203"/>
    <x v="2562"/>
    <m/>
    <s v="U"/>
    <s v="Y"/>
    <s v="NC-12"/>
    <x v="1"/>
    <x v="1"/>
    <x v="1"/>
    <x v="0"/>
    <x v="0"/>
    <x v="0"/>
    <s v="Y"/>
    <s v="Y"/>
    <s v="Y"/>
    <s v="Y"/>
    <s v="Limited  Liability Company(LLC)"/>
    <s v="N"/>
    <x v="0"/>
    <x v="0"/>
    <x v="0"/>
    <s v="Restaurant"/>
    <n v="0"/>
    <n v="0"/>
    <m/>
  </r>
  <r>
    <x v="2567"/>
    <d v="2021-06-11T00:00:00"/>
    <s v="BBQVILLEINC"/>
    <s v="2470 Gum Branch Road"/>
    <x v="59"/>
    <x v="0"/>
    <s v="28540"/>
    <x v="2563"/>
    <m/>
    <s v="U"/>
    <s v="N"/>
    <s v="NC-03"/>
    <x v="0"/>
    <x v="0"/>
    <x v="0"/>
    <x v="0"/>
    <x v="0"/>
    <x v="0"/>
    <s v="Y"/>
    <s v="Y"/>
    <s v="Y"/>
    <s v="Y"/>
    <s v="Subchapter S Corporation"/>
    <s v="N"/>
    <x v="0"/>
    <x v="0"/>
    <x v="0"/>
    <s v="Restaurant"/>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979"/>
  </r>
  <r>
    <x v="1"/>
    <n v="1483"/>
  </r>
  <r>
    <x v="2"/>
    <n v="1134"/>
  </r>
  <r>
    <x v="3"/>
    <n v="2228"/>
  </r>
  <r>
    <x v="4"/>
    <n v="2014"/>
  </r>
  <r>
    <x v="5"/>
    <n v="2302"/>
  </r>
  <r>
    <x v="6"/>
    <n v="2387"/>
  </r>
  <r>
    <x v="7"/>
    <n v="2371"/>
  </r>
  <r>
    <x v="8"/>
    <n v="2131"/>
  </r>
  <r>
    <x v="9"/>
    <n v="23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357EBF-7F34-4382-BDCF-4A0D7E36F1DB}"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35:H46" firstHeaderRow="1" firstDataRow="1" firstDataCol="1"/>
  <pivotFields count="31">
    <pivotField showAll="0">
      <items count="25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t="default"/>
      </items>
    </pivotField>
    <pivotField numFmtId="14" showAll="0"/>
    <pivotField showAll="0"/>
    <pivotField showAll="0"/>
    <pivotField axis="axisRow" showAll="0" measureFilter="1">
      <items count="300">
        <item x="147"/>
        <item x="190"/>
        <item x="145"/>
        <item x="100"/>
        <item x="298"/>
        <item x="185"/>
        <item x="131"/>
        <item x="140"/>
        <item x="108"/>
        <item x="55"/>
        <item x="51"/>
        <item x="9"/>
        <item x="231"/>
        <item x="224"/>
        <item x="238"/>
        <item x="110"/>
        <item x="266"/>
        <item x="105"/>
        <item x="205"/>
        <item x="261"/>
        <item x="254"/>
        <item x="289"/>
        <item x="275"/>
        <item x="93"/>
        <item x="198"/>
        <item x="104"/>
        <item x="287"/>
        <item x="48"/>
        <item x="271"/>
        <item x="39"/>
        <item x="274"/>
        <item x="79"/>
        <item x="230"/>
        <item x="279"/>
        <item x="64"/>
        <item x="283"/>
        <item x="200"/>
        <item x="204"/>
        <item x="38"/>
        <item x="228"/>
        <item x="291"/>
        <item x="89"/>
        <item x="223"/>
        <item x="96"/>
        <item x="32"/>
        <item x="82"/>
        <item x="28"/>
        <item x="77"/>
        <item x="46"/>
        <item x="116"/>
        <item x="3"/>
        <item x="11"/>
        <item x="95"/>
        <item x="267"/>
        <item x="260"/>
        <item x="103"/>
        <item x="160"/>
        <item x="71"/>
        <item x="90"/>
        <item x="91"/>
        <item x="242"/>
        <item x="120"/>
        <item x="163"/>
        <item x="69"/>
        <item x="22"/>
        <item x="233"/>
        <item x="109"/>
        <item x="49"/>
        <item x="167"/>
        <item x="98"/>
        <item x="76"/>
        <item x="241"/>
        <item x="43"/>
        <item x="281"/>
        <item x="180"/>
        <item x="193"/>
        <item x="278"/>
        <item x="186"/>
        <item x="8"/>
        <item x="264"/>
        <item x="285"/>
        <item x="33"/>
        <item x="220"/>
        <item x="24"/>
        <item x="262"/>
        <item x="164"/>
        <item x="31"/>
        <item x="219"/>
        <item x="214"/>
        <item x="211"/>
        <item x="58"/>
        <item x="210"/>
        <item x="277"/>
        <item x="40"/>
        <item x="284"/>
        <item x="218"/>
        <item x="15"/>
        <item x="63"/>
        <item x="203"/>
        <item x="189"/>
        <item x="127"/>
        <item x="66"/>
        <item x="83"/>
        <item x="250"/>
        <item x="25"/>
        <item x="270"/>
        <item x="243"/>
        <item x="12"/>
        <item x="34"/>
        <item x="6"/>
        <item x="192"/>
        <item x="146"/>
        <item x="202"/>
        <item x="50"/>
        <item x="60"/>
        <item x="70"/>
        <item x="181"/>
        <item x="27"/>
        <item x="7"/>
        <item x="124"/>
        <item x="21"/>
        <item x="62"/>
        <item x="122"/>
        <item x="35"/>
        <item x="290"/>
        <item x="207"/>
        <item x="88"/>
        <item x="30"/>
        <item x="237"/>
        <item x="154"/>
        <item x="255"/>
        <item x="45"/>
        <item x="257"/>
        <item x="165"/>
        <item x="59"/>
        <item x="65"/>
        <item x="199"/>
        <item x="161"/>
        <item x="113"/>
        <item x="173"/>
        <item x="18"/>
        <item x="153"/>
        <item x="247"/>
        <item x="272"/>
        <item x="125"/>
        <item x="123"/>
        <item x="99"/>
        <item x="136"/>
        <item x="86"/>
        <item x="213"/>
        <item x="212"/>
        <item x="288"/>
        <item x="177"/>
        <item x="225"/>
        <item x="87"/>
        <item x="293"/>
        <item x="73"/>
        <item x="150"/>
        <item x="75"/>
        <item x="282"/>
        <item x="234"/>
        <item x="169"/>
        <item x="44"/>
        <item x="107"/>
        <item x="191"/>
        <item x="295"/>
        <item x="94"/>
        <item x="141"/>
        <item x="68"/>
        <item x="159"/>
        <item x="111"/>
        <item x="41"/>
        <item x="53"/>
        <item x="162"/>
        <item x="235"/>
        <item x="268"/>
        <item x="208"/>
        <item x="286"/>
        <item x="106"/>
        <item x="174"/>
        <item x="10"/>
        <item x="1"/>
        <item x="47"/>
        <item x="2"/>
        <item x="126"/>
        <item x="259"/>
        <item x="168"/>
        <item x="265"/>
        <item x="273"/>
        <item x="97"/>
        <item x="61"/>
        <item x="130"/>
        <item x="217"/>
        <item x="166"/>
        <item x="248"/>
        <item x="115"/>
        <item x="258"/>
        <item x="280"/>
        <item x="135"/>
        <item x="42"/>
        <item x="142"/>
        <item x="216"/>
        <item x="226"/>
        <item x="252"/>
        <item x="118"/>
        <item x="263"/>
        <item x="19"/>
        <item x="292"/>
        <item x="114"/>
        <item x="206"/>
        <item x="137"/>
        <item x="92"/>
        <item x="4"/>
        <item x="133"/>
        <item x="176"/>
        <item x="102"/>
        <item x="17"/>
        <item x="155"/>
        <item x="195"/>
        <item x="26"/>
        <item x="178"/>
        <item x="294"/>
        <item x="183"/>
        <item x="187"/>
        <item x="251"/>
        <item x="240"/>
        <item x="78"/>
        <item x="175"/>
        <item x="119"/>
        <item x="74"/>
        <item x="194"/>
        <item x="236"/>
        <item x="134"/>
        <item x="158"/>
        <item x="196"/>
        <item x="112"/>
        <item x="253"/>
        <item x="188"/>
        <item x="157"/>
        <item x="156"/>
        <item x="57"/>
        <item x="297"/>
        <item x="36"/>
        <item x="23"/>
        <item x="215"/>
        <item x="149"/>
        <item x="152"/>
        <item x="229"/>
        <item x="269"/>
        <item x="244"/>
        <item x="72"/>
        <item x="138"/>
        <item x="80"/>
        <item x="56"/>
        <item x="221"/>
        <item x="52"/>
        <item x="85"/>
        <item x="129"/>
        <item x="16"/>
        <item x="144"/>
        <item x="117"/>
        <item x="201"/>
        <item x="148"/>
        <item x="296"/>
        <item x="256"/>
        <item x="172"/>
        <item x="209"/>
        <item x="239"/>
        <item x="171"/>
        <item x="232"/>
        <item x="249"/>
        <item x="14"/>
        <item x="222"/>
        <item x="170"/>
        <item x="197"/>
        <item x="182"/>
        <item x="67"/>
        <item x="179"/>
        <item x="13"/>
        <item x="37"/>
        <item x="128"/>
        <item x="132"/>
        <item x="245"/>
        <item x="143"/>
        <item x="29"/>
        <item x="20"/>
        <item x="139"/>
        <item x="5"/>
        <item x="246"/>
        <item x="0"/>
        <item x="101"/>
        <item x="121"/>
        <item x="151"/>
        <item x="54"/>
        <item x="184"/>
        <item x="276"/>
        <item x="81"/>
        <item x="227"/>
        <item x="84"/>
        <item t="default"/>
      </items>
    </pivotField>
    <pivotField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h="1" x="1"/>
        <item t="default"/>
      </items>
    </pivotField>
    <pivotField showAll="0">
      <items count="3">
        <item h="1" x="0"/>
        <item x="1"/>
        <item t="default"/>
      </items>
    </pivotField>
    <pivotField showAll="0">
      <items count="3">
        <item x="0"/>
        <item h="1" x="1"/>
        <item t="default"/>
      </items>
    </pivotField>
    <pivotField showAll="0"/>
    <pivotField showAll="0"/>
    <pivotField numFmtId="164" showAll="0"/>
    <pivotField showAll="0"/>
  </pivotFields>
  <rowFields count="1">
    <field x="4"/>
  </rowFields>
  <rowItems count="11">
    <i>
      <x v="11"/>
    </i>
    <i>
      <x v="50"/>
    </i>
    <i>
      <x v="51"/>
    </i>
    <i>
      <x v="78"/>
    </i>
    <i>
      <x v="93"/>
    </i>
    <i>
      <x v="107"/>
    </i>
    <i>
      <x v="134"/>
    </i>
    <i>
      <x v="212"/>
    </i>
    <i>
      <x v="283"/>
    </i>
    <i>
      <x v="289"/>
    </i>
    <i t="grand">
      <x/>
    </i>
  </rowItems>
  <colItems count="1">
    <i/>
  </colItems>
  <dataFields count="1">
    <dataField name="Sum of GrantAmount" fld="7" baseField="0" baseItem="0" numFmtId="165"/>
  </dataFields>
  <formats count="42">
    <format dxfId="104">
      <pivotArea outline="0" collapsedLevelsAreSubtotals="1" fieldPosition="0">
        <references count="1">
          <reference field="4294967294" count="1" selected="0">
            <x v="0"/>
          </reference>
        </references>
      </pivotArea>
    </format>
    <format dxfId="103">
      <pivotArea type="all" dataOnly="0" outline="0" fieldPosition="0"/>
    </format>
    <format dxfId="102">
      <pivotArea outline="0" collapsedLevelsAreSubtotals="1" fieldPosition="0"/>
    </format>
    <format dxfId="101">
      <pivotArea field="4" type="button" dataOnly="0" labelOnly="1" outline="0" axis="axisRow" fieldPosition="0"/>
    </format>
    <format dxfId="100">
      <pivotArea dataOnly="0" labelOnly="1" fieldPosition="0">
        <references count="1">
          <reference field="4" count="10">
            <x v="11"/>
            <x v="46"/>
            <x v="51"/>
            <x v="64"/>
            <x v="93"/>
            <x v="107"/>
            <x v="131"/>
            <x v="157"/>
            <x v="246"/>
            <x v="281"/>
          </reference>
        </references>
      </pivotArea>
    </format>
    <format dxfId="99">
      <pivotArea dataOnly="0" labelOnly="1" grandRow="1" outline="0" fieldPosition="0"/>
    </format>
    <format dxfId="98">
      <pivotArea dataOnly="0" labelOnly="1" outline="0" fieldPosition="0">
        <references count="1">
          <reference field="4294967294" count="1">
            <x v="0"/>
          </reference>
        </references>
      </pivotArea>
    </format>
    <format dxfId="97">
      <pivotArea type="all" dataOnly="0" outline="0" fieldPosition="0"/>
    </format>
    <format dxfId="96">
      <pivotArea outline="0" collapsedLevelsAreSubtotals="1" fieldPosition="0"/>
    </format>
    <format dxfId="95">
      <pivotArea field="4" type="button" dataOnly="0" labelOnly="1" outline="0" axis="axisRow" fieldPosition="0"/>
    </format>
    <format dxfId="94">
      <pivotArea dataOnly="0" labelOnly="1" fieldPosition="0">
        <references count="1">
          <reference field="4" count="10">
            <x v="11"/>
            <x v="51"/>
            <x v="78"/>
            <x v="93"/>
            <x v="107"/>
            <x v="118"/>
            <x v="131"/>
            <x v="212"/>
            <x v="289"/>
            <x v="293"/>
          </reference>
        </references>
      </pivotArea>
    </format>
    <format dxfId="93">
      <pivotArea dataOnly="0" labelOnly="1" grandRow="1" outline="0" fieldPosition="0"/>
    </format>
    <format dxfId="92">
      <pivotArea dataOnly="0" labelOnly="1" outline="0" fieldPosition="0">
        <references count="1">
          <reference field="4294967294" count="1">
            <x v="0"/>
          </reference>
        </references>
      </pivotArea>
    </format>
    <format dxfId="91">
      <pivotArea type="all" dataOnly="0" outline="0" fieldPosition="0"/>
    </format>
    <format dxfId="90">
      <pivotArea outline="0" collapsedLevelsAreSubtotals="1" fieldPosition="0"/>
    </format>
    <format dxfId="89">
      <pivotArea field="4" type="button" dataOnly="0" labelOnly="1" outline="0" axis="axisRow" fieldPosition="0"/>
    </format>
    <format dxfId="88">
      <pivotArea dataOnly="0" labelOnly="1" fieldPosition="0">
        <references count="1">
          <reference field="4" count="6">
            <x v="25"/>
            <x v="51"/>
            <x v="78"/>
            <x v="93"/>
            <x v="104"/>
            <x v="294"/>
          </reference>
        </references>
      </pivotArea>
    </format>
    <format dxfId="87">
      <pivotArea dataOnly="0" labelOnly="1" grandRow="1" outline="0" fieldPosition="0"/>
    </format>
    <format dxfId="86">
      <pivotArea dataOnly="0" labelOnly="1" outline="0" fieldPosition="0">
        <references count="1">
          <reference field="4294967294" count="1">
            <x v="0"/>
          </reference>
        </references>
      </pivotArea>
    </format>
    <format dxfId="85">
      <pivotArea type="all" dataOnly="0" outline="0" fieldPosition="0"/>
    </format>
    <format dxfId="84">
      <pivotArea outline="0" collapsedLevelsAreSubtotals="1" fieldPosition="0"/>
    </format>
    <format dxfId="83">
      <pivotArea field="4" type="button" dataOnly="0" labelOnly="1" outline="0" axis="axisRow" fieldPosition="0"/>
    </format>
    <format dxfId="82">
      <pivotArea dataOnly="0" labelOnly="1" fieldPosition="0">
        <references count="1">
          <reference field="4" count="6">
            <x v="25"/>
            <x v="51"/>
            <x v="78"/>
            <x v="93"/>
            <x v="104"/>
            <x v="294"/>
          </reference>
        </references>
      </pivotArea>
    </format>
    <format dxfId="81">
      <pivotArea dataOnly="0" labelOnly="1" grandRow="1" outline="0" fieldPosition="0"/>
    </format>
    <format dxfId="80">
      <pivotArea dataOnly="0" labelOnly="1" outline="0" fieldPosition="0">
        <references count="1">
          <reference field="4294967294" count="1">
            <x v="0"/>
          </reference>
        </references>
      </pivotArea>
    </format>
    <format dxfId="79">
      <pivotArea outline="0" collapsedLevelsAreSubtotals="1" fieldPosition="0"/>
    </format>
    <format dxfId="78">
      <pivotArea type="all" dataOnly="0" outline="0" fieldPosition="0"/>
    </format>
    <format dxfId="77">
      <pivotArea outline="0" collapsedLevelsAreSubtotals="1" fieldPosition="0"/>
    </format>
    <format dxfId="76">
      <pivotArea dataOnly="0" labelOnly="1" fieldPosition="0">
        <references count="1">
          <reference field="4" count="6">
            <x v="25"/>
            <x v="51"/>
            <x v="78"/>
            <x v="93"/>
            <x v="104"/>
            <x v="294"/>
          </reference>
        </references>
      </pivotArea>
    </format>
    <format dxfId="75">
      <pivotArea field="4" type="button" dataOnly="0" labelOnly="1" outline="0" axis="axisRow" fieldPosition="0"/>
    </format>
    <format dxfId="74">
      <pivotArea dataOnly="0" labelOnly="1" outline="0" axis="axisValues" fieldPosition="0"/>
    </format>
    <format dxfId="73">
      <pivotArea collapsedLevelsAreSubtotals="1" fieldPosition="0">
        <references count="1">
          <reference field="4" count="4">
            <x v="131"/>
            <x v="212"/>
            <x v="289"/>
            <x v="293"/>
          </reference>
        </references>
      </pivotArea>
    </format>
    <format dxfId="72">
      <pivotArea grandRow="1" outline="0" collapsedLevelsAreSubtotals="1" fieldPosition="0"/>
    </format>
    <format dxfId="71">
      <pivotArea dataOnly="0" labelOnly="1" fieldPosition="0">
        <references count="1">
          <reference field="4" count="4">
            <x v="131"/>
            <x v="212"/>
            <x v="289"/>
            <x v="293"/>
          </reference>
        </references>
      </pivotArea>
    </format>
    <format dxfId="70">
      <pivotArea dataOnly="0" labelOnly="1" grandRow="1" outline="0" fieldPosition="0"/>
    </format>
    <format dxfId="56">
      <pivotArea type="all" dataOnly="0" outline="0" fieldPosition="0"/>
    </format>
    <format dxfId="49">
      <pivotArea outline="0" collapsedLevelsAreSubtotals="1" fieldPosition="0"/>
    </format>
    <format dxfId="48">
      <pivotArea field="4" type="button" dataOnly="0" labelOnly="1" outline="0" axis="axisRow" fieldPosition="0"/>
    </format>
    <format dxfId="47">
      <pivotArea dataOnly="0" labelOnly="1" fieldPosition="0">
        <references count="1">
          <reference field="4" count="10">
            <x v="11"/>
            <x v="51"/>
            <x v="78"/>
            <x v="93"/>
            <x v="107"/>
            <x v="118"/>
            <x v="131"/>
            <x v="212"/>
            <x v="289"/>
            <x v="293"/>
          </reference>
        </references>
      </pivotArea>
    </format>
    <format dxfId="46">
      <pivotArea dataOnly="0" labelOnly="1" grandRow="1" outline="0" fieldPosition="0"/>
    </format>
    <format dxfId="45">
      <pivotArea dataOnly="0" labelOnly="1" outline="0" axis="axisValues" fieldPosition="0"/>
    </format>
    <format dxfId="43">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A4882A-8FC9-4111-8804-C10D3892F78D}"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4" firstHeaderRow="0" firstDataRow="1" firstDataCol="1"/>
  <pivotFields count="31">
    <pivotField dataField="1" showAll="0">
      <items count="25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t="default"/>
      </items>
    </pivotField>
    <pivotField numFmtId="14" showAll="0"/>
    <pivotField showAll="0"/>
    <pivotField showAll="0"/>
    <pivotField axis="axisRow" showAll="0" measureFilter="1">
      <items count="300">
        <item x="147"/>
        <item x="190"/>
        <item x="145"/>
        <item x="100"/>
        <item x="298"/>
        <item x="185"/>
        <item x="131"/>
        <item x="140"/>
        <item x="108"/>
        <item x="55"/>
        <item x="51"/>
        <item x="9"/>
        <item x="231"/>
        <item x="224"/>
        <item x="238"/>
        <item x="110"/>
        <item x="266"/>
        <item x="105"/>
        <item x="205"/>
        <item x="261"/>
        <item x="254"/>
        <item x="289"/>
        <item x="275"/>
        <item x="93"/>
        <item x="198"/>
        <item x="104"/>
        <item x="287"/>
        <item x="48"/>
        <item x="271"/>
        <item x="39"/>
        <item x="274"/>
        <item x="79"/>
        <item x="230"/>
        <item x="279"/>
        <item x="64"/>
        <item x="283"/>
        <item x="200"/>
        <item x="204"/>
        <item x="38"/>
        <item x="228"/>
        <item x="291"/>
        <item x="89"/>
        <item x="223"/>
        <item x="96"/>
        <item x="32"/>
        <item x="82"/>
        <item x="28"/>
        <item x="77"/>
        <item x="46"/>
        <item x="116"/>
        <item x="3"/>
        <item x="11"/>
        <item x="95"/>
        <item x="267"/>
        <item x="260"/>
        <item x="103"/>
        <item x="160"/>
        <item x="71"/>
        <item x="90"/>
        <item x="91"/>
        <item x="242"/>
        <item x="120"/>
        <item x="163"/>
        <item x="69"/>
        <item x="22"/>
        <item x="233"/>
        <item x="109"/>
        <item x="49"/>
        <item x="167"/>
        <item x="98"/>
        <item x="76"/>
        <item x="241"/>
        <item x="43"/>
        <item x="281"/>
        <item x="180"/>
        <item x="193"/>
        <item x="278"/>
        <item x="186"/>
        <item x="8"/>
        <item x="264"/>
        <item x="285"/>
        <item x="33"/>
        <item x="220"/>
        <item x="24"/>
        <item x="262"/>
        <item x="164"/>
        <item x="31"/>
        <item x="219"/>
        <item x="214"/>
        <item x="211"/>
        <item x="58"/>
        <item x="210"/>
        <item x="277"/>
        <item x="40"/>
        <item x="284"/>
        <item x="218"/>
        <item x="15"/>
        <item x="63"/>
        <item x="203"/>
        <item x="189"/>
        <item x="127"/>
        <item x="66"/>
        <item x="83"/>
        <item x="250"/>
        <item x="25"/>
        <item x="270"/>
        <item x="243"/>
        <item x="12"/>
        <item x="34"/>
        <item x="6"/>
        <item x="192"/>
        <item x="146"/>
        <item x="202"/>
        <item x="50"/>
        <item x="60"/>
        <item x="70"/>
        <item x="181"/>
        <item x="27"/>
        <item x="7"/>
        <item x="124"/>
        <item x="21"/>
        <item x="62"/>
        <item x="122"/>
        <item x="35"/>
        <item x="290"/>
        <item x="207"/>
        <item x="88"/>
        <item x="30"/>
        <item x="237"/>
        <item x="154"/>
        <item x="255"/>
        <item x="45"/>
        <item x="257"/>
        <item x="165"/>
        <item x="59"/>
        <item x="65"/>
        <item x="199"/>
        <item x="161"/>
        <item x="113"/>
        <item x="173"/>
        <item x="18"/>
        <item x="153"/>
        <item x="247"/>
        <item x="272"/>
        <item x="125"/>
        <item x="123"/>
        <item x="99"/>
        <item x="136"/>
        <item x="86"/>
        <item x="213"/>
        <item x="212"/>
        <item x="288"/>
        <item x="177"/>
        <item x="225"/>
        <item x="87"/>
        <item x="293"/>
        <item x="73"/>
        <item x="150"/>
        <item x="75"/>
        <item x="282"/>
        <item x="234"/>
        <item x="169"/>
        <item x="44"/>
        <item x="107"/>
        <item x="191"/>
        <item x="295"/>
        <item x="94"/>
        <item x="141"/>
        <item x="68"/>
        <item x="159"/>
        <item x="111"/>
        <item x="41"/>
        <item x="53"/>
        <item x="162"/>
        <item x="235"/>
        <item x="268"/>
        <item x="208"/>
        <item x="286"/>
        <item x="106"/>
        <item x="174"/>
        <item x="10"/>
        <item x="1"/>
        <item x="47"/>
        <item x="2"/>
        <item x="126"/>
        <item x="259"/>
        <item x="168"/>
        <item x="265"/>
        <item x="273"/>
        <item x="97"/>
        <item x="61"/>
        <item x="130"/>
        <item x="217"/>
        <item x="166"/>
        <item x="248"/>
        <item x="115"/>
        <item x="258"/>
        <item x="280"/>
        <item x="135"/>
        <item x="42"/>
        <item x="142"/>
        <item x="216"/>
        <item x="226"/>
        <item x="252"/>
        <item x="118"/>
        <item x="263"/>
        <item x="19"/>
        <item x="292"/>
        <item x="114"/>
        <item x="206"/>
        <item x="137"/>
        <item x="92"/>
        <item x="4"/>
        <item x="133"/>
        <item x="176"/>
        <item x="102"/>
        <item x="17"/>
        <item x="155"/>
        <item x="195"/>
        <item x="26"/>
        <item x="178"/>
        <item x="294"/>
        <item x="183"/>
        <item x="187"/>
        <item x="251"/>
        <item x="240"/>
        <item x="78"/>
        <item x="175"/>
        <item x="119"/>
        <item x="74"/>
        <item x="194"/>
        <item x="236"/>
        <item x="134"/>
        <item x="158"/>
        <item x="196"/>
        <item x="112"/>
        <item x="253"/>
        <item x="188"/>
        <item x="157"/>
        <item x="156"/>
        <item x="57"/>
        <item x="297"/>
        <item x="36"/>
        <item x="23"/>
        <item x="215"/>
        <item x="149"/>
        <item x="152"/>
        <item x="229"/>
        <item x="269"/>
        <item x="244"/>
        <item x="72"/>
        <item x="138"/>
        <item x="80"/>
        <item x="56"/>
        <item x="221"/>
        <item x="52"/>
        <item x="85"/>
        <item x="129"/>
        <item x="16"/>
        <item x="144"/>
        <item x="117"/>
        <item x="201"/>
        <item x="148"/>
        <item x="296"/>
        <item x="256"/>
        <item x="172"/>
        <item x="209"/>
        <item x="239"/>
        <item x="171"/>
        <item x="232"/>
        <item x="249"/>
        <item x="14"/>
        <item x="222"/>
        <item x="170"/>
        <item x="197"/>
        <item x="182"/>
        <item x="67"/>
        <item x="179"/>
        <item x="13"/>
        <item x="37"/>
        <item x="128"/>
        <item x="132"/>
        <item x="245"/>
        <item x="143"/>
        <item x="29"/>
        <item x="20"/>
        <item x="139"/>
        <item x="5"/>
        <item x="246"/>
        <item x="0"/>
        <item x="101"/>
        <item x="121"/>
        <item x="151"/>
        <item x="54"/>
        <item x="184"/>
        <item x="276"/>
        <item x="81"/>
        <item x="227"/>
        <item x="84"/>
        <item t="default"/>
      </items>
    </pivotField>
    <pivotField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h="1" x="1"/>
        <item t="default"/>
      </items>
    </pivotField>
    <pivotField showAll="0">
      <items count="3">
        <item x="0"/>
        <item h="1" x="1"/>
        <item t="default"/>
      </items>
    </pivotField>
    <pivotField showAll="0">
      <items count="3">
        <item x="0"/>
        <item h="1" x="1"/>
        <item t="default"/>
      </items>
    </pivotField>
    <pivotField showAll="0"/>
    <pivotField showAll="0"/>
    <pivotField numFmtId="164" showAll="0"/>
    <pivotField showAll="0"/>
  </pivotFields>
  <rowFields count="1">
    <field x="4"/>
  </rowFields>
  <rowItems count="11">
    <i>
      <x v="11"/>
    </i>
    <i>
      <x v="51"/>
    </i>
    <i>
      <x v="78"/>
    </i>
    <i>
      <x v="93"/>
    </i>
    <i>
      <x v="107"/>
    </i>
    <i>
      <x v="118"/>
    </i>
    <i>
      <x v="131"/>
    </i>
    <i>
      <x v="212"/>
    </i>
    <i>
      <x v="289"/>
    </i>
    <i>
      <x v="293"/>
    </i>
    <i t="grand">
      <x/>
    </i>
  </rowItems>
  <colFields count="1">
    <field x="-2"/>
  </colFields>
  <colItems count="2">
    <i>
      <x/>
    </i>
    <i i="1">
      <x v="1"/>
    </i>
  </colItems>
  <dataFields count="2">
    <dataField name="Sum of GrantAmount" fld="7" baseField="0" baseItem="0" numFmtId="44"/>
    <dataField name="Count of LoanNumber" fld="0" subtotal="count" baseField="4" baseItem="0"/>
  </dataFields>
  <formats count="1">
    <format dxfId="6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11E8CE-CD4B-4A37-AFD1-1F9CA49F86B2}"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738163-2022-466F-B569-BE182D589789}"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2">
    <pivotField axis="axisRow" showAll="0">
      <items count="11">
        <item x="1"/>
        <item x="2"/>
        <item x="3"/>
        <item x="4"/>
        <item x="5"/>
        <item x="0"/>
        <item x="6"/>
        <item x="7"/>
        <item x="8"/>
        <item x="9"/>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Count"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CAAEC7-7DC8-45B8-80BA-EEB51A7F561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303" firstHeaderRow="0" firstDataRow="1" firstDataCol="1"/>
  <pivotFields count="31">
    <pivotField dataField="1" showAll="0"/>
    <pivotField numFmtId="14" showAll="0"/>
    <pivotField showAll="0"/>
    <pivotField showAll="0"/>
    <pivotField axis="axisRow" showAll="0">
      <items count="300">
        <item x="147"/>
        <item x="190"/>
        <item x="145"/>
        <item x="100"/>
        <item x="298"/>
        <item x="185"/>
        <item x="131"/>
        <item x="140"/>
        <item x="108"/>
        <item x="55"/>
        <item x="51"/>
        <item x="9"/>
        <item x="231"/>
        <item x="224"/>
        <item x="238"/>
        <item x="110"/>
        <item x="266"/>
        <item x="105"/>
        <item x="205"/>
        <item x="261"/>
        <item x="254"/>
        <item x="289"/>
        <item x="275"/>
        <item x="93"/>
        <item x="198"/>
        <item x="104"/>
        <item x="287"/>
        <item x="48"/>
        <item x="271"/>
        <item x="39"/>
        <item x="274"/>
        <item x="79"/>
        <item x="230"/>
        <item x="279"/>
        <item x="64"/>
        <item x="283"/>
        <item x="200"/>
        <item x="204"/>
        <item x="38"/>
        <item x="228"/>
        <item x="291"/>
        <item x="89"/>
        <item x="223"/>
        <item x="96"/>
        <item x="32"/>
        <item x="82"/>
        <item x="28"/>
        <item x="77"/>
        <item x="46"/>
        <item x="116"/>
        <item x="3"/>
        <item x="11"/>
        <item x="95"/>
        <item x="267"/>
        <item x="260"/>
        <item x="103"/>
        <item x="160"/>
        <item x="71"/>
        <item x="90"/>
        <item x="91"/>
        <item x="242"/>
        <item x="120"/>
        <item x="163"/>
        <item x="69"/>
        <item x="22"/>
        <item x="233"/>
        <item x="109"/>
        <item x="49"/>
        <item x="167"/>
        <item x="98"/>
        <item x="76"/>
        <item x="241"/>
        <item x="43"/>
        <item x="281"/>
        <item x="180"/>
        <item x="193"/>
        <item x="278"/>
        <item x="186"/>
        <item x="8"/>
        <item x="264"/>
        <item x="285"/>
        <item x="33"/>
        <item x="220"/>
        <item x="24"/>
        <item x="262"/>
        <item x="164"/>
        <item x="31"/>
        <item x="219"/>
        <item x="214"/>
        <item x="211"/>
        <item x="58"/>
        <item x="210"/>
        <item x="277"/>
        <item x="40"/>
        <item x="284"/>
        <item x="218"/>
        <item x="15"/>
        <item x="63"/>
        <item x="203"/>
        <item x="189"/>
        <item x="127"/>
        <item x="66"/>
        <item x="83"/>
        <item x="250"/>
        <item x="25"/>
        <item x="270"/>
        <item x="243"/>
        <item x="12"/>
        <item x="34"/>
        <item x="6"/>
        <item x="192"/>
        <item x="146"/>
        <item x="202"/>
        <item x="50"/>
        <item x="60"/>
        <item x="70"/>
        <item x="181"/>
        <item x="27"/>
        <item x="7"/>
        <item x="124"/>
        <item x="21"/>
        <item x="62"/>
        <item x="122"/>
        <item x="35"/>
        <item x="290"/>
        <item x="207"/>
        <item x="88"/>
        <item x="30"/>
        <item x="237"/>
        <item x="154"/>
        <item x="255"/>
        <item x="45"/>
        <item x="257"/>
        <item x="165"/>
        <item x="59"/>
        <item x="65"/>
        <item x="199"/>
        <item x="161"/>
        <item x="113"/>
        <item x="173"/>
        <item x="18"/>
        <item x="153"/>
        <item x="247"/>
        <item x="272"/>
        <item x="125"/>
        <item x="123"/>
        <item x="99"/>
        <item x="136"/>
        <item x="86"/>
        <item x="213"/>
        <item x="212"/>
        <item x="288"/>
        <item x="177"/>
        <item x="225"/>
        <item x="87"/>
        <item x="293"/>
        <item x="73"/>
        <item x="150"/>
        <item x="75"/>
        <item x="282"/>
        <item x="234"/>
        <item x="169"/>
        <item x="44"/>
        <item x="107"/>
        <item x="191"/>
        <item x="295"/>
        <item x="94"/>
        <item x="141"/>
        <item x="68"/>
        <item x="159"/>
        <item x="111"/>
        <item x="41"/>
        <item x="53"/>
        <item x="162"/>
        <item x="235"/>
        <item x="268"/>
        <item x="208"/>
        <item x="286"/>
        <item x="106"/>
        <item x="174"/>
        <item x="10"/>
        <item x="1"/>
        <item x="47"/>
        <item x="2"/>
        <item x="126"/>
        <item x="259"/>
        <item x="168"/>
        <item x="265"/>
        <item x="273"/>
        <item x="97"/>
        <item x="61"/>
        <item x="130"/>
        <item x="217"/>
        <item x="166"/>
        <item x="248"/>
        <item x="115"/>
        <item x="258"/>
        <item x="280"/>
        <item x="135"/>
        <item x="42"/>
        <item x="142"/>
        <item x="216"/>
        <item x="226"/>
        <item x="252"/>
        <item x="118"/>
        <item x="263"/>
        <item x="19"/>
        <item x="292"/>
        <item x="114"/>
        <item x="206"/>
        <item x="137"/>
        <item x="92"/>
        <item x="4"/>
        <item x="133"/>
        <item x="176"/>
        <item x="102"/>
        <item x="17"/>
        <item x="155"/>
        <item x="195"/>
        <item x="26"/>
        <item x="178"/>
        <item x="294"/>
        <item x="183"/>
        <item x="187"/>
        <item x="251"/>
        <item x="240"/>
        <item x="78"/>
        <item x="175"/>
        <item x="119"/>
        <item x="74"/>
        <item x="194"/>
        <item x="236"/>
        <item x="134"/>
        <item x="158"/>
        <item x="196"/>
        <item x="112"/>
        <item x="253"/>
        <item x="188"/>
        <item x="157"/>
        <item x="156"/>
        <item x="57"/>
        <item x="297"/>
        <item x="36"/>
        <item x="23"/>
        <item x="215"/>
        <item x="149"/>
        <item x="152"/>
        <item x="229"/>
        <item x="269"/>
        <item x="244"/>
        <item x="72"/>
        <item x="138"/>
        <item x="80"/>
        <item x="56"/>
        <item x="221"/>
        <item x="52"/>
        <item x="85"/>
        <item x="129"/>
        <item x="16"/>
        <item x="144"/>
        <item x="117"/>
        <item x="201"/>
        <item x="148"/>
        <item x="296"/>
        <item x="256"/>
        <item x="172"/>
        <item x="209"/>
        <item x="239"/>
        <item x="171"/>
        <item x="232"/>
        <item x="249"/>
        <item x="14"/>
        <item x="222"/>
        <item x="170"/>
        <item x="197"/>
        <item x="182"/>
        <item x="67"/>
        <item x="179"/>
        <item x="13"/>
        <item x="37"/>
        <item x="128"/>
        <item x="132"/>
        <item x="245"/>
        <item x="143"/>
        <item x="29"/>
        <item x="20"/>
        <item x="139"/>
        <item x="5"/>
        <item x="246"/>
        <item x="0"/>
        <item x="101"/>
        <item x="121"/>
        <item x="151"/>
        <item x="54"/>
        <item x="184"/>
        <item x="276"/>
        <item x="81"/>
        <item x="227"/>
        <item x="84"/>
        <item t="default"/>
      </items>
    </pivotField>
    <pivotField showAll="0"/>
    <pivotField showAll="0"/>
    <pivotField dataField="1" numFmtId="44" showAll="0">
      <items count="2565">
        <item x="1985"/>
        <item x="1625"/>
        <item x="1264"/>
        <item x="1104"/>
        <item x="1157"/>
        <item x="1535"/>
        <item x="1867"/>
        <item x="1201"/>
        <item x="1996"/>
        <item x="425"/>
        <item x="939"/>
        <item x="1281"/>
        <item x="658"/>
        <item x="1405"/>
        <item x="443"/>
        <item x="955"/>
        <item x="2216"/>
        <item x="1879"/>
        <item x="1647"/>
        <item x="1908"/>
        <item x="478"/>
        <item x="1410"/>
        <item x="99"/>
        <item x="1223"/>
        <item x="1855"/>
        <item x="1705"/>
        <item x="1284"/>
        <item x="1466"/>
        <item x="618"/>
        <item x="1862"/>
        <item x="1454"/>
        <item x="1544"/>
        <item x="778"/>
        <item x="1350"/>
        <item x="1329"/>
        <item x="1121"/>
        <item x="1876"/>
        <item x="1581"/>
        <item x="2236"/>
        <item x="154"/>
        <item x="1503"/>
        <item x="580"/>
        <item x="1234"/>
        <item x="1928"/>
        <item x="1579"/>
        <item x="940"/>
        <item x="565"/>
        <item x="1657"/>
        <item x="2127"/>
        <item x="547"/>
        <item x="1668"/>
        <item x="1188"/>
        <item x="899"/>
        <item x="536"/>
        <item x="1053"/>
        <item x="2184"/>
        <item x="837"/>
        <item x="1585"/>
        <item x="1332"/>
        <item x="926"/>
        <item x="1610"/>
        <item x="113"/>
        <item x="583"/>
        <item x="1107"/>
        <item x="726"/>
        <item x="2135"/>
        <item x="610"/>
        <item x="944"/>
        <item x="1219"/>
        <item x="2159"/>
        <item x="2019"/>
        <item x="1521"/>
        <item x="1124"/>
        <item x="1744"/>
        <item x="1801"/>
        <item x="676"/>
        <item x="1868"/>
        <item x="2013"/>
        <item x="1825"/>
        <item x="1661"/>
        <item x="2325"/>
        <item x="1414"/>
        <item x="597"/>
        <item x="863"/>
        <item x="965"/>
        <item x="735"/>
        <item x="1624"/>
        <item x="1352"/>
        <item x="2555"/>
        <item x="1371"/>
        <item x="1041"/>
        <item x="1252"/>
        <item x="1870"/>
        <item x="1675"/>
        <item x="1199"/>
        <item x="503"/>
        <item x="1528"/>
        <item x="2140"/>
        <item x="704"/>
        <item x="927"/>
        <item x="1304"/>
        <item x="1242"/>
        <item x="105"/>
        <item x="750"/>
        <item x="738"/>
        <item x="1771"/>
        <item x="445"/>
        <item x="1655"/>
        <item x="602"/>
        <item x="2203"/>
        <item x="1274"/>
        <item x="451"/>
        <item x="1822"/>
        <item x="1829"/>
        <item x="489"/>
        <item x="1807"/>
        <item x="409"/>
        <item x="1507"/>
        <item x="2293"/>
        <item x="511"/>
        <item x="1572"/>
        <item x="626"/>
        <item x="1802"/>
        <item x="2302"/>
        <item x="454"/>
        <item x="1043"/>
        <item x="1538"/>
        <item x="2334"/>
        <item x="1501"/>
        <item x="429"/>
        <item x="82"/>
        <item x="1196"/>
        <item x="1848"/>
        <item x="2110"/>
        <item x="1955"/>
        <item x="1849"/>
        <item x="191"/>
        <item x="908"/>
        <item x="1718"/>
        <item x="1261"/>
        <item x="1300"/>
        <item x="2011"/>
        <item x="1806"/>
        <item x="1213"/>
        <item x="784"/>
        <item x="1852"/>
        <item x="2494"/>
        <item x="341"/>
        <item x="1733"/>
        <item x="2297"/>
        <item x="1376"/>
        <item x="1754"/>
        <item x="343"/>
        <item x="1738"/>
        <item x="497"/>
        <item x="1911"/>
        <item x="901"/>
        <item x="2060"/>
        <item x="2084"/>
        <item x="617"/>
        <item x="782"/>
        <item x="224"/>
        <item x="2146"/>
        <item x="590"/>
        <item x="2032"/>
        <item x="440"/>
        <item x="1702"/>
        <item x="1272"/>
        <item x="1695"/>
        <item x="1301"/>
        <item x="594"/>
        <item x="593"/>
        <item x="213"/>
        <item x="2021"/>
        <item x="1369"/>
        <item x="1679"/>
        <item x="1611"/>
        <item x="245"/>
        <item x="856"/>
        <item x="578"/>
        <item x="1453"/>
        <item x="2207"/>
        <item x="1864"/>
        <item x="824"/>
        <item x="1348"/>
        <item x="1999"/>
        <item x="1425"/>
        <item x="1434"/>
        <item x="1132"/>
        <item x="975"/>
        <item x="1943"/>
        <item x="47"/>
        <item x="1220"/>
        <item x="945"/>
        <item x="630"/>
        <item x="1057"/>
        <item x="671"/>
        <item x="2124"/>
        <item x="592"/>
        <item x="464"/>
        <item x="1577"/>
        <item x="1399"/>
        <item x="371"/>
        <item x="1317"/>
        <item x="1904"/>
        <item x="1631"/>
        <item x="1545"/>
        <item x="1116"/>
        <item x="1616"/>
        <item x="1871"/>
        <item x="1746"/>
        <item x="455"/>
        <item x="392"/>
        <item x="139"/>
        <item x="1712"/>
        <item x="1129"/>
        <item x="880"/>
        <item x="948"/>
        <item x="571"/>
        <item x="2496"/>
        <item x="2317"/>
        <item x="2001"/>
        <item x="1470"/>
        <item x="347"/>
        <item x="68"/>
        <item x="535"/>
        <item x="727"/>
        <item x="165"/>
        <item x="1286"/>
        <item x="1628"/>
        <item x="1236"/>
        <item x="613"/>
        <item x="474"/>
        <item x="832"/>
        <item x="1994"/>
        <item x="688"/>
        <item x="539"/>
        <item x="1971"/>
        <item x="1766"/>
        <item x="2226"/>
        <item x="829"/>
        <item x="2191"/>
        <item x="1656"/>
        <item x="528"/>
        <item x="1418"/>
        <item x="1448"/>
        <item x="1669"/>
        <item x="353"/>
        <item x="1098"/>
        <item x="897"/>
        <item x="549"/>
        <item x="1479"/>
        <item x="877"/>
        <item x="1381"/>
        <item x="933"/>
        <item x="1995"/>
        <item x="1605"/>
        <item x="1492"/>
        <item x="1421"/>
        <item x="1672"/>
        <item x="1235"/>
        <item x="1696"/>
        <item x="327"/>
        <item x="1294"/>
        <item x="1914"/>
        <item x="1714"/>
        <item x="2213"/>
        <item x="2100"/>
        <item x="128"/>
        <item x="1880"/>
        <item x="1758"/>
        <item x="2086"/>
        <item x="2456"/>
        <item x="485"/>
        <item x="577"/>
        <item x="1299"/>
        <item x="2400"/>
        <item x="2349"/>
        <item x="1037"/>
        <item x="2332"/>
        <item x="844"/>
        <item x="2085"/>
        <item x="1440"/>
        <item x="1747"/>
        <item x="2420"/>
        <item x="276"/>
        <item x="1652"/>
        <item x="340"/>
        <item x="1860"/>
        <item x="1854"/>
        <item x="1942"/>
        <item x="1049"/>
        <item x="1890"/>
        <item x="1703"/>
        <item x="1042"/>
        <item x="1413"/>
        <item x="2214"/>
        <item x="1330"/>
        <item x="1135"/>
        <item x="1798"/>
        <item x="1262"/>
        <item x="62"/>
        <item x="187"/>
        <item x="414"/>
        <item x="876"/>
        <item x="1321"/>
        <item x="647"/>
        <item x="1238"/>
        <item x="687"/>
        <item x="2262"/>
        <item x="1419"/>
        <item x="2266"/>
        <item x="1812"/>
        <item x="1048"/>
        <item x="807"/>
        <item x="137"/>
        <item x="1875"/>
        <item x="283"/>
        <item x="1246"/>
        <item x="986"/>
        <item x="1210"/>
        <item x="1783"/>
        <item x="1045"/>
        <item x="438"/>
        <item x="1819"/>
        <item x="1084"/>
        <item x="249"/>
        <item x="466"/>
        <item x="481"/>
        <item x="1763"/>
        <item x="1117"/>
        <item x="2237"/>
        <item x="589"/>
        <item x="1816"/>
        <item x="1468"/>
        <item x="1745"/>
        <item x="1248"/>
        <item x="234"/>
        <item x="1808"/>
        <item x="313"/>
        <item x="1450"/>
        <item x="866"/>
        <item x="1872"/>
        <item x="1193"/>
        <item x="1959"/>
        <item x="1547"/>
        <item x="2339"/>
        <item x="1275"/>
        <item x="1667"/>
        <item x="764"/>
        <item x="1768"/>
        <item x="785"/>
        <item x="591"/>
        <item x="430"/>
        <item x="1700"/>
        <item x="2490"/>
        <item x="2187"/>
        <item x="1789"/>
        <item x="1318"/>
        <item x="810"/>
        <item x="1239"/>
        <item x="492"/>
        <item x="869"/>
        <item x="240"/>
        <item x="298"/>
        <item x="1088"/>
        <item x="640"/>
        <item x="1593"/>
        <item x="2039"/>
        <item x="377"/>
        <item x="581"/>
        <item x="1775"/>
        <item x="417"/>
        <item x="164"/>
        <item x="1561"/>
        <item x="1113"/>
        <item x="1166"/>
        <item x="182"/>
        <item x="1980"/>
        <item x="221"/>
        <item x="1142"/>
        <item x="2280"/>
        <item x="1326"/>
        <item x="1787"/>
        <item x="260"/>
        <item x="1912"/>
        <item x="731"/>
        <item x="1662"/>
        <item x="685"/>
        <item x="1664"/>
        <item x="924"/>
        <item x="1840"/>
        <item x="1725"/>
        <item x="878"/>
        <item x="608"/>
        <item x="2004"/>
        <item x="1698"/>
        <item x="1522"/>
        <item x="242"/>
        <item x="21"/>
        <item x="1063"/>
        <item x="1759"/>
        <item x="1938"/>
        <item x="2016"/>
        <item x="1764"/>
        <item x="2173"/>
        <item x="802"/>
        <item x="2310"/>
        <item x="273"/>
        <item x="1066"/>
        <item x="2138"/>
        <item x="1954"/>
        <item x="2073"/>
        <item x="2365"/>
        <item x="45"/>
        <item x="433"/>
        <item x="2139"/>
        <item x="2258"/>
        <item x="1025"/>
        <item x="2157"/>
        <item x="1988"/>
        <item x="116"/>
        <item x="2094"/>
        <item x="1723"/>
        <item x="1461"/>
        <item x="1760"/>
        <item x="1717"/>
        <item x="1901"/>
        <item x="623"/>
        <item x="759"/>
        <item x="1176"/>
        <item x="384"/>
        <item x="61"/>
        <item x="557"/>
        <item x="1328"/>
        <item x="442"/>
        <item x="1114"/>
        <item x="1740"/>
        <item x="1753"/>
        <item x="951"/>
        <item x="670"/>
        <item x="2005"/>
        <item x="2260"/>
        <item x="615"/>
        <item x="1617"/>
        <item x="238"/>
        <item x="651"/>
        <item x="564"/>
        <item x="461"/>
        <item x="1861"/>
        <item x="1494"/>
        <item x="1133"/>
        <item x="1998"/>
        <item x="888"/>
        <item x="342"/>
        <item x="2024"/>
        <item x="1094"/>
        <item x="1149"/>
        <item x="2044"/>
        <item x="2322"/>
        <item x="1843"/>
        <item x="1022"/>
        <item x="1433"/>
        <item x="2164"/>
        <item x="131"/>
        <item x="501"/>
        <item x="960"/>
        <item x="633"/>
        <item x="1460"/>
        <item x="1122"/>
        <item x="401"/>
        <item x="881"/>
        <item x="1842"/>
        <item x="2035"/>
        <item x="1948"/>
        <item x="46"/>
        <item x="2177"/>
        <item x="325"/>
        <item x="305"/>
        <item x="1886"/>
        <item x="695"/>
        <item x="804"/>
        <item x="1152"/>
        <item x="1895"/>
        <item x="1243"/>
        <item x="2470"/>
        <item x="1473"/>
        <item x="1613"/>
        <item x="2101"/>
        <item x="395"/>
        <item x="428"/>
        <item x="558"/>
        <item x="2428"/>
        <item x="1734"/>
        <item x="2522"/>
        <item x="2460"/>
        <item x="918"/>
        <item x="1353"/>
        <item x="192"/>
        <item x="2183"/>
        <item x="1159"/>
        <item x="2505"/>
        <item x="1472"/>
        <item x="1023"/>
        <item x="710"/>
        <item x="1573"/>
        <item x="2517"/>
        <item x="686"/>
        <item x="1845"/>
        <item x="1456"/>
        <item x="1254"/>
        <item x="575"/>
        <item x="1118"/>
        <item x="2057"/>
        <item x="1743"/>
        <item x="768"/>
        <item x="1256"/>
        <item x="1469"/>
        <item x="43"/>
        <item x="833"/>
        <item x="1362"/>
        <item x="1559"/>
        <item x="1570"/>
        <item x="1711"/>
        <item x="252"/>
        <item x="1897"/>
        <item x="360"/>
        <item x="367"/>
        <item x="1480"/>
        <item x="1108"/>
        <item x="262"/>
        <item x="1642"/>
        <item x="587"/>
        <item x="2067"/>
        <item x="2271"/>
        <item x="830"/>
        <item x="2259"/>
        <item x="1020"/>
        <item x="26"/>
        <item x="2077"/>
        <item x="1231"/>
        <item x="1270"/>
        <item x="541"/>
        <item x="2063"/>
        <item x="225"/>
        <item x="997"/>
        <item x="472"/>
        <item x="1361"/>
        <item x="1866"/>
        <item x="1209"/>
        <item x="255"/>
        <item x="1140"/>
        <item x="1795"/>
        <item x="2181"/>
        <item x="1185"/>
        <item x="1649"/>
        <item x="1374"/>
        <item x="794"/>
        <item x="734"/>
        <item x="669"/>
        <item x="1944"/>
        <item x="2037"/>
        <item x="1105"/>
        <item x="1608"/>
        <item x="104"/>
        <item x="301"/>
        <item x="991"/>
        <item x="527"/>
        <item x="426"/>
        <item x="1309"/>
        <item x="103"/>
        <item x="1296"/>
        <item x="2126"/>
        <item x="2520"/>
        <item x="555"/>
        <item x="211"/>
        <item x="394"/>
        <item x="2418"/>
        <item x="514"/>
        <item x="1306"/>
        <item x="10"/>
        <item x="2012"/>
        <item x="1420"/>
        <item x="2042"/>
        <item x="2238"/>
        <item x="188"/>
        <item x="2147"/>
        <item x="1267"/>
        <item x="519"/>
        <item x="1483"/>
        <item x="207"/>
        <item x="576"/>
        <item x="1728"/>
        <item x="175"/>
        <item x="2017"/>
        <item x="1742"/>
        <item x="1548"/>
        <item x="1565"/>
        <item x="196"/>
        <item x="1553"/>
        <item x="2263"/>
        <item x="692"/>
        <item x="2324"/>
        <item x="1186"/>
        <item x="1566"/>
        <item x="2161"/>
        <item x="2480"/>
        <item x="1516"/>
        <item x="1721"/>
        <item x="1792"/>
        <item x="159"/>
        <item x="2118"/>
        <item x="1478"/>
        <item x="69"/>
        <item x="2479"/>
        <item x="2396"/>
        <item x="1508"/>
        <item x="543"/>
        <item x="1029"/>
        <item x="2058"/>
        <item x="954"/>
        <item x="405"/>
        <item x="854"/>
        <item x="333"/>
        <item x="2462"/>
        <item x="910"/>
        <item x="1629"/>
        <item x="2306"/>
        <item x="1435"/>
        <item x="1915"/>
        <item x="1451"/>
        <item x="412"/>
        <item x="923"/>
        <item x="1918"/>
        <item x="2031"/>
        <item x="436"/>
        <item x="2227"/>
        <item x="1701"/>
        <item x="1690"/>
        <item x="1000"/>
        <item x="1767"/>
        <item x="1799"/>
        <item x="2052"/>
        <item x="1305"/>
        <item x="2129"/>
        <item x="2563"/>
        <item x="1165"/>
        <item x="352"/>
        <item x="272"/>
        <item x="2026"/>
        <item x="1443"/>
        <item x="2338"/>
        <item x="1069"/>
        <item x="2308"/>
        <item x="771"/>
        <item x="1811"/>
        <item x="355"/>
        <item x="2484"/>
        <item x="1666"/>
        <item x="1339"/>
        <item x="758"/>
        <item x="1179"/>
        <item x="1245"/>
        <item x="1465"/>
        <item x="643"/>
        <item x="31"/>
        <item x="1531"/>
        <item x="2277"/>
        <item x="1974"/>
        <item x="166"/>
        <item x="361"/>
        <item x="1919"/>
        <item x="2048"/>
        <item x="479"/>
        <item x="1678"/>
        <item x="24"/>
        <item x="2468"/>
        <item x="2458"/>
        <item x="1834"/>
        <item x="1463"/>
        <item x="518"/>
        <item x="1449"/>
        <item x="2121"/>
        <item x="1557"/>
        <item x="2154"/>
        <item x="1103"/>
        <item x="1966"/>
        <item x="161"/>
        <item x="217"/>
        <item x="2305"/>
        <item x="2168"/>
        <item x="919"/>
        <item x="1502"/>
        <item x="1894"/>
        <item x="1182"/>
        <item x="317"/>
        <item x="2239"/>
        <item x="746"/>
        <item x="1970"/>
        <item x="1510"/>
        <item x="369"/>
        <item x="290"/>
        <item x="1755"/>
        <item x="1729"/>
        <item x="2289"/>
        <item x="607"/>
        <item x="2278"/>
        <item x="2235"/>
        <item x="1791"/>
        <item x="1671"/>
        <item x="1070"/>
        <item x="259"/>
        <item x="64"/>
        <item x="582"/>
        <item x="1888"/>
        <item x="2028"/>
        <item x="653"/>
        <item x="1609"/>
        <item x="1627"/>
        <item x="507"/>
        <item x="1006"/>
        <item x="19"/>
        <item x="2451"/>
        <item x="800"/>
        <item x="96"/>
        <item x="2092"/>
        <item x="1749"/>
        <item x="2253"/>
        <item x="106"/>
        <item x="33"/>
        <item x="1731"/>
        <item x="1068"/>
        <item x="2155"/>
        <item x="949"/>
        <item x="781"/>
        <item x="779"/>
        <item x="1024"/>
        <item x="111"/>
        <item x="2247"/>
        <item x="579"/>
        <item x="2145"/>
        <item x="1720"/>
        <item x="1485"/>
        <item x="1493"/>
        <item x="236"/>
        <item x="4"/>
        <item x="2174"/>
        <item x="1930"/>
        <item x="1922"/>
        <item x="554"/>
        <item x="40"/>
        <item x="1150"/>
        <item x="1780"/>
        <item x="130"/>
        <item x="2049"/>
        <item x="180"/>
        <item x="1665"/>
        <item x="1055"/>
        <item x="896"/>
        <item x="2337"/>
        <item x="1395"/>
        <item x="922"/>
        <item x="1015"/>
        <item x="1583"/>
        <item x="627"/>
        <item x="2284"/>
        <item x="306"/>
        <item x="1929"/>
        <item x="1432"/>
        <item x="2506"/>
        <item x="2078"/>
        <item x="1303"/>
        <item x="2190"/>
        <item x="1540"/>
        <item x="2006"/>
        <item x="1005"/>
        <item x="28"/>
        <item x="1946"/>
        <item x="2513"/>
        <item x="1859"/>
        <item x="1956"/>
        <item x="1115"/>
        <item x="303"/>
        <item x="293"/>
        <item x="775"/>
        <item x="1216"/>
        <item x="1349"/>
        <item x="2551"/>
        <item x="1282"/>
        <item x="2106"/>
        <item x="1377"/>
        <item x="827"/>
        <item x="1663"/>
        <item x="681"/>
        <item x="2335"/>
        <item x="2027"/>
        <item x="1323"/>
        <item x="917"/>
        <item x="780"/>
        <item x="716"/>
        <item x="1437"/>
        <item x="2416"/>
        <item x="402"/>
        <item x="441"/>
        <item x="2430"/>
        <item x="265"/>
        <item x="2178"/>
        <item x="98"/>
        <item x="2182"/>
        <item x="961"/>
        <item x="2158"/>
        <item x="1757"/>
        <item x="1056"/>
        <item x="267"/>
        <item x="1958"/>
        <item x="1623"/>
        <item x="1346"/>
        <item x="2301"/>
        <item x="7"/>
        <item x="413"/>
        <item x="212"/>
        <item x="1093"/>
        <item x="2466"/>
        <item x="1865"/>
        <item x="1457"/>
        <item x="383"/>
        <item x="2134"/>
        <item x="2471"/>
        <item x="1097"/>
        <item x="94"/>
        <item x="420"/>
        <item x="562"/>
        <item x="1065"/>
        <item x="101"/>
        <item x="798"/>
        <item x="852"/>
        <item x="2544"/>
        <item x="605"/>
        <item x="380"/>
        <item x="2307"/>
        <item x="1761"/>
        <item x="916"/>
        <item x="1659"/>
        <item x="2176"/>
        <item x="1385"/>
        <item x="1100"/>
        <item x="862"/>
        <item x="1727"/>
        <item x="552"/>
        <item x="1818"/>
        <item x="1979"/>
        <item x="2241"/>
        <item x="1051"/>
        <item x="368"/>
        <item x="1936"/>
        <item x="1233"/>
        <item x="2225"/>
        <item x="351"/>
        <item x="477"/>
        <item x="1047"/>
        <item x="1178"/>
        <item x="1085"/>
        <item x="1127"/>
        <item x="294"/>
        <item x="1215"/>
        <item x="275"/>
        <item x="385"/>
        <item x="2131"/>
        <item x="2454"/>
        <item x="2245"/>
        <item x="419"/>
        <item x="336"/>
        <item x="1240"/>
        <item x="1222"/>
        <item x="2292"/>
        <item x="1803"/>
        <item x="1158"/>
        <item x="1653"/>
        <item x="56"/>
        <item x="449"/>
        <item x="585"/>
        <item x="1595"/>
        <item x="2294"/>
        <item x="1464"/>
        <item x="1044"/>
        <item x="1406"/>
        <item x="2360"/>
        <item x="789"/>
        <item x="848"/>
        <item x="1597"/>
        <item x="1046"/>
        <item x="2008"/>
        <item x="1073"/>
        <item x="375"/>
        <item x="1694"/>
        <item x="201"/>
        <item x="1184"/>
        <item x="777"/>
        <item x="89"/>
        <item x="93"/>
        <item x="1111"/>
        <item x="1756"/>
        <item x="2179"/>
        <item x="1459"/>
        <item x="2342"/>
        <item x="572"/>
        <item x="980"/>
        <item x="530"/>
        <item x="1004"/>
        <item x="2002"/>
        <item x="925"/>
        <item x="538"/>
        <item x="2254"/>
        <item x="202"/>
        <item x="721"/>
        <item x="1163"/>
        <item x="2287"/>
        <item x="2097"/>
        <item x="1002"/>
        <item x="243"/>
        <item x="1408"/>
        <item x="95"/>
        <item x="2119"/>
        <item x="2230"/>
        <item x="657"/>
        <item x="450"/>
        <item x="696"/>
        <item x="1161"/>
        <item x="1169"/>
        <item x="2250"/>
        <item x="1796"/>
        <item x="872"/>
        <item x="285"/>
        <item x="1092"/>
        <item x="678"/>
        <item x="525"/>
        <item x="277"/>
        <item x="601"/>
        <item x="1797"/>
        <item x="1441"/>
        <item x="1078"/>
        <item x="1327"/>
        <item x="423"/>
        <item x="998"/>
        <item x="1977"/>
        <item x="439"/>
        <item x="1997"/>
        <item x="1214"/>
        <item x="500"/>
        <item x="378"/>
        <item x="1099"/>
        <item x="1621"/>
        <item x="561"/>
        <item x="37"/>
        <item x="1643"/>
        <item x="817"/>
        <item x="1574"/>
        <item x="1402"/>
        <item x="2303"/>
        <item x="1839"/>
        <item x="2065"/>
        <item x="1258"/>
        <item x="656"/>
        <item x="542"/>
        <item x="1689"/>
        <item x="107"/>
        <item x="1003"/>
        <item x="447"/>
        <item x="83"/>
        <item x="744"/>
        <item x="1072"/>
        <item x="1091"/>
        <item x="296"/>
        <item x="23"/>
        <item x="2111"/>
        <item x="641"/>
        <item x="506"/>
        <item x="865"/>
        <item x="1707"/>
        <item x="55"/>
        <item x="1554"/>
        <item x="1953"/>
        <item x="482"/>
        <item x="2051"/>
        <item x="1962"/>
        <item x="1950"/>
        <item x="1737"/>
        <item x="86"/>
        <item x="2304"/>
        <item x="476"/>
        <item x="1358"/>
        <item x="1365"/>
        <item x="1079"/>
        <item x="1567"/>
        <item x="816"/>
        <item x="162"/>
        <item x="2223"/>
        <item x="1067"/>
        <item x="1477"/>
        <item x="903"/>
        <item x="226"/>
        <item x="637"/>
        <item x="1582"/>
        <item x="230"/>
        <item x="288"/>
        <item x="2153"/>
        <item x="2368"/>
        <item x="1846"/>
        <item x="1089"/>
        <item x="1602"/>
        <item x="160"/>
        <item x="421"/>
        <item x="1537"/>
        <item x="1892"/>
        <item x="2075"/>
        <item x="1833"/>
        <item x="842"/>
        <item x="1146"/>
        <item x="2000"/>
        <item x="977"/>
        <item x="1858"/>
        <item x="968"/>
        <item x="1969"/>
        <item x="1847"/>
        <item x="1396"/>
        <item x="1800"/>
        <item x="2353"/>
        <item x="1417"/>
        <item x="1455"/>
        <item x="168"/>
        <item x="989"/>
        <item x="463"/>
        <item x="1739"/>
        <item x="2514"/>
        <item x="540"/>
        <item x="410"/>
        <item x="1984"/>
        <item x="1458"/>
        <item x="1603"/>
        <item x="1539"/>
        <item x="2215"/>
        <item x="1269"/>
        <item x="1212"/>
        <item x="174"/>
        <item x="1452"/>
        <item x="1444"/>
        <item x="1600"/>
        <item x="1062"/>
        <item x="2061"/>
        <item x="1851"/>
        <item x="1805"/>
        <item x="1794"/>
        <item x="1050"/>
        <item x="2474"/>
        <item x="666"/>
        <item x="2197"/>
        <item x="271"/>
        <item x="1790"/>
        <item x="2295"/>
        <item x="344"/>
        <item x="1307"/>
        <item x="496"/>
        <item x="2132"/>
        <item x="1704"/>
        <item x="72"/>
        <item x="1793"/>
        <item x="390"/>
        <item x="2056"/>
        <item x="642"/>
        <item x="1645"/>
        <item x="1993"/>
        <item x="1601"/>
        <item x="1873"/>
        <item x="1383"/>
        <item x="2033"/>
        <item x="456"/>
        <item x="1724"/>
        <item x="1869"/>
        <item x="1568"/>
        <item x="504"/>
        <item x="1981"/>
        <item x="20"/>
        <item x="521"/>
        <item x="1120"/>
        <item x="1156"/>
        <item x="177"/>
        <item x="2232"/>
        <item x="1748"/>
        <item x="2432"/>
        <item x="29"/>
        <item x="1343"/>
        <item x="1074"/>
        <item x="761"/>
        <item x="2327"/>
        <item x="1183"/>
        <item x="952"/>
        <item x="619"/>
        <item x="36"/>
        <item x="1008"/>
        <item x="199"/>
        <item x="184"/>
        <item x="705"/>
        <item x="529"/>
        <item x="1560"/>
        <item x="424"/>
        <item x="1525"/>
        <item x="229"/>
        <item x="2116"/>
        <item x="533"/>
        <item x="2165"/>
        <item x="973"/>
        <item x="1961"/>
        <item x="1039"/>
        <item x="1265"/>
        <item x="1523"/>
        <item x="1279"/>
        <item x="762"/>
        <item x="2357"/>
        <item x="1569"/>
        <item x="1263"/>
        <item x="1533"/>
        <item x="393"/>
        <item x="279"/>
        <item x="2144"/>
        <item x="2311"/>
        <item x="1639"/>
        <item x="2477"/>
        <item x="227"/>
        <item x="1177"/>
        <item x="2054"/>
        <item x="1180"/>
        <item x="84"/>
        <item x="1826"/>
        <item x="1416"/>
        <item x="1692"/>
        <item x="1364"/>
        <item x="1874"/>
        <item x="399"/>
        <item x="1076"/>
        <item x="41"/>
        <item x="149"/>
        <item x="326"/>
        <item x="1253"/>
        <item x="90"/>
        <item x="1168"/>
        <item x="1951"/>
        <item x="2553"/>
        <item x="218"/>
        <item x="2411"/>
        <item x="1123"/>
        <item x="2552"/>
        <item x="195"/>
        <item x="280"/>
        <item x="1599"/>
        <item x="1708"/>
        <item x="604"/>
        <item x="189"/>
        <item x="595"/>
        <item x="1640"/>
        <item x="2367"/>
        <item x="712"/>
        <item x="1280"/>
        <item x="1367"/>
        <item x="1906"/>
        <item x="1630"/>
        <item x="366"/>
        <item x="1686"/>
        <item x="1119"/>
        <item x="871"/>
        <item x="67"/>
        <item x="493"/>
        <item x="307"/>
        <item x="1644"/>
        <item x="1965"/>
        <item x="2003"/>
        <item x="2314"/>
        <item x="80"/>
        <item x="932"/>
        <item x="1226"/>
        <item x="1736"/>
        <item x="2029"/>
        <item x="763"/>
        <item x="502"/>
        <item x="1576"/>
        <item x="1896"/>
        <item x="1735"/>
        <item x="1181"/>
        <item x="632"/>
        <item x="723"/>
        <item x="611"/>
        <item x="219"/>
        <item x="1137"/>
        <item x="1517"/>
        <item x="332"/>
        <item x="1389"/>
        <item x="70"/>
        <item x="1941"/>
        <item x="1442"/>
        <item x="1431"/>
        <item x="2300"/>
        <item x="1831"/>
        <item x="2055"/>
        <item x="548"/>
        <item x="1167"/>
        <item x="1017"/>
        <item x="228"/>
        <item x="886"/>
        <item x="1940"/>
        <item x="108"/>
        <item x="2256"/>
        <item x="1191"/>
        <item x="2491"/>
        <item x="1251"/>
        <item x="460"/>
        <item x="1331"/>
        <item x="356"/>
        <item x="2070"/>
        <item x="1382"/>
        <item x="614"/>
        <item x="2269"/>
        <item x="508"/>
        <item x="1244"/>
        <item x="1536"/>
        <item x="1174"/>
        <item x="2200"/>
        <item x="2038"/>
        <item x="2425"/>
        <item x="2386"/>
        <item x="2441"/>
        <item x="1947"/>
        <item x="1722"/>
        <item x="1491"/>
        <item x="1497"/>
        <item x="2309"/>
        <item x="1366"/>
        <item x="1260"/>
        <item x="1136"/>
        <item x="1498"/>
        <item x="34"/>
        <item x="2249"/>
        <item x="631"/>
        <item x="979"/>
        <item x="1562"/>
        <item x="748"/>
        <item x="1393"/>
        <item x="1154"/>
        <item x="2152"/>
        <item x="2356"/>
        <item x="1542"/>
        <item x="370"/>
        <item x="875"/>
        <item x="739"/>
        <item x="1963"/>
        <item x="560"/>
        <item x="2175"/>
        <item x="2162"/>
        <item x="2217"/>
        <item x="2103"/>
        <item x="2320"/>
        <item x="1189"/>
        <item x="2248"/>
        <item x="1670"/>
        <item x="1774"/>
        <item x="469"/>
        <item x="1556"/>
        <item x="2243"/>
        <item x="2333"/>
        <item x="956"/>
        <item x="334"/>
        <item x="295"/>
        <item x="1634"/>
        <item x="300"/>
        <item x="1241"/>
        <item x="391"/>
        <item x="215"/>
        <item x="1487"/>
        <item x="1445"/>
        <item x="88"/>
        <item x="1368"/>
        <item x="475"/>
        <item x="1192"/>
        <item x="2299"/>
        <item x="289"/>
        <item x="570"/>
        <item x="1751"/>
        <item x="1546"/>
        <item x="1674"/>
        <item x="345"/>
        <item x="1591"/>
        <item x="499"/>
        <item x="1249"/>
        <item x="1155"/>
        <item x="197"/>
        <item x="147"/>
        <item x="163"/>
        <item x="747"/>
        <item x="1777"/>
        <item x="1884"/>
        <item x="2464"/>
        <item x="2331"/>
        <item x="263"/>
        <item x="1198"/>
        <item x="1614"/>
        <item x="1412"/>
        <item x="2167"/>
        <item x="76"/>
        <item x="815"/>
        <item x="728"/>
        <item x="1732"/>
        <item x="1218"/>
        <item x="2313"/>
        <item x="1814"/>
        <item x="2381"/>
        <item x="1038"/>
        <item x="805"/>
        <item x="1071"/>
        <item x="1688"/>
        <item x="2142"/>
        <item x="1379"/>
        <item x="1090"/>
        <item x="537"/>
        <item x="1809"/>
        <item x="1134"/>
        <item x="1126"/>
        <item x="2036"/>
        <item x="858"/>
        <item x="1428"/>
        <item x="54"/>
        <item x="2043"/>
        <item x="1832"/>
        <item x="179"/>
        <item x="1217"/>
        <item x="1534"/>
        <item x="741"/>
        <item x="2547"/>
        <item x="1504"/>
        <item x="1589"/>
        <item x="2209"/>
        <item x="729"/>
        <item x="15"/>
        <item x="365"/>
        <item x="713"/>
        <item x="2221"/>
        <item x="2023"/>
        <item x="235"/>
        <item x="1681"/>
        <item x="471"/>
        <item x="38"/>
        <item x="44"/>
        <item x="1878"/>
        <item x="30"/>
        <item x="1357"/>
        <item x="2040"/>
        <item x="203"/>
        <item x="1552"/>
        <item x="905"/>
        <item x="1173"/>
        <item x="396"/>
        <item x="1462"/>
        <item x="1925"/>
        <item x="850"/>
        <item x="757"/>
        <item x="1302"/>
        <item x="437"/>
        <item x="2234"/>
        <item x="906"/>
        <item x="446"/>
        <item x="1529"/>
        <item x="2286"/>
        <item x="1424"/>
        <item x="599"/>
        <item x="418"/>
        <item x="2068"/>
        <item x="274"/>
        <item x="1475"/>
        <item x="18"/>
        <item x="1027"/>
        <item x="1680"/>
        <item x="2206"/>
        <item x="257"/>
        <item x="1153"/>
        <item x="487"/>
        <item x="483"/>
        <item x="314"/>
        <item x="790"/>
        <item x="389"/>
        <item x="855"/>
        <item x="173"/>
        <item x="2172"/>
        <item x="1750"/>
        <item x="1518"/>
        <item x="2275"/>
        <item x="1905"/>
        <item x="2018"/>
        <item x="75"/>
        <item x="2355"/>
        <item x="1075"/>
        <item x="1322"/>
        <item x="2025"/>
        <item x="2098"/>
        <item x="1931"/>
        <item x="53"/>
        <item x="1598"/>
        <item x="1255"/>
        <item x="958"/>
        <item x="1438"/>
        <item x="27"/>
        <item x="1363"/>
        <item x="1436"/>
        <item x="2224"/>
        <item x="1195"/>
        <item x="679"/>
        <item x="609"/>
        <item x="1604"/>
        <item x="2123"/>
        <item x="1823"/>
        <item x="176"/>
        <item x="1509"/>
        <item x="452"/>
        <item x="1139"/>
        <item x="596"/>
        <item x="661"/>
        <item x="2493"/>
        <item x="1752"/>
        <item x="2242"/>
        <item x="2285"/>
        <item x="2290"/>
        <item x="2557"/>
        <item x="1691"/>
        <item x="946"/>
        <item x="1932"/>
        <item x="786"/>
        <item x="1706"/>
        <item x="320"/>
        <item x="1773"/>
        <item x="1355"/>
        <item x="1916"/>
        <item x="1850"/>
        <item x="1398"/>
        <item x="1028"/>
        <item x="1145"/>
        <item x="2125"/>
        <item x="373"/>
        <item x="6"/>
        <item x="316"/>
        <item x="51"/>
        <item x="1310"/>
        <item x="1596"/>
        <item x="1580"/>
        <item x="170"/>
        <item x="1960"/>
        <item x="2030"/>
        <item x="1138"/>
        <item x="1403"/>
        <item x="1356"/>
        <item x="1411"/>
        <item x="1054"/>
        <item x="2429"/>
        <item x="1715"/>
        <item x="563"/>
        <item x="1933"/>
        <item x="2156"/>
        <item x="22"/>
        <item x="1384"/>
        <item x="470"/>
        <item x="2188"/>
        <item x="415"/>
        <item x="200"/>
        <item x="486"/>
        <item x="1821"/>
        <item x="2041"/>
        <item x="2550"/>
        <item x="1496"/>
        <item x="328"/>
        <item x="663"/>
        <item x="2504"/>
        <item x="861"/>
        <item x="315"/>
        <item x="2344"/>
        <item x="1257"/>
        <item x="1551"/>
        <item x="825"/>
        <item x="2143"/>
        <item x="2022"/>
        <item x="1782"/>
        <item x="628"/>
        <item x="2273"/>
        <item x="2083"/>
        <item x="767"/>
        <item x="2274"/>
        <item x="982"/>
        <item x="1563"/>
        <item x="1612"/>
        <item x="1786"/>
        <item x="774"/>
        <item x="1488"/>
        <item x="2455"/>
        <item x="220"/>
        <item x="167"/>
        <item x="551"/>
        <item x="2270"/>
        <item x="2189"/>
        <item x="404"/>
        <item x="2487"/>
        <item x="2272"/>
        <item x="1345"/>
        <item x="250"/>
        <item x="453"/>
        <item x="2276"/>
        <item x="645"/>
        <item x="883"/>
        <item x="311"/>
        <item x="2160"/>
        <item x="1380"/>
        <item x="700"/>
        <item x="1164"/>
        <item x="5"/>
        <item x="237"/>
        <item x="1125"/>
        <item x="1578"/>
        <item x="2554"/>
        <item x="962"/>
        <item x="2120"/>
        <item x="153"/>
        <item x="292"/>
        <item x="1336"/>
        <item x="2198"/>
        <item x="323"/>
        <item x="1512"/>
        <item x="2347"/>
        <item x="890"/>
        <item x="522"/>
        <item x="1268"/>
        <item x="1400"/>
        <item x="335"/>
        <item x="1637"/>
        <item x="1972"/>
        <item x="2261"/>
        <item x="286"/>
        <item x="2549"/>
        <item x="379"/>
        <item x="1314"/>
        <item x="8"/>
        <item x="1035"/>
        <item x="2050"/>
        <item x="2323"/>
        <item x="1471"/>
        <item x="465"/>
        <item x="2218"/>
        <item x="1031"/>
        <item x="1297"/>
        <item x="745"/>
        <item x="1926"/>
        <item x="2268"/>
        <item x="1555"/>
        <item x="2350"/>
        <item x="2319"/>
        <item x="1889"/>
        <item x="1500"/>
        <item x="1719"/>
        <item x="1660"/>
        <item x="1476"/>
        <item x="1549"/>
        <item x="1506"/>
        <item x="1654"/>
        <item x="1160"/>
        <item x="2091"/>
        <item x="1312"/>
        <item x="2059"/>
        <item x="1423"/>
        <item x="1584"/>
        <item x="321"/>
        <item x="155"/>
        <item x="1810"/>
        <item x="1316"/>
        <item x="791"/>
        <item x="152"/>
        <item x="1429"/>
        <item x="512"/>
        <item x="185"/>
        <item x="2090"/>
        <item x="2062"/>
        <item x="39"/>
        <item x="194"/>
        <item x="1693"/>
        <item x="206"/>
        <item x="1040"/>
        <item x="994"/>
        <item x="1082"/>
        <item x="462"/>
        <item x="736"/>
        <item x="1558"/>
        <item x="1983"/>
        <item x="1334"/>
        <item x="1"/>
        <item x="838"/>
        <item x="1638"/>
        <item x="612"/>
        <item x="1342"/>
        <item x="1607"/>
        <item x="2472"/>
        <item x="1397"/>
        <item x="655"/>
        <item x="181"/>
        <item x="934"/>
        <item x="1292"/>
        <item x="1820"/>
        <item x="1293"/>
        <item x="1010"/>
        <item x="1682"/>
        <item x="2475"/>
        <item x="406"/>
        <item x="1427"/>
        <item x="2385"/>
        <item x="232"/>
        <item x="584"/>
        <item x="1633"/>
        <item x="534"/>
        <item x="363"/>
        <item x="1626"/>
        <item x="2228"/>
        <item x="354"/>
        <item x="1486"/>
        <item x="752"/>
        <item x="1378"/>
        <item x="1489"/>
        <item x="1372"/>
        <item x="680"/>
        <item x="2081"/>
        <item x="531"/>
        <item x="912"/>
        <item x="25"/>
        <item x="1064"/>
        <item x="2265"/>
        <item x="665"/>
        <item x="1077"/>
        <item x="459"/>
        <item x="2375"/>
        <item x="1927"/>
        <item x="574"/>
        <item x="1817"/>
        <item x="1034"/>
        <item x="1550"/>
        <item x="1143"/>
        <item x="2193"/>
        <item x="2014"/>
        <item x="1883"/>
        <item x="1288"/>
        <item x="2150"/>
        <item x="820"/>
        <item x="151"/>
        <item x="297"/>
        <item x="1080"/>
        <item x="2244"/>
        <item x="1131"/>
        <item x="400"/>
        <item x="1144"/>
        <item x="1250"/>
        <item x="1059"/>
        <item x="2053"/>
        <item x="1967"/>
        <item x="895"/>
        <item x="813"/>
        <item x="2296"/>
        <item x="847"/>
        <item x="1351"/>
        <item x="874"/>
        <item x="1935"/>
        <item x="2163"/>
        <item x="1650"/>
        <item x="1335"/>
        <item x="1083"/>
        <item x="157"/>
        <item x="1087"/>
        <item x="2351"/>
        <item x="318"/>
        <item x="2082"/>
        <item x="444"/>
        <item x="1109"/>
        <item x="1923"/>
        <item x="330"/>
        <item x="1206"/>
        <item x="990"/>
        <item x="2107"/>
        <item x="1058"/>
        <item x="831"/>
        <item x="247"/>
        <item x="1527"/>
        <item x="545"/>
        <item x="2343"/>
        <item x="2072"/>
        <item x="795"/>
        <item x="754"/>
        <item x="526"/>
        <item x="312"/>
        <item x="148"/>
        <item x="2113"/>
        <item x="2034"/>
        <item x="248"/>
        <item x="376"/>
        <item x="1401"/>
        <item x="2114"/>
        <item x="2481"/>
        <item x="638"/>
        <item x="1247"/>
        <item x="284"/>
        <item x="2255"/>
        <item x="621"/>
        <item x="1232"/>
        <item x="2459"/>
        <item x="1259"/>
        <item x="1620"/>
        <item x="71"/>
        <item x="1278"/>
        <item x="2076"/>
        <item x="348"/>
        <item x="625"/>
        <item x="2240"/>
        <item x="1277"/>
        <item x="1519"/>
        <item x="718"/>
        <item x="2205"/>
        <item x="2196"/>
        <item x="138"/>
        <item x="2437"/>
        <item x="823"/>
        <item x="2556"/>
        <item x="1917"/>
        <item x="532"/>
        <item x="2264"/>
        <item x="2405"/>
        <item x="510"/>
        <item x="1387"/>
        <item x="1622"/>
        <item x="364"/>
        <item x="81"/>
        <item x="269"/>
        <item x="1474"/>
        <item x="1571"/>
        <item x="1673"/>
        <item x="1989"/>
        <item x="2020"/>
        <item x="1964"/>
        <item x="1949"/>
        <item x="52"/>
        <item x="1409"/>
        <item x="1347"/>
        <item x="1096"/>
        <item x="2133"/>
        <item x="42"/>
        <item x="329"/>
        <item x="2315"/>
        <item x="1526"/>
        <item x="1903"/>
        <item x="1837"/>
        <item x="2015"/>
        <item x="2510"/>
        <item x="1784"/>
        <item x="1658"/>
        <item x="244"/>
        <item x="2447"/>
        <item x="183"/>
        <item x="2212"/>
        <item x="2371"/>
        <item x="1530"/>
        <item x="2321"/>
        <item x="1141"/>
        <item x="1203"/>
        <item x="550"/>
        <item x="1341"/>
        <item x="887"/>
        <item x="999"/>
        <item x="974"/>
        <item x="480"/>
        <item x="1982"/>
        <item x="788"/>
        <item x="2558"/>
        <item x="1920"/>
        <item x="287"/>
        <item x="2148"/>
        <item x="397"/>
        <item x="266"/>
        <item x="1273"/>
        <item x="660"/>
        <item x="1197"/>
        <item x="2312"/>
        <item x="799"/>
        <item x="1147"/>
        <item x="567"/>
        <item x="2095"/>
        <item x="261"/>
        <item x="1224"/>
        <item x="1422"/>
        <item x="468"/>
        <item x="2482"/>
        <item x="639"/>
        <item x="1319"/>
        <item x="1060"/>
        <item x="1415"/>
        <item x="2346"/>
        <item x="1324"/>
        <item x="258"/>
        <item x="308"/>
        <item x="246"/>
        <item x="322"/>
        <item x="2252"/>
        <item x="498"/>
        <item x="1924"/>
        <item x="74"/>
        <item x="1187"/>
        <item x="2279"/>
        <item x="32"/>
        <item x="1394"/>
        <item x="509"/>
        <item x="2369"/>
        <item x="1225"/>
        <item x="2519"/>
        <item x="1175"/>
        <item x="2370"/>
        <item x="1945"/>
        <item x="978"/>
        <item x="1709"/>
        <item x="2377"/>
        <item x="822"/>
        <item x="2390"/>
        <item x="553"/>
        <item x="2137"/>
        <item x="1290"/>
        <item x="256"/>
        <item x="1200"/>
        <item x="1340"/>
        <item x="381"/>
        <item x="2427"/>
        <item x="362"/>
        <item x="2291"/>
        <item x="1106"/>
        <item x="851"/>
        <item x="270"/>
        <item x="1699"/>
        <item x="1677"/>
        <item x="1430"/>
        <item x="2298"/>
        <item x="1588"/>
        <item x="1021"/>
        <item x="513"/>
        <item x="2251"/>
        <item x="2105"/>
        <item x="1354"/>
        <item x="268"/>
        <item x="1683"/>
        <item x="1086"/>
        <item x="1824"/>
        <item x="1447"/>
        <item x="2267"/>
        <item x="1592"/>
        <item x="622"/>
        <item x="2257"/>
        <item x="1899"/>
        <item x="1887"/>
        <item x="1606"/>
        <item x="1373"/>
        <item x="374"/>
        <item x="2424"/>
        <item x="1162"/>
        <item x="2122"/>
        <item x="2283"/>
        <item x="1298"/>
        <item x="1992"/>
        <item x="668"/>
        <item x="719"/>
        <item x="2069"/>
        <item x="2448"/>
        <item x="546"/>
        <item x="2457"/>
        <item x="2202"/>
        <item x="1713"/>
        <item x="65"/>
        <item x="2503"/>
        <item x="205"/>
        <item x="281"/>
        <item x="1741"/>
        <item x="1685"/>
        <item x="97"/>
        <item x="91"/>
        <item x="1716"/>
        <item x="2387"/>
        <item x="1081"/>
        <item x="2210"/>
        <item x="2328"/>
        <item x="1170"/>
        <item x="2171"/>
        <item x="1505"/>
        <item x="1976"/>
        <item x="566"/>
        <item x="2511"/>
        <item x="1032"/>
        <item x="2128"/>
        <item x="382"/>
        <item x="2406"/>
        <item x="1986"/>
        <item x="1360"/>
        <item x="1285"/>
        <item x="346"/>
        <item x="1619"/>
        <item x="636"/>
        <item x="1684"/>
        <item x="1484"/>
        <item x="544"/>
        <item x="1204"/>
        <item x="2170"/>
        <item x="2080"/>
        <item x="2071"/>
        <item x="2316"/>
        <item x="2341"/>
        <item x="2417"/>
        <item x="971"/>
        <item x="1697"/>
        <item x="1128"/>
        <item x="310"/>
        <item x="358"/>
        <item x="2109"/>
        <item x="1276"/>
        <item x="398"/>
        <item x="1407"/>
        <item x="319"/>
        <item x="2141"/>
        <item x="2442"/>
        <item x="1921"/>
        <item x="2431"/>
        <item x="2112"/>
        <item x="66"/>
        <item x="2281"/>
        <item x="1337"/>
        <item x="1446"/>
        <item x="2488"/>
        <item x="1030"/>
        <item x="1615"/>
        <item x="2117"/>
        <item x="517"/>
        <item x="2136"/>
        <item x="422"/>
        <item x="2288"/>
        <item x="2379"/>
        <item x="2222"/>
        <item x="1172"/>
        <item x="1857"/>
        <item x="407"/>
        <item x="491"/>
        <item x="894"/>
        <item x="1646"/>
        <item x="204"/>
        <item x="2318"/>
        <item x="209"/>
        <item x="457"/>
        <item x="1687"/>
        <item x="1515"/>
        <item x="100"/>
        <item x="1532"/>
        <item x="1788"/>
        <item x="1520"/>
        <item x="403"/>
        <item x="1513"/>
        <item x="2087"/>
        <item x="304"/>
        <item x="1313"/>
        <item x="1978"/>
        <item x="629"/>
        <item x="239"/>
        <item x="2192"/>
        <item x="190"/>
        <item x="2007"/>
        <item x="857"/>
        <item x="1344"/>
        <item x="1564"/>
        <item x="63"/>
        <item x="2483"/>
        <item x="2220"/>
        <item x="720"/>
        <item x="1902"/>
        <item x="2166"/>
        <item x="2415"/>
        <item x="1541"/>
        <item x="193"/>
        <item x="282"/>
        <item x="1907"/>
        <item x="186"/>
        <item x="1130"/>
        <item x="495"/>
        <item x="1016"/>
        <item x="2359"/>
        <item x="1641"/>
        <item x="769"/>
        <item x="2523"/>
        <item x="2204"/>
        <item x="1590"/>
        <item x="2009"/>
        <item x="806"/>
        <item x="1033"/>
        <item x="198"/>
        <item x="388"/>
        <item x="2066"/>
        <item x="2208"/>
        <item x="603"/>
        <item x="1991"/>
        <item x="1151"/>
        <item x="1524"/>
        <item x="1762"/>
        <item x="2199"/>
        <item x="2536"/>
        <item x="1386"/>
        <item x="337"/>
        <item x="134"/>
        <item x="1439"/>
        <item x="473"/>
        <item x="291"/>
        <item x="172"/>
        <item x="2492"/>
        <item x="2433"/>
        <item x="2421"/>
        <item x="1730"/>
        <item x="1937"/>
        <item x="724"/>
        <item x="241"/>
        <item x="1939"/>
        <item x="2391"/>
        <item x="158"/>
        <item x="2378"/>
        <item x="1648"/>
        <item x="2096"/>
        <item x="1514"/>
        <item x="387"/>
        <item x="1481"/>
        <item x="1295"/>
        <item x="251"/>
        <item x="1772"/>
        <item x="359"/>
        <item x="1271"/>
        <item x="1467"/>
        <item x="2501"/>
        <item x="1877"/>
        <item x="1891"/>
        <item x="2326"/>
        <item x="2499"/>
        <item x="2246"/>
        <item x="2436"/>
        <item x="222"/>
        <item x="1990"/>
        <item x="216"/>
        <item x="1052"/>
        <item x="987"/>
        <item x="299"/>
        <item x="1221"/>
        <item x="2219"/>
        <item x="2201"/>
        <item x="2169"/>
        <item x="1490"/>
        <item x="1632"/>
        <item x="302"/>
        <item x="59"/>
        <item x="2229"/>
        <item x="490"/>
        <item x="2363"/>
        <item x="1651"/>
        <item x="57"/>
        <item x="411"/>
        <item x="2380"/>
        <item x="1618"/>
        <item x="2185"/>
        <item x="1973"/>
        <item x="169"/>
        <item x="214"/>
        <item x="2115"/>
        <item x="1863"/>
        <item x="2348"/>
        <item x="60"/>
        <item x="2329"/>
        <item x="1404"/>
        <item x="2533"/>
        <item x="1194"/>
        <item x="2211"/>
        <item x="1482"/>
        <item x="87"/>
        <item x="1952"/>
        <item x="2366"/>
        <item x="1230"/>
        <item x="2102"/>
        <item x="2093"/>
        <item x="1968"/>
        <item x="1636"/>
        <item x="1587"/>
        <item x="1499"/>
        <item x="2231"/>
        <item x="2045"/>
        <item x="2088"/>
        <item x="1975"/>
        <item x="2130"/>
        <item x="2099"/>
        <item x="264"/>
        <item x="35"/>
        <item x="1676"/>
        <item x="2010"/>
        <item x="2047"/>
        <item x="1934"/>
        <item x="2180"/>
        <item x="1392"/>
        <item x="102"/>
        <item x="1586"/>
        <item x="1726"/>
        <item x="9"/>
        <item x="1495"/>
        <item x="1710"/>
        <item x="1987"/>
        <item x="2422"/>
        <item x="1026"/>
        <item x="124"/>
        <item x="1112"/>
        <item x="2476"/>
        <item x="2064"/>
        <item x="2186"/>
        <item x="278"/>
        <item x="1390"/>
        <item x="2515"/>
        <item x="1635"/>
        <item x="2540"/>
        <item x="846"/>
        <item x="309"/>
        <item x="2374"/>
        <item x="711"/>
        <item x="2446"/>
        <item x="2046"/>
        <item x="50"/>
        <item x="2376"/>
        <item x="2336"/>
        <item x="386"/>
        <item x="1426"/>
        <item x="150"/>
        <item x="223"/>
        <item x="233"/>
        <item x="2089"/>
        <item x="1171"/>
        <item x="2"/>
        <item x="2104"/>
        <item x="1594"/>
        <item x="588"/>
        <item x="1511"/>
        <item x="2195"/>
        <item x="1543"/>
        <item x="1575"/>
        <item x="1061"/>
        <item x="2079"/>
        <item x="2074"/>
        <item x="1391"/>
        <item x="624"/>
        <item x="1388"/>
        <item x="1308"/>
        <item x="58"/>
        <item x="505"/>
        <item x="1359"/>
        <item x="2108"/>
        <item x="2282"/>
        <item x="1190"/>
        <item x="1095"/>
        <item x="911"/>
        <item x="963"/>
        <item x="1804"/>
        <item x="648"/>
        <item x="811"/>
        <item x="879"/>
        <item x="867"/>
        <item x="772"/>
        <item x="372"/>
        <item x="870"/>
        <item x="120"/>
        <item x="1009"/>
        <item x="2512"/>
        <item x="902"/>
        <item x="620"/>
        <item x="14"/>
        <item x="1830"/>
        <item x="2461"/>
        <item x="898"/>
        <item x="49"/>
        <item x="808"/>
        <item x="1102"/>
        <item x="845"/>
        <item x="722"/>
        <item x="947"/>
        <item x="78"/>
        <item x="1885"/>
        <item x="350"/>
        <item x="140"/>
        <item x="118"/>
        <item x="2407"/>
        <item x="2469"/>
        <item x="1036"/>
        <item x="2345"/>
        <item x="836"/>
        <item x="2395"/>
        <item x="1019"/>
        <item x="2463"/>
        <item x="2194"/>
        <item x="981"/>
        <item x="448"/>
        <item x="751"/>
        <item x="828"/>
        <item x="458"/>
        <item x="2498"/>
        <item x="1338"/>
        <item x="773"/>
        <item x="1770"/>
        <item x="889"/>
        <item x="834"/>
        <item x="667"/>
        <item x="146"/>
        <item x="915"/>
        <item x="1781"/>
        <item x="85"/>
        <item x="1893"/>
        <item x="2542"/>
        <item x="1853"/>
        <item x="2149"/>
        <item x="674"/>
        <item x="2508"/>
        <item x="2423"/>
        <item x="703"/>
        <item x="2392"/>
        <item x="909"/>
        <item x="2546"/>
        <item x="993"/>
        <item x="2402"/>
        <item x="1769"/>
        <item x="766"/>
        <item x="938"/>
        <item x="2539"/>
        <item x="0"/>
        <item x="1765"/>
        <item x="2562"/>
        <item x="2394"/>
        <item x="1838"/>
        <item x="516"/>
        <item x="740"/>
        <item x="598"/>
        <item x="2530"/>
        <item x="586"/>
        <item x="2419"/>
        <item x="644"/>
        <item x="650"/>
        <item x="755"/>
        <item x="2358"/>
        <item x="117"/>
        <item x="11"/>
        <item x="141"/>
        <item x="1012"/>
        <item x="1779"/>
        <item x="635"/>
        <item x="988"/>
        <item x="2452"/>
        <item x="144"/>
        <item x="210"/>
        <item x="2531"/>
        <item x="787"/>
        <item x="2410"/>
        <item x="559"/>
        <item x="1815"/>
        <item x="48"/>
        <item x="2526"/>
        <item x="2529"/>
        <item x="664"/>
        <item x="796"/>
        <item x="1844"/>
        <item x="2467"/>
        <item x="913"/>
        <item x="649"/>
        <item x="732"/>
        <item x="821"/>
        <item x="1211"/>
        <item x="2444"/>
        <item x="2364"/>
        <item x="1148"/>
        <item x="706"/>
        <item x="2537"/>
        <item x="812"/>
        <item x="349"/>
        <item x="693"/>
        <item x="1776"/>
        <item x="484"/>
        <item x="826"/>
        <item x="995"/>
        <item x="730"/>
        <item x="742"/>
        <item x="416"/>
        <item x="690"/>
        <item x="818"/>
        <item x="77"/>
        <item x="941"/>
        <item x="929"/>
        <item x="1881"/>
        <item x="2330"/>
        <item x="776"/>
        <item x="714"/>
        <item x="970"/>
        <item x="969"/>
        <item x="2543"/>
        <item x="797"/>
        <item x="885"/>
        <item x="606"/>
        <item x="694"/>
        <item x="2408"/>
        <item x="488"/>
        <item x="801"/>
        <item x="357"/>
        <item x="659"/>
        <item x="707"/>
        <item x="434"/>
        <item x="2541"/>
        <item x="568"/>
        <item x="2524"/>
        <item x="1900"/>
        <item x="783"/>
        <item x="435"/>
        <item x="79"/>
        <item x="115"/>
        <item x="2449"/>
        <item x="814"/>
        <item x="2450"/>
        <item x="959"/>
        <item x="1315"/>
        <item x="2383"/>
        <item x="132"/>
        <item x="1205"/>
        <item x="2354"/>
        <item x="682"/>
        <item x="3"/>
        <item x="1827"/>
        <item x="2434"/>
        <item x="819"/>
        <item x="964"/>
        <item x="208"/>
        <item x="792"/>
        <item x="569"/>
        <item x="835"/>
        <item x="2389"/>
        <item x="765"/>
        <item x="737"/>
        <item x="677"/>
        <item x="2507"/>
        <item x="1909"/>
        <item x="892"/>
        <item x="1001"/>
        <item x="427"/>
        <item x="156"/>
        <item x="2502"/>
        <item x="1325"/>
        <item x="884"/>
        <item x="2465"/>
        <item x="702"/>
        <item x="339"/>
        <item x="1836"/>
        <item x="749"/>
        <item x="1841"/>
        <item x="859"/>
        <item x="2535"/>
        <item x="2439"/>
        <item x="793"/>
        <item x="556"/>
        <item x="110"/>
        <item x="494"/>
        <item x="600"/>
        <item x="1283"/>
        <item x="743"/>
        <item x="2453"/>
        <item x="1228"/>
        <item x="2403"/>
        <item x="809"/>
        <item x="520"/>
        <item x="2401"/>
        <item x="725"/>
        <item x="324"/>
        <item x="673"/>
        <item x="914"/>
        <item x="2521"/>
        <item x="1229"/>
        <item x="646"/>
        <item x="2397"/>
        <item x="2527"/>
        <item x="178"/>
        <item x="2233"/>
        <item x="143"/>
        <item x="1014"/>
        <item x="467"/>
        <item x="891"/>
        <item x="1011"/>
        <item x="843"/>
        <item x="1835"/>
        <item x="109"/>
        <item x="2438"/>
        <item x="2534"/>
        <item x="1007"/>
        <item x="2559"/>
        <item x="1333"/>
        <item x="860"/>
        <item x="904"/>
        <item x="125"/>
        <item x="2151"/>
        <item x="942"/>
        <item x="2538"/>
        <item x="253"/>
        <item x="1370"/>
        <item x="92"/>
        <item x="697"/>
        <item x="996"/>
        <item x="114"/>
        <item x="616"/>
        <item x="2478"/>
        <item x="900"/>
        <item x="753"/>
        <item x="698"/>
        <item x="2516"/>
        <item x="1813"/>
        <item x="1110"/>
        <item x="2561"/>
        <item x="1266"/>
        <item x="985"/>
        <item x="907"/>
        <item x="634"/>
        <item x="760"/>
        <item x="691"/>
        <item x="715"/>
        <item x="1287"/>
        <item x="689"/>
        <item x="2435"/>
        <item x="2440"/>
        <item x="839"/>
        <item x="1013"/>
        <item x="12"/>
        <item x="708"/>
        <item x="1207"/>
        <item x="524"/>
        <item x="2486"/>
        <item x="1202"/>
        <item x="992"/>
        <item x="1320"/>
        <item x="2545"/>
        <item x="1237"/>
        <item x="2445"/>
        <item x="2382"/>
        <item x="684"/>
        <item x="2352"/>
        <item x="967"/>
        <item x="408"/>
        <item x="957"/>
        <item x="936"/>
        <item x="1375"/>
        <item x="1101"/>
        <item x="840"/>
        <item x="1882"/>
        <item x="733"/>
        <item x="1289"/>
        <item x="841"/>
        <item x="2399"/>
        <item x="2393"/>
        <item x="231"/>
        <item x="2426"/>
        <item x="126"/>
        <item x="1856"/>
        <item x="662"/>
        <item x="953"/>
        <item x="431"/>
        <item x="717"/>
        <item x="2443"/>
        <item x="882"/>
        <item x="2518"/>
        <item x="950"/>
        <item x="145"/>
        <item x="2373"/>
        <item x="2361"/>
        <item x="2495"/>
        <item x="937"/>
        <item x="129"/>
        <item x="853"/>
        <item x="127"/>
        <item x="2532"/>
        <item x="931"/>
        <item x="1227"/>
        <item x="2473"/>
        <item x="2548"/>
        <item x="893"/>
        <item x="573"/>
        <item x="770"/>
        <item x="122"/>
        <item x="1018"/>
        <item x="935"/>
        <item x="2485"/>
        <item x="1913"/>
        <item x="135"/>
        <item x="921"/>
        <item x="2525"/>
        <item x="523"/>
        <item x="121"/>
        <item x="1778"/>
        <item x="119"/>
        <item x="972"/>
        <item x="756"/>
        <item x="652"/>
        <item x="2489"/>
        <item x="864"/>
        <item x="2528"/>
        <item x="943"/>
        <item x="338"/>
        <item x="672"/>
        <item x="17"/>
        <item x="1898"/>
        <item x="654"/>
        <item x="920"/>
        <item x="699"/>
        <item x="73"/>
        <item x="683"/>
        <item x="112"/>
        <item x="1828"/>
        <item x="1311"/>
        <item x="966"/>
        <item x="2500"/>
        <item x="13"/>
        <item x="133"/>
        <item x="928"/>
        <item x="1957"/>
        <item x="1208"/>
        <item x="1910"/>
        <item x="2412"/>
        <item x="2362"/>
        <item x="983"/>
        <item x="123"/>
        <item x="2388"/>
        <item x="701"/>
        <item x="675"/>
        <item x="2560"/>
        <item x="873"/>
        <item x="2509"/>
        <item x="2414"/>
        <item x="1291"/>
        <item x="2413"/>
        <item x="2398"/>
        <item x="136"/>
        <item x="2372"/>
        <item x="803"/>
        <item x="432"/>
        <item x="2384"/>
        <item x="930"/>
        <item x="171"/>
        <item x="331"/>
        <item x="849"/>
        <item x="254"/>
        <item x="709"/>
        <item x="2340"/>
        <item x="2404"/>
        <item x="976"/>
        <item x="984"/>
        <item x="868"/>
        <item x="142"/>
        <item x="2497"/>
        <item x="515"/>
        <item x="16"/>
        <item x="1785"/>
        <item x="2409"/>
        <item t="default"/>
      </items>
    </pivotField>
    <pivotField showAll="0"/>
    <pivotField showAll="0"/>
    <pivotField showAll="0"/>
    <pivotField showAll="0"/>
    <pivotField showAll="0">
      <items count="3">
        <item x="0"/>
        <item x="1"/>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4"/>
  </rowFields>
  <rowItems count="3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t="grand">
      <x/>
    </i>
  </rowItems>
  <colFields count="1">
    <field x="-2"/>
  </colFields>
  <colItems count="2">
    <i>
      <x/>
    </i>
    <i i="1">
      <x v="1"/>
    </i>
  </colItems>
  <dataFields count="2">
    <dataField name="Sum of GrantAmount" fld="7" baseField="0" baseItem="0"/>
    <dataField name="Count of LoanNumber"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cioeconmicIndicator" xr10:uid="{69830B01-970D-43D2-BBE5-7D67B4D932EB}" sourceName="SocioeconmicIndicator">
  <pivotTables>
    <pivotTable tabId="10" name="PivotTable17"/>
  </pivotTables>
  <data>
    <tabular pivotCacheId="1908900369">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teranIndicator" xr10:uid="{454AC027-3184-4D82-A571-76CEB90DEEFB}" sourceName="VeteranIndicator">
  <pivotTables>
    <pivotTable tabId="10" name="PivotTable17"/>
  </pivotTables>
  <data>
    <tabular pivotCacheId="1908900369">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menOwnedIndicator" xr10:uid="{59CB7F9C-FA4A-4B9E-8D76-31F9078BB607}" sourceName="WomenOwnedIndicator">
  <pivotTables>
    <pivotTable tabId="10" name="PivotTable17"/>
  </pivotTables>
  <data>
    <tabular pivotCacheId="1908900369">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cioeconmicIndicator1" xr10:uid="{7FC3309B-D0F5-459D-BD39-C8B8F6AD593D}" sourceName="SocioeconmicIndicator">
  <pivotTables>
    <pivotTable tabId="8" name="PivotTable27"/>
  </pivotTables>
  <data>
    <tabular pivotCacheId="1908900369">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teranIndicator1" xr10:uid="{0B0608F8-B90F-4577-A917-745139EAAD59}" sourceName="VeteranIndicator">
  <pivotTables>
    <pivotTable tabId="8" name="PivotTable27"/>
  </pivotTables>
  <data>
    <tabular pivotCacheId="1908900369">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menOwnedIndicator1" xr10:uid="{CECDABB7-AEE8-4ECA-A7C8-E48502839FAB}" sourceName="WomenOwnedIndicator">
  <pivotTables>
    <pivotTable tabId="8" name="PivotTable27"/>
  </pivotTables>
  <data>
    <tabular pivotCacheId="1908900369">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cioeconmicIndicator 1" xr10:uid="{94AFDDAC-1B16-49CF-9576-F7CFBC2FDB7C}" cache="Slicer_SocioeconmicIndicator1" caption="SocioeconmicIndicator" rowHeight="241300"/>
  <slicer name="VeteranIndicator 1" xr10:uid="{D9AB3CAD-5E53-406C-9307-CFA948379B4A}" cache="Slicer_VeteranIndicator1" caption="VeteranIndicator" rowHeight="241300"/>
  <slicer name="WomenOwnedIndicator 1" xr10:uid="{7F730FA9-7D11-4664-B9A6-90FA1E2595DD}" cache="Slicer_WomenOwnedIndicator1" caption="WomenOwnedIndicato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cioeconmicIndicator" xr10:uid="{71947159-D67E-4259-AEF0-F1965A415ED5}" cache="Slicer_SocioeconmicIndicator" caption="SocioeconmicIndicator" rowHeight="241300"/>
  <slicer name="VeteranIndicator" xr10:uid="{1E30862D-0357-4FD7-873C-9831CE0E7813}" cache="Slicer_VeteranIndicator" caption="VeteranIndicator" rowHeight="241300"/>
  <slicer name="WomenOwnedIndicator" xr10:uid="{521FDF19-E838-4D86-AE5C-1C6C8B511625}" cache="Slicer_WomenOwnedIndicator" caption="WomenOwnedIndicato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56A306-7FDC-4CD0-9B5F-647D93F9FE52}" name="Table2" displayName="Table2" ref="A1:AE3" totalsRowShown="0">
  <autoFilter ref="A1:AE3" xr:uid="{DB56A306-7FDC-4CD0-9B5F-647D93F9FE52}"/>
  <tableColumns count="31">
    <tableColumn id="1" xr3:uid="{CEC527D6-0F79-4450-8F84-AD9A9A5CB129}" name="LoanNumber"/>
    <tableColumn id="2" xr3:uid="{F127F01A-9885-4B4D-9342-9E8976CCC5C5}" name="ApprovalDate" dataDxfId="105"/>
    <tableColumn id="3" xr3:uid="{83E23E75-C54F-42C4-96D5-537FAEA48035}" name="BusinessName"/>
    <tableColumn id="4" xr3:uid="{D3450655-1A15-417C-B231-29DBB5894D3E}" name="BusinessAddress"/>
    <tableColumn id="5" xr3:uid="{311E96BE-1102-4A54-A3B9-F1B08978DD1E}" name="BusinessCity"/>
    <tableColumn id="6" xr3:uid="{F25BB2EB-681E-42CD-B795-EA8F14639A46}" name="BusinessState"/>
    <tableColumn id="7" xr3:uid="{34D7BD98-8CDA-4311-88DD-3C52F9AAB889}" name="BusinessZip"/>
    <tableColumn id="8" xr3:uid="{97774287-1EC6-4287-B766-15DB7D8D0030}" name="GrantAmount"/>
    <tableColumn id="9" xr3:uid="{D85F45DF-80BD-4CC6-BDC1-65B679A52327}" name="FranchiseName"/>
    <tableColumn id="10" xr3:uid="{1EBCE76A-D9BA-4422-BCA0-9B2BEE22090B}" name="RuralUrbanIndicator"/>
    <tableColumn id="11" xr3:uid="{BA098ADA-2F83-4C68-8901-8D0844399136}" name="HubzoneIndicator"/>
    <tableColumn id="12" xr3:uid="{719761E8-EF5F-46AB-9452-7A247D96C5F1}" name="CD"/>
    <tableColumn id="13" xr3:uid="{1EF3E0BC-80EE-4852-803B-9A3EE87F4C5F}" name="grant_purp_cons_outdoor_seating"/>
    <tableColumn id="14" xr3:uid="{80A83BDE-836C-4CEE-8C3C-9ED48F8F2901}" name="grant_purpose_covered_supplier"/>
    <tableColumn id="15" xr3:uid="{B56CC812-2BDB-44FB-9021-0EBBB32C9A30}" name="grant_purpose_debt"/>
    <tableColumn id="16" xr3:uid="{D285C829-B038-46A3-B019-1F103E623994}" name="grant_purpose_food"/>
    <tableColumn id="17" xr3:uid="{247B0437-A899-430C-982F-FE17F40C9107}" name="grant_purpose_maintenance_indoor"/>
    <tableColumn id="18" xr3:uid="{AD36560C-A426-41FF-B8A4-C6C27949516D}" name="grant_purpose_operations"/>
    <tableColumn id="19" xr3:uid="{8757C32D-0231-434F-92FB-782BD89FDC71}" name="grant_purpose_payroll"/>
    <tableColumn id="20" xr3:uid="{550531F2-144E-4994-9AF8-E19315633D0C}" name="grant_purpose_rent"/>
    <tableColumn id="21" xr3:uid="{F59D0AD2-0107-4137-86DB-CC6C55F5FC14}" name="grant_purpose_supplies"/>
    <tableColumn id="22" xr3:uid="{933C4EBC-F589-4861-92A4-229846CFAC81}" name="grant_purpose_utility"/>
    <tableColumn id="23" xr3:uid="{AB1FAF5F-44AA-4847-BC70-04CE46BE3677}" name="LegalOrganizationType"/>
    <tableColumn id="24" xr3:uid="{6A69E1CD-2944-4C13-A08D-43EA3F5B9839}" name="LMIIndicator"/>
    <tableColumn id="25" xr3:uid="{8DF70B98-BC50-4E4A-A536-F8E8A4AE9D6F}" name="SocioeconmicIndicator"/>
    <tableColumn id="26" xr3:uid="{994FF18D-D2E3-4E6D-87F7-6714AEAF50C4}" name="VeteranIndicator"/>
    <tableColumn id="27" xr3:uid="{12203E53-91CA-4009-B46E-F777B03C09CE}" name="WomenOwnedIndicator"/>
    <tableColumn id="28" xr3:uid="{20ED383A-1D80-4656-A368-ACC101B2512E}" name="RestaurantType"/>
    <tableColumn id="29" xr3:uid="{43BC3E27-F46F-4E4D-ACC9-45E23308FF4B}" name="Grant Count by State"/>
    <tableColumn id="30" xr3:uid="{32ABE481-1C85-4DEE-9523-602C225284DC}" name="Grant Amt Sum by State"/>
    <tableColumn id="31" xr3:uid="{9516E0F9-73C1-4A84-90D5-7AC894AF26DF}" name="BusinessCity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2570" totalsRowCount="1">
  <autoFilter ref="A1:AB2569" xr:uid="{00000000-000C-0000-FFFF-FFFF00000000}"/>
  <sortState xmlns:xlrd2="http://schemas.microsoft.com/office/spreadsheetml/2017/richdata2" ref="A2:AB2569">
    <sortCondition ref="E1:E2569"/>
  </sortState>
  <tableColumns count="28">
    <tableColumn id="1" xr3:uid="{00000000-0010-0000-0000-000001000000}" name="LoanNumber"/>
    <tableColumn id="2" xr3:uid="{00000000-0010-0000-0000-000002000000}" name="ApprovalDate" dataDxfId="68" totalsRowDxfId="67"/>
    <tableColumn id="3" xr3:uid="{00000000-0010-0000-0000-000003000000}" name="BusinessName"/>
    <tableColumn id="4" xr3:uid="{00000000-0010-0000-0000-000004000000}" name="BusinessAddress"/>
    <tableColumn id="5" xr3:uid="{00000000-0010-0000-0000-000005000000}" name="BusinessCity"/>
    <tableColumn id="6" xr3:uid="{00000000-0010-0000-0000-000006000000}" name="BusinessState"/>
    <tableColumn id="7" xr3:uid="{00000000-0010-0000-0000-000007000000}" name="BusinessZip"/>
    <tableColumn id="8" xr3:uid="{00000000-0010-0000-0000-000008000000}" name="GrantAmount" totalsRowFunction="custom" dataDxfId="66" totalsRowDxfId="65" dataCellStyle="Currency" totalsRowCellStyle="Currency">
      <totalsRowFormula>SUM(Table1[GrantAmount])</totalsRowFormula>
    </tableColumn>
    <tableColumn id="9" xr3:uid="{00000000-0010-0000-0000-000009000000}" name="FranchiseName"/>
    <tableColumn id="10" xr3:uid="{00000000-0010-0000-0000-00000A000000}" name="RuralUrbanIndicator"/>
    <tableColumn id="11" xr3:uid="{00000000-0010-0000-0000-00000B000000}" name="HubzoneIndicator"/>
    <tableColumn id="12" xr3:uid="{00000000-0010-0000-0000-00000C000000}" name="CD"/>
    <tableColumn id="13" xr3:uid="{00000000-0010-0000-0000-00000D000000}" name="grant_purp_cons_outdoor_seating"/>
    <tableColumn id="14" xr3:uid="{00000000-0010-0000-0000-00000E000000}" name="grant_purpose_covered_supplier"/>
    <tableColumn id="15" xr3:uid="{00000000-0010-0000-0000-00000F000000}" name="grant_purpose_debt"/>
    <tableColumn id="16" xr3:uid="{00000000-0010-0000-0000-000010000000}" name="grant_purpose_food"/>
    <tableColumn id="17" xr3:uid="{00000000-0010-0000-0000-000011000000}" name="grant_purpose_maintenance_indoor"/>
    <tableColumn id="18" xr3:uid="{00000000-0010-0000-0000-000012000000}" name="grant_purpose_operations"/>
    <tableColumn id="19" xr3:uid="{00000000-0010-0000-0000-000013000000}" name="grant_purpose_payroll"/>
    <tableColumn id="20" xr3:uid="{00000000-0010-0000-0000-000014000000}" name="grant_purpose_rent"/>
    <tableColumn id="21" xr3:uid="{00000000-0010-0000-0000-000015000000}" name="grant_purpose_supplies"/>
    <tableColumn id="22" xr3:uid="{00000000-0010-0000-0000-000016000000}" name="grant_purpose_utility"/>
    <tableColumn id="23" xr3:uid="{00000000-0010-0000-0000-000017000000}" name="LegalOrganizationType"/>
    <tableColumn id="24" xr3:uid="{00000000-0010-0000-0000-000018000000}" name="LMIIndicator"/>
    <tableColumn id="25" xr3:uid="{00000000-0010-0000-0000-000019000000}" name="SocioeconmicIndicator"/>
    <tableColumn id="26" xr3:uid="{00000000-0010-0000-0000-00001A000000}" name="VeteranIndicator"/>
    <tableColumn id="27" xr3:uid="{00000000-0010-0000-0000-00001B000000}" name="WomenOwnedIndicator"/>
    <tableColumn id="28" xr3:uid="{00000000-0010-0000-0000-00001C000000}" name="Restaurant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CE3AB-38E8-4D6B-92BF-A71F3A62C0B1}">
  <dimension ref="A1:AE3"/>
  <sheetViews>
    <sheetView workbookViewId="0">
      <selection sqref="A1:AE3"/>
    </sheetView>
  </sheetViews>
  <sheetFormatPr defaultRowHeight="14.25" x14ac:dyDescent="0.45"/>
  <cols>
    <col min="1" max="1" width="13.1328125" customWidth="1"/>
    <col min="2" max="2" width="13.796875" customWidth="1"/>
    <col min="3" max="3" width="14.46484375" customWidth="1"/>
    <col min="4" max="4" width="16.265625" customWidth="1"/>
    <col min="5" max="5" width="12.73046875" customWidth="1"/>
    <col min="6" max="6" width="13.86328125" customWidth="1"/>
    <col min="7" max="7" width="12.1328125" customWidth="1"/>
    <col min="8" max="8" width="13.796875" customWidth="1"/>
    <col min="9" max="9" width="15.06640625" customWidth="1"/>
    <col min="10" max="10" width="19.06640625" customWidth="1"/>
    <col min="11" max="11" width="17.1328125" customWidth="1"/>
    <col min="13" max="13" width="30.73046875" customWidth="1"/>
    <col min="14" max="14" width="29.53125" customWidth="1"/>
    <col min="15" max="16" width="19.265625" customWidth="1"/>
    <col min="17" max="17" width="32.3984375" customWidth="1"/>
    <col min="18" max="18" width="24.265625" customWidth="1"/>
    <col min="19" max="19" width="21.06640625" customWidth="1"/>
    <col min="20" max="20" width="18.86328125" customWidth="1"/>
    <col min="21" max="21" width="22.19921875" customWidth="1"/>
    <col min="22" max="22" width="20.19921875" customWidth="1"/>
    <col min="23" max="23" width="21.06640625" customWidth="1"/>
    <col min="24" max="24" width="12.86328125" customWidth="1"/>
    <col min="25" max="25" width="21" customWidth="1"/>
    <col min="26" max="26" width="16.33203125" customWidth="1"/>
    <col min="27" max="27" width="22.265625" customWidth="1"/>
    <col min="28" max="28" width="15.3984375" customWidth="1"/>
    <col min="29" max="29" width="19.59765625" customWidth="1"/>
    <col min="30" max="30" width="22.265625" customWidth="1"/>
    <col min="31" max="31" width="13.73046875" customWidth="1"/>
  </cols>
  <sheetData>
    <row r="1" spans="1:3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6090</v>
      </c>
      <c r="AD1" t="s">
        <v>6091</v>
      </c>
      <c r="AE1" t="s">
        <v>6092</v>
      </c>
    </row>
    <row r="2" spans="1:31" x14ac:dyDescent="0.45">
      <c r="A2">
        <v>7615138907</v>
      </c>
      <c r="B2" s="1">
        <v>44323</v>
      </c>
      <c r="C2" t="s">
        <v>3489</v>
      </c>
      <c r="D2" t="s">
        <v>3490</v>
      </c>
      <c r="E2" t="s">
        <v>657</v>
      </c>
      <c r="F2" t="s">
        <v>5651</v>
      </c>
      <c r="G2" t="s">
        <v>5801</v>
      </c>
      <c r="H2">
        <v>147907</v>
      </c>
      <c r="J2" t="s">
        <v>42</v>
      </c>
      <c r="K2" t="s">
        <v>30</v>
      </c>
      <c r="L2" t="s">
        <v>127</v>
      </c>
      <c r="M2" t="s">
        <v>29</v>
      </c>
      <c r="N2" t="s">
        <v>29</v>
      </c>
      <c r="O2" t="s">
        <v>29</v>
      </c>
      <c r="P2" t="s">
        <v>30</v>
      </c>
      <c r="Q2" t="s">
        <v>29</v>
      </c>
      <c r="R2" t="s">
        <v>30</v>
      </c>
      <c r="S2" t="s">
        <v>30</v>
      </c>
      <c r="T2" t="s">
        <v>30</v>
      </c>
      <c r="U2" t="s">
        <v>30</v>
      </c>
      <c r="V2" t="s">
        <v>30</v>
      </c>
      <c r="W2" t="s">
        <v>31</v>
      </c>
      <c r="X2" t="s">
        <v>30</v>
      </c>
      <c r="Y2" t="s">
        <v>30</v>
      </c>
      <c r="Z2" t="s">
        <v>29</v>
      </c>
      <c r="AA2" t="s">
        <v>30</v>
      </c>
      <c r="AB2" t="s">
        <v>32</v>
      </c>
      <c r="AC2">
        <v>0</v>
      </c>
      <c r="AD2">
        <v>0</v>
      </c>
    </row>
    <row r="3" spans="1:31" x14ac:dyDescent="0.45">
      <c r="A3">
        <v>2335149005</v>
      </c>
      <c r="B3" s="1">
        <v>44331</v>
      </c>
      <c r="C3" t="s">
        <v>865</v>
      </c>
      <c r="D3" t="s">
        <v>866</v>
      </c>
      <c r="E3" t="s">
        <v>657</v>
      </c>
      <c r="F3" t="s">
        <v>5651</v>
      </c>
      <c r="G3" t="s">
        <v>5801</v>
      </c>
      <c r="H3">
        <v>756933</v>
      </c>
      <c r="J3" t="s">
        <v>42</v>
      </c>
      <c r="K3" t="s">
        <v>30</v>
      </c>
      <c r="L3" t="s">
        <v>127</v>
      </c>
      <c r="M3" t="s">
        <v>29</v>
      </c>
      <c r="N3" t="s">
        <v>30</v>
      </c>
      <c r="O3" t="s">
        <v>29</v>
      </c>
      <c r="P3" t="s">
        <v>30</v>
      </c>
      <c r="Q3" t="s">
        <v>30</v>
      </c>
      <c r="R3" t="s">
        <v>30</v>
      </c>
      <c r="S3" t="s">
        <v>30</v>
      </c>
      <c r="T3" t="s">
        <v>29</v>
      </c>
      <c r="U3" t="s">
        <v>30</v>
      </c>
      <c r="V3" t="s">
        <v>30</v>
      </c>
      <c r="W3" t="s">
        <v>40</v>
      </c>
      <c r="X3" t="s">
        <v>30</v>
      </c>
      <c r="Y3" t="s">
        <v>30</v>
      </c>
      <c r="Z3" t="s">
        <v>29</v>
      </c>
      <c r="AA3" t="s">
        <v>30</v>
      </c>
      <c r="AB3" t="s">
        <v>32</v>
      </c>
      <c r="AC3">
        <v>0</v>
      </c>
      <c r="AD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ABAAD-207A-470D-86AC-09034016D839}">
  <sheetPr>
    <tabColor theme="7"/>
  </sheetPr>
  <dimension ref="C1:W199"/>
  <sheetViews>
    <sheetView tabSelected="1" zoomScale="70" zoomScaleNormal="70" workbookViewId="0">
      <selection activeCell="X41" sqref="X41"/>
    </sheetView>
  </sheetViews>
  <sheetFormatPr defaultRowHeight="14.25" x14ac:dyDescent="0.45"/>
  <cols>
    <col min="3" max="3" width="2.6640625" customWidth="1"/>
    <col min="5" max="5" width="16.73046875" bestFit="1" customWidth="1"/>
    <col min="6" max="6" width="11.73046875" bestFit="1" customWidth="1"/>
    <col min="7" max="7" width="14.73046875" bestFit="1" customWidth="1"/>
    <col min="8" max="8" width="19.53125" bestFit="1" customWidth="1"/>
    <col min="10" max="12" width="24.06640625" customWidth="1"/>
    <col min="13" max="13" width="9.06640625" customWidth="1"/>
    <col min="14" max="14" width="16.33203125" bestFit="1" customWidth="1"/>
    <col min="15" max="15" width="21.59765625" customWidth="1"/>
    <col min="20" max="20" width="2.3984375" style="19" customWidth="1"/>
    <col min="21" max="23" width="9.06640625" style="19"/>
  </cols>
  <sheetData>
    <row r="1" spans="3:23" ht="14.65" thickBot="1" x14ac:dyDescent="0.5">
      <c r="C1" s="29"/>
      <c r="D1" s="24"/>
      <c r="E1" s="25"/>
      <c r="F1" s="25"/>
      <c r="G1" s="25"/>
      <c r="H1" s="25"/>
      <c r="I1" s="25"/>
      <c r="J1" s="25"/>
      <c r="K1" s="25"/>
      <c r="L1" s="25"/>
      <c r="M1" s="25"/>
      <c r="N1" s="25"/>
      <c r="O1" s="25"/>
      <c r="P1" s="25"/>
      <c r="Q1" s="25"/>
      <c r="R1" s="25"/>
      <c r="S1" s="26"/>
      <c r="T1" s="30"/>
      <c r="U1" s="20"/>
      <c r="V1" s="20"/>
      <c r="W1" s="20"/>
    </row>
    <row r="2" spans="3:23" ht="33.4" x14ac:dyDescent="0.45">
      <c r="C2" s="31"/>
      <c r="D2" s="65" t="s">
        <v>6086</v>
      </c>
      <c r="E2" s="66"/>
      <c r="F2" s="66"/>
      <c r="G2" s="66"/>
      <c r="H2" s="66"/>
      <c r="I2" s="66"/>
      <c r="J2" s="66"/>
      <c r="K2" s="66"/>
      <c r="L2" s="66"/>
      <c r="M2" s="66"/>
      <c r="N2" s="66"/>
      <c r="O2" s="66"/>
      <c r="P2" s="66"/>
      <c r="Q2" s="66"/>
      <c r="R2" s="66"/>
      <c r="S2" s="67"/>
      <c r="T2" s="32"/>
      <c r="U2" s="21"/>
      <c r="V2" s="21"/>
      <c r="W2" s="21"/>
    </row>
    <row r="3" spans="3:23" ht="27" customHeight="1" x14ac:dyDescent="0.45">
      <c r="C3" s="31"/>
      <c r="D3" s="68" t="s">
        <v>6067</v>
      </c>
      <c r="E3" s="69"/>
      <c r="F3" s="69"/>
      <c r="G3" s="69"/>
      <c r="H3" s="69"/>
      <c r="I3" s="69"/>
      <c r="J3" s="69"/>
      <c r="K3" s="69"/>
      <c r="L3" s="69"/>
      <c r="M3" s="69"/>
      <c r="N3" s="69"/>
      <c r="O3" s="69"/>
      <c r="P3" s="69"/>
      <c r="Q3" s="69"/>
      <c r="R3" s="69"/>
      <c r="S3" s="70"/>
      <c r="T3" s="33"/>
      <c r="U3" s="22"/>
      <c r="V3" s="22"/>
      <c r="W3" s="22"/>
    </row>
    <row r="4" spans="3:23" x14ac:dyDescent="0.45">
      <c r="C4" s="31"/>
      <c r="D4" s="71" t="s">
        <v>6068</v>
      </c>
      <c r="E4" s="72"/>
      <c r="F4" s="72"/>
      <c r="G4" s="72"/>
      <c r="H4" s="72"/>
      <c r="I4" s="72"/>
      <c r="J4" s="72"/>
      <c r="K4" s="72"/>
      <c r="L4" s="72"/>
      <c r="M4" s="72"/>
      <c r="N4" s="72"/>
      <c r="O4" s="72"/>
      <c r="P4" s="72"/>
      <c r="Q4" s="72"/>
      <c r="R4" s="72"/>
      <c r="S4" s="73"/>
      <c r="T4" s="34"/>
      <c r="U4" s="23"/>
      <c r="V4" s="23"/>
      <c r="W4" s="23"/>
    </row>
    <row r="5" spans="3:23" x14ac:dyDescent="0.45">
      <c r="C5" s="31"/>
      <c r="D5" s="37"/>
      <c r="E5" s="27"/>
      <c r="F5" s="27"/>
      <c r="G5" s="27"/>
      <c r="H5" s="27"/>
      <c r="I5" s="27"/>
      <c r="J5" s="27"/>
      <c r="K5" s="27"/>
      <c r="L5" s="27"/>
      <c r="M5" s="27"/>
      <c r="N5" s="27"/>
      <c r="O5" s="27"/>
      <c r="P5" s="27"/>
      <c r="Q5" s="27"/>
      <c r="R5" s="27"/>
      <c r="S5" s="38"/>
      <c r="T5" s="35"/>
    </row>
    <row r="6" spans="3:23" ht="14.65" thickBot="1" x14ac:dyDescent="0.5">
      <c r="C6" s="31"/>
      <c r="D6" s="37"/>
      <c r="E6" s="8"/>
      <c r="F6" s="7"/>
      <c r="G6" s="27"/>
      <c r="H6" s="27"/>
      <c r="I6" s="27"/>
      <c r="J6" s="27"/>
      <c r="K6" s="27"/>
      <c r="L6" s="27"/>
      <c r="M6" s="27"/>
      <c r="N6" s="27"/>
      <c r="O6" s="27"/>
      <c r="P6" s="27"/>
      <c r="Q6" s="27"/>
      <c r="R6" s="27"/>
      <c r="S6" s="38"/>
      <c r="T6" s="35"/>
    </row>
    <row r="7" spans="3:23" ht="14.25" customHeight="1" x14ac:dyDescent="0.45">
      <c r="C7" s="31"/>
      <c r="D7" s="37"/>
      <c r="E7" s="27"/>
      <c r="F7" s="53" t="s">
        <v>6088</v>
      </c>
      <c r="G7" s="54"/>
      <c r="H7" s="54"/>
      <c r="I7" s="57">
        <v>2568</v>
      </c>
      <c r="J7" s="58"/>
      <c r="K7" s="53" t="s">
        <v>6087</v>
      </c>
      <c r="L7" s="54"/>
      <c r="M7" s="54"/>
      <c r="N7" s="61">
        <f>SUM(Table1[GrantAmount])</f>
        <v>645610228.63000095</v>
      </c>
      <c r="O7" s="62"/>
      <c r="P7" s="27"/>
      <c r="Q7" s="27"/>
      <c r="R7" s="27"/>
      <c r="S7" s="38"/>
      <c r="T7" s="35"/>
    </row>
    <row r="8" spans="3:23" ht="14.25" customHeight="1" thickBot="1" x14ac:dyDescent="0.5">
      <c r="C8" s="31"/>
      <c r="D8" s="37"/>
      <c r="E8" s="27"/>
      <c r="F8" s="55"/>
      <c r="G8" s="56"/>
      <c r="H8" s="56"/>
      <c r="I8" s="59"/>
      <c r="J8" s="60"/>
      <c r="K8" s="55"/>
      <c r="L8" s="56"/>
      <c r="M8" s="56"/>
      <c r="N8" s="63"/>
      <c r="O8" s="64"/>
      <c r="P8" s="27"/>
      <c r="Q8" s="27"/>
      <c r="R8" s="27"/>
      <c r="S8" s="38"/>
      <c r="T8" s="35"/>
    </row>
    <row r="9" spans="3:23" x14ac:dyDescent="0.45">
      <c r="C9" s="31"/>
      <c r="D9" s="37"/>
      <c r="E9" s="27"/>
      <c r="F9" s="27"/>
      <c r="G9" s="27"/>
      <c r="H9" s="27"/>
      <c r="I9" s="27"/>
      <c r="J9" s="27"/>
      <c r="K9" s="27"/>
      <c r="L9" s="27"/>
      <c r="M9" s="27"/>
      <c r="N9" s="27"/>
      <c r="O9" s="27"/>
      <c r="P9" s="27"/>
      <c r="Q9" s="27"/>
      <c r="R9" s="27"/>
      <c r="S9" s="38"/>
      <c r="T9" s="35"/>
    </row>
    <row r="10" spans="3:23" x14ac:dyDescent="0.45">
      <c r="C10" s="31"/>
      <c r="D10" s="37"/>
      <c r="E10" s="27"/>
      <c r="F10" s="27"/>
      <c r="G10" s="27"/>
      <c r="H10" s="27"/>
      <c r="I10" s="27"/>
      <c r="J10" s="27"/>
      <c r="K10" s="27"/>
      <c r="L10" s="27"/>
      <c r="M10" s="27"/>
      <c r="N10" s="27"/>
      <c r="O10" s="27"/>
      <c r="P10" s="27"/>
      <c r="Q10" s="27"/>
      <c r="R10" s="27"/>
      <c r="S10" s="38"/>
      <c r="T10" s="35"/>
    </row>
    <row r="11" spans="3:23" x14ac:dyDescent="0.45">
      <c r="C11" s="31"/>
      <c r="D11" s="37"/>
      <c r="E11" s="27"/>
      <c r="F11" s="27"/>
      <c r="G11" s="27"/>
      <c r="H11" s="27"/>
      <c r="I11" s="27"/>
      <c r="J11" s="27"/>
      <c r="K11" s="27"/>
      <c r="L11" s="27"/>
      <c r="M11" s="27"/>
      <c r="N11" s="27"/>
      <c r="O11" s="27"/>
      <c r="P11" s="27"/>
      <c r="Q11" s="27"/>
      <c r="R11" s="27"/>
      <c r="S11" s="38"/>
      <c r="T11" s="35"/>
    </row>
    <row r="12" spans="3:23" ht="18" x14ac:dyDescent="0.55000000000000004">
      <c r="C12" s="31"/>
      <c r="D12" s="37"/>
      <c r="E12" s="27"/>
      <c r="F12" s="27"/>
      <c r="G12" s="27"/>
      <c r="H12" s="27"/>
      <c r="I12" s="27"/>
      <c r="J12" s="27"/>
      <c r="K12" s="28"/>
      <c r="L12" s="27"/>
      <c r="M12" s="27"/>
      <c r="N12" s="27"/>
      <c r="O12" s="27"/>
      <c r="P12" s="27"/>
      <c r="Q12" s="27"/>
      <c r="R12" s="27"/>
      <c r="S12" s="38"/>
      <c r="T12" s="35"/>
    </row>
    <row r="13" spans="3:23" x14ac:dyDescent="0.45">
      <c r="C13" s="31"/>
      <c r="D13" s="37"/>
      <c r="E13" s="27"/>
      <c r="F13" s="27"/>
      <c r="G13" s="27"/>
      <c r="H13" s="27"/>
      <c r="I13" s="27"/>
      <c r="J13" s="27"/>
      <c r="K13" s="27"/>
      <c r="L13" s="27"/>
      <c r="M13" s="27"/>
      <c r="N13" s="27"/>
      <c r="O13" s="27"/>
      <c r="P13" s="27"/>
      <c r="Q13" s="27"/>
      <c r="R13" s="27"/>
      <c r="S13" s="38"/>
      <c r="T13" s="35"/>
    </row>
    <row r="14" spans="3:23" x14ac:dyDescent="0.45">
      <c r="C14" s="31"/>
      <c r="D14" s="37"/>
      <c r="E14" s="27"/>
      <c r="F14" s="27"/>
      <c r="G14" s="27"/>
      <c r="H14" s="27"/>
      <c r="I14" s="27"/>
      <c r="J14" s="27"/>
      <c r="K14" s="27"/>
      <c r="L14" s="27"/>
      <c r="M14" s="27"/>
      <c r="N14" s="27"/>
      <c r="O14" s="27"/>
      <c r="P14" s="27"/>
      <c r="Q14" s="27"/>
      <c r="R14" s="27"/>
      <c r="S14" s="38"/>
      <c r="T14" s="35"/>
    </row>
    <row r="15" spans="3:23" x14ac:dyDescent="0.45">
      <c r="C15" s="31"/>
      <c r="D15" s="37"/>
      <c r="E15" s="27"/>
      <c r="F15" s="27"/>
      <c r="G15" s="27"/>
      <c r="H15" s="27"/>
      <c r="I15" s="27"/>
      <c r="J15" s="27"/>
      <c r="K15" s="27"/>
      <c r="L15" s="27"/>
      <c r="M15" s="27"/>
      <c r="N15" s="27"/>
      <c r="O15" s="27"/>
      <c r="P15" s="27"/>
      <c r="Q15" s="27"/>
      <c r="R15" s="27"/>
      <c r="S15" s="38"/>
      <c r="T15" s="35"/>
    </row>
    <row r="16" spans="3:23" x14ac:dyDescent="0.45">
      <c r="C16" s="31"/>
      <c r="D16" s="37"/>
      <c r="E16" s="27"/>
      <c r="F16" s="27"/>
      <c r="G16" s="27"/>
      <c r="H16" s="27"/>
      <c r="I16" s="27"/>
      <c r="J16" s="27"/>
      <c r="K16" s="27"/>
      <c r="L16" s="27"/>
      <c r="M16" s="27"/>
      <c r="N16" s="27"/>
      <c r="O16" s="27"/>
      <c r="P16" s="27"/>
      <c r="Q16" s="27"/>
      <c r="R16" s="27"/>
      <c r="S16" s="38"/>
      <c r="T16" s="35"/>
    </row>
    <row r="17" spans="3:20" x14ac:dyDescent="0.45">
      <c r="C17" s="31"/>
      <c r="D17" s="37"/>
      <c r="E17" s="27"/>
      <c r="F17" s="27"/>
      <c r="G17" s="27"/>
      <c r="H17" s="27"/>
      <c r="I17" s="27"/>
      <c r="J17" s="27"/>
      <c r="K17" s="27"/>
      <c r="L17" s="27"/>
      <c r="M17" s="27"/>
      <c r="N17" s="27"/>
      <c r="O17" s="27"/>
      <c r="P17" s="27"/>
      <c r="Q17" s="27"/>
      <c r="R17" s="27"/>
      <c r="S17" s="38"/>
      <c r="T17" s="35"/>
    </row>
    <row r="18" spans="3:20" x14ac:dyDescent="0.45">
      <c r="C18" s="31"/>
      <c r="D18" s="37"/>
      <c r="E18" s="27"/>
      <c r="F18" s="27"/>
      <c r="G18" s="27"/>
      <c r="H18" s="27"/>
      <c r="I18" s="27"/>
      <c r="J18" s="27"/>
      <c r="K18" s="27"/>
      <c r="L18" s="27"/>
      <c r="M18" s="27"/>
      <c r="N18" s="27"/>
      <c r="O18" s="27"/>
      <c r="P18" s="27"/>
      <c r="Q18" s="27"/>
      <c r="R18" s="27"/>
      <c r="S18" s="38"/>
      <c r="T18" s="35"/>
    </row>
    <row r="19" spans="3:20" x14ac:dyDescent="0.45">
      <c r="C19" s="31"/>
      <c r="D19" s="37"/>
      <c r="E19" s="27"/>
      <c r="F19" s="27"/>
      <c r="G19" s="27"/>
      <c r="H19" s="27"/>
      <c r="I19" s="27"/>
      <c r="J19" s="27"/>
      <c r="K19" s="27"/>
      <c r="L19" s="27"/>
      <c r="M19" s="27"/>
      <c r="N19" s="27"/>
      <c r="O19" s="27"/>
      <c r="P19" s="27"/>
      <c r="Q19" s="27"/>
      <c r="R19" s="27"/>
      <c r="S19" s="38"/>
      <c r="T19" s="35"/>
    </row>
    <row r="20" spans="3:20" x14ac:dyDescent="0.45">
      <c r="C20" s="31"/>
      <c r="D20" s="37"/>
      <c r="E20" s="27"/>
      <c r="F20" s="27"/>
      <c r="G20" s="27"/>
      <c r="H20" s="27"/>
      <c r="I20" s="27"/>
      <c r="J20" s="27"/>
      <c r="K20" s="27"/>
      <c r="L20" s="27"/>
      <c r="M20" s="27"/>
      <c r="N20" s="27"/>
      <c r="O20" s="27"/>
      <c r="P20" s="27"/>
      <c r="Q20" s="27"/>
      <c r="R20" s="27"/>
      <c r="S20" s="38"/>
      <c r="T20" s="35"/>
    </row>
    <row r="21" spans="3:20" x14ac:dyDescent="0.45">
      <c r="C21" s="31"/>
      <c r="D21" s="37"/>
      <c r="E21" s="27"/>
      <c r="F21" s="27"/>
      <c r="G21" s="27"/>
      <c r="H21" s="27"/>
      <c r="I21" s="27"/>
      <c r="J21" s="27"/>
      <c r="K21" s="27"/>
      <c r="L21" s="27"/>
      <c r="M21" s="27"/>
      <c r="N21" s="27"/>
      <c r="O21" s="27"/>
      <c r="P21" s="27"/>
      <c r="Q21" s="27"/>
      <c r="R21" s="27"/>
      <c r="S21" s="38"/>
      <c r="T21" s="35"/>
    </row>
    <row r="22" spans="3:20" x14ac:dyDescent="0.45">
      <c r="C22" s="31"/>
      <c r="D22" s="37"/>
      <c r="E22" s="27"/>
      <c r="F22" s="27"/>
      <c r="G22" s="27"/>
      <c r="H22" s="27"/>
      <c r="I22" s="27"/>
      <c r="J22" s="27"/>
      <c r="K22" s="27"/>
      <c r="L22" s="27"/>
      <c r="M22" s="27"/>
      <c r="N22" s="27"/>
      <c r="O22" s="27"/>
      <c r="P22" s="27"/>
      <c r="Q22" s="27"/>
      <c r="R22" s="27"/>
      <c r="S22" s="38"/>
      <c r="T22" s="35"/>
    </row>
    <row r="23" spans="3:20" x14ac:dyDescent="0.45">
      <c r="C23" s="31"/>
      <c r="D23" s="37"/>
      <c r="E23" s="27"/>
      <c r="F23" s="27"/>
      <c r="G23" s="27"/>
      <c r="H23" s="27"/>
      <c r="I23" s="27"/>
      <c r="J23" s="27"/>
      <c r="K23" s="27"/>
      <c r="L23" s="27"/>
      <c r="M23" s="27"/>
      <c r="N23" s="27"/>
      <c r="O23" s="27"/>
      <c r="P23" s="27"/>
      <c r="Q23" s="27"/>
      <c r="R23" s="27"/>
      <c r="S23" s="38"/>
      <c r="T23" s="35"/>
    </row>
    <row r="24" spans="3:20" x14ac:dyDescent="0.45">
      <c r="C24" s="31"/>
      <c r="D24" s="37"/>
      <c r="E24" s="27"/>
      <c r="F24" s="27"/>
      <c r="G24" s="27"/>
      <c r="H24" s="27"/>
      <c r="I24" s="27"/>
      <c r="J24" s="27"/>
      <c r="K24" s="27"/>
      <c r="L24" s="27"/>
      <c r="M24" s="27"/>
      <c r="N24" s="27"/>
      <c r="O24" s="27"/>
      <c r="P24" s="27"/>
      <c r="Q24" s="27"/>
      <c r="R24" s="27"/>
      <c r="S24" s="38"/>
      <c r="T24" s="35"/>
    </row>
    <row r="25" spans="3:20" x14ac:dyDescent="0.45">
      <c r="C25" s="31"/>
      <c r="D25" s="37"/>
      <c r="E25" s="27"/>
      <c r="F25" s="27"/>
      <c r="G25" s="27"/>
      <c r="H25" s="27"/>
      <c r="I25" s="27"/>
      <c r="J25" s="27"/>
      <c r="K25" s="27"/>
      <c r="L25" s="27"/>
      <c r="M25" s="27"/>
      <c r="N25" s="27"/>
      <c r="O25" s="27"/>
      <c r="P25" s="27"/>
      <c r="Q25" s="27"/>
      <c r="R25" s="27"/>
      <c r="S25" s="38"/>
      <c r="T25" s="35"/>
    </row>
    <row r="26" spans="3:20" x14ac:dyDescent="0.45">
      <c r="C26" s="31"/>
      <c r="D26" s="37"/>
      <c r="E26" s="27"/>
      <c r="F26" s="27"/>
      <c r="G26" s="27"/>
      <c r="H26" s="27"/>
      <c r="I26" s="27"/>
      <c r="J26" s="27"/>
      <c r="K26" s="27"/>
      <c r="L26" s="27"/>
      <c r="M26" s="27"/>
      <c r="N26" s="27"/>
      <c r="O26" s="27"/>
      <c r="P26" s="27"/>
      <c r="Q26" s="27"/>
      <c r="R26" s="27"/>
      <c r="S26" s="38"/>
      <c r="T26" s="35"/>
    </row>
    <row r="27" spans="3:20" x14ac:dyDescent="0.45">
      <c r="C27" s="31"/>
      <c r="D27" s="37"/>
      <c r="E27" s="27"/>
      <c r="F27" s="27"/>
      <c r="G27" s="27"/>
      <c r="H27" s="27"/>
      <c r="I27" s="27"/>
      <c r="J27" s="27"/>
      <c r="K27" s="27"/>
      <c r="L27" s="27"/>
      <c r="M27" s="27"/>
      <c r="N27" s="27"/>
      <c r="O27" s="27"/>
      <c r="P27" s="27"/>
      <c r="Q27" s="27"/>
      <c r="R27" s="27"/>
      <c r="S27" s="38"/>
      <c r="T27" s="35"/>
    </row>
    <row r="28" spans="3:20" x14ac:dyDescent="0.45">
      <c r="C28" s="31"/>
      <c r="D28" s="37"/>
      <c r="E28" s="27"/>
      <c r="F28" s="27"/>
      <c r="G28" s="27"/>
      <c r="H28" s="27"/>
      <c r="I28" s="27"/>
      <c r="J28" s="27"/>
      <c r="K28" s="27"/>
      <c r="L28" s="27"/>
      <c r="M28" s="27"/>
      <c r="N28" s="27"/>
      <c r="O28" s="27"/>
      <c r="P28" s="27"/>
      <c r="Q28" s="27"/>
      <c r="R28" s="27"/>
      <c r="S28" s="38"/>
      <c r="T28" s="35"/>
    </row>
    <row r="29" spans="3:20" ht="18" x14ac:dyDescent="0.55000000000000004">
      <c r="C29" s="31"/>
      <c r="D29" s="37"/>
      <c r="E29" s="28" t="s">
        <v>6096</v>
      </c>
      <c r="F29" s="27"/>
      <c r="G29" s="27"/>
      <c r="H29" s="27"/>
      <c r="I29" s="27"/>
      <c r="J29" s="27"/>
      <c r="K29" s="27"/>
      <c r="L29" s="27"/>
      <c r="M29" s="27"/>
      <c r="N29" s="27"/>
      <c r="O29" s="27"/>
      <c r="P29" s="27"/>
      <c r="Q29" s="27"/>
      <c r="R29" s="27"/>
      <c r="S29" s="38"/>
      <c r="T29" s="35"/>
    </row>
    <row r="30" spans="3:20" x14ac:dyDescent="0.45">
      <c r="C30" s="31"/>
      <c r="D30" s="37"/>
      <c r="E30" s="42" t="s">
        <v>6097</v>
      </c>
      <c r="F30" s="27"/>
      <c r="G30" s="27"/>
      <c r="H30" s="27"/>
      <c r="I30" s="27"/>
      <c r="J30" s="27"/>
      <c r="K30" s="27"/>
      <c r="L30" s="27"/>
      <c r="M30" s="27"/>
      <c r="N30" s="27"/>
      <c r="O30" s="27"/>
      <c r="P30" s="27"/>
      <c r="Q30" s="27"/>
      <c r="R30" s="27"/>
      <c r="S30" s="38"/>
      <c r="T30" s="35"/>
    </row>
    <row r="31" spans="3:20" x14ac:dyDescent="0.45">
      <c r="C31" s="31"/>
      <c r="D31" s="37"/>
      <c r="E31" s="27"/>
      <c r="F31" s="27"/>
      <c r="G31" s="27"/>
      <c r="H31" s="27"/>
      <c r="I31" s="27"/>
      <c r="J31" s="27"/>
      <c r="K31" s="27"/>
      <c r="L31" s="27"/>
      <c r="M31" s="27"/>
      <c r="N31" s="27"/>
      <c r="O31" s="27"/>
      <c r="P31" s="27"/>
      <c r="Q31" s="27"/>
      <c r="R31" s="27"/>
      <c r="S31" s="38"/>
      <c r="T31" s="35"/>
    </row>
    <row r="32" spans="3:20" x14ac:dyDescent="0.45">
      <c r="C32" s="31"/>
      <c r="D32" s="37"/>
      <c r="E32" s="27"/>
      <c r="F32" s="27"/>
      <c r="G32" s="74" t="s">
        <v>6094</v>
      </c>
      <c r="H32" s="74"/>
      <c r="I32" s="27"/>
      <c r="J32" s="27"/>
      <c r="K32" s="27"/>
      <c r="L32" s="27"/>
      <c r="M32" s="27"/>
      <c r="N32" s="27"/>
      <c r="O32" s="27"/>
      <c r="P32" s="27"/>
      <c r="Q32" s="27"/>
      <c r="R32" s="27"/>
      <c r="S32" s="38"/>
      <c r="T32" s="35"/>
    </row>
    <row r="33" spans="3:20" ht="18" customHeight="1" x14ac:dyDescent="0.45">
      <c r="C33" s="31"/>
      <c r="D33" s="37"/>
      <c r="E33" s="27"/>
      <c r="F33" s="27"/>
      <c r="G33" s="74"/>
      <c r="H33" s="74"/>
      <c r="I33" s="27"/>
      <c r="J33" s="27"/>
      <c r="K33" s="27"/>
      <c r="L33" s="27"/>
      <c r="M33" s="27"/>
      <c r="N33" s="27"/>
      <c r="O33" s="27"/>
      <c r="P33" s="27"/>
      <c r="Q33" s="27"/>
      <c r="R33" s="27"/>
      <c r="S33" s="38"/>
      <c r="T33" s="35"/>
    </row>
    <row r="34" spans="3:20" ht="14.65" thickBot="1" x14ac:dyDescent="0.5">
      <c r="C34" s="31"/>
      <c r="D34" s="37"/>
      <c r="E34" s="27"/>
      <c r="F34" s="27"/>
      <c r="G34" s="52"/>
      <c r="H34" s="52"/>
      <c r="I34" s="27"/>
      <c r="J34" s="27"/>
      <c r="K34" s="27"/>
      <c r="L34" s="27"/>
      <c r="M34" s="27"/>
      <c r="N34" s="27"/>
      <c r="O34" s="27"/>
      <c r="P34" s="27"/>
      <c r="Q34" s="27"/>
      <c r="R34" s="27"/>
      <c r="S34" s="38"/>
      <c r="T34" s="35"/>
    </row>
    <row r="35" spans="3:20" ht="14.65" thickBot="1" x14ac:dyDescent="0.5">
      <c r="C35" s="31"/>
      <c r="D35" s="37"/>
      <c r="E35" s="27"/>
      <c r="F35" s="27"/>
      <c r="G35" s="43" t="s">
        <v>5648</v>
      </c>
      <c r="H35" s="43" t="s">
        <v>5650</v>
      </c>
      <c r="I35" s="27"/>
      <c r="J35" s="27"/>
      <c r="K35" s="27"/>
      <c r="L35" s="27"/>
      <c r="M35" s="27"/>
      <c r="N35" s="27"/>
      <c r="O35" s="27"/>
      <c r="P35" s="27"/>
      <c r="Q35" s="27"/>
      <c r="R35" s="27"/>
      <c r="S35" s="38"/>
      <c r="T35" s="35"/>
    </row>
    <row r="36" spans="3:20" ht="14.65" thickBot="1" x14ac:dyDescent="0.5">
      <c r="C36" s="31"/>
      <c r="D36" s="37"/>
      <c r="E36" s="27"/>
      <c r="F36" s="27"/>
      <c r="G36" s="44" t="s">
        <v>142</v>
      </c>
      <c r="H36" s="49">
        <v>1568754.93</v>
      </c>
      <c r="I36" s="27"/>
      <c r="J36" s="27"/>
      <c r="K36" s="27"/>
      <c r="L36" s="27"/>
      <c r="M36" s="27"/>
      <c r="N36" s="27"/>
      <c r="O36" s="27"/>
      <c r="P36" s="27"/>
      <c r="Q36" s="27"/>
      <c r="R36" s="27"/>
      <c r="S36" s="38"/>
      <c r="T36" s="35"/>
    </row>
    <row r="37" spans="3:20" ht="14.65" thickBot="1" x14ac:dyDescent="0.5">
      <c r="C37" s="31"/>
      <c r="D37" s="37"/>
      <c r="E37" s="27"/>
      <c r="F37" s="52"/>
      <c r="G37" s="45" t="s">
        <v>95</v>
      </c>
      <c r="H37" s="50">
        <v>3055703</v>
      </c>
      <c r="I37" s="27"/>
      <c r="J37" s="27"/>
      <c r="K37" s="27"/>
      <c r="L37" s="27"/>
      <c r="M37" s="27"/>
      <c r="N37" s="27"/>
      <c r="O37" s="27"/>
      <c r="P37" s="27"/>
      <c r="Q37" s="27"/>
      <c r="R37" s="27"/>
      <c r="S37" s="38"/>
      <c r="T37" s="35"/>
    </row>
    <row r="38" spans="3:20" x14ac:dyDescent="0.45">
      <c r="C38" s="31"/>
      <c r="D38" s="37"/>
      <c r="E38" s="27"/>
      <c r="F38" s="52"/>
      <c r="G38" s="46" t="s">
        <v>154</v>
      </c>
      <c r="H38" s="50">
        <v>4361198.87</v>
      </c>
      <c r="I38" s="27"/>
      <c r="J38" s="27"/>
      <c r="K38" s="27"/>
      <c r="L38" s="27"/>
      <c r="M38" s="27"/>
      <c r="N38" s="27"/>
      <c r="O38" s="27"/>
      <c r="P38" s="27"/>
      <c r="Q38" s="27"/>
      <c r="R38" s="27"/>
      <c r="S38" s="38"/>
      <c r="T38" s="35"/>
    </row>
    <row r="39" spans="3:20" ht="16.5" customHeight="1" x14ac:dyDescent="0.45">
      <c r="C39" s="31"/>
      <c r="D39" s="37"/>
      <c r="E39" s="27"/>
      <c r="F39" s="52"/>
      <c r="G39" s="47" t="s">
        <v>135</v>
      </c>
      <c r="H39" s="50">
        <v>1736731.82</v>
      </c>
      <c r="I39" s="27"/>
      <c r="J39" s="76" t="s">
        <v>6095</v>
      </c>
      <c r="K39" s="76"/>
      <c r="L39" s="76"/>
      <c r="M39" s="76"/>
      <c r="N39" s="76"/>
      <c r="O39" s="76"/>
      <c r="P39" s="76"/>
      <c r="Q39" s="76"/>
      <c r="R39" s="76"/>
      <c r="S39" s="38"/>
      <c r="T39" s="35"/>
    </row>
    <row r="40" spans="3:20" ht="14.65" thickBot="1" x14ac:dyDescent="0.5">
      <c r="C40" s="31"/>
      <c r="D40" s="37"/>
      <c r="E40" s="27"/>
      <c r="F40" s="52"/>
      <c r="G40" s="48" t="s">
        <v>78</v>
      </c>
      <c r="H40" s="50">
        <v>688605.61</v>
      </c>
      <c r="I40" s="27"/>
      <c r="J40" s="27"/>
      <c r="K40" s="27"/>
      <c r="L40" s="27"/>
      <c r="M40" s="27"/>
      <c r="N40" s="27"/>
      <c r="O40" s="27"/>
      <c r="P40" s="27"/>
      <c r="Q40" s="27"/>
      <c r="R40" s="27"/>
      <c r="S40" s="38"/>
      <c r="T40" s="35"/>
    </row>
    <row r="41" spans="3:20" ht="14.65" thickBot="1" x14ac:dyDescent="0.5">
      <c r="C41" s="31"/>
      <c r="D41" s="37"/>
      <c r="E41" s="27"/>
      <c r="F41" s="52"/>
      <c r="G41" s="48" t="s">
        <v>160</v>
      </c>
      <c r="H41" s="50">
        <v>694867</v>
      </c>
      <c r="I41" s="27"/>
      <c r="J41" s="27"/>
      <c r="K41" s="27"/>
      <c r="L41" s="27"/>
      <c r="M41" s="27"/>
      <c r="N41" s="27"/>
      <c r="O41" s="27"/>
      <c r="P41" s="27"/>
      <c r="Q41" s="27"/>
      <c r="R41" s="27"/>
      <c r="S41" s="38"/>
      <c r="T41" s="35"/>
    </row>
    <row r="42" spans="3:20" ht="14.65" thickBot="1" x14ac:dyDescent="0.5">
      <c r="C42" s="31"/>
      <c r="D42" s="37"/>
      <c r="E42" s="27"/>
      <c r="F42" s="52"/>
      <c r="G42" s="45" t="s">
        <v>235</v>
      </c>
      <c r="H42" s="50">
        <v>5522402.1200000001</v>
      </c>
      <c r="I42" s="27"/>
      <c r="J42" s="27"/>
      <c r="K42" s="27"/>
      <c r="L42" s="27"/>
      <c r="M42" s="27"/>
      <c r="N42" s="27"/>
      <c r="O42" s="27"/>
      <c r="P42" s="27"/>
      <c r="Q42" s="27"/>
      <c r="R42" s="27"/>
      <c r="S42" s="38"/>
      <c r="T42" s="35"/>
    </row>
    <row r="43" spans="3:20" ht="14.65" thickBot="1" x14ac:dyDescent="0.5">
      <c r="C43" s="31"/>
      <c r="D43" s="37"/>
      <c r="E43" s="27"/>
      <c r="F43" s="52"/>
      <c r="G43" s="44" t="s">
        <v>107</v>
      </c>
      <c r="H43" s="50">
        <v>4715026.53</v>
      </c>
      <c r="I43" s="27"/>
      <c r="J43" s="27"/>
      <c r="K43" s="27"/>
      <c r="L43" s="27"/>
      <c r="M43" s="27"/>
      <c r="N43" s="27"/>
      <c r="O43" s="27"/>
      <c r="P43" s="27"/>
      <c r="Q43" s="27"/>
      <c r="R43" s="27"/>
      <c r="S43" s="38"/>
      <c r="T43" s="35"/>
    </row>
    <row r="44" spans="3:20" ht="14.65" thickBot="1" x14ac:dyDescent="0.5">
      <c r="C44" s="31"/>
      <c r="D44" s="37"/>
      <c r="E44" s="27"/>
      <c r="F44" s="52"/>
      <c r="G44" s="45" t="s">
        <v>1394</v>
      </c>
      <c r="H44" s="50">
        <v>774624</v>
      </c>
      <c r="I44" s="27"/>
      <c r="J44" s="27"/>
      <c r="K44" s="27"/>
      <c r="L44" s="27"/>
      <c r="M44" s="27"/>
      <c r="N44" s="27"/>
      <c r="O44" s="27"/>
      <c r="P44" s="27"/>
      <c r="Q44" s="27"/>
      <c r="R44" s="27"/>
      <c r="S44" s="38"/>
      <c r="T44" s="35"/>
    </row>
    <row r="45" spans="3:20" ht="14.65" thickBot="1" x14ac:dyDescent="0.5">
      <c r="C45" s="31"/>
      <c r="D45" s="37"/>
      <c r="E45" s="27"/>
      <c r="F45" s="52"/>
      <c r="G45" s="44" t="s">
        <v>52</v>
      </c>
      <c r="H45" s="50">
        <v>1316731.7</v>
      </c>
      <c r="I45" s="27"/>
      <c r="J45" s="27"/>
      <c r="K45" s="27"/>
      <c r="L45" s="27"/>
      <c r="M45" s="27"/>
      <c r="N45" s="27"/>
      <c r="O45" s="27"/>
      <c r="P45" s="27"/>
      <c r="Q45" s="27"/>
      <c r="R45" s="27"/>
      <c r="S45" s="38"/>
      <c r="T45" s="35"/>
    </row>
    <row r="46" spans="3:20" ht="14.65" thickBot="1" x14ac:dyDescent="0.5">
      <c r="C46" s="31"/>
      <c r="D46" s="37"/>
      <c r="E46" s="27"/>
      <c r="F46" s="52"/>
      <c r="G46" s="44" t="s">
        <v>5649</v>
      </c>
      <c r="H46" s="51">
        <v>24434645.580000002</v>
      </c>
      <c r="I46" s="27"/>
      <c r="J46" s="27"/>
      <c r="K46" s="27"/>
      <c r="L46" s="27"/>
      <c r="M46" s="27"/>
      <c r="N46" s="27"/>
      <c r="O46" s="27"/>
      <c r="P46" s="27"/>
      <c r="Q46" s="27"/>
      <c r="R46" s="27"/>
      <c r="S46" s="38"/>
      <c r="T46" s="35"/>
    </row>
    <row r="47" spans="3:20" x14ac:dyDescent="0.45">
      <c r="C47" s="31"/>
      <c r="D47" s="37"/>
      <c r="E47" s="27"/>
      <c r="F47" s="52"/>
      <c r="G47" s="52"/>
      <c r="H47" s="52"/>
      <c r="I47" s="27"/>
      <c r="J47" s="27"/>
      <c r="K47" s="27"/>
      <c r="L47" s="27"/>
      <c r="M47" s="27"/>
      <c r="N47" s="27"/>
      <c r="O47" s="27"/>
      <c r="P47" s="27"/>
      <c r="Q47" s="27"/>
      <c r="R47" s="27"/>
      <c r="S47" s="38"/>
      <c r="T47" s="35"/>
    </row>
    <row r="48" spans="3:20" ht="14.25" customHeight="1" x14ac:dyDescent="0.45">
      <c r="C48" s="31"/>
      <c r="D48" s="37"/>
      <c r="F48" s="75"/>
      <c r="G48" s="75"/>
      <c r="H48" s="75"/>
      <c r="I48" s="27"/>
      <c r="J48" s="27"/>
      <c r="K48" s="27"/>
      <c r="L48" s="27"/>
      <c r="M48" s="27"/>
      <c r="N48" s="27"/>
      <c r="O48" s="27"/>
      <c r="P48" s="27"/>
      <c r="Q48" s="27"/>
      <c r="R48" s="27"/>
      <c r="S48" s="38"/>
      <c r="T48" s="35"/>
    </row>
    <row r="49" spans="3:20" x14ac:dyDescent="0.45">
      <c r="C49" s="31"/>
      <c r="D49" s="37"/>
      <c r="E49" s="75"/>
      <c r="F49" s="75"/>
      <c r="G49" s="75"/>
      <c r="H49" s="75"/>
      <c r="I49" s="27"/>
      <c r="J49" s="27"/>
      <c r="K49" s="27"/>
      <c r="L49" s="27"/>
      <c r="M49" s="27"/>
      <c r="N49" s="27"/>
      <c r="O49" s="27"/>
      <c r="P49" s="27"/>
      <c r="Q49" s="27"/>
      <c r="R49" s="27"/>
      <c r="S49" s="38"/>
      <c r="T49" s="35"/>
    </row>
    <row r="50" spans="3:20" x14ac:dyDescent="0.45">
      <c r="C50" s="31"/>
      <c r="D50" s="37"/>
      <c r="E50" s="27"/>
      <c r="F50" s="52"/>
      <c r="G50" s="52"/>
      <c r="H50" s="52"/>
      <c r="I50" s="27"/>
      <c r="J50" s="27"/>
      <c r="K50" s="27"/>
      <c r="L50" s="27"/>
      <c r="M50" s="27"/>
      <c r="N50" s="27"/>
      <c r="O50" s="27"/>
      <c r="P50" s="27"/>
      <c r="Q50" s="27"/>
      <c r="R50" s="27"/>
      <c r="S50" s="38"/>
      <c r="T50" s="35"/>
    </row>
    <row r="51" spans="3:20" x14ac:dyDescent="0.45">
      <c r="C51" s="31"/>
      <c r="D51" s="37"/>
      <c r="E51" s="52"/>
      <c r="F51" s="52"/>
      <c r="G51" s="52"/>
      <c r="H51" s="52"/>
      <c r="I51" s="27"/>
      <c r="J51" s="27"/>
      <c r="K51" s="27"/>
      <c r="L51" s="27"/>
      <c r="M51" s="27"/>
      <c r="N51" s="27"/>
      <c r="O51" s="27"/>
      <c r="P51" s="27"/>
      <c r="Q51" s="27"/>
      <c r="R51" s="27"/>
      <c r="S51" s="38"/>
      <c r="T51" s="35"/>
    </row>
    <row r="52" spans="3:20" x14ac:dyDescent="0.45">
      <c r="C52" s="31"/>
      <c r="D52" s="37"/>
      <c r="E52" s="52"/>
      <c r="F52" s="52"/>
      <c r="G52" s="52"/>
      <c r="H52" s="52"/>
      <c r="I52" s="27"/>
      <c r="J52" s="27"/>
      <c r="K52" s="27"/>
      <c r="L52" s="27"/>
      <c r="M52" s="27"/>
      <c r="N52" s="27"/>
      <c r="O52" s="27"/>
      <c r="P52" s="27"/>
      <c r="Q52" s="27"/>
      <c r="R52" s="27"/>
      <c r="S52" s="38"/>
      <c r="T52" s="35"/>
    </row>
    <row r="53" spans="3:20" ht="14.65" thickBot="1" x14ac:dyDescent="0.5">
      <c r="C53" s="31"/>
      <c r="D53" s="39"/>
      <c r="E53" s="40"/>
      <c r="F53" s="52"/>
      <c r="G53" s="52"/>
      <c r="H53" s="52"/>
      <c r="I53" s="40"/>
      <c r="J53" s="40"/>
      <c r="K53" s="40"/>
      <c r="L53" s="40"/>
      <c r="M53" s="40"/>
      <c r="N53" s="40"/>
      <c r="O53" s="40"/>
      <c r="P53" s="40"/>
      <c r="Q53" s="40"/>
      <c r="R53" s="40"/>
      <c r="S53" s="41"/>
      <c r="T53" s="35"/>
    </row>
    <row r="54" spans="3:20" ht="14.65" thickBot="1" x14ac:dyDescent="0.5">
      <c r="C54" s="29"/>
      <c r="D54" s="36"/>
      <c r="E54" s="36"/>
      <c r="F54" s="36"/>
      <c r="G54" s="36"/>
      <c r="H54" s="36"/>
      <c r="I54" s="36"/>
      <c r="J54" s="36"/>
      <c r="K54" s="36"/>
      <c r="L54" s="36"/>
      <c r="M54" s="36"/>
      <c r="N54" s="36"/>
      <c r="O54" s="36"/>
      <c r="P54" s="36"/>
      <c r="Q54" s="36"/>
      <c r="R54" s="36"/>
      <c r="S54" s="36"/>
      <c r="T54" s="29"/>
    </row>
    <row r="66" ht="14.65" thickBot="1" x14ac:dyDescent="0.5"/>
    <row r="67" ht="14.65" thickBot="1" x14ac:dyDescent="0.5"/>
    <row r="78" ht="14.65" thickBot="1" x14ac:dyDescent="0.5"/>
    <row r="79" ht="14.65" thickBot="1" x14ac:dyDescent="0.5"/>
    <row r="86" ht="14.65" thickBot="1" x14ac:dyDescent="0.5"/>
    <row r="87" ht="14.65" thickBot="1" x14ac:dyDescent="0.5"/>
    <row r="95" ht="14.65" thickBot="1" x14ac:dyDescent="0.5"/>
    <row r="96" ht="14.65" thickBot="1" x14ac:dyDescent="0.5"/>
    <row r="195" ht="14.65" thickBot="1" x14ac:dyDescent="0.5"/>
    <row r="196" ht="14.65" thickBot="1" x14ac:dyDescent="0.5"/>
    <row r="198" ht="14.65" thickBot="1" x14ac:dyDescent="0.5"/>
    <row r="199" ht="14.65" thickBot="1" x14ac:dyDescent="0.5"/>
  </sheetData>
  <mergeCells count="9">
    <mergeCell ref="G32:H33"/>
    <mergeCell ref="J39:R39"/>
    <mergeCell ref="F7:H8"/>
    <mergeCell ref="I7:J8"/>
    <mergeCell ref="N7:O8"/>
    <mergeCell ref="K7:M8"/>
    <mergeCell ref="D2:S2"/>
    <mergeCell ref="D3:S3"/>
    <mergeCell ref="D4:S4"/>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A4C4-B259-4966-A85F-A9A66B7CF18B}">
  <dimension ref="A3:C14"/>
  <sheetViews>
    <sheetView workbookViewId="0">
      <selection activeCell="D23" sqref="A2:D23"/>
    </sheetView>
  </sheetViews>
  <sheetFormatPr defaultRowHeight="14.25" x14ac:dyDescent="0.45"/>
  <cols>
    <col min="1" max="1" width="12.6640625" bestFit="1" customWidth="1"/>
    <col min="2" max="2" width="18.265625" bestFit="1" customWidth="1"/>
    <col min="3" max="3" width="18.86328125" bestFit="1" customWidth="1"/>
  </cols>
  <sheetData>
    <row r="3" spans="1:3" x14ac:dyDescent="0.45">
      <c r="A3" s="2" t="s">
        <v>5648</v>
      </c>
      <c r="B3" t="s">
        <v>5650</v>
      </c>
      <c r="C3" t="s">
        <v>6066</v>
      </c>
    </row>
    <row r="4" spans="1:3" x14ac:dyDescent="0.45">
      <c r="A4" s="3" t="s">
        <v>142</v>
      </c>
      <c r="B4" s="6">
        <v>13638061.590000002</v>
      </c>
      <c r="C4" s="4">
        <v>49</v>
      </c>
    </row>
    <row r="5" spans="1:3" x14ac:dyDescent="0.45">
      <c r="A5" s="3" t="s">
        <v>154</v>
      </c>
      <c r="B5" s="6">
        <v>51552691.75</v>
      </c>
      <c r="C5" s="4">
        <v>86</v>
      </c>
    </row>
    <row r="6" spans="1:3" x14ac:dyDescent="0.45">
      <c r="A6" s="3" t="s">
        <v>135</v>
      </c>
      <c r="B6" s="6">
        <v>17566114.640000001</v>
      </c>
      <c r="C6" s="4">
        <v>47</v>
      </c>
    </row>
    <row r="7" spans="1:3" x14ac:dyDescent="0.45">
      <c r="A7" s="3" t="s">
        <v>78</v>
      </c>
      <c r="B7" s="6">
        <v>4609939.83</v>
      </c>
      <c r="C7" s="4">
        <v>7</v>
      </c>
    </row>
    <row r="8" spans="1:3" x14ac:dyDescent="0.45">
      <c r="A8" s="3" t="s">
        <v>160</v>
      </c>
      <c r="B8" s="6">
        <v>11365533.200000001</v>
      </c>
      <c r="C8" s="4">
        <v>35</v>
      </c>
    </row>
    <row r="9" spans="1:3" x14ac:dyDescent="0.45">
      <c r="A9" s="3" t="s">
        <v>126</v>
      </c>
      <c r="B9" s="6">
        <v>2867721.6599999997</v>
      </c>
      <c r="C9" s="4">
        <v>13</v>
      </c>
    </row>
    <row r="10" spans="1:3" x14ac:dyDescent="0.45">
      <c r="A10" s="3" t="s">
        <v>426</v>
      </c>
      <c r="B10" s="6">
        <v>11659165.880000001</v>
      </c>
      <c r="C10" s="4">
        <v>7</v>
      </c>
    </row>
    <row r="11" spans="1:3" x14ac:dyDescent="0.45">
      <c r="A11" s="3" t="s">
        <v>107</v>
      </c>
      <c r="B11" s="6">
        <v>32695366.340000004</v>
      </c>
      <c r="C11" s="4">
        <v>65</v>
      </c>
    </row>
    <row r="12" spans="1:3" x14ac:dyDescent="0.45">
      <c r="A12" s="3" t="s">
        <v>52</v>
      </c>
      <c r="B12" s="6">
        <v>12589896.800000001</v>
      </c>
      <c r="C12" s="4">
        <v>31</v>
      </c>
    </row>
    <row r="13" spans="1:3" x14ac:dyDescent="0.45">
      <c r="A13" s="3" t="s">
        <v>1938</v>
      </c>
      <c r="B13" s="6">
        <v>17958896</v>
      </c>
      <c r="C13" s="4">
        <v>34</v>
      </c>
    </row>
    <row r="14" spans="1:3" x14ac:dyDescent="0.45">
      <c r="A14" s="3" t="s">
        <v>5649</v>
      </c>
      <c r="B14" s="6">
        <v>176503387.69</v>
      </c>
      <c r="C14" s="4">
        <v>374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C08B3-0FCA-4B92-A6D7-9F6235985AA2}">
  <dimension ref="A3:C20"/>
  <sheetViews>
    <sheetView workbookViewId="0">
      <selection activeCell="B13" sqref="B13"/>
    </sheetView>
  </sheetViews>
  <sheetFormatPr defaultRowHeight="14.25" x14ac:dyDescent="0.45"/>
  <sheetData>
    <row r="3" spans="1:3" x14ac:dyDescent="0.45">
      <c r="A3" s="10"/>
      <c r="B3" s="11"/>
      <c r="C3" s="12"/>
    </row>
    <row r="4" spans="1:3" x14ac:dyDescent="0.45">
      <c r="A4" s="13"/>
      <c r="B4" s="14"/>
      <c r="C4" s="15"/>
    </row>
    <row r="5" spans="1:3" x14ac:dyDescent="0.45">
      <c r="A5" s="13"/>
      <c r="B5" s="14"/>
      <c r="C5" s="15"/>
    </row>
    <row r="6" spans="1:3" x14ac:dyDescent="0.45">
      <c r="A6" s="13"/>
      <c r="B6" s="14"/>
      <c r="C6" s="15"/>
    </row>
    <row r="7" spans="1:3" x14ac:dyDescent="0.45">
      <c r="A7" s="13"/>
      <c r="B7" s="14"/>
      <c r="C7" s="15"/>
    </row>
    <row r="8" spans="1:3" x14ac:dyDescent="0.45">
      <c r="A8" s="13"/>
      <c r="B8" s="14"/>
      <c r="C8" s="15"/>
    </row>
    <row r="9" spans="1:3" x14ac:dyDescent="0.45">
      <c r="A9" s="13"/>
      <c r="B9" s="14"/>
      <c r="C9" s="15"/>
    </row>
    <row r="10" spans="1:3" x14ac:dyDescent="0.45">
      <c r="A10" s="13"/>
      <c r="B10" s="14"/>
      <c r="C10" s="15"/>
    </row>
    <row r="11" spans="1:3" x14ac:dyDescent="0.45">
      <c r="A11" s="13"/>
      <c r="B11" s="14"/>
      <c r="C11" s="15"/>
    </row>
    <row r="12" spans="1:3" x14ac:dyDescent="0.45">
      <c r="A12" s="13"/>
      <c r="B12" s="14"/>
      <c r="C12" s="15"/>
    </row>
    <row r="13" spans="1:3" x14ac:dyDescent="0.45">
      <c r="A13" s="13"/>
      <c r="B13" s="14"/>
      <c r="C13" s="15"/>
    </row>
    <row r="14" spans="1:3" x14ac:dyDescent="0.45">
      <c r="A14" s="13"/>
      <c r="B14" s="14"/>
      <c r="C14" s="15"/>
    </row>
    <row r="15" spans="1:3" x14ac:dyDescent="0.45">
      <c r="A15" s="13"/>
      <c r="B15" s="14"/>
      <c r="C15" s="15"/>
    </row>
    <row r="16" spans="1:3" x14ac:dyDescent="0.45">
      <c r="A16" s="13"/>
      <c r="B16" s="14"/>
      <c r="C16" s="15"/>
    </row>
    <row r="17" spans="1:3" x14ac:dyDescent="0.45">
      <c r="A17" s="13"/>
      <c r="B17" s="14"/>
      <c r="C17" s="15"/>
    </row>
    <row r="18" spans="1:3" x14ac:dyDescent="0.45">
      <c r="A18" s="13"/>
      <c r="B18" s="14"/>
      <c r="C18" s="15"/>
    </row>
    <row r="19" spans="1:3" x14ac:dyDescent="0.45">
      <c r="A19" s="13"/>
      <c r="B19" s="14"/>
      <c r="C19" s="15"/>
    </row>
    <row r="20" spans="1:3" x14ac:dyDescent="0.45">
      <c r="A20" s="16"/>
      <c r="B20" s="17"/>
      <c r="C20" s="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9D0B1-6DD0-403C-8D63-3A901DC748CF}">
  <dimension ref="A3:B14"/>
  <sheetViews>
    <sheetView workbookViewId="0">
      <selection activeCell="B14" sqref="A3:B14"/>
    </sheetView>
  </sheetViews>
  <sheetFormatPr defaultRowHeight="14.25" x14ac:dyDescent="0.45"/>
  <cols>
    <col min="1" max="1" width="16.73046875" bestFit="1" customWidth="1"/>
    <col min="2" max="2" width="11.796875" bestFit="1" customWidth="1"/>
  </cols>
  <sheetData>
    <row r="3" spans="1:2" x14ac:dyDescent="0.45">
      <c r="A3" s="2" t="s">
        <v>5648</v>
      </c>
      <c r="B3" t="s">
        <v>6093</v>
      </c>
    </row>
    <row r="4" spans="1:2" x14ac:dyDescent="0.45">
      <c r="A4" s="3" t="s">
        <v>6070</v>
      </c>
      <c r="B4" s="4">
        <v>1483</v>
      </c>
    </row>
    <row r="5" spans="1:2" x14ac:dyDescent="0.45">
      <c r="A5" s="3" t="s">
        <v>6071</v>
      </c>
      <c r="B5" s="4">
        <v>1134</v>
      </c>
    </row>
    <row r="6" spans="1:2" x14ac:dyDescent="0.45">
      <c r="A6" s="3" t="s">
        <v>6072</v>
      </c>
      <c r="B6" s="4">
        <v>2228</v>
      </c>
    </row>
    <row r="7" spans="1:2" x14ac:dyDescent="0.45">
      <c r="A7" s="3" t="s">
        <v>6073</v>
      </c>
      <c r="B7" s="4">
        <v>2014</v>
      </c>
    </row>
    <row r="8" spans="1:2" x14ac:dyDescent="0.45">
      <c r="A8" s="3" t="s">
        <v>6074</v>
      </c>
      <c r="B8" s="4">
        <v>2302</v>
      </c>
    </row>
    <row r="9" spans="1:2" x14ac:dyDescent="0.45">
      <c r="A9" s="3" t="s">
        <v>6069</v>
      </c>
      <c r="B9" s="4">
        <v>979</v>
      </c>
    </row>
    <row r="10" spans="1:2" x14ac:dyDescent="0.45">
      <c r="A10" s="3" t="s">
        <v>6075</v>
      </c>
      <c r="B10" s="4">
        <v>2387</v>
      </c>
    </row>
    <row r="11" spans="1:2" x14ac:dyDescent="0.45">
      <c r="A11" s="3" t="s">
        <v>6076</v>
      </c>
      <c r="B11" s="4">
        <v>2371</v>
      </c>
    </row>
    <row r="12" spans="1:2" x14ac:dyDescent="0.45">
      <c r="A12" s="3" t="s">
        <v>6077</v>
      </c>
      <c r="B12" s="4">
        <v>2131</v>
      </c>
    </row>
    <row r="13" spans="1:2" x14ac:dyDescent="0.45">
      <c r="A13" s="3" t="s">
        <v>6078</v>
      </c>
      <c r="B13" s="4">
        <v>2353</v>
      </c>
    </row>
    <row r="14" spans="1:2" x14ac:dyDescent="0.45">
      <c r="A14" s="3" t="s">
        <v>5649</v>
      </c>
      <c r="B14" s="4">
        <v>19382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570"/>
  <sheetViews>
    <sheetView topLeftCell="E2" workbookViewId="0">
      <selection activeCell="AE2" sqref="AE2:AF12"/>
    </sheetView>
  </sheetViews>
  <sheetFormatPr defaultRowHeight="14.25" outlineLevelRow="1" x14ac:dyDescent="0.45"/>
  <cols>
    <col min="1" max="1" width="13.1328125" customWidth="1"/>
    <col min="2" max="2" width="13.796875" customWidth="1"/>
    <col min="3" max="3" width="38.06640625" customWidth="1"/>
    <col min="4" max="4" width="16.265625" customWidth="1"/>
    <col min="5" max="5" width="17.53125" bestFit="1" customWidth="1"/>
    <col min="6" max="6" width="13.86328125" customWidth="1"/>
    <col min="7" max="7" width="12.1328125" customWidth="1"/>
    <col min="8" max="8" width="15.46484375" bestFit="1" customWidth="1"/>
    <col min="9" max="9" width="15.06640625" customWidth="1"/>
    <col min="10" max="10" width="19.06640625" customWidth="1"/>
    <col min="11" max="11" width="17.1328125" customWidth="1"/>
    <col min="13" max="13" width="30.73046875" customWidth="1"/>
    <col min="14" max="14" width="29.53125" customWidth="1"/>
    <col min="15" max="16" width="19.265625" customWidth="1"/>
    <col min="17" max="17" width="32.3984375" customWidth="1"/>
    <col min="18" max="18" width="24.265625" customWidth="1"/>
    <col min="19" max="19" width="21.06640625" customWidth="1"/>
    <col min="20" max="20" width="18.86328125" customWidth="1"/>
    <col min="21" max="21" width="22.19921875" customWidth="1"/>
    <col min="22" max="22" width="20.19921875" customWidth="1"/>
    <col min="23" max="23" width="21.06640625" customWidth="1"/>
    <col min="24" max="24" width="12.86328125" customWidth="1"/>
    <col min="25" max="25" width="21" customWidth="1"/>
    <col min="26" max="26" width="16.33203125" customWidth="1"/>
    <col min="27" max="27" width="22.265625" customWidth="1"/>
    <col min="28" max="28" width="34.796875" customWidth="1"/>
    <col min="31" max="31" width="20.46484375" customWidth="1"/>
    <col min="33" max="33" width="11.86328125" bestFit="1" customWidth="1"/>
    <col min="34" max="34" width="15.3984375" bestFit="1" customWidth="1"/>
  </cols>
  <sheetData>
    <row r="1" spans="1:34"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34" outlineLevel="1" x14ac:dyDescent="0.45">
      <c r="A2">
        <v>7518809008</v>
      </c>
      <c r="B2" s="1">
        <v>44341</v>
      </c>
      <c r="C2" t="s">
        <v>2642</v>
      </c>
      <c r="D2" t="s">
        <v>2643</v>
      </c>
      <c r="E2" t="s">
        <v>444</v>
      </c>
      <c r="F2" t="s">
        <v>5651</v>
      </c>
      <c r="G2" t="s">
        <v>5875</v>
      </c>
      <c r="H2" s="9">
        <v>77662.960000000006</v>
      </c>
      <c r="J2" t="s">
        <v>42</v>
      </c>
      <c r="K2" t="s">
        <v>30</v>
      </c>
      <c r="L2" t="s">
        <v>155</v>
      </c>
      <c r="M2" t="s">
        <v>30</v>
      </c>
      <c r="N2" t="s">
        <v>30</v>
      </c>
      <c r="O2" t="s">
        <v>29</v>
      </c>
      <c r="P2" t="s">
        <v>30</v>
      </c>
      <c r="Q2" t="s">
        <v>30</v>
      </c>
      <c r="R2" t="s">
        <v>30</v>
      </c>
      <c r="S2" t="s">
        <v>30</v>
      </c>
      <c r="T2" t="s">
        <v>30</v>
      </c>
      <c r="U2" t="s">
        <v>30</v>
      </c>
      <c r="V2" t="s">
        <v>30</v>
      </c>
      <c r="W2" t="s">
        <v>31</v>
      </c>
      <c r="X2" t="s">
        <v>29</v>
      </c>
      <c r="Y2" t="s">
        <v>29</v>
      </c>
      <c r="Z2" t="s">
        <v>29</v>
      </c>
      <c r="AA2" t="s">
        <v>30</v>
      </c>
      <c r="AB2" t="s">
        <v>32</v>
      </c>
      <c r="AE2" t="s">
        <v>6089</v>
      </c>
      <c r="AF2" t="s">
        <v>6079</v>
      </c>
    </row>
    <row r="3" spans="1:34" outlineLevel="1" x14ac:dyDescent="0.45">
      <c r="A3">
        <v>7539779000</v>
      </c>
      <c r="B3" s="1">
        <v>44341</v>
      </c>
      <c r="C3" t="s">
        <v>2876</v>
      </c>
      <c r="D3" t="s">
        <v>2877</v>
      </c>
      <c r="E3" t="s">
        <v>444</v>
      </c>
      <c r="F3" t="s">
        <v>5651</v>
      </c>
      <c r="G3" t="s">
        <v>5875</v>
      </c>
      <c r="H3" s="9">
        <v>41756</v>
      </c>
      <c r="J3" t="s">
        <v>42</v>
      </c>
      <c r="K3" t="s">
        <v>29</v>
      </c>
      <c r="L3" t="s">
        <v>155</v>
      </c>
      <c r="M3" t="s">
        <v>29</v>
      </c>
      <c r="N3" t="s">
        <v>29</v>
      </c>
      <c r="O3" t="s">
        <v>29</v>
      </c>
      <c r="P3" t="s">
        <v>30</v>
      </c>
      <c r="Q3" t="s">
        <v>30</v>
      </c>
      <c r="R3" t="s">
        <v>30</v>
      </c>
      <c r="S3" t="s">
        <v>30</v>
      </c>
      <c r="T3" t="s">
        <v>30</v>
      </c>
      <c r="U3" t="s">
        <v>30</v>
      </c>
      <c r="V3" t="s">
        <v>30</v>
      </c>
      <c r="W3" t="s">
        <v>60</v>
      </c>
      <c r="X3" t="s">
        <v>29</v>
      </c>
      <c r="Y3" t="s">
        <v>29</v>
      </c>
      <c r="Z3" t="s">
        <v>29</v>
      </c>
      <c r="AA3" t="s">
        <v>30</v>
      </c>
      <c r="AB3" t="s">
        <v>32</v>
      </c>
      <c r="AE3" t="s">
        <v>6069</v>
      </c>
      <c r="AF3">
        <f>COUNTIF(Table1[grant_purp_cons_outdoor_seating], "Y")</f>
        <v>979</v>
      </c>
    </row>
    <row r="4" spans="1:34" outlineLevel="1" x14ac:dyDescent="0.45">
      <c r="A4">
        <v>2729569005</v>
      </c>
      <c r="B4" s="1">
        <v>44334</v>
      </c>
      <c r="C4" t="s">
        <v>1463</v>
      </c>
      <c r="D4" t="s">
        <v>1464</v>
      </c>
      <c r="E4" t="s">
        <v>444</v>
      </c>
      <c r="F4" t="s">
        <v>5651</v>
      </c>
      <c r="G4" t="s">
        <v>5875</v>
      </c>
      <c r="H4" s="9">
        <v>40073</v>
      </c>
      <c r="J4" t="s">
        <v>42</v>
      </c>
      <c r="K4" t="s">
        <v>29</v>
      </c>
      <c r="L4" t="s">
        <v>155</v>
      </c>
      <c r="M4" t="s">
        <v>29</v>
      </c>
      <c r="N4" t="s">
        <v>30</v>
      </c>
      <c r="O4" t="s">
        <v>29</v>
      </c>
      <c r="P4" t="s">
        <v>30</v>
      </c>
      <c r="Q4" t="s">
        <v>30</v>
      </c>
      <c r="R4" t="s">
        <v>30</v>
      </c>
      <c r="S4" t="s">
        <v>30</v>
      </c>
      <c r="T4" t="s">
        <v>30</v>
      </c>
      <c r="U4" t="s">
        <v>30</v>
      </c>
      <c r="V4" t="s">
        <v>30</v>
      </c>
      <c r="W4" t="s">
        <v>40</v>
      </c>
      <c r="X4" t="s">
        <v>29</v>
      </c>
      <c r="Y4" t="s">
        <v>30</v>
      </c>
      <c r="Z4" t="s">
        <v>29</v>
      </c>
      <c r="AA4" t="s">
        <v>29</v>
      </c>
      <c r="AB4" t="s">
        <v>197</v>
      </c>
      <c r="AE4" t="s">
        <v>6070</v>
      </c>
      <c r="AF4">
        <f>COUNTIF(Table1[grant_purpose_covered_supplier], "Y")</f>
        <v>1483</v>
      </c>
    </row>
    <row r="5" spans="1:34" outlineLevel="1" x14ac:dyDescent="0.45">
      <c r="A5">
        <v>9993889008</v>
      </c>
      <c r="B5" s="1">
        <v>44358</v>
      </c>
      <c r="C5" t="s">
        <v>5630</v>
      </c>
      <c r="D5" t="s">
        <v>5631</v>
      </c>
      <c r="E5" t="s">
        <v>444</v>
      </c>
      <c r="F5" t="s">
        <v>5651</v>
      </c>
      <c r="G5" t="s">
        <v>5875</v>
      </c>
      <c r="H5" s="9">
        <v>8624</v>
      </c>
      <c r="J5" t="s">
        <v>42</v>
      </c>
      <c r="K5" t="s">
        <v>29</v>
      </c>
      <c r="L5" t="s">
        <v>155</v>
      </c>
      <c r="M5" t="s">
        <v>29</v>
      </c>
      <c r="N5" t="s">
        <v>29</v>
      </c>
      <c r="O5" t="s">
        <v>29</v>
      </c>
      <c r="P5" t="s">
        <v>30</v>
      </c>
      <c r="Q5" t="s">
        <v>30</v>
      </c>
      <c r="R5" t="s">
        <v>30</v>
      </c>
      <c r="S5" t="s">
        <v>30</v>
      </c>
      <c r="T5" t="s">
        <v>29</v>
      </c>
      <c r="U5" t="s">
        <v>30</v>
      </c>
      <c r="V5" t="s">
        <v>30</v>
      </c>
      <c r="W5" t="s">
        <v>40</v>
      </c>
      <c r="X5" t="s">
        <v>29</v>
      </c>
      <c r="Y5" t="s">
        <v>29</v>
      </c>
      <c r="Z5" t="s">
        <v>29</v>
      </c>
      <c r="AA5" t="s">
        <v>29</v>
      </c>
      <c r="AB5" t="s">
        <v>166</v>
      </c>
      <c r="AE5" t="s">
        <v>6071</v>
      </c>
      <c r="AF5">
        <f>COUNTIF(Table1[grant_purpose_debt], "Y")</f>
        <v>1134</v>
      </c>
    </row>
    <row r="6" spans="1:34" outlineLevel="1" x14ac:dyDescent="0.45">
      <c r="A6">
        <v>8856709010</v>
      </c>
      <c r="B6" s="1">
        <v>44345</v>
      </c>
      <c r="C6" t="s">
        <v>4537</v>
      </c>
      <c r="D6" t="s">
        <v>4538</v>
      </c>
      <c r="E6" t="s">
        <v>2221</v>
      </c>
      <c r="F6" t="s">
        <v>5651</v>
      </c>
      <c r="G6" t="s">
        <v>5934</v>
      </c>
      <c r="H6" s="9">
        <v>281287</v>
      </c>
      <c r="J6" t="s">
        <v>42</v>
      </c>
      <c r="K6" t="s">
        <v>29</v>
      </c>
      <c r="L6" t="s">
        <v>471</v>
      </c>
      <c r="M6" t="s">
        <v>30</v>
      </c>
      <c r="N6" t="s">
        <v>30</v>
      </c>
      <c r="O6" t="s">
        <v>30</v>
      </c>
      <c r="P6" t="s">
        <v>30</v>
      </c>
      <c r="Q6" t="s">
        <v>30</v>
      </c>
      <c r="R6" t="s">
        <v>30</v>
      </c>
      <c r="S6" t="s">
        <v>30</v>
      </c>
      <c r="T6" t="s">
        <v>30</v>
      </c>
      <c r="U6" t="s">
        <v>30</v>
      </c>
      <c r="V6" t="s">
        <v>30</v>
      </c>
      <c r="W6" t="s">
        <v>40</v>
      </c>
      <c r="X6" t="s">
        <v>29</v>
      </c>
      <c r="Y6" t="s">
        <v>29</v>
      </c>
      <c r="Z6" t="s">
        <v>29</v>
      </c>
      <c r="AA6" t="s">
        <v>29</v>
      </c>
      <c r="AB6" t="s">
        <v>32</v>
      </c>
      <c r="AE6" t="s">
        <v>6072</v>
      </c>
      <c r="AF6">
        <f>COUNTIF(Table1[grant_purpose_food], "Y")</f>
        <v>2228</v>
      </c>
    </row>
    <row r="7" spans="1:34" outlineLevel="1" x14ac:dyDescent="0.45">
      <c r="A7">
        <v>5229579005</v>
      </c>
      <c r="B7" s="1">
        <v>44337</v>
      </c>
      <c r="C7" t="s">
        <v>2219</v>
      </c>
      <c r="D7" t="s">
        <v>2220</v>
      </c>
      <c r="E7" t="s">
        <v>2221</v>
      </c>
      <c r="F7" t="s">
        <v>5651</v>
      </c>
      <c r="G7" t="s">
        <v>5934</v>
      </c>
      <c r="H7" s="9">
        <v>98402</v>
      </c>
      <c r="J7" t="s">
        <v>42</v>
      </c>
      <c r="K7" t="s">
        <v>30</v>
      </c>
      <c r="L7" t="s">
        <v>471</v>
      </c>
      <c r="M7" t="s">
        <v>30</v>
      </c>
      <c r="N7" t="s">
        <v>30</v>
      </c>
      <c r="O7" t="s">
        <v>30</v>
      </c>
      <c r="P7" t="s">
        <v>30</v>
      </c>
      <c r="Q7" t="s">
        <v>30</v>
      </c>
      <c r="R7" t="s">
        <v>30</v>
      </c>
      <c r="S7" t="s">
        <v>30</v>
      </c>
      <c r="T7" t="s">
        <v>30</v>
      </c>
      <c r="U7" t="s">
        <v>30</v>
      </c>
      <c r="V7" t="s">
        <v>30</v>
      </c>
      <c r="W7" t="s">
        <v>33</v>
      </c>
      <c r="X7" t="s">
        <v>29</v>
      </c>
      <c r="Y7" t="s">
        <v>29</v>
      </c>
      <c r="Z7" t="s">
        <v>30</v>
      </c>
      <c r="AA7" t="s">
        <v>29</v>
      </c>
      <c r="AB7" t="s">
        <v>32</v>
      </c>
      <c r="AE7" t="s">
        <v>6073</v>
      </c>
      <c r="AF7">
        <f>COUNTIF(Table1[grant_purpose_maintenance_indoor], "Y")</f>
        <v>2014</v>
      </c>
    </row>
    <row r="8" spans="1:34" outlineLevel="1" x14ac:dyDescent="0.45">
      <c r="A8">
        <v>9881719009</v>
      </c>
      <c r="B8" s="1">
        <v>44351</v>
      </c>
      <c r="C8" t="s">
        <v>5248</v>
      </c>
      <c r="D8" t="s">
        <v>5249</v>
      </c>
      <c r="E8" t="s">
        <v>2221</v>
      </c>
      <c r="F8" t="s">
        <v>5651</v>
      </c>
      <c r="G8" t="s">
        <v>5934</v>
      </c>
      <c r="H8" s="9">
        <v>29246</v>
      </c>
      <c r="J8" t="s">
        <v>42</v>
      </c>
      <c r="K8" t="s">
        <v>29</v>
      </c>
      <c r="L8" t="s">
        <v>471</v>
      </c>
      <c r="M8" t="s">
        <v>30</v>
      </c>
      <c r="N8" t="s">
        <v>30</v>
      </c>
      <c r="O8" t="s">
        <v>29</v>
      </c>
      <c r="P8" t="s">
        <v>30</v>
      </c>
      <c r="Q8" t="s">
        <v>30</v>
      </c>
      <c r="R8" t="s">
        <v>30</v>
      </c>
      <c r="S8" t="s">
        <v>30</v>
      </c>
      <c r="T8" t="s">
        <v>30</v>
      </c>
      <c r="U8" t="s">
        <v>30</v>
      </c>
      <c r="V8" t="s">
        <v>30</v>
      </c>
      <c r="W8" t="s">
        <v>40</v>
      </c>
      <c r="X8" t="s">
        <v>29</v>
      </c>
      <c r="Y8" t="s">
        <v>29</v>
      </c>
      <c r="Z8" t="s">
        <v>29</v>
      </c>
      <c r="AA8" t="s">
        <v>29</v>
      </c>
      <c r="AB8" t="s">
        <v>32</v>
      </c>
      <c r="AE8" t="s">
        <v>6074</v>
      </c>
      <c r="AF8">
        <f>COUNTIF(Table1[grant_purpose_operations], "Y")</f>
        <v>2302</v>
      </c>
    </row>
    <row r="9" spans="1:34" outlineLevel="1" x14ac:dyDescent="0.45">
      <c r="A9">
        <v>2724669001</v>
      </c>
      <c r="B9" s="1">
        <v>44334</v>
      </c>
      <c r="C9" t="s">
        <v>1450</v>
      </c>
      <c r="D9" t="s">
        <v>1451</v>
      </c>
      <c r="E9" t="s">
        <v>1452</v>
      </c>
      <c r="F9" t="s">
        <v>5651</v>
      </c>
      <c r="G9" t="s">
        <v>5873</v>
      </c>
      <c r="H9" s="9">
        <v>106335</v>
      </c>
      <c r="J9" t="s">
        <v>42</v>
      </c>
      <c r="K9" t="s">
        <v>29</v>
      </c>
      <c r="L9" t="s">
        <v>119</v>
      </c>
      <c r="M9" t="s">
        <v>30</v>
      </c>
      <c r="N9" t="s">
        <v>30</v>
      </c>
      <c r="O9" t="s">
        <v>29</v>
      </c>
      <c r="P9" t="s">
        <v>30</v>
      </c>
      <c r="Q9" t="s">
        <v>30</v>
      </c>
      <c r="R9" t="s">
        <v>30</v>
      </c>
      <c r="S9" t="s">
        <v>30</v>
      </c>
      <c r="T9" t="s">
        <v>30</v>
      </c>
      <c r="U9" t="s">
        <v>30</v>
      </c>
      <c r="V9" t="s">
        <v>30</v>
      </c>
      <c r="W9" t="s">
        <v>40</v>
      </c>
      <c r="X9" t="s">
        <v>30</v>
      </c>
      <c r="Y9" t="s">
        <v>30</v>
      </c>
      <c r="Z9" t="s">
        <v>29</v>
      </c>
      <c r="AA9" t="s">
        <v>30</v>
      </c>
      <c r="AB9" t="s">
        <v>32</v>
      </c>
      <c r="AE9" t="s">
        <v>6075</v>
      </c>
      <c r="AF9">
        <f>COUNTIF(Table1[grant_purpose_payroll], "Y")</f>
        <v>2387</v>
      </c>
    </row>
    <row r="10" spans="1:34" outlineLevel="1" x14ac:dyDescent="0.45">
      <c r="A10">
        <v>2759159001</v>
      </c>
      <c r="B10" s="1">
        <v>44334</v>
      </c>
      <c r="C10" t="s">
        <v>1599</v>
      </c>
      <c r="D10" t="s">
        <v>1600</v>
      </c>
      <c r="E10" t="s">
        <v>1452</v>
      </c>
      <c r="F10" t="s">
        <v>5651</v>
      </c>
      <c r="G10" t="s">
        <v>5873</v>
      </c>
      <c r="H10" s="9">
        <v>40723</v>
      </c>
      <c r="J10" t="s">
        <v>42</v>
      </c>
      <c r="K10" t="s">
        <v>30</v>
      </c>
      <c r="L10" t="s">
        <v>119</v>
      </c>
      <c r="M10" t="s">
        <v>30</v>
      </c>
      <c r="N10" t="s">
        <v>30</v>
      </c>
      <c r="O10" t="s">
        <v>30</v>
      </c>
      <c r="P10" t="s">
        <v>30</v>
      </c>
      <c r="Q10" t="s">
        <v>30</v>
      </c>
      <c r="R10" t="s">
        <v>30</v>
      </c>
      <c r="S10" t="s">
        <v>30</v>
      </c>
      <c r="T10" t="s">
        <v>30</v>
      </c>
      <c r="U10" t="s">
        <v>30</v>
      </c>
      <c r="V10" t="s">
        <v>30</v>
      </c>
      <c r="W10" t="s">
        <v>60</v>
      </c>
      <c r="X10" t="s">
        <v>30</v>
      </c>
      <c r="Y10" t="s">
        <v>30</v>
      </c>
      <c r="Z10" t="s">
        <v>29</v>
      </c>
      <c r="AA10" t="s">
        <v>29</v>
      </c>
      <c r="AB10" t="s">
        <v>113</v>
      </c>
      <c r="AE10" t="s">
        <v>6076</v>
      </c>
      <c r="AF10">
        <f>COUNTIF(Table1[grant_purpose_rent], "Y")</f>
        <v>2371</v>
      </c>
    </row>
    <row r="11" spans="1:34" outlineLevel="1" x14ac:dyDescent="0.45">
      <c r="A11">
        <v>8029419002</v>
      </c>
      <c r="B11" s="1">
        <v>44342</v>
      </c>
      <c r="C11" t="s">
        <v>4149</v>
      </c>
      <c r="D11" t="s">
        <v>4150</v>
      </c>
      <c r="E11" t="s">
        <v>938</v>
      </c>
      <c r="F11" t="s">
        <v>5651</v>
      </c>
      <c r="G11" t="s">
        <v>5811</v>
      </c>
      <c r="H11" s="9">
        <v>464758.69</v>
      </c>
      <c r="J11" t="s">
        <v>42</v>
      </c>
      <c r="K11" t="s">
        <v>29</v>
      </c>
      <c r="L11" t="s">
        <v>275</v>
      </c>
      <c r="M11" t="s">
        <v>29</v>
      </c>
      <c r="N11" t="s">
        <v>29</v>
      </c>
      <c r="O11" t="s">
        <v>29</v>
      </c>
      <c r="P11" t="s">
        <v>30</v>
      </c>
      <c r="Q11" t="s">
        <v>30</v>
      </c>
      <c r="R11" t="s">
        <v>30</v>
      </c>
      <c r="S11" t="s">
        <v>30</v>
      </c>
      <c r="T11" t="s">
        <v>30</v>
      </c>
      <c r="U11" t="s">
        <v>30</v>
      </c>
      <c r="V11" t="s">
        <v>30</v>
      </c>
      <c r="W11" t="s">
        <v>31</v>
      </c>
      <c r="X11" t="s">
        <v>30</v>
      </c>
      <c r="Y11" t="s">
        <v>29</v>
      </c>
      <c r="Z11" t="s">
        <v>29</v>
      </c>
      <c r="AA11" t="s">
        <v>30</v>
      </c>
      <c r="AB11" t="s">
        <v>32</v>
      </c>
      <c r="AE11" t="s">
        <v>6077</v>
      </c>
      <c r="AF11">
        <f>COUNTIF(Table1[grant_purpose_supplies], "Y")</f>
        <v>2131</v>
      </c>
    </row>
    <row r="12" spans="1:34" outlineLevel="1" x14ac:dyDescent="0.45">
      <c r="A12">
        <v>2724179007</v>
      </c>
      <c r="B12" s="1">
        <v>44334</v>
      </c>
      <c r="C12" t="s">
        <v>1443</v>
      </c>
      <c r="D12" t="s">
        <v>1444</v>
      </c>
      <c r="E12" t="s">
        <v>938</v>
      </c>
      <c r="F12" t="s">
        <v>5651</v>
      </c>
      <c r="G12" t="s">
        <v>5811</v>
      </c>
      <c r="H12" s="9">
        <v>355095</v>
      </c>
      <c r="I12" t="s">
        <v>146</v>
      </c>
      <c r="J12" t="s">
        <v>42</v>
      </c>
      <c r="K12" t="s">
        <v>30</v>
      </c>
      <c r="L12" t="s">
        <v>275</v>
      </c>
      <c r="M12" t="s">
        <v>29</v>
      </c>
      <c r="N12" t="s">
        <v>29</v>
      </c>
      <c r="O12" t="s">
        <v>30</v>
      </c>
      <c r="P12" t="s">
        <v>30</v>
      </c>
      <c r="Q12" t="s">
        <v>30</v>
      </c>
      <c r="R12" t="s">
        <v>30</v>
      </c>
      <c r="S12" t="s">
        <v>30</v>
      </c>
      <c r="T12" t="s">
        <v>30</v>
      </c>
      <c r="U12" t="s">
        <v>30</v>
      </c>
      <c r="V12" t="s">
        <v>30</v>
      </c>
      <c r="W12" t="s">
        <v>31</v>
      </c>
      <c r="X12" t="s">
        <v>30</v>
      </c>
      <c r="Y12" t="s">
        <v>30</v>
      </c>
      <c r="Z12" t="s">
        <v>29</v>
      </c>
      <c r="AA12" t="s">
        <v>29</v>
      </c>
      <c r="AB12" t="s">
        <v>32</v>
      </c>
      <c r="AE12" t="s">
        <v>6078</v>
      </c>
      <c r="AF12">
        <f>COUNTIF(Table1[grant_purpose_utility], "Y")</f>
        <v>2353</v>
      </c>
    </row>
    <row r="13" spans="1:34" outlineLevel="1" x14ac:dyDescent="0.45">
      <c r="A13">
        <v>7554488902</v>
      </c>
      <c r="B13" s="1">
        <v>44323</v>
      </c>
      <c r="C13" t="s">
        <v>3052</v>
      </c>
      <c r="D13" t="s">
        <v>450</v>
      </c>
      <c r="E13" t="s">
        <v>938</v>
      </c>
      <c r="F13" t="s">
        <v>5651</v>
      </c>
      <c r="G13" t="s">
        <v>5811</v>
      </c>
      <c r="H13" s="9">
        <v>226788.43</v>
      </c>
      <c r="J13" t="s">
        <v>42</v>
      </c>
      <c r="K13" t="s">
        <v>30</v>
      </c>
      <c r="L13" t="s">
        <v>275</v>
      </c>
      <c r="M13" t="s">
        <v>30</v>
      </c>
      <c r="N13" t="s">
        <v>30</v>
      </c>
      <c r="O13" t="s">
        <v>30</v>
      </c>
      <c r="P13" t="s">
        <v>30</v>
      </c>
      <c r="Q13" t="s">
        <v>30</v>
      </c>
      <c r="R13" t="s">
        <v>30</v>
      </c>
      <c r="S13" t="s">
        <v>30</v>
      </c>
      <c r="T13" t="s">
        <v>30</v>
      </c>
      <c r="U13" t="s">
        <v>30</v>
      </c>
      <c r="V13" t="s">
        <v>30</v>
      </c>
      <c r="W13" t="s">
        <v>31</v>
      </c>
      <c r="X13" t="s">
        <v>30</v>
      </c>
      <c r="Y13" t="s">
        <v>30</v>
      </c>
      <c r="Z13" t="s">
        <v>29</v>
      </c>
      <c r="AA13" t="s">
        <v>29</v>
      </c>
      <c r="AB13" t="s">
        <v>32</v>
      </c>
    </row>
    <row r="14" spans="1:34" outlineLevel="1" x14ac:dyDescent="0.45">
      <c r="A14">
        <v>7550379010</v>
      </c>
      <c r="B14" s="1">
        <v>44341</v>
      </c>
      <c r="C14" t="s">
        <v>3005</v>
      </c>
      <c r="D14" t="s">
        <v>3006</v>
      </c>
      <c r="E14" t="s">
        <v>938</v>
      </c>
      <c r="F14" t="s">
        <v>5651</v>
      </c>
      <c r="G14" t="s">
        <v>5811</v>
      </c>
      <c r="H14" s="9">
        <v>186558.43</v>
      </c>
      <c r="J14" t="s">
        <v>42</v>
      </c>
      <c r="K14" t="s">
        <v>30</v>
      </c>
      <c r="L14" t="s">
        <v>275</v>
      </c>
      <c r="M14" t="s">
        <v>29</v>
      </c>
      <c r="N14" t="s">
        <v>30</v>
      </c>
      <c r="O14" t="s">
        <v>29</v>
      </c>
      <c r="P14" t="s">
        <v>29</v>
      </c>
      <c r="Q14" t="s">
        <v>29</v>
      </c>
      <c r="R14" t="s">
        <v>30</v>
      </c>
      <c r="S14" t="s">
        <v>30</v>
      </c>
      <c r="T14" t="s">
        <v>30</v>
      </c>
      <c r="U14" t="s">
        <v>30</v>
      </c>
      <c r="V14" t="s">
        <v>30</v>
      </c>
      <c r="W14" t="s">
        <v>60</v>
      </c>
      <c r="X14" t="s">
        <v>30</v>
      </c>
      <c r="Y14" t="s">
        <v>29</v>
      </c>
      <c r="Z14" t="s">
        <v>29</v>
      </c>
      <c r="AA14" t="s">
        <v>30</v>
      </c>
      <c r="AB14" t="s">
        <v>46</v>
      </c>
      <c r="AE14" t="s">
        <v>6085</v>
      </c>
      <c r="AF14" t="s">
        <v>6079</v>
      </c>
      <c r="AG14" t="s">
        <v>6083</v>
      </c>
      <c r="AH14" t="s">
        <v>6084</v>
      </c>
    </row>
    <row r="15" spans="1:34" outlineLevel="1" x14ac:dyDescent="0.45">
      <c r="A15">
        <v>2351929003</v>
      </c>
      <c r="B15" s="1">
        <v>44331</v>
      </c>
      <c r="C15" t="s">
        <v>936</v>
      </c>
      <c r="D15" t="s">
        <v>937</v>
      </c>
      <c r="E15" t="s">
        <v>938</v>
      </c>
      <c r="F15" t="s">
        <v>5651</v>
      </c>
      <c r="G15" t="s">
        <v>5811</v>
      </c>
      <c r="H15" s="9">
        <v>23711</v>
      </c>
      <c r="J15" t="s">
        <v>42</v>
      </c>
      <c r="K15" t="s">
        <v>29</v>
      </c>
      <c r="L15" t="s">
        <v>275</v>
      </c>
      <c r="M15" t="s">
        <v>29</v>
      </c>
      <c r="N15" t="s">
        <v>30</v>
      </c>
      <c r="O15" t="s">
        <v>29</v>
      </c>
      <c r="P15" t="s">
        <v>30</v>
      </c>
      <c r="Q15" t="s">
        <v>30</v>
      </c>
      <c r="R15" t="s">
        <v>30</v>
      </c>
      <c r="S15" t="s">
        <v>30</v>
      </c>
      <c r="T15" t="s">
        <v>29</v>
      </c>
      <c r="U15" t="s">
        <v>30</v>
      </c>
      <c r="V15" t="s">
        <v>30</v>
      </c>
      <c r="W15" t="s">
        <v>33</v>
      </c>
      <c r="X15" t="s">
        <v>30</v>
      </c>
      <c r="Y15" t="s">
        <v>29</v>
      </c>
      <c r="Z15" t="s">
        <v>29</v>
      </c>
      <c r="AA15" t="s">
        <v>30</v>
      </c>
      <c r="AB15" t="s">
        <v>32</v>
      </c>
      <c r="AE15" t="s">
        <v>6080</v>
      </c>
      <c r="AF15">
        <f>COUNTIF(Table1[WomenOwnedIndicator], "Y")</f>
        <v>1096</v>
      </c>
      <c r="AG15" s="5">
        <f>AVERAGEIF(Table1[WomenOwnedIndicator],"Y",Table1[GrantAmount])</f>
        <v>207380.23006386854</v>
      </c>
      <c r="AH15" s="5">
        <f>SUMIF(Table1[WomenOwnedIndicator],"Y",Table1[GrantAmount])</f>
        <v>227288732.14999992</v>
      </c>
    </row>
    <row r="16" spans="1:34" outlineLevel="1" x14ac:dyDescent="0.45">
      <c r="A16">
        <v>9934229009</v>
      </c>
      <c r="B16" s="1">
        <v>44351</v>
      </c>
      <c r="C16" t="s">
        <v>5528</v>
      </c>
      <c r="D16" t="s">
        <v>5529</v>
      </c>
      <c r="E16" t="s">
        <v>5530</v>
      </c>
      <c r="F16" t="s">
        <v>5651</v>
      </c>
      <c r="G16" t="s">
        <v>6065</v>
      </c>
      <c r="H16" s="9">
        <v>143635</v>
      </c>
      <c r="J16" t="s">
        <v>28</v>
      </c>
      <c r="K16" t="s">
        <v>29</v>
      </c>
      <c r="L16" t="s">
        <v>127</v>
      </c>
      <c r="M16" t="s">
        <v>30</v>
      </c>
      <c r="N16" t="s">
        <v>30</v>
      </c>
      <c r="O16" t="s">
        <v>30</v>
      </c>
      <c r="P16" t="s">
        <v>30</v>
      </c>
      <c r="Q16" t="s">
        <v>30</v>
      </c>
      <c r="R16" t="s">
        <v>30</v>
      </c>
      <c r="S16" t="s">
        <v>30</v>
      </c>
      <c r="T16" t="s">
        <v>30</v>
      </c>
      <c r="U16" t="s">
        <v>30</v>
      </c>
      <c r="V16" t="s">
        <v>30</v>
      </c>
      <c r="W16" t="s">
        <v>31</v>
      </c>
      <c r="X16" t="s">
        <v>29</v>
      </c>
      <c r="Y16" t="s">
        <v>29</v>
      </c>
      <c r="Z16" t="s">
        <v>29</v>
      </c>
      <c r="AA16" t="s">
        <v>29</v>
      </c>
      <c r="AB16" t="s">
        <v>32</v>
      </c>
      <c r="AE16" t="s">
        <v>6081</v>
      </c>
      <c r="AF16">
        <f>COUNTIF(Table1[VeteranIndicator], "Y")</f>
        <v>224</v>
      </c>
      <c r="AG16" s="5">
        <f>AVERAGEIF(Table1[VeteranIndicator],"Y",Table1[GrantAmount])</f>
        <v>247087.84790178572</v>
      </c>
      <c r="AH16" s="5">
        <f>SUMIF(Table1[VeteranIndicator],"Y",Table1[GrantAmount])</f>
        <v>55347677.93</v>
      </c>
    </row>
    <row r="17" spans="1:34" outlineLevel="1" x14ac:dyDescent="0.45">
      <c r="A17">
        <v>7596598909</v>
      </c>
      <c r="B17" s="1">
        <v>44323</v>
      </c>
      <c r="C17" t="s">
        <v>3374</v>
      </c>
      <c r="D17" t="s">
        <v>3375</v>
      </c>
      <c r="E17" t="s">
        <v>2183</v>
      </c>
      <c r="F17" t="s">
        <v>5651</v>
      </c>
      <c r="G17" t="s">
        <v>5929</v>
      </c>
      <c r="H17" s="9">
        <v>103733.17</v>
      </c>
      <c r="J17" t="s">
        <v>42</v>
      </c>
      <c r="K17" t="s">
        <v>30</v>
      </c>
      <c r="L17" t="s">
        <v>127</v>
      </c>
      <c r="M17" t="s">
        <v>29</v>
      </c>
      <c r="N17" t="s">
        <v>30</v>
      </c>
      <c r="O17" t="s">
        <v>30</v>
      </c>
      <c r="P17" t="s">
        <v>30</v>
      </c>
      <c r="Q17" t="s">
        <v>30</v>
      </c>
      <c r="R17" t="s">
        <v>30</v>
      </c>
      <c r="S17" t="s">
        <v>30</v>
      </c>
      <c r="T17" t="s">
        <v>30</v>
      </c>
      <c r="U17" t="s">
        <v>30</v>
      </c>
      <c r="V17" t="s">
        <v>30</v>
      </c>
      <c r="W17" t="s">
        <v>40</v>
      </c>
      <c r="X17" t="s">
        <v>30</v>
      </c>
      <c r="Y17" t="s">
        <v>30</v>
      </c>
      <c r="Z17" t="s">
        <v>29</v>
      </c>
      <c r="AA17" t="s">
        <v>29</v>
      </c>
      <c r="AB17" t="s">
        <v>32</v>
      </c>
      <c r="AE17" t="s">
        <v>6082</v>
      </c>
      <c r="AF17">
        <f>COUNTIF(Table1[SocioeconmicIndicator], "Y")</f>
        <v>866</v>
      </c>
      <c r="AG17" s="5">
        <f>AVERAGEIF(Table1[SocioeconmicIndicator],"Y",Table1[GrantAmount])</f>
        <v>216725.93773672046</v>
      </c>
      <c r="AH17" s="5">
        <f>SUMIF(Table1[SocioeconmicIndicator],"Y",Table1[GrantAmount])</f>
        <v>187684662.07999992</v>
      </c>
    </row>
    <row r="18" spans="1:34" outlineLevel="1" x14ac:dyDescent="0.45">
      <c r="A18">
        <v>5222529009</v>
      </c>
      <c r="B18" s="1">
        <v>44337</v>
      </c>
      <c r="C18" t="s">
        <v>2182</v>
      </c>
      <c r="D18" t="s">
        <v>1953</v>
      </c>
      <c r="E18" t="s">
        <v>2183</v>
      </c>
      <c r="F18" t="s">
        <v>5651</v>
      </c>
      <c r="G18" t="s">
        <v>5929</v>
      </c>
      <c r="H18" s="9">
        <v>43072</v>
      </c>
      <c r="J18" t="s">
        <v>42</v>
      </c>
      <c r="K18" t="s">
        <v>30</v>
      </c>
      <c r="L18" t="s">
        <v>127</v>
      </c>
      <c r="M18" t="s">
        <v>29</v>
      </c>
      <c r="N18" t="s">
        <v>30</v>
      </c>
      <c r="O18" t="s">
        <v>29</v>
      </c>
      <c r="P18" t="s">
        <v>30</v>
      </c>
      <c r="Q18" t="s">
        <v>29</v>
      </c>
      <c r="R18" t="s">
        <v>30</v>
      </c>
      <c r="S18" t="s">
        <v>29</v>
      </c>
      <c r="T18" t="s">
        <v>29</v>
      </c>
      <c r="U18" t="s">
        <v>30</v>
      </c>
      <c r="V18" t="s">
        <v>30</v>
      </c>
      <c r="W18" t="s">
        <v>31</v>
      </c>
      <c r="X18" t="s">
        <v>30</v>
      </c>
      <c r="Y18" t="s">
        <v>29</v>
      </c>
      <c r="Z18" t="s">
        <v>29</v>
      </c>
      <c r="AA18" t="s">
        <v>30</v>
      </c>
      <c r="AB18" t="s">
        <v>32</v>
      </c>
    </row>
    <row r="19" spans="1:34" outlineLevel="1" x14ac:dyDescent="0.45">
      <c r="A19">
        <v>8911989006</v>
      </c>
      <c r="B19" s="1">
        <v>44345</v>
      </c>
      <c r="C19" t="s">
        <v>4812</v>
      </c>
      <c r="D19" t="s">
        <v>4813</v>
      </c>
      <c r="E19" t="s">
        <v>2183</v>
      </c>
      <c r="F19" t="s">
        <v>5651</v>
      </c>
      <c r="G19" t="s">
        <v>5929</v>
      </c>
      <c r="H19" s="9">
        <v>40508.49</v>
      </c>
      <c r="J19" t="s">
        <v>42</v>
      </c>
      <c r="K19" t="s">
        <v>30</v>
      </c>
      <c r="L19" t="s">
        <v>127</v>
      </c>
      <c r="M19" t="s">
        <v>29</v>
      </c>
      <c r="N19" t="s">
        <v>29</v>
      </c>
      <c r="O19" t="s">
        <v>30</v>
      </c>
      <c r="P19" t="s">
        <v>30</v>
      </c>
      <c r="Q19" t="s">
        <v>29</v>
      </c>
      <c r="R19" t="s">
        <v>29</v>
      </c>
      <c r="S19" t="s">
        <v>29</v>
      </c>
      <c r="T19" t="s">
        <v>30</v>
      </c>
      <c r="U19" t="s">
        <v>29</v>
      </c>
      <c r="V19" t="s">
        <v>30</v>
      </c>
      <c r="W19" t="s">
        <v>40</v>
      </c>
      <c r="X19" t="s">
        <v>30</v>
      </c>
      <c r="Y19" t="s">
        <v>29</v>
      </c>
      <c r="Z19" t="s">
        <v>29</v>
      </c>
      <c r="AA19" t="s">
        <v>29</v>
      </c>
      <c r="AB19" t="s">
        <v>32</v>
      </c>
    </row>
    <row r="20" spans="1:34" outlineLevel="1" x14ac:dyDescent="0.45">
      <c r="A20">
        <v>5242349000</v>
      </c>
      <c r="B20" s="1">
        <v>44337</v>
      </c>
      <c r="C20" t="s">
        <v>2281</v>
      </c>
      <c r="D20" t="s">
        <v>2282</v>
      </c>
      <c r="E20" t="s">
        <v>2183</v>
      </c>
      <c r="F20" t="s">
        <v>5651</v>
      </c>
      <c r="G20" t="s">
        <v>5929</v>
      </c>
      <c r="H20" s="9">
        <v>5353</v>
      </c>
      <c r="J20" t="s">
        <v>42</v>
      </c>
      <c r="K20" t="s">
        <v>30</v>
      </c>
      <c r="L20" t="s">
        <v>127</v>
      </c>
      <c r="M20" t="s">
        <v>30</v>
      </c>
      <c r="N20" t="s">
        <v>30</v>
      </c>
      <c r="O20" t="s">
        <v>29</v>
      </c>
      <c r="P20" t="s">
        <v>30</v>
      </c>
      <c r="Q20" t="s">
        <v>29</v>
      </c>
      <c r="R20" t="s">
        <v>30</v>
      </c>
      <c r="S20" t="s">
        <v>29</v>
      </c>
      <c r="T20" t="s">
        <v>30</v>
      </c>
      <c r="U20" t="s">
        <v>30</v>
      </c>
      <c r="V20" t="s">
        <v>30</v>
      </c>
      <c r="W20" t="s">
        <v>31</v>
      </c>
      <c r="X20" t="s">
        <v>30</v>
      </c>
      <c r="Y20" t="s">
        <v>29</v>
      </c>
      <c r="Z20" t="s">
        <v>30</v>
      </c>
      <c r="AA20" t="s">
        <v>30</v>
      </c>
      <c r="AB20" t="s">
        <v>189</v>
      </c>
    </row>
    <row r="21" spans="1:34" outlineLevel="1" x14ac:dyDescent="0.45">
      <c r="A21">
        <v>4915649008</v>
      </c>
      <c r="B21" s="1">
        <v>44336</v>
      </c>
      <c r="C21" t="s">
        <v>2111</v>
      </c>
      <c r="D21" t="s">
        <v>2112</v>
      </c>
      <c r="E21" t="s">
        <v>1271</v>
      </c>
      <c r="F21" t="s">
        <v>5651</v>
      </c>
      <c r="G21" t="s">
        <v>5858</v>
      </c>
      <c r="H21" s="9">
        <v>185490.75</v>
      </c>
      <c r="J21" t="s">
        <v>42</v>
      </c>
      <c r="K21" t="s">
        <v>29</v>
      </c>
      <c r="L21" t="s">
        <v>88</v>
      </c>
      <c r="M21" t="s">
        <v>30</v>
      </c>
      <c r="N21" t="s">
        <v>30</v>
      </c>
      <c r="O21" t="s">
        <v>29</v>
      </c>
      <c r="P21" t="s">
        <v>30</v>
      </c>
      <c r="Q21" t="s">
        <v>30</v>
      </c>
      <c r="R21" t="s">
        <v>30</v>
      </c>
      <c r="S21" t="s">
        <v>30</v>
      </c>
      <c r="T21" t="s">
        <v>30</v>
      </c>
      <c r="U21" t="s">
        <v>30</v>
      </c>
      <c r="V21" t="s">
        <v>30</v>
      </c>
      <c r="W21" t="s">
        <v>33</v>
      </c>
      <c r="X21" t="s">
        <v>29</v>
      </c>
      <c r="Y21" t="s">
        <v>29</v>
      </c>
      <c r="Z21" t="s">
        <v>29</v>
      </c>
      <c r="AA21" t="s">
        <v>30</v>
      </c>
      <c r="AB21" t="s">
        <v>32</v>
      </c>
    </row>
    <row r="22" spans="1:34" outlineLevel="1" x14ac:dyDescent="0.45">
      <c r="A22">
        <v>8023679009</v>
      </c>
      <c r="B22" s="1">
        <v>44342</v>
      </c>
      <c r="C22" t="s">
        <v>4118</v>
      </c>
      <c r="D22" t="s">
        <v>4119</v>
      </c>
      <c r="E22" t="s">
        <v>1271</v>
      </c>
      <c r="F22" t="s">
        <v>5651</v>
      </c>
      <c r="G22" t="s">
        <v>5858</v>
      </c>
      <c r="H22" s="9">
        <v>44721</v>
      </c>
      <c r="J22" t="s">
        <v>42</v>
      </c>
      <c r="K22" t="s">
        <v>30</v>
      </c>
      <c r="L22" t="s">
        <v>88</v>
      </c>
      <c r="M22" t="s">
        <v>30</v>
      </c>
      <c r="N22" t="s">
        <v>30</v>
      </c>
      <c r="O22" t="s">
        <v>30</v>
      </c>
      <c r="P22" t="s">
        <v>30</v>
      </c>
      <c r="Q22" t="s">
        <v>30</v>
      </c>
      <c r="R22" t="s">
        <v>30</v>
      </c>
      <c r="S22" t="s">
        <v>30</v>
      </c>
      <c r="T22" t="s">
        <v>30</v>
      </c>
      <c r="U22" t="s">
        <v>30</v>
      </c>
      <c r="V22" t="s">
        <v>30</v>
      </c>
      <c r="W22" t="s">
        <v>33</v>
      </c>
      <c r="X22" t="s">
        <v>29</v>
      </c>
      <c r="Y22" t="s">
        <v>29</v>
      </c>
      <c r="Z22" t="s">
        <v>29</v>
      </c>
      <c r="AA22" t="s">
        <v>30</v>
      </c>
      <c r="AB22" t="s">
        <v>32</v>
      </c>
    </row>
    <row r="23" spans="1:34" outlineLevel="1" x14ac:dyDescent="0.45">
      <c r="A23">
        <v>2648569003</v>
      </c>
      <c r="B23" s="1">
        <v>44333</v>
      </c>
      <c r="C23" t="s">
        <v>1269</v>
      </c>
      <c r="D23" t="s">
        <v>1270</v>
      </c>
      <c r="E23" t="s">
        <v>1271</v>
      </c>
      <c r="F23" t="s">
        <v>5651</v>
      </c>
      <c r="G23" t="s">
        <v>5858</v>
      </c>
      <c r="H23" s="9">
        <v>25806.39</v>
      </c>
      <c r="J23" t="s">
        <v>42</v>
      </c>
      <c r="K23" t="s">
        <v>29</v>
      </c>
      <c r="L23" t="s">
        <v>88</v>
      </c>
      <c r="M23" t="s">
        <v>29</v>
      </c>
      <c r="N23" t="s">
        <v>29</v>
      </c>
      <c r="O23" t="s">
        <v>29</v>
      </c>
      <c r="P23" t="s">
        <v>30</v>
      </c>
      <c r="Q23" t="s">
        <v>30</v>
      </c>
      <c r="R23" t="s">
        <v>30</v>
      </c>
      <c r="S23" t="s">
        <v>29</v>
      </c>
      <c r="T23" t="s">
        <v>29</v>
      </c>
      <c r="U23" t="s">
        <v>30</v>
      </c>
      <c r="V23" t="s">
        <v>29</v>
      </c>
      <c r="W23" t="s">
        <v>31</v>
      </c>
      <c r="X23" t="s">
        <v>29</v>
      </c>
      <c r="Y23" t="s">
        <v>30</v>
      </c>
      <c r="Z23" t="s">
        <v>29</v>
      </c>
      <c r="AA23" t="s">
        <v>30</v>
      </c>
      <c r="AB23" t="s">
        <v>39</v>
      </c>
    </row>
    <row r="24" spans="1:34" outlineLevel="1" x14ac:dyDescent="0.45">
      <c r="A24">
        <v>8860359004</v>
      </c>
      <c r="B24" s="1">
        <v>44345</v>
      </c>
      <c r="C24" t="s">
        <v>4560</v>
      </c>
      <c r="D24" t="s">
        <v>4561</v>
      </c>
      <c r="E24" t="s">
        <v>1271</v>
      </c>
      <c r="F24" t="s">
        <v>5651</v>
      </c>
      <c r="G24" t="s">
        <v>5858</v>
      </c>
      <c r="H24" s="9">
        <v>7139</v>
      </c>
      <c r="I24" t="s">
        <v>35</v>
      </c>
      <c r="J24" t="s">
        <v>42</v>
      </c>
      <c r="K24" t="s">
        <v>29</v>
      </c>
      <c r="L24" t="s">
        <v>88</v>
      </c>
      <c r="M24" t="s">
        <v>30</v>
      </c>
      <c r="N24" t="s">
        <v>30</v>
      </c>
      <c r="O24" t="s">
        <v>30</v>
      </c>
      <c r="P24" t="s">
        <v>30</v>
      </c>
      <c r="Q24" t="s">
        <v>30</v>
      </c>
      <c r="R24" t="s">
        <v>30</v>
      </c>
      <c r="S24" t="s">
        <v>30</v>
      </c>
      <c r="T24" t="s">
        <v>30</v>
      </c>
      <c r="U24" t="s">
        <v>30</v>
      </c>
      <c r="V24" t="s">
        <v>30</v>
      </c>
      <c r="W24" t="s">
        <v>40</v>
      </c>
      <c r="X24" t="s">
        <v>29</v>
      </c>
      <c r="Y24" t="s">
        <v>29</v>
      </c>
      <c r="Z24" t="s">
        <v>29</v>
      </c>
      <c r="AA24" t="s">
        <v>29</v>
      </c>
      <c r="AB24" t="s">
        <v>32</v>
      </c>
    </row>
    <row r="25" spans="1:34" outlineLevel="1" x14ac:dyDescent="0.45">
      <c r="A25">
        <v>8614539004</v>
      </c>
      <c r="B25" s="1">
        <v>44343</v>
      </c>
      <c r="C25" t="s">
        <v>4324</v>
      </c>
      <c r="D25" t="s">
        <v>4325</v>
      </c>
      <c r="E25" t="s">
        <v>1367</v>
      </c>
      <c r="F25" t="s">
        <v>5651</v>
      </c>
      <c r="G25" t="s">
        <v>5868</v>
      </c>
      <c r="H25" s="9">
        <v>216113</v>
      </c>
      <c r="J25" t="s">
        <v>28</v>
      </c>
      <c r="K25" t="s">
        <v>29</v>
      </c>
      <c r="L25" t="s">
        <v>88</v>
      </c>
      <c r="M25" t="s">
        <v>30</v>
      </c>
      <c r="N25" t="s">
        <v>30</v>
      </c>
      <c r="O25" t="s">
        <v>30</v>
      </c>
      <c r="P25" t="s">
        <v>30</v>
      </c>
      <c r="Q25" t="s">
        <v>30</v>
      </c>
      <c r="R25" t="s">
        <v>30</v>
      </c>
      <c r="S25" t="s">
        <v>30</v>
      </c>
      <c r="T25" t="s">
        <v>30</v>
      </c>
      <c r="U25" t="s">
        <v>30</v>
      </c>
      <c r="V25" t="s">
        <v>30</v>
      </c>
      <c r="W25" t="s">
        <v>40</v>
      </c>
      <c r="X25" t="s">
        <v>29</v>
      </c>
      <c r="Y25" t="s">
        <v>30</v>
      </c>
      <c r="Z25" t="s">
        <v>29</v>
      </c>
      <c r="AA25" t="s">
        <v>30</v>
      </c>
      <c r="AB25" t="s">
        <v>32</v>
      </c>
    </row>
    <row r="26" spans="1:34" outlineLevel="1" x14ac:dyDescent="0.45">
      <c r="A26">
        <v>7566868906</v>
      </c>
      <c r="B26" s="1">
        <v>44323</v>
      </c>
      <c r="C26" t="s">
        <v>3202</v>
      </c>
      <c r="D26" t="s">
        <v>3203</v>
      </c>
      <c r="E26" t="s">
        <v>1367</v>
      </c>
      <c r="F26" t="s">
        <v>5651</v>
      </c>
      <c r="G26" t="s">
        <v>5980</v>
      </c>
      <c r="H26" s="9">
        <v>214099.41</v>
      </c>
      <c r="J26" t="s">
        <v>28</v>
      </c>
      <c r="K26" t="s">
        <v>29</v>
      </c>
      <c r="L26" t="s">
        <v>88</v>
      </c>
      <c r="M26" t="s">
        <v>29</v>
      </c>
      <c r="N26" t="s">
        <v>30</v>
      </c>
      <c r="O26" t="s">
        <v>29</v>
      </c>
      <c r="P26" t="s">
        <v>30</v>
      </c>
      <c r="Q26" t="s">
        <v>30</v>
      </c>
      <c r="R26" t="s">
        <v>30</v>
      </c>
      <c r="S26" t="s">
        <v>30</v>
      </c>
      <c r="T26" t="s">
        <v>30</v>
      </c>
      <c r="U26" t="s">
        <v>30</v>
      </c>
      <c r="V26" t="s">
        <v>30</v>
      </c>
      <c r="W26" t="s">
        <v>33</v>
      </c>
      <c r="X26" t="s">
        <v>29</v>
      </c>
      <c r="Y26" t="s">
        <v>29</v>
      </c>
      <c r="Z26" t="s">
        <v>30</v>
      </c>
      <c r="AA26" t="s">
        <v>29</v>
      </c>
      <c r="AB26" t="s">
        <v>32</v>
      </c>
    </row>
    <row r="27" spans="1:34" outlineLevel="1" x14ac:dyDescent="0.45">
      <c r="A27">
        <v>2708809006</v>
      </c>
      <c r="B27" s="1">
        <v>44334</v>
      </c>
      <c r="C27" t="s">
        <v>1365</v>
      </c>
      <c r="D27" t="s">
        <v>1366</v>
      </c>
      <c r="E27" t="s">
        <v>1367</v>
      </c>
      <c r="F27" t="s">
        <v>5651</v>
      </c>
      <c r="G27" t="s">
        <v>5868</v>
      </c>
      <c r="H27" s="9">
        <v>142463.43</v>
      </c>
      <c r="I27" t="s">
        <v>283</v>
      </c>
      <c r="J27" t="s">
        <v>28</v>
      </c>
      <c r="K27" t="s">
        <v>29</v>
      </c>
      <c r="L27" t="s">
        <v>88</v>
      </c>
      <c r="M27" t="s">
        <v>29</v>
      </c>
      <c r="N27" t="s">
        <v>29</v>
      </c>
      <c r="O27" t="s">
        <v>29</v>
      </c>
      <c r="P27" t="s">
        <v>29</v>
      </c>
      <c r="Q27" t="s">
        <v>29</v>
      </c>
      <c r="R27" t="s">
        <v>30</v>
      </c>
      <c r="S27" t="s">
        <v>30</v>
      </c>
      <c r="T27" t="s">
        <v>30</v>
      </c>
      <c r="U27" t="s">
        <v>29</v>
      </c>
      <c r="V27" t="s">
        <v>29</v>
      </c>
      <c r="W27" t="s">
        <v>31</v>
      </c>
      <c r="X27" t="s">
        <v>29</v>
      </c>
      <c r="Y27" t="s">
        <v>30</v>
      </c>
      <c r="Z27" t="s">
        <v>29</v>
      </c>
      <c r="AA27" t="s">
        <v>29</v>
      </c>
      <c r="AB27" t="s">
        <v>32</v>
      </c>
    </row>
    <row r="28" spans="1:34" outlineLevel="1" x14ac:dyDescent="0.45">
      <c r="A28">
        <v>7581688909</v>
      </c>
      <c r="B28" s="1">
        <v>44323</v>
      </c>
      <c r="C28" t="s">
        <v>3302</v>
      </c>
      <c r="D28" t="s">
        <v>3303</v>
      </c>
      <c r="E28" t="s">
        <v>1367</v>
      </c>
      <c r="F28" t="s">
        <v>5651</v>
      </c>
      <c r="G28" t="s">
        <v>5868</v>
      </c>
      <c r="H28" s="9">
        <v>82189.73</v>
      </c>
      <c r="J28" t="s">
        <v>28</v>
      </c>
      <c r="K28" t="s">
        <v>29</v>
      </c>
      <c r="L28" t="s">
        <v>88</v>
      </c>
      <c r="M28" t="s">
        <v>30</v>
      </c>
      <c r="N28" t="s">
        <v>30</v>
      </c>
      <c r="O28" t="s">
        <v>30</v>
      </c>
      <c r="P28" t="s">
        <v>30</v>
      </c>
      <c r="Q28" t="s">
        <v>30</v>
      </c>
      <c r="R28" t="s">
        <v>30</v>
      </c>
      <c r="S28" t="s">
        <v>30</v>
      </c>
      <c r="T28" t="s">
        <v>30</v>
      </c>
      <c r="U28" t="s">
        <v>30</v>
      </c>
      <c r="V28" t="s">
        <v>30</v>
      </c>
      <c r="W28" t="s">
        <v>31</v>
      </c>
      <c r="X28" t="s">
        <v>29</v>
      </c>
      <c r="Y28" t="s">
        <v>29</v>
      </c>
      <c r="Z28" t="s">
        <v>29</v>
      </c>
      <c r="AA28" t="s">
        <v>30</v>
      </c>
      <c r="AB28" t="s">
        <v>32</v>
      </c>
    </row>
    <row r="29" spans="1:34" outlineLevel="1" x14ac:dyDescent="0.45">
      <c r="A29">
        <v>7632918907</v>
      </c>
      <c r="B29" s="1">
        <v>44323</v>
      </c>
      <c r="C29" t="s">
        <v>3590</v>
      </c>
      <c r="D29" t="s">
        <v>3591</v>
      </c>
      <c r="E29" t="s">
        <v>1367</v>
      </c>
      <c r="F29" t="s">
        <v>5651</v>
      </c>
      <c r="G29" t="s">
        <v>5980</v>
      </c>
      <c r="H29" s="9">
        <v>81307.66</v>
      </c>
      <c r="J29" t="s">
        <v>28</v>
      </c>
      <c r="K29" t="s">
        <v>29</v>
      </c>
      <c r="L29" t="s">
        <v>88</v>
      </c>
      <c r="M29" t="s">
        <v>29</v>
      </c>
      <c r="N29" t="s">
        <v>29</v>
      </c>
      <c r="O29" t="s">
        <v>29</v>
      </c>
      <c r="P29" t="s">
        <v>30</v>
      </c>
      <c r="Q29" t="s">
        <v>30</v>
      </c>
      <c r="R29" t="s">
        <v>30</v>
      </c>
      <c r="S29" t="s">
        <v>30</v>
      </c>
      <c r="T29" t="s">
        <v>30</v>
      </c>
      <c r="U29" t="s">
        <v>30</v>
      </c>
      <c r="V29" t="s">
        <v>30</v>
      </c>
      <c r="W29" t="s">
        <v>31</v>
      </c>
      <c r="X29" t="s">
        <v>29</v>
      </c>
      <c r="Y29" t="s">
        <v>29</v>
      </c>
      <c r="Z29" t="s">
        <v>29</v>
      </c>
      <c r="AA29" t="s">
        <v>30</v>
      </c>
      <c r="AB29" t="s">
        <v>39</v>
      </c>
    </row>
    <row r="30" spans="1:34" outlineLevel="1" x14ac:dyDescent="0.45">
      <c r="A30">
        <v>9874049000</v>
      </c>
      <c r="B30" s="1">
        <v>44351</v>
      </c>
      <c r="C30" t="s">
        <v>5200</v>
      </c>
      <c r="D30" t="s">
        <v>5201</v>
      </c>
      <c r="E30" t="s">
        <v>1367</v>
      </c>
      <c r="F30" t="s">
        <v>5651</v>
      </c>
      <c r="G30" t="s">
        <v>5980</v>
      </c>
      <c r="H30" s="9">
        <v>70618</v>
      </c>
      <c r="J30" t="s">
        <v>28</v>
      </c>
      <c r="K30" t="s">
        <v>29</v>
      </c>
      <c r="L30" t="s">
        <v>88</v>
      </c>
      <c r="M30" t="s">
        <v>29</v>
      </c>
      <c r="N30" t="s">
        <v>30</v>
      </c>
      <c r="O30" t="s">
        <v>29</v>
      </c>
      <c r="P30" t="s">
        <v>30</v>
      </c>
      <c r="Q30" t="s">
        <v>30</v>
      </c>
      <c r="R30" t="s">
        <v>30</v>
      </c>
      <c r="S30" t="s">
        <v>30</v>
      </c>
      <c r="T30" t="s">
        <v>30</v>
      </c>
      <c r="U30" t="s">
        <v>30</v>
      </c>
      <c r="V30" t="s">
        <v>30</v>
      </c>
      <c r="W30" t="s">
        <v>40</v>
      </c>
      <c r="X30" t="s">
        <v>29</v>
      </c>
      <c r="Y30" t="s">
        <v>29</v>
      </c>
      <c r="Z30" t="s">
        <v>29</v>
      </c>
      <c r="AA30" t="s">
        <v>29</v>
      </c>
      <c r="AB30" t="s">
        <v>32</v>
      </c>
    </row>
    <row r="31" spans="1:34" outlineLevel="1" x14ac:dyDescent="0.45">
      <c r="A31">
        <v>7905478902</v>
      </c>
      <c r="B31" s="1">
        <v>44327</v>
      </c>
      <c r="C31" t="s">
        <v>4032</v>
      </c>
      <c r="D31" t="s">
        <v>4033</v>
      </c>
      <c r="E31" t="s">
        <v>1367</v>
      </c>
      <c r="F31" t="s">
        <v>5651</v>
      </c>
      <c r="G31" t="s">
        <v>5868</v>
      </c>
      <c r="H31" s="9">
        <v>69854.62</v>
      </c>
      <c r="J31" t="s">
        <v>28</v>
      </c>
      <c r="K31" t="s">
        <v>29</v>
      </c>
      <c r="L31" t="s">
        <v>88</v>
      </c>
      <c r="M31" t="s">
        <v>30</v>
      </c>
      <c r="N31" t="s">
        <v>30</v>
      </c>
      <c r="O31" t="s">
        <v>30</v>
      </c>
      <c r="P31" t="s">
        <v>30</v>
      </c>
      <c r="Q31" t="s">
        <v>30</v>
      </c>
      <c r="R31" t="s">
        <v>30</v>
      </c>
      <c r="S31" t="s">
        <v>30</v>
      </c>
      <c r="T31" t="s">
        <v>30</v>
      </c>
      <c r="U31" t="s">
        <v>30</v>
      </c>
      <c r="V31" t="s">
        <v>30</v>
      </c>
      <c r="W31" t="s">
        <v>33</v>
      </c>
      <c r="X31" t="s">
        <v>29</v>
      </c>
      <c r="Y31" t="s">
        <v>30</v>
      </c>
      <c r="Z31" t="s">
        <v>29</v>
      </c>
      <c r="AA31" t="s">
        <v>29</v>
      </c>
      <c r="AB31" t="s">
        <v>32</v>
      </c>
    </row>
    <row r="32" spans="1:34" outlineLevel="1" x14ac:dyDescent="0.45">
      <c r="A32">
        <v>8823409007</v>
      </c>
      <c r="B32" s="1">
        <v>44345</v>
      </c>
      <c r="C32" t="s">
        <v>4356</v>
      </c>
      <c r="D32" t="s">
        <v>4357</v>
      </c>
      <c r="E32" t="s">
        <v>1367</v>
      </c>
      <c r="F32" t="s">
        <v>5651</v>
      </c>
      <c r="G32" t="s">
        <v>5868</v>
      </c>
      <c r="H32" s="9">
        <v>47054</v>
      </c>
      <c r="J32" t="s">
        <v>28</v>
      </c>
      <c r="K32" t="s">
        <v>29</v>
      </c>
      <c r="L32" t="s">
        <v>88</v>
      </c>
      <c r="M32" t="s">
        <v>29</v>
      </c>
      <c r="N32" t="s">
        <v>30</v>
      </c>
      <c r="O32" t="s">
        <v>29</v>
      </c>
      <c r="P32" t="s">
        <v>29</v>
      </c>
      <c r="Q32" t="s">
        <v>29</v>
      </c>
      <c r="R32" t="s">
        <v>29</v>
      </c>
      <c r="S32" t="s">
        <v>30</v>
      </c>
      <c r="T32" t="s">
        <v>30</v>
      </c>
      <c r="U32" t="s">
        <v>29</v>
      </c>
      <c r="V32" t="s">
        <v>29</v>
      </c>
      <c r="W32" t="s">
        <v>40</v>
      </c>
      <c r="X32" t="s">
        <v>29</v>
      </c>
      <c r="Y32" t="s">
        <v>29</v>
      </c>
      <c r="Z32" t="s">
        <v>29</v>
      </c>
      <c r="AA32" t="s">
        <v>29</v>
      </c>
      <c r="AB32" t="s">
        <v>32</v>
      </c>
    </row>
    <row r="33" spans="1:28" outlineLevel="1" x14ac:dyDescent="0.45">
      <c r="A33">
        <v>8021109009</v>
      </c>
      <c r="B33" s="1">
        <v>44342</v>
      </c>
      <c r="C33" t="s">
        <v>4110</v>
      </c>
      <c r="D33" t="s">
        <v>4111</v>
      </c>
      <c r="E33" t="s">
        <v>1367</v>
      </c>
      <c r="F33" t="s">
        <v>5651</v>
      </c>
      <c r="G33" t="s">
        <v>5980</v>
      </c>
      <c r="H33" s="9">
        <v>38955</v>
      </c>
      <c r="J33" t="s">
        <v>28</v>
      </c>
      <c r="K33" t="s">
        <v>30</v>
      </c>
      <c r="L33" t="s">
        <v>88</v>
      </c>
      <c r="M33" t="s">
        <v>29</v>
      </c>
      <c r="N33" t="s">
        <v>29</v>
      </c>
      <c r="O33" t="s">
        <v>30</v>
      </c>
      <c r="P33" t="s">
        <v>29</v>
      </c>
      <c r="Q33" t="s">
        <v>30</v>
      </c>
      <c r="R33" t="s">
        <v>29</v>
      </c>
      <c r="S33" t="s">
        <v>30</v>
      </c>
      <c r="T33" t="s">
        <v>30</v>
      </c>
      <c r="U33" t="s">
        <v>30</v>
      </c>
      <c r="V33" t="s">
        <v>30</v>
      </c>
      <c r="W33" t="s">
        <v>31</v>
      </c>
      <c r="X33" t="s">
        <v>29</v>
      </c>
      <c r="Y33" t="s">
        <v>29</v>
      </c>
      <c r="Z33" t="s">
        <v>29</v>
      </c>
      <c r="AA33" t="s">
        <v>30</v>
      </c>
      <c r="AB33" t="s">
        <v>227</v>
      </c>
    </row>
    <row r="34" spans="1:28" outlineLevel="1" x14ac:dyDescent="0.45">
      <c r="A34">
        <v>7617098901</v>
      </c>
      <c r="B34" s="1">
        <v>44323</v>
      </c>
      <c r="C34" t="s">
        <v>3501</v>
      </c>
      <c r="D34" t="s">
        <v>3502</v>
      </c>
      <c r="E34" t="s">
        <v>1367</v>
      </c>
      <c r="F34" t="s">
        <v>5651</v>
      </c>
      <c r="G34" t="s">
        <v>5993</v>
      </c>
      <c r="H34" s="9">
        <v>31825.86</v>
      </c>
      <c r="J34" t="s">
        <v>28</v>
      </c>
      <c r="K34" t="s">
        <v>29</v>
      </c>
      <c r="L34" t="s">
        <v>88</v>
      </c>
      <c r="M34" t="s">
        <v>29</v>
      </c>
      <c r="N34" t="s">
        <v>29</v>
      </c>
      <c r="O34" t="s">
        <v>30</v>
      </c>
      <c r="P34" t="s">
        <v>30</v>
      </c>
      <c r="Q34" t="s">
        <v>30</v>
      </c>
      <c r="R34" t="s">
        <v>30</v>
      </c>
      <c r="S34" t="s">
        <v>29</v>
      </c>
      <c r="T34" t="s">
        <v>29</v>
      </c>
      <c r="U34" t="s">
        <v>30</v>
      </c>
      <c r="V34" t="s">
        <v>29</v>
      </c>
      <c r="W34" t="s">
        <v>31</v>
      </c>
      <c r="X34" t="s">
        <v>29</v>
      </c>
      <c r="Y34" t="s">
        <v>29</v>
      </c>
      <c r="Z34" t="s">
        <v>30</v>
      </c>
      <c r="AA34" t="s">
        <v>29</v>
      </c>
      <c r="AB34" t="s">
        <v>234</v>
      </c>
    </row>
    <row r="35" spans="1:28" outlineLevel="1" x14ac:dyDescent="0.45">
      <c r="A35">
        <v>2366659008</v>
      </c>
      <c r="B35" s="1">
        <v>44331</v>
      </c>
      <c r="C35" t="s">
        <v>1011</v>
      </c>
      <c r="D35" t="s">
        <v>1012</v>
      </c>
      <c r="E35" t="s">
        <v>1013</v>
      </c>
      <c r="F35" t="s">
        <v>5651</v>
      </c>
      <c r="G35" t="s">
        <v>5809</v>
      </c>
      <c r="H35" s="9">
        <v>49150</v>
      </c>
      <c r="J35" t="s">
        <v>28</v>
      </c>
      <c r="K35" t="s">
        <v>29</v>
      </c>
      <c r="L35" t="s">
        <v>161</v>
      </c>
      <c r="M35" t="s">
        <v>29</v>
      </c>
      <c r="N35" t="s">
        <v>30</v>
      </c>
      <c r="O35" t="s">
        <v>29</v>
      </c>
      <c r="P35" t="s">
        <v>30</v>
      </c>
      <c r="Q35" t="s">
        <v>30</v>
      </c>
      <c r="R35" t="s">
        <v>30</v>
      </c>
      <c r="S35" t="s">
        <v>30</v>
      </c>
      <c r="T35" t="s">
        <v>30</v>
      </c>
      <c r="U35" t="s">
        <v>30</v>
      </c>
      <c r="V35" t="s">
        <v>30</v>
      </c>
      <c r="W35" t="s">
        <v>31</v>
      </c>
      <c r="X35" t="s">
        <v>29</v>
      </c>
      <c r="Y35" t="s">
        <v>29</v>
      </c>
      <c r="Z35" t="s">
        <v>29</v>
      </c>
      <c r="AA35" t="s">
        <v>30</v>
      </c>
      <c r="AB35" t="s">
        <v>32</v>
      </c>
    </row>
    <row r="36" spans="1:28" outlineLevel="1" x14ac:dyDescent="0.45">
      <c r="A36">
        <v>2751909007</v>
      </c>
      <c r="B36" s="1">
        <v>44334</v>
      </c>
      <c r="C36" t="s">
        <v>1572</v>
      </c>
      <c r="D36" t="s">
        <v>1573</v>
      </c>
      <c r="E36" t="s">
        <v>1013</v>
      </c>
      <c r="F36" t="s">
        <v>5651</v>
      </c>
      <c r="G36" t="s">
        <v>5809</v>
      </c>
      <c r="H36" s="9">
        <v>31698</v>
      </c>
      <c r="J36" t="s">
        <v>28</v>
      </c>
      <c r="K36" t="s">
        <v>29</v>
      </c>
      <c r="L36" t="s">
        <v>161</v>
      </c>
      <c r="M36" t="s">
        <v>29</v>
      </c>
      <c r="N36" t="s">
        <v>29</v>
      </c>
      <c r="O36" t="s">
        <v>29</v>
      </c>
      <c r="P36" t="s">
        <v>29</v>
      </c>
      <c r="Q36" t="s">
        <v>29</v>
      </c>
      <c r="R36" t="s">
        <v>29</v>
      </c>
      <c r="S36" t="s">
        <v>30</v>
      </c>
      <c r="T36" t="s">
        <v>30</v>
      </c>
      <c r="U36" t="s">
        <v>29</v>
      </c>
      <c r="V36" t="s">
        <v>29</v>
      </c>
      <c r="W36" t="s">
        <v>40</v>
      </c>
      <c r="X36" t="s">
        <v>29</v>
      </c>
      <c r="Y36" t="s">
        <v>30</v>
      </c>
      <c r="Z36" t="s">
        <v>29</v>
      </c>
      <c r="AA36" t="s">
        <v>30</v>
      </c>
      <c r="AB36" t="s">
        <v>32</v>
      </c>
    </row>
    <row r="37" spans="1:28" outlineLevel="1" x14ac:dyDescent="0.45">
      <c r="A37">
        <v>2349809003</v>
      </c>
      <c r="B37" s="1">
        <v>44331</v>
      </c>
      <c r="C37" t="s">
        <v>924</v>
      </c>
      <c r="D37" t="s">
        <v>925</v>
      </c>
      <c r="E37" t="s">
        <v>506</v>
      </c>
      <c r="F37" t="s">
        <v>5651</v>
      </c>
      <c r="G37" t="s">
        <v>5731</v>
      </c>
      <c r="H37" s="9">
        <v>339734</v>
      </c>
      <c r="J37" t="s">
        <v>28</v>
      </c>
      <c r="K37" t="s">
        <v>29</v>
      </c>
      <c r="L37" t="s">
        <v>127</v>
      </c>
      <c r="M37" t="s">
        <v>29</v>
      </c>
      <c r="N37" t="s">
        <v>30</v>
      </c>
      <c r="O37" t="s">
        <v>30</v>
      </c>
      <c r="P37" t="s">
        <v>30</v>
      </c>
      <c r="Q37" t="s">
        <v>29</v>
      </c>
      <c r="R37" t="s">
        <v>30</v>
      </c>
      <c r="S37" t="s">
        <v>30</v>
      </c>
      <c r="T37" t="s">
        <v>30</v>
      </c>
      <c r="U37" t="s">
        <v>30</v>
      </c>
      <c r="V37" t="s">
        <v>30</v>
      </c>
      <c r="W37" t="s">
        <v>40</v>
      </c>
      <c r="X37" t="s">
        <v>30</v>
      </c>
      <c r="Y37" t="s">
        <v>29</v>
      </c>
      <c r="Z37" t="s">
        <v>29</v>
      </c>
      <c r="AA37" t="s">
        <v>30</v>
      </c>
      <c r="AB37" t="s">
        <v>45</v>
      </c>
    </row>
    <row r="38" spans="1:28" outlineLevel="1" x14ac:dyDescent="0.45">
      <c r="A38">
        <v>8905409000</v>
      </c>
      <c r="B38" s="1">
        <v>44345</v>
      </c>
      <c r="C38" t="s">
        <v>4790</v>
      </c>
      <c r="D38" t="s">
        <v>4791</v>
      </c>
      <c r="E38" t="s">
        <v>506</v>
      </c>
      <c r="F38" t="s">
        <v>5651</v>
      </c>
      <c r="G38" t="s">
        <v>5731</v>
      </c>
      <c r="H38" s="9">
        <v>272026.33</v>
      </c>
      <c r="J38" t="s">
        <v>28</v>
      </c>
      <c r="K38" t="s">
        <v>29</v>
      </c>
      <c r="L38" t="s">
        <v>127</v>
      </c>
      <c r="M38" t="s">
        <v>29</v>
      </c>
      <c r="N38" t="s">
        <v>30</v>
      </c>
      <c r="O38" t="s">
        <v>30</v>
      </c>
      <c r="P38" t="s">
        <v>30</v>
      </c>
      <c r="Q38" t="s">
        <v>30</v>
      </c>
      <c r="R38" t="s">
        <v>30</v>
      </c>
      <c r="S38" t="s">
        <v>30</v>
      </c>
      <c r="T38" t="s">
        <v>30</v>
      </c>
      <c r="U38" t="s">
        <v>30</v>
      </c>
      <c r="V38" t="s">
        <v>30</v>
      </c>
      <c r="W38" t="s">
        <v>40</v>
      </c>
      <c r="X38" t="s">
        <v>30</v>
      </c>
      <c r="Y38" t="s">
        <v>29</v>
      </c>
      <c r="Z38" t="s">
        <v>29</v>
      </c>
      <c r="AA38" t="s">
        <v>29</v>
      </c>
      <c r="AB38" t="s">
        <v>32</v>
      </c>
    </row>
    <row r="39" spans="1:28" outlineLevel="1" x14ac:dyDescent="0.45">
      <c r="A39">
        <v>9901529009</v>
      </c>
      <c r="B39" s="1">
        <v>44351</v>
      </c>
      <c r="C39" t="s">
        <v>5350</v>
      </c>
      <c r="D39" t="s">
        <v>5351</v>
      </c>
      <c r="E39" t="s">
        <v>506</v>
      </c>
      <c r="F39" t="s">
        <v>5651</v>
      </c>
      <c r="G39" t="s">
        <v>5731</v>
      </c>
      <c r="H39" s="9">
        <v>263852</v>
      </c>
      <c r="J39" t="s">
        <v>28</v>
      </c>
      <c r="K39" t="s">
        <v>30</v>
      </c>
      <c r="L39" t="s">
        <v>127</v>
      </c>
      <c r="M39" t="s">
        <v>29</v>
      </c>
      <c r="N39" t="s">
        <v>29</v>
      </c>
      <c r="O39" t="s">
        <v>29</v>
      </c>
      <c r="P39" t="s">
        <v>30</v>
      </c>
      <c r="Q39" t="s">
        <v>30</v>
      </c>
      <c r="R39" t="s">
        <v>30</v>
      </c>
      <c r="S39" t="s">
        <v>30</v>
      </c>
      <c r="T39" t="s">
        <v>30</v>
      </c>
      <c r="U39" t="s">
        <v>30</v>
      </c>
      <c r="V39" t="s">
        <v>30</v>
      </c>
      <c r="W39" t="s">
        <v>40</v>
      </c>
      <c r="X39" t="s">
        <v>30</v>
      </c>
      <c r="Y39" t="s">
        <v>29</v>
      </c>
      <c r="Z39" t="s">
        <v>29</v>
      </c>
      <c r="AA39" t="s">
        <v>29</v>
      </c>
      <c r="AB39" t="s">
        <v>32</v>
      </c>
    </row>
    <row r="40" spans="1:28" outlineLevel="1" x14ac:dyDescent="0.45">
      <c r="A40">
        <v>2694719001</v>
      </c>
      <c r="B40" s="1">
        <v>44334</v>
      </c>
      <c r="C40" t="s">
        <v>1285</v>
      </c>
      <c r="D40" t="s">
        <v>1286</v>
      </c>
      <c r="E40" t="s">
        <v>506</v>
      </c>
      <c r="F40" t="s">
        <v>5651</v>
      </c>
      <c r="G40" t="s">
        <v>5731</v>
      </c>
      <c r="H40" s="9">
        <v>127689</v>
      </c>
      <c r="J40" t="s">
        <v>28</v>
      </c>
      <c r="K40" t="s">
        <v>29</v>
      </c>
      <c r="L40" t="s">
        <v>127</v>
      </c>
      <c r="M40" t="s">
        <v>30</v>
      </c>
      <c r="N40" t="s">
        <v>29</v>
      </c>
      <c r="O40" t="s">
        <v>29</v>
      </c>
      <c r="P40" t="s">
        <v>30</v>
      </c>
      <c r="Q40" t="s">
        <v>30</v>
      </c>
      <c r="R40" t="s">
        <v>30</v>
      </c>
      <c r="S40" t="s">
        <v>30</v>
      </c>
      <c r="T40" t="s">
        <v>30</v>
      </c>
      <c r="U40" t="s">
        <v>30</v>
      </c>
      <c r="V40" t="s">
        <v>30</v>
      </c>
      <c r="W40" t="s">
        <v>31</v>
      </c>
      <c r="X40" t="s">
        <v>30</v>
      </c>
      <c r="Y40" t="s">
        <v>29</v>
      </c>
      <c r="Z40" t="s">
        <v>29</v>
      </c>
      <c r="AA40" t="s">
        <v>30</v>
      </c>
      <c r="AB40" t="s">
        <v>32</v>
      </c>
    </row>
    <row r="41" spans="1:28" outlineLevel="1" x14ac:dyDescent="0.45">
      <c r="A41">
        <v>4911499003</v>
      </c>
      <c r="B41" s="1">
        <v>44336</v>
      </c>
      <c r="C41" t="s">
        <v>2100</v>
      </c>
      <c r="D41" t="s">
        <v>2101</v>
      </c>
      <c r="E41" t="s">
        <v>506</v>
      </c>
      <c r="F41" t="s">
        <v>5651</v>
      </c>
      <c r="G41" t="s">
        <v>5731</v>
      </c>
      <c r="H41" s="9">
        <v>119075</v>
      </c>
      <c r="I41" t="s">
        <v>878</v>
      </c>
      <c r="J41" t="s">
        <v>28</v>
      </c>
      <c r="K41" t="s">
        <v>30</v>
      </c>
      <c r="L41" t="s">
        <v>127</v>
      </c>
      <c r="M41" t="s">
        <v>29</v>
      </c>
      <c r="N41" t="s">
        <v>30</v>
      </c>
      <c r="O41" t="s">
        <v>29</v>
      </c>
      <c r="P41" t="s">
        <v>30</v>
      </c>
      <c r="Q41" t="s">
        <v>30</v>
      </c>
      <c r="R41" t="s">
        <v>30</v>
      </c>
      <c r="S41" t="s">
        <v>30</v>
      </c>
      <c r="T41" t="s">
        <v>30</v>
      </c>
      <c r="U41" t="s">
        <v>30</v>
      </c>
      <c r="V41" t="s">
        <v>30</v>
      </c>
      <c r="W41" t="s">
        <v>31</v>
      </c>
      <c r="X41" t="s">
        <v>30</v>
      </c>
      <c r="Y41" t="s">
        <v>29</v>
      </c>
      <c r="Z41" t="s">
        <v>30</v>
      </c>
      <c r="AA41" t="s">
        <v>30</v>
      </c>
      <c r="AB41" t="s">
        <v>32</v>
      </c>
    </row>
    <row r="42" spans="1:28" outlineLevel="1" x14ac:dyDescent="0.45">
      <c r="A42">
        <v>7570938906</v>
      </c>
      <c r="B42" s="1">
        <v>44323</v>
      </c>
      <c r="C42" t="s">
        <v>3241</v>
      </c>
      <c r="D42" t="s">
        <v>3242</v>
      </c>
      <c r="E42" t="s">
        <v>506</v>
      </c>
      <c r="F42" t="s">
        <v>5651</v>
      </c>
      <c r="G42" t="s">
        <v>5731</v>
      </c>
      <c r="H42" s="9">
        <v>108441.53</v>
      </c>
      <c r="J42" t="s">
        <v>28</v>
      </c>
      <c r="K42" t="s">
        <v>29</v>
      </c>
      <c r="L42" t="s">
        <v>127</v>
      </c>
      <c r="M42" t="s">
        <v>29</v>
      </c>
      <c r="N42" t="s">
        <v>30</v>
      </c>
      <c r="O42" t="s">
        <v>30</v>
      </c>
      <c r="P42" t="s">
        <v>30</v>
      </c>
      <c r="Q42" t="s">
        <v>30</v>
      </c>
      <c r="R42" t="s">
        <v>30</v>
      </c>
      <c r="S42" t="s">
        <v>30</v>
      </c>
      <c r="T42" t="s">
        <v>30</v>
      </c>
      <c r="U42" t="s">
        <v>30</v>
      </c>
      <c r="V42" t="s">
        <v>30</v>
      </c>
      <c r="W42" t="s">
        <v>31</v>
      </c>
      <c r="X42" t="s">
        <v>30</v>
      </c>
      <c r="Y42" t="s">
        <v>29</v>
      </c>
      <c r="Z42" t="s">
        <v>29</v>
      </c>
      <c r="AA42" t="s">
        <v>30</v>
      </c>
      <c r="AB42" t="s">
        <v>32</v>
      </c>
    </row>
    <row r="43" spans="1:28" outlineLevel="1" x14ac:dyDescent="0.45">
      <c r="A43">
        <v>1110989004</v>
      </c>
      <c r="B43" s="1">
        <v>44329</v>
      </c>
      <c r="C43" t="s">
        <v>504</v>
      </c>
      <c r="D43" t="s">
        <v>505</v>
      </c>
      <c r="E43" t="s">
        <v>506</v>
      </c>
      <c r="F43" t="s">
        <v>5651</v>
      </c>
      <c r="G43" t="s">
        <v>5731</v>
      </c>
      <c r="H43" s="9">
        <v>105346</v>
      </c>
      <c r="J43" t="s">
        <v>28</v>
      </c>
      <c r="K43" t="s">
        <v>29</v>
      </c>
      <c r="L43" t="s">
        <v>127</v>
      </c>
      <c r="M43" t="s">
        <v>29</v>
      </c>
      <c r="N43" t="s">
        <v>29</v>
      </c>
      <c r="O43" t="s">
        <v>29</v>
      </c>
      <c r="P43" t="s">
        <v>29</v>
      </c>
      <c r="Q43" t="s">
        <v>30</v>
      </c>
      <c r="R43" t="s">
        <v>29</v>
      </c>
      <c r="S43" t="s">
        <v>30</v>
      </c>
      <c r="T43" t="s">
        <v>29</v>
      </c>
      <c r="U43" t="s">
        <v>29</v>
      </c>
      <c r="V43" t="s">
        <v>30</v>
      </c>
      <c r="W43" t="s">
        <v>229</v>
      </c>
      <c r="X43" t="s">
        <v>30</v>
      </c>
      <c r="Y43" t="s">
        <v>29</v>
      </c>
      <c r="Z43" t="s">
        <v>30</v>
      </c>
      <c r="AA43" t="s">
        <v>29</v>
      </c>
      <c r="AB43" t="s">
        <v>45</v>
      </c>
    </row>
    <row r="44" spans="1:28" outlineLevel="1" x14ac:dyDescent="0.45">
      <c r="A44">
        <v>8032649002</v>
      </c>
      <c r="B44" s="1">
        <v>44342</v>
      </c>
      <c r="C44" t="s">
        <v>4170</v>
      </c>
      <c r="D44" t="s">
        <v>4171</v>
      </c>
      <c r="E44" t="s">
        <v>506</v>
      </c>
      <c r="F44" t="s">
        <v>5651</v>
      </c>
      <c r="G44" t="s">
        <v>5731</v>
      </c>
      <c r="H44" s="9">
        <v>94219.19</v>
      </c>
      <c r="J44" t="s">
        <v>28</v>
      </c>
      <c r="K44" t="s">
        <v>30</v>
      </c>
      <c r="L44" t="s">
        <v>127</v>
      </c>
      <c r="M44" t="s">
        <v>29</v>
      </c>
      <c r="N44" t="s">
        <v>30</v>
      </c>
      <c r="O44" t="s">
        <v>29</v>
      </c>
      <c r="P44" t="s">
        <v>30</v>
      </c>
      <c r="Q44" t="s">
        <v>30</v>
      </c>
      <c r="R44" t="s">
        <v>30</v>
      </c>
      <c r="S44" t="s">
        <v>30</v>
      </c>
      <c r="T44" t="s">
        <v>30</v>
      </c>
      <c r="U44" t="s">
        <v>30</v>
      </c>
      <c r="V44" t="s">
        <v>30</v>
      </c>
      <c r="W44" t="s">
        <v>33</v>
      </c>
      <c r="X44" t="s">
        <v>30</v>
      </c>
      <c r="Y44" t="s">
        <v>30</v>
      </c>
      <c r="Z44" t="s">
        <v>29</v>
      </c>
      <c r="AA44" t="s">
        <v>30</v>
      </c>
      <c r="AB44" t="s">
        <v>32</v>
      </c>
    </row>
    <row r="45" spans="1:28" outlineLevel="1" x14ac:dyDescent="0.45">
      <c r="A45">
        <v>9924039007</v>
      </c>
      <c r="B45" s="1">
        <v>44351</v>
      </c>
      <c r="C45" t="s">
        <v>5457</v>
      </c>
      <c r="D45" t="s">
        <v>5458</v>
      </c>
      <c r="E45" t="s">
        <v>506</v>
      </c>
      <c r="F45" t="s">
        <v>5651</v>
      </c>
      <c r="G45" t="s">
        <v>5731</v>
      </c>
      <c r="H45" s="9">
        <v>34017.79</v>
      </c>
      <c r="I45" t="s">
        <v>35</v>
      </c>
      <c r="J45" t="s">
        <v>28</v>
      </c>
      <c r="K45" t="s">
        <v>30</v>
      </c>
      <c r="L45" t="s">
        <v>127</v>
      </c>
      <c r="M45" t="s">
        <v>29</v>
      </c>
      <c r="N45" t="s">
        <v>30</v>
      </c>
      <c r="O45" t="s">
        <v>29</v>
      </c>
      <c r="P45" t="s">
        <v>30</v>
      </c>
      <c r="Q45" t="s">
        <v>30</v>
      </c>
      <c r="R45" t="s">
        <v>30</v>
      </c>
      <c r="S45" t="s">
        <v>30</v>
      </c>
      <c r="T45" t="s">
        <v>30</v>
      </c>
      <c r="U45" t="s">
        <v>30</v>
      </c>
      <c r="V45" t="s">
        <v>30</v>
      </c>
      <c r="W45" t="s">
        <v>40</v>
      </c>
      <c r="X45" t="s">
        <v>30</v>
      </c>
      <c r="Y45" t="s">
        <v>29</v>
      </c>
      <c r="Z45" t="s">
        <v>29</v>
      </c>
      <c r="AA45" t="s">
        <v>29</v>
      </c>
      <c r="AB45" t="s">
        <v>32</v>
      </c>
    </row>
    <row r="46" spans="1:28" outlineLevel="1" x14ac:dyDescent="0.45">
      <c r="A46">
        <v>7548878905</v>
      </c>
      <c r="B46" s="1">
        <v>44323</v>
      </c>
      <c r="C46" t="s">
        <v>2981</v>
      </c>
      <c r="D46" t="s">
        <v>2982</v>
      </c>
      <c r="E46" t="s">
        <v>506</v>
      </c>
      <c r="F46" t="s">
        <v>5651</v>
      </c>
      <c r="G46" t="s">
        <v>5731</v>
      </c>
      <c r="H46" s="9">
        <v>22999.98</v>
      </c>
      <c r="J46" t="s">
        <v>28</v>
      </c>
      <c r="K46" t="s">
        <v>29</v>
      </c>
      <c r="L46" t="s">
        <v>127</v>
      </c>
      <c r="M46" t="s">
        <v>29</v>
      </c>
      <c r="N46" t="s">
        <v>29</v>
      </c>
      <c r="O46" t="s">
        <v>29</v>
      </c>
      <c r="P46" t="s">
        <v>30</v>
      </c>
      <c r="Q46" t="s">
        <v>29</v>
      </c>
      <c r="R46" t="s">
        <v>30</v>
      </c>
      <c r="S46" t="s">
        <v>29</v>
      </c>
      <c r="T46" t="s">
        <v>30</v>
      </c>
      <c r="U46" t="s">
        <v>29</v>
      </c>
      <c r="V46" t="s">
        <v>29</v>
      </c>
      <c r="W46" t="s">
        <v>31</v>
      </c>
      <c r="X46" t="s">
        <v>30</v>
      </c>
      <c r="Y46" t="s">
        <v>29</v>
      </c>
      <c r="Z46" t="s">
        <v>29</v>
      </c>
      <c r="AA46" t="s">
        <v>30</v>
      </c>
      <c r="AB46" t="s">
        <v>32</v>
      </c>
    </row>
    <row r="47" spans="1:28" outlineLevel="1" x14ac:dyDescent="0.45">
      <c r="A47">
        <v>1106289003</v>
      </c>
      <c r="B47" s="1">
        <v>44329</v>
      </c>
      <c r="C47" t="s">
        <v>468</v>
      </c>
      <c r="D47" t="s">
        <v>469</v>
      </c>
      <c r="E47" t="s">
        <v>470</v>
      </c>
      <c r="F47" t="s">
        <v>5651</v>
      </c>
      <c r="G47" t="s">
        <v>5726</v>
      </c>
      <c r="H47" s="9">
        <v>253173</v>
      </c>
      <c r="J47" t="s">
        <v>42</v>
      </c>
      <c r="K47" t="s">
        <v>29</v>
      </c>
      <c r="L47" t="s">
        <v>471</v>
      </c>
      <c r="M47" t="s">
        <v>29</v>
      </c>
      <c r="N47" t="s">
        <v>29</v>
      </c>
      <c r="O47" t="s">
        <v>29</v>
      </c>
      <c r="P47" t="s">
        <v>30</v>
      </c>
      <c r="Q47" t="s">
        <v>30</v>
      </c>
      <c r="R47" t="s">
        <v>30</v>
      </c>
      <c r="S47" t="s">
        <v>30</v>
      </c>
      <c r="T47" t="s">
        <v>30</v>
      </c>
      <c r="U47" t="s">
        <v>30</v>
      </c>
      <c r="V47" t="s">
        <v>30</v>
      </c>
      <c r="W47" t="s">
        <v>40</v>
      </c>
      <c r="X47" t="s">
        <v>30</v>
      </c>
      <c r="Y47" t="s">
        <v>30</v>
      </c>
      <c r="Z47" t="s">
        <v>29</v>
      </c>
      <c r="AA47" t="s">
        <v>29</v>
      </c>
      <c r="AB47" t="s">
        <v>32</v>
      </c>
    </row>
    <row r="48" spans="1:28" outlineLevel="1" x14ac:dyDescent="0.45">
      <c r="A48">
        <v>7625858904</v>
      </c>
      <c r="B48" s="1">
        <v>44323</v>
      </c>
      <c r="C48" t="s">
        <v>3547</v>
      </c>
      <c r="D48" t="s">
        <v>3548</v>
      </c>
      <c r="E48" t="s">
        <v>470</v>
      </c>
      <c r="F48" t="s">
        <v>5651</v>
      </c>
      <c r="G48" t="s">
        <v>5817</v>
      </c>
      <c r="H48" s="9">
        <v>42091.65</v>
      </c>
      <c r="J48" t="s">
        <v>42</v>
      </c>
      <c r="K48" t="s">
        <v>29</v>
      </c>
      <c r="L48" t="s">
        <v>471</v>
      </c>
      <c r="M48" t="s">
        <v>29</v>
      </c>
      <c r="N48" t="s">
        <v>29</v>
      </c>
      <c r="O48" t="s">
        <v>30</v>
      </c>
      <c r="P48" t="s">
        <v>30</v>
      </c>
      <c r="Q48" t="s">
        <v>30</v>
      </c>
      <c r="R48" t="s">
        <v>30</v>
      </c>
      <c r="S48" t="s">
        <v>30</v>
      </c>
      <c r="T48" t="s">
        <v>30</v>
      </c>
      <c r="U48" t="s">
        <v>30</v>
      </c>
      <c r="V48" t="s">
        <v>30</v>
      </c>
      <c r="W48" t="s">
        <v>31</v>
      </c>
      <c r="X48" t="s">
        <v>30</v>
      </c>
      <c r="Y48" t="s">
        <v>29</v>
      </c>
      <c r="Z48" t="s">
        <v>29</v>
      </c>
      <c r="AA48" t="s">
        <v>30</v>
      </c>
      <c r="AB48" t="s">
        <v>73</v>
      </c>
    </row>
    <row r="49" spans="1:28" outlineLevel="1" x14ac:dyDescent="0.45">
      <c r="A49">
        <v>8870549006</v>
      </c>
      <c r="B49" s="1">
        <v>44345</v>
      </c>
      <c r="C49" t="s">
        <v>4633</v>
      </c>
      <c r="D49" t="s">
        <v>4634</v>
      </c>
      <c r="E49" t="s">
        <v>470</v>
      </c>
      <c r="F49" t="s">
        <v>5651</v>
      </c>
      <c r="G49" t="s">
        <v>5726</v>
      </c>
      <c r="H49" s="9">
        <v>36522.559999999998</v>
      </c>
      <c r="J49" t="s">
        <v>42</v>
      </c>
      <c r="K49" t="s">
        <v>30</v>
      </c>
      <c r="L49" t="s">
        <v>471</v>
      </c>
      <c r="M49" t="s">
        <v>29</v>
      </c>
      <c r="N49" t="s">
        <v>30</v>
      </c>
      <c r="O49" t="s">
        <v>29</v>
      </c>
      <c r="P49" t="s">
        <v>30</v>
      </c>
      <c r="Q49" t="s">
        <v>30</v>
      </c>
      <c r="R49" t="s">
        <v>30</v>
      </c>
      <c r="S49" t="s">
        <v>30</v>
      </c>
      <c r="T49" t="s">
        <v>30</v>
      </c>
      <c r="U49" t="s">
        <v>30</v>
      </c>
      <c r="V49" t="s">
        <v>30</v>
      </c>
      <c r="W49" t="s">
        <v>31</v>
      </c>
      <c r="X49" t="s">
        <v>30</v>
      </c>
      <c r="Y49" t="s">
        <v>29</v>
      </c>
      <c r="Z49" t="s">
        <v>29</v>
      </c>
      <c r="AA49" t="s">
        <v>29</v>
      </c>
      <c r="AB49" t="s">
        <v>32</v>
      </c>
    </row>
    <row r="50" spans="1:28" outlineLevel="1" x14ac:dyDescent="0.45">
      <c r="A50">
        <v>2362189001</v>
      </c>
      <c r="B50" s="1">
        <v>44331</v>
      </c>
      <c r="C50" t="s">
        <v>986</v>
      </c>
      <c r="D50" t="s">
        <v>987</v>
      </c>
      <c r="E50" t="s">
        <v>470</v>
      </c>
      <c r="F50" t="s">
        <v>5651</v>
      </c>
      <c r="G50" t="s">
        <v>5817</v>
      </c>
      <c r="H50" s="9">
        <v>33389</v>
      </c>
      <c r="J50" t="s">
        <v>42</v>
      </c>
      <c r="K50" t="s">
        <v>29</v>
      </c>
      <c r="L50" t="s">
        <v>471</v>
      </c>
      <c r="M50" t="s">
        <v>29</v>
      </c>
      <c r="N50" t="s">
        <v>29</v>
      </c>
      <c r="O50" t="s">
        <v>29</v>
      </c>
      <c r="P50" t="s">
        <v>30</v>
      </c>
      <c r="Q50" t="s">
        <v>29</v>
      </c>
      <c r="R50" t="s">
        <v>29</v>
      </c>
      <c r="S50" t="s">
        <v>29</v>
      </c>
      <c r="T50" t="s">
        <v>30</v>
      </c>
      <c r="U50" t="s">
        <v>29</v>
      </c>
      <c r="V50" t="s">
        <v>30</v>
      </c>
      <c r="W50" t="s">
        <v>40</v>
      </c>
      <c r="X50" t="s">
        <v>30</v>
      </c>
      <c r="Y50" t="s">
        <v>29</v>
      </c>
      <c r="Z50" t="s">
        <v>29</v>
      </c>
      <c r="AA50" t="s">
        <v>30</v>
      </c>
      <c r="AB50" t="s">
        <v>32</v>
      </c>
    </row>
    <row r="51" spans="1:28" outlineLevel="1" x14ac:dyDescent="0.45">
      <c r="A51">
        <v>2497319000</v>
      </c>
      <c r="B51" s="1">
        <v>44332</v>
      </c>
      <c r="C51" t="s">
        <v>1203</v>
      </c>
      <c r="D51" t="s">
        <v>1204</v>
      </c>
      <c r="E51" t="s">
        <v>470</v>
      </c>
      <c r="F51" t="s">
        <v>5651</v>
      </c>
      <c r="G51" t="s">
        <v>5726</v>
      </c>
      <c r="H51" s="9">
        <v>33046</v>
      </c>
      <c r="J51" t="s">
        <v>42</v>
      </c>
      <c r="K51" t="s">
        <v>30</v>
      </c>
      <c r="L51" t="s">
        <v>471</v>
      </c>
      <c r="M51" t="s">
        <v>29</v>
      </c>
      <c r="N51" t="s">
        <v>29</v>
      </c>
      <c r="O51" t="s">
        <v>29</v>
      </c>
      <c r="P51" t="s">
        <v>29</v>
      </c>
      <c r="Q51" t="s">
        <v>29</v>
      </c>
      <c r="R51" t="s">
        <v>30</v>
      </c>
      <c r="S51" t="s">
        <v>30</v>
      </c>
      <c r="T51" t="s">
        <v>30</v>
      </c>
      <c r="U51" t="s">
        <v>30</v>
      </c>
      <c r="V51" t="s">
        <v>30</v>
      </c>
      <c r="W51" t="s">
        <v>37</v>
      </c>
      <c r="X51" t="s">
        <v>30</v>
      </c>
      <c r="Y51" t="s">
        <v>29</v>
      </c>
      <c r="Z51" t="s">
        <v>29</v>
      </c>
      <c r="AA51" t="s">
        <v>30</v>
      </c>
      <c r="AB51" t="s">
        <v>43</v>
      </c>
    </row>
    <row r="52" spans="1:28" outlineLevel="1" x14ac:dyDescent="0.45">
      <c r="A52">
        <v>7554558910</v>
      </c>
      <c r="B52" s="1">
        <v>44323</v>
      </c>
      <c r="C52" t="s">
        <v>3053</v>
      </c>
      <c r="D52" t="s">
        <v>3054</v>
      </c>
      <c r="E52" t="s">
        <v>470</v>
      </c>
      <c r="F52" t="s">
        <v>5651</v>
      </c>
      <c r="G52" t="s">
        <v>5726</v>
      </c>
      <c r="H52" s="9">
        <v>10263</v>
      </c>
      <c r="J52" t="s">
        <v>42</v>
      </c>
      <c r="K52" t="s">
        <v>29</v>
      </c>
      <c r="L52" t="s">
        <v>471</v>
      </c>
      <c r="M52" t="s">
        <v>30</v>
      </c>
      <c r="N52" t="s">
        <v>30</v>
      </c>
      <c r="O52" t="s">
        <v>30</v>
      </c>
      <c r="P52" t="s">
        <v>30</v>
      </c>
      <c r="Q52" t="s">
        <v>30</v>
      </c>
      <c r="R52" t="s">
        <v>30</v>
      </c>
      <c r="S52" t="s">
        <v>30</v>
      </c>
      <c r="T52" t="s">
        <v>30</v>
      </c>
      <c r="U52" t="s">
        <v>30</v>
      </c>
      <c r="V52" t="s">
        <v>30</v>
      </c>
      <c r="W52" t="s">
        <v>40</v>
      </c>
      <c r="X52" t="s">
        <v>30</v>
      </c>
      <c r="Y52" t="s">
        <v>29</v>
      </c>
      <c r="Z52" t="s">
        <v>29</v>
      </c>
      <c r="AA52" t="s">
        <v>30</v>
      </c>
      <c r="AB52" t="s">
        <v>32</v>
      </c>
    </row>
    <row r="53" spans="1:28" outlineLevel="1" x14ac:dyDescent="0.45">
      <c r="A53">
        <v>8024319008</v>
      </c>
      <c r="B53" s="1">
        <v>44342</v>
      </c>
      <c r="C53" t="s">
        <v>4122</v>
      </c>
      <c r="D53" t="s">
        <v>4123</v>
      </c>
      <c r="E53" t="s">
        <v>470</v>
      </c>
      <c r="F53" t="s">
        <v>5651</v>
      </c>
      <c r="G53" t="s">
        <v>5726</v>
      </c>
      <c r="H53" s="9">
        <v>7632.5</v>
      </c>
      <c r="J53" t="s">
        <v>42</v>
      </c>
      <c r="K53" t="s">
        <v>30</v>
      </c>
      <c r="L53" t="s">
        <v>471</v>
      </c>
      <c r="M53" t="s">
        <v>29</v>
      </c>
      <c r="N53" t="s">
        <v>30</v>
      </c>
      <c r="O53" t="s">
        <v>30</v>
      </c>
      <c r="P53" t="s">
        <v>30</v>
      </c>
      <c r="Q53" t="s">
        <v>29</v>
      </c>
      <c r="R53" t="s">
        <v>30</v>
      </c>
      <c r="S53" t="s">
        <v>30</v>
      </c>
      <c r="T53" t="s">
        <v>30</v>
      </c>
      <c r="U53" t="s">
        <v>30</v>
      </c>
      <c r="V53" t="s">
        <v>30</v>
      </c>
      <c r="W53" t="s">
        <v>31</v>
      </c>
      <c r="X53" t="s">
        <v>30</v>
      </c>
      <c r="Y53" t="s">
        <v>30</v>
      </c>
      <c r="Z53" t="s">
        <v>29</v>
      </c>
      <c r="AA53" t="s">
        <v>30</v>
      </c>
      <c r="AB53" t="s">
        <v>32</v>
      </c>
    </row>
    <row r="54" spans="1:28" outlineLevel="1" x14ac:dyDescent="0.45">
      <c r="A54">
        <v>2761429009</v>
      </c>
      <c r="B54" s="1">
        <v>44334</v>
      </c>
      <c r="C54" t="s">
        <v>1615</v>
      </c>
      <c r="D54" t="s">
        <v>1616</v>
      </c>
      <c r="E54" t="s">
        <v>470</v>
      </c>
      <c r="F54" t="s">
        <v>5651</v>
      </c>
      <c r="G54" t="s">
        <v>5726</v>
      </c>
      <c r="H54" s="9">
        <v>6557</v>
      </c>
      <c r="J54" t="s">
        <v>42</v>
      </c>
      <c r="K54" t="s">
        <v>30</v>
      </c>
      <c r="L54" t="s">
        <v>471</v>
      </c>
      <c r="M54" t="s">
        <v>29</v>
      </c>
      <c r="N54" t="s">
        <v>30</v>
      </c>
      <c r="O54" t="s">
        <v>30</v>
      </c>
      <c r="P54" t="s">
        <v>30</v>
      </c>
      <c r="Q54" t="s">
        <v>30</v>
      </c>
      <c r="R54" t="s">
        <v>30</v>
      </c>
      <c r="S54" t="s">
        <v>30</v>
      </c>
      <c r="T54" t="s">
        <v>29</v>
      </c>
      <c r="U54" t="s">
        <v>30</v>
      </c>
      <c r="V54" t="s">
        <v>30</v>
      </c>
      <c r="W54" t="s">
        <v>37</v>
      </c>
      <c r="X54" t="s">
        <v>30</v>
      </c>
      <c r="Y54" t="s">
        <v>29</v>
      </c>
      <c r="Z54" t="s">
        <v>29</v>
      </c>
      <c r="AA54" t="s">
        <v>30</v>
      </c>
      <c r="AB54" t="s">
        <v>32</v>
      </c>
    </row>
    <row r="55" spans="1:28" outlineLevel="1" x14ac:dyDescent="0.45">
      <c r="A55">
        <v>9880859003</v>
      </c>
      <c r="B55" s="1">
        <v>44351</v>
      </c>
      <c r="C55" t="s">
        <v>5242</v>
      </c>
      <c r="D55" t="s">
        <v>5243</v>
      </c>
      <c r="E55" t="s">
        <v>142</v>
      </c>
      <c r="F55" t="s">
        <v>5651</v>
      </c>
      <c r="G55" t="s">
        <v>5671</v>
      </c>
      <c r="H55" s="9">
        <v>1810882</v>
      </c>
      <c r="J55" t="s">
        <v>28</v>
      </c>
      <c r="K55" t="s">
        <v>30</v>
      </c>
      <c r="L55" t="s">
        <v>127</v>
      </c>
      <c r="M55" t="s">
        <v>29</v>
      </c>
      <c r="N55" t="s">
        <v>30</v>
      </c>
      <c r="O55" t="s">
        <v>30</v>
      </c>
      <c r="P55" t="s">
        <v>30</v>
      </c>
      <c r="Q55" t="s">
        <v>30</v>
      </c>
      <c r="R55" t="s">
        <v>30</v>
      </c>
      <c r="S55" t="s">
        <v>30</v>
      </c>
      <c r="T55" t="s">
        <v>30</v>
      </c>
      <c r="U55" t="s">
        <v>30</v>
      </c>
      <c r="V55" t="s">
        <v>30</v>
      </c>
      <c r="W55" t="s">
        <v>31</v>
      </c>
      <c r="X55" t="s">
        <v>29</v>
      </c>
      <c r="Y55" t="s">
        <v>29</v>
      </c>
      <c r="Z55" t="s">
        <v>29</v>
      </c>
      <c r="AA55" t="s">
        <v>29</v>
      </c>
      <c r="AB55" t="s">
        <v>32</v>
      </c>
    </row>
    <row r="56" spans="1:28" outlineLevel="1" x14ac:dyDescent="0.45">
      <c r="A56">
        <v>5225699009</v>
      </c>
      <c r="B56" s="1">
        <v>44337</v>
      </c>
      <c r="C56" t="s">
        <v>2205</v>
      </c>
      <c r="D56" t="s">
        <v>2206</v>
      </c>
      <c r="E56" t="s">
        <v>142</v>
      </c>
      <c r="F56" t="s">
        <v>5651</v>
      </c>
      <c r="G56" t="s">
        <v>5671</v>
      </c>
      <c r="H56" s="9">
        <v>1452526</v>
      </c>
      <c r="J56" t="s">
        <v>28</v>
      </c>
      <c r="K56" t="s">
        <v>30</v>
      </c>
      <c r="L56" t="s">
        <v>127</v>
      </c>
      <c r="M56" t="s">
        <v>30</v>
      </c>
      <c r="N56" t="s">
        <v>30</v>
      </c>
      <c r="O56" t="s">
        <v>30</v>
      </c>
      <c r="P56" t="s">
        <v>30</v>
      </c>
      <c r="Q56" t="s">
        <v>30</v>
      </c>
      <c r="R56" t="s">
        <v>30</v>
      </c>
      <c r="S56" t="s">
        <v>30</v>
      </c>
      <c r="T56" t="s">
        <v>30</v>
      </c>
      <c r="U56" t="s">
        <v>30</v>
      </c>
      <c r="V56" t="s">
        <v>30</v>
      </c>
      <c r="W56" t="s">
        <v>31</v>
      </c>
      <c r="X56" t="s">
        <v>29</v>
      </c>
      <c r="Y56" t="s">
        <v>30</v>
      </c>
      <c r="Z56" t="s">
        <v>29</v>
      </c>
      <c r="AA56" t="s">
        <v>30</v>
      </c>
      <c r="AB56" t="s">
        <v>32</v>
      </c>
    </row>
    <row r="57" spans="1:28" outlineLevel="1" x14ac:dyDescent="0.45">
      <c r="A57">
        <v>6609139009</v>
      </c>
      <c r="B57" s="1">
        <v>44338</v>
      </c>
      <c r="C57" t="s">
        <v>2434</v>
      </c>
      <c r="D57" t="s">
        <v>2435</v>
      </c>
      <c r="E57" t="s">
        <v>142</v>
      </c>
      <c r="F57" t="s">
        <v>5651</v>
      </c>
      <c r="G57" t="s">
        <v>5671</v>
      </c>
      <c r="H57" s="9">
        <v>1314292.6200000001</v>
      </c>
      <c r="J57" t="s">
        <v>28</v>
      </c>
      <c r="K57" t="s">
        <v>30</v>
      </c>
      <c r="L57" t="s">
        <v>127</v>
      </c>
      <c r="M57" t="s">
        <v>30</v>
      </c>
      <c r="N57" t="s">
        <v>30</v>
      </c>
      <c r="O57" t="s">
        <v>30</v>
      </c>
      <c r="P57" t="s">
        <v>30</v>
      </c>
      <c r="Q57" t="s">
        <v>30</v>
      </c>
      <c r="R57" t="s">
        <v>30</v>
      </c>
      <c r="S57" t="s">
        <v>30</v>
      </c>
      <c r="T57" t="s">
        <v>30</v>
      </c>
      <c r="U57" t="s">
        <v>30</v>
      </c>
      <c r="V57" t="s">
        <v>30</v>
      </c>
      <c r="W57" t="s">
        <v>40</v>
      </c>
      <c r="X57" t="s">
        <v>29</v>
      </c>
      <c r="Y57" t="s">
        <v>29</v>
      </c>
      <c r="Z57" t="s">
        <v>29</v>
      </c>
      <c r="AA57" t="s">
        <v>30</v>
      </c>
      <c r="AB57" t="s">
        <v>45</v>
      </c>
    </row>
    <row r="58" spans="1:28" outlineLevel="1" x14ac:dyDescent="0.45">
      <c r="A58">
        <v>7912608902</v>
      </c>
      <c r="B58" s="1">
        <v>44327</v>
      </c>
      <c r="C58" t="s">
        <v>4076</v>
      </c>
      <c r="D58" t="s">
        <v>4077</v>
      </c>
      <c r="E58" t="s">
        <v>142</v>
      </c>
      <c r="F58" t="s">
        <v>5651</v>
      </c>
      <c r="G58" t="s">
        <v>5671</v>
      </c>
      <c r="H58" s="9">
        <v>1257641.6000000001</v>
      </c>
      <c r="J58" t="s">
        <v>28</v>
      </c>
      <c r="K58" t="s">
        <v>30</v>
      </c>
      <c r="L58" t="s">
        <v>127</v>
      </c>
      <c r="M58" t="s">
        <v>29</v>
      </c>
      <c r="N58" t="s">
        <v>30</v>
      </c>
      <c r="O58" t="s">
        <v>30</v>
      </c>
      <c r="P58" t="s">
        <v>30</v>
      </c>
      <c r="Q58" t="s">
        <v>30</v>
      </c>
      <c r="R58" t="s">
        <v>30</v>
      </c>
      <c r="S58" t="s">
        <v>30</v>
      </c>
      <c r="T58" t="s">
        <v>30</v>
      </c>
      <c r="U58" t="s">
        <v>30</v>
      </c>
      <c r="V58" t="s">
        <v>30</v>
      </c>
      <c r="W58" t="s">
        <v>40</v>
      </c>
      <c r="X58" t="s">
        <v>29</v>
      </c>
      <c r="Y58" t="s">
        <v>29</v>
      </c>
      <c r="Z58" t="s">
        <v>30</v>
      </c>
      <c r="AA58" t="s">
        <v>30</v>
      </c>
      <c r="AB58" t="s">
        <v>32</v>
      </c>
    </row>
    <row r="59" spans="1:28" outlineLevel="1" x14ac:dyDescent="0.45">
      <c r="A59">
        <v>4893599004</v>
      </c>
      <c r="B59" s="1">
        <v>44336</v>
      </c>
      <c r="C59" t="s">
        <v>2009</v>
      </c>
      <c r="D59" t="s">
        <v>2010</v>
      </c>
      <c r="E59" t="s">
        <v>142</v>
      </c>
      <c r="F59" t="s">
        <v>5651</v>
      </c>
      <c r="G59" t="s">
        <v>5671</v>
      </c>
      <c r="H59" s="9">
        <v>1123943</v>
      </c>
      <c r="J59" t="s">
        <v>28</v>
      </c>
      <c r="K59" t="s">
        <v>30</v>
      </c>
      <c r="L59" t="s">
        <v>127</v>
      </c>
      <c r="M59" t="s">
        <v>30</v>
      </c>
      <c r="N59" t="s">
        <v>30</v>
      </c>
      <c r="O59" t="s">
        <v>30</v>
      </c>
      <c r="P59" t="s">
        <v>30</v>
      </c>
      <c r="Q59" t="s">
        <v>30</v>
      </c>
      <c r="R59" t="s">
        <v>30</v>
      </c>
      <c r="S59" t="s">
        <v>30</v>
      </c>
      <c r="T59" t="s">
        <v>30</v>
      </c>
      <c r="U59" t="s">
        <v>30</v>
      </c>
      <c r="V59" t="s">
        <v>29</v>
      </c>
      <c r="W59" t="s">
        <v>31</v>
      </c>
      <c r="X59" t="s">
        <v>29</v>
      </c>
      <c r="Y59" t="s">
        <v>29</v>
      </c>
      <c r="Z59" t="s">
        <v>30</v>
      </c>
      <c r="AA59" t="s">
        <v>29</v>
      </c>
      <c r="AB59" t="s">
        <v>47</v>
      </c>
    </row>
    <row r="60" spans="1:28" outlineLevel="1" x14ac:dyDescent="0.45">
      <c r="A60">
        <v>5237769003</v>
      </c>
      <c r="B60" s="1">
        <v>44337</v>
      </c>
      <c r="C60" t="s">
        <v>2269</v>
      </c>
      <c r="D60" t="s">
        <v>2270</v>
      </c>
      <c r="E60" t="s">
        <v>142</v>
      </c>
      <c r="F60" t="s">
        <v>5651</v>
      </c>
      <c r="G60" t="s">
        <v>5720</v>
      </c>
      <c r="H60" s="9">
        <v>1113352</v>
      </c>
      <c r="J60" t="s">
        <v>28</v>
      </c>
      <c r="K60" t="s">
        <v>29</v>
      </c>
      <c r="L60" t="s">
        <v>127</v>
      </c>
      <c r="M60" t="s">
        <v>29</v>
      </c>
      <c r="N60" t="s">
        <v>29</v>
      </c>
      <c r="O60" t="s">
        <v>30</v>
      </c>
      <c r="P60" t="s">
        <v>30</v>
      </c>
      <c r="Q60" t="s">
        <v>30</v>
      </c>
      <c r="R60" t="s">
        <v>30</v>
      </c>
      <c r="S60" t="s">
        <v>30</v>
      </c>
      <c r="T60" t="s">
        <v>30</v>
      </c>
      <c r="U60" t="s">
        <v>30</v>
      </c>
      <c r="V60" t="s">
        <v>30</v>
      </c>
      <c r="W60" t="s">
        <v>31</v>
      </c>
      <c r="X60" t="s">
        <v>29</v>
      </c>
      <c r="Y60" t="s">
        <v>30</v>
      </c>
      <c r="Z60" t="s">
        <v>29</v>
      </c>
      <c r="AA60" t="s">
        <v>29</v>
      </c>
      <c r="AB60" t="s">
        <v>32</v>
      </c>
    </row>
    <row r="61" spans="1:28" outlineLevel="1" x14ac:dyDescent="0.45">
      <c r="A61">
        <v>1149209110</v>
      </c>
      <c r="B61" s="1">
        <v>44375</v>
      </c>
      <c r="C61" t="s">
        <v>599</v>
      </c>
      <c r="D61" t="s">
        <v>600</v>
      </c>
      <c r="E61" t="s">
        <v>142</v>
      </c>
      <c r="F61" t="s">
        <v>5651</v>
      </c>
      <c r="G61" t="s">
        <v>5720</v>
      </c>
      <c r="H61" s="9">
        <v>1011525.41</v>
      </c>
      <c r="J61" t="s">
        <v>28</v>
      </c>
      <c r="K61" t="s">
        <v>30</v>
      </c>
      <c r="L61" t="s">
        <v>127</v>
      </c>
      <c r="M61" t="s">
        <v>30</v>
      </c>
      <c r="N61" t="s">
        <v>30</v>
      </c>
      <c r="O61" t="s">
        <v>30</v>
      </c>
      <c r="P61" t="s">
        <v>30</v>
      </c>
      <c r="Q61" t="s">
        <v>30</v>
      </c>
      <c r="R61" t="s">
        <v>30</v>
      </c>
      <c r="S61" t="s">
        <v>30</v>
      </c>
      <c r="T61" t="s">
        <v>30</v>
      </c>
      <c r="U61" t="s">
        <v>30</v>
      </c>
      <c r="V61" t="s">
        <v>30</v>
      </c>
      <c r="W61" t="s">
        <v>33</v>
      </c>
      <c r="X61" t="s">
        <v>29</v>
      </c>
      <c r="Y61" t="s">
        <v>29</v>
      </c>
      <c r="Z61" t="s">
        <v>29</v>
      </c>
      <c r="AA61" t="s">
        <v>29</v>
      </c>
      <c r="AB61" t="s">
        <v>32</v>
      </c>
    </row>
    <row r="62" spans="1:28" outlineLevel="1" x14ac:dyDescent="0.45">
      <c r="A62">
        <v>5217549010</v>
      </c>
      <c r="B62" s="1">
        <v>44337</v>
      </c>
      <c r="C62" t="s">
        <v>2155</v>
      </c>
      <c r="D62" t="s">
        <v>2156</v>
      </c>
      <c r="E62" t="s">
        <v>142</v>
      </c>
      <c r="F62" t="s">
        <v>5651</v>
      </c>
      <c r="G62" t="s">
        <v>5671</v>
      </c>
      <c r="H62" s="9">
        <v>934304</v>
      </c>
      <c r="J62" t="s">
        <v>28</v>
      </c>
      <c r="K62" t="s">
        <v>30</v>
      </c>
      <c r="L62" t="s">
        <v>127</v>
      </c>
      <c r="M62" t="s">
        <v>30</v>
      </c>
      <c r="N62" t="s">
        <v>30</v>
      </c>
      <c r="O62" t="s">
        <v>30</v>
      </c>
      <c r="P62" t="s">
        <v>30</v>
      </c>
      <c r="Q62" t="s">
        <v>30</v>
      </c>
      <c r="R62" t="s">
        <v>30</v>
      </c>
      <c r="S62" t="s">
        <v>30</v>
      </c>
      <c r="T62" t="s">
        <v>30</v>
      </c>
      <c r="U62" t="s">
        <v>30</v>
      </c>
      <c r="V62" t="s">
        <v>30</v>
      </c>
      <c r="W62" t="s">
        <v>31</v>
      </c>
      <c r="X62" t="s">
        <v>29</v>
      </c>
      <c r="Y62" t="s">
        <v>30</v>
      </c>
      <c r="Z62" t="s">
        <v>29</v>
      </c>
      <c r="AA62" t="s">
        <v>30</v>
      </c>
      <c r="AB62" t="s">
        <v>32</v>
      </c>
    </row>
    <row r="63" spans="1:28" outlineLevel="1" x14ac:dyDescent="0.45">
      <c r="A63">
        <v>3708389005</v>
      </c>
      <c r="B63" s="1">
        <v>44335</v>
      </c>
      <c r="C63" t="s">
        <v>1823</v>
      </c>
      <c r="D63" t="s">
        <v>1824</v>
      </c>
      <c r="E63" t="s">
        <v>142</v>
      </c>
      <c r="F63" t="s">
        <v>5651</v>
      </c>
      <c r="G63" t="s">
        <v>5671</v>
      </c>
      <c r="H63" s="9">
        <v>876954.15</v>
      </c>
      <c r="J63" t="s">
        <v>28</v>
      </c>
      <c r="K63" t="s">
        <v>29</v>
      </c>
      <c r="L63" t="s">
        <v>127</v>
      </c>
      <c r="M63" t="s">
        <v>30</v>
      </c>
      <c r="N63" t="s">
        <v>30</v>
      </c>
      <c r="O63" t="s">
        <v>30</v>
      </c>
      <c r="P63" t="s">
        <v>30</v>
      </c>
      <c r="Q63" t="s">
        <v>30</v>
      </c>
      <c r="R63" t="s">
        <v>30</v>
      </c>
      <c r="S63" t="s">
        <v>29</v>
      </c>
      <c r="T63" t="s">
        <v>30</v>
      </c>
      <c r="U63" t="s">
        <v>30</v>
      </c>
      <c r="V63" t="s">
        <v>30</v>
      </c>
      <c r="W63" t="s">
        <v>33</v>
      </c>
      <c r="X63" t="s">
        <v>29</v>
      </c>
      <c r="Y63" t="s">
        <v>29</v>
      </c>
      <c r="Z63" t="s">
        <v>29</v>
      </c>
      <c r="AA63" t="s">
        <v>30</v>
      </c>
      <c r="AB63" t="s">
        <v>47</v>
      </c>
    </row>
    <row r="64" spans="1:28" outlineLevel="1" x14ac:dyDescent="0.45">
      <c r="A64">
        <v>9959009009</v>
      </c>
      <c r="B64" s="1">
        <v>44354</v>
      </c>
      <c r="C64" t="s">
        <v>5598</v>
      </c>
      <c r="D64" t="s">
        <v>5599</v>
      </c>
      <c r="E64" t="s">
        <v>142</v>
      </c>
      <c r="F64" t="s">
        <v>5651</v>
      </c>
      <c r="G64" t="s">
        <v>5693</v>
      </c>
      <c r="H64" s="9">
        <v>755768.91</v>
      </c>
      <c r="J64" t="s">
        <v>28</v>
      </c>
      <c r="K64" t="s">
        <v>30</v>
      </c>
      <c r="L64" t="s">
        <v>127</v>
      </c>
      <c r="M64" t="s">
        <v>29</v>
      </c>
      <c r="N64" t="s">
        <v>30</v>
      </c>
      <c r="O64" t="s">
        <v>30</v>
      </c>
      <c r="P64" t="s">
        <v>30</v>
      </c>
      <c r="Q64" t="s">
        <v>30</v>
      </c>
      <c r="R64" t="s">
        <v>30</v>
      </c>
      <c r="S64" t="s">
        <v>30</v>
      </c>
      <c r="T64" t="s">
        <v>30</v>
      </c>
      <c r="U64" t="s">
        <v>30</v>
      </c>
      <c r="V64" t="s">
        <v>30</v>
      </c>
      <c r="W64" t="s">
        <v>31</v>
      </c>
      <c r="X64" t="s">
        <v>29</v>
      </c>
      <c r="Y64" t="s">
        <v>29</v>
      </c>
      <c r="Z64" t="s">
        <v>29</v>
      </c>
      <c r="AA64" t="s">
        <v>29</v>
      </c>
      <c r="AB64" t="s">
        <v>32</v>
      </c>
    </row>
    <row r="65" spans="1:28" outlineLevel="1" x14ac:dyDescent="0.45">
      <c r="A65">
        <v>9894809000</v>
      </c>
      <c r="B65" s="1">
        <v>44351</v>
      </c>
      <c r="C65" t="s">
        <v>5319</v>
      </c>
      <c r="D65" t="s">
        <v>5320</v>
      </c>
      <c r="E65" t="s">
        <v>142</v>
      </c>
      <c r="F65" t="s">
        <v>5651</v>
      </c>
      <c r="G65" t="s">
        <v>5693</v>
      </c>
      <c r="H65" s="9">
        <v>675320.63</v>
      </c>
      <c r="J65" t="s">
        <v>28</v>
      </c>
      <c r="K65" t="s">
        <v>30</v>
      </c>
      <c r="L65" t="s">
        <v>127</v>
      </c>
      <c r="M65" t="s">
        <v>30</v>
      </c>
      <c r="N65" t="s">
        <v>30</v>
      </c>
      <c r="O65" t="s">
        <v>30</v>
      </c>
      <c r="P65" t="s">
        <v>30</v>
      </c>
      <c r="Q65" t="s">
        <v>30</v>
      </c>
      <c r="R65" t="s">
        <v>30</v>
      </c>
      <c r="S65" t="s">
        <v>30</v>
      </c>
      <c r="T65" t="s">
        <v>30</v>
      </c>
      <c r="U65" t="s">
        <v>30</v>
      </c>
      <c r="V65" t="s">
        <v>30</v>
      </c>
      <c r="W65" t="s">
        <v>31</v>
      </c>
      <c r="X65" t="s">
        <v>29</v>
      </c>
      <c r="Y65" t="s">
        <v>29</v>
      </c>
      <c r="Z65" t="s">
        <v>29</v>
      </c>
      <c r="AA65" t="s">
        <v>29</v>
      </c>
      <c r="AB65" t="s">
        <v>32</v>
      </c>
    </row>
    <row r="66" spans="1:28" outlineLevel="1" x14ac:dyDescent="0.45">
      <c r="A66">
        <v>4908469004</v>
      </c>
      <c r="B66" s="1">
        <v>44336</v>
      </c>
      <c r="C66" t="s">
        <v>2088</v>
      </c>
      <c r="D66" t="s">
        <v>2089</v>
      </c>
      <c r="E66" t="s">
        <v>142</v>
      </c>
      <c r="F66" t="s">
        <v>5651</v>
      </c>
      <c r="G66" t="s">
        <v>5671</v>
      </c>
      <c r="H66" s="9">
        <v>670827.07999999996</v>
      </c>
      <c r="J66" t="s">
        <v>28</v>
      </c>
      <c r="K66" t="s">
        <v>30</v>
      </c>
      <c r="L66" t="s">
        <v>127</v>
      </c>
      <c r="M66" t="s">
        <v>29</v>
      </c>
      <c r="N66" t="s">
        <v>30</v>
      </c>
      <c r="O66" t="s">
        <v>29</v>
      </c>
      <c r="P66" t="s">
        <v>30</v>
      </c>
      <c r="Q66" t="s">
        <v>29</v>
      </c>
      <c r="R66" t="s">
        <v>30</v>
      </c>
      <c r="S66" t="s">
        <v>30</v>
      </c>
      <c r="T66" t="s">
        <v>30</v>
      </c>
      <c r="U66" t="s">
        <v>30</v>
      </c>
      <c r="V66" t="s">
        <v>30</v>
      </c>
      <c r="W66" t="s">
        <v>33</v>
      </c>
      <c r="X66" t="s">
        <v>29</v>
      </c>
      <c r="Y66" t="s">
        <v>29</v>
      </c>
      <c r="Z66" t="s">
        <v>29</v>
      </c>
      <c r="AA66" t="s">
        <v>30</v>
      </c>
      <c r="AB66" t="s">
        <v>32</v>
      </c>
    </row>
    <row r="67" spans="1:28" outlineLevel="1" x14ac:dyDescent="0.45">
      <c r="A67">
        <v>2769159005</v>
      </c>
      <c r="B67" s="1">
        <v>44334</v>
      </c>
      <c r="C67" t="s">
        <v>1649</v>
      </c>
      <c r="D67" t="s">
        <v>1650</v>
      </c>
      <c r="E67" t="s">
        <v>142</v>
      </c>
      <c r="F67" t="s">
        <v>5651</v>
      </c>
      <c r="G67" t="s">
        <v>5671</v>
      </c>
      <c r="H67" s="9">
        <v>649509.94999999995</v>
      </c>
      <c r="J67" t="s">
        <v>28</v>
      </c>
      <c r="K67" t="s">
        <v>30</v>
      </c>
      <c r="L67" t="s">
        <v>127</v>
      </c>
      <c r="M67" t="s">
        <v>29</v>
      </c>
      <c r="N67" t="s">
        <v>30</v>
      </c>
      <c r="O67" t="s">
        <v>30</v>
      </c>
      <c r="P67" t="s">
        <v>30</v>
      </c>
      <c r="Q67" t="s">
        <v>30</v>
      </c>
      <c r="R67" t="s">
        <v>30</v>
      </c>
      <c r="S67" t="s">
        <v>30</v>
      </c>
      <c r="T67" t="s">
        <v>30</v>
      </c>
      <c r="U67" t="s">
        <v>30</v>
      </c>
      <c r="V67" t="s">
        <v>30</v>
      </c>
      <c r="W67" t="s">
        <v>31</v>
      </c>
      <c r="X67" t="s">
        <v>29</v>
      </c>
      <c r="Y67" t="s">
        <v>30</v>
      </c>
      <c r="Z67" t="s">
        <v>29</v>
      </c>
      <c r="AA67" t="s">
        <v>30</v>
      </c>
      <c r="AB67" t="s">
        <v>32</v>
      </c>
    </row>
    <row r="68" spans="1:28" outlineLevel="1" x14ac:dyDescent="0.45">
      <c r="A68">
        <v>2240769000</v>
      </c>
      <c r="B68" s="1">
        <v>44330</v>
      </c>
      <c r="C68" t="s">
        <v>757</v>
      </c>
      <c r="D68" t="s">
        <v>758</v>
      </c>
      <c r="E68" t="s">
        <v>142</v>
      </c>
      <c r="F68" t="s">
        <v>5651</v>
      </c>
      <c r="G68" t="s">
        <v>5671</v>
      </c>
      <c r="H68" s="9">
        <v>584835.53</v>
      </c>
      <c r="J68" t="s">
        <v>28</v>
      </c>
      <c r="K68" t="s">
        <v>30</v>
      </c>
      <c r="L68" t="s">
        <v>127</v>
      </c>
      <c r="M68" t="s">
        <v>29</v>
      </c>
      <c r="N68" t="s">
        <v>30</v>
      </c>
      <c r="O68" t="s">
        <v>29</v>
      </c>
      <c r="P68" t="s">
        <v>30</v>
      </c>
      <c r="Q68" t="s">
        <v>30</v>
      </c>
      <c r="R68" t="s">
        <v>30</v>
      </c>
      <c r="S68" t="s">
        <v>30</v>
      </c>
      <c r="T68" t="s">
        <v>30</v>
      </c>
      <c r="U68" t="s">
        <v>30</v>
      </c>
      <c r="V68" t="s">
        <v>30</v>
      </c>
      <c r="W68" t="s">
        <v>31</v>
      </c>
      <c r="X68" t="s">
        <v>29</v>
      </c>
      <c r="Y68" t="s">
        <v>29</v>
      </c>
      <c r="Z68" t="s">
        <v>29</v>
      </c>
      <c r="AA68" t="s">
        <v>30</v>
      </c>
      <c r="AB68" t="s">
        <v>32</v>
      </c>
    </row>
    <row r="69" spans="1:28" outlineLevel="1" x14ac:dyDescent="0.45">
      <c r="A69">
        <v>7543329008</v>
      </c>
      <c r="B69" s="1">
        <v>44341</v>
      </c>
      <c r="C69" t="s">
        <v>2915</v>
      </c>
      <c r="D69" t="s">
        <v>2916</v>
      </c>
      <c r="E69" t="s">
        <v>142</v>
      </c>
      <c r="F69" t="s">
        <v>5651</v>
      </c>
      <c r="G69" t="s">
        <v>5671</v>
      </c>
      <c r="H69" s="9">
        <v>570808.62</v>
      </c>
      <c r="J69" t="s">
        <v>28</v>
      </c>
      <c r="K69" t="s">
        <v>30</v>
      </c>
      <c r="L69" t="s">
        <v>127</v>
      </c>
      <c r="M69" t="s">
        <v>30</v>
      </c>
      <c r="N69" t="s">
        <v>30</v>
      </c>
      <c r="O69" t="s">
        <v>30</v>
      </c>
      <c r="P69" t="s">
        <v>30</v>
      </c>
      <c r="Q69" t="s">
        <v>30</v>
      </c>
      <c r="R69" t="s">
        <v>30</v>
      </c>
      <c r="S69" t="s">
        <v>30</v>
      </c>
      <c r="T69" t="s">
        <v>30</v>
      </c>
      <c r="U69" t="s">
        <v>30</v>
      </c>
      <c r="V69" t="s">
        <v>30</v>
      </c>
      <c r="W69" t="s">
        <v>33</v>
      </c>
      <c r="X69" t="s">
        <v>29</v>
      </c>
      <c r="Y69" t="s">
        <v>30</v>
      </c>
      <c r="Z69" t="s">
        <v>29</v>
      </c>
      <c r="AA69" t="s">
        <v>30</v>
      </c>
      <c r="AB69" t="s">
        <v>32</v>
      </c>
    </row>
    <row r="70" spans="1:28" outlineLevel="1" x14ac:dyDescent="0.45">
      <c r="A70">
        <v>4911479008</v>
      </c>
      <c r="B70" s="1">
        <v>44336</v>
      </c>
      <c r="C70" t="s">
        <v>2098</v>
      </c>
      <c r="D70" t="s">
        <v>2099</v>
      </c>
      <c r="E70" t="s">
        <v>142</v>
      </c>
      <c r="F70" t="s">
        <v>5651</v>
      </c>
      <c r="G70" t="s">
        <v>5671</v>
      </c>
      <c r="H70" s="9">
        <v>560764</v>
      </c>
      <c r="J70" t="s">
        <v>28</v>
      </c>
      <c r="K70" t="s">
        <v>30</v>
      </c>
      <c r="L70" t="s">
        <v>127</v>
      </c>
      <c r="M70" t="s">
        <v>29</v>
      </c>
      <c r="N70" t="s">
        <v>30</v>
      </c>
      <c r="O70" t="s">
        <v>29</v>
      </c>
      <c r="P70" t="s">
        <v>30</v>
      </c>
      <c r="Q70" t="s">
        <v>30</v>
      </c>
      <c r="R70" t="s">
        <v>30</v>
      </c>
      <c r="S70" t="s">
        <v>30</v>
      </c>
      <c r="T70" t="s">
        <v>30</v>
      </c>
      <c r="U70" t="s">
        <v>30</v>
      </c>
      <c r="V70" t="s">
        <v>30</v>
      </c>
      <c r="W70" t="s">
        <v>31</v>
      </c>
      <c r="X70" t="s">
        <v>29</v>
      </c>
      <c r="Y70" t="s">
        <v>30</v>
      </c>
      <c r="Z70" t="s">
        <v>30</v>
      </c>
      <c r="AA70" t="s">
        <v>29</v>
      </c>
      <c r="AB70" t="s">
        <v>43</v>
      </c>
    </row>
    <row r="71" spans="1:28" outlineLevel="1" x14ac:dyDescent="0.45">
      <c r="A71">
        <v>9916939006</v>
      </c>
      <c r="B71" s="1">
        <v>44351</v>
      </c>
      <c r="C71" t="s">
        <v>5416</v>
      </c>
      <c r="D71" t="s">
        <v>5417</v>
      </c>
      <c r="E71" t="s">
        <v>142</v>
      </c>
      <c r="F71" t="s">
        <v>5651</v>
      </c>
      <c r="G71" t="s">
        <v>5671</v>
      </c>
      <c r="H71" s="9">
        <v>560290.24</v>
      </c>
      <c r="J71" t="s">
        <v>28</v>
      </c>
      <c r="K71" t="s">
        <v>30</v>
      </c>
      <c r="L71" t="s">
        <v>127</v>
      </c>
      <c r="M71" t="s">
        <v>29</v>
      </c>
      <c r="N71" t="s">
        <v>30</v>
      </c>
      <c r="O71" t="s">
        <v>30</v>
      </c>
      <c r="P71" t="s">
        <v>30</v>
      </c>
      <c r="Q71" t="s">
        <v>30</v>
      </c>
      <c r="R71" t="s">
        <v>30</v>
      </c>
      <c r="S71" t="s">
        <v>30</v>
      </c>
      <c r="T71" t="s">
        <v>30</v>
      </c>
      <c r="U71" t="s">
        <v>30</v>
      </c>
      <c r="V71" t="s">
        <v>30</v>
      </c>
      <c r="W71" t="s">
        <v>40</v>
      </c>
      <c r="X71" t="s">
        <v>29</v>
      </c>
      <c r="Y71" t="s">
        <v>29</v>
      </c>
      <c r="Z71" t="s">
        <v>29</v>
      </c>
      <c r="AA71" t="s">
        <v>29</v>
      </c>
      <c r="AB71" t="s">
        <v>32</v>
      </c>
    </row>
    <row r="72" spans="1:28" outlineLevel="1" x14ac:dyDescent="0.45">
      <c r="A72">
        <v>1100499006</v>
      </c>
      <c r="B72" s="1">
        <v>44329</v>
      </c>
      <c r="C72" t="s">
        <v>420</v>
      </c>
      <c r="D72" t="s">
        <v>421</v>
      </c>
      <c r="E72" t="s">
        <v>142</v>
      </c>
      <c r="F72" t="s">
        <v>5651</v>
      </c>
      <c r="G72" t="s">
        <v>5693</v>
      </c>
      <c r="H72" s="9">
        <v>555927</v>
      </c>
      <c r="J72" t="s">
        <v>28</v>
      </c>
      <c r="K72" t="s">
        <v>29</v>
      </c>
      <c r="L72" t="s">
        <v>127</v>
      </c>
      <c r="M72" t="s">
        <v>30</v>
      </c>
      <c r="N72" t="s">
        <v>30</v>
      </c>
      <c r="O72" t="s">
        <v>30</v>
      </c>
      <c r="P72" t="s">
        <v>30</v>
      </c>
      <c r="Q72" t="s">
        <v>30</v>
      </c>
      <c r="R72" t="s">
        <v>30</v>
      </c>
      <c r="S72" t="s">
        <v>30</v>
      </c>
      <c r="T72" t="s">
        <v>30</v>
      </c>
      <c r="U72" t="s">
        <v>30</v>
      </c>
      <c r="V72" t="s">
        <v>30</v>
      </c>
      <c r="W72" t="s">
        <v>40</v>
      </c>
      <c r="X72" t="s">
        <v>29</v>
      </c>
      <c r="Y72" t="s">
        <v>30</v>
      </c>
      <c r="Z72" t="s">
        <v>29</v>
      </c>
      <c r="AA72" t="s">
        <v>29</v>
      </c>
      <c r="AB72" t="s">
        <v>32</v>
      </c>
    </row>
    <row r="73" spans="1:28" outlineLevel="1" x14ac:dyDescent="0.45">
      <c r="A73">
        <v>2650129010</v>
      </c>
      <c r="B73" s="1">
        <v>44333</v>
      </c>
      <c r="C73" t="s">
        <v>1281</v>
      </c>
      <c r="D73" t="s">
        <v>1282</v>
      </c>
      <c r="E73" t="s">
        <v>142</v>
      </c>
      <c r="F73" t="s">
        <v>5651</v>
      </c>
      <c r="G73" t="s">
        <v>5693</v>
      </c>
      <c r="H73" s="9">
        <v>550197</v>
      </c>
      <c r="J73" t="s">
        <v>28</v>
      </c>
      <c r="K73" t="s">
        <v>29</v>
      </c>
      <c r="L73" t="s">
        <v>127</v>
      </c>
      <c r="M73" t="s">
        <v>30</v>
      </c>
      <c r="N73" t="s">
        <v>29</v>
      </c>
      <c r="O73" t="s">
        <v>29</v>
      </c>
      <c r="P73" t="s">
        <v>30</v>
      </c>
      <c r="Q73" t="s">
        <v>30</v>
      </c>
      <c r="R73" t="s">
        <v>29</v>
      </c>
      <c r="S73" t="s">
        <v>30</v>
      </c>
      <c r="T73" t="s">
        <v>30</v>
      </c>
      <c r="U73" t="s">
        <v>30</v>
      </c>
      <c r="V73" t="s">
        <v>30</v>
      </c>
      <c r="W73" t="s">
        <v>40</v>
      </c>
      <c r="X73" t="s">
        <v>29</v>
      </c>
      <c r="Y73" t="s">
        <v>29</v>
      </c>
      <c r="Z73" t="s">
        <v>29</v>
      </c>
      <c r="AA73" t="s">
        <v>30</v>
      </c>
      <c r="AB73" t="s">
        <v>32</v>
      </c>
    </row>
    <row r="74" spans="1:28" outlineLevel="1" x14ac:dyDescent="0.45">
      <c r="A74">
        <v>2475939008</v>
      </c>
      <c r="B74" s="1">
        <v>44332</v>
      </c>
      <c r="C74" t="s">
        <v>1104</v>
      </c>
      <c r="D74" t="s">
        <v>1105</v>
      </c>
      <c r="E74" t="s">
        <v>142</v>
      </c>
      <c r="F74" t="s">
        <v>5651</v>
      </c>
      <c r="G74" t="s">
        <v>5671</v>
      </c>
      <c r="H74" s="9">
        <v>521707.98</v>
      </c>
      <c r="J74" t="s">
        <v>28</v>
      </c>
      <c r="K74" t="s">
        <v>30</v>
      </c>
      <c r="L74" t="s">
        <v>127</v>
      </c>
      <c r="M74" t="s">
        <v>29</v>
      </c>
      <c r="N74" t="s">
        <v>29</v>
      </c>
      <c r="O74" t="s">
        <v>29</v>
      </c>
      <c r="P74" t="s">
        <v>30</v>
      </c>
      <c r="Q74" t="s">
        <v>30</v>
      </c>
      <c r="R74" t="s">
        <v>30</v>
      </c>
      <c r="S74" t="s">
        <v>30</v>
      </c>
      <c r="T74" t="s">
        <v>30</v>
      </c>
      <c r="U74" t="s">
        <v>30</v>
      </c>
      <c r="V74" t="s">
        <v>30</v>
      </c>
      <c r="W74" t="s">
        <v>40</v>
      </c>
      <c r="X74" t="s">
        <v>29</v>
      </c>
      <c r="Y74" t="s">
        <v>29</v>
      </c>
      <c r="Z74" t="s">
        <v>29</v>
      </c>
      <c r="AA74" t="s">
        <v>30</v>
      </c>
      <c r="AB74" t="s">
        <v>45</v>
      </c>
    </row>
    <row r="75" spans="1:28" outlineLevel="1" x14ac:dyDescent="0.45">
      <c r="A75">
        <v>4894929009</v>
      </c>
      <c r="B75" s="1">
        <v>44336</v>
      </c>
      <c r="C75" t="s">
        <v>2021</v>
      </c>
      <c r="D75" t="s">
        <v>2022</v>
      </c>
      <c r="E75" t="s">
        <v>142</v>
      </c>
      <c r="F75" t="s">
        <v>5651</v>
      </c>
      <c r="G75" t="s">
        <v>5671</v>
      </c>
      <c r="H75" s="9">
        <v>506669</v>
      </c>
      <c r="J75" t="s">
        <v>28</v>
      </c>
      <c r="K75" t="s">
        <v>30</v>
      </c>
      <c r="L75" t="s">
        <v>127</v>
      </c>
      <c r="M75" t="s">
        <v>30</v>
      </c>
      <c r="N75" t="s">
        <v>30</v>
      </c>
      <c r="O75" t="s">
        <v>30</v>
      </c>
      <c r="P75" t="s">
        <v>30</v>
      </c>
      <c r="Q75" t="s">
        <v>30</v>
      </c>
      <c r="R75" t="s">
        <v>30</v>
      </c>
      <c r="S75" t="s">
        <v>30</v>
      </c>
      <c r="T75" t="s">
        <v>30</v>
      </c>
      <c r="U75" t="s">
        <v>30</v>
      </c>
      <c r="V75" t="s">
        <v>30</v>
      </c>
      <c r="W75" t="s">
        <v>40</v>
      </c>
      <c r="X75" t="s">
        <v>29</v>
      </c>
      <c r="Y75" t="s">
        <v>30</v>
      </c>
      <c r="Z75" t="s">
        <v>29</v>
      </c>
      <c r="AA75" t="s">
        <v>29</v>
      </c>
      <c r="AB75" t="s">
        <v>32</v>
      </c>
    </row>
    <row r="76" spans="1:28" outlineLevel="1" x14ac:dyDescent="0.45">
      <c r="A76">
        <v>4877559003</v>
      </c>
      <c r="B76" s="1">
        <v>44336</v>
      </c>
      <c r="C76" t="s">
        <v>1920</v>
      </c>
      <c r="D76" t="s">
        <v>1921</v>
      </c>
      <c r="E76" t="s">
        <v>142</v>
      </c>
      <c r="F76" t="s">
        <v>5651</v>
      </c>
      <c r="G76" t="s">
        <v>5671</v>
      </c>
      <c r="H76" s="9">
        <v>493527.71</v>
      </c>
      <c r="J76" t="s">
        <v>28</v>
      </c>
      <c r="K76" t="s">
        <v>30</v>
      </c>
      <c r="L76" t="s">
        <v>127</v>
      </c>
      <c r="M76" t="s">
        <v>29</v>
      </c>
      <c r="N76" t="s">
        <v>30</v>
      </c>
      <c r="O76" t="s">
        <v>30</v>
      </c>
      <c r="P76" t="s">
        <v>30</v>
      </c>
      <c r="Q76" t="s">
        <v>30</v>
      </c>
      <c r="R76" t="s">
        <v>30</v>
      </c>
      <c r="S76" t="s">
        <v>30</v>
      </c>
      <c r="T76" t="s">
        <v>30</v>
      </c>
      <c r="U76" t="s">
        <v>30</v>
      </c>
      <c r="V76" t="s">
        <v>30</v>
      </c>
      <c r="W76" t="s">
        <v>40</v>
      </c>
      <c r="X76" t="s">
        <v>29</v>
      </c>
      <c r="Y76" t="s">
        <v>29</v>
      </c>
      <c r="Z76" t="s">
        <v>29</v>
      </c>
      <c r="AA76" t="s">
        <v>30</v>
      </c>
      <c r="AB76" t="s">
        <v>32</v>
      </c>
    </row>
    <row r="77" spans="1:28" outlineLevel="1" x14ac:dyDescent="0.45">
      <c r="A77">
        <v>1042819105</v>
      </c>
      <c r="B77" s="1">
        <v>44364</v>
      </c>
      <c r="C77" t="s">
        <v>140</v>
      </c>
      <c r="D77" t="s">
        <v>141</v>
      </c>
      <c r="E77" t="s">
        <v>142</v>
      </c>
      <c r="F77" t="s">
        <v>5651</v>
      </c>
      <c r="G77" t="s">
        <v>5663</v>
      </c>
      <c r="H77" s="9">
        <v>454030.77</v>
      </c>
      <c r="J77" t="s">
        <v>28</v>
      </c>
      <c r="K77" t="s">
        <v>29</v>
      </c>
      <c r="L77" t="s">
        <v>127</v>
      </c>
      <c r="M77" t="s">
        <v>29</v>
      </c>
      <c r="N77" t="s">
        <v>30</v>
      </c>
      <c r="O77" t="s">
        <v>29</v>
      </c>
      <c r="P77" t="s">
        <v>30</v>
      </c>
      <c r="Q77" t="s">
        <v>30</v>
      </c>
      <c r="R77" t="s">
        <v>30</v>
      </c>
      <c r="S77" t="s">
        <v>30</v>
      </c>
      <c r="T77" t="s">
        <v>30</v>
      </c>
      <c r="U77" t="s">
        <v>30</v>
      </c>
      <c r="V77" t="s">
        <v>30</v>
      </c>
      <c r="W77" t="s">
        <v>31</v>
      </c>
      <c r="X77" t="s">
        <v>29</v>
      </c>
      <c r="Y77" t="s">
        <v>29</v>
      </c>
      <c r="Z77" t="s">
        <v>29</v>
      </c>
      <c r="AA77" t="s">
        <v>29</v>
      </c>
      <c r="AB77" t="s">
        <v>32</v>
      </c>
    </row>
    <row r="78" spans="1:28" outlineLevel="1" x14ac:dyDescent="0.45">
      <c r="A78">
        <v>9879559010</v>
      </c>
      <c r="B78" s="1">
        <v>44351</v>
      </c>
      <c r="C78" t="s">
        <v>5233</v>
      </c>
      <c r="D78" t="s">
        <v>5234</v>
      </c>
      <c r="E78" t="s">
        <v>142</v>
      </c>
      <c r="F78" t="s">
        <v>5651</v>
      </c>
      <c r="G78" t="s">
        <v>5671</v>
      </c>
      <c r="H78" s="9">
        <v>451607</v>
      </c>
      <c r="J78" t="s">
        <v>28</v>
      </c>
      <c r="K78" t="s">
        <v>30</v>
      </c>
      <c r="L78" t="s">
        <v>127</v>
      </c>
      <c r="M78" t="s">
        <v>29</v>
      </c>
      <c r="N78" t="s">
        <v>29</v>
      </c>
      <c r="O78" t="s">
        <v>29</v>
      </c>
      <c r="P78" t="s">
        <v>30</v>
      </c>
      <c r="Q78" t="s">
        <v>30</v>
      </c>
      <c r="R78" t="s">
        <v>30</v>
      </c>
      <c r="S78" t="s">
        <v>30</v>
      </c>
      <c r="T78" t="s">
        <v>30</v>
      </c>
      <c r="U78" t="s">
        <v>30</v>
      </c>
      <c r="V78" t="s">
        <v>30</v>
      </c>
      <c r="W78" t="s">
        <v>37</v>
      </c>
      <c r="X78" t="s">
        <v>29</v>
      </c>
      <c r="Y78" t="s">
        <v>29</v>
      </c>
      <c r="Z78" t="s">
        <v>29</v>
      </c>
      <c r="AA78" t="s">
        <v>29</v>
      </c>
      <c r="AB78" t="s">
        <v>32</v>
      </c>
    </row>
    <row r="79" spans="1:28" outlineLevel="1" x14ac:dyDescent="0.45">
      <c r="A79">
        <v>2768279004</v>
      </c>
      <c r="B79" s="1">
        <v>44334</v>
      </c>
      <c r="C79" t="s">
        <v>1645</v>
      </c>
      <c r="D79" t="s">
        <v>1646</v>
      </c>
      <c r="E79" t="s">
        <v>142</v>
      </c>
      <c r="F79" t="s">
        <v>5651</v>
      </c>
      <c r="G79" t="s">
        <v>5671</v>
      </c>
      <c r="H79" s="9">
        <v>444811.93</v>
      </c>
      <c r="J79" t="s">
        <v>28</v>
      </c>
      <c r="K79" t="s">
        <v>30</v>
      </c>
      <c r="L79" t="s">
        <v>127</v>
      </c>
      <c r="M79" t="s">
        <v>29</v>
      </c>
      <c r="N79" t="s">
        <v>29</v>
      </c>
      <c r="O79" t="s">
        <v>30</v>
      </c>
      <c r="P79" t="s">
        <v>30</v>
      </c>
      <c r="Q79" t="s">
        <v>29</v>
      </c>
      <c r="R79" t="s">
        <v>30</v>
      </c>
      <c r="S79" t="s">
        <v>30</v>
      </c>
      <c r="T79" t="s">
        <v>30</v>
      </c>
      <c r="U79" t="s">
        <v>30</v>
      </c>
      <c r="V79" t="s">
        <v>30</v>
      </c>
      <c r="W79" t="s">
        <v>40</v>
      </c>
      <c r="X79" t="s">
        <v>29</v>
      </c>
      <c r="Y79" t="s">
        <v>29</v>
      </c>
      <c r="Z79" t="s">
        <v>30</v>
      </c>
      <c r="AA79" t="s">
        <v>29</v>
      </c>
      <c r="AB79" t="s">
        <v>32</v>
      </c>
    </row>
    <row r="80" spans="1:28" outlineLevel="1" x14ac:dyDescent="0.45">
      <c r="A80">
        <v>9960039004</v>
      </c>
      <c r="B80" s="1">
        <v>44354</v>
      </c>
      <c r="C80" t="s">
        <v>5600</v>
      </c>
      <c r="D80" t="s">
        <v>5601</v>
      </c>
      <c r="E80" t="s">
        <v>142</v>
      </c>
      <c r="F80" t="s">
        <v>5651</v>
      </c>
      <c r="G80" t="s">
        <v>5671</v>
      </c>
      <c r="H80" s="9">
        <v>429907</v>
      </c>
      <c r="J80" t="s">
        <v>28</v>
      </c>
      <c r="K80" t="s">
        <v>30</v>
      </c>
      <c r="L80" t="s">
        <v>127</v>
      </c>
      <c r="M80" t="s">
        <v>30</v>
      </c>
      <c r="N80" t="s">
        <v>30</v>
      </c>
      <c r="O80" t="s">
        <v>30</v>
      </c>
      <c r="P80" t="s">
        <v>30</v>
      </c>
      <c r="Q80" t="s">
        <v>30</v>
      </c>
      <c r="R80" t="s">
        <v>30</v>
      </c>
      <c r="S80" t="s">
        <v>30</v>
      </c>
      <c r="T80" t="s">
        <v>30</v>
      </c>
      <c r="U80" t="s">
        <v>30</v>
      </c>
      <c r="V80" t="s">
        <v>30</v>
      </c>
      <c r="W80" t="s">
        <v>31</v>
      </c>
      <c r="X80" t="s">
        <v>29</v>
      </c>
      <c r="Y80" t="s">
        <v>29</v>
      </c>
      <c r="Z80" t="s">
        <v>29</v>
      </c>
      <c r="AA80" t="s">
        <v>29</v>
      </c>
      <c r="AB80" t="s">
        <v>32</v>
      </c>
    </row>
    <row r="81" spans="1:28" outlineLevel="1" x14ac:dyDescent="0.45">
      <c r="A81">
        <v>4886419009</v>
      </c>
      <c r="B81" s="1">
        <v>44336</v>
      </c>
      <c r="C81" t="s">
        <v>1967</v>
      </c>
      <c r="D81" t="s">
        <v>1968</v>
      </c>
      <c r="E81" t="s">
        <v>142</v>
      </c>
      <c r="F81" t="s">
        <v>5651</v>
      </c>
      <c r="G81" t="s">
        <v>5720</v>
      </c>
      <c r="H81" s="9">
        <v>407101</v>
      </c>
      <c r="J81" t="s">
        <v>28</v>
      </c>
      <c r="K81" t="s">
        <v>30</v>
      </c>
      <c r="L81" t="s">
        <v>127</v>
      </c>
      <c r="M81" t="s">
        <v>29</v>
      </c>
      <c r="N81" t="s">
        <v>29</v>
      </c>
      <c r="O81" t="s">
        <v>29</v>
      </c>
      <c r="P81" t="s">
        <v>29</v>
      </c>
      <c r="Q81" t="s">
        <v>30</v>
      </c>
      <c r="R81" t="s">
        <v>29</v>
      </c>
      <c r="S81" t="s">
        <v>30</v>
      </c>
      <c r="T81" t="s">
        <v>30</v>
      </c>
      <c r="U81" t="s">
        <v>29</v>
      </c>
      <c r="V81" t="s">
        <v>30</v>
      </c>
      <c r="W81" t="s">
        <v>31</v>
      </c>
      <c r="X81" t="s">
        <v>29</v>
      </c>
      <c r="Y81" t="s">
        <v>29</v>
      </c>
      <c r="Z81" t="s">
        <v>29</v>
      </c>
      <c r="AA81" t="s">
        <v>30</v>
      </c>
      <c r="AB81" t="s">
        <v>32</v>
      </c>
    </row>
    <row r="82" spans="1:28" outlineLevel="1" x14ac:dyDescent="0.45">
      <c r="A82">
        <v>2699049000</v>
      </c>
      <c r="B82" s="1">
        <v>44334</v>
      </c>
      <c r="C82" t="s">
        <v>1310</v>
      </c>
      <c r="D82" t="s">
        <v>1311</v>
      </c>
      <c r="E82" t="s">
        <v>142</v>
      </c>
      <c r="F82" t="s">
        <v>5651</v>
      </c>
      <c r="G82" t="s">
        <v>5671</v>
      </c>
      <c r="H82" s="9">
        <v>405013.71</v>
      </c>
      <c r="J82" t="s">
        <v>28</v>
      </c>
      <c r="K82" t="s">
        <v>30</v>
      </c>
      <c r="L82" t="s">
        <v>127</v>
      </c>
      <c r="M82" t="s">
        <v>29</v>
      </c>
      <c r="N82" t="s">
        <v>29</v>
      </c>
      <c r="O82" t="s">
        <v>30</v>
      </c>
      <c r="P82" t="s">
        <v>30</v>
      </c>
      <c r="Q82" t="s">
        <v>30</v>
      </c>
      <c r="R82" t="s">
        <v>30</v>
      </c>
      <c r="S82" t="s">
        <v>30</v>
      </c>
      <c r="T82" t="s">
        <v>30</v>
      </c>
      <c r="U82" t="s">
        <v>30</v>
      </c>
      <c r="V82" t="s">
        <v>30</v>
      </c>
      <c r="W82" t="s">
        <v>31</v>
      </c>
      <c r="X82" t="s">
        <v>29</v>
      </c>
      <c r="Y82" t="s">
        <v>29</v>
      </c>
      <c r="Z82" t="s">
        <v>29</v>
      </c>
      <c r="AA82" t="s">
        <v>30</v>
      </c>
      <c r="AB82" t="s">
        <v>221</v>
      </c>
    </row>
    <row r="83" spans="1:28" outlineLevel="1" x14ac:dyDescent="0.45">
      <c r="A83">
        <v>9875169003</v>
      </c>
      <c r="B83" s="1">
        <v>44351</v>
      </c>
      <c r="C83" t="s">
        <v>5206</v>
      </c>
      <c r="D83" t="s">
        <v>5207</v>
      </c>
      <c r="E83" t="s">
        <v>142</v>
      </c>
      <c r="F83" t="s">
        <v>5651</v>
      </c>
      <c r="G83" t="s">
        <v>5693</v>
      </c>
      <c r="H83" s="9">
        <v>398953.35</v>
      </c>
      <c r="J83" t="s">
        <v>28</v>
      </c>
      <c r="K83" t="s">
        <v>29</v>
      </c>
      <c r="L83" t="s">
        <v>127</v>
      </c>
      <c r="M83" t="s">
        <v>29</v>
      </c>
      <c r="N83" t="s">
        <v>30</v>
      </c>
      <c r="O83" t="s">
        <v>30</v>
      </c>
      <c r="P83" t="s">
        <v>30</v>
      </c>
      <c r="Q83" t="s">
        <v>30</v>
      </c>
      <c r="R83" t="s">
        <v>30</v>
      </c>
      <c r="S83" t="s">
        <v>30</v>
      </c>
      <c r="T83" t="s">
        <v>30</v>
      </c>
      <c r="U83" t="s">
        <v>30</v>
      </c>
      <c r="V83" t="s">
        <v>30</v>
      </c>
      <c r="W83" t="s">
        <v>31</v>
      </c>
      <c r="X83" t="s">
        <v>29</v>
      </c>
      <c r="Y83" t="s">
        <v>29</v>
      </c>
      <c r="Z83" t="s">
        <v>29</v>
      </c>
      <c r="AA83" t="s">
        <v>29</v>
      </c>
      <c r="AB83" t="s">
        <v>48</v>
      </c>
    </row>
    <row r="84" spans="1:28" outlineLevel="1" x14ac:dyDescent="0.45">
      <c r="A84">
        <v>2780229003</v>
      </c>
      <c r="B84" s="1">
        <v>44334</v>
      </c>
      <c r="C84" t="s">
        <v>1689</v>
      </c>
      <c r="D84" t="s">
        <v>679</v>
      </c>
      <c r="E84" t="s">
        <v>142</v>
      </c>
      <c r="F84" t="s">
        <v>5651</v>
      </c>
      <c r="G84" t="s">
        <v>5671</v>
      </c>
      <c r="H84" s="9">
        <v>372880.93</v>
      </c>
      <c r="J84" t="s">
        <v>28</v>
      </c>
      <c r="K84" t="s">
        <v>29</v>
      </c>
      <c r="L84" t="s">
        <v>127</v>
      </c>
      <c r="M84" t="s">
        <v>30</v>
      </c>
      <c r="N84" t="s">
        <v>29</v>
      </c>
      <c r="O84" t="s">
        <v>30</v>
      </c>
      <c r="P84" t="s">
        <v>30</v>
      </c>
      <c r="Q84" t="s">
        <v>30</v>
      </c>
      <c r="R84" t="s">
        <v>29</v>
      </c>
      <c r="S84" t="s">
        <v>30</v>
      </c>
      <c r="T84" t="s">
        <v>30</v>
      </c>
      <c r="U84" t="s">
        <v>30</v>
      </c>
      <c r="V84" t="s">
        <v>30</v>
      </c>
      <c r="W84" t="s">
        <v>31</v>
      </c>
      <c r="X84" t="s">
        <v>29</v>
      </c>
      <c r="Y84" t="s">
        <v>30</v>
      </c>
      <c r="Z84" t="s">
        <v>29</v>
      </c>
      <c r="AA84" t="s">
        <v>29</v>
      </c>
      <c r="AB84" t="s">
        <v>43</v>
      </c>
    </row>
    <row r="85" spans="1:28" outlineLevel="1" x14ac:dyDescent="0.45">
      <c r="A85">
        <v>3694169007</v>
      </c>
      <c r="B85" s="1">
        <v>44335</v>
      </c>
      <c r="C85" t="s">
        <v>1747</v>
      </c>
      <c r="D85" t="s">
        <v>1748</v>
      </c>
      <c r="E85" t="s">
        <v>142</v>
      </c>
      <c r="F85" t="s">
        <v>5651</v>
      </c>
      <c r="G85" t="s">
        <v>5720</v>
      </c>
      <c r="H85" s="9">
        <v>363261.31</v>
      </c>
      <c r="J85" t="s">
        <v>28</v>
      </c>
      <c r="K85" t="s">
        <v>30</v>
      </c>
      <c r="L85" t="s">
        <v>127</v>
      </c>
      <c r="M85" t="s">
        <v>30</v>
      </c>
      <c r="N85" t="s">
        <v>30</v>
      </c>
      <c r="O85" t="s">
        <v>29</v>
      </c>
      <c r="P85" t="s">
        <v>30</v>
      </c>
      <c r="Q85" t="s">
        <v>30</v>
      </c>
      <c r="R85" t="s">
        <v>30</v>
      </c>
      <c r="S85" t="s">
        <v>30</v>
      </c>
      <c r="T85" t="s">
        <v>30</v>
      </c>
      <c r="U85" t="s">
        <v>30</v>
      </c>
      <c r="V85" t="s">
        <v>30</v>
      </c>
      <c r="W85" t="s">
        <v>40</v>
      </c>
      <c r="X85" t="s">
        <v>29</v>
      </c>
      <c r="Y85" t="s">
        <v>29</v>
      </c>
      <c r="Z85" t="s">
        <v>29</v>
      </c>
      <c r="AA85" t="s">
        <v>30</v>
      </c>
      <c r="AB85" t="s">
        <v>47</v>
      </c>
    </row>
    <row r="86" spans="1:28" outlineLevel="1" x14ac:dyDescent="0.45">
      <c r="A86">
        <v>8881449006</v>
      </c>
      <c r="B86" s="1">
        <v>44345</v>
      </c>
      <c r="C86" t="s">
        <v>4699</v>
      </c>
      <c r="D86" t="s">
        <v>4700</v>
      </c>
      <c r="E86" t="s">
        <v>142</v>
      </c>
      <c r="F86" t="s">
        <v>5651</v>
      </c>
      <c r="G86" t="s">
        <v>5671</v>
      </c>
      <c r="H86" s="9">
        <v>347380.23</v>
      </c>
      <c r="J86" t="s">
        <v>28</v>
      </c>
      <c r="K86" t="s">
        <v>30</v>
      </c>
      <c r="L86" t="s">
        <v>127</v>
      </c>
      <c r="M86" t="s">
        <v>29</v>
      </c>
      <c r="N86" t="s">
        <v>30</v>
      </c>
      <c r="O86" t="s">
        <v>30</v>
      </c>
      <c r="P86" t="s">
        <v>30</v>
      </c>
      <c r="Q86" t="s">
        <v>30</v>
      </c>
      <c r="R86" t="s">
        <v>30</v>
      </c>
      <c r="S86" t="s">
        <v>30</v>
      </c>
      <c r="T86" t="s">
        <v>30</v>
      </c>
      <c r="U86" t="s">
        <v>30</v>
      </c>
      <c r="V86" t="s">
        <v>30</v>
      </c>
      <c r="W86" t="s">
        <v>31</v>
      </c>
      <c r="X86" t="s">
        <v>29</v>
      </c>
      <c r="Y86" t="s">
        <v>29</v>
      </c>
      <c r="Z86" t="s">
        <v>29</v>
      </c>
      <c r="AA86" t="s">
        <v>29</v>
      </c>
      <c r="AB86" t="s">
        <v>62</v>
      </c>
    </row>
    <row r="87" spans="1:28" outlineLevel="1" x14ac:dyDescent="0.45">
      <c r="A87">
        <v>8992099000</v>
      </c>
      <c r="B87" s="1">
        <v>44345</v>
      </c>
      <c r="C87" t="s">
        <v>5189</v>
      </c>
      <c r="D87" t="s">
        <v>5190</v>
      </c>
      <c r="E87" t="s">
        <v>142</v>
      </c>
      <c r="F87" t="s">
        <v>5651</v>
      </c>
      <c r="G87" t="s">
        <v>5693</v>
      </c>
      <c r="H87" s="9">
        <v>343765.91</v>
      </c>
      <c r="J87" t="s">
        <v>28</v>
      </c>
      <c r="K87" t="s">
        <v>30</v>
      </c>
      <c r="L87" t="s">
        <v>127</v>
      </c>
      <c r="M87" t="s">
        <v>29</v>
      </c>
      <c r="N87" t="s">
        <v>29</v>
      </c>
      <c r="O87" t="s">
        <v>29</v>
      </c>
      <c r="P87" t="s">
        <v>30</v>
      </c>
      <c r="Q87" t="s">
        <v>30</v>
      </c>
      <c r="R87" t="s">
        <v>30</v>
      </c>
      <c r="S87" t="s">
        <v>30</v>
      </c>
      <c r="T87" t="s">
        <v>30</v>
      </c>
      <c r="U87" t="s">
        <v>30</v>
      </c>
      <c r="V87" t="s">
        <v>30</v>
      </c>
      <c r="W87" t="s">
        <v>31</v>
      </c>
      <c r="X87" t="s">
        <v>29</v>
      </c>
      <c r="Y87" t="s">
        <v>29</v>
      </c>
      <c r="Z87" t="s">
        <v>29</v>
      </c>
      <c r="AA87" t="s">
        <v>29</v>
      </c>
      <c r="AB87" t="s">
        <v>32</v>
      </c>
    </row>
    <row r="88" spans="1:28" outlineLevel="1" x14ac:dyDescent="0.45">
      <c r="A88">
        <v>8867029002</v>
      </c>
      <c r="B88" s="1">
        <v>44345</v>
      </c>
      <c r="C88" t="s">
        <v>4611</v>
      </c>
      <c r="D88" t="s">
        <v>4612</v>
      </c>
      <c r="E88" t="s">
        <v>142</v>
      </c>
      <c r="F88" t="s">
        <v>5651</v>
      </c>
      <c r="G88" t="s">
        <v>5718</v>
      </c>
      <c r="H88" s="9">
        <v>343742.59</v>
      </c>
      <c r="J88" t="s">
        <v>28</v>
      </c>
      <c r="K88" t="s">
        <v>29</v>
      </c>
      <c r="L88" t="s">
        <v>127</v>
      </c>
      <c r="M88" t="s">
        <v>29</v>
      </c>
      <c r="N88" t="s">
        <v>29</v>
      </c>
      <c r="O88" t="s">
        <v>29</v>
      </c>
      <c r="P88" t="s">
        <v>29</v>
      </c>
      <c r="Q88" t="s">
        <v>30</v>
      </c>
      <c r="R88" t="s">
        <v>30</v>
      </c>
      <c r="S88" t="s">
        <v>30</v>
      </c>
      <c r="T88" t="s">
        <v>30</v>
      </c>
      <c r="U88" t="s">
        <v>29</v>
      </c>
      <c r="V88" t="s">
        <v>30</v>
      </c>
      <c r="W88" t="s">
        <v>49</v>
      </c>
      <c r="X88" t="s">
        <v>29</v>
      </c>
      <c r="Y88" t="s">
        <v>29</v>
      </c>
      <c r="Z88" t="s">
        <v>29</v>
      </c>
      <c r="AA88" t="s">
        <v>29</v>
      </c>
      <c r="AB88" t="s">
        <v>32</v>
      </c>
    </row>
    <row r="89" spans="1:28" outlineLevel="1" x14ac:dyDescent="0.45">
      <c r="A89">
        <v>9915239006</v>
      </c>
      <c r="B89" s="1">
        <v>44351</v>
      </c>
      <c r="C89" t="s">
        <v>5410</v>
      </c>
      <c r="D89" t="s">
        <v>5411</v>
      </c>
      <c r="E89" t="s">
        <v>142</v>
      </c>
      <c r="F89" t="s">
        <v>5651</v>
      </c>
      <c r="G89" t="s">
        <v>5671</v>
      </c>
      <c r="H89" s="9">
        <v>343298.5</v>
      </c>
      <c r="J89" t="s">
        <v>28</v>
      </c>
      <c r="K89" t="s">
        <v>30</v>
      </c>
      <c r="L89" t="s">
        <v>127</v>
      </c>
      <c r="M89" t="s">
        <v>30</v>
      </c>
      <c r="N89" t="s">
        <v>29</v>
      </c>
      <c r="O89" t="s">
        <v>30</v>
      </c>
      <c r="P89" t="s">
        <v>30</v>
      </c>
      <c r="Q89" t="s">
        <v>30</v>
      </c>
      <c r="R89" t="s">
        <v>30</v>
      </c>
      <c r="S89" t="s">
        <v>30</v>
      </c>
      <c r="T89" t="s">
        <v>30</v>
      </c>
      <c r="U89" t="s">
        <v>30</v>
      </c>
      <c r="V89" t="s">
        <v>30</v>
      </c>
      <c r="W89" t="s">
        <v>31</v>
      </c>
      <c r="X89" t="s">
        <v>29</v>
      </c>
      <c r="Y89" t="s">
        <v>29</v>
      </c>
      <c r="Z89" t="s">
        <v>29</v>
      </c>
      <c r="AA89" t="s">
        <v>29</v>
      </c>
      <c r="AB89" t="s">
        <v>38</v>
      </c>
    </row>
    <row r="90" spans="1:28" outlineLevel="1" x14ac:dyDescent="0.45">
      <c r="A90">
        <v>7578128904</v>
      </c>
      <c r="B90" s="1">
        <v>44323</v>
      </c>
      <c r="C90" t="s">
        <v>3290</v>
      </c>
      <c r="D90" t="s">
        <v>3291</v>
      </c>
      <c r="E90" t="s">
        <v>142</v>
      </c>
      <c r="F90" t="s">
        <v>5651</v>
      </c>
      <c r="G90" t="s">
        <v>5671</v>
      </c>
      <c r="H90" s="9">
        <v>340612.62</v>
      </c>
      <c r="J90" t="s">
        <v>28</v>
      </c>
      <c r="K90" t="s">
        <v>30</v>
      </c>
      <c r="L90" t="s">
        <v>127</v>
      </c>
      <c r="M90" t="s">
        <v>30</v>
      </c>
      <c r="N90" t="s">
        <v>30</v>
      </c>
      <c r="O90" t="s">
        <v>30</v>
      </c>
      <c r="P90" t="s">
        <v>30</v>
      </c>
      <c r="Q90" t="s">
        <v>30</v>
      </c>
      <c r="R90" t="s">
        <v>30</v>
      </c>
      <c r="S90" t="s">
        <v>30</v>
      </c>
      <c r="T90" t="s">
        <v>30</v>
      </c>
      <c r="U90" t="s">
        <v>30</v>
      </c>
      <c r="V90" t="s">
        <v>30</v>
      </c>
      <c r="W90" t="s">
        <v>40</v>
      </c>
      <c r="X90" t="s">
        <v>29</v>
      </c>
      <c r="Y90" t="s">
        <v>30</v>
      </c>
      <c r="Z90" t="s">
        <v>29</v>
      </c>
      <c r="AA90" t="s">
        <v>29</v>
      </c>
      <c r="AB90" t="s">
        <v>43</v>
      </c>
    </row>
    <row r="91" spans="1:28" outlineLevel="1" x14ac:dyDescent="0.45">
      <c r="A91">
        <v>8888179000</v>
      </c>
      <c r="B91" s="1">
        <v>44345</v>
      </c>
      <c r="C91" t="s">
        <v>4725</v>
      </c>
      <c r="D91" t="s">
        <v>4726</v>
      </c>
      <c r="E91" t="s">
        <v>142</v>
      </c>
      <c r="F91" t="s">
        <v>5651</v>
      </c>
      <c r="G91" t="s">
        <v>5718</v>
      </c>
      <c r="H91" s="9">
        <v>323925</v>
      </c>
      <c r="J91" t="s">
        <v>28</v>
      </c>
      <c r="K91" t="s">
        <v>29</v>
      </c>
      <c r="L91" t="s">
        <v>127</v>
      </c>
      <c r="M91" t="s">
        <v>29</v>
      </c>
      <c r="N91" t="s">
        <v>30</v>
      </c>
      <c r="O91" t="s">
        <v>30</v>
      </c>
      <c r="P91" t="s">
        <v>30</v>
      </c>
      <c r="Q91" t="s">
        <v>30</v>
      </c>
      <c r="R91" t="s">
        <v>30</v>
      </c>
      <c r="S91" t="s">
        <v>30</v>
      </c>
      <c r="T91" t="s">
        <v>30</v>
      </c>
      <c r="U91" t="s">
        <v>30</v>
      </c>
      <c r="V91" t="s">
        <v>30</v>
      </c>
      <c r="W91" t="s">
        <v>31</v>
      </c>
      <c r="X91" t="s">
        <v>29</v>
      </c>
      <c r="Y91" t="s">
        <v>29</v>
      </c>
      <c r="Z91" t="s">
        <v>29</v>
      </c>
      <c r="AA91" t="s">
        <v>29</v>
      </c>
      <c r="AB91" t="s">
        <v>113</v>
      </c>
    </row>
    <row r="92" spans="1:28" outlineLevel="1" x14ac:dyDescent="0.45">
      <c r="A92">
        <v>7612878900</v>
      </c>
      <c r="B92" s="1">
        <v>44323</v>
      </c>
      <c r="C92" t="s">
        <v>3476</v>
      </c>
      <c r="D92" t="s">
        <v>3477</v>
      </c>
      <c r="E92" t="s">
        <v>142</v>
      </c>
      <c r="F92" t="s">
        <v>5651</v>
      </c>
      <c r="G92" t="s">
        <v>5671</v>
      </c>
      <c r="H92" s="9">
        <v>321893.78000000003</v>
      </c>
      <c r="J92" t="s">
        <v>28</v>
      </c>
      <c r="K92" t="s">
        <v>30</v>
      </c>
      <c r="L92" t="s">
        <v>127</v>
      </c>
      <c r="M92" t="s">
        <v>30</v>
      </c>
      <c r="N92" t="s">
        <v>30</v>
      </c>
      <c r="O92" t="s">
        <v>29</v>
      </c>
      <c r="P92" t="s">
        <v>30</v>
      </c>
      <c r="Q92" t="s">
        <v>30</v>
      </c>
      <c r="R92" t="s">
        <v>30</v>
      </c>
      <c r="S92" t="s">
        <v>30</v>
      </c>
      <c r="T92" t="s">
        <v>30</v>
      </c>
      <c r="U92" t="s">
        <v>30</v>
      </c>
      <c r="V92" t="s">
        <v>30</v>
      </c>
      <c r="W92" t="s">
        <v>31</v>
      </c>
      <c r="X92" t="s">
        <v>29</v>
      </c>
      <c r="Y92" t="s">
        <v>29</v>
      </c>
      <c r="Z92" t="s">
        <v>29</v>
      </c>
      <c r="AA92" t="s">
        <v>30</v>
      </c>
      <c r="AB92" t="s">
        <v>38</v>
      </c>
    </row>
    <row r="93" spans="1:28" outlineLevel="1" x14ac:dyDescent="0.45">
      <c r="A93">
        <v>1091509004</v>
      </c>
      <c r="B93" s="1">
        <v>44329</v>
      </c>
      <c r="C93" t="s">
        <v>358</v>
      </c>
      <c r="D93" t="s">
        <v>359</v>
      </c>
      <c r="E93" t="s">
        <v>142</v>
      </c>
      <c r="F93" t="s">
        <v>5651</v>
      </c>
      <c r="G93" t="s">
        <v>5671</v>
      </c>
      <c r="H93" s="9">
        <v>318542.84000000003</v>
      </c>
      <c r="J93" t="s">
        <v>28</v>
      </c>
      <c r="K93" t="s">
        <v>29</v>
      </c>
      <c r="L93" t="s">
        <v>127</v>
      </c>
      <c r="M93" t="s">
        <v>30</v>
      </c>
      <c r="N93" t="s">
        <v>30</v>
      </c>
      <c r="O93" t="s">
        <v>30</v>
      </c>
      <c r="P93" t="s">
        <v>30</v>
      </c>
      <c r="Q93" t="s">
        <v>30</v>
      </c>
      <c r="R93" t="s">
        <v>30</v>
      </c>
      <c r="S93" t="s">
        <v>30</v>
      </c>
      <c r="T93" t="s">
        <v>30</v>
      </c>
      <c r="U93" t="s">
        <v>30</v>
      </c>
      <c r="V93" t="s">
        <v>30</v>
      </c>
      <c r="W93" t="s">
        <v>31</v>
      </c>
      <c r="X93" t="s">
        <v>29</v>
      </c>
      <c r="Y93" t="s">
        <v>29</v>
      </c>
      <c r="Z93" t="s">
        <v>29</v>
      </c>
      <c r="AA93" t="s">
        <v>30</v>
      </c>
      <c r="AB93" t="s">
        <v>38</v>
      </c>
    </row>
    <row r="94" spans="1:28" outlineLevel="1" x14ac:dyDescent="0.45">
      <c r="A94">
        <v>2361019005</v>
      </c>
      <c r="B94" s="1">
        <v>44331</v>
      </c>
      <c r="C94" t="s">
        <v>980</v>
      </c>
      <c r="D94" t="s">
        <v>981</v>
      </c>
      <c r="E94" t="s">
        <v>142</v>
      </c>
      <c r="F94" t="s">
        <v>5651</v>
      </c>
      <c r="G94" t="s">
        <v>5693</v>
      </c>
      <c r="H94" s="9">
        <v>311804.26</v>
      </c>
      <c r="J94" t="s">
        <v>28</v>
      </c>
      <c r="K94" t="s">
        <v>29</v>
      </c>
      <c r="L94" t="s">
        <v>127</v>
      </c>
      <c r="M94" t="s">
        <v>29</v>
      </c>
      <c r="N94" t="s">
        <v>30</v>
      </c>
      <c r="O94" t="s">
        <v>30</v>
      </c>
      <c r="P94" t="s">
        <v>30</v>
      </c>
      <c r="Q94" t="s">
        <v>30</v>
      </c>
      <c r="R94" t="s">
        <v>30</v>
      </c>
      <c r="S94" t="s">
        <v>30</v>
      </c>
      <c r="T94" t="s">
        <v>30</v>
      </c>
      <c r="U94" t="s">
        <v>30</v>
      </c>
      <c r="V94" t="s">
        <v>30</v>
      </c>
      <c r="W94" t="s">
        <v>31</v>
      </c>
      <c r="X94" t="s">
        <v>29</v>
      </c>
      <c r="Y94" t="s">
        <v>30</v>
      </c>
      <c r="Z94" t="s">
        <v>29</v>
      </c>
      <c r="AA94" t="s">
        <v>30</v>
      </c>
      <c r="AB94" t="s">
        <v>32</v>
      </c>
    </row>
    <row r="95" spans="1:28" outlineLevel="1" x14ac:dyDescent="0.45">
      <c r="A95">
        <v>7554248900</v>
      </c>
      <c r="B95" s="1">
        <v>44323</v>
      </c>
      <c r="C95" t="s">
        <v>3048</v>
      </c>
      <c r="D95" t="s">
        <v>3049</v>
      </c>
      <c r="E95" t="s">
        <v>142</v>
      </c>
      <c r="F95" t="s">
        <v>5651</v>
      </c>
      <c r="G95" t="s">
        <v>5718</v>
      </c>
      <c r="H95" s="9">
        <v>303414</v>
      </c>
      <c r="J95" t="s">
        <v>28</v>
      </c>
      <c r="K95" t="s">
        <v>29</v>
      </c>
      <c r="L95" t="s">
        <v>127</v>
      </c>
      <c r="M95" t="s">
        <v>30</v>
      </c>
      <c r="N95" t="s">
        <v>29</v>
      </c>
      <c r="O95" t="s">
        <v>29</v>
      </c>
      <c r="P95" t="s">
        <v>30</v>
      </c>
      <c r="Q95" t="s">
        <v>30</v>
      </c>
      <c r="R95" t="s">
        <v>30</v>
      </c>
      <c r="S95" t="s">
        <v>30</v>
      </c>
      <c r="T95" t="s">
        <v>30</v>
      </c>
      <c r="U95" t="s">
        <v>30</v>
      </c>
      <c r="V95" t="s">
        <v>30</v>
      </c>
      <c r="W95" t="s">
        <v>31</v>
      </c>
      <c r="X95" t="s">
        <v>29</v>
      </c>
      <c r="Y95" t="s">
        <v>30</v>
      </c>
      <c r="Z95" t="s">
        <v>29</v>
      </c>
      <c r="AA95" t="s">
        <v>29</v>
      </c>
      <c r="AB95" t="s">
        <v>32</v>
      </c>
    </row>
    <row r="96" spans="1:28" outlineLevel="1" x14ac:dyDescent="0.45">
      <c r="A96">
        <v>7558619004</v>
      </c>
      <c r="B96" s="1">
        <v>44341</v>
      </c>
      <c r="C96" t="s">
        <v>3096</v>
      </c>
      <c r="D96" t="s">
        <v>3097</v>
      </c>
      <c r="E96" t="s">
        <v>142</v>
      </c>
      <c r="F96" t="s">
        <v>5651</v>
      </c>
      <c r="G96" t="s">
        <v>5671</v>
      </c>
      <c r="H96" s="9">
        <v>302842.17</v>
      </c>
      <c r="J96" t="s">
        <v>28</v>
      </c>
      <c r="K96" t="s">
        <v>30</v>
      </c>
      <c r="L96" t="s">
        <v>127</v>
      </c>
      <c r="M96" t="s">
        <v>29</v>
      </c>
      <c r="N96" t="s">
        <v>29</v>
      </c>
      <c r="O96" t="s">
        <v>29</v>
      </c>
      <c r="P96" t="s">
        <v>30</v>
      </c>
      <c r="Q96" t="s">
        <v>30</v>
      </c>
      <c r="R96" t="s">
        <v>30</v>
      </c>
      <c r="S96" t="s">
        <v>30</v>
      </c>
      <c r="T96" t="s">
        <v>30</v>
      </c>
      <c r="U96" t="s">
        <v>30</v>
      </c>
      <c r="V96" t="s">
        <v>30</v>
      </c>
      <c r="W96" t="s">
        <v>40</v>
      </c>
      <c r="X96" t="s">
        <v>29</v>
      </c>
      <c r="Y96" t="s">
        <v>29</v>
      </c>
      <c r="Z96" t="s">
        <v>29</v>
      </c>
      <c r="AA96" t="s">
        <v>30</v>
      </c>
      <c r="AB96" t="s">
        <v>32</v>
      </c>
    </row>
    <row r="97" spans="1:28" outlineLevel="1" x14ac:dyDescent="0.45">
      <c r="A97">
        <v>9890149006</v>
      </c>
      <c r="B97" s="1">
        <v>44351</v>
      </c>
      <c r="C97" t="s">
        <v>5299</v>
      </c>
      <c r="D97" t="s">
        <v>5300</v>
      </c>
      <c r="E97" t="s">
        <v>142</v>
      </c>
      <c r="F97" t="s">
        <v>5651</v>
      </c>
      <c r="G97" t="s">
        <v>5693</v>
      </c>
      <c r="H97" s="9">
        <v>299616</v>
      </c>
      <c r="J97" t="s">
        <v>28</v>
      </c>
      <c r="K97" t="s">
        <v>30</v>
      </c>
      <c r="L97" t="s">
        <v>127</v>
      </c>
      <c r="M97" t="s">
        <v>29</v>
      </c>
      <c r="N97" t="s">
        <v>29</v>
      </c>
      <c r="O97" t="s">
        <v>29</v>
      </c>
      <c r="P97" t="s">
        <v>30</v>
      </c>
      <c r="Q97" t="s">
        <v>30</v>
      </c>
      <c r="R97" t="s">
        <v>30</v>
      </c>
      <c r="S97" t="s">
        <v>30</v>
      </c>
      <c r="T97" t="s">
        <v>30</v>
      </c>
      <c r="U97" t="s">
        <v>30</v>
      </c>
      <c r="V97" t="s">
        <v>30</v>
      </c>
      <c r="W97" t="s">
        <v>40</v>
      </c>
      <c r="X97" t="s">
        <v>29</v>
      </c>
      <c r="Y97" t="s">
        <v>29</v>
      </c>
      <c r="Z97" t="s">
        <v>29</v>
      </c>
      <c r="AA97" t="s">
        <v>29</v>
      </c>
      <c r="AB97" t="s">
        <v>43</v>
      </c>
    </row>
    <row r="98" spans="1:28" outlineLevel="1" x14ac:dyDescent="0.45">
      <c r="A98">
        <v>9902649001</v>
      </c>
      <c r="B98" s="1">
        <v>44351</v>
      </c>
      <c r="C98" t="s">
        <v>5360</v>
      </c>
      <c r="D98" t="s">
        <v>5361</v>
      </c>
      <c r="E98" t="s">
        <v>142</v>
      </c>
      <c r="F98" t="s">
        <v>5651</v>
      </c>
      <c r="G98" t="s">
        <v>5671</v>
      </c>
      <c r="H98" s="9">
        <v>298762</v>
      </c>
      <c r="J98" t="s">
        <v>28</v>
      </c>
      <c r="K98" t="s">
        <v>30</v>
      </c>
      <c r="L98" t="s">
        <v>127</v>
      </c>
      <c r="M98" t="s">
        <v>30</v>
      </c>
      <c r="N98" t="s">
        <v>30</v>
      </c>
      <c r="O98" t="s">
        <v>30</v>
      </c>
      <c r="P98" t="s">
        <v>30</v>
      </c>
      <c r="Q98" t="s">
        <v>30</v>
      </c>
      <c r="R98" t="s">
        <v>30</v>
      </c>
      <c r="S98" t="s">
        <v>30</v>
      </c>
      <c r="T98" t="s">
        <v>30</v>
      </c>
      <c r="U98" t="s">
        <v>30</v>
      </c>
      <c r="V98" t="s">
        <v>30</v>
      </c>
      <c r="W98" t="s">
        <v>40</v>
      </c>
      <c r="X98" t="s">
        <v>29</v>
      </c>
      <c r="Y98" t="s">
        <v>29</v>
      </c>
      <c r="Z98" t="s">
        <v>29</v>
      </c>
      <c r="AA98" t="s">
        <v>29</v>
      </c>
      <c r="AB98" t="s">
        <v>32</v>
      </c>
    </row>
    <row r="99" spans="1:28" outlineLevel="1" x14ac:dyDescent="0.45">
      <c r="A99">
        <v>9907559008</v>
      </c>
      <c r="B99" s="1">
        <v>44351</v>
      </c>
      <c r="C99" t="s">
        <v>5384</v>
      </c>
      <c r="D99" t="s">
        <v>5385</v>
      </c>
      <c r="E99" t="s">
        <v>142</v>
      </c>
      <c r="F99" t="s">
        <v>5651</v>
      </c>
      <c r="G99" t="s">
        <v>5693</v>
      </c>
      <c r="H99" s="9">
        <v>298212.47999999998</v>
      </c>
      <c r="J99" t="s">
        <v>28</v>
      </c>
      <c r="K99" t="s">
        <v>29</v>
      </c>
      <c r="L99" t="s">
        <v>127</v>
      </c>
      <c r="M99" t="s">
        <v>29</v>
      </c>
      <c r="N99" t="s">
        <v>29</v>
      </c>
      <c r="O99" t="s">
        <v>30</v>
      </c>
      <c r="P99" t="s">
        <v>29</v>
      </c>
      <c r="Q99" t="s">
        <v>30</v>
      </c>
      <c r="R99" t="s">
        <v>30</v>
      </c>
      <c r="S99" t="s">
        <v>30</v>
      </c>
      <c r="T99" t="s">
        <v>30</v>
      </c>
      <c r="U99" t="s">
        <v>29</v>
      </c>
      <c r="V99" t="s">
        <v>30</v>
      </c>
      <c r="W99" t="s">
        <v>31</v>
      </c>
      <c r="X99" t="s">
        <v>29</v>
      </c>
      <c r="Y99" t="s">
        <v>29</v>
      </c>
      <c r="Z99" t="s">
        <v>29</v>
      </c>
      <c r="AA99" t="s">
        <v>29</v>
      </c>
      <c r="AB99" t="s">
        <v>232</v>
      </c>
    </row>
    <row r="100" spans="1:28" outlineLevel="1" x14ac:dyDescent="0.45">
      <c r="A100">
        <v>9956099008</v>
      </c>
      <c r="B100" s="1">
        <v>44354</v>
      </c>
      <c r="C100" t="s">
        <v>5595</v>
      </c>
      <c r="D100" t="s">
        <v>5596</v>
      </c>
      <c r="E100" t="s">
        <v>142</v>
      </c>
      <c r="F100" t="s">
        <v>5651</v>
      </c>
      <c r="G100" t="s">
        <v>5671</v>
      </c>
      <c r="H100" s="9">
        <v>294432.7</v>
      </c>
      <c r="J100" t="s">
        <v>28</v>
      </c>
      <c r="K100" t="s">
        <v>30</v>
      </c>
      <c r="L100" t="s">
        <v>127</v>
      </c>
      <c r="M100" t="s">
        <v>30</v>
      </c>
      <c r="N100" t="s">
        <v>29</v>
      </c>
      <c r="O100" t="s">
        <v>30</v>
      </c>
      <c r="P100" t="s">
        <v>30</v>
      </c>
      <c r="Q100" t="s">
        <v>29</v>
      </c>
      <c r="R100" t="s">
        <v>30</v>
      </c>
      <c r="S100" t="s">
        <v>30</v>
      </c>
      <c r="T100" t="s">
        <v>30</v>
      </c>
      <c r="U100" t="s">
        <v>29</v>
      </c>
      <c r="V100" t="s">
        <v>30</v>
      </c>
      <c r="W100" t="s">
        <v>40</v>
      </c>
      <c r="X100" t="s">
        <v>29</v>
      </c>
      <c r="Y100" t="s">
        <v>29</v>
      </c>
      <c r="Z100" t="s">
        <v>29</v>
      </c>
      <c r="AA100" t="s">
        <v>29</v>
      </c>
      <c r="AB100" t="s">
        <v>32</v>
      </c>
    </row>
    <row r="101" spans="1:28" outlineLevel="1" x14ac:dyDescent="0.45">
      <c r="A101">
        <v>9900669003</v>
      </c>
      <c r="B101" s="1">
        <v>44351</v>
      </c>
      <c r="C101" t="s">
        <v>5346</v>
      </c>
      <c r="D101" t="s">
        <v>5347</v>
      </c>
      <c r="E101" t="s">
        <v>142</v>
      </c>
      <c r="F101" t="s">
        <v>5651</v>
      </c>
      <c r="G101" t="s">
        <v>5671</v>
      </c>
      <c r="H101" s="9">
        <v>284194.09999999998</v>
      </c>
      <c r="J101" t="s">
        <v>28</v>
      </c>
      <c r="K101" t="s">
        <v>30</v>
      </c>
      <c r="L101" t="s">
        <v>127</v>
      </c>
      <c r="M101" t="s">
        <v>30</v>
      </c>
      <c r="N101" t="s">
        <v>30</v>
      </c>
      <c r="O101" t="s">
        <v>30</v>
      </c>
      <c r="P101" t="s">
        <v>30</v>
      </c>
      <c r="Q101" t="s">
        <v>30</v>
      </c>
      <c r="R101" t="s">
        <v>30</v>
      </c>
      <c r="S101" t="s">
        <v>30</v>
      </c>
      <c r="T101" t="s">
        <v>30</v>
      </c>
      <c r="U101" t="s">
        <v>30</v>
      </c>
      <c r="V101" t="s">
        <v>30</v>
      </c>
      <c r="W101" t="s">
        <v>31</v>
      </c>
      <c r="X101" t="s">
        <v>29</v>
      </c>
      <c r="Y101" t="s">
        <v>29</v>
      </c>
      <c r="Z101" t="s">
        <v>29</v>
      </c>
      <c r="AA101" t="s">
        <v>29</v>
      </c>
      <c r="AB101" t="s">
        <v>32</v>
      </c>
    </row>
    <row r="102" spans="1:28" outlineLevel="1" x14ac:dyDescent="0.45">
      <c r="A102">
        <v>3721849006</v>
      </c>
      <c r="B102" s="1">
        <v>44335</v>
      </c>
      <c r="C102" t="s">
        <v>1899</v>
      </c>
      <c r="D102" t="s">
        <v>1900</v>
      </c>
      <c r="E102" t="s">
        <v>142</v>
      </c>
      <c r="F102" t="s">
        <v>5651</v>
      </c>
      <c r="G102" t="s">
        <v>5671</v>
      </c>
      <c r="H102" s="9">
        <v>282983</v>
      </c>
      <c r="J102" t="s">
        <v>28</v>
      </c>
      <c r="K102" t="s">
        <v>30</v>
      </c>
      <c r="L102" t="s">
        <v>127</v>
      </c>
      <c r="M102" t="s">
        <v>29</v>
      </c>
      <c r="N102" t="s">
        <v>30</v>
      </c>
      <c r="O102" t="s">
        <v>30</v>
      </c>
      <c r="P102" t="s">
        <v>30</v>
      </c>
      <c r="Q102" t="s">
        <v>30</v>
      </c>
      <c r="R102" t="s">
        <v>30</v>
      </c>
      <c r="S102" t="s">
        <v>30</v>
      </c>
      <c r="T102" t="s">
        <v>30</v>
      </c>
      <c r="U102" t="s">
        <v>30</v>
      </c>
      <c r="V102" t="s">
        <v>30</v>
      </c>
      <c r="W102" t="s">
        <v>33</v>
      </c>
      <c r="X102" t="s">
        <v>29</v>
      </c>
      <c r="Y102" t="s">
        <v>30</v>
      </c>
      <c r="Z102" t="s">
        <v>29</v>
      </c>
      <c r="AA102" t="s">
        <v>30</v>
      </c>
      <c r="AB102" t="s">
        <v>32</v>
      </c>
    </row>
    <row r="103" spans="1:28" outlineLevel="1" x14ac:dyDescent="0.45">
      <c r="A103">
        <v>8983939001</v>
      </c>
      <c r="B103" s="1">
        <v>44345</v>
      </c>
      <c r="C103" t="s">
        <v>5153</v>
      </c>
      <c r="D103" t="s">
        <v>5154</v>
      </c>
      <c r="E103" t="s">
        <v>142</v>
      </c>
      <c r="F103" t="s">
        <v>5651</v>
      </c>
      <c r="G103" t="s">
        <v>5693</v>
      </c>
      <c r="H103" s="9">
        <v>274726.31</v>
      </c>
      <c r="J103" t="s">
        <v>28</v>
      </c>
      <c r="K103" t="s">
        <v>29</v>
      </c>
      <c r="L103" t="s">
        <v>127</v>
      </c>
      <c r="M103" t="s">
        <v>30</v>
      </c>
      <c r="N103" t="s">
        <v>30</v>
      </c>
      <c r="O103" t="s">
        <v>29</v>
      </c>
      <c r="P103" t="s">
        <v>30</v>
      </c>
      <c r="Q103" t="s">
        <v>30</v>
      </c>
      <c r="R103" t="s">
        <v>30</v>
      </c>
      <c r="S103" t="s">
        <v>30</v>
      </c>
      <c r="T103" t="s">
        <v>30</v>
      </c>
      <c r="U103" t="s">
        <v>30</v>
      </c>
      <c r="V103" t="s">
        <v>30</v>
      </c>
      <c r="W103" t="s">
        <v>31</v>
      </c>
      <c r="X103" t="s">
        <v>29</v>
      </c>
      <c r="Y103" t="s">
        <v>29</v>
      </c>
      <c r="Z103" t="s">
        <v>29</v>
      </c>
      <c r="AA103" t="s">
        <v>29</v>
      </c>
      <c r="AB103" t="s">
        <v>32</v>
      </c>
    </row>
    <row r="104" spans="1:28" outlineLevel="1" x14ac:dyDescent="0.45">
      <c r="A104">
        <v>8824859004</v>
      </c>
      <c r="B104" s="1">
        <v>44345</v>
      </c>
      <c r="C104" t="s">
        <v>4360</v>
      </c>
      <c r="D104" t="s">
        <v>4361</v>
      </c>
      <c r="E104" t="s">
        <v>142</v>
      </c>
      <c r="F104" t="s">
        <v>5651</v>
      </c>
      <c r="G104" t="s">
        <v>5671</v>
      </c>
      <c r="H104" s="9">
        <v>268604</v>
      </c>
      <c r="J104" t="s">
        <v>28</v>
      </c>
      <c r="K104" t="s">
        <v>30</v>
      </c>
      <c r="L104" t="s">
        <v>127</v>
      </c>
      <c r="M104" t="s">
        <v>30</v>
      </c>
      <c r="N104" t="s">
        <v>29</v>
      </c>
      <c r="O104" t="s">
        <v>29</v>
      </c>
      <c r="P104" t="s">
        <v>30</v>
      </c>
      <c r="Q104" t="s">
        <v>30</v>
      </c>
      <c r="R104" t="s">
        <v>30</v>
      </c>
      <c r="S104" t="s">
        <v>30</v>
      </c>
      <c r="T104" t="s">
        <v>30</v>
      </c>
      <c r="U104" t="s">
        <v>30</v>
      </c>
      <c r="V104" t="s">
        <v>30</v>
      </c>
      <c r="W104" t="s">
        <v>31</v>
      </c>
      <c r="X104" t="s">
        <v>29</v>
      </c>
      <c r="Y104" t="s">
        <v>29</v>
      </c>
      <c r="Z104" t="s">
        <v>29</v>
      </c>
      <c r="AA104" t="s">
        <v>29</v>
      </c>
      <c r="AB104" t="s">
        <v>32</v>
      </c>
    </row>
    <row r="105" spans="1:28" outlineLevel="1" x14ac:dyDescent="0.45">
      <c r="A105">
        <v>8983589003</v>
      </c>
      <c r="B105" s="1">
        <v>44345</v>
      </c>
      <c r="C105" t="s">
        <v>5149</v>
      </c>
      <c r="D105" t="s">
        <v>5150</v>
      </c>
      <c r="E105" t="s">
        <v>142</v>
      </c>
      <c r="F105" t="s">
        <v>5651</v>
      </c>
      <c r="G105" t="s">
        <v>5671</v>
      </c>
      <c r="H105" s="9">
        <v>263313</v>
      </c>
      <c r="J105" t="s">
        <v>28</v>
      </c>
      <c r="K105" t="s">
        <v>30</v>
      </c>
      <c r="L105" t="s">
        <v>127</v>
      </c>
      <c r="M105" t="s">
        <v>30</v>
      </c>
      <c r="N105" t="s">
        <v>29</v>
      </c>
      <c r="O105" t="s">
        <v>29</v>
      </c>
      <c r="P105" t="s">
        <v>29</v>
      </c>
      <c r="Q105" t="s">
        <v>30</v>
      </c>
      <c r="R105" t="s">
        <v>29</v>
      </c>
      <c r="S105" t="s">
        <v>30</v>
      </c>
      <c r="T105" t="s">
        <v>30</v>
      </c>
      <c r="U105" t="s">
        <v>29</v>
      </c>
      <c r="V105" t="s">
        <v>30</v>
      </c>
      <c r="W105" t="s">
        <v>40</v>
      </c>
      <c r="X105" t="s">
        <v>29</v>
      </c>
      <c r="Y105" t="s">
        <v>29</v>
      </c>
      <c r="Z105" t="s">
        <v>29</v>
      </c>
      <c r="AA105" t="s">
        <v>29</v>
      </c>
      <c r="AB105" t="s">
        <v>32</v>
      </c>
    </row>
    <row r="106" spans="1:28" outlineLevel="1" x14ac:dyDescent="0.45">
      <c r="A106">
        <v>8873839005</v>
      </c>
      <c r="B106" s="1">
        <v>44345</v>
      </c>
      <c r="C106" t="s">
        <v>4662</v>
      </c>
      <c r="D106" t="s">
        <v>4663</v>
      </c>
      <c r="E106" t="s">
        <v>142</v>
      </c>
      <c r="F106" t="s">
        <v>5651</v>
      </c>
      <c r="G106" t="s">
        <v>5693</v>
      </c>
      <c r="H106" s="9">
        <v>263301.82</v>
      </c>
      <c r="J106" t="s">
        <v>28</v>
      </c>
      <c r="K106" t="s">
        <v>29</v>
      </c>
      <c r="L106" t="s">
        <v>127</v>
      </c>
      <c r="M106" t="s">
        <v>29</v>
      </c>
      <c r="N106" t="s">
        <v>30</v>
      </c>
      <c r="O106" t="s">
        <v>29</v>
      </c>
      <c r="P106" t="s">
        <v>30</v>
      </c>
      <c r="Q106" t="s">
        <v>30</v>
      </c>
      <c r="R106" t="s">
        <v>30</v>
      </c>
      <c r="S106" t="s">
        <v>30</v>
      </c>
      <c r="T106" t="s">
        <v>30</v>
      </c>
      <c r="U106" t="s">
        <v>30</v>
      </c>
      <c r="V106" t="s">
        <v>30</v>
      </c>
      <c r="W106" t="s">
        <v>31</v>
      </c>
      <c r="X106" t="s">
        <v>29</v>
      </c>
      <c r="Y106" t="s">
        <v>29</v>
      </c>
      <c r="Z106" t="s">
        <v>29</v>
      </c>
      <c r="AA106" t="s">
        <v>29</v>
      </c>
      <c r="AB106" t="s">
        <v>279</v>
      </c>
    </row>
    <row r="107" spans="1:28" outlineLevel="1" x14ac:dyDescent="0.45">
      <c r="A107">
        <v>9889769007</v>
      </c>
      <c r="B107" s="1">
        <v>44351</v>
      </c>
      <c r="C107" t="s">
        <v>5291</v>
      </c>
      <c r="D107" t="s">
        <v>5292</v>
      </c>
      <c r="E107" t="s">
        <v>142</v>
      </c>
      <c r="F107" t="s">
        <v>5651</v>
      </c>
      <c r="G107" t="s">
        <v>5671</v>
      </c>
      <c r="H107" s="9">
        <v>253778.35</v>
      </c>
      <c r="J107" t="s">
        <v>28</v>
      </c>
      <c r="K107" t="s">
        <v>30</v>
      </c>
      <c r="L107" t="s">
        <v>127</v>
      </c>
      <c r="M107" t="s">
        <v>29</v>
      </c>
      <c r="N107" t="s">
        <v>29</v>
      </c>
      <c r="O107" t="s">
        <v>29</v>
      </c>
      <c r="P107" t="s">
        <v>30</v>
      </c>
      <c r="Q107" t="s">
        <v>29</v>
      </c>
      <c r="R107" t="s">
        <v>30</v>
      </c>
      <c r="S107" t="s">
        <v>30</v>
      </c>
      <c r="T107" t="s">
        <v>30</v>
      </c>
      <c r="U107" t="s">
        <v>30</v>
      </c>
      <c r="V107" t="s">
        <v>30</v>
      </c>
      <c r="W107" t="s">
        <v>31</v>
      </c>
      <c r="X107" t="s">
        <v>29</v>
      </c>
      <c r="Y107" t="s">
        <v>29</v>
      </c>
      <c r="Z107" t="s">
        <v>29</v>
      </c>
      <c r="AA107" t="s">
        <v>29</v>
      </c>
      <c r="AB107" t="s">
        <v>32</v>
      </c>
    </row>
    <row r="108" spans="1:28" outlineLevel="1" x14ac:dyDescent="0.45">
      <c r="A108">
        <v>7900848907</v>
      </c>
      <c r="B108" s="1">
        <v>44327</v>
      </c>
      <c r="C108" t="s">
        <v>4003</v>
      </c>
      <c r="D108" t="s">
        <v>4004</v>
      </c>
      <c r="E108" t="s">
        <v>142</v>
      </c>
      <c r="F108" t="s">
        <v>5651</v>
      </c>
      <c r="G108" t="s">
        <v>5671</v>
      </c>
      <c r="H108" s="9">
        <v>252163</v>
      </c>
      <c r="J108" t="s">
        <v>28</v>
      </c>
      <c r="K108" t="s">
        <v>30</v>
      </c>
      <c r="L108" t="s">
        <v>127</v>
      </c>
      <c r="M108" t="s">
        <v>29</v>
      </c>
      <c r="N108" t="s">
        <v>30</v>
      </c>
      <c r="O108" t="s">
        <v>29</v>
      </c>
      <c r="P108" t="s">
        <v>30</v>
      </c>
      <c r="Q108" t="s">
        <v>30</v>
      </c>
      <c r="R108" t="s">
        <v>30</v>
      </c>
      <c r="S108" t="s">
        <v>30</v>
      </c>
      <c r="T108" t="s">
        <v>30</v>
      </c>
      <c r="U108" t="s">
        <v>30</v>
      </c>
      <c r="V108" t="s">
        <v>30</v>
      </c>
      <c r="W108" t="s">
        <v>31</v>
      </c>
      <c r="X108" t="s">
        <v>29</v>
      </c>
      <c r="Y108" t="s">
        <v>29</v>
      </c>
      <c r="Z108" t="s">
        <v>29</v>
      </c>
      <c r="AA108" t="s">
        <v>30</v>
      </c>
      <c r="AB108" t="s">
        <v>38</v>
      </c>
    </row>
    <row r="109" spans="1:28" outlineLevel="1" x14ac:dyDescent="0.45">
      <c r="A109">
        <v>7889268908</v>
      </c>
      <c r="B109" s="1">
        <v>44327</v>
      </c>
      <c r="C109" t="s">
        <v>3947</v>
      </c>
      <c r="D109" t="s">
        <v>3948</v>
      </c>
      <c r="E109" t="s">
        <v>142</v>
      </c>
      <c r="F109" t="s">
        <v>5651</v>
      </c>
      <c r="G109" t="s">
        <v>5663</v>
      </c>
      <c r="H109" s="9">
        <v>251240</v>
      </c>
      <c r="J109" t="s">
        <v>28</v>
      </c>
      <c r="K109" t="s">
        <v>29</v>
      </c>
      <c r="L109" t="s">
        <v>127</v>
      </c>
      <c r="M109" t="s">
        <v>29</v>
      </c>
      <c r="N109" t="s">
        <v>30</v>
      </c>
      <c r="O109" t="s">
        <v>29</v>
      </c>
      <c r="P109" t="s">
        <v>30</v>
      </c>
      <c r="Q109" t="s">
        <v>29</v>
      </c>
      <c r="R109" t="s">
        <v>29</v>
      </c>
      <c r="S109" t="s">
        <v>30</v>
      </c>
      <c r="T109" t="s">
        <v>30</v>
      </c>
      <c r="U109" t="s">
        <v>30</v>
      </c>
      <c r="V109" t="s">
        <v>30</v>
      </c>
      <c r="W109" t="s">
        <v>33</v>
      </c>
      <c r="X109" t="s">
        <v>29</v>
      </c>
      <c r="Y109" t="s">
        <v>30</v>
      </c>
      <c r="Z109" t="s">
        <v>29</v>
      </c>
      <c r="AA109" t="s">
        <v>29</v>
      </c>
      <c r="AB109" t="s">
        <v>32</v>
      </c>
    </row>
    <row r="110" spans="1:28" outlineLevel="1" x14ac:dyDescent="0.45">
      <c r="A110">
        <v>7522088906</v>
      </c>
      <c r="B110" s="1">
        <v>44323</v>
      </c>
      <c r="C110" t="s">
        <v>2671</v>
      </c>
      <c r="D110" t="s">
        <v>2672</v>
      </c>
      <c r="E110" t="s">
        <v>142</v>
      </c>
      <c r="F110" t="s">
        <v>5651</v>
      </c>
      <c r="G110" t="s">
        <v>5671</v>
      </c>
      <c r="H110" s="9">
        <v>244731</v>
      </c>
      <c r="J110" t="s">
        <v>28</v>
      </c>
      <c r="K110" t="s">
        <v>30</v>
      </c>
      <c r="L110" t="s">
        <v>127</v>
      </c>
      <c r="M110" t="s">
        <v>29</v>
      </c>
      <c r="N110" t="s">
        <v>30</v>
      </c>
      <c r="O110" t="s">
        <v>29</v>
      </c>
      <c r="P110" t="s">
        <v>30</v>
      </c>
      <c r="Q110" t="s">
        <v>30</v>
      </c>
      <c r="R110" t="s">
        <v>30</v>
      </c>
      <c r="S110" t="s">
        <v>30</v>
      </c>
      <c r="T110" t="s">
        <v>30</v>
      </c>
      <c r="U110" t="s">
        <v>30</v>
      </c>
      <c r="V110" t="s">
        <v>30</v>
      </c>
      <c r="W110" t="s">
        <v>40</v>
      </c>
      <c r="X110" t="s">
        <v>29</v>
      </c>
      <c r="Y110" t="s">
        <v>30</v>
      </c>
      <c r="Z110" t="s">
        <v>29</v>
      </c>
      <c r="AA110" t="s">
        <v>29</v>
      </c>
      <c r="AB110" t="s">
        <v>43</v>
      </c>
    </row>
    <row r="111" spans="1:28" outlineLevel="1" x14ac:dyDescent="0.45">
      <c r="A111">
        <v>7546018901</v>
      </c>
      <c r="B111" s="1">
        <v>44323</v>
      </c>
      <c r="C111" t="s">
        <v>2953</v>
      </c>
      <c r="D111" t="s">
        <v>2954</v>
      </c>
      <c r="E111" t="s">
        <v>142</v>
      </c>
      <c r="F111" t="s">
        <v>5651</v>
      </c>
      <c r="G111" t="s">
        <v>5671</v>
      </c>
      <c r="H111" s="9">
        <v>228787.5</v>
      </c>
      <c r="J111" t="s">
        <v>28</v>
      </c>
      <c r="K111" t="s">
        <v>30</v>
      </c>
      <c r="L111" t="s">
        <v>127</v>
      </c>
      <c r="M111" t="s">
        <v>30</v>
      </c>
      <c r="N111" t="s">
        <v>29</v>
      </c>
      <c r="O111" t="s">
        <v>29</v>
      </c>
      <c r="P111" t="s">
        <v>30</v>
      </c>
      <c r="Q111" t="s">
        <v>30</v>
      </c>
      <c r="R111" t="s">
        <v>30</v>
      </c>
      <c r="S111" t="s">
        <v>30</v>
      </c>
      <c r="T111" t="s">
        <v>30</v>
      </c>
      <c r="U111" t="s">
        <v>30</v>
      </c>
      <c r="V111" t="s">
        <v>30</v>
      </c>
      <c r="W111" t="s">
        <v>31</v>
      </c>
      <c r="X111" t="s">
        <v>29</v>
      </c>
      <c r="Y111" t="s">
        <v>29</v>
      </c>
      <c r="Z111" t="s">
        <v>29</v>
      </c>
      <c r="AA111" t="s">
        <v>30</v>
      </c>
      <c r="AB111" t="s">
        <v>43</v>
      </c>
    </row>
    <row r="112" spans="1:28" outlineLevel="1" x14ac:dyDescent="0.45">
      <c r="A112">
        <v>7532208909</v>
      </c>
      <c r="B112" s="1">
        <v>44323</v>
      </c>
      <c r="C112" t="s">
        <v>2796</v>
      </c>
      <c r="D112" t="s">
        <v>2797</v>
      </c>
      <c r="E112" t="s">
        <v>142</v>
      </c>
      <c r="F112" t="s">
        <v>5651</v>
      </c>
      <c r="G112" t="s">
        <v>5720</v>
      </c>
      <c r="H112" s="9">
        <v>227463.5</v>
      </c>
      <c r="J112" t="s">
        <v>28</v>
      </c>
      <c r="K112" t="s">
        <v>29</v>
      </c>
      <c r="L112" t="s">
        <v>127</v>
      </c>
      <c r="M112" t="s">
        <v>29</v>
      </c>
      <c r="N112" t="s">
        <v>30</v>
      </c>
      <c r="O112" t="s">
        <v>30</v>
      </c>
      <c r="P112" t="s">
        <v>30</v>
      </c>
      <c r="Q112" t="s">
        <v>30</v>
      </c>
      <c r="R112" t="s">
        <v>30</v>
      </c>
      <c r="S112" t="s">
        <v>30</v>
      </c>
      <c r="T112" t="s">
        <v>30</v>
      </c>
      <c r="U112" t="s">
        <v>30</v>
      </c>
      <c r="V112" t="s">
        <v>30</v>
      </c>
      <c r="W112" t="s">
        <v>31</v>
      </c>
      <c r="X112" t="s">
        <v>29</v>
      </c>
      <c r="Y112" t="s">
        <v>30</v>
      </c>
      <c r="Z112" t="s">
        <v>29</v>
      </c>
      <c r="AA112" t="s">
        <v>30</v>
      </c>
      <c r="AB112" t="s">
        <v>32</v>
      </c>
    </row>
    <row r="113" spans="1:28" outlineLevel="1" x14ac:dyDescent="0.45">
      <c r="A113">
        <v>2745009001</v>
      </c>
      <c r="B113" s="1">
        <v>44334</v>
      </c>
      <c r="C113" t="s">
        <v>1539</v>
      </c>
      <c r="D113" t="s">
        <v>1540</v>
      </c>
      <c r="E113" t="s">
        <v>142</v>
      </c>
      <c r="F113" t="s">
        <v>5651</v>
      </c>
      <c r="G113" t="s">
        <v>5720</v>
      </c>
      <c r="H113" s="9">
        <v>223458.2</v>
      </c>
      <c r="J113" t="s">
        <v>28</v>
      </c>
      <c r="K113" t="s">
        <v>29</v>
      </c>
      <c r="L113" t="s">
        <v>127</v>
      </c>
      <c r="M113" t="s">
        <v>29</v>
      </c>
      <c r="N113" t="s">
        <v>30</v>
      </c>
      <c r="O113" t="s">
        <v>30</v>
      </c>
      <c r="P113" t="s">
        <v>30</v>
      </c>
      <c r="Q113" t="s">
        <v>30</v>
      </c>
      <c r="R113" t="s">
        <v>30</v>
      </c>
      <c r="S113" t="s">
        <v>30</v>
      </c>
      <c r="T113" t="s">
        <v>30</v>
      </c>
      <c r="U113" t="s">
        <v>30</v>
      </c>
      <c r="V113" t="s">
        <v>30</v>
      </c>
      <c r="W113" t="s">
        <v>31</v>
      </c>
      <c r="X113" t="s">
        <v>29</v>
      </c>
      <c r="Y113" t="s">
        <v>30</v>
      </c>
      <c r="Z113" t="s">
        <v>29</v>
      </c>
      <c r="AA113" t="s">
        <v>30</v>
      </c>
      <c r="AB113" t="s">
        <v>191</v>
      </c>
    </row>
    <row r="114" spans="1:28" outlineLevel="1" x14ac:dyDescent="0.45">
      <c r="A114">
        <v>8850619006</v>
      </c>
      <c r="B114" s="1">
        <v>44345</v>
      </c>
      <c r="C114" t="s">
        <v>4499</v>
      </c>
      <c r="D114" t="s">
        <v>4500</v>
      </c>
      <c r="E114" t="s">
        <v>142</v>
      </c>
      <c r="F114" t="s">
        <v>5651</v>
      </c>
      <c r="G114" t="s">
        <v>5671</v>
      </c>
      <c r="H114" s="9">
        <v>213054</v>
      </c>
      <c r="J114" t="s">
        <v>28</v>
      </c>
      <c r="K114" t="s">
        <v>30</v>
      </c>
      <c r="L114" t="s">
        <v>127</v>
      </c>
      <c r="M114" t="s">
        <v>29</v>
      </c>
      <c r="N114" t="s">
        <v>29</v>
      </c>
      <c r="O114" t="s">
        <v>29</v>
      </c>
      <c r="P114" t="s">
        <v>29</v>
      </c>
      <c r="Q114" t="s">
        <v>29</v>
      </c>
      <c r="R114" t="s">
        <v>29</v>
      </c>
      <c r="S114" t="s">
        <v>30</v>
      </c>
      <c r="T114" t="s">
        <v>29</v>
      </c>
      <c r="U114" t="s">
        <v>29</v>
      </c>
      <c r="V114" t="s">
        <v>29</v>
      </c>
      <c r="W114" t="s">
        <v>40</v>
      </c>
      <c r="X114" t="s">
        <v>29</v>
      </c>
      <c r="Y114" t="s">
        <v>29</v>
      </c>
      <c r="Z114" t="s">
        <v>29</v>
      </c>
      <c r="AA114" t="s">
        <v>29</v>
      </c>
      <c r="AB114" t="s">
        <v>32</v>
      </c>
    </row>
    <row r="115" spans="1:28" outlineLevel="1" x14ac:dyDescent="0.45">
      <c r="A115">
        <v>9895939006</v>
      </c>
      <c r="B115" s="1">
        <v>44351</v>
      </c>
      <c r="C115" t="s">
        <v>5327</v>
      </c>
      <c r="D115" t="s">
        <v>5328</v>
      </c>
      <c r="E115" t="s">
        <v>142</v>
      </c>
      <c r="F115" t="s">
        <v>5651</v>
      </c>
      <c r="G115" t="s">
        <v>5718</v>
      </c>
      <c r="H115" s="9">
        <v>208612</v>
      </c>
      <c r="I115" t="s">
        <v>217</v>
      </c>
      <c r="J115" t="s">
        <v>28</v>
      </c>
      <c r="K115" t="s">
        <v>29</v>
      </c>
      <c r="L115" t="s">
        <v>127</v>
      </c>
      <c r="M115" t="s">
        <v>29</v>
      </c>
      <c r="N115" t="s">
        <v>29</v>
      </c>
      <c r="O115" t="s">
        <v>29</v>
      </c>
      <c r="P115" t="s">
        <v>29</v>
      </c>
      <c r="Q115" t="s">
        <v>29</v>
      </c>
      <c r="R115" t="s">
        <v>29</v>
      </c>
      <c r="S115" t="s">
        <v>30</v>
      </c>
      <c r="T115" t="s">
        <v>30</v>
      </c>
      <c r="U115" t="s">
        <v>29</v>
      </c>
      <c r="V115" t="s">
        <v>30</v>
      </c>
      <c r="W115" t="s">
        <v>40</v>
      </c>
      <c r="X115" t="s">
        <v>29</v>
      </c>
      <c r="Y115" t="s">
        <v>29</v>
      </c>
      <c r="Z115" t="s">
        <v>29</v>
      </c>
      <c r="AA115" t="s">
        <v>29</v>
      </c>
      <c r="AB115" t="s">
        <v>32</v>
      </c>
    </row>
    <row r="116" spans="1:28" outlineLevel="1" x14ac:dyDescent="0.45">
      <c r="A116">
        <v>9909479001</v>
      </c>
      <c r="B116" s="1">
        <v>44351</v>
      </c>
      <c r="C116" t="s">
        <v>5392</v>
      </c>
      <c r="D116" t="s">
        <v>5393</v>
      </c>
      <c r="E116" t="s">
        <v>142</v>
      </c>
      <c r="F116" t="s">
        <v>5651</v>
      </c>
      <c r="G116" t="s">
        <v>5693</v>
      </c>
      <c r="H116" s="9">
        <v>206828</v>
      </c>
      <c r="J116" t="s">
        <v>28</v>
      </c>
      <c r="K116" t="s">
        <v>29</v>
      </c>
      <c r="L116" t="s">
        <v>127</v>
      </c>
      <c r="M116" t="s">
        <v>30</v>
      </c>
      <c r="N116" t="s">
        <v>30</v>
      </c>
      <c r="O116" t="s">
        <v>29</v>
      </c>
      <c r="P116" t="s">
        <v>30</v>
      </c>
      <c r="Q116" t="s">
        <v>30</v>
      </c>
      <c r="R116" t="s">
        <v>30</v>
      </c>
      <c r="S116" t="s">
        <v>30</v>
      </c>
      <c r="T116" t="s">
        <v>30</v>
      </c>
      <c r="U116" t="s">
        <v>30</v>
      </c>
      <c r="V116" t="s">
        <v>30</v>
      </c>
      <c r="W116" t="s">
        <v>31</v>
      </c>
      <c r="X116" t="s">
        <v>29</v>
      </c>
      <c r="Y116" t="s">
        <v>29</v>
      </c>
      <c r="Z116" t="s">
        <v>29</v>
      </c>
      <c r="AA116" t="s">
        <v>29</v>
      </c>
      <c r="AB116" t="s">
        <v>32</v>
      </c>
    </row>
    <row r="117" spans="1:28" outlineLevel="1" x14ac:dyDescent="0.45">
      <c r="A117">
        <v>7551638904</v>
      </c>
      <c r="B117" s="1">
        <v>44323</v>
      </c>
      <c r="C117" t="s">
        <v>3024</v>
      </c>
      <c r="D117" t="s">
        <v>3025</v>
      </c>
      <c r="E117" t="s">
        <v>142</v>
      </c>
      <c r="F117" t="s">
        <v>5651</v>
      </c>
      <c r="G117" t="s">
        <v>5671</v>
      </c>
      <c r="H117" s="9">
        <v>200763.84</v>
      </c>
      <c r="J117" t="s">
        <v>28</v>
      </c>
      <c r="K117" t="s">
        <v>30</v>
      </c>
      <c r="L117" t="s">
        <v>127</v>
      </c>
      <c r="M117" t="s">
        <v>29</v>
      </c>
      <c r="N117" t="s">
        <v>30</v>
      </c>
      <c r="O117" t="s">
        <v>29</v>
      </c>
      <c r="P117" t="s">
        <v>30</v>
      </c>
      <c r="Q117" t="s">
        <v>30</v>
      </c>
      <c r="R117" t="s">
        <v>30</v>
      </c>
      <c r="S117" t="s">
        <v>30</v>
      </c>
      <c r="T117" t="s">
        <v>30</v>
      </c>
      <c r="U117" t="s">
        <v>30</v>
      </c>
      <c r="V117" t="s">
        <v>30</v>
      </c>
      <c r="W117" t="s">
        <v>31</v>
      </c>
      <c r="X117" t="s">
        <v>29</v>
      </c>
      <c r="Y117" t="s">
        <v>29</v>
      </c>
      <c r="Z117" t="s">
        <v>29</v>
      </c>
      <c r="AA117" t="s">
        <v>30</v>
      </c>
      <c r="AB117" t="s">
        <v>32</v>
      </c>
    </row>
    <row r="118" spans="1:28" outlineLevel="1" x14ac:dyDescent="0.45">
      <c r="A118">
        <v>2365429007</v>
      </c>
      <c r="B118" s="1">
        <v>44331</v>
      </c>
      <c r="C118" t="s">
        <v>1001</v>
      </c>
      <c r="D118" t="s">
        <v>1002</v>
      </c>
      <c r="E118" t="s">
        <v>142</v>
      </c>
      <c r="F118" t="s">
        <v>5651</v>
      </c>
      <c r="G118" t="s">
        <v>5693</v>
      </c>
      <c r="H118" s="9">
        <v>195924.5</v>
      </c>
      <c r="J118" t="s">
        <v>28</v>
      </c>
      <c r="K118" t="s">
        <v>29</v>
      </c>
      <c r="L118" t="s">
        <v>127</v>
      </c>
      <c r="M118" t="s">
        <v>29</v>
      </c>
      <c r="N118" t="s">
        <v>30</v>
      </c>
      <c r="O118" t="s">
        <v>30</v>
      </c>
      <c r="P118" t="s">
        <v>30</v>
      </c>
      <c r="Q118" t="s">
        <v>30</v>
      </c>
      <c r="R118" t="s">
        <v>30</v>
      </c>
      <c r="S118" t="s">
        <v>30</v>
      </c>
      <c r="T118" t="s">
        <v>30</v>
      </c>
      <c r="U118" t="s">
        <v>30</v>
      </c>
      <c r="V118" t="s">
        <v>30</v>
      </c>
      <c r="W118" t="s">
        <v>40</v>
      </c>
      <c r="X118" t="s">
        <v>29</v>
      </c>
      <c r="Y118" t="s">
        <v>30</v>
      </c>
      <c r="Z118" t="s">
        <v>29</v>
      </c>
      <c r="AA118" t="s">
        <v>29</v>
      </c>
      <c r="AB118" t="s">
        <v>45</v>
      </c>
    </row>
    <row r="119" spans="1:28" outlineLevel="1" x14ac:dyDescent="0.45">
      <c r="A119">
        <v>2372189005</v>
      </c>
      <c r="B119" s="1">
        <v>44331</v>
      </c>
      <c r="C119" t="s">
        <v>1042</v>
      </c>
      <c r="D119" t="s">
        <v>1043</v>
      </c>
      <c r="E119" t="s">
        <v>142</v>
      </c>
      <c r="F119" t="s">
        <v>5651</v>
      </c>
      <c r="G119" t="s">
        <v>5693</v>
      </c>
      <c r="H119" s="9">
        <v>192012</v>
      </c>
      <c r="J119" t="s">
        <v>28</v>
      </c>
      <c r="K119" t="s">
        <v>30</v>
      </c>
      <c r="L119" t="s">
        <v>127</v>
      </c>
      <c r="M119" t="s">
        <v>30</v>
      </c>
      <c r="N119" t="s">
        <v>30</v>
      </c>
      <c r="O119" t="s">
        <v>29</v>
      </c>
      <c r="P119" t="s">
        <v>30</v>
      </c>
      <c r="Q119" t="s">
        <v>30</v>
      </c>
      <c r="R119" t="s">
        <v>30</v>
      </c>
      <c r="S119" t="s">
        <v>30</v>
      </c>
      <c r="T119" t="s">
        <v>30</v>
      </c>
      <c r="U119" t="s">
        <v>30</v>
      </c>
      <c r="V119" t="s">
        <v>30</v>
      </c>
      <c r="W119" t="s">
        <v>33</v>
      </c>
      <c r="X119" t="s">
        <v>29</v>
      </c>
      <c r="Y119" t="s">
        <v>30</v>
      </c>
      <c r="Z119" t="s">
        <v>29</v>
      </c>
      <c r="AA119" t="s">
        <v>30</v>
      </c>
      <c r="AB119" t="s">
        <v>130</v>
      </c>
    </row>
    <row r="120" spans="1:28" outlineLevel="1" x14ac:dyDescent="0.45">
      <c r="A120">
        <v>7675398906</v>
      </c>
      <c r="B120" s="1">
        <v>44323</v>
      </c>
      <c r="C120" t="s">
        <v>3824</v>
      </c>
      <c r="D120" t="s">
        <v>679</v>
      </c>
      <c r="E120" t="s">
        <v>142</v>
      </c>
      <c r="F120" t="s">
        <v>5651</v>
      </c>
      <c r="G120" t="s">
        <v>5663</v>
      </c>
      <c r="H120" s="9">
        <v>189220.58</v>
      </c>
      <c r="J120" t="s">
        <v>28</v>
      </c>
      <c r="K120" t="s">
        <v>29</v>
      </c>
      <c r="L120" t="s">
        <v>127</v>
      </c>
      <c r="M120" t="s">
        <v>30</v>
      </c>
      <c r="N120" t="s">
        <v>30</v>
      </c>
      <c r="O120" t="s">
        <v>30</v>
      </c>
      <c r="P120" t="s">
        <v>30</v>
      </c>
      <c r="Q120" t="s">
        <v>30</v>
      </c>
      <c r="R120" t="s">
        <v>30</v>
      </c>
      <c r="S120" t="s">
        <v>30</v>
      </c>
      <c r="T120" t="s">
        <v>30</v>
      </c>
      <c r="U120" t="s">
        <v>30</v>
      </c>
      <c r="V120" t="s">
        <v>30</v>
      </c>
      <c r="W120" t="s">
        <v>31</v>
      </c>
      <c r="X120" t="s">
        <v>29</v>
      </c>
      <c r="Y120" t="s">
        <v>30</v>
      </c>
      <c r="Z120" t="s">
        <v>29</v>
      </c>
      <c r="AA120" t="s">
        <v>29</v>
      </c>
      <c r="AB120" t="s">
        <v>32</v>
      </c>
    </row>
    <row r="121" spans="1:28" outlineLevel="1" x14ac:dyDescent="0.45">
      <c r="A121">
        <v>8955999000</v>
      </c>
      <c r="B121" s="1">
        <v>44345</v>
      </c>
      <c r="C121" t="s">
        <v>5005</v>
      </c>
      <c r="D121" t="s">
        <v>5006</v>
      </c>
      <c r="E121" t="s">
        <v>142</v>
      </c>
      <c r="F121" t="s">
        <v>5651</v>
      </c>
      <c r="G121" t="s">
        <v>5693</v>
      </c>
      <c r="H121" s="9">
        <v>186322.71</v>
      </c>
      <c r="J121" t="s">
        <v>28</v>
      </c>
      <c r="K121" t="s">
        <v>29</v>
      </c>
      <c r="L121" t="s">
        <v>127</v>
      </c>
      <c r="M121" t="s">
        <v>30</v>
      </c>
      <c r="N121" t="s">
        <v>29</v>
      </c>
      <c r="O121" t="s">
        <v>30</v>
      </c>
      <c r="P121" t="s">
        <v>30</v>
      </c>
      <c r="Q121" t="s">
        <v>30</v>
      </c>
      <c r="R121" t="s">
        <v>30</v>
      </c>
      <c r="S121" t="s">
        <v>30</v>
      </c>
      <c r="T121" t="s">
        <v>30</v>
      </c>
      <c r="U121" t="s">
        <v>30</v>
      </c>
      <c r="V121" t="s">
        <v>30</v>
      </c>
      <c r="W121" t="s">
        <v>40</v>
      </c>
      <c r="X121" t="s">
        <v>29</v>
      </c>
      <c r="Y121" t="s">
        <v>29</v>
      </c>
      <c r="Z121" t="s">
        <v>29</v>
      </c>
      <c r="AA121" t="s">
        <v>29</v>
      </c>
      <c r="AB121" t="s">
        <v>32</v>
      </c>
    </row>
    <row r="122" spans="1:28" outlineLevel="1" x14ac:dyDescent="0.45">
      <c r="A122">
        <v>8930799003</v>
      </c>
      <c r="B122" s="1">
        <v>44345</v>
      </c>
      <c r="C122" t="s">
        <v>4905</v>
      </c>
      <c r="D122" t="s">
        <v>4906</v>
      </c>
      <c r="E122" t="s">
        <v>142</v>
      </c>
      <c r="F122" t="s">
        <v>5651</v>
      </c>
      <c r="G122" t="s">
        <v>5671</v>
      </c>
      <c r="H122" s="9">
        <v>184686.75</v>
      </c>
      <c r="J122" t="s">
        <v>28</v>
      </c>
      <c r="K122" t="s">
        <v>30</v>
      </c>
      <c r="L122" t="s">
        <v>127</v>
      </c>
      <c r="M122" t="s">
        <v>30</v>
      </c>
      <c r="N122" t="s">
        <v>30</v>
      </c>
      <c r="O122" t="s">
        <v>30</v>
      </c>
      <c r="P122" t="s">
        <v>30</v>
      </c>
      <c r="Q122" t="s">
        <v>30</v>
      </c>
      <c r="R122" t="s">
        <v>30</v>
      </c>
      <c r="S122" t="s">
        <v>30</v>
      </c>
      <c r="T122" t="s">
        <v>30</v>
      </c>
      <c r="U122" t="s">
        <v>30</v>
      </c>
      <c r="V122" t="s">
        <v>30</v>
      </c>
      <c r="W122" t="s">
        <v>31</v>
      </c>
      <c r="X122" t="s">
        <v>29</v>
      </c>
      <c r="Y122" t="s">
        <v>29</v>
      </c>
      <c r="Z122" t="s">
        <v>29</v>
      </c>
      <c r="AA122" t="s">
        <v>29</v>
      </c>
      <c r="AB122" t="s">
        <v>43</v>
      </c>
    </row>
    <row r="123" spans="1:28" outlineLevel="1" x14ac:dyDescent="0.45">
      <c r="A123">
        <v>2703959006</v>
      </c>
      <c r="B123" s="1">
        <v>44334</v>
      </c>
      <c r="C123" t="s">
        <v>1340</v>
      </c>
      <c r="D123" t="s">
        <v>1341</v>
      </c>
      <c r="E123" t="s">
        <v>142</v>
      </c>
      <c r="F123" t="s">
        <v>5651</v>
      </c>
      <c r="G123" t="s">
        <v>5663</v>
      </c>
      <c r="H123" s="9">
        <v>182505</v>
      </c>
      <c r="J123" t="s">
        <v>28</v>
      </c>
      <c r="K123" t="s">
        <v>29</v>
      </c>
      <c r="L123" t="s">
        <v>127</v>
      </c>
      <c r="M123" t="s">
        <v>29</v>
      </c>
      <c r="N123" t="s">
        <v>30</v>
      </c>
      <c r="O123" t="s">
        <v>29</v>
      </c>
      <c r="P123" t="s">
        <v>30</v>
      </c>
      <c r="Q123" t="s">
        <v>29</v>
      </c>
      <c r="R123" t="s">
        <v>30</v>
      </c>
      <c r="S123" t="s">
        <v>30</v>
      </c>
      <c r="T123" t="s">
        <v>30</v>
      </c>
      <c r="U123" t="s">
        <v>29</v>
      </c>
      <c r="V123" t="s">
        <v>30</v>
      </c>
      <c r="W123" t="s">
        <v>33</v>
      </c>
      <c r="X123" t="s">
        <v>29</v>
      </c>
      <c r="Y123" t="s">
        <v>29</v>
      </c>
      <c r="Z123" t="s">
        <v>29</v>
      </c>
      <c r="AA123" t="s">
        <v>30</v>
      </c>
      <c r="AB123" t="s">
        <v>32</v>
      </c>
    </row>
    <row r="124" spans="1:28" outlineLevel="1" x14ac:dyDescent="0.45">
      <c r="A124">
        <v>7572498909</v>
      </c>
      <c r="B124" s="1">
        <v>44323</v>
      </c>
      <c r="C124" t="s">
        <v>3253</v>
      </c>
      <c r="D124" t="s">
        <v>3254</v>
      </c>
      <c r="E124" t="s">
        <v>142</v>
      </c>
      <c r="F124" t="s">
        <v>5651</v>
      </c>
      <c r="G124" t="s">
        <v>5671</v>
      </c>
      <c r="H124" s="9">
        <v>180258</v>
      </c>
      <c r="J124" t="s">
        <v>28</v>
      </c>
      <c r="K124" t="s">
        <v>30</v>
      </c>
      <c r="L124" t="s">
        <v>127</v>
      </c>
      <c r="M124" t="s">
        <v>30</v>
      </c>
      <c r="N124" t="s">
        <v>29</v>
      </c>
      <c r="O124" t="s">
        <v>30</v>
      </c>
      <c r="P124" t="s">
        <v>30</v>
      </c>
      <c r="Q124" t="s">
        <v>30</v>
      </c>
      <c r="R124" t="s">
        <v>30</v>
      </c>
      <c r="S124" t="s">
        <v>30</v>
      </c>
      <c r="T124" t="s">
        <v>30</v>
      </c>
      <c r="U124" t="s">
        <v>30</v>
      </c>
      <c r="V124" t="s">
        <v>30</v>
      </c>
      <c r="W124" t="s">
        <v>40</v>
      </c>
      <c r="X124" t="s">
        <v>29</v>
      </c>
      <c r="Y124" t="s">
        <v>29</v>
      </c>
      <c r="Z124" t="s">
        <v>29</v>
      </c>
      <c r="AA124" t="s">
        <v>30</v>
      </c>
      <c r="AB124" t="s">
        <v>32</v>
      </c>
    </row>
    <row r="125" spans="1:28" outlineLevel="1" x14ac:dyDescent="0.45">
      <c r="A125">
        <v>2216999010</v>
      </c>
      <c r="B125" s="1">
        <v>44330</v>
      </c>
      <c r="C125" t="s">
        <v>619</v>
      </c>
      <c r="D125" t="s">
        <v>620</v>
      </c>
      <c r="E125" t="s">
        <v>142</v>
      </c>
      <c r="F125" t="s">
        <v>5651</v>
      </c>
      <c r="G125" t="s">
        <v>5693</v>
      </c>
      <c r="H125" s="9">
        <v>167898</v>
      </c>
      <c r="J125" t="s">
        <v>28</v>
      </c>
      <c r="K125" t="s">
        <v>30</v>
      </c>
      <c r="L125" t="s">
        <v>127</v>
      </c>
      <c r="M125" t="s">
        <v>30</v>
      </c>
      <c r="N125" t="s">
        <v>30</v>
      </c>
      <c r="O125" t="s">
        <v>30</v>
      </c>
      <c r="P125" t="s">
        <v>30</v>
      </c>
      <c r="Q125" t="s">
        <v>30</v>
      </c>
      <c r="R125" t="s">
        <v>30</v>
      </c>
      <c r="S125" t="s">
        <v>30</v>
      </c>
      <c r="T125" t="s">
        <v>30</v>
      </c>
      <c r="U125" t="s">
        <v>30</v>
      </c>
      <c r="V125" t="s">
        <v>30</v>
      </c>
      <c r="W125" t="s">
        <v>31</v>
      </c>
      <c r="X125" t="s">
        <v>29</v>
      </c>
      <c r="Y125" t="s">
        <v>30</v>
      </c>
      <c r="Z125" t="s">
        <v>29</v>
      </c>
      <c r="AA125" t="s">
        <v>30</v>
      </c>
      <c r="AB125" t="s">
        <v>43</v>
      </c>
    </row>
    <row r="126" spans="1:28" outlineLevel="1" x14ac:dyDescent="0.45">
      <c r="A126">
        <v>8962649009</v>
      </c>
      <c r="B126" s="1">
        <v>44345</v>
      </c>
      <c r="C126" t="s">
        <v>5040</v>
      </c>
      <c r="D126" t="s">
        <v>5041</v>
      </c>
      <c r="E126" t="s">
        <v>142</v>
      </c>
      <c r="F126" t="s">
        <v>5651</v>
      </c>
      <c r="G126" t="s">
        <v>5671</v>
      </c>
      <c r="H126" s="9">
        <v>157638</v>
      </c>
      <c r="J126" t="s">
        <v>28</v>
      </c>
      <c r="K126" t="s">
        <v>30</v>
      </c>
      <c r="L126" t="s">
        <v>127</v>
      </c>
      <c r="M126" t="s">
        <v>30</v>
      </c>
      <c r="N126" t="s">
        <v>29</v>
      </c>
      <c r="O126" t="s">
        <v>29</v>
      </c>
      <c r="P126" t="s">
        <v>30</v>
      </c>
      <c r="Q126" t="s">
        <v>30</v>
      </c>
      <c r="R126" t="s">
        <v>30</v>
      </c>
      <c r="S126" t="s">
        <v>30</v>
      </c>
      <c r="T126" t="s">
        <v>30</v>
      </c>
      <c r="U126" t="s">
        <v>30</v>
      </c>
      <c r="V126" t="s">
        <v>30</v>
      </c>
      <c r="W126" t="s">
        <v>40</v>
      </c>
      <c r="X126" t="s">
        <v>29</v>
      </c>
      <c r="Y126" t="s">
        <v>29</v>
      </c>
      <c r="Z126" t="s">
        <v>29</v>
      </c>
      <c r="AA126" t="s">
        <v>29</v>
      </c>
      <c r="AB126" t="s">
        <v>73</v>
      </c>
    </row>
    <row r="127" spans="1:28" outlineLevel="1" x14ac:dyDescent="0.45">
      <c r="A127">
        <v>2785089008</v>
      </c>
      <c r="B127" s="1">
        <v>44334</v>
      </c>
      <c r="C127" t="s">
        <v>1705</v>
      </c>
      <c r="D127" t="s">
        <v>1706</v>
      </c>
      <c r="E127" t="s">
        <v>142</v>
      </c>
      <c r="F127" t="s">
        <v>5651</v>
      </c>
      <c r="G127" t="s">
        <v>5671</v>
      </c>
      <c r="H127" s="9">
        <v>145668.03</v>
      </c>
      <c r="J127" t="s">
        <v>28</v>
      </c>
      <c r="K127" t="s">
        <v>30</v>
      </c>
      <c r="L127" t="s">
        <v>127</v>
      </c>
      <c r="M127" t="s">
        <v>30</v>
      </c>
      <c r="N127" t="s">
        <v>29</v>
      </c>
      <c r="O127" t="s">
        <v>29</v>
      </c>
      <c r="P127" t="s">
        <v>30</v>
      </c>
      <c r="Q127" t="s">
        <v>30</v>
      </c>
      <c r="R127" t="s">
        <v>30</v>
      </c>
      <c r="S127" t="s">
        <v>30</v>
      </c>
      <c r="T127" t="s">
        <v>30</v>
      </c>
      <c r="U127" t="s">
        <v>30</v>
      </c>
      <c r="V127" t="s">
        <v>30</v>
      </c>
      <c r="W127" t="s">
        <v>40</v>
      </c>
      <c r="X127" t="s">
        <v>29</v>
      </c>
      <c r="Y127" t="s">
        <v>29</v>
      </c>
      <c r="Z127" t="s">
        <v>29</v>
      </c>
      <c r="AA127" t="s">
        <v>30</v>
      </c>
      <c r="AB127" t="s">
        <v>43</v>
      </c>
    </row>
    <row r="128" spans="1:28" outlineLevel="1" x14ac:dyDescent="0.45">
      <c r="A128">
        <v>9874549008</v>
      </c>
      <c r="B128" s="1">
        <v>44351</v>
      </c>
      <c r="C128" t="s">
        <v>5204</v>
      </c>
      <c r="D128" t="s">
        <v>5205</v>
      </c>
      <c r="E128" t="s">
        <v>142</v>
      </c>
      <c r="F128" t="s">
        <v>5651</v>
      </c>
      <c r="G128" t="s">
        <v>5671</v>
      </c>
      <c r="H128" s="9">
        <v>144035.34</v>
      </c>
      <c r="J128" t="s">
        <v>28</v>
      </c>
      <c r="K128" t="s">
        <v>30</v>
      </c>
      <c r="L128" t="s">
        <v>127</v>
      </c>
      <c r="M128" t="s">
        <v>30</v>
      </c>
      <c r="N128" t="s">
        <v>30</v>
      </c>
      <c r="O128" t="s">
        <v>29</v>
      </c>
      <c r="P128" t="s">
        <v>30</v>
      </c>
      <c r="Q128" t="s">
        <v>30</v>
      </c>
      <c r="R128" t="s">
        <v>30</v>
      </c>
      <c r="S128" t="s">
        <v>30</v>
      </c>
      <c r="T128" t="s">
        <v>30</v>
      </c>
      <c r="U128" t="s">
        <v>30</v>
      </c>
      <c r="V128" t="s">
        <v>30</v>
      </c>
      <c r="W128" t="s">
        <v>49</v>
      </c>
      <c r="X128" t="s">
        <v>29</v>
      </c>
      <c r="Y128" t="s">
        <v>29</v>
      </c>
      <c r="Z128" t="s">
        <v>29</v>
      </c>
      <c r="AA128" t="s">
        <v>29</v>
      </c>
      <c r="AB128" t="s">
        <v>43</v>
      </c>
    </row>
    <row r="129" spans="1:28" outlineLevel="1" x14ac:dyDescent="0.45">
      <c r="A129">
        <v>5225539007</v>
      </c>
      <c r="B129" s="1">
        <v>44337</v>
      </c>
      <c r="C129" t="s">
        <v>2198</v>
      </c>
      <c r="D129" t="s">
        <v>2199</v>
      </c>
      <c r="E129" t="s">
        <v>142</v>
      </c>
      <c r="F129" t="s">
        <v>5651</v>
      </c>
      <c r="G129" t="s">
        <v>5693</v>
      </c>
      <c r="H129" s="9">
        <v>143905.12</v>
      </c>
      <c r="J129" t="s">
        <v>28</v>
      </c>
      <c r="K129" t="s">
        <v>29</v>
      </c>
      <c r="L129" t="s">
        <v>127</v>
      </c>
      <c r="M129" t="s">
        <v>30</v>
      </c>
      <c r="N129" t="s">
        <v>30</v>
      </c>
      <c r="O129" t="s">
        <v>30</v>
      </c>
      <c r="P129" t="s">
        <v>30</v>
      </c>
      <c r="Q129" t="s">
        <v>30</v>
      </c>
      <c r="R129" t="s">
        <v>30</v>
      </c>
      <c r="S129" t="s">
        <v>30</v>
      </c>
      <c r="T129" t="s">
        <v>30</v>
      </c>
      <c r="U129" t="s">
        <v>30</v>
      </c>
      <c r="V129" t="s">
        <v>30</v>
      </c>
      <c r="W129" t="s">
        <v>33</v>
      </c>
      <c r="X129" t="s">
        <v>29</v>
      </c>
      <c r="Y129" t="s">
        <v>30</v>
      </c>
      <c r="Z129" t="s">
        <v>29</v>
      </c>
      <c r="AA129" t="s">
        <v>30</v>
      </c>
      <c r="AB129" t="s">
        <v>267</v>
      </c>
    </row>
    <row r="130" spans="1:28" outlineLevel="1" x14ac:dyDescent="0.45">
      <c r="A130">
        <v>8866289008</v>
      </c>
      <c r="B130" s="1">
        <v>44345</v>
      </c>
      <c r="C130" t="s">
        <v>4602</v>
      </c>
      <c r="D130" t="s">
        <v>4603</v>
      </c>
      <c r="E130" t="s">
        <v>142</v>
      </c>
      <c r="F130" t="s">
        <v>5651</v>
      </c>
      <c r="G130" t="s">
        <v>5671</v>
      </c>
      <c r="H130" s="9">
        <v>143076</v>
      </c>
      <c r="J130" t="s">
        <v>28</v>
      </c>
      <c r="K130" t="s">
        <v>30</v>
      </c>
      <c r="L130" t="s">
        <v>127</v>
      </c>
      <c r="M130" t="s">
        <v>30</v>
      </c>
      <c r="N130" t="s">
        <v>30</v>
      </c>
      <c r="O130" t="s">
        <v>29</v>
      </c>
      <c r="P130" t="s">
        <v>30</v>
      </c>
      <c r="Q130" t="s">
        <v>30</v>
      </c>
      <c r="R130" t="s">
        <v>30</v>
      </c>
      <c r="S130" t="s">
        <v>30</v>
      </c>
      <c r="T130" t="s">
        <v>30</v>
      </c>
      <c r="U130" t="s">
        <v>30</v>
      </c>
      <c r="V130" t="s">
        <v>30</v>
      </c>
      <c r="W130" t="s">
        <v>31</v>
      </c>
      <c r="X130" t="s">
        <v>29</v>
      </c>
      <c r="Y130" t="s">
        <v>29</v>
      </c>
      <c r="Z130" t="s">
        <v>29</v>
      </c>
      <c r="AA130" t="s">
        <v>29</v>
      </c>
      <c r="AB130" t="s">
        <v>38</v>
      </c>
    </row>
    <row r="131" spans="1:28" outlineLevel="1" x14ac:dyDescent="0.45">
      <c r="A131">
        <v>7647718909</v>
      </c>
      <c r="B131" s="1">
        <v>44323</v>
      </c>
      <c r="C131" t="s">
        <v>3681</v>
      </c>
      <c r="D131" t="s">
        <v>3682</v>
      </c>
      <c r="E131" t="s">
        <v>142</v>
      </c>
      <c r="F131" t="s">
        <v>5651</v>
      </c>
      <c r="G131" t="s">
        <v>5693</v>
      </c>
      <c r="H131" s="9">
        <v>140157</v>
      </c>
      <c r="J131" t="s">
        <v>28</v>
      </c>
      <c r="K131" t="s">
        <v>29</v>
      </c>
      <c r="L131" t="s">
        <v>127</v>
      </c>
      <c r="M131" t="s">
        <v>29</v>
      </c>
      <c r="N131" t="s">
        <v>30</v>
      </c>
      <c r="O131" t="s">
        <v>30</v>
      </c>
      <c r="P131" t="s">
        <v>30</v>
      </c>
      <c r="Q131" t="s">
        <v>30</v>
      </c>
      <c r="R131" t="s">
        <v>30</v>
      </c>
      <c r="S131" t="s">
        <v>30</v>
      </c>
      <c r="T131" t="s">
        <v>30</v>
      </c>
      <c r="U131" t="s">
        <v>30</v>
      </c>
      <c r="V131" t="s">
        <v>30</v>
      </c>
      <c r="W131" t="s">
        <v>31</v>
      </c>
      <c r="X131" t="s">
        <v>29</v>
      </c>
      <c r="Y131" t="s">
        <v>29</v>
      </c>
      <c r="Z131" t="s">
        <v>29</v>
      </c>
      <c r="AA131" t="s">
        <v>30</v>
      </c>
      <c r="AB131" t="s">
        <v>32</v>
      </c>
    </row>
    <row r="132" spans="1:28" outlineLevel="1" x14ac:dyDescent="0.45">
      <c r="A132">
        <v>8821219005</v>
      </c>
      <c r="B132" s="1">
        <v>44345</v>
      </c>
      <c r="C132" t="s">
        <v>4351</v>
      </c>
      <c r="D132" t="s">
        <v>4352</v>
      </c>
      <c r="E132" t="s">
        <v>142</v>
      </c>
      <c r="F132" t="s">
        <v>5651</v>
      </c>
      <c r="G132" t="s">
        <v>5720</v>
      </c>
      <c r="H132" s="9">
        <v>138653</v>
      </c>
      <c r="J132" t="s">
        <v>28</v>
      </c>
      <c r="K132" t="s">
        <v>29</v>
      </c>
      <c r="L132" t="s">
        <v>127</v>
      </c>
      <c r="M132" t="s">
        <v>30</v>
      </c>
      <c r="N132" t="s">
        <v>30</v>
      </c>
      <c r="O132" t="s">
        <v>30</v>
      </c>
      <c r="P132" t="s">
        <v>30</v>
      </c>
      <c r="Q132" t="s">
        <v>30</v>
      </c>
      <c r="R132" t="s">
        <v>30</v>
      </c>
      <c r="S132" t="s">
        <v>30</v>
      </c>
      <c r="T132" t="s">
        <v>30</v>
      </c>
      <c r="U132" t="s">
        <v>30</v>
      </c>
      <c r="V132" t="s">
        <v>30</v>
      </c>
      <c r="W132" t="s">
        <v>31</v>
      </c>
      <c r="X132" t="s">
        <v>29</v>
      </c>
      <c r="Y132" t="s">
        <v>29</v>
      </c>
      <c r="Z132" t="s">
        <v>29</v>
      </c>
      <c r="AA132" t="s">
        <v>29</v>
      </c>
      <c r="AB132" t="s">
        <v>139</v>
      </c>
    </row>
    <row r="133" spans="1:28" outlineLevel="1" x14ac:dyDescent="0.45">
      <c r="A133">
        <v>7910478907</v>
      </c>
      <c r="B133" s="1">
        <v>44327</v>
      </c>
      <c r="C133" t="s">
        <v>4066</v>
      </c>
      <c r="D133" t="s">
        <v>4067</v>
      </c>
      <c r="E133" t="s">
        <v>142</v>
      </c>
      <c r="F133" t="s">
        <v>5651</v>
      </c>
      <c r="G133" t="s">
        <v>5671</v>
      </c>
      <c r="H133" s="9">
        <v>138427.24</v>
      </c>
      <c r="J133" t="s">
        <v>28</v>
      </c>
      <c r="K133" t="s">
        <v>30</v>
      </c>
      <c r="L133" t="s">
        <v>127</v>
      </c>
      <c r="M133" t="s">
        <v>29</v>
      </c>
      <c r="N133" t="s">
        <v>29</v>
      </c>
      <c r="O133" t="s">
        <v>29</v>
      </c>
      <c r="P133" t="s">
        <v>30</v>
      </c>
      <c r="Q133" t="s">
        <v>29</v>
      </c>
      <c r="R133" t="s">
        <v>30</v>
      </c>
      <c r="S133" t="s">
        <v>30</v>
      </c>
      <c r="T133" t="s">
        <v>29</v>
      </c>
      <c r="U133" t="s">
        <v>29</v>
      </c>
      <c r="V133" t="s">
        <v>30</v>
      </c>
      <c r="W133" t="s">
        <v>40</v>
      </c>
      <c r="X133" t="s">
        <v>29</v>
      </c>
      <c r="Y133" t="s">
        <v>29</v>
      </c>
      <c r="Z133" t="s">
        <v>29</v>
      </c>
      <c r="AA133" t="s">
        <v>30</v>
      </c>
      <c r="AB133" t="s">
        <v>43</v>
      </c>
    </row>
    <row r="134" spans="1:28" outlineLevel="1" x14ac:dyDescent="0.45">
      <c r="A134">
        <v>2226419004</v>
      </c>
      <c r="B134" s="1">
        <v>44330</v>
      </c>
      <c r="C134" t="s">
        <v>678</v>
      </c>
      <c r="D134" t="s">
        <v>679</v>
      </c>
      <c r="E134" t="s">
        <v>142</v>
      </c>
      <c r="F134" t="s">
        <v>5651</v>
      </c>
      <c r="G134" t="s">
        <v>5663</v>
      </c>
      <c r="H134" s="9">
        <v>135609.62</v>
      </c>
      <c r="J134" t="s">
        <v>28</v>
      </c>
      <c r="K134" t="s">
        <v>29</v>
      </c>
      <c r="L134" t="s">
        <v>127</v>
      </c>
      <c r="M134" t="s">
        <v>30</v>
      </c>
      <c r="N134" t="s">
        <v>30</v>
      </c>
      <c r="O134" t="s">
        <v>30</v>
      </c>
      <c r="P134" t="s">
        <v>30</v>
      </c>
      <c r="Q134" t="s">
        <v>30</v>
      </c>
      <c r="R134" t="s">
        <v>30</v>
      </c>
      <c r="S134" t="s">
        <v>30</v>
      </c>
      <c r="T134" t="s">
        <v>30</v>
      </c>
      <c r="U134" t="s">
        <v>30</v>
      </c>
      <c r="V134" t="s">
        <v>30</v>
      </c>
      <c r="W134" t="s">
        <v>31</v>
      </c>
      <c r="X134" t="s">
        <v>29</v>
      </c>
      <c r="Y134" t="s">
        <v>30</v>
      </c>
      <c r="Z134" t="s">
        <v>29</v>
      </c>
      <c r="AA134" t="s">
        <v>29</v>
      </c>
      <c r="AB134" t="s">
        <v>43</v>
      </c>
    </row>
    <row r="135" spans="1:28" outlineLevel="1" x14ac:dyDescent="0.45">
      <c r="A135">
        <v>8899809005</v>
      </c>
      <c r="B135" s="1">
        <v>44345</v>
      </c>
      <c r="C135" t="s">
        <v>4764</v>
      </c>
      <c r="D135" t="s">
        <v>4765</v>
      </c>
      <c r="E135" t="s">
        <v>142</v>
      </c>
      <c r="F135" t="s">
        <v>5651</v>
      </c>
      <c r="G135" t="s">
        <v>5671</v>
      </c>
      <c r="H135" s="9">
        <v>135137.82</v>
      </c>
      <c r="J135" t="s">
        <v>28</v>
      </c>
      <c r="K135" t="s">
        <v>30</v>
      </c>
      <c r="L135" t="s">
        <v>127</v>
      </c>
      <c r="M135" t="s">
        <v>30</v>
      </c>
      <c r="N135" t="s">
        <v>29</v>
      </c>
      <c r="O135" t="s">
        <v>29</v>
      </c>
      <c r="P135" t="s">
        <v>30</v>
      </c>
      <c r="Q135" t="s">
        <v>30</v>
      </c>
      <c r="R135" t="s">
        <v>30</v>
      </c>
      <c r="S135" t="s">
        <v>30</v>
      </c>
      <c r="T135" t="s">
        <v>30</v>
      </c>
      <c r="U135" t="s">
        <v>30</v>
      </c>
      <c r="V135" t="s">
        <v>30</v>
      </c>
      <c r="W135" t="s">
        <v>40</v>
      </c>
      <c r="X135" t="s">
        <v>29</v>
      </c>
      <c r="Y135" t="s">
        <v>29</v>
      </c>
      <c r="Z135" t="s">
        <v>29</v>
      </c>
      <c r="AA135" t="s">
        <v>29</v>
      </c>
      <c r="AB135" t="s">
        <v>48</v>
      </c>
    </row>
    <row r="136" spans="1:28" outlineLevel="1" x14ac:dyDescent="0.45">
      <c r="A136">
        <v>2775079001</v>
      </c>
      <c r="B136" s="1">
        <v>44334</v>
      </c>
      <c r="C136" t="s">
        <v>1667</v>
      </c>
      <c r="D136" t="s">
        <v>1668</v>
      </c>
      <c r="E136" t="s">
        <v>142</v>
      </c>
      <c r="F136" t="s">
        <v>5651</v>
      </c>
      <c r="G136" t="s">
        <v>5663</v>
      </c>
      <c r="H136" s="9">
        <v>135066</v>
      </c>
      <c r="I136" t="s">
        <v>128</v>
      </c>
      <c r="J136" t="s">
        <v>28</v>
      </c>
      <c r="K136" t="s">
        <v>29</v>
      </c>
      <c r="L136" t="s">
        <v>127</v>
      </c>
      <c r="M136" t="s">
        <v>29</v>
      </c>
      <c r="N136" t="s">
        <v>29</v>
      </c>
      <c r="O136" t="s">
        <v>29</v>
      </c>
      <c r="P136" t="s">
        <v>30</v>
      </c>
      <c r="Q136" t="s">
        <v>30</v>
      </c>
      <c r="R136" t="s">
        <v>30</v>
      </c>
      <c r="S136" t="s">
        <v>30</v>
      </c>
      <c r="T136" t="s">
        <v>30</v>
      </c>
      <c r="U136" t="s">
        <v>30</v>
      </c>
      <c r="V136" t="s">
        <v>30</v>
      </c>
      <c r="W136" t="s">
        <v>31</v>
      </c>
      <c r="X136" t="s">
        <v>29</v>
      </c>
      <c r="Y136" t="s">
        <v>29</v>
      </c>
      <c r="Z136" t="s">
        <v>29</v>
      </c>
      <c r="AA136" t="s">
        <v>30</v>
      </c>
      <c r="AB136" t="s">
        <v>32</v>
      </c>
    </row>
    <row r="137" spans="1:28" outlineLevel="1" x14ac:dyDescent="0.45">
      <c r="A137">
        <v>7645158903</v>
      </c>
      <c r="B137" s="1">
        <v>44323</v>
      </c>
      <c r="C137" t="s">
        <v>3663</v>
      </c>
      <c r="D137" t="s">
        <v>3664</v>
      </c>
      <c r="E137" t="s">
        <v>142</v>
      </c>
      <c r="F137" t="s">
        <v>5651</v>
      </c>
      <c r="G137" t="s">
        <v>5671</v>
      </c>
      <c r="H137" s="9">
        <v>135048</v>
      </c>
      <c r="J137" t="s">
        <v>28</v>
      </c>
      <c r="K137" t="s">
        <v>29</v>
      </c>
      <c r="L137" t="s">
        <v>127</v>
      </c>
      <c r="M137" t="s">
        <v>29</v>
      </c>
      <c r="N137" t="s">
        <v>29</v>
      </c>
      <c r="O137" t="s">
        <v>30</v>
      </c>
      <c r="P137" t="s">
        <v>30</v>
      </c>
      <c r="Q137" t="s">
        <v>30</v>
      </c>
      <c r="R137" t="s">
        <v>30</v>
      </c>
      <c r="S137" t="s">
        <v>30</v>
      </c>
      <c r="T137" t="s">
        <v>30</v>
      </c>
      <c r="U137" t="s">
        <v>30</v>
      </c>
      <c r="V137" t="s">
        <v>30</v>
      </c>
      <c r="W137" t="s">
        <v>31</v>
      </c>
      <c r="X137" t="s">
        <v>29</v>
      </c>
      <c r="Y137" t="s">
        <v>30</v>
      </c>
      <c r="Z137" t="s">
        <v>29</v>
      </c>
      <c r="AA137" t="s">
        <v>29</v>
      </c>
      <c r="AB137" t="s">
        <v>62</v>
      </c>
    </row>
    <row r="138" spans="1:28" outlineLevel="1" x14ac:dyDescent="0.45">
      <c r="A138">
        <v>2238259001</v>
      </c>
      <c r="B138" s="1">
        <v>44330</v>
      </c>
      <c r="C138" t="s">
        <v>744</v>
      </c>
      <c r="D138" t="s">
        <v>745</v>
      </c>
      <c r="E138" t="s">
        <v>142</v>
      </c>
      <c r="F138" t="s">
        <v>5651</v>
      </c>
      <c r="G138" t="s">
        <v>5720</v>
      </c>
      <c r="H138" s="9">
        <v>126094</v>
      </c>
      <c r="J138" t="s">
        <v>28</v>
      </c>
      <c r="K138" t="s">
        <v>29</v>
      </c>
      <c r="L138" t="s">
        <v>127</v>
      </c>
      <c r="M138" t="s">
        <v>29</v>
      </c>
      <c r="N138" t="s">
        <v>30</v>
      </c>
      <c r="O138" t="s">
        <v>30</v>
      </c>
      <c r="P138" t="s">
        <v>30</v>
      </c>
      <c r="Q138" t="s">
        <v>30</v>
      </c>
      <c r="R138" t="s">
        <v>30</v>
      </c>
      <c r="S138" t="s">
        <v>30</v>
      </c>
      <c r="T138" t="s">
        <v>30</v>
      </c>
      <c r="U138" t="s">
        <v>30</v>
      </c>
      <c r="V138" t="s">
        <v>30</v>
      </c>
      <c r="W138" t="s">
        <v>40</v>
      </c>
      <c r="X138" t="s">
        <v>29</v>
      </c>
      <c r="Y138" t="s">
        <v>29</v>
      </c>
      <c r="Z138" t="s">
        <v>29</v>
      </c>
      <c r="AA138" t="s">
        <v>30</v>
      </c>
      <c r="AB138" t="s">
        <v>32</v>
      </c>
    </row>
    <row r="139" spans="1:28" outlineLevel="1" x14ac:dyDescent="0.45">
      <c r="A139">
        <v>8027539010</v>
      </c>
      <c r="B139" s="1">
        <v>44342</v>
      </c>
      <c r="C139" t="s">
        <v>4138</v>
      </c>
      <c r="D139" t="s">
        <v>4139</v>
      </c>
      <c r="E139" t="s">
        <v>142</v>
      </c>
      <c r="F139" t="s">
        <v>5651</v>
      </c>
      <c r="G139" t="s">
        <v>5720</v>
      </c>
      <c r="H139" s="9">
        <v>121536.48</v>
      </c>
      <c r="J139" t="s">
        <v>28</v>
      </c>
      <c r="K139" t="s">
        <v>29</v>
      </c>
      <c r="L139" t="s">
        <v>127</v>
      </c>
      <c r="M139" t="s">
        <v>30</v>
      </c>
      <c r="N139" t="s">
        <v>30</v>
      </c>
      <c r="O139" t="s">
        <v>30</v>
      </c>
      <c r="P139" t="s">
        <v>30</v>
      </c>
      <c r="Q139" t="s">
        <v>30</v>
      </c>
      <c r="R139" t="s">
        <v>30</v>
      </c>
      <c r="S139" t="s">
        <v>30</v>
      </c>
      <c r="T139" t="s">
        <v>30</v>
      </c>
      <c r="U139" t="s">
        <v>30</v>
      </c>
      <c r="V139" t="s">
        <v>30</v>
      </c>
      <c r="W139" t="s">
        <v>40</v>
      </c>
      <c r="X139" t="s">
        <v>29</v>
      </c>
      <c r="Y139" t="s">
        <v>30</v>
      </c>
      <c r="Z139" t="s">
        <v>29</v>
      </c>
      <c r="AA139" t="s">
        <v>30</v>
      </c>
      <c r="AB139" t="s">
        <v>32</v>
      </c>
    </row>
    <row r="140" spans="1:28" outlineLevel="1" x14ac:dyDescent="0.45">
      <c r="A140">
        <v>7896418903</v>
      </c>
      <c r="B140" s="1">
        <v>44327</v>
      </c>
      <c r="C140" t="s">
        <v>3985</v>
      </c>
      <c r="D140" t="s">
        <v>3986</v>
      </c>
      <c r="E140" t="s">
        <v>142</v>
      </c>
      <c r="F140" t="s">
        <v>5651</v>
      </c>
      <c r="G140" t="s">
        <v>5720</v>
      </c>
      <c r="H140" s="9">
        <v>119401</v>
      </c>
      <c r="J140" t="s">
        <v>28</v>
      </c>
      <c r="K140" t="s">
        <v>30</v>
      </c>
      <c r="L140" t="s">
        <v>127</v>
      </c>
      <c r="M140" t="s">
        <v>29</v>
      </c>
      <c r="N140" t="s">
        <v>30</v>
      </c>
      <c r="O140" t="s">
        <v>30</v>
      </c>
      <c r="P140" t="s">
        <v>30</v>
      </c>
      <c r="Q140" t="s">
        <v>30</v>
      </c>
      <c r="R140" t="s">
        <v>30</v>
      </c>
      <c r="S140" t="s">
        <v>30</v>
      </c>
      <c r="T140" t="s">
        <v>29</v>
      </c>
      <c r="U140" t="s">
        <v>30</v>
      </c>
      <c r="V140" t="s">
        <v>30</v>
      </c>
      <c r="W140" t="s">
        <v>31</v>
      </c>
      <c r="X140" t="s">
        <v>29</v>
      </c>
      <c r="Y140" t="s">
        <v>29</v>
      </c>
      <c r="Z140" t="s">
        <v>29</v>
      </c>
      <c r="AA140" t="s">
        <v>30</v>
      </c>
      <c r="AB140" t="s">
        <v>101</v>
      </c>
    </row>
    <row r="141" spans="1:28" outlineLevel="1" x14ac:dyDescent="0.45">
      <c r="A141">
        <v>7541748909</v>
      </c>
      <c r="B141" s="1">
        <v>44323</v>
      </c>
      <c r="C141" t="s">
        <v>2901</v>
      </c>
      <c r="D141" t="s">
        <v>2902</v>
      </c>
      <c r="E141" t="s">
        <v>142</v>
      </c>
      <c r="F141" t="s">
        <v>5651</v>
      </c>
      <c r="G141" t="s">
        <v>5663</v>
      </c>
      <c r="H141" s="9">
        <v>118244.34</v>
      </c>
      <c r="J141" t="s">
        <v>28</v>
      </c>
      <c r="K141" t="s">
        <v>29</v>
      </c>
      <c r="L141" t="s">
        <v>127</v>
      </c>
      <c r="M141" t="s">
        <v>29</v>
      </c>
      <c r="N141" t="s">
        <v>29</v>
      </c>
      <c r="O141" t="s">
        <v>29</v>
      </c>
      <c r="P141" t="s">
        <v>30</v>
      </c>
      <c r="Q141" t="s">
        <v>30</v>
      </c>
      <c r="R141" t="s">
        <v>29</v>
      </c>
      <c r="S141" t="s">
        <v>30</v>
      </c>
      <c r="T141" t="s">
        <v>30</v>
      </c>
      <c r="U141" t="s">
        <v>30</v>
      </c>
      <c r="V141" t="s">
        <v>30</v>
      </c>
      <c r="W141" t="s">
        <v>31</v>
      </c>
      <c r="X141" t="s">
        <v>29</v>
      </c>
      <c r="Y141" t="s">
        <v>29</v>
      </c>
      <c r="Z141" t="s">
        <v>29</v>
      </c>
      <c r="AA141" t="s">
        <v>30</v>
      </c>
      <c r="AB141" t="s">
        <v>32</v>
      </c>
    </row>
    <row r="142" spans="1:28" outlineLevel="1" x14ac:dyDescent="0.45">
      <c r="A142">
        <v>2341689010</v>
      </c>
      <c r="B142" s="1">
        <v>44331</v>
      </c>
      <c r="C142" t="s">
        <v>891</v>
      </c>
      <c r="D142" t="s">
        <v>892</v>
      </c>
      <c r="E142" t="s">
        <v>142</v>
      </c>
      <c r="F142" t="s">
        <v>5651</v>
      </c>
      <c r="G142" t="s">
        <v>5720</v>
      </c>
      <c r="H142" s="9">
        <v>118163.56</v>
      </c>
      <c r="J142" t="s">
        <v>28</v>
      </c>
      <c r="K142" t="s">
        <v>29</v>
      </c>
      <c r="L142" t="s">
        <v>127</v>
      </c>
      <c r="M142" t="s">
        <v>29</v>
      </c>
      <c r="N142" t="s">
        <v>29</v>
      </c>
      <c r="O142" t="s">
        <v>29</v>
      </c>
      <c r="P142" t="s">
        <v>29</v>
      </c>
      <c r="Q142" t="s">
        <v>29</v>
      </c>
      <c r="R142" t="s">
        <v>29</v>
      </c>
      <c r="S142" t="s">
        <v>30</v>
      </c>
      <c r="T142" t="s">
        <v>29</v>
      </c>
      <c r="U142" t="s">
        <v>29</v>
      </c>
      <c r="V142" t="s">
        <v>29</v>
      </c>
      <c r="W142" t="s">
        <v>31</v>
      </c>
      <c r="X142" t="s">
        <v>29</v>
      </c>
      <c r="Y142" t="s">
        <v>29</v>
      </c>
      <c r="Z142" t="s">
        <v>30</v>
      </c>
      <c r="AA142" t="s">
        <v>30</v>
      </c>
      <c r="AB142" t="s">
        <v>32</v>
      </c>
    </row>
    <row r="143" spans="1:28" outlineLevel="1" x14ac:dyDescent="0.45">
      <c r="A143">
        <v>1103049006</v>
      </c>
      <c r="B143" s="1">
        <v>44329</v>
      </c>
      <c r="C143" t="s">
        <v>445</v>
      </c>
      <c r="D143" t="s">
        <v>446</v>
      </c>
      <c r="E143" t="s">
        <v>142</v>
      </c>
      <c r="F143" t="s">
        <v>5651</v>
      </c>
      <c r="G143" t="s">
        <v>5720</v>
      </c>
      <c r="H143" s="9">
        <v>114940.79</v>
      </c>
      <c r="J143" t="s">
        <v>28</v>
      </c>
      <c r="K143" t="s">
        <v>30</v>
      </c>
      <c r="L143" t="s">
        <v>127</v>
      </c>
      <c r="M143" t="s">
        <v>29</v>
      </c>
      <c r="N143" t="s">
        <v>29</v>
      </c>
      <c r="O143" t="s">
        <v>29</v>
      </c>
      <c r="P143" t="s">
        <v>30</v>
      </c>
      <c r="Q143" t="s">
        <v>30</v>
      </c>
      <c r="R143" t="s">
        <v>30</v>
      </c>
      <c r="S143" t="s">
        <v>30</v>
      </c>
      <c r="T143" t="s">
        <v>30</v>
      </c>
      <c r="U143" t="s">
        <v>30</v>
      </c>
      <c r="V143" t="s">
        <v>30</v>
      </c>
      <c r="W143" t="s">
        <v>31</v>
      </c>
      <c r="X143" t="s">
        <v>29</v>
      </c>
      <c r="Y143" t="s">
        <v>29</v>
      </c>
      <c r="Z143" t="s">
        <v>29</v>
      </c>
      <c r="AA143" t="s">
        <v>30</v>
      </c>
      <c r="AB143" t="s">
        <v>32</v>
      </c>
    </row>
    <row r="144" spans="1:28" outlineLevel="1" x14ac:dyDescent="0.45">
      <c r="A144">
        <v>9903959002</v>
      </c>
      <c r="B144" s="1">
        <v>44351</v>
      </c>
      <c r="C144" t="s">
        <v>5368</v>
      </c>
      <c r="D144" t="s">
        <v>5369</v>
      </c>
      <c r="E144" t="s">
        <v>142</v>
      </c>
      <c r="F144" t="s">
        <v>5651</v>
      </c>
      <c r="G144" t="s">
        <v>5720</v>
      </c>
      <c r="H144" s="9">
        <v>107437.85</v>
      </c>
      <c r="J144" t="s">
        <v>28</v>
      </c>
      <c r="K144" t="s">
        <v>30</v>
      </c>
      <c r="L144" t="s">
        <v>127</v>
      </c>
      <c r="M144" t="s">
        <v>29</v>
      </c>
      <c r="N144" t="s">
        <v>30</v>
      </c>
      <c r="O144" t="s">
        <v>30</v>
      </c>
      <c r="P144" t="s">
        <v>30</v>
      </c>
      <c r="Q144" t="s">
        <v>30</v>
      </c>
      <c r="R144" t="s">
        <v>30</v>
      </c>
      <c r="S144" t="s">
        <v>30</v>
      </c>
      <c r="T144" t="s">
        <v>30</v>
      </c>
      <c r="U144" t="s">
        <v>30</v>
      </c>
      <c r="V144" t="s">
        <v>30</v>
      </c>
      <c r="W144" t="s">
        <v>31</v>
      </c>
      <c r="X144" t="s">
        <v>29</v>
      </c>
      <c r="Y144" t="s">
        <v>29</v>
      </c>
      <c r="Z144" t="s">
        <v>29</v>
      </c>
      <c r="AA144" t="s">
        <v>29</v>
      </c>
      <c r="AB144" t="s">
        <v>43</v>
      </c>
    </row>
    <row r="145" spans="1:28" outlineLevel="1" x14ac:dyDescent="0.45">
      <c r="A145">
        <v>7563779000</v>
      </c>
      <c r="B145" s="1">
        <v>44341</v>
      </c>
      <c r="C145" t="s">
        <v>3170</v>
      </c>
      <c r="D145" t="s">
        <v>3171</v>
      </c>
      <c r="E145" t="s">
        <v>142</v>
      </c>
      <c r="F145" t="s">
        <v>5651</v>
      </c>
      <c r="G145" t="s">
        <v>5718</v>
      </c>
      <c r="H145" s="9">
        <v>106012</v>
      </c>
      <c r="I145" t="s">
        <v>2873</v>
      </c>
      <c r="J145" t="s">
        <v>28</v>
      </c>
      <c r="K145" t="s">
        <v>29</v>
      </c>
      <c r="L145" t="s">
        <v>127</v>
      </c>
      <c r="M145" t="s">
        <v>29</v>
      </c>
      <c r="N145" t="s">
        <v>29</v>
      </c>
      <c r="O145" t="s">
        <v>29</v>
      </c>
      <c r="P145" t="s">
        <v>30</v>
      </c>
      <c r="Q145" t="s">
        <v>30</v>
      </c>
      <c r="R145" t="s">
        <v>30</v>
      </c>
      <c r="S145" t="s">
        <v>30</v>
      </c>
      <c r="T145" t="s">
        <v>30</v>
      </c>
      <c r="U145" t="s">
        <v>30</v>
      </c>
      <c r="V145" t="s">
        <v>30</v>
      </c>
      <c r="W145" t="s">
        <v>40</v>
      </c>
      <c r="X145" t="s">
        <v>29</v>
      </c>
      <c r="Y145" t="s">
        <v>30</v>
      </c>
      <c r="Z145" t="s">
        <v>29</v>
      </c>
      <c r="AA145" t="s">
        <v>29</v>
      </c>
      <c r="AB145" t="s">
        <v>32</v>
      </c>
    </row>
    <row r="146" spans="1:28" outlineLevel="1" x14ac:dyDescent="0.45">
      <c r="A146">
        <v>8033429008</v>
      </c>
      <c r="B146" s="1">
        <v>44342</v>
      </c>
      <c r="C146" t="s">
        <v>4180</v>
      </c>
      <c r="D146" t="s">
        <v>4181</v>
      </c>
      <c r="E146" t="s">
        <v>142</v>
      </c>
      <c r="F146" t="s">
        <v>5651</v>
      </c>
      <c r="G146" t="s">
        <v>5671</v>
      </c>
      <c r="H146" s="9">
        <v>103892</v>
      </c>
      <c r="J146" t="s">
        <v>28</v>
      </c>
      <c r="K146" t="s">
        <v>30</v>
      </c>
      <c r="L146" t="s">
        <v>127</v>
      </c>
      <c r="M146" t="s">
        <v>30</v>
      </c>
      <c r="N146" t="s">
        <v>30</v>
      </c>
      <c r="O146" t="s">
        <v>29</v>
      </c>
      <c r="P146" t="s">
        <v>30</v>
      </c>
      <c r="Q146" t="s">
        <v>30</v>
      </c>
      <c r="R146" t="s">
        <v>30</v>
      </c>
      <c r="S146" t="s">
        <v>30</v>
      </c>
      <c r="T146" t="s">
        <v>30</v>
      </c>
      <c r="U146" t="s">
        <v>30</v>
      </c>
      <c r="V146" t="s">
        <v>30</v>
      </c>
      <c r="W146" t="s">
        <v>31</v>
      </c>
      <c r="X146" t="s">
        <v>29</v>
      </c>
      <c r="Y146" t="s">
        <v>29</v>
      </c>
      <c r="Z146" t="s">
        <v>29</v>
      </c>
      <c r="AA146" t="s">
        <v>30</v>
      </c>
      <c r="AB146" t="s">
        <v>1445</v>
      </c>
    </row>
    <row r="147" spans="1:28" outlineLevel="1" x14ac:dyDescent="0.45">
      <c r="A147">
        <v>2231739000</v>
      </c>
      <c r="B147" s="1">
        <v>44330</v>
      </c>
      <c r="C147" t="s">
        <v>708</v>
      </c>
      <c r="D147" t="s">
        <v>709</v>
      </c>
      <c r="E147" t="s">
        <v>142</v>
      </c>
      <c r="F147" t="s">
        <v>5651</v>
      </c>
      <c r="G147" t="s">
        <v>5671</v>
      </c>
      <c r="H147" s="9">
        <v>96173</v>
      </c>
      <c r="J147" t="s">
        <v>28</v>
      </c>
      <c r="K147" t="s">
        <v>30</v>
      </c>
      <c r="L147" t="s">
        <v>127</v>
      </c>
      <c r="M147" t="s">
        <v>30</v>
      </c>
      <c r="N147" t="s">
        <v>29</v>
      </c>
      <c r="O147" t="s">
        <v>29</v>
      </c>
      <c r="P147" t="s">
        <v>30</v>
      </c>
      <c r="Q147" t="s">
        <v>30</v>
      </c>
      <c r="R147" t="s">
        <v>30</v>
      </c>
      <c r="S147" t="s">
        <v>30</v>
      </c>
      <c r="T147" t="s">
        <v>30</v>
      </c>
      <c r="U147" t="s">
        <v>30</v>
      </c>
      <c r="V147" t="s">
        <v>30</v>
      </c>
      <c r="W147" t="s">
        <v>31</v>
      </c>
      <c r="X147" t="s">
        <v>29</v>
      </c>
      <c r="Y147" t="s">
        <v>29</v>
      </c>
      <c r="Z147" t="s">
        <v>29</v>
      </c>
      <c r="AA147" t="s">
        <v>30</v>
      </c>
      <c r="AB147" t="s">
        <v>43</v>
      </c>
    </row>
    <row r="148" spans="1:28" outlineLevel="1" x14ac:dyDescent="0.45">
      <c r="A148">
        <v>2320799009</v>
      </c>
      <c r="B148" s="1">
        <v>44331</v>
      </c>
      <c r="C148" t="s">
        <v>782</v>
      </c>
      <c r="D148" t="s">
        <v>783</v>
      </c>
      <c r="E148" t="s">
        <v>142</v>
      </c>
      <c r="F148" t="s">
        <v>5651</v>
      </c>
      <c r="G148" t="s">
        <v>5671</v>
      </c>
      <c r="H148" s="9">
        <v>95561</v>
      </c>
      <c r="J148" t="s">
        <v>28</v>
      </c>
      <c r="K148" t="s">
        <v>30</v>
      </c>
      <c r="L148" t="s">
        <v>127</v>
      </c>
      <c r="M148" t="s">
        <v>29</v>
      </c>
      <c r="N148" t="s">
        <v>30</v>
      </c>
      <c r="O148" t="s">
        <v>29</v>
      </c>
      <c r="P148" t="s">
        <v>30</v>
      </c>
      <c r="Q148" t="s">
        <v>29</v>
      </c>
      <c r="R148" t="s">
        <v>30</v>
      </c>
      <c r="S148" t="s">
        <v>30</v>
      </c>
      <c r="T148" t="s">
        <v>30</v>
      </c>
      <c r="U148" t="s">
        <v>29</v>
      </c>
      <c r="V148" t="s">
        <v>30</v>
      </c>
      <c r="W148" t="s">
        <v>33</v>
      </c>
      <c r="X148" t="s">
        <v>29</v>
      </c>
      <c r="Y148" t="s">
        <v>29</v>
      </c>
      <c r="Z148" t="s">
        <v>29</v>
      </c>
      <c r="AA148" t="s">
        <v>30</v>
      </c>
      <c r="AB148" t="s">
        <v>784</v>
      </c>
    </row>
    <row r="149" spans="1:28" outlineLevel="1" x14ac:dyDescent="0.45">
      <c r="A149">
        <v>1077919002</v>
      </c>
      <c r="B149" s="1">
        <v>44328</v>
      </c>
      <c r="C149" t="s">
        <v>298</v>
      </c>
      <c r="D149" t="s">
        <v>299</v>
      </c>
      <c r="E149" t="s">
        <v>142</v>
      </c>
      <c r="F149" t="s">
        <v>5651</v>
      </c>
      <c r="G149" t="s">
        <v>5663</v>
      </c>
      <c r="H149" s="9">
        <v>94995</v>
      </c>
      <c r="J149" t="s">
        <v>28</v>
      </c>
      <c r="K149" t="s">
        <v>29</v>
      </c>
      <c r="L149" t="s">
        <v>127</v>
      </c>
      <c r="M149" t="s">
        <v>29</v>
      </c>
      <c r="N149" t="s">
        <v>29</v>
      </c>
      <c r="O149" t="s">
        <v>29</v>
      </c>
      <c r="P149" t="s">
        <v>30</v>
      </c>
      <c r="Q149" t="s">
        <v>30</v>
      </c>
      <c r="R149" t="s">
        <v>29</v>
      </c>
      <c r="S149" t="s">
        <v>30</v>
      </c>
      <c r="T149" t="s">
        <v>30</v>
      </c>
      <c r="U149" t="s">
        <v>30</v>
      </c>
      <c r="V149" t="s">
        <v>30</v>
      </c>
      <c r="W149" t="s">
        <v>229</v>
      </c>
      <c r="X149" t="s">
        <v>29</v>
      </c>
      <c r="Y149" t="s">
        <v>29</v>
      </c>
      <c r="Z149" t="s">
        <v>29</v>
      </c>
      <c r="AA149" t="s">
        <v>30</v>
      </c>
      <c r="AB149" t="s">
        <v>45</v>
      </c>
    </row>
    <row r="150" spans="1:28" outlineLevel="1" x14ac:dyDescent="0.45">
      <c r="A150">
        <v>7570569005</v>
      </c>
      <c r="B150" s="1">
        <v>44341</v>
      </c>
      <c r="C150" t="s">
        <v>3237</v>
      </c>
      <c r="D150" t="s">
        <v>3238</v>
      </c>
      <c r="E150" t="s">
        <v>142</v>
      </c>
      <c r="F150" t="s">
        <v>5651</v>
      </c>
      <c r="G150" t="s">
        <v>5663</v>
      </c>
      <c r="H150" s="9">
        <v>94564</v>
      </c>
      <c r="J150" t="s">
        <v>28</v>
      </c>
      <c r="K150" t="s">
        <v>29</v>
      </c>
      <c r="L150" t="s">
        <v>127</v>
      </c>
      <c r="M150" t="s">
        <v>29</v>
      </c>
      <c r="N150" t="s">
        <v>29</v>
      </c>
      <c r="O150" t="s">
        <v>29</v>
      </c>
      <c r="P150" t="s">
        <v>29</v>
      </c>
      <c r="Q150" t="s">
        <v>30</v>
      </c>
      <c r="R150" t="s">
        <v>30</v>
      </c>
      <c r="S150" t="s">
        <v>30</v>
      </c>
      <c r="T150" t="s">
        <v>29</v>
      </c>
      <c r="U150" t="s">
        <v>29</v>
      </c>
      <c r="V150" t="s">
        <v>30</v>
      </c>
      <c r="W150" t="s">
        <v>60</v>
      </c>
      <c r="X150" t="s">
        <v>29</v>
      </c>
      <c r="Y150" t="s">
        <v>29</v>
      </c>
      <c r="Z150" t="s">
        <v>29</v>
      </c>
      <c r="AA150" t="s">
        <v>30</v>
      </c>
      <c r="AB150" t="s">
        <v>45</v>
      </c>
    </row>
    <row r="151" spans="1:28" outlineLevel="1" x14ac:dyDescent="0.45">
      <c r="A151">
        <v>7882248910</v>
      </c>
      <c r="B151" s="1">
        <v>44327</v>
      </c>
      <c r="C151" t="s">
        <v>3905</v>
      </c>
      <c r="D151" t="s">
        <v>3906</v>
      </c>
      <c r="E151" t="s">
        <v>142</v>
      </c>
      <c r="F151" t="s">
        <v>5651</v>
      </c>
      <c r="G151" t="s">
        <v>5720</v>
      </c>
      <c r="H151" s="9">
        <v>94227.5</v>
      </c>
      <c r="I151" t="s">
        <v>590</v>
      </c>
      <c r="J151" t="s">
        <v>28</v>
      </c>
      <c r="K151" t="s">
        <v>29</v>
      </c>
      <c r="L151" t="s">
        <v>127</v>
      </c>
      <c r="M151" t="s">
        <v>29</v>
      </c>
      <c r="N151" t="s">
        <v>30</v>
      </c>
      <c r="O151" t="s">
        <v>30</v>
      </c>
      <c r="P151" t="s">
        <v>30</v>
      </c>
      <c r="Q151" t="s">
        <v>30</v>
      </c>
      <c r="R151" t="s">
        <v>30</v>
      </c>
      <c r="S151" t="s">
        <v>30</v>
      </c>
      <c r="T151" t="s">
        <v>30</v>
      </c>
      <c r="U151" t="s">
        <v>30</v>
      </c>
      <c r="V151" t="s">
        <v>30</v>
      </c>
      <c r="W151" t="s">
        <v>31</v>
      </c>
      <c r="X151" t="s">
        <v>29</v>
      </c>
      <c r="Y151" t="s">
        <v>30</v>
      </c>
      <c r="Z151" t="s">
        <v>29</v>
      </c>
      <c r="AA151" t="s">
        <v>29</v>
      </c>
      <c r="AB151" t="s">
        <v>32</v>
      </c>
    </row>
    <row r="152" spans="1:28" outlineLevel="1" x14ac:dyDescent="0.45">
      <c r="A152">
        <v>1102669002</v>
      </c>
      <c r="B152" s="1">
        <v>44329</v>
      </c>
      <c r="C152" t="s">
        <v>435</v>
      </c>
      <c r="D152" t="s">
        <v>436</v>
      </c>
      <c r="E152" t="s">
        <v>142</v>
      </c>
      <c r="F152" t="s">
        <v>5651</v>
      </c>
      <c r="G152" t="s">
        <v>5693</v>
      </c>
      <c r="H152" s="9">
        <v>94170</v>
      </c>
      <c r="J152" t="s">
        <v>28</v>
      </c>
      <c r="K152" t="s">
        <v>29</v>
      </c>
      <c r="L152" t="s">
        <v>127</v>
      </c>
      <c r="M152" t="s">
        <v>29</v>
      </c>
      <c r="N152" t="s">
        <v>29</v>
      </c>
      <c r="O152" t="s">
        <v>29</v>
      </c>
      <c r="P152" t="s">
        <v>30</v>
      </c>
      <c r="Q152" t="s">
        <v>30</v>
      </c>
      <c r="R152" t="s">
        <v>30</v>
      </c>
      <c r="S152" t="s">
        <v>30</v>
      </c>
      <c r="T152" t="s">
        <v>30</v>
      </c>
      <c r="U152" t="s">
        <v>30</v>
      </c>
      <c r="V152" t="s">
        <v>30</v>
      </c>
      <c r="W152" t="s">
        <v>31</v>
      </c>
      <c r="X152" t="s">
        <v>29</v>
      </c>
      <c r="Y152" t="s">
        <v>30</v>
      </c>
      <c r="Z152" t="s">
        <v>29</v>
      </c>
      <c r="AA152" t="s">
        <v>29</v>
      </c>
      <c r="AB152" t="s">
        <v>32</v>
      </c>
    </row>
    <row r="153" spans="1:28" outlineLevel="1" x14ac:dyDescent="0.45">
      <c r="A153">
        <v>7555269000</v>
      </c>
      <c r="B153" s="1">
        <v>44341</v>
      </c>
      <c r="C153" t="s">
        <v>3063</v>
      </c>
      <c r="D153" t="s">
        <v>3064</v>
      </c>
      <c r="E153" t="s">
        <v>142</v>
      </c>
      <c r="F153" t="s">
        <v>5651</v>
      </c>
      <c r="G153" t="s">
        <v>5671</v>
      </c>
      <c r="H153" s="9">
        <v>91941.16</v>
      </c>
      <c r="J153" t="s">
        <v>28</v>
      </c>
      <c r="K153" t="s">
        <v>30</v>
      </c>
      <c r="L153" t="s">
        <v>127</v>
      </c>
      <c r="M153" t="s">
        <v>29</v>
      </c>
      <c r="N153" t="s">
        <v>29</v>
      </c>
      <c r="O153" t="s">
        <v>30</v>
      </c>
      <c r="P153" t="s">
        <v>30</v>
      </c>
      <c r="Q153" t="s">
        <v>30</v>
      </c>
      <c r="R153" t="s">
        <v>30</v>
      </c>
      <c r="S153" t="s">
        <v>30</v>
      </c>
      <c r="T153" t="s">
        <v>30</v>
      </c>
      <c r="U153" t="s">
        <v>30</v>
      </c>
      <c r="V153" t="s">
        <v>30</v>
      </c>
      <c r="W153" t="s">
        <v>31</v>
      </c>
      <c r="X153" t="s">
        <v>29</v>
      </c>
      <c r="Y153" t="s">
        <v>29</v>
      </c>
      <c r="Z153" t="s">
        <v>29</v>
      </c>
      <c r="AA153" t="s">
        <v>30</v>
      </c>
      <c r="AB153" t="s">
        <v>32</v>
      </c>
    </row>
    <row r="154" spans="1:28" outlineLevel="1" x14ac:dyDescent="0.45">
      <c r="A154">
        <v>8841059002</v>
      </c>
      <c r="B154" s="1">
        <v>44345</v>
      </c>
      <c r="C154" t="s">
        <v>4443</v>
      </c>
      <c r="D154" t="s">
        <v>4444</v>
      </c>
      <c r="E154" t="s">
        <v>142</v>
      </c>
      <c r="F154" t="s">
        <v>5651</v>
      </c>
      <c r="G154" t="s">
        <v>5693</v>
      </c>
      <c r="H154" s="9">
        <v>91500.87</v>
      </c>
      <c r="J154" t="s">
        <v>28</v>
      </c>
      <c r="K154" t="s">
        <v>30</v>
      </c>
      <c r="L154" t="s">
        <v>127</v>
      </c>
      <c r="M154" t="s">
        <v>30</v>
      </c>
      <c r="N154" t="s">
        <v>30</v>
      </c>
      <c r="O154" t="s">
        <v>29</v>
      </c>
      <c r="P154" t="s">
        <v>30</v>
      </c>
      <c r="Q154" t="s">
        <v>30</v>
      </c>
      <c r="R154" t="s">
        <v>30</v>
      </c>
      <c r="S154" t="s">
        <v>29</v>
      </c>
      <c r="T154" t="s">
        <v>30</v>
      </c>
      <c r="U154" t="s">
        <v>30</v>
      </c>
      <c r="V154" t="s">
        <v>30</v>
      </c>
      <c r="W154" t="s">
        <v>40</v>
      </c>
      <c r="X154" t="s">
        <v>29</v>
      </c>
      <c r="Y154" t="s">
        <v>29</v>
      </c>
      <c r="Z154" t="s">
        <v>29</v>
      </c>
      <c r="AA154" t="s">
        <v>29</v>
      </c>
      <c r="AB154" t="s">
        <v>2733</v>
      </c>
    </row>
    <row r="155" spans="1:28" outlineLevel="1" x14ac:dyDescent="0.45">
      <c r="A155">
        <v>1047739104</v>
      </c>
      <c r="B155" s="1">
        <v>44364</v>
      </c>
      <c r="C155" t="s">
        <v>202</v>
      </c>
      <c r="D155" t="s">
        <v>203</v>
      </c>
      <c r="E155" t="s">
        <v>142</v>
      </c>
      <c r="F155" t="s">
        <v>5651</v>
      </c>
      <c r="G155" t="s">
        <v>5671</v>
      </c>
      <c r="H155" s="9">
        <v>88240</v>
      </c>
      <c r="J155" t="s">
        <v>28</v>
      </c>
      <c r="K155" t="s">
        <v>30</v>
      </c>
      <c r="L155" t="s">
        <v>127</v>
      </c>
      <c r="M155" t="s">
        <v>29</v>
      </c>
      <c r="N155" t="s">
        <v>30</v>
      </c>
      <c r="O155" t="s">
        <v>29</v>
      </c>
      <c r="P155" t="s">
        <v>30</v>
      </c>
      <c r="Q155" t="s">
        <v>30</v>
      </c>
      <c r="R155" t="s">
        <v>30</v>
      </c>
      <c r="S155" t="s">
        <v>30</v>
      </c>
      <c r="T155" t="s">
        <v>30</v>
      </c>
      <c r="U155" t="s">
        <v>30</v>
      </c>
      <c r="V155" t="s">
        <v>30</v>
      </c>
      <c r="W155" t="s">
        <v>31</v>
      </c>
      <c r="X155" t="s">
        <v>29</v>
      </c>
      <c r="Y155" t="s">
        <v>29</v>
      </c>
      <c r="Z155" t="s">
        <v>29</v>
      </c>
      <c r="AA155" t="s">
        <v>29</v>
      </c>
      <c r="AB155" t="s">
        <v>62</v>
      </c>
    </row>
    <row r="156" spans="1:28" outlineLevel="1" x14ac:dyDescent="0.45">
      <c r="A156">
        <v>2724019005</v>
      </c>
      <c r="B156" s="1">
        <v>44334</v>
      </c>
      <c r="C156" t="s">
        <v>1441</v>
      </c>
      <c r="D156" t="s">
        <v>1442</v>
      </c>
      <c r="E156" t="s">
        <v>142</v>
      </c>
      <c r="F156" t="s">
        <v>5651</v>
      </c>
      <c r="G156" t="s">
        <v>5671</v>
      </c>
      <c r="H156" s="9">
        <v>88167.33</v>
      </c>
      <c r="J156" t="s">
        <v>28</v>
      </c>
      <c r="K156" t="s">
        <v>30</v>
      </c>
      <c r="L156" t="s">
        <v>127</v>
      </c>
      <c r="M156" t="s">
        <v>30</v>
      </c>
      <c r="N156" t="s">
        <v>30</v>
      </c>
      <c r="O156" t="s">
        <v>29</v>
      </c>
      <c r="P156" t="s">
        <v>30</v>
      </c>
      <c r="Q156" t="s">
        <v>30</v>
      </c>
      <c r="R156" t="s">
        <v>30</v>
      </c>
      <c r="S156" t="s">
        <v>30</v>
      </c>
      <c r="T156" t="s">
        <v>30</v>
      </c>
      <c r="U156" t="s">
        <v>30</v>
      </c>
      <c r="V156" t="s">
        <v>30</v>
      </c>
      <c r="W156" t="s">
        <v>33</v>
      </c>
      <c r="X156" t="s">
        <v>29</v>
      </c>
      <c r="Y156" t="s">
        <v>30</v>
      </c>
      <c r="Z156" t="s">
        <v>29</v>
      </c>
      <c r="AA156" t="s">
        <v>29</v>
      </c>
      <c r="AB156" t="s">
        <v>32</v>
      </c>
    </row>
    <row r="157" spans="1:28" outlineLevel="1" x14ac:dyDescent="0.45">
      <c r="A157">
        <v>7575109006</v>
      </c>
      <c r="B157" s="1">
        <v>44341</v>
      </c>
      <c r="C157" t="s">
        <v>3276</v>
      </c>
      <c r="D157" t="s">
        <v>3277</v>
      </c>
      <c r="E157" t="s">
        <v>142</v>
      </c>
      <c r="F157" t="s">
        <v>5651</v>
      </c>
      <c r="G157" t="s">
        <v>5718</v>
      </c>
      <c r="H157" s="9">
        <v>87636.2</v>
      </c>
      <c r="I157" t="s">
        <v>590</v>
      </c>
      <c r="J157" t="s">
        <v>28</v>
      </c>
      <c r="K157" t="s">
        <v>29</v>
      </c>
      <c r="L157" t="s">
        <v>127</v>
      </c>
      <c r="M157" t="s">
        <v>29</v>
      </c>
      <c r="N157" t="s">
        <v>30</v>
      </c>
      <c r="O157" t="s">
        <v>29</v>
      </c>
      <c r="P157" t="s">
        <v>30</v>
      </c>
      <c r="Q157" t="s">
        <v>30</v>
      </c>
      <c r="R157" t="s">
        <v>30</v>
      </c>
      <c r="S157" t="s">
        <v>30</v>
      </c>
      <c r="T157" t="s">
        <v>30</v>
      </c>
      <c r="U157" t="s">
        <v>30</v>
      </c>
      <c r="V157" t="s">
        <v>30</v>
      </c>
      <c r="W157" t="s">
        <v>31</v>
      </c>
      <c r="X157" t="s">
        <v>29</v>
      </c>
      <c r="Y157" t="s">
        <v>30</v>
      </c>
      <c r="Z157" t="s">
        <v>29</v>
      </c>
      <c r="AA157" t="s">
        <v>29</v>
      </c>
      <c r="AB157" t="s">
        <v>32</v>
      </c>
    </row>
    <row r="158" spans="1:28" outlineLevel="1" x14ac:dyDescent="0.45">
      <c r="A158">
        <v>1102729007</v>
      </c>
      <c r="B158" s="1">
        <v>44329</v>
      </c>
      <c r="C158" t="s">
        <v>439</v>
      </c>
      <c r="D158" t="s">
        <v>440</v>
      </c>
      <c r="E158" t="s">
        <v>142</v>
      </c>
      <c r="F158" t="s">
        <v>5651</v>
      </c>
      <c r="G158" t="s">
        <v>5718</v>
      </c>
      <c r="H158" s="9">
        <v>79174</v>
      </c>
      <c r="J158" t="s">
        <v>28</v>
      </c>
      <c r="K158" t="s">
        <v>29</v>
      </c>
      <c r="L158" t="s">
        <v>127</v>
      </c>
      <c r="M158" t="s">
        <v>30</v>
      </c>
      <c r="N158" t="s">
        <v>30</v>
      </c>
      <c r="O158" t="s">
        <v>30</v>
      </c>
      <c r="P158" t="s">
        <v>30</v>
      </c>
      <c r="Q158" t="s">
        <v>30</v>
      </c>
      <c r="R158" t="s">
        <v>30</v>
      </c>
      <c r="S158" t="s">
        <v>30</v>
      </c>
      <c r="T158" t="s">
        <v>30</v>
      </c>
      <c r="U158" t="s">
        <v>30</v>
      </c>
      <c r="V158" t="s">
        <v>30</v>
      </c>
      <c r="W158" t="s">
        <v>40</v>
      </c>
      <c r="X158" t="s">
        <v>29</v>
      </c>
      <c r="Y158" t="s">
        <v>29</v>
      </c>
      <c r="Z158" t="s">
        <v>29</v>
      </c>
      <c r="AA158" t="s">
        <v>30</v>
      </c>
      <c r="AB158" t="s">
        <v>32</v>
      </c>
    </row>
    <row r="159" spans="1:28" outlineLevel="1" x14ac:dyDescent="0.45">
      <c r="A159">
        <v>7522948904</v>
      </c>
      <c r="B159" s="1">
        <v>44323</v>
      </c>
      <c r="C159" t="s">
        <v>2681</v>
      </c>
      <c r="D159" t="s">
        <v>2682</v>
      </c>
      <c r="E159" t="s">
        <v>142</v>
      </c>
      <c r="F159" t="s">
        <v>5651</v>
      </c>
      <c r="G159" t="s">
        <v>5718</v>
      </c>
      <c r="H159" s="9">
        <v>77676</v>
      </c>
      <c r="I159" t="s">
        <v>123</v>
      </c>
      <c r="J159" t="s">
        <v>28</v>
      </c>
      <c r="K159" t="s">
        <v>29</v>
      </c>
      <c r="L159" t="s">
        <v>127</v>
      </c>
      <c r="M159" t="s">
        <v>30</v>
      </c>
      <c r="N159" t="s">
        <v>30</v>
      </c>
      <c r="O159" t="s">
        <v>30</v>
      </c>
      <c r="P159" t="s">
        <v>30</v>
      </c>
      <c r="Q159" t="s">
        <v>30</v>
      </c>
      <c r="R159" t="s">
        <v>30</v>
      </c>
      <c r="S159" t="s">
        <v>30</v>
      </c>
      <c r="T159" t="s">
        <v>30</v>
      </c>
      <c r="U159" t="s">
        <v>30</v>
      </c>
      <c r="V159" t="s">
        <v>30</v>
      </c>
      <c r="W159" t="s">
        <v>31</v>
      </c>
      <c r="X159" t="s">
        <v>29</v>
      </c>
      <c r="Y159" t="s">
        <v>29</v>
      </c>
      <c r="Z159" t="s">
        <v>29</v>
      </c>
      <c r="AA159" t="s">
        <v>30</v>
      </c>
      <c r="AB159" t="s">
        <v>39</v>
      </c>
    </row>
    <row r="160" spans="1:28" outlineLevel="1" x14ac:dyDescent="0.45">
      <c r="A160">
        <v>8853349003</v>
      </c>
      <c r="B160" s="1">
        <v>44345</v>
      </c>
      <c r="C160" t="s">
        <v>4517</v>
      </c>
      <c r="D160" t="s">
        <v>4518</v>
      </c>
      <c r="E160" t="s">
        <v>142</v>
      </c>
      <c r="F160" t="s">
        <v>5651</v>
      </c>
      <c r="G160" t="s">
        <v>5671</v>
      </c>
      <c r="H160" s="9">
        <v>75125.440000000002</v>
      </c>
      <c r="J160" t="s">
        <v>28</v>
      </c>
      <c r="K160" t="s">
        <v>30</v>
      </c>
      <c r="L160" t="s">
        <v>127</v>
      </c>
      <c r="M160" t="s">
        <v>29</v>
      </c>
      <c r="N160" t="s">
        <v>29</v>
      </c>
      <c r="O160" t="s">
        <v>29</v>
      </c>
      <c r="P160" t="s">
        <v>30</v>
      </c>
      <c r="Q160" t="s">
        <v>29</v>
      </c>
      <c r="R160" t="s">
        <v>29</v>
      </c>
      <c r="S160" t="s">
        <v>30</v>
      </c>
      <c r="T160" t="s">
        <v>30</v>
      </c>
      <c r="U160" t="s">
        <v>30</v>
      </c>
      <c r="V160" t="s">
        <v>29</v>
      </c>
      <c r="W160" t="s">
        <v>33</v>
      </c>
      <c r="X160" t="s">
        <v>29</v>
      </c>
      <c r="Y160" t="s">
        <v>29</v>
      </c>
      <c r="Z160" t="s">
        <v>29</v>
      </c>
      <c r="AA160" t="s">
        <v>29</v>
      </c>
      <c r="AB160" t="s">
        <v>32</v>
      </c>
    </row>
    <row r="161" spans="1:28" outlineLevel="1" x14ac:dyDescent="0.45">
      <c r="A161">
        <v>3710809010</v>
      </c>
      <c r="B161" s="1">
        <v>44335</v>
      </c>
      <c r="C161" t="s">
        <v>1848</v>
      </c>
      <c r="D161" t="s">
        <v>1849</v>
      </c>
      <c r="E161" t="s">
        <v>142</v>
      </c>
      <c r="F161" t="s">
        <v>5651</v>
      </c>
      <c r="G161" t="s">
        <v>5663</v>
      </c>
      <c r="H161" s="9">
        <v>73238.12</v>
      </c>
      <c r="J161" t="s">
        <v>28</v>
      </c>
      <c r="K161" t="s">
        <v>29</v>
      </c>
      <c r="L161" t="s">
        <v>127</v>
      </c>
      <c r="M161" t="s">
        <v>29</v>
      </c>
      <c r="N161" t="s">
        <v>29</v>
      </c>
      <c r="O161" t="s">
        <v>29</v>
      </c>
      <c r="P161" t="s">
        <v>30</v>
      </c>
      <c r="Q161" t="s">
        <v>30</v>
      </c>
      <c r="R161" t="s">
        <v>30</v>
      </c>
      <c r="S161" t="s">
        <v>30</v>
      </c>
      <c r="T161" t="s">
        <v>30</v>
      </c>
      <c r="U161" t="s">
        <v>30</v>
      </c>
      <c r="V161" t="s">
        <v>30</v>
      </c>
      <c r="W161" t="s">
        <v>31</v>
      </c>
      <c r="X161" t="s">
        <v>29</v>
      </c>
      <c r="Y161" t="s">
        <v>30</v>
      </c>
      <c r="Z161" t="s">
        <v>29</v>
      </c>
      <c r="AA161" t="s">
        <v>29</v>
      </c>
      <c r="AB161" t="s">
        <v>39</v>
      </c>
    </row>
    <row r="162" spans="1:28" outlineLevel="1" x14ac:dyDescent="0.45">
      <c r="A162">
        <v>3699369007</v>
      </c>
      <c r="B162" s="1">
        <v>44335</v>
      </c>
      <c r="C162" t="s">
        <v>1765</v>
      </c>
      <c r="D162" t="s">
        <v>1766</v>
      </c>
      <c r="E162" t="s">
        <v>142</v>
      </c>
      <c r="F162" t="s">
        <v>5651</v>
      </c>
      <c r="G162" t="s">
        <v>5693</v>
      </c>
      <c r="H162" s="9">
        <v>73127</v>
      </c>
      <c r="I162" t="s">
        <v>35</v>
      </c>
      <c r="J162" t="s">
        <v>28</v>
      </c>
      <c r="K162" t="s">
        <v>30</v>
      </c>
      <c r="L162" t="s">
        <v>127</v>
      </c>
      <c r="M162" t="s">
        <v>29</v>
      </c>
      <c r="N162" t="s">
        <v>30</v>
      </c>
      <c r="O162" t="s">
        <v>30</v>
      </c>
      <c r="P162" t="s">
        <v>30</v>
      </c>
      <c r="Q162" t="s">
        <v>30</v>
      </c>
      <c r="R162" t="s">
        <v>30</v>
      </c>
      <c r="S162" t="s">
        <v>30</v>
      </c>
      <c r="T162" t="s">
        <v>30</v>
      </c>
      <c r="U162" t="s">
        <v>30</v>
      </c>
      <c r="V162" t="s">
        <v>30</v>
      </c>
      <c r="W162" t="s">
        <v>33</v>
      </c>
      <c r="X162" t="s">
        <v>29</v>
      </c>
      <c r="Y162" t="s">
        <v>29</v>
      </c>
      <c r="Z162" t="s">
        <v>29</v>
      </c>
      <c r="AA162" t="s">
        <v>30</v>
      </c>
      <c r="AB162" t="s">
        <v>32</v>
      </c>
    </row>
    <row r="163" spans="1:28" outlineLevel="1" x14ac:dyDescent="0.45">
      <c r="A163">
        <v>8857759005</v>
      </c>
      <c r="B163" s="1">
        <v>44345</v>
      </c>
      <c r="C163" t="s">
        <v>4539</v>
      </c>
      <c r="D163" t="s">
        <v>4540</v>
      </c>
      <c r="E163" t="s">
        <v>142</v>
      </c>
      <c r="F163" t="s">
        <v>5651</v>
      </c>
      <c r="G163" t="s">
        <v>5720</v>
      </c>
      <c r="H163" s="9">
        <v>69343.89</v>
      </c>
      <c r="J163" t="s">
        <v>28</v>
      </c>
      <c r="K163" t="s">
        <v>29</v>
      </c>
      <c r="L163" t="s">
        <v>127</v>
      </c>
      <c r="M163" t="s">
        <v>29</v>
      </c>
      <c r="N163" t="s">
        <v>29</v>
      </c>
      <c r="O163" t="s">
        <v>29</v>
      </c>
      <c r="P163" t="s">
        <v>30</v>
      </c>
      <c r="Q163" t="s">
        <v>30</v>
      </c>
      <c r="R163" t="s">
        <v>30</v>
      </c>
      <c r="S163" t="s">
        <v>30</v>
      </c>
      <c r="T163" t="s">
        <v>30</v>
      </c>
      <c r="U163" t="s">
        <v>29</v>
      </c>
      <c r="V163" t="s">
        <v>30</v>
      </c>
      <c r="W163" t="s">
        <v>40</v>
      </c>
      <c r="X163" t="s">
        <v>29</v>
      </c>
      <c r="Y163" t="s">
        <v>29</v>
      </c>
      <c r="Z163" t="s">
        <v>29</v>
      </c>
      <c r="AA163" t="s">
        <v>29</v>
      </c>
      <c r="AB163" t="s">
        <v>32</v>
      </c>
    </row>
    <row r="164" spans="1:28" outlineLevel="1" x14ac:dyDescent="0.45">
      <c r="A164">
        <v>4901169005</v>
      </c>
      <c r="B164" s="1">
        <v>44336</v>
      </c>
      <c r="C164" t="s">
        <v>2048</v>
      </c>
      <c r="D164" t="s">
        <v>1766</v>
      </c>
      <c r="E164" t="s">
        <v>142</v>
      </c>
      <c r="F164" t="s">
        <v>5651</v>
      </c>
      <c r="G164" t="s">
        <v>5693</v>
      </c>
      <c r="H164" s="9">
        <v>69079</v>
      </c>
      <c r="I164" t="s">
        <v>35</v>
      </c>
      <c r="J164" t="s">
        <v>28</v>
      </c>
      <c r="K164" t="s">
        <v>30</v>
      </c>
      <c r="L164" t="s">
        <v>127</v>
      </c>
      <c r="M164" t="s">
        <v>29</v>
      </c>
      <c r="N164" t="s">
        <v>29</v>
      </c>
      <c r="O164" t="s">
        <v>29</v>
      </c>
      <c r="P164" t="s">
        <v>30</v>
      </c>
      <c r="Q164" t="s">
        <v>30</v>
      </c>
      <c r="R164" t="s">
        <v>30</v>
      </c>
      <c r="S164" t="s">
        <v>30</v>
      </c>
      <c r="T164" t="s">
        <v>30</v>
      </c>
      <c r="U164" t="s">
        <v>30</v>
      </c>
      <c r="V164" t="s">
        <v>30</v>
      </c>
      <c r="W164" t="s">
        <v>33</v>
      </c>
      <c r="X164" t="s">
        <v>29</v>
      </c>
      <c r="Y164" t="s">
        <v>29</v>
      </c>
      <c r="Z164" t="s">
        <v>29</v>
      </c>
      <c r="AA164" t="s">
        <v>30</v>
      </c>
      <c r="AB164" t="s">
        <v>32</v>
      </c>
    </row>
    <row r="165" spans="1:28" outlineLevel="1" x14ac:dyDescent="0.45">
      <c r="A165">
        <v>7514959010</v>
      </c>
      <c r="B165" s="1">
        <v>44341</v>
      </c>
      <c r="C165" t="s">
        <v>2596</v>
      </c>
      <c r="D165" t="s">
        <v>2597</v>
      </c>
      <c r="E165" t="s">
        <v>142</v>
      </c>
      <c r="F165" t="s">
        <v>5651</v>
      </c>
      <c r="G165" t="s">
        <v>5693</v>
      </c>
      <c r="H165" s="9">
        <v>65532.959999999999</v>
      </c>
      <c r="J165" t="s">
        <v>28</v>
      </c>
      <c r="K165" t="s">
        <v>29</v>
      </c>
      <c r="L165" t="s">
        <v>127</v>
      </c>
      <c r="M165" t="s">
        <v>30</v>
      </c>
      <c r="N165" t="s">
        <v>30</v>
      </c>
      <c r="O165" t="s">
        <v>30</v>
      </c>
      <c r="P165" t="s">
        <v>30</v>
      </c>
      <c r="Q165" t="s">
        <v>30</v>
      </c>
      <c r="R165" t="s">
        <v>30</v>
      </c>
      <c r="S165" t="s">
        <v>30</v>
      </c>
      <c r="T165" t="s">
        <v>30</v>
      </c>
      <c r="U165" t="s">
        <v>30</v>
      </c>
      <c r="V165" t="s">
        <v>30</v>
      </c>
      <c r="W165" t="s">
        <v>31</v>
      </c>
      <c r="X165" t="s">
        <v>29</v>
      </c>
      <c r="Y165" t="s">
        <v>29</v>
      </c>
      <c r="Z165" t="s">
        <v>29</v>
      </c>
      <c r="AA165" t="s">
        <v>30</v>
      </c>
      <c r="AB165" t="s">
        <v>32</v>
      </c>
    </row>
    <row r="166" spans="1:28" outlineLevel="1" x14ac:dyDescent="0.45">
      <c r="A166">
        <v>7575308904</v>
      </c>
      <c r="B166" s="1">
        <v>44323</v>
      </c>
      <c r="C166" t="s">
        <v>3280</v>
      </c>
      <c r="D166" t="s">
        <v>3281</v>
      </c>
      <c r="E166" t="s">
        <v>142</v>
      </c>
      <c r="F166" t="s">
        <v>5651</v>
      </c>
      <c r="G166" t="s">
        <v>5671</v>
      </c>
      <c r="H166" s="9">
        <v>64851.29</v>
      </c>
      <c r="J166" t="s">
        <v>28</v>
      </c>
      <c r="K166" t="s">
        <v>30</v>
      </c>
      <c r="L166" t="s">
        <v>127</v>
      </c>
      <c r="M166" t="s">
        <v>29</v>
      </c>
      <c r="N166" t="s">
        <v>29</v>
      </c>
      <c r="O166" t="s">
        <v>29</v>
      </c>
      <c r="P166" t="s">
        <v>30</v>
      </c>
      <c r="Q166" t="s">
        <v>30</v>
      </c>
      <c r="R166" t="s">
        <v>30</v>
      </c>
      <c r="S166" t="s">
        <v>30</v>
      </c>
      <c r="T166" t="s">
        <v>30</v>
      </c>
      <c r="U166" t="s">
        <v>30</v>
      </c>
      <c r="V166" t="s">
        <v>30</v>
      </c>
      <c r="W166" t="s">
        <v>40</v>
      </c>
      <c r="X166" t="s">
        <v>29</v>
      </c>
      <c r="Y166" t="s">
        <v>29</v>
      </c>
      <c r="Z166" t="s">
        <v>29</v>
      </c>
      <c r="AA166" t="s">
        <v>30</v>
      </c>
      <c r="AB166" t="s">
        <v>32</v>
      </c>
    </row>
    <row r="167" spans="1:28" outlineLevel="1" x14ac:dyDescent="0.45">
      <c r="A167">
        <v>8925859003</v>
      </c>
      <c r="B167" s="1">
        <v>44345</v>
      </c>
      <c r="C167" t="s">
        <v>4871</v>
      </c>
      <c r="D167" t="s">
        <v>4872</v>
      </c>
      <c r="E167" t="s">
        <v>142</v>
      </c>
      <c r="F167" t="s">
        <v>5651</v>
      </c>
      <c r="G167" t="s">
        <v>5663</v>
      </c>
      <c r="H167" s="9">
        <v>64671.32</v>
      </c>
      <c r="J167" t="s">
        <v>28</v>
      </c>
      <c r="K167" t="s">
        <v>29</v>
      </c>
      <c r="L167" t="s">
        <v>127</v>
      </c>
      <c r="M167" t="s">
        <v>29</v>
      </c>
      <c r="N167" t="s">
        <v>30</v>
      </c>
      <c r="O167" t="s">
        <v>30</v>
      </c>
      <c r="P167" t="s">
        <v>30</v>
      </c>
      <c r="Q167" t="s">
        <v>29</v>
      </c>
      <c r="R167" t="s">
        <v>30</v>
      </c>
      <c r="S167" t="s">
        <v>30</v>
      </c>
      <c r="T167" t="s">
        <v>30</v>
      </c>
      <c r="U167" t="s">
        <v>30</v>
      </c>
      <c r="V167" t="s">
        <v>30</v>
      </c>
      <c r="W167" t="s">
        <v>31</v>
      </c>
      <c r="X167" t="s">
        <v>29</v>
      </c>
      <c r="Y167" t="s">
        <v>29</v>
      </c>
      <c r="Z167" t="s">
        <v>29</v>
      </c>
      <c r="AA167" t="s">
        <v>29</v>
      </c>
      <c r="AB167" t="s">
        <v>32</v>
      </c>
    </row>
    <row r="168" spans="1:28" outlineLevel="1" x14ac:dyDescent="0.45">
      <c r="A168">
        <v>9924089000</v>
      </c>
      <c r="B168" s="1">
        <v>44351</v>
      </c>
      <c r="C168" t="s">
        <v>5459</v>
      </c>
      <c r="D168" t="s">
        <v>5460</v>
      </c>
      <c r="E168" t="s">
        <v>142</v>
      </c>
      <c r="F168" t="s">
        <v>5651</v>
      </c>
      <c r="G168" t="s">
        <v>5693</v>
      </c>
      <c r="H168" s="9">
        <v>62273.17</v>
      </c>
      <c r="J168" t="s">
        <v>28</v>
      </c>
      <c r="K168" t="s">
        <v>30</v>
      </c>
      <c r="L168" t="s">
        <v>127</v>
      </c>
      <c r="M168" t="s">
        <v>30</v>
      </c>
      <c r="N168" t="s">
        <v>30</v>
      </c>
      <c r="O168" t="s">
        <v>30</v>
      </c>
      <c r="P168" t="s">
        <v>30</v>
      </c>
      <c r="Q168" t="s">
        <v>30</v>
      </c>
      <c r="R168" t="s">
        <v>30</v>
      </c>
      <c r="S168" t="s">
        <v>30</v>
      </c>
      <c r="T168" t="s">
        <v>30</v>
      </c>
      <c r="U168" t="s">
        <v>30</v>
      </c>
      <c r="V168" t="s">
        <v>30</v>
      </c>
      <c r="W168" t="s">
        <v>40</v>
      </c>
      <c r="X168" t="s">
        <v>29</v>
      </c>
      <c r="Y168" t="s">
        <v>29</v>
      </c>
      <c r="Z168" t="s">
        <v>29</v>
      </c>
      <c r="AA168" t="s">
        <v>29</v>
      </c>
      <c r="AB168" t="s">
        <v>1157</v>
      </c>
    </row>
    <row r="169" spans="1:28" outlineLevel="1" x14ac:dyDescent="0.45">
      <c r="A169">
        <v>5241719002</v>
      </c>
      <c r="B169" s="1">
        <v>44337</v>
      </c>
      <c r="C169" t="s">
        <v>2276</v>
      </c>
      <c r="D169" t="s">
        <v>1766</v>
      </c>
      <c r="E169" t="s">
        <v>142</v>
      </c>
      <c r="F169" t="s">
        <v>5651</v>
      </c>
      <c r="G169" t="s">
        <v>5693</v>
      </c>
      <c r="H169" s="9">
        <v>54935</v>
      </c>
      <c r="I169" t="s">
        <v>35</v>
      </c>
      <c r="J169" t="s">
        <v>28</v>
      </c>
      <c r="K169" t="s">
        <v>30</v>
      </c>
      <c r="L169" t="s">
        <v>127</v>
      </c>
      <c r="M169" t="s">
        <v>29</v>
      </c>
      <c r="N169" t="s">
        <v>30</v>
      </c>
      <c r="O169" t="s">
        <v>30</v>
      </c>
      <c r="P169" t="s">
        <v>30</v>
      </c>
      <c r="Q169" t="s">
        <v>30</v>
      </c>
      <c r="R169" t="s">
        <v>30</v>
      </c>
      <c r="S169" t="s">
        <v>30</v>
      </c>
      <c r="T169" t="s">
        <v>30</v>
      </c>
      <c r="U169" t="s">
        <v>30</v>
      </c>
      <c r="V169" t="s">
        <v>30</v>
      </c>
      <c r="W169" t="s">
        <v>40</v>
      </c>
      <c r="X169" t="s">
        <v>29</v>
      </c>
      <c r="Y169" t="s">
        <v>29</v>
      </c>
      <c r="Z169" t="s">
        <v>29</v>
      </c>
      <c r="AA169" t="s">
        <v>30</v>
      </c>
      <c r="AB169" t="s">
        <v>32</v>
      </c>
    </row>
    <row r="170" spans="1:28" outlineLevel="1" x14ac:dyDescent="0.45">
      <c r="A170">
        <v>7515458901</v>
      </c>
      <c r="B170" s="1">
        <v>44323</v>
      </c>
      <c r="C170" t="s">
        <v>2604</v>
      </c>
      <c r="D170" t="s">
        <v>2605</v>
      </c>
      <c r="E170" t="s">
        <v>142</v>
      </c>
      <c r="F170" t="s">
        <v>5651</v>
      </c>
      <c r="G170" t="s">
        <v>5663</v>
      </c>
      <c r="H170" s="9">
        <v>54909</v>
      </c>
      <c r="J170" t="s">
        <v>28</v>
      </c>
      <c r="K170" t="s">
        <v>29</v>
      </c>
      <c r="L170" t="s">
        <v>127</v>
      </c>
      <c r="M170" t="s">
        <v>29</v>
      </c>
      <c r="N170" t="s">
        <v>30</v>
      </c>
      <c r="O170" t="s">
        <v>29</v>
      </c>
      <c r="P170" t="s">
        <v>30</v>
      </c>
      <c r="Q170" t="s">
        <v>30</v>
      </c>
      <c r="R170" t="s">
        <v>30</v>
      </c>
      <c r="S170" t="s">
        <v>30</v>
      </c>
      <c r="T170" t="s">
        <v>30</v>
      </c>
      <c r="U170" t="s">
        <v>30</v>
      </c>
      <c r="V170" t="s">
        <v>30</v>
      </c>
      <c r="W170" t="s">
        <v>31</v>
      </c>
      <c r="X170" t="s">
        <v>29</v>
      </c>
      <c r="Y170" t="s">
        <v>29</v>
      </c>
      <c r="Z170" t="s">
        <v>30</v>
      </c>
      <c r="AA170" t="s">
        <v>30</v>
      </c>
      <c r="AB170" t="s">
        <v>228</v>
      </c>
    </row>
    <row r="171" spans="1:28" outlineLevel="1" x14ac:dyDescent="0.45">
      <c r="A171">
        <v>8824989008</v>
      </c>
      <c r="B171" s="1">
        <v>44345</v>
      </c>
      <c r="C171" t="s">
        <v>4362</v>
      </c>
      <c r="D171" t="s">
        <v>4363</v>
      </c>
      <c r="E171" t="s">
        <v>142</v>
      </c>
      <c r="F171" t="s">
        <v>5651</v>
      </c>
      <c r="G171" t="s">
        <v>5720</v>
      </c>
      <c r="H171" s="9">
        <v>53460.35</v>
      </c>
      <c r="J171" t="s">
        <v>28</v>
      </c>
      <c r="K171" t="s">
        <v>30</v>
      </c>
      <c r="L171" t="s">
        <v>127</v>
      </c>
      <c r="M171" t="s">
        <v>29</v>
      </c>
      <c r="N171" t="s">
        <v>30</v>
      </c>
      <c r="O171" t="s">
        <v>29</v>
      </c>
      <c r="P171" t="s">
        <v>30</v>
      </c>
      <c r="Q171" t="s">
        <v>29</v>
      </c>
      <c r="R171" t="s">
        <v>30</v>
      </c>
      <c r="S171" t="s">
        <v>30</v>
      </c>
      <c r="T171" t="s">
        <v>30</v>
      </c>
      <c r="U171" t="s">
        <v>30</v>
      </c>
      <c r="V171" t="s">
        <v>30</v>
      </c>
      <c r="W171" t="s">
        <v>40</v>
      </c>
      <c r="X171" t="s">
        <v>29</v>
      </c>
      <c r="Y171" t="s">
        <v>29</v>
      </c>
      <c r="Z171" t="s">
        <v>29</v>
      </c>
      <c r="AA171" t="s">
        <v>29</v>
      </c>
      <c r="AB171" t="s">
        <v>101</v>
      </c>
    </row>
    <row r="172" spans="1:28" outlineLevel="1" x14ac:dyDescent="0.45">
      <c r="A172">
        <v>4898139005</v>
      </c>
      <c r="B172" s="1">
        <v>44336</v>
      </c>
      <c r="C172" t="s">
        <v>2032</v>
      </c>
      <c r="D172" t="s">
        <v>1766</v>
      </c>
      <c r="E172" t="s">
        <v>142</v>
      </c>
      <c r="F172" t="s">
        <v>5651</v>
      </c>
      <c r="G172" t="s">
        <v>5693</v>
      </c>
      <c r="H172" s="9">
        <v>52625</v>
      </c>
      <c r="I172" t="s">
        <v>35</v>
      </c>
      <c r="J172" t="s">
        <v>28</v>
      </c>
      <c r="K172" t="s">
        <v>30</v>
      </c>
      <c r="L172" t="s">
        <v>127</v>
      </c>
      <c r="M172" t="s">
        <v>29</v>
      </c>
      <c r="N172" t="s">
        <v>30</v>
      </c>
      <c r="O172" t="s">
        <v>30</v>
      </c>
      <c r="P172" t="s">
        <v>30</v>
      </c>
      <c r="Q172" t="s">
        <v>30</v>
      </c>
      <c r="R172" t="s">
        <v>30</v>
      </c>
      <c r="S172" t="s">
        <v>30</v>
      </c>
      <c r="T172" t="s">
        <v>30</v>
      </c>
      <c r="U172" t="s">
        <v>30</v>
      </c>
      <c r="V172" t="s">
        <v>30</v>
      </c>
      <c r="W172" t="s">
        <v>40</v>
      </c>
      <c r="X172" t="s">
        <v>29</v>
      </c>
      <c r="Y172" t="s">
        <v>29</v>
      </c>
      <c r="Z172" t="s">
        <v>29</v>
      </c>
      <c r="AA172" t="s">
        <v>30</v>
      </c>
      <c r="AB172" t="s">
        <v>32</v>
      </c>
    </row>
    <row r="173" spans="1:28" outlineLevel="1" x14ac:dyDescent="0.45">
      <c r="A173">
        <v>8915979000</v>
      </c>
      <c r="B173" s="1">
        <v>44345</v>
      </c>
      <c r="C173" t="s">
        <v>4828</v>
      </c>
      <c r="D173" t="s">
        <v>4829</v>
      </c>
      <c r="E173" t="s">
        <v>142</v>
      </c>
      <c r="F173" t="s">
        <v>5651</v>
      </c>
      <c r="G173" t="s">
        <v>5815</v>
      </c>
      <c r="H173" s="9">
        <v>52523.89</v>
      </c>
      <c r="J173" t="s">
        <v>28</v>
      </c>
      <c r="K173" t="s">
        <v>29</v>
      </c>
      <c r="L173" t="s">
        <v>127</v>
      </c>
      <c r="M173" t="s">
        <v>30</v>
      </c>
      <c r="N173" t="s">
        <v>29</v>
      </c>
      <c r="O173" t="s">
        <v>29</v>
      </c>
      <c r="P173" t="s">
        <v>30</v>
      </c>
      <c r="Q173" t="s">
        <v>30</v>
      </c>
      <c r="R173" t="s">
        <v>30</v>
      </c>
      <c r="S173" t="s">
        <v>30</v>
      </c>
      <c r="T173" t="s">
        <v>30</v>
      </c>
      <c r="U173" t="s">
        <v>30</v>
      </c>
      <c r="V173" t="s">
        <v>30</v>
      </c>
      <c r="W173" t="s">
        <v>40</v>
      </c>
      <c r="X173" t="s">
        <v>29</v>
      </c>
      <c r="Y173" t="s">
        <v>29</v>
      </c>
      <c r="Z173" t="s">
        <v>29</v>
      </c>
      <c r="AA173" t="s">
        <v>29</v>
      </c>
      <c r="AB173" t="s">
        <v>32</v>
      </c>
    </row>
    <row r="174" spans="1:28" outlineLevel="1" x14ac:dyDescent="0.45">
      <c r="A174">
        <v>4884959003</v>
      </c>
      <c r="B174" s="1">
        <v>44336</v>
      </c>
      <c r="C174" t="s">
        <v>1956</v>
      </c>
      <c r="D174" t="s">
        <v>1766</v>
      </c>
      <c r="E174" t="s">
        <v>142</v>
      </c>
      <c r="F174" t="s">
        <v>5651</v>
      </c>
      <c r="G174" t="s">
        <v>5693</v>
      </c>
      <c r="H174" s="9">
        <v>49644</v>
      </c>
      <c r="I174" t="s">
        <v>35</v>
      </c>
      <c r="J174" t="s">
        <v>28</v>
      </c>
      <c r="K174" t="s">
        <v>30</v>
      </c>
      <c r="L174" t="s">
        <v>127</v>
      </c>
      <c r="M174" t="s">
        <v>29</v>
      </c>
      <c r="N174" t="s">
        <v>30</v>
      </c>
      <c r="O174" t="s">
        <v>29</v>
      </c>
      <c r="P174" t="s">
        <v>30</v>
      </c>
      <c r="Q174" t="s">
        <v>30</v>
      </c>
      <c r="R174" t="s">
        <v>30</v>
      </c>
      <c r="S174" t="s">
        <v>30</v>
      </c>
      <c r="T174" t="s">
        <v>30</v>
      </c>
      <c r="U174" t="s">
        <v>30</v>
      </c>
      <c r="V174" t="s">
        <v>30</v>
      </c>
      <c r="W174" t="s">
        <v>33</v>
      </c>
      <c r="X174" t="s">
        <v>29</v>
      </c>
      <c r="Y174" t="s">
        <v>29</v>
      </c>
      <c r="Z174" t="s">
        <v>29</v>
      </c>
      <c r="AA174" t="s">
        <v>30</v>
      </c>
      <c r="AB174" t="s">
        <v>32</v>
      </c>
    </row>
    <row r="175" spans="1:28" outlineLevel="1" x14ac:dyDescent="0.45">
      <c r="A175">
        <v>8841829008</v>
      </c>
      <c r="B175" s="1">
        <v>44345</v>
      </c>
      <c r="C175" t="s">
        <v>4453</v>
      </c>
      <c r="D175" t="s">
        <v>4454</v>
      </c>
      <c r="E175" t="s">
        <v>142</v>
      </c>
      <c r="F175" t="s">
        <v>5651</v>
      </c>
      <c r="G175" t="s">
        <v>5671</v>
      </c>
      <c r="H175" s="9">
        <v>48235</v>
      </c>
      <c r="J175" t="s">
        <v>28</v>
      </c>
      <c r="K175" t="s">
        <v>30</v>
      </c>
      <c r="L175" t="s">
        <v>127</v>
      </c>
      <c r="M175" t="s">
        <v>30</v>
      </c>
      <c r="N175" t="s">
        <v>29</v>
      </c>
      <c r="O175" t="s">
        <v>29</v>
      </c>
      <c r="P175" t="s">
        <v>29</v>
      </c>
      <c r="Q175" t="s">
        <v>30</v>
      </c>
      <c r="R175" t="s">
        <v>30</v>
      </c>
      <c r="S175" t="s">
        <v>29</v>
      </c>
      <c r="T175" t="s">
        <v>29</v>
      </c>
      <c r="U175" t="s">
        <v>30</v>
      </c>
      <c r="V175" t="s">
        <v>29</v>
      </c>
      <c r="W175" t="s">
        <v>31</v>
      </c>
      <c r="X175" t="s">
        <v>29</v>
      </c>
      <c r="Y175" t="s">
        <v>29</v>
      </c>
      <c r="Z175" t="s">
        <v>29</v>
      </c>
      <c r="AA175" t="s">
        <v>29</v>
      </c>
      <c r="AB175" t="s">
        <v>32</v>
      </c>
    </row>
    <row r="176" spans="1:28" outlineLevel="1" x14ac:dyDescent="0.45">
      <c r="A176">
        <v>5250789003</v>
      </c>
      <c r="B176" s="1">
        <v>44337</v>
      </c>
      <c r="C176" t="s">
        <v>2332</v>
      </c>
      <c r="D176" t="s">
        <v>1766</v>
      </c>
      <c r="E176" t="s">
        <v>142</v>
      </c>
      <c r="F176" t="s">
        <v>5651</v>
      </c>
      <c r="G176" t="s">
        <v>5693</v>
      </c>
      <c r="H176" s="9">
        <v>43971</v>
      </c>
      <c r="I176" t="s">
        <v>35</v>
      </c>
      <c r="J176" t="s">
        <v>28</v>
      </c>
      <c r="K176" t="s">
        <v>30</v>
      </c>
      <c r="L176" t="s">
        <v>127</v>
      </c>
      <c r="M176" t="s">
        <v>29</v>
      </c>
      <c r="N176" t="s">
        <v>30</v>
      </c>
      <c r="O176" t="s">
        <v>30</v>
      </c>
      <c r="P176" t="s">
        <v>30</v>
      </c>
      <c r="Q176" t="s">
        <v>30</v>
      </c>
      <c r="R176" t="s">
        <v>30</v>
      </c>
      <c r="S176" t="s">
        <v>30</v>
      </c>
      <c r="T176" t="s">
        <v>30</v>
      </c>
      <c r="U176" t="s">
        <v>30</v>
      </c>
      <c r="V176" t="s">
        <v>30</v>
      </c>
      <c r="W176" t="s">
        <v>40</v>
      </c>
      <c r="X176" t="s">
        <v>29</v>
      </c>
      <c r="Y176" t="s">
        <v>29</v>
      </c>
      <c r="Z176" t="s">
        <v>29</v>
      </c>
      <c r="AA176" t="s">
        <v>30</v>
      </c>
      <c r="AB176" t="s">
        <v>32</v>
      </c>
    </row>
    <row r="177" spans="1:28" outlineLevel="1" x14ac:dyDescent="0.45">
      <c r="A177">
        <v>9925919002</v>
      </c>
      <c r="B177" s="1">
        <v>44351</v>
      </c>
      <c r="C177" t="s">
        <v>5475</v>
      </c>
      <c r="D177" t="s">
        <v>5476</v>
      </c>
      <c r="E177" t="s">
        <v>142</v>
      </c>
      <c r="F177" t="s">
        <v>5651</v>
      </c>
      <c r="G177" t="s">
        <v>5671</v>
      </c>
      <c r="H177" s="9">
        <v>42768</v>
      </c>
      <c r="J177" t="s">
        <v>28</v>
      </c>
      <c r="K177" t="s">
        <v>30</v>
      </c>
      <c r="L177" t="s">
        <v>127</v>
      </c>
      <c r="M177" t="s">
        <v>29</v>
      </c>
      <c r="N177" t="s">
        <v>29</v>
      </c>
      <c r="O177" t="s">
        <v>29</v>
      </c>
      <c r="P177" t="s">
        <v>30</v>
      </c>
      <c r="Q177" t="s">
        <v>30</v>
      </c>
      <c r="R177" t="s">
        <v>30</v>
      </c>
      <c r="S177" t="s">
        <v>30</v>
      </c>
      <c r="T177" t="s">
        <v>30</v>
      </c>
      <c r="U177" t="s">
        <v>30</v>
      </c>
      <c r="V177" t="s">
        <v>30</v>
      </c>
      <c r="W177" t="s">
        <v>40</v>
      </c>
      <c r="X177" t="s">
        <v>29</v>
      </c>
      <c r="Y177" t="s">
        <v>29</v>
      </c>
      <c r="Z177" t="s">
        <v>29</v>
      </c>
      <c r="AA177" t="s">
        <v>29</v>
      </c>
      <c r="AB177" t="s">
        <v>32</v>
      </c>
    </row>
    <row r="178" spans="1:28" outlineLevel="1" x14ac:dyDescent="0.45">
      <c r="A178">
        <v>8988059007</v>
      </c>
      <c r="B178" s="1">
        <v>44345</v>
      </c>
      <c r="C178" t="s">
        <v>5165</v>
      </c>
      <c r="D178" t="s">
        <v>5166</v>
      </c>
      <c r="E178" t="s">
        <v>142</v>
      </c>
      <c r="F178" t="s">
        <v>5651</v>
      </c>
      <c r="G178" t="s">
        <v>5671</v>
      </c>
      <c r="H178" s="9">
        <v>41750</v>
      </c>
      <c r="J178" t="s">
        <v>28</v>
      </c>
      <c r="K178" t="s">
        <v>30</v>
      </c>
      <c r="L178" t="s">
        <v>127</v>
      </c>
      <c r="M178" t="s">
        <v>29</v>
      </c>
      <c r="N178" t="s">
        <v>29</v>
      </c>
      <c r="O178" t="s">
        <v>29</v>
      </c>
      <c r="P178" t="s">
        <v>29</v>
      </c>
      <c r="Q178" t="s">
        <v>29</v>
      </c>
      <c r="R178" t="s">
        <v>30</v>
      </c>
      <c r="S178" t="s">
        <v>30</v>
      </c>
      <c r="T178" t="s">
        <v>30</v>
      </c>
      <c r="U178" t="s">
        <v>29</v>
      </c>
      <c r="V178" t="s">
        <v>30</v>
      </c>
      <c r="W178" t="s">
        <v>31</v>
      </c>
      <c r="X178" t="s">
        <v>29</v>
      </c>
      <c r="Y178" t="s">
        <v>29</v>
      </c>
      <c r="Z178" t="s">
        <v>29</v>
      </c>
      <c r="AA178" t="s">
        <v>29</v>
      </c>
      <c r="AB178" t="s">
        <v>228</v>
      </c>
    </row>
    <row r="179" spans="1:28" outlineLevel="1" x14ac:dyDescent="0.45">
      <c r="A179">
        <v>4906639003</v>
      </c>
      <c r="B179" s="1">
        <v>44336</v>
      </c>
      <c r="C179" t="s">
        <v>2078</v>
      </c>
      <c r="D179" t="s">
        <v>1766</v>
      </c>
      <c r="E179" t="s">
        <v>142</v>
      </c>
      <c r="F179" t="s">
        <v>5651</v>
      </c>
      <c r="G179" t="s">
        <v>5693</v>
      </c>
      <c r="H179" s="9">
        <v>33513</v>
      </c>
      <c r="I179" t="s">
        <v>35</v>
      </c>
      <c r="J179" t="s">
        <v>28</v>
      </c>
      <c r="K179" t="s">
        <v>30</v>
      </c>
      <c r="L179" t="s">
        <v>127</v>
      </c>
      <c r="M179" t="s">
        <v>29</v>
      </c>
      <c r="N179" t="s">
        <v>30</v>
      </c>
      <c r="O179" t="s">
        <v>30</v>
      </c>
      <c r="P179" t="s">
        <v>30</v>
      </c>
      <c r="Q179" t="s">
        <v>30</v>
      </c>
      <c r="R179" t="s">
        <v>30</v>
      </c>
      <c r="S179" t="s">
        <v>30</v>
      </c>
      <c r="T179" t="s">
        <v>30</v>
      </c>
      <c r="U179" t="s">
        <v>30</v>
      </c>
      <c r="V179" t="s">
        <v>30</v>
      </c>
      <c r="W179" t="s">
        <v>40</v>
      </c>
      <c r="X179" t="s">
        <v>29</v>
      </c>
      <c r="Y179" t="s">
        <v>29</v>
      </c>
      <c r="Z179" t="s">
        <v>29</v>
      </c>
      <c r="AA179" t="s">
        <v>30</v>
      </c>
      <c r="AB179" t="s">
        <v>32</v>
      </c>
    </row>
    <row r="180" spans="1:28" outlineLevel="1" x14ac:dyDescent="0.45">
      <c r="A180">
        <v>1080399002</v>
      </c>
      <c r="B180" s="1">
        <v>44328</v>
      </c>
      <c r="C180" t="s">
        <v>312</v>
      </c>
      <c r="D180" t="s">
        <v>313</v>
      </c>
      <c r="E180" t="s">
        <v>142</v>
      </c>
      <c r="F180" t="s">
        <v>5651</v>
      </c>
      <c r="G180" t="s">
        <v>5693</v>
      </c>
      <c r="H180" s="9">
        <v>33353.85</v>
      </c>
      <c r="J180" t="s">
        <v>28</v>
      </c>
      <c r="K180" t="s">
        <v>30</v>
      </c>
      <c r="L180" t="s">
        <v>127</v>
      </c>
      <c r="M180" t="s">
        <v>30</v>
      </c>
      <c r="N180" t="s">
        <v>30</v>
      </c>
      <c r="O180" t="s">
        <v>30</v>
      </c>
      <c r="P180" t="s">
        <v>30</v>
      </c>
      <c r="Q180" t="s">
        <v>30</v>
      </c>
      <c r="R180" t="s">
        <v>30</v>
      </c>
      <c r="S180" t="s">
        <v>30</v>
      </c>
      <c r="T180" t="s">
        <v>30</v>
      </c>
      <c r="U180" t="s">
        <v>30</v>
      </c>
      <c r="V180" t="s">
        <v>30</v>
      </c>
      <c r="W180" t="s">
        <v>31</v>
      </c>
      <c r="X180" t="s">
        <v>29</v>
      </c>
      <c r="Y180" t="s">
        <v>29</v>
      </c>
      <c r="Z180" t="s">
        <v>29</v>
      </c>
      <c r="AA180" t="s">
        <v>30</v>
      </c>
      <c r="AB180" t="s">
        <v>32</v>
      </c>
    </row>
    <row r="181" spans="1:28" outlineLevel="1" x14ac:dyDescent="0.45">
      <c r="A181">
        <v>8864939009</v>
      </c>
      <c r="B181" s="1">
        <v>44345</v>
      </c>
      <c r="C181" t="s">
        <v>4591</v>
      </c>
      <c r="D181" t="s">
        <v>4592</v>
      </c>
      <c r="E181" t="s">
        <v>142</v>
      </c>
      <c r="F181" t="s">
        <v>5651</v>
      </c>
      <c r="G181" t="s">
        <v>5720</v>
      </c>
      <c r="H181" s="9">
        <v>33238</v>
      </c>
      <c r="I181" t="s">
        <v>3628</v>
      </c>
      <c r="J181" t="s">
        <v>28</v>
      </c>
      <c r="K181" t="s">
        <v>29</v>
      </c>
      <c r="L181" t="s">
        <v>127</v>
      </c>
      <c r="M181" t="s">
        <v>29</v>
      </c>
      <c r="N181" t="s">
        <v>29</v>
      </c>
      <c r="O181" t="s">
        <v>29</v>
      </c>
      <c r="P181" t="s">
        <v>29</v>
      </c>
      <c r="Q181" t="s">
        <v>29</v>
      </c>
      <c r="R181" t="s">
        <v>30</v>
      </c>
      <c r="S181" t="s">
        <v>30</v>
      </c>
      <c r="T181" t="s">
        <v>30</v>
      </c>
      <c r="U181" t="s">
        <v>29</v>
      </c>
      <c r="V181" t="s">
        <v>30</v>
      </c>
      <c r="W181" t="s">
        <v>40</v>
      </c>
      <c r="X181" t="s">
        <v>29</v>
      </c>
      <c r="Y181" t="s">
        <v>29</v>
      </c>
      <c r="Z181" t="s">
        <v>29</v>
      </c>
      <c r="AA181" t="s">
        <v>29</v>
      </c>
      <c r="AB181" t="s">
        <v>32</v>
      </c>
    </row>
    <row r="182" spans="1:28" outlineLevel="1" x14ac:dyDescent="0.45">
      <c r="A182">
        <v>8961559004</v>
      </c>
      <c r="B182" s="1">
        <v>44345</v>
      </c>
      <c r="C182" t="s">
        <v>5034</v>
      </c>
      <c r="D182" t="s">
        <v>5035</v>
      </c>
      <c r="E182" t="s">
        <v>142</v>
      </c>
      <c r="F182" t="s">
        <v>5651</v>
      </c>
      <c r="G182" t="s">
        <v>5663</v>
      </c>
      <c r="H182" s="9">
        <v>29344.89</v>
      </c>
      <c r="J182" t="s">
        <v>28</v>
      </c>
      <c r="K182" t="s">
        <v>29</v>
      </c>
      <c r="L182" t="s">
        <v>127</v>
      </c>
      <c r="M182" t="s">
        <v>29</v>
      </c>
      <c r="N182" t="s">
        <v>29</v>
      </c>
      <c r="O182" t="s">
        <v>29</v>
      </c>
      <c r="P182" t="s">
        <v>30</v>
      </c>
      <c r="Q182" t="s">
        <v>30</v>
      </c>
      <c r="R182" t="s">
        <v>29</v>
      </c>
      <c r="S182" t="s">
        <v>30</v>
      </c>
      <c r="T182" t="s">
        <v>30</v>
      </c>
      <c r="U182" t="s">
        <v>30</v>
      </c>
      <c r="V182" t="s">
        <v>30</v>
      </c>
      <c r="W182" t="s">
        <v>40</v>
      </c>
      <c r="X182" t="s">
        <v>29</v>
      </c>
      <c r="Y182" t="s">
        <v>29</v>
      </c>
      <c r="Z182" t="s">
        <v>29</v>
      </c>
      <c r="AA182" t="s">
        <v>29</v>
      </c>
      <c r="AB182" t="s">
        <v>32</v>
      </c>
    </row>
    <row r="183" spans="1:28" outlineLevel="1" x14ac:dyDescent="0.45">
      <c r="A183">
        <v>4906289005</v>
      </c>
      <c r="B183" s="1">
        <v>44336</v>
      </c>
      <c r="C183" t="s">
        <v>2075</v>
      </c>
      <c r="D183" t="s">
        <v>1766</v>
      </c>
      <c r="E183" t="s">
        <v>142</v>
      </c>
      <c r="F183" t="s">
        <v>5651</v>
      </c>
      <c r="G183" t="s">
        <v>5693</v>
      </c>
      <c r="H183" s="9">
        <v>28779</v>
      </c>
      <c r="I183" t="s">
        <v>35</v>
      </c>
      <c r="J183" t="s">
        <v>28</v>
      </c>
      <c r="K183" t="s">
        <v>30</v>
      </c>
      <c r="L183" t="s">
        <v>127</v>
      </c>
      <c r="M183" t="s">
        <v>29</v>
      </c>
      <c r="N183" t="s">
        <v>30</v>
      </c>
      <c r="O183" t="s">
        <v>30</v>
      </c>
      <c r="P183" t="s">
        <v>30</v>
      </c>
      <c r="Q183" t="s">
        <v>30</v>
      </c>
      <c r="R183" t="s">
        <v>30</v>
      </c>
      <c r="S183" t="s">
        <v>30</v>
      </c>
      <c r="T183" t="s">
        <v>30</v>
      </c>
      <c r="U183" t="s">
        <v>30</v>
      </c>
      <c r="V183" t="s">
        <v>30</v>
      </c>
      <c r="W183" t="s">
        <v>40</v>
      </c>
      <c r="X183" t="s">
        <v>29</v>
      </c>
      <c r="Y183" t="s">
        <v>29</v>
      </c>
      <c r="Z183" t="s">
        <v>29</v>
      </c>
      <c r="AA183" t="s">
        <v>30</v>
      </c>
      <c r="AB183" t="s">
        <v>32</v>
      </c>
    </row>
    <row r="184" spans="1:28" outlineLevel="1" x14ac:dyDescent="0.45">
      <c r="A184">
        <v>7549608907</v>
      </c>
      <c r="B184" s="1">
        <v>44323</v>
      </c>
      <c r="C184" t="s">
        <v>3001</v>
      </c>
      <c r="D184" t="s">
        <v>3002</v>
      </c>
      <c r="E184" t="s">
        <v>142</v>
      </c>
      <c r="F184" t="s">
        <v>5651</v>
      </c>
      <c r="G184" t="s">
        <v>5720</v>
      </c>
      <c r="H184" s="9">
        <v>25062.71</v>
      </c>
      <c r="J184" t="s">
        <v>28</v>
      </c>
      <c r="K184" t="s">
        <v>29</v>
      </c>
      <c r="L184" t="s">
        <v>127</v>
      </c>
      <c r="M184" t="s">
        <v>29</v>
      </c>
      <c r="N184" t="s">
        <v>29</v>
      </c>
      <c r="O184" t="s">
        <v>29</v>
      </c>
      <c r="P184" t="s">
        <v>30</v>
      </c>
      <c r="Q184" t="s">
        <v>30</v>
      </c>
      <c r="R184" t="s">
        <v>30</v>
      </c>
      <c r="S184" t="s">
        <v>30</v>
      </c>
      <c r="T184" t="s">
        <v>30</v>
      </c>
      <c r="U184" t="s">
        <v>30</v>
      </c>
      <c r="V184" t="s">
        <v>30</v>
      </c>
      <c r="W184" t="s">
        <v>31</v>
      </c>
      <c r="X184" t="s">
        <v>29</v>
      </c>
      <c r="Y184" t="s">
        <v>29</v>
      </c>
      <c r="Z184" t="s">
        <v>29</v>
      </c>
      <c r="AA184" t="s">
        <v>30</v>
      </c>
      <c r="AB184" t="s">
        <v>73</v>
      </c>
    </row>
    <row r="185" spans="1:28" outlineLevel="1" x14ac:dyDescent="0.45">
      <c r="A185">
        <v>7552419002</v>
      </c>
      <c r="B185" s="1">
        <v>44341</v>
      </c>
      <c r="C185" t="s">
        <v>3030</v>
      </c>
      <c r="D185" t="s">
        <v>3031</v>
      </c>
      <c r="E185" t="s">
        <v>142</v>
      </c>
      <c r="F185" t="s">
        <v>5651</v>
      </c>
      <c r="G185" t="s">
        <v>5663</v>
      </c>
      <c r="H185" s="9">
        <v>22558</v>
      </c>
      <c r="J185" t="s">
        <v>28</v>
      </c>
      <c r="K185" t="s">
        <v>29</v>
      </c>
      <c r="L185" t="s">
        <v>127</v>
      </c>
      <c r="M185" t="s">
        <v>29</v>
      </c>
      <c r="N185" t="s">
        <v>29</v>
      </c>
      <c r="O185" t="s">
        <v>29</v>
      </c>
      <c r="P185" t="s">
        <v>30</v>
      </c>
      <c r="Q185" t="s">
        <v>30</v>
      </c>
      <c r="R185" t="s">
        <v>30</v>
      </c>
      <c r="S185" t="s">
        <v>29</v>
      </c>
      <c r="T185" t="s">
        <v>30</v>
      </c>
      <c r="U185" t="s">
        <v>30</v>
      </c>
      <c r="V185" t="s">
        <v>30</v>
      </c>
      <c r="W185" t="s">
        <v>60</v>
      </c>
      <c r="X185" t="s">
        <v>29</v>
      </c>
      <c r="Y185" t="s">
        <v>30</v>
      </c>
      <c r="Z185" t="s">
        <v>29</v>
      </c>
      <c r="AA185" t="s">
        <v>30</v>
      </c>
      <c r="AB185" t="s">
        <v>32</v>
      </c>
    </row>
    <row r="186" spans="1:28" outlineLevel="1" x14ac:dyDescent="0.45">
      <c r="A186">
        <v>8024769003</v>
      </c>
      <c r="B186" s="1">
        <v>44342</v>
      </c>
      <c r="C186" t="s">
        <v>4124</v>
      </c>
      <c r="D186" t="s">
        <v>4125</v>
      </c>
      <c r="E186" t="s">
        <v>142</v>
      </c>
      <c r="F186" t="s">
        <v>5651</v>
      </c>
      <c r="G186" t="s">
        <v>5663</v>
      </c>
      <c r="H186" s="9">
        <v>11028</v>
      </c>
      <c r="J186" t="s">
        <v>28</v>
      </c>
      <c r="K186" t="s">
        <v>29</v>
      </c>
      <c r="L186" t="s">
        <v>127</v>
      </c>
      <c r="M186" t="s">
        <v>29</v>
      </c>
      <c r="N186" t="s">
        <v>29</v>
      </c>
      <c r="O186" t="s">
        <v>29</v>
      </c>
      <c r="P186" t="s">
        <v>30</v>
      </c>
      <c r="Q186" t="s">
        <v>29</v>
      </c>
      <c r="R186" t="s">
        <v>30</v>
      </c>
      <c r="S186" t="s">
        <v>30</v>
      </c>
      <c r="T186" t="s">
        <v>30</v>
      </c>
      <c r="U186" t="s">
        <v>29</v>
      </c>
      <c r="V186" t="s">
        <v>30</v>
      </c>
      <c r="W186" t="s">
        <v>60</v>
      </c>
      <c r="X186" t="s">
        <v>29</v>
      </c>
      <c r="Y186" t="s">
        <v>29</v>
      </c>
      <c r="Z186" t="s">
        <v>29</v>
      </c>
      <c r="AA186" t="s">
        <v>30</v>
      </c>
      <c r="AB186" t="s">
        <v>45</v>
      </c>
    </row>
    <row r="187" spans="1:28" outlineLevel="1" x14ac:dyDescent="0.45">
      <c r="A187">
        <v>8973809004</v>
      </c>
      <c r="B187" s="1">
        <v>44345</v>
      </c>
      <c r="C187" t="s">
        <v>5103</v>
      </c>
      <c r="D187" t="s">
        <v>5104</v>
      </c>
      <c r="E187" t="s">
        <v>142</v>
      </c>
      <c r="F187" t="s">
        <v>5651</v>
      </c>
      <c r="G187" t="s">
        <v>5671</v>
      </c>
      <c r="H187" s="9">
        <v>10767</v>
      </c>
      <c r="J187" t="s">
        <v>28</v>
      </c>
      <c r="K187" t="s">
        <v>30</v>
      </c>
      <c r="L187" t="s">
        <v>127</v>
      </c>
      <c r="M187" t="s">
        <v>30</v>
      </c>
      <c r="N187" t="s">
        <v>29</v>
      </c>
      <c r="O187" t="s">
        <v>30</v>
      </c>
      <c r="P187" t="s">
        <v>29</v>
      </c>
      <c r="Q187" t="s">
        <v>30</v>
      </c>
      <c r="R187" t="s">
        <v>29</v>
      </c>
      <c r="S187" t="s">
        <v>30</v>
      </c>
      <c r="T187" t="s">
        <v>30</v>
      </c>
      <c r="U187" t="s">
        <v>29</v>
      </c>
      <c r="V187" t="s">
        <v>30</v>
      </c>
      <c r="W187" t="s">
        <v>31</v>
      </c>
      <c r="X187" t="s">
        <v>29</v>
      </c>
      <c r="Y187" t="s">
        <v>29</v>
      </c>
      <c r="Z187" t="s">
        <v>29</v>
      </c>
      <c r="AA187" t="s">
        <v>29</v>
      </c>
      <c r="AB187" t="s">
        <v>5056</v>
      </c>
    </row>
    <row r="188" spans="1:28" outlineLevel="1" x14ac:dyDescent="0.45">
      <c r="A188">
        <v>2770929008</v>
      </c>
      <c r="B188" s="1">
        <v>44334</v>
      </c>
      <c r="C188" t="s">
        <v>1653</v>
      </c>
      <c r="D188" t="s">
        <v>1654</v>
      </c>
      <c r="E188" t="s">
        <v>142</v>
      </c>
      <c r="F188" t="s">
        <v>5651</v>
      </c>
      <c r="G188" t="s">
        <v>5718</v>
      </c>
      <c r="H188" s="9">
        <v>10142.299999999999</v>
      </c>
      <c r="J188" t="s">
        <v>28</v>
      </c>
      <c r="K188" t="s">
        <v>29</v>
      </c>
      <c r="L188" t="s">
        <v>127</v>
      </c>
      <c r="M188" t="s">
        <v>29</v>
      </c>
      <c r="N188" t="s">
        <v>29</v>
      </c>
      <c r="O188" t="s">
        <v>29</v>
      </c>
      <c r="P188" t="s">
        <v>30</v>
      </c>
      <c r="Q188" t="s">
        <v>29</v>
      </c>
      <c r="R188" t="s">
        <v>30</v>
      </c>
      <c r="S188" t="s">
        <v>30</v>
      </c>
      <c r="T188" t="s">
        <v>29</v>
      </c>
      <c r="U188" t="s">
        <v>30</v>
      </c>
      <c r="V188" t="s">
        <v>29</v>
      </c>
      <c r="W188" t="s">
        <v>60</v>
      </c>
      <c r="X188" t="s">
        <v>29</v>
      </c>
      <c r="Y188" t="s">
        <v>30</v>
      </c>
      <c r="Z188" t="s">
        <v>29</v>
      </c>
      <c r="AA188" t="s">
        <v>30</v>
      </c>
      <c r="AB188" t="s">
        <v>73</v>
      </c>
    </row>
    <row r="189" spans="1:28" outlineLevel="1" x14ac:dyDescent="0.45">
      <c r="A189">
        <v>3704559000</v>
      </c>
      <c r="B189" s="1">
        <v>44335</v>
      </c>
      <c r="C189" t="s">
        <v>1806</v>
      </c>
      <c r="D189" t="s">
        <v>1807</v>
      </c>
      <c r="E189" t="s">
        <v>142</v>
      </c>
      <c r="F189" t="s">
        <v>5651</v>
      </c>
      <c r="G189" t="s">
        <v>5671</v>
      </c>
      <c r="H189" s="9">
        <v>7829.82</v>
      </c>
      <c r="J189" t="s">
        <v>28</v>
      </c>
      <c r="K189" t="s">
        <v>30</v>
      </c>
      <c r="L189" t="s">
        <v>127</v>
      </c>
      <c r="M189" t="s">
        <v>30</v>
      </c>
      <c r="N189" t="s">
        <v>30</v>
      </c>
      <c r="O189" t="s">
        <v>29</v>
      </c>
      <c r="P189" t="s">
        <v>30</v>
      </c>
      <c r="Q189" t="s">
        <v>30</v>
      </c>
      <c r="R189" t="s">
        <v>30</v>
      </c>
      <c r="S189" t="s">
        <v>30</v>
      </c>
      <c r="T189" t="s">
        <v>30</v>
      </c>
      <c r="U189" t="s">
        <v>30</v>
      </c>
      <c r="V189" t="s">
        <v>30</v>
      </c>
      <c r="W189" t="s">
        <v>31</v>
      </c>
      <c r="X189" t="s">
        <v>29</v>
      </c>
      <c r="Y189" t="s">
        <v>29</v>
      </c>
      <c r="Z189" t="s">
        <v>29</v>
      </c>
      <c r="AA189" t="s">
        <v>30</v>
      </c>
      <c r="AB189" t="s">
        <v>32</v>
      </c>
    </row>
    <row r="190" spans="1:28" outlineLevel="1" x14ac:dyDescent="0.45">
      <c r="A190">
        <v>7570348906</v>
      </c>
      <c r="B190" s="1">
        <v>44323</v>
      </c>
      <c r="C190" t="s">
        <v>3231</v>
      </c>
      <c r="D190" t="s">
        <v>3232</v>
      </c>
      <c r="E190" t="s">
        <v>794</v>
      </c>
      <c r="F190" t="s">
        <v>5651</v>
      </c>
      <c r="G190" t="s">
        <v>5982</v>
      </c>
      <c r="H190" s="9">
        <v>38621.08</v>
      </c>
      <c r="J190" t="s">
        <v>42</v>
      </c>
      <c r="K190" t="s">
        <v>29</v>
      </c>
      <c r="L190" t="s">
        <v>77</v>
      </c>
      <c r="M190" t="s">
        <v>29</v>
      </c>
      <c r="N190" t="s">
        <v>29</v>
      </c>
      <c r="O190" t="s">
        <v>29</v>
      </c>
      <c r="P190" t="s">
        <v>30</v>
      </c>
      <c r="Q190" t="s">
        <v>30</v>
      </c>
      <c r="R190" t="s">
        <v>30</v>
      </c>
      <c r="S190" t="s">
        <v>30</v>
      </c>
      <c r="T190" t="s">
        <v>30</v>
      </c>
      <c r="U190" t="s">
        <v>30</v>
      </c>
      <c r="V190" t="s">
        <v>30</v>
      </c>
      <c r="W190" t="s">
        <v>37</v>
      </c>
      <c r="X190" t="s">
        <v>29</v>
      </c>
      <c r="Y190" t="s">
        <v>29</v>
      </c>
      <c r="Z190" t="s">
        <v>29</v>
      </c>
      <c r="AA190" t="s">
        <v>30</v>
      </c>
      <c r="AB190" t="s">
        <v>32</v>
      </c>
    </row>
    <row r="191" spans="1:28" outlineLevel="1" x14ac:dyDescent="0.45">
      <c r="A191">
        <v>7552369000</v>
      </c>
      <c r="B191" s="1">
        <v>44341</v>
      </c>
      <c r="C191" t="s">
        <v>3028</v>
      </c>
      <c r="D191" t="s">
        <v>3029</v>
      </c>
      <c r="E191" t="s">
        <v>4926</v>
      </c>
      <c r="F191" t="s">
        <v>5651</v>
      </c>
      <c r="G191" t="s">
        <v>5974</v>
      </c>
      <c r="H191" s="9">
        <v>12300.75</v>
      </c>
      <c r="J191" t="s">
        <v>28</v>
      </c>
      <c r="K191" t="s">
        <v>29</v>
      </c>
      <c r="L191" t="s">
        <v>119</v>
      </c>
      <c r="M191" t="s">
        <v>30</v>
      </c>
      <c r="N191" t="s">
        <v>30</v>
      </c>
      <c r="O191" t="s">
        <v>30</v>
      </c>
      <c r="P191" t="s">
        <v>30</v>
      </c>
      <c r="Q191" t="s">
        <v>30</v>
      </c>
      <c r="R191" t="s">
        <v>30</v>
      </c>
      <c r="S191" t="s">
        <v>30</v>
      </c>
      <c r="T191" t="s">
        <v>30</v>
      </c>
      <c r="U191" t="s">
        <v>30</v>
      </c>
      <c r="V191" t="s">
        <v>30</v>
      </c>
      <c r="W191" t="s">
        <v>60</v>
      </c>
      <c r="X191" t="s">
        <v>30</v>
      </c>
      <c r="Y191" t="s">
        <v>29</v>
      </c>
      <c r="Z191" t="s">
        <v>29</v>
      </c>
      <c r="AA191" t="s">
        <v>30</v>
      </c>
      <c r="AB191" t="s">
        <v>32</v>
      </c>
    </row>
    <row r="192" spans="1:28" outlineLevel="1" x14ac:dyDescent="0.45">
      <c r="A192">
        <v>8938669004</v>
      </c>
      <c r="B192" s="1">
        <v>44345</v>
      </c>
      <c r="C192" t="s">
        <v>4924</v>
      </c>
      <c r="D192" t="s">
        <v>4925</v>
      </c>
      <c r="E192" t="s">
        <v>4926</v>
      </c>
      <c r="F192" t="s">
        <v>5651</v>
      </c>
      <c r="G192" t="s">
        <v>5974</v>
      </c>
      <c r="H192" s="9">
        <v>10220.16</v>
      </c>
      <c r="I192" t="s">
        <v>35</v>
      </c>
      <c r="J192" t="s">
        <v>28</v>
      </c>
      <c r="K192" t="s">
        <v>30</v>
      </c>
      <c r="L192" t="s">
        <v>119</v>
      </c>
      <c r="M192" t="s">
        <v>30</v>
      </c>
      <c r="N192" t="s">
        <v>30</v>
      </c>
      <c r="O192" t="s">
        <v>30</v>
      </c>
      <c r="P192" t="s">
        <v>30</v>
      </c>
      <c r="Q192" t="s">
        <v>30</v>
      </c>
      <c r="R192" t="s">
        <v>30</v>
      </c>
      <c r="S192" t="s">
        <v>30</v>
      </c>
      <c r="T192" t="s">
        <v>30</v>
      </c>
      <c r="U192" t="s">
        <v>30</v>
      </c>
      <c r="V192" t="s">
        <v>30</v>
      </c>
      <c r="W192" t="s">
        <v>31</v>
      </c>
      <c r="X192" t="s">
        <v>30</v>
      </c>
      <c r="Y192" t="s">
        <v>29</v>
      </c>
      <c r="Z192" t="s">
        <v>29</v>
      </c>
      <c r="AA192" t="s">
        <v>29</v>
      </c>
      <c r="AB192" t="s">
        <v>32</v>
      </c>
    </row>
    <row r="193" spans="1:28" outlineLevel="1" x14ac:dyDescent="0.45">
      <c r="A193">
        <v>8831309001</v>
      </c>
      <c r="B193" s="1">
        <v>44345</v>
      </c>
      <c r="C193" t="s">
        <v>4391</v>
      </c>
      <c r="D193" t="s">
        <v>4392</v>
      </c>
      <c r="E193" t="s">
        <v>2403</v>
      </c>
      <c r="F193" t="s">
        <v>5651</v>
      </c>
      <c r="G193" t="s">
        <v>5992</v>
      </c>
      <c r="H193" s="9">
        <v>65749.5</v>
      </c>
      <c r="I193" t="s">
        <v>304</v>
      </c>
      <c r="J193" t="s">
        <v>42</v>
      </c>
      <c r="K193" t="s">
        <v>29</v>
      </c>
      <c r="L193" t="s">
        <v>119</v>
      </c>
      <c r="M193" t="s">
        <v>29</v>
      </c>
      <c r="N193" t="s">
        <v>29</v>
      </c>
      <c r="O193" t="s">
        <v>29</v>
      </c>
      <c r="P193" t="s">
        <v>29</v>
      </c>
      <c r="Q193" t="s">
        <v>29</v>
      </c>
      <c r="R193" t="s">
        <v>29</v>
      </c>
      <c r="S193" t="s">
        <v>30</v>
      </c>
      <c r="T193" t="s">
        <v>30</v>
      </c>
      <c r="U193" t="s">
        <v>29</v>
      </c>
      <c r="V193" t="s">
        <v>29</v>
      </c>
      <c r="W193" t="s">
        <v>31</v>
      </c>
      <c r="X193" t="s">
        <v>29</v>
      </c>
      <c r="Y193" t="s">
        <v>29</v>
      </c>
      <c r="Z193" t="s">
        <v>29</v>
      </c>
      <c r="AA193" t="s">
        <v>29</v>
      </c>
      <c r="AB193" t="s">
        <v>32</v>
      </c>
    </row>
    <row r="194" spans="1:28" outlineLevel="1" x14ac:dyDescent="0.45">
      <c r="A194">
        <v>7611798909</v>
      </c>
      <c r="B194" s="1">
        <v>44323</v>
      </c>
      <c r="C194" t="s">
        <v>3472</v>
      </c>
      <c r="D194" t="s">
        <v>3473</v>
      </c>
      <c r="E194" t="s">
        <v>2403</v>
      </c>
      <c r="F194" t="s">
        <v>5651</v>
      </c>
      <c r="G194" t="s">
        <v>5992</v>
      </c>
      <c r="H194" s="9">
        <v>37201.980000000003</v>
      </c>
      <c r="J194" t="s">
        <v>42</v>
      </c>
      <c r="K194" t="s">
        <v>29</v>
      </c>
      <c r="L194" t="s">
        <v>119</v>
      </c>
      <c r="M194" t="s">
        <v>29</v>
      </c>
      <c r="N194" t="s">
        <v>30</v>
      </c>
      <c r="O194" t="s">
        <v>30</v>
      </c>
      <c r="P194" t="s">
        <v>30</v>
      </c>
      <c r="Q194" t="s">
        <v>30</v>
      </c>
      <c r="R194" t="s">
        <v>30</v>
      </c>
      <c r="S194" t="s">
        <v>30</v>
      </c>
      <c r="T194" t="s">
        <v>30</v>
      </c>
      <c r="U194" t="s">
        <v>30</v>
      </c>
      <c r="V194" t="s">
        <v>30</v>
      </c>
      <c r="W194" t="s">
        <v>60</v>
      </c>
      <c r="X194" t="s">
        <v>29</v>
      </c>
      <c r="Y194" t="s">
        <v>29</v>
      </c>
      <c r="Z194" t="s">
        <v>29</v>
      </c>
      <c r="AA194" t="s">
        <v>30</v>
      </c>
      <c r="AB194" t="s">
        <v>32</v>
      </c>
    </row>
    <row r="195" spans="1:28" outlineLevel="1" x14ac:dyDescent="0.45">
      <c r="A195">
        <v>2372749007</v>
      </c>
      <c r="B195" s="1">
        <v>44331</v>
      </c>
      <c r="C195" t="s">
        <v>1046</v>
      </c>
      <c r="D195" t="s">
        <v>1047</v>
      </c>
      <c r="E195" t="s">
        <v>1048</v>
      </c>
      <c r="F195" t="s">
        <v>5651</v>
      </c>
      <c r="G195" t="s">
        <v>5828</v>
      </c>
      <c r="H195" s="9">
        <v>102486</v>
      </c>
      <c r="J195" t="s">
        <v>42</v>
      </c>
      <c r="K195" t="s">
        <v>30</v>
      </c>
      <c r="L195" t="s">
        <v>210</v>
      </c>
      <c r="M195" t="s">
        <v>30</v>
      </c>
      <c r="N195" t="s">
        <v>30</v>
      </c>
      <c r="O195" t="s">
        <v>30</v>
      </c>
      <c r="P195" t="s">
        <v>30</v>
      </c>
      <c r="Q195" t="s">
        <v>30</v>
      </c>
      <c r="R195" t="s">
        <v>30</v>
      </c>
      <c r="S195" t="s">
        <v>30</v>
      </c>
      <c r="T195" t="s">
        <v>30</v>
      </c>
      <c r="U195" t="s">
        <v>30</v>
      </c>
      <c r="V195" t="s">
        <v>30</v>
      </c>
      <c r="W195" t="s">
        <v>33</v>
      </c>
      <c r="X195" t="s">
        <v>29</v>
      </c>
      <c r="Y195" t="s">
        <v>29</v>
      </c>
      <c r="Z195" t="s">
        <v>29</v>
      </c>
      <c r="AA195" t="s">
        <v>30</v>
      </c>
      <c r="AB195" t="s">
        <v>32</v>
      </c>
    </row>
    <row r="196" spans="1:28" outlineLevel="1" x14ac:dyDescent="0.45">
      <c r="A196">
        <v>8610149008</v>
      </c>
      <c r="B196" s="1">
        <v>44343</v>
      </c>
      <c r="C196" t="s">
        <v>4293</v>
      </c>
      <c r="D196" t="s">
        <v>642</v>
      </c>
      <c r="E196" t="s">
        <v>1545</v>
      </c>
      <c r="F196" t="s">
        <v>5651</v>
      </c>
      <c r="G196" t="s">
        <v>6027</v>
      </c>
      <c r="H196" s="9">
        <v>247441</v>
      </c>
      <c r="J196" t="s">
        <v>42</v>
      </c>
      <c r="K196" t="s">
        <v>29</v>
      </c>
      <c r="L196" t="s">
        <v>77</v>
      </c>
      <c r="M196" t="s">
        <v>30</v>
      </c>
      <c r="N196" t="s">
        <v>30</v>
      </c>
      <c r="O196" t="s">
        <v>30</v>
      </c>
      <c r="P196" t="s">
        <v>30</v>
      </c>
      <c r="Q196" t="s">
        <v>30</v>
      </c>
      <c r="R196" t="s">
        <v>30</v>
      </c>
      <c r="S196" t="s">
        <v>30</v>
      </c>
      <c r="T196" t="s">
        <v>30</v>
      </c>
      <c r="U196" t="s">
        <v>30</v>
      </c>
      <c r="V196" t="s">
        <v>30</v>
      </c>
      <c r="W196" t="s">
        <v>270</v>
      </c>
      <c r="X196" t="s">
        <v>29</v>
      </c>
      <c r="Y196" t="s">
        <v>29</v>
      </c>
      <c r="Z196" t="s">
        <v>29</v>
      </c>
      <c r="AA196" t="s">
        <v>30</v>
      </c>
      <c r="AB196" t="s">
        <v>32</v>
      </c>
    </row>
    <row r="197" spans="1:28" outlineLevel="1" x14ac:dyDescent="0.45">
      <c r="A197">
        <v>3715899003</v>
      </c>
      <c r="B197" s="1">
        <v>44335</v>
      </c>
      <c r="C197" t="s">
        <v>1872</v>
      </c>
      <c r="D197" t="s">
        <v>1873</v>
      </c>
      <c r="E197" t="s">
        <v>484</v>
      </c>
      <c r="F197" t="s">
        <v>5651</v>
      </c>
      <c r="G197" t="s">
        <v>5818</v>
      </c>
      <c r="H197" s="9">
        <v>525877.79</v>
      </c>
      <c r="J197" t="s">
        <v>42</v>
      </c>
      <c r="K197" t="s">
        <v>29</v>
      </c>
      <c r="L197" t="s">
        <v>77</v>
      </c>
      <c r="M197" t="s">
        <v>30</v>
      </c>
      <c r="N197" t="s">
        <v>30</v>
      </c>
      <c r="O197" t="s">
        <v>29</v>
      </c>
      <c r="P197" t="s">
        <v>30</v>
      </c>
      <c r="Q197" t="s">
        <v>30</v>
      </c>
      <c r="R197" t="s">
        <v>30</v>
      </c>
      <c r="S197" t="s">
        <v>30</v>
      </c>
      <c r="T197" t="s">
        <v>30</v>
      </c>
      <c r="U197" t="s">
        <v>30</v>
      </c>
      <c r="V197" t="s">
        <v>30</v>
      </c>
      <c r="W197" t="s">
        <v>31</v>
      </c>
      <c r="X197" t="s">
        <v>29</v>
      </c>
      <c r="Y197" t="s">
        <v>29</v>
      </c>
      <c r="Z197" t="s">
        <v>29</v>
      </c>
      <c r="AA197" t="s">
        <v>30</v>
      </c>
      <c r="AB197" t="s">
        <v>43</v>
      </c>
    </row>
    <row r="198" spans="1:28" outlineLevel="1" x14ac:dyDescent="0.45">
      <c r="A198">
        <v>8864459007</v>
      </c>
      <c r="B198" s="1">
        <v>44345</v>
      </c>
      <c r="C198" t="s">
        <v>4589</v>
      </c>
      <c r="D198" t="s">
        <v>4590</v>
      </c>
      <c r="E198" t="s">
        <v>484</v>
      </c>
      <c r="F198" t="s">
        <v>5651</v>
      </c>
      <c r="G198" t="s">
        <v>5818</v>
      </c>
      <c r="H198" s="9">
        <v>196233.5</v>
      </c>
      <c r="J198" t="s">
        <v>42</v>
      </c>
      <c r="K198" t="s">
        <v>29</v>
      </c>
      <c r="L198" t="s">
        <v>77</v>
      </c>
      <c r="M198" t="s">
        <v>29</v>
      </c>
      <c r="N198" t="s">
        <v>29</v>
      </c>
      <c r="O198" t="s">
        <v>29</v>
      </c>
      <c r="P198" t="s">
        <v>30</v>
      </c>
      <c r="Q198" t="s">
        <v>29</v>
      </c>
      <c r="R198" t="s">
        <v>30</v>
      </c>
      <c r="S198" t="s">
        <v>30</v>
      </c>
      <c r="T198" t="s">
        <v>30</v>
      </c>
      <c r="U198" t="s">
        <v>29</v>
      </c>
      <c r="V198" t="s">
        <v>30</v>
      </c>
      <c r="W198" t="s">
        <v>31</v>
      </c>
      <c r="X198" t="s">
        <v>29</v>
      </c>
      <c r="Y198" t="s">
        <v>29</v>
      </c>
      <c r="Z198" t="s">
        <v>29</v>
      </c>
      <c r="AA198" t="s">
        <v>29</v>
      </c>
      <c r="AB198" t="s">
        <v>32</v>
      </c>
    </row>
    <row r="199" spans="1:28" outlineLevel="1" x14ac:dyDescent="0.45">
      <c r="A199">
        <v>7652338907</v>
      </c>
      <c r="B199" s="1">
        <v>44323</v>
      </c>
      <c r="C199" t="s">
        <v>3715</v>
      </c>
      <c r="D199" t="s">
        <v>3716</v>
      </c>
      <c r="E199" t="s">
        <v>484</v>
      </c>
      <c r="F199" t="s">
        <v>5651</v>
      </c>
      <c r="G199" t="s">
        <v>5818</v>
      </c>
      <c r="H199" s="9">
        <v>69229</v>
      </c>
      <c r="J199" t="s">
        <v>42</v>
      </c>
      <c r="K199" t="s">
        <v>29</v>
      </c>
      <c r="L199" t="s">
        <v>77</v>
      </c>
      <c r="M199" t="s">
        <v>30</v>
      </c>
      <c r="N199" t="s">
        <v>30</v>
      </c>
      <c r="O199" t="s">
        <v>30</v>
      </c>
      <c r="P199" t="s">
        <v>30</v>
      </c>
      <c r="Q199" t="s">
        <v>30</v>
      </c>
      <c r="R199" t="s">
        <v>30</v>
      </c>
      <c r="S199" t="s">
        <v>30</v>
      </c>
      <c r="T199" t="s">
        <v>30</v>
      </c>
      <c r="U199" t="s">
        <v>30</v>
      </c>
      <c r="V199" t="s">
        <v>30</v>
      </c>
      <c r="W199" t="s">
        <v>31</v>
      </c>
      <c r="X199" t="s">
        <v>29</v>
      </c>
      <c r="Y199" t="s">
        <v>29</v>
      </c>
      <c r="Z199" t="s">
        <v>29</v>
      </c>
      <c r="AA199" t="s">
        <v>30</v>
      </c>
      <c r="AB199" t="s">
        <v>32</v>
      </c>
    </row>
    <row r="200" spans="1:28" outlineLevel="1" x14ac:dyDescent="0.45">
      <c r="A200">
        <v>8926669007</v>
      </c>
      <c r="B200" s="1">
        <v>44345</v>
      </c>
      <c r="C200" t="s">
        <v>4875</v>
      </c>
      <c r="D200" t="s">
        <v>4876</v>
      </c>
      <c r="E200" t="s">
        <v>484</v>
      </c>
      <c r="F200" t="s">
        <v>5651</v>
      </c>
      <c r="G200" t="s">
        <v>5818</v>
      </c>
      <c r="H200" s="9">
        <v>59446.14</v>
      </c>
      <c r="J200" t="s">
        <v>42</v>
      </c>
      <c r="K200" t="s">
        <v>30</v>
      </c>
      <c r="L200" t="s">
        <v>77</v>
      </c>
      <c r="M200" t="s">
        <v>29</v>
      </c>
      <c r="N200" t="s">
        <v>29</v>
      </c>
      <c r="O200" t="s">
        <v>29</v>
      </c>
      <c r="P200" t="s">
        <v>29</v>
      </c>
      <c r="Q200" t="s">
        <v>30</v>
      </c>
      <c r="R200" t="s">
        <v>30</v>
      </c>
      <c r="S200" t="s">
        <v>29</v>
      </c>
      <c r="T200" t="s">
        <v>30</v>
      </c>
      <c r="U200" t="s">
        <v>30</v>
      </c>
      <c r="V200" t="s">
        <v>30</v>
      </c>
      <c r="W200" t="s">
        <v>31</v>
      </c>
      <c r="X200" t="s">
        <v>29</v>
      </c>
      <c r="Y200" t="s">
        <v>29</v>
      </c>
      <c r="Z200" t="s">
        <v>29</v>
      </c>
      <c r="AA200" t="s">
        <v>29</v>
      </c>
      <c r="AB200" t="s">
        <v>32</v>
      </c>
    </row>
    <row r="201" spans="1:28" outlineLevel="1" x14ac:dyDescent="0.45">
      <c r="A201">
        <v>2362729008</v>
      </c>
      <c r="B201" s="1">
        <v>44331</v>
      </c>
      <c r="C201" t="s">
        <v>988</v>
      </c>
      <c r="D201" t="s">
        <v>989</v>
      </c>
      <c r="E201" t="s">
        <v>484</v>
      </c>
      <c r="F201" t="s">
        <v>5651</v>
      </c>
      <c r="G201" t="s">
        <v>5818</v>
      </c>
      <c r="H201" s="9">
        <v>55479</v>
      </c>
      <c r="J201" t="s">
        <v>42</v>
      </c>
      <c r="K201" t="s">
        <v>29</v>
      </c>
      <c r="L201" t="s">
        <v>77</v>
      </c>
      <c r="M201" t="s">
        <v>29</v>
      </c>
      <c r="N201" t="s">
        <v>29</v>
      </c>
      <c r="O201" t="s">
        <v>29</v>
      </c>
      <c r="P201" t="s">
        <v>30</v>
      </c>
      <c r="Q201" t="s">
        <v>30</v>
      </c>
      <c r="R201" t="s">
        <v>30</v>
      </c>
      <c r="S201" t="s">
        <v>30</v>
      </c>
      <c r="T201" t="s">
        <v>30</v>
      </c>
      <c r="U201" t="s">
        <v>30</v>
      </c>
      <c r="V201" t="s">
        <v>30</v>
      </c>
      <c r="W201" t="s">
        <v>40</v>
      </c>
      <c r="X201" t="s">
        <v>29</v>
      </c>
      <c r="Y201" t="s">
        <v>29</v>
      </c>
      <c r="Z201" t="s">
        <v>30</v>
      </c>
      <c r="AA201" t="s">
        <v>29</v>
      </c>
      <c r="AB201" t="s">
        <v>32</v>
      </c>
    </row>
    <row r="202" spans="1:28" outlineLevel="1" x14ac:dyDescent="0.45">
      <c r="A202">
        <v>7525898908</v>
      </c>
      <c r="B202" s="1">
        <v>44323</v>
      </c>
      <c r="C202" t="s">
        <v>2723</v>
      </c>
      <c r="D202" t="s">
        <v>2724</v>
      </c>
      <c r="E202" t="s">
        <v>2725</v>
      </c>
      <c r="F202" t="s">
        <v>5651</v>
      </c>
      <c r="G202" t="s">
        <v>5952</v>
      </c>
      <c r="H202" s="9">
        <v>337484.23</v>
      </c>
      <c r="J202" t="s">
        <v>42</v>
      </c>
      <c r="K202" t="s">
        <v>30</v>
      </c>
      <c r="L202" t="s">
        <v>77</v>
      </c>
      <c r="M202" t="s">
        <v>30</v>
      </c>
      <c r="N202" t="s">
        <v>30</v>
      </c>
      <c r="O202" t="s">
        <v>30</v>
      </c>
      <c r="P202" t="s">
        <v>30</v>
      </c>
      <c r="Q202" t="s">
        <v>30</v>
      </c>
      <c r="R202" t="s">
        <v>30</v>
      </c>
      <c r="S202" t="s">
        <v>30</v>
      </c>
      <c r="T202" t="s">
        <v>30</v>
      </c>
      <c r="U202" t="s">
        <v>30</v>
      </c>
      <c r="V202" t="s">
        <v>30</v>
      </c>
      <c r="W202" t="s">
        <v>31</v>
      </c>
      <c r="X202" t="s">
        <v>29</v>
      </c>
      <c r="Y202" t="s">
        <v>29</v>
      </c>
      <c r="Z202" t="s">
        <v>30</v>
      </c>
      <c r="AA202" t="s">
        <v>29</v>
      </c>
      <c r="AB202" t="s">
        <v>32</v>
      </c>
    </row>
    <row r="203" spans="1:28" outlineLevel="1" x14ac:dyDescent="0.45">
      <c r="A203">
        <v>8609709002</v>
      </c>
      <c r="B203" s="1">
        <v>44343</v>
      </c>
      <c r="C203" t="s">
        <v>4290</v>
      </c>
      <c r="D203" t="s">
        <v>3265</v>
      </c>
      <c r="E203" t="s">
        <v>401</v>
      </c>
      <c r="F203" t="s">
        <v>5651</v>
      </c>
      <c r="G203" t="s">
        <v>6019</v>
      </c>
      <c r="H203" s="9">
        <v>390539</v>
      </c>
      <c r="J203" t="s">
        <v>28</v>
      </c>
      <c r="K203" t="s">
        <v>29</v>
      </c>
      <c r="L203" t="s">
        <v>210</v>
      </c>
      <c r="M203" t="s">
        <v>30</v>
      </c>
      <c r="N203" t="s">
        <v>29</v>
      </c>
      <c r="O203" t="s">
        <v>29</v>
      </c>
      <c r="P203" t="s">
        <v>30</v>
      </c>
      <c r="Q203" t="s">
        <v>29</v>
      </c>
      <c r="R203" t="s">
        <v>29</v>
      </c>
      <c r="S203" t="s">
        <v>30</v>
      </c>
      <c r="T203" t="s">
        <v>30</v>
      </c>
      <c r="U203" t="s">
        <v>30</v>
      </c>
      <c r="V203" t="s">
        <v>30</v>
      </c>
      <c r="W203" t="s">
        <v>31</v>
      </c>
      <c r="X203" t="s">
        <v>29</v>
      </c>
      <c r="Y203" t="s">
        <v>29</v>
      </c>
      <c r="Z203" t="s">
        <v>29</v>
      </c>
      <c r="AA203" t="s">
        <v>30</v>
      </c>
      <c r="AB203" t="s">
        <v>32</v>
      </c>
    </row>
    <row r="204" spans="1:28" outlineLevel="1" x14ac:dyDescent="0.45">
      <c r="A204">
        <v>8880839003</v>
      </c>
      <c r="B204" s="1">
        <v>44345</v>
      </c>
      <c r="C204" t="s">
        <v>4697</v>
      </c>
      <c r="D204" t="s">
        <v>4698</v>
      </c>
      <c r="E204" t="s">
        <v>401</v>
      </c>
      <c r="F204" t="s">
        <v>5651</v>
      </c>
      <c r="G204" t="s">
        <v>6019</v>
      </c>
      <c r="H204" s="9">
        <v>327669</v>
      </c>
      <c r="J204" t="s">
        <v>28</v>
      </c>
      <c r="K204" t="s">
        <v>29</v>
      </c>
      <c r="L204" t="s">
        <v>210</v>
      </c>
      <c r="M204" t="s">
        <v>30</v>
      </c>
      <c r="N204" t="s">
        <v>30</v>
      </c>
      <c r="O204" t="s">
        <v>30</v>
      </c>
      <c r="P204" t="s">
        <v>30</v>
      </c>
      <c r="Q204" t="s">
        <v>30</v>
      </c>
      <c r="R204" t="s">
        <v>30</v>
      </c>
      <c r="S204" t="s">
        <v>30</v>
      </c>
      <c r="T204" t="s">
        <v>30</v>
      </c>
      <c r="U204" t="s">
        <v>30</v>
      </c>
      <c r="V204" t="s">
        <v>30</v>
      </c>
      <c r="W204" t="s">
        <v>31</v>
      </c>
      <c r="X204" t="s">
        <v>29</v>
      </c>
      <c r="Y204" t="s">
        <v>29</v>
      </c>
      <c r="Z204" t="s">
        <v>29</v>
      </c>
      <c r="AA204" t="s">
        <v>29</v>
      </c>
      <c r="AB204" t="s">
        <v>39</v>
      </c>
    </row>
    <row r="205" spans="1:28" outlineLevel="1" x14ac:dyDescent="0.45">
      <c r="A205">
        <v>8967629002</v>
      </c>
      <c r="B205" s="1">
        <v>44345</v>
      </c>
      <c r="C205" t="s">
        <v>5061</v>
      </c>
      <c r="D205" t="s">
        <v>5062</v>
      </c>
      <c r="E205" t="s">
        <v>401</v>
      </c>
      <c r="F205" t="s">
        <v>5651</v>
      </c>
      <c r="G205" t="s">
        <v>6019</v>
      </c>
      <c r="H205" s="9">
        <v>150619</v>
      </c>
      <c r="J205" t="s">
        <v>28</v>
      </c>
      <c r="K205" t="s">
        <v>29</v>
      </c>
      <c r="L205" t="s">
        <v>210</v>
      </c>
      <c r="M205" t="s">
        <v>29</v>
      </c>
      <c r="N205" t="s">
        <v>29</v>
      </c>
      <c r="O205" t="s">
        <v>29</v>
      </c>
      <c r="P205" t="s">
        <v>30</v>
      </c>
      <c r="Q205" t="s">
        <v>29</v>
      </c>
      <c r="R205" t="s">
        <v>29</v>
      </c>
      <c r="S205" t="s">
        <v>30</v>
      </c>
      <c r="T205" t="s">
        <v>30</v>
      </c>
      <c r="U205" t="s">
        <v>30</v>
      </c>
      <c r="V205" t="s">
        <v>30</v>
      </c>
      <c r="W205" t="s">
        <v>31</v>
      </c>
      <c r="X205" t="s">
        <v>29</v>
      </c>
      <c r="Y205" t="s">
        <v>29</v>
      </c>
      <c r="Z205" t="s">
        <v>29</v>
      </c>
      <c r="AA205" t="s">
        <v>29</v>
      </c>
      <c r="AB205" t="s">
        <v>43</v>
      </c>
    </row>
    <row r="206" spans="1:28" outlineLevel="1" x14ac:dyDescent="0.45">
      <c r="A206">
        <v>8896569010</v>
      </c>
      <c r="B206" s="1">
        <v>44345</v>
      </c>
      <c r="C206" t="s">
        <v>4755</v>
      </c>
      <c r="D206" t="s">
        <v>3803</v>
      </c>
      <c r="E206" t="s">
        <v>401</v>
      </c>
      <c r="F206" t="s">
        <v>5651</v>
      </c>
      <c r="G206" t="s">
        <v>6019</v>
      </c>
      <c r="H206" s="9">
        <v>42497.05</v>
      </c>
      <c r="J206" t="s">
        <v>28</v>
      </c>
      <c r="K206" t="s">
        <v>30</v>
      </c>
      <c r="L206" t="s">
        <v>210</v>
      </c>
      <c r="M206" t="s">
        <v>29</v>
      </c>
      <c r="N206" t="s">
        <v>30</v>
      </c>
      <c r="O206" t="s">
        <v>29</v>
      </c>
      <c r="P206" t="s">
        <v>30</v>
      </c>
      <c r="Q206" t="s">
        <v>30</v>
      </c>
      <c r="R206" t="s">
        <v>30</v>
      </c>
      <c r="S206" t="s">
        <v>30</v>
      </c>
      <c r="T206" t="s">
        <v>30</v>
      </c>
      <c r="U206" t="s">
        <v>30</v>
      </c>
      <c r="V206" t="s">
        <v>30</v>
      </c>
      <c r="W206" t="s">
        <v>40</v>
      </c>
      <c r="X206" t="s">
        <v>29</v>
      </c>
      <c r="Y206" t="s">
        <v>29</v>
      </c>
      <c r="Z206" t="s">
        <v>29</v>
      </c>
      <c r="AA206" t="s">
        <v>29</v>
      </c>
      <c r="AB206" t="s">
        <v>47</v>
      </c>
    </row>
    <row r="207" spans="1:28" outlineLevel="1" x14ac:dyDescent="0.45">
      <c r="A207">
        <v>7902038904</v>
      </c>
      <c r="B207" s="1">
        <v>44327</v>
      </c>
      <c r="C207" t="s">
        <v>4015</v>
      </c>
      <c r="D207" t="s">
        <v>4016</v>
      </c>
      <c r="E207" t="s">
        <v>401</v>
      </c>
      <c r="F207" t="s">
        <v>5651</v>
      </c>
      <c r="G207" t="s">
        <v>6019</v>
      </c>
      <c r="H207" s="9">
        <v>21152</v>
      </c>
      <c r="I207" t="s">
        <v>839</v>
      </c>
      <c r="J207" t="s">
        <v>28</v>
      </c>
      <c r="K207" t="s">
        <v>29</v>
      </c>
      <c r="L207" t="s">
        <v>210</v>
      </c>
      <c r="M207" t="s">
        <v>30</v>
      </c>
      <c r="N207" t="s">
        <v>29</v>
      </c>
      <c r="O207" t="s">
        <v>29</v>
      </c>
      <c r="P207" t="s">
        <v>29</v>
      </c>
      <c r="Q207" t="s">
        <v>29</v>
      </c>
      <c r="R207" t="s">
        <v>29</v>
      </c>
      <c r="S207" t="s">
        <v>29</v>
      </c>
      <c r="T207" t="s">
        <v>30</v>
      </c>
      <c r="U207" t="s">
        <v>29</v>
      </c>
      <c r="V207" t="s">
        <v>29</v>
      </c>
      <c r="W207" t="s">
        <v>31</v>
      </c>
      <c r="X207" t="s">
        <v>29</v>
      </c>
      <c r="Y207" t="s">
        <v>29</v>
      </c>
      <c r="Z207" t="s">
        <v>29</v>
      </c>
      <c r="AA207" t="s">
        <v>30</v>
      </c>
      <c r="AB207" t="s">
        <v>32</v>
      </c>
    </row>
    <row r="208" spans="1:28" outlineLevel="1" x14ac:dyDescent="0.45">
      <c r="A208">
        <v>7876338906</v>
      </c>
      <c r="B208" s="1">
        <v>44327</v>
      </c>
      <c r="C208" t="s">
        <v>3879</v>
      </c>
      <c r="D208" t="s">
        <v>3880</v>
      </c>
      <c r="E208" t="s">
        <v>422</v>
      </c>
      <c r="F208" t="s">
        <v>5651</v>
      </c>
      <c r="G208" t="s">
        <v>6011</v>
      </c>
      <c r="H208" s="9">
        <v>14866</v>
      </c>
      <c r="J208" t="s">
        <v>42</v>
      </c>
      <c r="K208" t="s">
        <v>29</v>
      </c>
      <c r="L208" t="s">
        <v>119</v>
      </c>
      <c r="M208" t="s">
        <v>29</v>
      </c>
      <c r="N208" t="s">
        <v>29</v>
      </c>
      <c r="O208" t="s">
        <v>30</v>
      </c>
      <c r="P208" t="s">
        <v>30</v>
      </c>
      <c r="Q208" t="s">
        <v>30</v>
      </c>
      <c r="R208" t="s">
        <v>30</v>
      </c>
      <c r="S208" t="s">
        <v>29</v>
      </c>
      <c r="T208" t="s">
        <v>30</v>
      </c>
      <c r="U208" t="s">
        <v>30</v>
      </c>
      <c r="V208" t="s">
        <v>30</v>
      </c>
      <c r="W208" t="s">
        <v>60</v>
      </c>
      <c r="X208" t="s">
        <v>29</v>
      </c>
      <c r="Y208" t="s">
        <v>29</v>
      </c>
      <c r="Z208" t="s">
        <v>29</v>
      </c>
      <c r="AA208" t="s">
        <v>30</v>
      </c>
      <c r="AB208" t="s">
        <v>129</v>
      </c>
    </row>
    <row r="209" spans="1:28" outlineLevel="1" x14ac:dyDescent="0.45">
      <c r="A209">
        <v>9902549006</v>
      </c>
      <c r="B209" s="1">
        <v>44351</v>
      </c>
      <c r="C209" t="s">
        <v>5354</v>
      </c>
      <c r="D209" t="s">
        <v>5355</v>
      </c>
      <c r="E209" t="s">
        <v>5356</v>
      </c>
      <c r="F209" t="s">
        <v>5651</v>
      </c>
      <c r="G209" t="s">
        <v>5975</v>
      </c>
      <c r="H209" s="9">
        <v>445497</v>
      </c>
      <c r="J209" t="s">
        <v>42</v>
      </c>
      <c r="K209" t="s">
        <v>29</v>
      </c>
      <c r="L209" t="s">
        <v>54</v>
      </c>
      <c r="M209" t="s">
        <v>30</v>
      </c>
      <c r="N209" t="s">
        <v>30</v>
      </c>
      <c r="O209" t="s">
        <v>29</v>
      </c>
      <c r="P209" t="s">
        <v>30</v>
      </c>
      <c r="Q209" t="s">
        <v>30</v>
      </c>
      <c r="R209" t="s">
        <v>30</v>
      </c>
      <c r="S209" t="s">
        <v>30</v>
      </c>
      <c r="T209" t="s">
        <v>30</v>
      </c>
      <c r="U209" t="s">
        <v>30</v>
      </c>
      <c r="V209" t="s">
        <v>30</v>
      </c>
      <c r="W209" t="s">
        <v>33</v>
      </c>
      <c r="X209" t="s">
        <v>29</v>
      </c>
      <c r="Y209" t="s">
        <v>29</v>
      </c>
      <c r="Z209" t="s">
        <v>29</v>
      </c>
      <c r="AA209" t="s">
        <v>29</v>
      </c>
      <c r="AB209" t="s">
        <v>32</v>
      </c>
    </row>
    <row r="210" spans="1:28" outlineLevel="1" x14ac:dyDescent="0.45">
      <c r="A210">
        <v>8876969004</v>
      </c>
      <c r="B210" s="1">
        <v>44345</v>
      </c>
      <c r="C210" t="s">
        <v>4678</v>
      </c>
      <c r="D210" t="s">
        <v>4679</v>
      </c>
      <c r="E210" t="s">
        <v>4680</v>
      </c>
      <c r="F210" t="s">
        <v>5651</v>
      </c>
      <c r="G210" t="s">
        <v>5934</v>
      </c>
      <c r="H210" s="9">
        <v>352129</v>
      </c>
      <c r="I210" t="s">
        <v>35</v>
      </c>
      <c r="J210" t="s">
        <v>42</v>
      </c>
      <c r="K210" t="s">
        <v>29</v>
      </c>
      <c r="L210" t="s">
        <v>471</v>
      </c>
      <c r="M210" t="s">
        <v>29</v>
      </c>
      <c r="N210" t="s">
        <v>29</v>
      </c>
      <c r="O210" t="s">
        <v>30</v>
      </c>
      <c r="P210" t="s">
        <v>30</v>
      </c>
      <c r="Q210" t="s">
        <v>30</v>
      </c>
      <c r="R210" t="s">
        <v>30</v>
      </c>
      <c r="S210" t="s">
        <v>30</v>
      </c>
      <c r="T210" t="s">
        <v>30</v>
      </c>
      <c r="U210" t="s">
        <v>30</v>
      </c>
      <c r="V210" t="s">
        <v>30</v>
      </c>
      <c r="W210" t="s">
        <v>33</v>
      </c>
      <c r="X210" t="s">
        <v>29</v>
      </c>
      <c r="Y210" t="s">
        <v>29</v>
      </c>
      <c r="Z210" t="s">
        <v>29</v>
      </c>
      <c r="AA210" t="s">
        <v>29</v>
      </c>
      <c r="AB210" t="s">
        <v>32</v>
      </c>
    </row>
    <row r="211" spans="1:28" outlineLevel="1" x14ac:dyDescent="0.45">
      <c r="A211">
        <v>4883339003</v>
      </c>
      <c r="B211" s="1">
        <v>44336</v>
      </c>
      <c r="C211" t="s">
        <v>1947</v>
      </c>
      <c r="D211" t="s">
        <v>1948</v>
      </c>
      <c r="E211" t="s">
        <v>834</v>
      </c>
      <c r="F211" t="s">
        <v>5651</v>
      </c>
      <c r="G211" t="s">
        <v>5794</v>
      </c>
      <c r="H211" s="9">
        <v>494268.09</v>
      </c>
      <c r="J211" t="s">
        <v>28</v>
      </c>
      <c r="K211" t="s">
        <v>30</v>
      </c>
      <c r="L211" t="s">
        <v>210</v>
      </c>
      <c r="M211" t="s">
        <v>29</v>
      </c>
      <c r="N211" t="s">
        <v>30</v>
      </c>
      <c r="O211" t="s">
        <v>30</v>
      </c>
      <c r="P211" t="s">
        <v>30</v>
      </c>
      <c r="Q211" t="s">
        <v>30</v>
      </c>
      <c r="R211" t="s">
        <v>30</v>
      </c>
      <c r="S211" t="s">
        <v>30</v>
      </c>
      <c r="T211" t="s">
        <v>30</v>
      </c>
      <c r="U211" t="s">
        <v>30</v>
      </c>
      <c r="V211" t="s">
        <v>30</v>
      </c>
      <c r="W211" t="s">
        <v>31</v>
      </c>
      <c r="X211" t="s">
        <v>30</v>
      </c>
      <c r="Y211" t="s">
        <v>29</v>
      </c>
      <c r="Z211" t="s">
        <v>30</v>
      </c>
      <c r="AA211" t="s">
        <v>30</v>
      </c>
      <c r="AB211" t="s">
        <v>47</v>
      </c>
    </row>
    <row r="212" spans="1:28" outlineLevel="1" x14ac:dyDescent="0.45">
      <c r="A212">
        <v>2329959005</v>
      </c>
      <c r="B212" s="1">
        <v>44331</v>
      </c>
      <c r="C212" t="s">
        <v>832</v>
      </c>
      <c r="D212" t="s">
        <v>833</v>
      </c>
      <c r="E212" t="s">
        <v>834</v>
      </c>
      <c r="F212" t="s">
        <v>5651</v>
      </c>
      <c r="G212" t="s">
        <v>5794</v>
      </c>
      <c r="H212" s="9">
        <v>31465</v>
      </c>
      <c r="J212" t="s">
        <v>28</v>
      </c>
      <c r="K212" t="s">
        <v>30</v>
      </c>
      <c r="L212" t="s">
        <v>210</v>
      </c>
      <c r="M212" t="s">
        <v>29</v>
      </c>
      <c r="N212" t="s">
        <v>29</v>
      </c>
      <c r="O212" t="s">
        <v>29</v>
      </c>
      <c r="P212" t="s">
        <v>29</v>
      </c>
      <c r="Q212" t="s">
        <v>29</v>
      </c>
      <c r="R212" t="s">
        <v>29</v>
      </c>
      <c r="S212" t="s">
        <v>30</v>
      </c>
      <c r="T212" t="s">
        <v>30</v>
      </c>
      <c r="U212" t="s">
        <v>29</v>
      </c>
      <c r="V212" t="s">
        <v>30</v>
      </c>
      <c r="W212" t="s">
        <v>31</v>
      </c>
      <c r="X212" t="s">
        <v>30</v>
      </c>
      <c r="Y212" t="s">
        <v>29</v>
      </c>
      <c r="Z212" t="s">
        <v>29</v>
      </c>
      <c r="AA212" t="s">
        <v>30</v>
      </c>
      <c r="AB212" t="s">
        <v>32</v>
      </c>
    </row>
    <row r="213" spans="1:28" outlineLevel="1" x14ac:dyDescent="0.45">
      <c r="A213">
        <v>6601629009</v>
      </c>
      <c r="B213" s="1">
        <v>44338</v>
      </c>
      <c r="C213" t="s">
        <v>2396</v>
      </c>
      <c r="D213" t="s">
        <v>2397</v>
      </c>
      <c r="E213" t="s">
        <v>2398</v>
      </c>
      <c r="F213" t="s">
        <v>5651</v>
      </c>
      <c r="G213" t="s">
        <v>5944</v>
      </c>
      <c r="H213" s="9">
        <v>2530</v>
      </c>
      <c r="J213" t="s">
        <v>42</v>
      </c>
      <c r="K213" t="s">
        <v>30</v>
      </c>
      <c r="L213" t="s">
        <v>275</v>
      </c>
      <c r="M213" t="s">
        <v>29</v>
      </c>
      <c r="N213" t="s">
        <v>29</v>
      </c>
      <c r="O213" t="s">
        <v>29</v>
      </c>
      <c r="P213" t="s">
        <v>30</v>
      </c>
      <c r="Q213" t="s">
        <v>29</v>
      </c>
      <c r="R213" t="s">
        <v>30</v>
      </c>
      <c r="S213" t="s">
        <v>30</v>
      </c>
      <c r="T213" t="s">
        <v>30</v>
      </c>
      <c r="U213" t="s">
        <v>30</v>
      </c>
      <c r="V213" t="s">
        <v>30</v>
      </c>
      <c r="W213" t="s">
        <v>60</v>
      </c>
      <c r="X213" t="s">
        <v>29</v>
      </c>
      <c r="Y213" t="s">
        <v>30</v>
      </c>
      <c r="Z213" t="s">
        <v>29</v>
      </c>
      <c r="AA213" t="s">
        <v>30</v>
      </c>
      <c r="AB213" t="s">
        <v>45</v>
      </c>
    </row>
    <row r="214" spans="1:28" outlineLevel="1" x14ac:dyDescent="0.45">
      <c r="A214">
        <v>7649428909</v>
      </c>
      <c r="B214" s="1">
        <v>44323</v>
      </c>
      <c r="C214" t="s">
        <v>3693</v>
      </c>
      <c r="D214" t="s">
        <v>3694</v>
      </c>
      <c r="E214" t="s">
        <v>965</v>
      </c>
      <c r="F214" t="s">
        <v>5651</v>
      </c>
      <c r="G214" t="s">
        <v>5815</v>
      </c>
      <c r="H214" s="9">
        <v>333614.65000000002</v>
      </c>
      <c r="J214" t="s">
        <v>28</v>
      </c>
      <c r="K214" t="s">
        <v>29</v>
      </c>
      <c r="L214" t="s">
        <v>127</v>
      </c>
      <c r="M214" t="s">
        <v>30</v>
      </c>
      <c r="N214" t="s">
        <v>29</v>
      </c>
      <c r="O214" t="s">
        <v>30</v>
      </c>
      <c r="P214" t="s">
        <v>30</v>
      </c>
      <c r="Q214" t="s">
        <v>29</v>
      </c>
      <c r="R214" t="s">
        <v>30</v>
      </c>
      <c r="S214" t="s">
        <v>30</v>
      </c>
      <c r="T214" t="s">
        <v>30</v>
      </c>
      <c r="U214" t="s">
        <v>30</v>
      </c>
      <c r="V214" t="s">
        <v>30</v>
      </c>
      <c r="W214" t="s">
        <v>31</v>
      </c>
      <c r="X214" t="s">
        <v>29</v>
      </c>
      <c r="Y214" t="s">
        <v>29</v>
      </c>
      <c r="Z214" t="s">
        <v>29</v>
      </c>
      <c r="AA214" t="s">
        <v>30</v>
      </c>
      <c r="AB214" t="s">
        <v>38</v>
      </c>
    </row>
    <row r="215" spans="1:28" outlineLevel="1" x14ac:dyDescent="0.45">
      <c r="A215">
        <v>2359539009</v>
      </c>
      <c r="B215" s="1">
        <v>44331</v>
      </c>
      <c r="C215" t="s">
        <v>974</v>
      </c>
      <c r="D215" t="s">
        <v>975</v>
      </c>
      <c r="E215" t="s">
        <v>965</v>
      </c>
      <c r="F215" t="s">
        <v>5651</v>
      </c>
      <c r="G215" t="s">
        <v>5815</v>
      </c>
      <c r="H215" s="9">
        <v>308891.33</v>
      </c>
      <c r="J215" t="s">
        <v>28</v>
      </c>
      <c r="K215" t="s">
        <v>29</v>
      </c>
      <c r="L215" t="s">
        <v>127</v>
      </c>
      <c r="M215" t="s">
        <v>29</v>
      </c>
      <c r="N215" t="s">
        <v>30</v>
      </c>
      <c r="O215" t="s">
        <v>30</v>
      </c>
      <c r="P215" t="s">
        <v>30</v>
      </c>
      <c r="Q215" t="s">
        <v>30</v>
      </c>
      <c r="R215" t="s">
        <v>30</v>
      </c>
      <c r="S215" t="s">
        <v>30</v>
      </c>
      <c r="T215" t="s">
        <v>30</v>
      </c>
      <c r="U215" t="s">
        <v>30</v>
      </c>
      <c r="V215" t="s">
        <v>30</v>
      </c>
      <c r="W215" t="s">
        <v>31</v>
      </c>
      <c r="X215" t="s">
        <v>29</v>
      </c>
      <c r="Y215" t="s">
        <v>30</v>
      </c>
      <c r="Z215" t="s">
        <v>30</v>
      </c>
      <c r="AA215" t="s">
        <v>30</v>
      </c>
      <c r="AB215" t="s">
        <v>32</v>
      </c>
    </row>
    <row r="216" spans="1:28" outlineLevel="1" x14ac:dyDescent="0.45">
      <c r="A216">
        <v>4905429008</v>
      </c>
      <c r="B216" s="1">
        <v>44336</v>
      </c>
      <c r="C216" t="s">
        <v>2069</v>
      </c>
      <c r="D216" t="s">
        <v>2070</v>
      </c>
      <c r="E216" t="s">
        <v>965</v>
      </c>
      <c r="F216" t="s">
        <v>5651</v>
      </c>
      <c r="G216" t="s">
        <v>5815</v>
      </c>
      <c r="H216" s="9">
        <v>227400</v>
      </c>
      <c r="J216" t="s">
        <v>28</v>
      </c>
      <c r="K216" t="s">
        <v>29</v>
      </c>
      <c r="L216" t="s">
        <v>127</v>
      </c>
      <c r="M216" t="s">
        <v>30</v>
      </c>
      <c r="N216" t="s">
        <v>30</v>
      </c>
      <c r="O216" t="s">
        <v>30</v>
      </c>
      <c r="P216" t="s">
        <v>30</v>
      </c>
      <c r="Q216" t="s">
        <v>30</v>
      </c>
      <c r="R216" t="s">
        <v>30</v>
      </c>
      <c r="S216" t="s">
        <v>30</v>
      </c>
      <c r="T216" t="s">
        <v>30</v>
      </c>
      <c r="U216" t="s">
        <v>30</v>
      </c>
      <c r="V216" t="s">
        <v>30</v>
      </c>
      <c r="W216" t="s">
        <v>31</v>
      </c>
      <c r="X216" t="s">
        <v>29</v>
      </c>
      <c r="Y216" t="s">
        <v>29</v>
      </c>
      <c r="Z216" t="s">
        <v>30</v>
      </c>
      <c r="AA216" t="s">
        <v>30</v>
      </c>
      <c r="AB216" t="s">
        <v>32</v>
      </c>
    </row>
    <row r="217" spans="1:28" outlineLevel="1" x14ac:dyDescent="0.45">
      <c r="A217">
        <v>8969069004</v>
      </c>
      <c r="B217" s="1">
        <v>44345</v>
      </c>
      <c r="C217" t="s">
        <v>5067</v>
      </c>
      <c r="D217" t="s">
        <v>5068</v>
      </c>
      <c r="E217" t="s">
        <v>965</v>
      </c>
      <c r="F217" t="s">
        <v>5651</v>
      </c>
      <c r="G217" t="s">
        <v>5815</v>
      </c>
      <c r="H217" s="9">
        <v>131431.99</v>
      </c>
      <c r="J217" t="s">
        <v>28</v>
      </c>
      <c r="K217" t="s">
        <v>29</v>
      </c>
      <c r="L217" t="s">
        <v>127</v>
      </c>
      <c r="M217" t="s">
        <v>29</v>
      </c>
      <c r="N217" t="s">
        <v>29</v>
      </c>
      <c r="O217" t="s">
        <v>29</v>
      </c>
      <c r="P217" t="s">
        <v>30</v>
      </c>
      <c r="Q217" t="s">
        <v>30</v>
      </c>
      <c r="R217" t="s">
        <v>30</v>
      </c>
      <c r="S217" t="s">
        <v>30</v>
      </c>
      <c r="T217" t="s">
        <v>30</v>
      </c>
      <c r="U217" t="s">
        <v>30</v>
      </c>
      <c r="V217" t="s">
        <v>30</v>
      </c>
      <c r="W217" t="s">
        <v>40</v>
      </c>
      <c r="X217" t="s">
        <v>29</v>
      </c>
      <c r="Y217" t="s">
        <v>29</v>
      </c>
      <c r="Z217" t="s">
        <v>29</v>
      </c>
      <c r="AA217" t="s">
        <v>29</v>
      </c>
      <c r="AB217" t="s">
        <v>32</v>
      </c>
    </row>
    <row r="218" spans="1:28" outlineLevel="1" x14ac:dyDescent="0.45">
      <c r="A218">
        <v>2697749005</v>
      </c>
      <c r="B218" s="1">
        <v>44334</v>
      </c>
      <c r="C218" t="s">
        <v>1306</v>
      </c>
      <c r="D218" t="s">
        <v>1307</v>
      </c>
      <c r="E218" t="s">
        <v>965</v>
      </c>
      <c r="F218" t="s">
        <v>5651</v>
      </c>
      <c r="G218" t="s">
        <v>5815</v>
      </c>
      <c r="H218" s="9">
        <v>128392</v>
      </c>
      <c r="J218" t="s">
        <v>28</v>
      </c>
      <c r="K218" t="s">
        <v>29</v>
      </c>
      <c r="L218" t="s">
        <v>127</v>
      </c>
      <c r="M218" t="s">
        <v>29</v>
      </c>
      <c r="N218" t="s">
        <v>30</v>
      </c>
      <c r="O218" t="s">
        <v>30</v>
      </c>
      <c r="P218" t="s">
        <v>30</v>
      </c>
      <c r="Q218" t="s">
        <v>30</v>
      </c>
      <c r="R218" t="s">
        <v>30</v>
      </c>
      <c r="S218" t="s">
        <v>30</v>
      </c>
      <c r="T218" t="s">
        <v>30</v>
      </c>
      <c r="U218" t="s">
        <v>30</v>
      </c>
      <c r="V218" t="s">
        <v>30</v>
      </c>
      <c r="W218" t="s">
        <v>40</v>
      </c>
      <c r="X218" t="s">
        <v>29</v>
      </c>
      <c r="Y218" t="s">
        <v>29</v>
      </c>
      <c r="Z218" t="s">
        <v>29</v>
      </c>
      <c r="AA218" t="s">
        <v>30</v>
      </c>
      <c r="AB218" t="s">
        <v>45</v>
      </c>
    </row>
    <row r="219" spans="1:28" outlineLevel="1" x14ac:dyDescent="0.45">
      <c r="A219">
        <v>8942279008</v>
      </c>
      <c r="B219" s="1">
        <v>44345</v>
      </c>
      <c r="C219" t="s">
        <v>4953</v>
      </c>
      <c r="D219" t="s">
        <v>4954</v>
      </c>
      <c r="E219" t="s">
        <v>965</v>
      </c>
      <c r="F219" t="s">
        <v>5651</v>
      </c>
      <c r="G219" t="s">
        <v>5815</v>
      </c>
      <c r="H219" s="9">
        <v>111324</v>
      </c>
      <c r="J219" t="s">
        <v>28</v>
      </c>
      <c r="K219" t="s">
        <v>29</v>
      </c>
      <c r="L219" t="s">
        <v>127</v>
      </c>
      <c r="M219" t="s">
        <v>29</v>
      </c>
      <c r="N219" t="s">
        <v>29</v>
      </c>
      <c r="O219" t="s">
        <v>29</v>
      </c>
      <c r="P219" t="s">
        <v>30</v>
      </c>
      <c r="Q219" t="s">
        <v>29</v>
      </c>
      <c r="R219" t="s">
        <v>30</v>
      </c>
      <c r="S219" t="s">
        <v>30</v>
      </c>
      <c r="T219" t="s">
        <v>30</v>
      </c>
      <c r="U219" t="s">
        <v>30</v>
      </c>
      <c r="V219" t="s">
        <v>30</v>
      </c>
      <c r="W219" t="s">
        <v>40</v>
      </c>
      <c r="X219" t="s">
        <v>29</v>
      </c>
      <c r="Y219" t="s">
        <v>29</v>
      </c>
      <c r="Z219" t="s">
        <v>29</v>
      </c>
      <c r="AA219" t="s">
        <v>29</v>
      </c>
      <c r="AB219" t="s">
        <v>32</v>
      </c>
    </row>
    <row r="220" spans="1:28" outlineLevel="1" x14ac:dyDescent="0.45">
      <c r="A220">
        <v>8834579007</v>
      </c>
      <c r="B220" s="1">
        <v>44345</v>
      </c>
      <c r="C220" t="s">
        <v>4413</v>
      </c>
      <c r="D220" t="s">
        <v>4414</v>
      </c>
      <c r="E220" t="s">
        <v>965</v>
      </c>
      <c r="F220" t="s">
        <v>5651</v>
      </c>
      <c r="G220" t="s">
        <v>5815</v>
      </c>
      <c r="H220" s="9">
        <v>107933</v>
      </c>
      <c r="J220" t="s">
        <v>28</v>
      </c>
      <c r="K220" t="s">
        <v>29</v>
      </c>
      <c r="L220" t="s">
        <v>127</v>
      </c>
      <c r="M220" t="s">
        <v>29</v>
      </c>
      <c r="N220" t="s">
        <v>29</v>
      </c>
      <c r="O220" t="s">
        <v>29</v>
      </c>
      <c r="P220" t="s">
        <v>29</v>
      </c>
      <c r="Q220" t="s">
        <v>29</v>
      </c>
      <c r="R220" t="s">
        <v>30</v>
      </c>
      <c r="S220" t="s">
        <v>30</v>
      </c>
      <c r="T220" t="s">
        <v>30</v>
      </c>
      <c r="U220" t="s">
        <v>30</v>
      </c>
      <c r="V220" t="s">
        <v>30</v>
      </c>
      <c r="W220" t="s">
        <v>40</v>
      </c>
      <c r="X220" t="s">
        <v>29</v>
      </c>
      <c r="Y220" t="s">
        <v>29</v>
      </c>
      <c r="Z220" t="s">
        <v>29</v>
      </c>
      <c r="AA220" t="s">
        <v>29</v>
      </c>
      <c r="AB220" t="s">
        <v>32</v>
      </c>
    </row>
    <row r="221" spans="1:28" outlineLevel="1" x14ac:dyDescent="0.45">
      <c r="A221">
        <v>2357959002</v>
      </c>
      <c r="B221" s="1">
        <v>44331</v>
      </c>
      <c r="C221" t="s">
        <v>963</v>
      </c>
      <c r="D221" t="s">
        <v>964</v>
      </c>
      <c r="E221" t="s">
        <v>965</v>
      </c>
      <c r="F221" t="s">
        <v>5651</v>
      </c>
      <c r="G221" t="s">
        <v>5815</v>
      </c>
      <c r="H221" s="9">
        <v>66751.47</v>
      </c>
      <c r="J221" t="s">
        <v>28</v>
      </c>
      <c r="K221" t="s">
        <v>29</v>
      </c>
      <c r="L221" t="s">
        <v>127</v>
      </c>
      <c r="M221" t="s">
        <v>29</v>
      </c>
      <c r="N221" t="s">
        <v>30</v>
      </c>
      <c r="O221" t="s">
        <v>29</v>
      </c>
      <c r="P221" t="s">
        <v>30</v>
      </c>
      <c r="Q221" t="s">
        <v>30</v>
      </c>
      <c r="R221" t="s">
        <v>30</v>
      </c>
      <c r="S221" t="s">
        <v>30</v>
      </c>
      <c r="T221" t="s">
        <v>30</v>
      </c>
      <c r="U221" t="s">
        <v>30</v>
      </c>
      <c r="V221" t="s">
        <v>30</v>
      </c>
      <c r="W221" t="s">
        <v>40</v>
      </c>
      <c r="X221" t="s">
        <v>29</v>
      </c>
      <c r="Y221" t="s">
        <v>29</v>
      </c>
      <c r="Z221" t="s">
        <v>29</v>
      </c>
      <c r="AA221" t="s">
        <v>30</v>
      </c>
      <c r="AB221" t="s">
        <v>47</v>
      </c>
    </row>
    <row r="222" spans="1:28" outlineLevel="1" x14ac:dyDescent="0.45">
      <c r="A222">
        <v>9872429003</v>
      </c>
      <c r="B222" s="1">
        <v>44351</v>
      </c>
      <c r="C222" t="s">
        <v>5193</v>
      </c>
      <c r="D222" t="s">
        <v>1886</v>
      </c>
      <c r="E222" t="s">
        <v>965</v>
      </c>
      <c r="F222" t="s">
        <v>5651</v>
      </c>
      <c r="G222" t="s">
        <v>5815</v>
      </c>
      <c r="H222" s="9">
        <v>45651</v>
      </c>
      <c r="J222" t="s">
        <v>28</v>
      </c>
      <c r="K222" t="s">
        <v>29</v>
      </c>
      <c r="L222" t="s">
        <v>127</v>
      </c>
      <c r="M222" t="s">
        <v>29</v>
      </c>
      <c r="N222" t="s">
        <v>29</v>
      </c>
      <c r="O222" t="s">
        <v>29</v>
      </c>
      <c r="P222" t="s">
        <v>30</v>
      </c>
      <c r="Q222" t="s">
        <v>30</v>
      </c>
      <c r="R222" t="s">
        <v>30</v>
      </c>
      <c r="S222" t="s">
        <v>30</v>
      </c>
      <c r="T222" t="s">
        <v>30</v>
      </c>
      <c r="U222" t="s">
        <v>30</v>
      </c>
      <c r="V222" t="s">
        <v>30</v>
      </c>
      <c r="W222" t="s">
        <v>40</v>
      </c>
      <c r="X222" t="s">
        <v>29</v>
      </c>
      <c r="Y222" t="s">
        <v>29</v>
      </c>
      <c r="Z222" t="s">
        <v>29</v>
      </c>
      <c r="AA222" t="s">
        <v>29</v>
      </c>
      <c r="AB222" t="s">
        <v>38</v>
      </c>
    </row>
    <row r="223" spans="1:28" outlineLevel="1" x14ac:dyDescent="0.45">
      <c r="A223">
        <v>7537288910</v>
      </c>
      <c r="B223" s="1">
        <v>44323</v>
      </c>
      <c r="C223" t="s">
        <v>2853</v>
      </c>
      <c r="D223" t="s">
        <v>2854</v>
      </c>
      <c r="E223" t="s">
        <v>965</v>
      </c>
      <c r="F223" t="s">
        <v>5651</v>
      </c>
      <c r="G223" t="s">
        <v>5815</v>
      </c>
      <c r="H223" s="9">
        <v>30728.240000000002</v>
      </c>
      <c r="J223" t="s">
        <v>28</v>
      </c>
      <c r="K223" t="s">
        <v>29</v>
      </c>
      <c r="L223" t="s">
        <v>127</v>
      </c>
      <c r="M223" t="s">
        <v>30</v>
      </c>
      <c r="N223" t="s">
        <v>30</v>
      </c>
      <c r="O223" t="s">
        <v>30</v>
      </c>
      <c r="P223" t="s">
        <v>30</v>
      </c>
      <c r="Q223" t="s">
        <v>30</v>
      </c>
      <c r="R223" t="s">
        <v>30</v>
      </c>
      <c r="S223" t="s">
        <v>30</v>
      </c>
      <c r="T223" t="s">
        <v>30</v>
      </c>
      <c r="U223" t="s">
        <v>30</v>
      </c>
      <c r="V223" t="s">
        <v>30</v>
      </c>
      <c r="W223" t="s">
        <v>31</v>
      </c>
      <c r="X223" t="s">
        <v>29</v>
      </c>
      <c r="Y223" t="s">
        <v>29</v>
      </c>
      <c r="Z223" t="s">
        <v>29</v>
      </c>
      <c r="AA223" t="s">
        <v>30</v>
      </c>
      <c r="AB223" t="s">
        <v>32</v>
      </c>
    </row>
    <row r="224" spans="1:28" outlineLevel="1" x14ac:dyDescent="0.45">
      <c r="A224">
        <v>7544098910</v>
      </c>
      <c r="B224" s="1">
        <v>44323</v>
      </c>
      <c r="C224" t="s">
        <v>2931</v>
      </c>
      <c r="D224" t="s">
        <v>2932</v>
      </c>
      <c r="E224" t="s">
        <v>965</v>
      </c>
      <c r="F224" t="s">
        <v>5651</v>
      </c>
      <c r="G224" t="s">
        <v>5815</v>
      </c>
      <c r="H224" s="9">
        <v>12504.08</v>
      </c>
      <c r="J224" t="s">
        <v>28</v>
      </c>
      <c r="K224" t="s">
        <v>29</v>
      </c>
      <c r="L224" t="s">
        <v>127</v>
      </c>
      <c r="M224" t="s">
        <v>29</v>
      </c>
      <c r="N224" t="s">
        <v>30</v>
      </c>
      <c r="O224" t="s">
        <v>29</v>
      </c>
      <c r="P224" t="s">
        <v>29</v>
      </c>
      <c r="Q224" t="s">
        <v>30</v>
      </c>
      <c r="R224" t="s">
        <v>30</v>
      </c>
      <c r="S224" t="s">
        <v>29</v>
      </c>
      <c r="T224" t="s">
        <v>30</v>
      </c>
      <c r="U224" t="s">
        <v>30</v>
      </c>
      <c r="V224" t="s">
        <v>30</v>
      </c>
      <c r="W224" t="s">
        <v>49</v>
      </c>
      <c r="X224" t="s">
        <v>29</v>
      </c>
      <c r="Y224" t="s">
        <v>29</v>
      </c>
      <c r="Z224" t="s">
        <v>29</v>
      </c>
      <c r="AA224" t="s">
        <v>30</v>
      </c>
      <c r="AB224" t="s">
        <v>62</v>
      </c>
    </row>
    <row r="225" spans="1:28" outlineLevel="1" x14ac:dyDescent="0.45">
      <c r="A225">
        <v>2740099007</v>
      </c>
      <c r="B225" s="1">
        <v>44334</v>
      </c>
      <c r="C225" t="s">
        <v>1510</v>
      </c>
      <c r="D225" t="s">
        <v>1511</v>
      </c>
      <c r="E225" t="s">
        <v>965</v>
      </c>
      <c r="F225" t="s">
        <v>5651</v>
      </c>
      <c r="G225" t="s">
        <v>5815</v>
      </c>
      <c r="H225" s="9">
        <v>5540.86</v>
      </c>
      <c r="J225" t="s">
        <v>28</v>
      </c>
      <c r="K225" t="s">
        <v>29</v>
      </c>
      <c r="L225" t="s">
        <v>127</v>
      </c>
      <c r="M225" t="s">
        <v>29</v>
      </c>
      <c r="N225" t="s">
        <v>29</v>
      </c>
      <c r="O225" t="s">
        <v>29</v>
      </c>
      <c r="P225" t="s">
        <v>30</v>
      </c>
      <c r="Q225" t="s">
        <v>30</v>
      </c>
      <c r="R225" t="s">
        <v>30</v>
      </c>
      <c r="S225" t="s">
        <v>30</v>
      </c>
      <c r="T225" t="s">
        <v>30</v>
      </c>
      <c r="U225" t="s">
        <v>30</v>
      </c>
      <c r="V225" t="s">
        <v>30</v>
      </c>
      <c r="W225" t="s">
        <v>40</v>
      </c>
      <c r="X225" t="s">
        <v>29</v>
      </c>
      <c r="Y225" t="s">
        <v>29</v>
      </c>
      <c r="Z225" t="s">
        <v>29</v>
      </c>
      <c r="AA225" t="s">
        <v>30</v>
      </c>
      <c r="AB225" t="s">
        <v>32</v>
      </c>
    </row>
    <row r="226" spans="1:28" outlineLevel="1" x14ac:dyDescent="0.45">
      <c r="A226">
        <v>9882549008</v>
      </c>
      <c r="B226" s="1">
        <v>44351</v>
      </c>
      <c r="C226" t="s">
        <v>5250</v>
      </c>
      <c r="D226" t="s">
        <v>167</v>
      </c>
      <c r="E226" t="s">
        <v>5251</v>
      </c>
      <c r="F226" t="s">
        <v>5651</v>
      </c>
      <c r="G226" t="s">
        <v>6053</v>
      </c>
      <c r="H226" s="9">
        <v>323334</v>
      </c>
      <c r="I226" t="s">
        <v>180</v>
      </c>
      <c r="J226" t="s">
        <v>42</v>
      </c>
      <c r="K226" t="s">
        <v>29</v>
      </c>
      <c r="L226" t="s">
        <v>210</v>
      </c>
      <c r="M226" t="s">
        <v>29</v>
      </c>
      <c r="N226" t="s">
        <v>30</v>
      </c>
      <c r="O226" t="s">
        <v>29</v>
      </c>
      <c r="P226" t="s">
        <v>30</v>
      </c>
      <c r="Q226" t="s">
        <v>30</v>
      </c>
      <c r="R226" t="s">
        <v>30</v>
      </c>
      <c r="S226" t="s">
        <v>30</v>
      </c>
      <c r="T226" t="s">
        <v>30</v>
      </c>
      <c r="U226" t="s">
        <v>30</v>
      </c>
      <c r="V226" t="s">
        <v>30</v>
      </c>
      <c r="W226" t="s">
        <v>33</v>
      </c>
      <c r="X226" t="s">
        <v>29</v>
      </c>
      <c r="Y226" t="s">
        <v>29</v>
      </c>
      <c r="Z226" t="s">
        <v>29</v>
      </c>
      <c r="AA226" t="s">
        <v>29</v>
      </c>
      <c r="AB226" t="s">
        <v>73</v>
      </c>
    </row>
    <row r="227" spans="1:28" outlineLevel="1" x14ac:dyDescent="0.45">
      <c r="A227">
        <v>9893789005</v>
      </c>
      <c r="B227" s="1">
        <v>44351</v>
      </c>
      <c r="C227" t="s">
        <v>5311</v>
      </c>
      <c r="D227" t="s">
        <v>5312</v>
      </c>
      <c r="E227" t="s">
        <v>449</v>
      </c>
      <c r="F227" t="s">
        <v>5651</v>
      </c>
      <c r="G227" t="s">
        <v>5721</v>
      </c>
      <c r="H227" s="9">
        <v>684055.5</v>
      </c>
      <c r="J227" t="s">
        <v>42</v>
      </c>
      <c r="K227" t="s">
        <v>30</v>
      </c>
      <c r="L227" t="s">
        <v>210</v>
      </c>
      <c r="M227" t="s">
        <v>30</v>
      </c>
      <c r="N227" t="s">
        <v>30</v>
      </c>
      <c r="O227" t="s">
        <v>30</v>
      </c>
      <c r="P227" t="s">
        <v>30</v>
      </c>
      <c r="Q227" t="s">
        <v>30</v>
      </c>
      <c r="R227" t="s">
        <v>30</v>
      </c>
      <c r="S227" t="s">
        <v>30</v>
      </c>
      <c r="T227" t="s">
        <v>30</v>
      </c>
      <c r="U227" t="s">
        <v>30</v>
      </c>
      <c r="V227" t="s">
        <v>30</v>
      </c>
      <c r="W227" t="s">
        <v>31</v>
      </c>
      <c r="X227" t="s">
        <v>29</v>
      </c>
      <c r="Y227" t="s">
        <v>29</v>
      </c>
      <c r="Z227" t="s">
        <v>29</v>
      </c>
      <c r="AA227" t="s">
        <v>29</v>
      </c>
      <c r="AB227" t="s">
        <v>102</v>
      </c>
    </row>
    <row r="228" spans="1:28" outlineLevel="1" x14ac:dyDescent="0.45">
      <c r="A228">
        <v>9917749010</v>
      </c>
      <c r="B228" s="1">
        <v>44351</v>
      </c>
      <c r="C228" t="s">
        <v>5424</v>
      </c>
      <c r="D228" t="s">
        <v>5425</v>
      </c>
      <c r="E228" t="s">
        <v>449</v>
      </c>
      <c r="F228" t="s">
        <v>5651</v>
      </c>
      <c r="G228" t="s">
        <v>5721</v>
      </c>
      <c r="H228" s="9">
        <v>660283.24</v>
      </c>
      <c r="J228" t="s">
        <v>42</v>
      </c>
      <c r="K228" t="s">
        <v>30</v>
      </c>
      <c r="L228" t="s">
        <v>210</v>
      </c>
      <c r="M228" t="s">
        <v>30</v>
      </c>
      <c r="N228" t="s">
        <v>30</v>
      </c>
      <c r="O228" t="s">
        <v>30</v>
      </c>
      <c r="P228" t="s">
        <v>30</v>
      </c>
      <c r="Q228" t="s">
        <v>30</v>
      </c>
      <c r="R228" t="s">
        <v>30</v>
      </c>
      <c r="S228" t="s">
        <v>30</v>
      </c>
      <c r="T228" t="s">
        <v>30</v>
      </c>
      <c r="U228" t="s">
        <v>30</v>
      </c>
      <c r="V228" t="s">
        <v>30</v>
      </c>
      <c r="W228" t="s">
        <v>31</v>
      </c>
      <c r="X228" t="s">
        <v>29</v>
      </c>
      <c r="Y228" t="s">
        <v>29</v>
      </c>
      <c r="Z228" t="s">
        <v>29</v>
      </c>
      <c r="AA228" t="s">
        <v>29</v>
      </c>
      <c r="AB228" t="s">
        <v>32</v>
      </c>
    </row>
    <row r="229" spans="1:28" outlineLevel="1" x14ac:dyDescent="0.45">
      <c r="A229">
        <v>5215159007</v>
      </c>
      <c r="B229" s="1">
        <v>44337</v>
      </c>
      <c r="C229" t="s">
        <v>2142</v>
      </c>
      <c r="D229" t="s">
        <v>2143</v>
      </c>
      <c r="E229" t="s">
        <v>449</v>
      </c>
      <c r="F229" t="s">
        <v>5651</v>
      </c>
      <c r="G229" t="s">
        <v>5721</v>
      </c>
      <c r="H229" s="9">
        <v>587660</v>
      </c>
      <c r="J229" t="s">
        <v>42</v>
      </c>
      <c r="K229" t="s">
        <v>29</v>
      </c>
      <c r="L229" t="s">
        <v>210</v>
      </c>
      <c r="M229" t="s">
        <v>30</v>
      </c>
      <c r="N229" t="s">
        <v>29</v>
      </c>
      <c r="O229" t="s">
        <v>30</v>
      </c>
      <c r="P229" t="s">
        <v>30</v>
      </c>
      <c r="Q229" t="s">
        <v>30</v>
      </c>
      <c r="R229" t="s">
        <v>30</v>
      </c>
      <c r="S229" t="s">
        <v>30</v>
      </c>
      <c r="T229" t="s">
        <v>30</v>
      </c>
      <c r="U229" t="s">
        <v>30</v>
      </c>
      <c r="V229" t="s">
        <v>30</v>
      </c>
      <c r="W229" t="s">
        <v>40</v>
      </c>
      <c r="X229" t="s">
        <v>29</v>
      </c>
      <c r="Y229" t="s">
        <v>29</v>
      </c>
      <c r="Z229" t="s">
        <v>29</v>
      </c>
      <c r="AA229" t="s">
        <v>30</v>
      </c>
      <c r="AB229" t="s">
        <v>32</v>
      </c>
    </row>
    <row r="230" spans="1:28" outlineLevel="1" x14ac:dyDescent="0.45">
      <c r="A230">
        <v>3695099001</v>
      </c>
      <c r="B230" s="1">
        <v>44335</v>
      </c>
      <c r="C230" t="s">
        <v>1751</v>
      </c>
      <c r="D230" t="s">
        <v>1752</v>
      </c>
      <c r="E230" t="s">
        <v>449</v>
      </c>
      <c r="F230" t="s">
        <v>5651</v>
      </c>
      <c r="G230" t="s">
        <v>5721</v>
      </c>
      <c r="H230" s="9">
        <v>446566.7</v>
      </c>
      <c r="J230" t="s">
        <v>42</v>
      </c>
      <c r="K230" t="s">
        <v>30</v>
      </c>
      <c r="L230" t="s">
        <v>210</v>
      </c>
      <c r="M230" t="s">
        <v>30</v>
      </c>
      <c r="N230" t="s">
        <v>30</v>
      </c>
      <c r="O230" t="s">
        <v>30</v>
      </c>
      <c r="P230" t="s">
        <v>30</v>
      </c>
      <c r="Q230" t="s">
        <v>30</v>
      </c>
      <c r="R230" t="s">
        <v>30</v>
      </c>
      <c r="S230" t="s">
        <v>30</v>
      </c>
      <c r="T230" t="s">
        <v>30</v>
      </c>
      <c r="U230" t="s">
        <v>30</v>
      </c>
      <c r="V230" t="s">
        <v>30</v>
      </c>
      <c r="W230" t="s">
        <v>40</v>
      </c>
      <c r="X230" t="s">
        <v>29</v>
      </c>
      <c r="Y230" t="s">
        <v>29</v>
      </c>
      <c r="Z230" t="s">
        <v>29</v>
      </c>
      <c r="AA230" t="s">
        <v>30</v>
      </c>
      <c r="AB230" t="s">
        <v>32</v>
      </c>
    </row>
    <row r="231" spans="1:28" outlineLevel="1" x14ac:dyDescent="0.45">
      <c r="A231">
        <v>9893049006</v>
      </c>
      <c r="B231" s="1">
        <v>44351</v>
      </c>
      <c r="C231" t="s">
        <v>5307</v>
      </c>
      <c r="D231" t="s">
        <v>5308</v>
      </c>
      <c r="E231" t="s">
        <v>449</v>
      </c>
      <c r="F231" t="s">
        <v>5651</v>
      </c>
      <c r="G231" t="s">
        <v>5721</v>
      </c>
      <c r="H231" s="9">
        <v>400192</v>
      </c>
      <c r="J231" t="s">
        <v>42</v>
      </c>
      <c r="K231" t="s">
        <v>30</v>
      </c>
      <c r="L231" t="s">
        <v>210</v>
      </c>
      <c r="M231" t="s">
        <v>30</v>
      </c>
      <c r="N231" t="s">
        <v>30</v>
      </c>
      <c r="O231" t="s">
        <v>30</v>
      </c>
      <c r="P231" t="s">
        <v>30</v>
      </c>
      <c r="Q231" t="s">
        <v>30</v>
      </c>
      <c r="R231" t="s">
        <v>30</v>
      </c>
      <c r="S231" t="s">
        <v>30</v>
      </c>
      <c r="T231" t="s">
        <v>30</v>
      </c>
      <c r="U231" t="s">
        <v>30</v>
      </c>
      <c r="V231" t="s">
        <v>30</v>
      </c>
      <c r="W231" t="s">
        <v>40</v>
      </c>
      <c r="X231" t="s">
        <v>29</v>
      </c>
      <c r="Y231" t="s">
        <v>29</v>
      </c>
      <c r="Z231" t="s">
        <v>29</v>
      </c>
      <c r="AA231" t="s">
        <v>29</v>
      </c>
      <c r="AB231" t="s">
        <v>32</v>
      </c>
    </row>
    <row r="232" spans="1:28" outlineLevel="1" x14ac:dyDescent="0.45">
      <c r="A232">
        <v>8907549000</v>
      </c>
      <c r="B232" s="1">
        <v>44345</v>
      </c>
      <c r="C232" t="s">
        <v>4800</v>
      </c>
      <c r="D232" t="s">
        <v>4801</v>
      </c>
      <c r="E232" t="s">
        <v>449</v>
      </c>
      <c r="F232" t="s">
        <v>5651</v>
      </c>
      <c r="G232" t="s">
        <v>5721</v>
      </c>
      <c r="H232" s="9">
        <v>267875.90999999997</v>
      </c>
      <c r="J232" t="s">
        <v>42</v>
      </c>
      <c r="K232" t="s">
        <v>30</v>
      </c>
      <c r="L232" t="s">
        <v>210</v>
      </c>
      <c r="M232" t="s">
        <v>29</v>
      </c>
      <c r="N232" t="s">
        <v>29</v>
      </c>
      <c r="O232" t="s">
        <v>29</v>
      </c>
      <c r="P232" t="s">
        <v>30</v>
      </c>
      <c r="Q232" t="s">
        <v>30</v>
      </c>
      <c r="R232" t="s">
        <v>30</v>
      </c>
      <c r="S232" t="s">
        <v>30</v>
      </c>
      <c r="T232" t="s">
        <v>29</v>
      </c>
      <c r="U232" t="s">
        <v>29</v>
      </c>
      <c r="V232" t="s">
        <v>30</v>
      </c>
      <c r="W232" t="s">
        <v>40</v>
      </c>
      <c r="X232" t="s">
        <v>29</v>
      </c>
      <c r="Y232" t="s">
        <v>29</v>
      </c>
      <c r="Z232" t="s">
        <v>29</v>
      </c>
      <c r="AA232" t="s">
        <v>29</v>
      </c>
      <c r="AB232" t="s">
        <v>32</v>
      </c>
    </row>
    <row r="233" spans="1:28" outlineLevel="1" x14ac:dyDescent="0.45">
      <c r="A233">
        <v>9935579000</v>
      </c>
      <c r="B233" s="1">
        <v>44351</v>
      </c>
      <c r="C233" t="s">
        <v>5543</v>
      </c>
      <c r="D233" t="s">
        <v>5544</v>
      </c>
      <c r="E233" t="s">
        <v>449</v>
      </c>
      <c r="F233" t="s">
        <v>5651</v>
      </c>
      <c r="G233" t="s">
        <v>5721</v>
      </c>
      <c r="H233" s="9">
        <v>258661</v>
      </c>
      <c r="J233" t="s">
        <v>42</v>
      </c>
      <c r="K233" t="s">
        <v>30</v>
      </c>
      <c r="L233" t="s">
        <v>210</v>
      </c>
      <c r="M233" t="s">
        <v>30</v>
      </c>
      <c r="N233" t="s">
        <v>30</v>
      </c>
      <c r="O233" t="s">
        <v>30</v>
      </c>
      <c r="P233" t="s">
        <v>30</v>
      </c>
      <c r="Q233" t="s">
        <v>30</v>
      </c>
      <c r="R233" t="s">
        <v>30</v>
      </c>
      <c r="S233" t="s">
        <v>30</v>
      </c>
      <c r="T233" t="s">
        <v>30</v>
      </c>
      <c r="U233" t="s">
        <v>30</v>
      </c>
      <c r="V233" t="s">
        <v>30</v>
      </c>
      <c r="W233" t="s">
        <v>40</v>
      </c>
      <c r="X233" t="s">
        <v>29</v>
      </c>
      <c r="Y233" t="s">
        <v>29</v>
      </c>
      <c r="Z233" t="s">
        <v>29</v>
      </c>
      <c r="AA233" t="s">
        <v>29</v>
      </c>
      <c r="AB233" t="s">
        <v>32</v>
      </c>
    </row>
    <row r="234" spans="1:28" outlineLevel="1" x14ac:dyDescent="0.45">
      <c r="A234">
        <v>2338879007</v>
      </c>
      <c r="B234" s="1">
        <v>44331</v>
      </c>
      <c r="C234" t="s">
        <v>879</v>
      </c>
      <c r="D234" t="s">
        <v>880</v>
      </c>
      <c r="E234" t="s">
        <v>449</v>
      </c>
      <c r="F234" t="s">
        <v>5651</v>
      </c>
      <c r="G234" t="s">
        <v>5721</v>
      </c>
      <c r="H234" s="9">
        <v>231767</v>
      </c>
      <c r="J234" t="s">
        <v>42</v>
      </c>
      <c r="K234" t="s">
        <v>30</v>
      </c>
      <c r="L234" t="s">
        <v>210</v>
      </c>
      <c r="M234" t="s">
        <v>30</v>
      </c>
      <c r="N234" t="s">
        <v>30</v>
      </c>
      <c r="O234" t="s">
        <v>30</v>
      </c>
      <c r="P234" t="s">
        <v>30</v>
      </c>
      <c r="Q234" t="s">
        <v>30</v>
      </c>
      <c r="R234" t="s">
        <v>30</v>
      </c>
      <c r="S234" t="s">
        <v>30</v>
      </c>
      <c r="T234" t="s">
        <v>30</v>
      </c>
      <c r="U234" t="s">
        <v>30</v>
      </c>
      <c r="V234" t="s">
        <v>30</v>
      </c>
      <c r="W234" t="s">
        <v>40</v>
      </c>
      <c r="X234" t="s">
        <v>29</v>
      </c>
      <c r="Y234" t="s">
        <v>29</v>
      </c>
      <c r="Z234" t="s">
        <v>29</v>
      </c>
      <c r="AA234" t="s">
        <v>30</v>
      </c>
      <c r="AB234" t="s">
        <v>32</v>
      </c>
    </row>
    <row r="235" spans="1:28" outlineLevel="1" x14ac:dyDescent="0.45">
      <c r="A235">
        <v>8841509006</v>
      </c>
      <c r="B235" s="1">
        <v>44345</v>
      </c>
      <c r="C235" t="s">
        <v>4449</v>
      </c>
      <c r="D235" t="s">
        <v>4450</v>
      </c>
      <c r="E235" t="s">
        <v>449</v>
      </c>
      <c r="F235" t="s">
        <v>5651</v>
      </c>
      <c r="G235" t="s">
        <v>5721</v>
      </c>
      <c r="H235" s="9">
        <v>213320.71</v>
      </c>
      <c r="J235" t="s">
        <v>42</v>
      </c>
      <c r="K235" t="s">
        <v>30</v>
      </c>
      <c r="L235" t="s">
        <v>210</v>
      </c>
      <c r="M235" t="s">
        <v>29</v>
      </c>
      <c r="N235" t="s">
        <v>30</v>
      </c>
      <c r="O235" t="s">
        <v>30</v>
      </c>
      <c r="P235" t="s">
        <v>30</v>
      </c>
      <c r="Q235" t="s">
        <v>30</v>
      </c>
      <c r="R235" t="s">
        <v>30</v>
      </c>
      <c r="S235" t="s">
        <v>30</v>
      </c>
      <c r="T235" t="s">
        <v>30</v>
      </c>
      <c r="U235" t="s">
        <v>30</v>
      </c>
      <c r="V235" t="s">
        <v>30</v>
      </c>
      <c r="W235" t="s">
        <v>31</v>
      </c>
      <c r="X235" t="s">
        <v>29</v>
      </c>
      <c r="Y235" t="s">
        <v>29</v>
      </c>
      <c r="Z235" t="s">
        <v>29</v>
      </c>
      <c r="AA235" t="s">
        <v>29</v>
      </c>
      <c r="AB235" t="s">
        <v>32</v>
      </c>
    </row>
    <row r="236" spans="1:28" outlineLevel="1" x14ac:dyDescent="0.45">
      <c r="A236">
        <v>2781459004</v>
      </c>
      <c r="B236" s="1">
        <v>44334</v>
      </c>
      <c r="C236" t="s">
        <v>1690</v>
      </c>
      <c r="D236" t="s">
        <v>1691</v>
      </c>
      <c r="E236" t="s">
        <v>449</v>
      </c>
      <c r="F236" t="s">
        <v>5651</v>
      </c>
      <c r="G236" t="s">
        <v>5721</v>
      </c>
      <c r="H236" s="9">
        <v>200146.25</v>
      </c>
      <c r="J236" t="s">
        <v>42</v>
      </c>
      <c r="K236" t="s">
        <v>30</v>
      </c>
      <c r="L236" t="s">
        <v>210</v>
      </c>
      <c r="M236" t="s">
        <v>29</v>
      </c>
      <c r="N236" t="s">
        <v>30</v>
      </c>
      <c r="O236" t="s">
        <v>29</v>
      </c>
      <c r="P236" t="s">
        <v>30</v>
      </c>
      <c r="Q236" t="s">
        <v>30</v>
      </c>
      <c r="R236" t="s">
        <v>30</v>
      </c>
      <c r="S236" t="s">
        <v>30</v>
      </c>
      <c r="T236" t="s">
        <v>30</v>
      </c>
      <c r="U236" t="s">
        <v>30</v>
      </c>
      <c r="V236" t="s">
        <v>30</v>
      </c>
      <c r="W236" t="s">
        <v>31</v>
      </c>
      <c r="X236" t="s">
        <v>29</v>
      </c>
      <c r="Y236" t="s">
        <v>29</v>
      </c>
      <c r="Z236" t="s">
        <v>29</v>
      </c>
      <c r="AA236" t="s">
        <v>30</v>
      </c>
      <c r="AB236" t="s">
        <v>280</v>
      </c>
    </row>
    <row r="237" spans="1:28" outlineLevel="1" x14ac:dyDescent="0.45">
      <c r="A237">
        <v>7911138901</v>
      </c>
      <c r="B237" s="1">
        <v>44327</v>
      </c>
      <c r="C237" t="s">
        <v>4068</v>
      </c>
      <c r="D237" t="s">
        <v>4069</v>
      </c>
      <c r="E237" t="s">
        <v>449</v>
      </c>
      <c r="F237" t="s">
        <v>5651</v>
      </c>
      <c r="G237" t="s">
        <v>5721</v>
      </c>
      <c r="H237" s="9">
        <v>112622.18</v>
      </c>
      <c r="J237" t="s">
        <v>42</v>
      </c>
      <c r="K237" t="s">
        <v>30</v>
      </c>
      <c r="L237" t="s">
        <v>210</v>
      </c>
      <c r="M237" t="s">
        <v>29</v>
      </c>
      <c r="N237" t="s">
        <v>30</v>
      </c>
      <c r="O237" t="s">
        <v>30</v>
      </c>
      <c r="P237" t="s">
        <v>30</v>
      </c>
      <c r="Q237" t="s">
        <v>30</v>
      </c>
      <c r="R237" t="s">
        <v>30</v>
      </c>
      <c r="S237" t="s">
        <v>30</v>
      </c>
      <c r="T237" t="s">
        <v>30</v>
      </c>
      <c r="U237" t="s">
        <v>30</v>
      </c>
      <c r="V237" t="s">
        <v>30</v>
      </c>
      <c r="W237" t="s">
        <v>33</v>
      </c>
      <c r="X237" t="s">
        <v>29</v>
      </c>
      <c r="Y237" t="s">
        <v>30</v>
      </c>
      <c r="Z237" t="s">
        <v>29</v>
      </c>
      <c r="AA237" t="s">
        <v>29</v>
      </c>
      <c r="AB237" t="s">
        <v>32</v>
      </c>
    </row>
    <row r="238" spans="1:28" outlineLevel="1" x14ac:dyDescent="0.45">
      <c r="A238">
        <v>9912759003</v>
      </c>
      <c r="B238" s="1">
        <v>44351</v>
      </c>
      <c r="C238" t="s">
        <v>5399</v>
      </c>
      <c r="D238" t="s">
        <v>5400</v>
      </c>
      <c r="E238" t="s">
        <v>449</v>
      </c>
      <c r="F238" t="s">
        <v>5651</v>
      </c>
      <c r="G238" t="s">
        <v>5721</v>
      </c>
      <c r="H238" s="9">
        <v>107747.72</v>
      </c>
      <c r="J238" t="s">
        <v>42</v>
      </c>
      <c r="K238" t="s">
        <v>30</v>
      </c>
      <c r="L238" t="s">
        <v>210</v>
      </c>
      <c r="M238" t="s">
        <v>30</v>
      </c>
      <c r="N238" t="s">
        <v>29</v>
      </c>
      <c r="O238" t="s">
        <v>29</v>
      </c>
      <c r="P238" t="s">
        <v>29</v>
      </c>
      <c r="Q238" t="s">
        <v>29</v>
      </c>
      <c r="R238" t="s">
        <v>30</v>
      </c>
      <c r="S238" t="s">
        <v>30</v>
      </c>
      <c r="T238" t="s">
        <v>30</v>
      </c>
      <c r="U238" t="s">
        <v>29</v>
      </c>
      <c r="V238" t="s">
        <v>30</v>
      </c>
      <c r="W238" t="s">
        <v>40</v>
      </c>
      <c r="X238" t="s">
        <v>29</v>
      </c>
      <c r="Y238" t="s">
        <v>29</v>
      </c>
      <c r="Z238" t="s">
        <v>29</v>
      </c>
      <c r="AA238" t="s">
        <v>29</v>
      </c>
      <c r="AB238" t="s">
        <v>32</v>
      </c>
    </row>
    <row r="239" spans="1:28" outlineLevel="1" x14ac:dyDescent="0.45">
      <c r="A239">
        <v>7898248904</v>
      </c>
      <c r="B239" s="1">
        <v>44327</v>
      </c>
      <c r="C239" t="s">
        <v>3993</v>
      </c>
      <c r="D239" t="s">
        <v>3994</v>
      </c>
      <c r="E239" t="s">
        <v>449</v>
      </c>
      <c r="F239" t="s">
        <v>5651</v>
      </c>
      <c r="G239" t="s">
        <v>5721</v>
      </c>
      <c r="H239" s="9">
        <v>100233.15</v>
      </c>
      <c r="I239" t="s">
        <v>3628</v>
      </c>
      <c r="J239" t="s">
        <v>42</v>
      </c>
      <c r="K239" t="s">
        <v>29</v>
      </c>
      <c r="L239" t="s">
        <v>210</v>
      </c>
      <c r="M239" t="s">
        <v>30</v>
      </c>
      <c r="N239" t="s">
        <v>30</v>
      </c>
      <c r="O239" t="s">
        <v>29</v>
      </c>
      <c r="P239" t="s">
        <v>30</v>
      </c>
      <c r="Q239" t="s">
        <v>30</v>
      </c>
      <c r="R239" t="s">
        <v>30</v>
      </c>
      <c r="S239" t="s">
        <v>30</v>
      </c>
      <c r="T239" t="s">
        <v>30</v>
      </c>
      <c r="U239" t="s">
        <v>30</v>
      </c>
      <c r="V239" t="s">
        <v>30</v>
      </c>
      <c r="W239" t="s">
        <v>33</v>
      </c>
      <c r="X239" t="s">
        <v>29</v>
      </c>
      <c r="Y239" t="s">
        <v>29</v>
      </c>
      <c r="Z239" t="s">
        <v>29</v>
      </c>
      <c r="AA239" t="s">
        <v>30</v>
      </c>
      <c r="AB239" t="s">
        <v>32</v>
      </c>
    </row>
    <row r="240" spans="1:28" outlineLevel="1" x14ac:dyDescent="0.45">
      <c r="A240">
        <v>8914009000</v>
      </c>
      <c r="B240" s="1">
        <v>44345</v>
      </c>
      <c r="C240" t="s">
        <v>4824</v>
      </c>
      <c r="D240" t="s">
        <v>4825</v>
      </c>
      <c r="E240" t="s">
        <v>449</v>
      </c>
      <c r="F240" t="s">
        <v>5651</v>
      </c>
      <c r="G240" t="s">
        <v>5721</v>
      </c>
      <c r="H240" s="9">
        <v>80738</v>
      </c>
      <c r="J240" t="s">
        <v>42</v>
      </c>
      <c r="K240" t="s">
        <v>30</v>
      </c>
      <c r="L240" t="s">
        <v>210</v>
      </c>
      <c r="M240" t="s">
        <v>29</v>
      </c>
      <c r="N240" t="s">
        <v>29</v>
      </c>
      <c r="O240" t="s">
        <v>29</v>
      </c>
      <c r="P240" t="s">
        <v>29</v>
      </c>
      <c r="Q240" t="s">
        <v>29</v>
      </c>
      <c r="R240" t="s">
        <v>29</v>
      </c>
      <c r="S240" t="s">
        <v>30</v>
      </c>
      <c r="T240" t="s">
        <v>30</v>
      </c>
      <c r="U240" t="s">
        <v>29</v>
      </c>
      <c r="V240" t="s">
        <v>30</v>
      </c>
      <c r="W240" t="s">
        <v>31</v>
      </c>
      <c r="X240" t="s">
        <v>29</v>
      </c>
      <c r="Y240" t="s">
        <v>29</v>
      </c>
      <c r="Z240" t="s">
        <v>29</v>
      </c>
      <c r="AA240" t="s">
        <v>29</v>
      </c>
      <c r="AB240" t="s">
        <v>59</v>
      </c>
    </row>
    <row r="241" spans="1:28" outlineLevel="1" x14ac:dyDescent="0.45">
      <c r="A241">
        <v>1103129006</v>
      </c>
      <c r="B241" s="1">
        <v>44329</v>
      </c>
      <c r="C241" t="s">
        <v>447</v>
      </c>
      <c r="D241" t="s">
        <v>448</v>
      </c>
      <c r="E241" t="s">
        <v>449</v>
      </c>
      <c r="F241" t="s">
        <v>5651</v>
      </c>
      <c r="G241" t="s">
        <v>5721</v>
      </c>
      <c r="H241" s="9">
        <v>69775</v>
      </c>
      <c r="J241" t="s">
        <v>42</v>
      </c>
      <c r="K241" t="s">
        <v>30</v>
      </c>
      <c r="L241" t="s">
        <v>210</v>
      </c>
      <c r="M241" t="s">
        <v>29</v>
      </c>
      <c r="N241" t="s">
        <v>29</v>
      </c>
      <c r="O241" t="s">
        <v>29</v>
      </c>
      <c r="P241" t="s">
        <v>30</v>
      </c>
      <c r="Q241" t="s">
        <v>30</v>
      </c>
      <c r="R241" t="s">
        <v>30</v>
      </c>
      <c r="S241" t="s">
        <v>30</v>
      </c>
      <c r="T241" t="s">
        <v>30</v>
      </c>
      <c r="U241" t="s">
        <v>30</v>
      </c>
      <c r="V241" t="s">
        <v>30</v>
      </c>
      <c r="W241" t="s">
        <v>40</v>
      </c>
      <c r="X241" t="s">
        <v>29</v>
      </c>
      <c r="Y241" t="s">
        <v>29</v>
      </c>
      <c r="Z241" t="s">
        <v>29</v>
      </c>
      <c r="AA241" t="s">
        <v>30</v>
      </c>
      <c r="AB241" t="s">
        <v>38</v>
      </c>
    </row>
    <row r="242" spans="1:28" outlineLevel="1" x14ac:dyDescent="0.45">
      <c r="A242">
        <v>1107479003</v>
      </c>
      <c r="B242" s="1">
        <v>44329</v>
      </c>
      <c r="C242" t="s">
        <v>481</v>
      </c>
      <c r="D242" t="s">
        <v>482</v>
      </c>
      <c r="E242" t="s">
        <v>449</v>
      </c>
      <c r="F242" t="s">
        <v>5651</v>
      </c>
      <c r="G242" t="s">
        <v>5721</v>
      </c>
      <c r="H242" s="9">
        <v>62830</v>
      </c>
      <c r="J242" t="s">
        <v>42</v>
      </c>
      <c r="K242" t="s">
        <v>30</v>
      </c>
      <c r="L242" t="s">
        <v>210</v>
      </c>
      <c r="M242" t="s">
        <v>30</v>
      </c>
      <c r="N242" t="s">
        <v>30</v>
      </c>
      <c r="O242" t="s">
        <v>30</v>
      </c>
      <c r="P242" t="s">
        <v>30</v>
      </c>
      <c r="Q242" t="s">
        <v>30</v>
      </c>
      <c r="R242" t="s">
        <v>30</v>
      </c>
      <c r="S242" t="s">
        <v>30</v>
      </c>
      <c r="T242" t="s">
        <v>30</v>
      </c>
      <c r="U242" t="s">
        <v>30</v>
      </c>
      <c r="V242" t="s">
        <v>30</v>
      </c>
      <c r="W242" t="s">
        <v>40</v>
      </c>
      <c r="X242" t="s">
        <v>29</v>
      </c>
      <c r="Y242" t="s">
        <v>30</v>
      </c>
      <c r="Z242" t="s">
        <v>29</v>
      </c>
      <c r="AA242" t="s">
        <v>29</v>
      </c>
      <c r="AB242" t="s">
        <v>32</v>
      </c>
    </row>
    <row r="243" spans="1:28" outlineLevel="1" x14ac:dyDescent="0.45">
      <c r="A243">
        <v>7608838907</v>
      </c>
      <c r="B243" s="1">
        <v>44323</v>
      </c>
      <c r="C243" t="s">
        <v>3456</v>
      </c>
      <c r="D243" t="s">
        <v>3457</v>
      </c>
      <c r="E243" t="s">
        <v>449</v>
      </c>
      <c r="F243" t="s">
        <v>5651</v>
      </c>
      <c r="G243" t="s">
        <v>5721</v>
      </c>
      <c r="H243" s="9">
        <v>35433.39</v>
      </c>
      <c r="J243" t="s">
        <v>42</v>
      </c>
      <c r="K243" t="s">
        <v>30</v>
      </c>
      <c r="L243" t="s">
        <v>210</v>
      </c>
      <c r="M243" t="s">
        <v>29</v>
      </c>
      <c r="N243" t="s">
        <v>29</v>
      </c>
      <c r="O243" t="s">
        <v>29</v>
      </c>
      <c r="P243" t="s">
        <v>30</v>
      </c>
      <c r="Q243" t="s">
        <v>30</v>
      </c>
      <c r="R243" t="s">
        <v>30</v>
      </c>
      <c r="S243" t="s">
        <v>30</v>
      </c>
      <c r="T243" t="s">
        <v>30</v>
      </c>
      <c r="U243" t="s">
        <v>30</v>
      </c>
      <c r="V243" t="s">
        <v>30</v>
      </c>
      <c r="W243" t="s">
        <v>33</v>
      </c>
      <c r="X243" t="s">
        <v>29</v>
      </c>
      <c r="Y243" t="s">
        <v>29</v>
      </c>
      <c r="Z243" t="s">
        <v>29</v>
      </c>
      <c r="AA243" t="s">
        <v>30</v>
      </c>
      <c r="AB243" t="s">
        <v>32</v>
      </c>
    </row>
    <row r="244" spans="1:28" outlineLevel="1" x14ac:dyDescent="0.45">
      <c r="A244">
        <v>7659948905</v>
      </c>
      <c r="B244" s="1">
        <v>44323</v>
      </c>
      <c r="C244" t="s">
        <v>3756</v>
      </c>
      <c r="D244" t="s">
        <v>3757</v>
      </c>
      <c r="E244" t="s">
        <v>449</v>
      </c>
      <c r="F244" t="s">
        <v>5651</v>
      </c>
      <c r="G244" t="s">
        <v>5721</v>
      </c>
      <c r="H244" s="9">
        <v>16934</v>
      </c>
      <c r="J244" t="s">
        <v>42</v>
      </c>
      <c r="K244" t="s">
        <v>30</v>
      </c>
      <c r="L244" t="s">
        <v>210</v>
      </c>
      <c r="M244" t="s">
        <v>29</v>
      </c>
      <c r="N244" t="s">
        <v>30</v>
      </c>
      <c r="O244" t="s">
        <v>30</v>
      </c>
      <c r="P244" t="s">
        <v>30</v>
      </c>
      <c r="Q244" t="s">
        <v>30</v>
      </c>
      <c r="R244" t="s">
        <v>30</v>
      </c>
      <c r="S244" t="s">
        <v>30</v>
      </c>
      <c r="T244" t="s">
        <v>30</v>
      </c>
      <c r="U244" t="s">
        <v>30</v>
      </c>
      <c r="V244" t="s">
        <v>30</v>
      </c>
      <c r="W244" t="s">
        <v>33</v>
      </c>
      <c r="X244" t="s">
        <v>29</v>
      </c>
      <c r="Y244" t="s">
        <v>30</v>
      </c>
      <c r="Z244" t="s">
        <v>29</v>
      </c>
      <c r="AA244" t="s">
        <v>30</v>
      </c>
      <c r="AB244" t="s">
        <v>32</v>
      </c>
    </row>
    <row r="245" spans="1:28" outlineLevel="1" x14ac:dyDescent="0.45">
      <c r="A245">
        <v>8843689007</v>
      </c>
      <c r="B245" s="1">
        <v>44345</v>
      </c>
      <c r="C245" t="s">
        <v>4464</v>
      </c>
      <c r="D245" t="s">
        <v>4465</v>
      </c>
      <c r="E245" t="s">
        <v>4466</v>
      </c>
      <c r="F245" t="s">
        <v>5651</v>
      </c>
      <c r="G245" t="s">
        <v>6035</v>
      </c>
      <c r="H245" s="9">
        <v>157383.64000000001</v>
      </c>
      <c r="J245" t="s">
        <v>42</v>
      </c>
      <c r="K245" t="s">
        <v>30</v>
      </c>
      <c r="L245" t="s">
        <v>127</v>
      </c>
      <c r="M245" t="s">
        <v>30</v>
      </c>
      <c r="N245" t="s">
        <v>30</v>
      </c>
      <c r="O245" t="s">
        <v>29</v>
      </c>
      <c r="P245" t="s">
        <v>30</v>
      </c>
      <c r="Q245" t="s">
        <v>30</v>
      </c>
      <c r="R245" t="s">
        <v>30</v>
      </c>
      <c r="S245" t="s">
        <v>30</v>
      </c>
      <c r="T245" t="s">
        <v>29</v>
      </c>
      <c r="U245" t="s">
        <v>30</v>
      </c>
      <c r="V245" t="s">
        <v>30</v>
      </c>
      <c r="W245" t="s">
        <v>40</v>
      </c>
      <c r="X245" t="s">
        <v>29</v>
      </c>
      <c r="Y245" t="s">
        <v>29</v>
      </c>
      <c r="Z245" t="s">
        <v>29</v>
      </c>
      <c r="AA245" t="s">
        <v>29</v>
      </c>
      <c r="AB245" t="s">
        <v>32</v>
      </c>
    </row>
    <row r="246" spans="1:28" outlineLevel="1" x14ac:dyDescent="0.45">
      <c r="A246">
        <v>1104459002</v>
      </c>
      <c r="B246" s="1">
        <v>44329</v>
      </c>
      <c r="C246" t="s">
        <v>458</v>
      </c>
      <c r="D246" t="s">
        <v>459</v>
      </c>
      <c r="E246" t="s">
        <v>372</v>
      </c>
      <c r="F246" t="s">
        <v>5651</v>
      </c>
      <c r="G246" t="s">
        <v>5706</v>
      </c>
      <c r="H246" s="9">
        <v>759511.32</v>
      </c>
      <c r="J246" t="s">
        <v>42</v>
      </c>
      <c r="K246" t="s">
        <v>29</v>
      </c>
      <c r="L246" t="s">
        <v>127</v>
      </c>
      <c r="M246" t="s">
        <v>30</v>
      </c>
      <c r="N246" t="s">
        <v>30</v>
      </c>
      <c r="O246" t="s">
        <v>30</v>
      </c>
      <c r="P246" t="s">
        <v>30</v>
      </c>
      <c r="Q246" t="s">
        <v>30</v>
      </c>
      <c r="R246" t="s">
        <v>30</v>
      </c>
      <c r="S246" t="s">
        <v>30</v>
      </c>
      <c r="T246" t="s">
        <v>30</v>
      </c>
      <c r="U246" t="s">
        <v>30</v>
      </c>
      <c r="V246" t="s">
        <v>30</v>
      </c>
      <c r="W246" t="s">
        <v>40</v>
      </c>
      <c r="X246" t="s">
        <v>29</v>
      </c>
      <c r="Y246" t="s">
        <v>29</v>
      </c>
      <c r="Z246" t="s">
        <v>29</v>
      </c>
      <c r="AA246" t="s">
        <v>30</v>
      </c>
      <c r="AB246" t="s">
        <v>32</v>
      </c>
    </row>
    <row r="247" spans="1:28" outlineLevel="1" x14ac:dyDescent="0.45">
      <c r="A247">
        <v>1092409000</v>
      </c>
      <c r="B247" s="1">
        <v>44329</v>
      </c>
      <c r="C247" t="s">
        <v>370</v>
      </c>
      <c r="D247" t="s">
        <v>371</v>
      </c>
      <c r="E247" t="s">
        <v>372</v>
      </c>
      <c r="F247" t="s">
        <v>5651</v>
      </c>
      <c r="G247" t="s">
        <v>5706</v>
      </c>
      <c r="H247" s="9">
        <v>282253</v>
      </c>
      <c r="J247" t="s">
        <v>42</v>
      </c>
      <c r="K247" t="s">
        <v>29</v>
      </c>
      <c r="L247" t="s">
        <v>127</v>
      </c>
      <c r="M247" t="s">
        <v>30</v>
      </c>
      <c r="N247" t="s">
        <v>30</v>
      </c>
      <c r="O247" t="s">
        <v>29</v>
      </c>
      <c r="P247" t="s">
        <v>30</v>
      </c>
      <c r="Q247" t="s">
        <v>30</v>
      </c>
      <c r="R247" t="s">
        <v>30</v>
      </c>
      <c r="S247" t="s">
        <v>30</v>
      </c>
      <c r="T247" t="s">
        <v>30</v>
      </c>
      <c r="U247" t="s">
        <v>30</v>
      </c>
      <c r="V247" t="s">
        <v>30</v>
      </c>
      <c r="W247" t="s">
        <v>31</v>
      </c>
      <c r="X247" t="s">
        <v>29</v>
      </c>
      <c r="Y247" t="s">
        <v>30</v>
      </c>
      <c r="Z247" t="s">
        <v>29</v>
      </c>
      <c r="AA247" t="s">
        <v>29</v>
      </c>
      <c r="AB247" t="s">
        <v>32</v>
      </c>
    </row>
    <row r="248" spans="1:28" outlineLevel="1" x14ac:dyDescent="0.45">
      <c r="A248">
        <v>9925349008</v>
      </c>
      <c r="B248" s="1">
        <v>44351</v>
      </c>
      <c r="C248" t="s">
        <v>5467</v>
      </c>
      <c r="D248" t="s">
        <v>5468</v>
      </c>
      <c r="E248" t="s">
        <v>372</v>
      </c>
      <c r="F248" t="s">
        <v>5651</v>
      </c>
      <c r="G248" t="s">
        <v>5706</v>
      </c>
      <c r="H248" s="9">
        <v>176180</v>
      </c>
      <c r="J248" t="s">
        <v>42</v>
      </c>
      <c r="K248" t="s">
        <v>29</v>
      </c>
      <c r="L248" t="s">
        <v>127</v>
      </c>
      <c r="M248" t="s">
        <v>29</v>
      </c>
      <c r="N248" t="s">
        <v>29</v>
      </c>
      <c r="O248" t="s">
        <v>29</v>
      </c>
      <c r="P248" t="s">
        <v>29</v>
      </c>
      <c r="Q248" t="s">
        <v>30</v>
      </c>
      <c r="R248" t="s">
        <v>30</v>
      </c>
      <c r="S248" t="s">
        <v>30</v>
      </c>
      <c r="T248" t="s">
        <v>30</v>
      </c>
      <c r="U248" t="s">
        <v>29</v>
      </c>
      <c r="V248" t="s">
        <v>30</v>
      </c>
      <c r="W248" t="s">
        <v>40</v>
      </c>
      <c r="X248" t="s">
        <v>29</v>
      </c>
      <c r="Y248" t="s">
        <v>29</v>
      </c>
      <c r="Z248" t="s">
        <v>29</v>
      </c>
      <c r="AA248" t="s">
        <v>29</v>
      </c>
      <c r="AB248" t="s">
        <v>32</v>
      </c>
    </row>
    <row r="249" spans="1:28" outlineLevel="1" x14ac:dyDescent="0.45">
      <c r="A249">
        <v>8825609001</v>
      </c>
      <c r="B249" s="1">
        <v>44345</v>
      </c>
      <c r="C249" t="s">
        <v>4369</v>
      </c>
      <c r="D249" t="s">
        <v>4370</v>
      </c>
      <c r="E249" t="s">
        <v>372</v>
      </c>
      <c r="F249" t="s">
        <v>5651</v>
      </c>
      <c r="G249" t="s">
        <v>5706</v>
      </c>
      <c r="H249" s="9">
        <v>127129.2</v>
      </c>
      <c r="J249" t="s">
        <v>42</v>
      </c>
      <c r="K249" t="s">
        <v>29</v>
      </c>
      <c r="L249" t="s">
        <v>127</v>
      </c>
      <c r="M249" t="s">
        <v>29</v>
      </c>
      <c r="N249" t="s">
        <v>30</v>
      </c>
      <c r="O249" t="s">
        <v>29</v>
      </c>
      <c r="P249" t="s">
        <v>30</v>
      </c>
      <c r="Q249" t="s">
        <v>30</v>
      </c>
      <c r="R249" t="s">
        <v>30</v>
      </c>
      <c r="S249" t="s">
        <v>30</v>
      </c>
      <c r="T249" t="s">
        <v>30</v>
      </c>
      <c r="U249" t="s">
        <v>30</v>
      </c>
      <c r="V249" t="s">
        <v>30</v>
      </c>
      <c r="W249" t="s">
        <v>31</v>
      </c>
      <c r="X249" t="s">
        <v>29</v>
      </c>
      <c r="Y249" t="s">
        <v>29</v>
      </c>
      <c r="Z249" t="s">
        <v>29</v>
      </c>
      <c r="AA249" t="s">
        <v>29</v>
      </c>
      <c r="AB249" t="s">
        <v>32</v>
      </c>
    </row>
    <row r="250" spans="1:28" outlineLevel="1" x14ac:dyDescent="0.45">
      <c r="A250">
        <v>3685429000</v>
      </c>
      <c r="B250" s="1">
        <v>44335</v>
      </c>
      <c r="C250" t="s">
        <v>1711</v>
      </c>
      <c r="D250" t="s">
        <v>1712</v>
      </c>
      <c r="E250" t="s">
        <v>372</v>
      </c>
      <c r="F250" t="s">
        <v>5651</v>
      </c>
      <c r="G250" t="s">
        <v>5706</v>
      </c>
      <c r="H250" s="9">
        <v>109322</v>
      </c>
      <c r="J250" t="s">
        <v>42</v>
      </c>
      <c r="K250" t="s">
        <v>29</v>
      </c>
      <c r="L250" t="s">
        <v>127</v>
      </c>
      <c r="M250" t="s">
        <v>29</v>
      </c>
      <c r="N250" t="s">
        <v>29</v>
      </c>
      <c r="O250" t="s">
        <v>29</v>
      </c>
      <c r="P250" t="s">
        <v>30</v>
      </c>
      <c r="Q250" t="s">
        <v>29</v>
      </c>
      <c r="R250" t="s">
        <v>29</v>
      </c>
      <c r="S250" t="s">
        <v>30</v>
      </c>
      <c r="T250" t="s">
        <v>30</v>
      </c>
      <c r="U250" t="s">
        <v>29</v>
      </c>
      <c r="V250" t="s">
        <v>30</v>
      </c>
      <c r="W250" t="s">
        <v>31</v>
      </c>
      <c r="X250" t="s">
        <v>29</v>
      </c>
      <c r="Y250" t="s">
        <v>29</v>
      </c>
      <c r="Z250" t="s">
        <v>29</v>
      </c>
      <c r="AA250" t="s">
        <v>30</v>
      </c>
      <c r="AB250" t="s">
        <v>32</v>
      </c>
    </row>
    <row r="251" spans="1:28" outlineLevel="1" x14ac:dyDescent="0.45">
      <c r="A251">
        <v>2469449007</v>
      </c>
      <c r="B251" s="1">
        <v>44332</v>
      </c>
      <c r="C251" t="s">
        <v>1073</v>
      </c>
      <c r="D251" t="s">
        <v>1074</v>
      </c>
      <c r="E251" t="s">
        <v>372</v>
      </c>
      <c r="F251" t="s">
        <v>5651</v>
      </c>
      <c r="G251" t="s">
        <v>5706</v>
      </c>
      <c r="H251" s="9">
        <v>85672</v>
      </c>
      <c r="J251" t="s">
        <v>42</v>
      </c>
      <c r="K251" t="s">
        <v>29</v>
      </c>
      <c r="L251" t="s">
        <v>127</v>
      </c>
      <c r="M251" t="s">
        <v>29</v>
      </c>
      <c r="N251" t="s">
        <v>30</v>
      </c>
      <c r="O251" t="s">
        <v>29</v>
      </c>
      <c r="P251" t="s">
        <v>30</v>
      </c>
      <c r="Q251" t="s">
        <v>30</v>
      </c>
      <c r="R251" t="s">
        <v>30</v>
      </c>
      <c r="S251" t="s">
        <v>30</v>
      </c>
      <c r="T251" t="s">
        <v>30</v>
      </c>
      <c r="U251" t="s">
        <v>30</v>
      </c>
      <c r="V251" t="s">
        <v>30</v>
      </c>
      <c r="W251" t="s">
        <v>31</v>
      </c>
      <c r="X251" t="s">
        <v>29</v>
      </c>
      <c r="Y251" t="s">
        <v>29</v>
      </c>
      <c r="Z251" t="s">
        <v>29</v>
      </c>
      <c r="AA251" t="s">
        <v>30</v>
      </c>
      <c r="AB251" t="s">
        <v>32</v>
      </c>
    </row>
    <row r="252" spans="1:28" outlineLevel="1" x14ac:dyDescent="0.45">
      <c r="A252">
        <v>2231639005</v>
      </c>
      <c r="B252" s="1">
        <v>44330</v>
      </c>
      <c r="C252" t="s">
        <v>706</v>
      </c>
      <c r="D252" t="s">
        <v>707</v>
      </c>
      <c r="E252" t="s">
        <v>372</v>
      </c>
      <c r="F252" t="s">
        <v>5651</v>
      </c>
      <c r="G252" t="s">
        <v>5706</v>
      </c>
      <c r="H252" s="9">
        <v>40469</v>
      </c>
      <c r="J252" t="s">
        <v>42</v>
      </c>
      <c r="K252" t="s">
        <v>29</v>
      </c>
      <c r="L252" t="s">
        <v>127</v>
      </c>
      <c r="M252" t="s">
        <v>30</v>
      </c>
      <c r="N252" t="s">
        <v>29</v>
      </c>
      <c r="O252" t="s">
        <v>29</v>
      </c>
      <c r="P252" t="s">
        <v>30</v>
      </c>
      <c r="Q252" t="s">
        <v>29</v>
      </c>
      <c r="R252" t="s">
        <v>30</v>
      </c>
      <c r="S252" t="s">
        <v>30</v>
      </c>
      <c r="T252" t="s">
        <v>30</v>
      </c>
      <c r="U252" t="s">
        <v>30</v>
      </c>
      <c r="V252" t="s">
        <v>30</v>
      </c>
      <c r="W252" t="s">
        <v>33</v>
      </c>
      <c r="X252" t="s">
        <v>29</v>
      </c>
      <c r="Y252" t="s">
        <v>29</v>
      </c>
      <c r="Z252" t="s">
        <v>29</v>
      </c>
      <c r="AA252" t="s">
        <v>30</v>
      </c>
      <c r="AB252" t="s">
        <v>32</v>
      </c>
    </row>
    <row r="253" spans="1:28" outlineLevel="1" x14ac:dyDescent="0.45">
      <c r="A253">
        <v>8876539004</v>
      </c>
      <c r="B253" s="1">
        <v>44345</v>
      </c>
      <c r="C253" t="s">
        <v>4673</v>
      </c>
      <c r="D253" t="s">
        <v>4674</v>
      </c>
      <c r="E253" t="s">
        <v>372</v>
      </c>
      <c r="F253" t="s">
        <v>5651</v>
      </c>
      <c r="G253" t="s">
        <v>5706</v>
      </c>
      <c r="H253" s="9">
        <v>38102.5</v>
      </c>
      <c r="I253" t="s">
        <v>4675</v>
      </c>
      <c r="J253" t="s">
        <v>42</v>
      </c>
      <c r="K253" t="s">
        <v>29</v>
      </c>
      <c r="L253" t="s">
        <v>127</v>
      </c>
      <c r="M253" t="s">
        <v>29</v>
      </c>
      <c r="N253" t="s">
        <v>29</v>
      </c>
      <c r="O253" t="s">
        <v>29</v>
      </c>
      <c r="P253" t="s">
        <v>30</v>
      </c>
      <c r="Q253" t="s">
        <v>30</v>
      </c>
      <c r="R253" t="s">
        <v>30</v>
      </c>
      <c r="S253" t="s">
        <v>30</v>
      </c>
      <c r="T253" t="s">
        <v>30</v>
      </c>
      <c r="U253" t="s">
        <v>30</v>
      </c>
      <c r="V253" t="s">
        <v>30</v>
      </c>
      <c r="W253" t="s">
        <v>31</v>
      </c>
      <c r="X253" t="s">
        <v>29</v>
      </c>
      <c r="Y253" t="s">
        <v>29</v>
      </c>
      <c r="Z253" t="s">
        <v>29</v>
      </c>
      <c r="AA253" t="s">
        <v>29</v>
      </c>
      <c r="AB253" t="s">
        <v>32</v>
      </c>
    </row>
    <row r="254" spans="1:28" outlineLevel="1" x14ac:dyDescent="0.45">
      <c r="A254">
        <v>3708839009</v>
      </c>
      <c r="B254" s="1">
        <v>44335</v>
      </c>
      <c r="C254" t="s">
        <v>1826</v>
      </c>
      <c r="D254" t="s">
        <v>1827</v>
      </c>
      <c r="E254" t="s">
        <v>372</v>
      </c>
      <c r="F254" t="s">
        <v>5651</v>
      </c>
      <c r="G254" t="s">
        <v>5706</v>
      </c>
      <c r="H254" s="9">
        <v>27868.13</v>
      </c>
      <c r="J254" t="s">
        <v>42</v>
      </c>
      <c r="K254" t="s">
        <v>29</v>
      </c>
      <c r="L254" t="s">
        <v>127</v>
      </c>
      <c r="M254" t="s">
        <v>29</v>
      </c>
      <c r="N254" t="s">
        <v>29</v>
      </c>
      <c r="O254" t="s">
        <v>29</v>
      </c>
      <c r="P254" t="s">
        <v>29</v>
      </c>
      <c r="Q254" t="s">
        <v>29</v>
      </c>
      <c r="R254" t="s">
        <v>30</v>
      </c>
      <c r="S254" t="s">
        <v>29</v>
      </c>
      <c r="T254" t="s">
        <v>29</v>
      </c>
      <c r="U254" t="s">
        <v>29</v>
      </c>
      <c r="V254" t="s">
        <v>29</v>
      </c>
      <c r="W254" t="s">
        <v>31</v>
      </c>
      <c r="X254" t="s">
        <v>29</v>
      </c>
      <c r="Y254" t="s">
        <v>29</v>
      </c>
      <c r="Z254" t="s">
        <v>29</v>
      </c>
      <c r="AA254" t="s">
        <v>30</v>
      </c>
      <c r="AB254" t="s">
        <v>39</v>
      </c>
    </row>
    <row r="255" spans="1:28" outlineLevel="1" x14ac:dyDescent="0.45">
      <c r="A255">
        <v>8873339008</v>
      </c>
      <c r="B255" s="1">
        <v>44345</v>
      </c>
      <c r="C255" t="s">
        <v>4653</v>
      </c>
      <c r="D255" t="s">
        <v>4654</v>
      </c>
      <c r="E255" t="s">
        <v>4655</v>
      </c>
      <c r="F255" t="s">
        <v>5651</v>
      </c>
      <c r="G255" t="s">
        <v>6040</v>
      </c>
      <c r="H255" s="9">
        <v>37650.239999999998</v>
      </c>
      <c r="J255" t="s">
        <v>42</v>
      </c>
      <c r="K255" t="s">
        <v>30</v>
      </c>
      <c r="L255" t="s">
        <v>275</v>
      </c>
      <c r="M255" t="s">
        <v>29</v>
      </c>
      <c r="N255" t="s">
        <v>29</v>
      </c>
      <c r="O255" t="s">
        <v>29</v>
      </c>
      <c r="P255" t="s">
        <v>30</v>
      </c>
      <c r="Q255" t="s">
        <v>30</v>
      </c>
      <c r="R255" t="s">
        <v>30</v>
      </c>
      <c r="S255" t="s">
        <v>30</v>
      </c>
      <c r="T255" t="s">
        <v>30</v>
      </c>
      <c r="U255" t="s">
        <v>30</v>
      </c>
      <c r="V255" t="s">
        <v>30</v>
      </c>
      <c r="W255" t="s">
        <v>60</v>
      </c>
      <c r="X255" t="s">
        <v>29</v>
      </c>
      <c r="Y255" t="s">
        <v>29</v>
      </c>
      <c r="Z255" t="s">
        <v>29</v>
      </c>
      <c r="AA255" t="s">
        <v>29</v>
      </c>
      <c r="AB255" t="s">
        <v>32</v>
      </c>
    </row>
    <row r="256" spans="1:28" outlineLevel="1" x14ac:dyDescent="0.45">
      <c r="A256">
        <v>2232889001</v>
      </c>
      <c r="B256" s="1">
        <v>44330</v>
      </c>
      <c r="C256" t="s">
        <v>714</v>
      </c>
      <c r="D256" t="s">
        <v>715</v>
      </c>
      <c r="E256" t="s">
        <v>716</v>
      </c>
      <c r="F256" t="s">
        <v>5651</v>
      </c>
      <c r="G256" t="s">
        <v>5775</v>
      </c>
      <c r="H256" s="9">
        <v>34780.839999999997</v>
      </c>
      <c r="J256" t="s">
        <v>28</v>
      </c>
      <c r="K256" t="s">
        <v>29</v>
      </c>
      <c r="L256" t="s">
        <v>161</v>
      </c>
      <c r="M256" t="s">
        <v>29</v>
      </c>
      <c r="N256" t="s">
        <v>30</v>
      </c>
      <c r="O256" t="s">
        <v>30</v>
      </c>
      <c r="P256" t="s">
        <v>30</v>
      </c>
      <c r="Q256" t="s">
        <v>30</v>
      </c>
      <c r="R256" t="s">
        <v>30</v>
      </c>
      <c r="S256" t="s">
        <v>29</v>
      </c>
      <c r="T256" t="s">
        <v>29</v>
      </c>
      <c r="U256" t="s">
        <v>30</v>
      </c>
      <c r="V256" t="s">
        <v>30</v>
      </c>
      <c r="W256" t="s">
        <v>31</v>
      </c>
      <c r="X256" t="s">
        <v>29</v>
      </c>
      <c r="Y256" t="s">
        <v>30</v>
      </c>
      <c r="Z256" t="s">
        <v>29</v>
      </c>
      <c r="AA256" t="s">
        <v>30</v>
      </c>
      <c r="AB256" t="s">
        <v>39</v>
      </c>
    </row>
    <row r="257" spans="1:28" outlineLevel="1" x14ac:dyDescent="0.45">
      <c r="A257">
        <v>7568508907</v>
      </c>
      <c r="B257" s="1">
        <v>44323</v>
      </c>
      <c r="C257" t="s">
        <v>3210</v>
      </c>
      <c r="D257" t="s">
        <v>3211</v>
      </c>
      <c r="E257" t="s">
        <v>3212</v>
      </c>
      <c r="F257" t="s">
        <v>5651</v>
      </c>
      <c r="G257" t="s">
        <v>5981</v>
      </c>
      <c r="H257" s="9">
        <v>187819</v>
      </c>
      <c r="J257" t="s">
        <v>42</v>
      </c>
      <c r="K257" t="s">
        <v>30</v>
      </c>
      <c r="L257" t="s">
        <v>127</v>
      </c>
      <c r="M257" t="s">
        <v>30</v>
      </c>
      <c r="N257" t="s">
        <v>30</v>
      </c>
      <c r="O257" t="s">
        <v>29</v>
      </c>
      <c r="P257" t="s">
        <v>30</v>
      </c>
      <c r="Q257" t="s">
        <v>30</v>
      </c>
      <c r="R257" t="s">
        <v>30</v>
      </c>
      <c r="S257" t="s">
        <v>30</v>
      </c>
      <c r="T257" t="s">
        <v>30</v>
      </c>
      <c r="U257" t="s">
        <v>30</v>
      </c>
      <c r="V257" t="s">
        <v>30</v>
      </c>
      <c r="W257" t="s">
        <v>40</v>
      </c>
      <c r="X257" t="s">
        <v>29</v>
      </c>
      <c r="Y257" t="s">
        <v>29</v>
      </c>
      <c r="Z257" t="s">
        <v>30</v>
      </c>
      <c r="AA257" t="s">
        <v>30</v>
      </c>
      <c r="AB257" t="s">
        <v>32</v>
      </c>
    </row>
    <row r="258" spans="1:28" outlineLevel="1" x14ac:dyDescent="0.45">
      <c r="A258">
        <v>7651138904</v>
      </c>
      <c r="B258" s="1">
        <v>44323</v>
      </c>
      <c r="C258" t="s">
        <v>3707</v>
      </c>
      <c r="D258" t="s">
        <v>3708</v>
      </c>
      <c r="E258" t="s">
        <v>3212</v>
      </c>
      <c r="F258" t="s">
        <v>5651</v>
      </c>
      <c r="G258" t="s">
        <v>5981</v>
      </c>
      <c r="H258" s="9">
        <v>26770</v>
      </c>
      <c r="J258" t="s">
        <v>42</v>
      </c>
      <c r="K258" t="s">
        <v>30</v>
      </c>
      <c r="L258" t="s">
        <v>127</v>
      </c>
      <c r="M258" t="s">
        <v>29</v>
      </c>
      <c r="N258" t="s">
        <v>29</v>
      </c>
      <c r="O258" t="s">
        <v>29</v>
      </c>
      <c r="P258" t="s">
        <v>30</v>
      </c>
      <c r="Q258" t="s">
        <v>29</v>
      </c>
      <c r="R258" t="s">
        <v>30</v>
      </c>
      <c r="S258" t="s">
        <v>30</v>
      </c>
      <c r="T258" t="s">
        <v>30</v>
      </c>
      <c r="U258" t="s">
        <v>29</v>
      </c>
      <c r="V258" t="s">
        <v>29</v>
      </c>
      <c r="W258" t="s">
        <v>40</v>
      </c>
      <c r="X258" t="s">
        <v>29</v>
      </c>
      <c r="Y258" t="s">
        <v>29</v>
      </c>
      <c r="Z258" t="s">
        <v>30</v>
      </c>
      <c r="AA258" t="s">
        <v>29</v>
      </c>
      <c r="AB258" t="s">
        <v>32</v>
      </c>
    </row>
    <row r="259" spans="1:28" outlineLevel="1" x14ac:dyDescent="0.45">
      <c r="A259">
        <v>8916509001</v>
      </c>
      <c r="B259" s="1">
        <v>44345</v>
      </c>
      <c r="C259" t="s">
        <v>4834</v>
      </c>
      <c r="D259" t="s">
        <v>4835</v>
      </c>
      <c r="E259" t="s">
        <v>4836</v>
      </c>
      <c r="F259" t="s">
        <v>5651</v>
      </c>
      <c r="G259" t="s">
        <v>6042</v>
      </c>
      <c r="H259" s="9">
        <v>60100.06</v>
      </c>
      <c r="J259" t="s">
        <v>42</v>
      </c>
      <c r="K259" t="s">
        <v>30</v>
      </c>
      <c r="L259" t="s">
        <v>96</v>
      </c>
      <c r="M259" t="s">
        <v>30</v>
      </c>
      <c r="N259" t="s">
        <v>30</v>
      </c>
      <c r="O259" t="s">
        <v>29</v>
      </c>
      <c r="P259" t="s">
        <v>30</v>
      </c>
      <c r="Q259" t="s">
        <v>30</v>
      </c>
      <c r="R259" t="s">
        <v>30</v>
      </c>
      <c r="S259" t="s">
        <v>30</v>
      </c>
      <c r="T259" t="s">
        <v>30</v>
      </c>
      <c r="U259" t="s">
        <v>30</v>
      </c>
      <c r="V259" t="s">
        <v>30</v>
      </c>
      <c r="W259" t="s">
        <v>31</v>
      </c>
      <c r="X259" t="s">
        <v>30</v>
      </c>
      <c r="Y259" t="s">
        <v>29</v>
      </c>
      <c r="Z259" t="s">
        <v>29</v>
      </c>
      <c r="AA259" t="s">
        <v>29</v>
      </c>
      <c r="AB259" t="s">
        <v>32</v>
      </c>
    </row>
    <row r="260" spans="1:28" outlineLevel="1" x14ac:dyDescent="0.45">
      <c r="A260">
        <v>5219849010</v>
      </c>
      <c r="B260" s="1">
        <v>44337</v>
      </c>
      <c r="C260" t="s">
        <v>2163</v>
      </c>
      <c r="D260" t="s">
        <v>2164</v>
      </c>
      <c r="E260" t="s">
        <v>266</v>
      </c>
      <c r="F260" t="s">
        <v>5651</v>
      </c>
      <c r="G260" t="s">
        <v>5927</v>
      </c>
      <c r="H260" s="9">
        <v>384051</v>
      </c>
      <c r="J260" t="s">
        <v>28</v>
      </c>
      <c r="K260" t="s">
        <v>30</v>
      </c>
      <c r="L260" t="s">
        <v>471</v>
      </c>
      <c r="M260" t="s">
        <v>29</v>
      </c>
      <c r="N260" t="s">
        <v>30</v>
      </c>
      <c r="O260" t="s">
        <v>30</v>
      </c>
      <c r="P260" t="s">
        <v>30</v>
      </c>
      <c r="Q260" t="s">
        <v>30</v>
      </c>
      <c r="R260" t="s">
        <v>30</v>
      </c>
      <c r="S260" t="s">
        <v>30</v>
      </c>
      <c r="T260" t="s">
        <v>30</v>
      </c>
      <c r="U260" t="s">
        <v>30</v>
      </c>
      <c r="V260" t="s">
        <v>30</v>
      </c>
      <c r="W260" t="s">
        <v>40</v>
      </c>
      <c r="X260" t="s">
        <v>29</v>
      </c>
      <c r="Y260" t="s">
        <v>29</v>
      </c>
      <c r="Z260" t="s">
        <v>29</v>
      </c>
      <c r="AA260" t="s">
        <v>30</v>
      </c>
      <c r="AB260" t="s">
        <v>32</v>
      </c>
    </row>
    <row r="261" spans="1:28" outlineLevel="1" x14ac:dyDescent="0.45">
      <c r="A261">
        <v>1131289103</v>
      </c>
      <c r="B261" s="1">
        <v>44372</v>
      </c>
      <c r="C261" t="s">
        <v>570</v>
      </c>
      <c r="D261" t="s">
        <v>571</v>
      </c>
      <c r="E261" t="s">
        <v>266</v>
      </c>
      <c r="F261" t="s">
        <v>5651</v>
      </c>
      <c r="G261" t="s">
        <v>5745</v>
      </c>
      <c r="H261" s="9">
        <v>296032.48</v>
      </c>
      <c r="J261" t="s">
        <v>28</v>
      </c>
      <c r="K261" t="s">
        <v>29</v>
      </c>
      <c r="L261" t="s">
        <v>161</v>
      </c>
      <c r="M261" t="s">
        <v>30</v>
      </c>
      <c r="N261" t="s">
        <v>29</v>
      </c>
      <c r="O261" t="s">
        <v>29</v>
      </c>
      <c r="P261" t="s">
        <v>30</v>
      </c>
      <c r="Q261" t="s">
        <v>30</v>
      </c>
      <c r="R261" t="s">
        <v>29</v>
      </c>
      <c r="S261" t="s">
        <v>30</v>
      </c>
      <c r="T261" t="s">
        <v>30</v>
      </c>
      <c r="U261" t="s">
        <v>29</v>
      </c>
      <c r="V261" t="s">
        <v>29</v>
      </c>
      <c r="W261" t="s">
        <v>40</v>
      </c>
      <c r="X261" t="s">
        <v>29</v>
      </c>
      <c r="Y261" t="s">
        <v>29</v>
      </c>
      <c r="Z261" t="s">
        <v>29</v>
      </c>
      <c r="AA261" t="s">
        <v>29</v>
      </c>
      <c r="AB261" t="s">
        <v>47</v>
      </c>
    </row>
    <row r="262" spans="1:28" outlineLevel="1" x14ac:dyDescent="0.45">
      <c r="A262">
        <v>2232009006</v>
      </c>
      <c r="B262" s="1">
        <v>44330</v>
      </c>
      <c r="C262" t="s">
        <v>710</v>
      </c>
      <c r="D262" t="s">
        <v>711</v>
      </c>
      <c r="E262" t="s">
        <v>266</v>
      </c>
      <c r="F262" t="s">
        <v>5651</v>
      </c>
      <c r="G262" t="s">
        <v>5745</v>
      </c>
      <c r="H262" s="9">
        <v>280636</v>
      </c>
      <c r="J262" t="s">
        <v>28</v>
      </c>
      <c r="K262" t="s">
        <v>30</v>
      </c>
      <c r="L262" t="s">
        <v>161</v>
      </c>
      <c r="M262" t="s">
        <v>30</v>
      </c>
      <c r="N262" t="s">
        <v>30</v>
      </c>
      <c r="O262" t="s">
        <v>30</v>
      </c>
      <c r="P262" t="s">
        <v>30</v>
      </c>
      <c r="Q262" t="s">
        <v>30</v>
      </c>
      <c r="R262" t="s">
        <v>30</v>
      </c>
      <c r="S262" t="s">
        <v>30</v>
      </c>
      <c r="T262" t="s">
        <v>30</v>
      </c>
      <c r="U262" t="s">
        <v>30</v>
      </c>
      <c r="V262" t="s">
        <v>30</v>
      </c>
      <c r="W262" t="s">
        <v>40</v>
      </c>
      <c r="X262" t="s">
        <v>29</v>
      </c>
      <c r="Y262" t="s">
        <v>30</v>
      </c>
      <c r="Z262" t="s">
        <v>29</v>
      </c>
      <c r="AA262" t="s">
        <v>30</v>
      </c>
      <c r="AB262" t="s">
        <v>32</v>
      </c>
    </row>
    <row r="263" spans="1:28" outlineLevel="1" x14ac:dyDescent="0.45">
      <c r="A263">
        <v>7660708900</v>
      </c>
      <c r="B263" s="1">
        <v>44323</v>
      </c>
      <c r="C263" t="s">
        <v>3763</v>
      </c>
      <c r="D263" t="s">
        <v>3764</v>
      </c>
      <c r="E263" t="s">
        <v>266</v>
      </c>
      <c r="F263" t="s">
        <v>5651</v>
      </c>
      <c r="G263" t="s">
        <v>5745</v>
      </c>
      <c r="H263" s="9">
        <v>260803.67</v>
      </c>
      <c r="I263" t="s">
        <v>179</v>
      </c>
      <c r="J263" t="s">
        <v>28</v>
      </c>
      <c r="K263" t="s">
        <v>29</v>
      </c>
      <c r="L263" t="s">
        <v>161</v>
      </c>
      <c r="M263" t="s">
        <v>30</v>
      </c>
      <c r="N263" t="s">
        <v>30</v>
      </c>
      <c r="O263" t="s">
        <v>30</v>
      </c>
      <c r="P263" t="s">
        <v>30</v>
      </c>
      <c r="Q263" t="s">
        <v>30</v>
      </c>
      <c r="R263" t="s">
        <v>30</v>
      </c>
      <c r="S263" t="s">
        <v>30</v>
      </c>
      <c r="T263" t="s">
        <v>30</v>
      </c>
      <c r="U263" t="s">
        <v>30</v>
      </c>
      <c r="V263" t="s">
        <v>30</v>
      </c>
      <c r="W263" t="s">
        <v>40</v>
      </c>
      <c r="X263" t="s">
        <v>29</v>
      </c>
      <c r="Y263" t="s">
        <v>29</v>
      </c>
      <c r="Z263" t="s">
        <v>29</v>
      </c>
      <c r="AA263" t="s">
        <v>30</v>
      </c>
      <c r="AB263" t="s">
        <v>32</v>
      </c>
    </row>
    <row r="264" spans="1:28" outlineLevel="1" x14ac:dyDescent="0.45">
      <c r="A264">
        <v>7512269000</v>
      </c>
      <c r="B264" s="1">
        <v>44341</v>
      </c>
      <c r="C264" t="s">
        <v>2573</v>
      </c>
      <c r="D264" t="s">
        <v>2574</v>
      </c>
      <c r="E264" t="s">
        <v>266</v>
      </c>
      <c r="F264" t="s">
        <v>5651</v>
      </c>
      <c r="G264" t="s">
        <v>5745</v>
      </c>
      <c r="H264" s="9">
        <v>169423</v>
      </c>
      <c r="J264" t="s">
        <v>28</v>
      </c>
      <c r="K264" t="s">
        <v>30</v>
      </c>
      <c r="L264" t="s">
        <v>161</v>
      </c>
      <c r="M264" t="s">
        <v>30</v>
      </c>
      <c r="N264" t="s">
        <v>30</v>
      </c>
      <c r="O264" t="s">
        <v>30</v>
      </c>
      <c r="P264" t="s">
        <v>30</v>
      </c>
      <c r="Q264" t="s">
        <v>30</v>
      </c>
      <c r="R264" t="s">
        <v>30</v>
      </c>
      <c r="S264" t="s">
        <v>30</v>
      </c>
      <c r="T264" t="s">
        <v>30</v>
      </c>
      <c r="U264" t="s">
        <v>30</v>
      </c>
      <c r="V264" t="s">
        <v>30</v>
      </c>
      <c r="W264" t="s">
        <v>40</v>
      </c>
      <c r="X264" t="s">
        <v>29</v>
      </c>
      <c r="Y264" t="s">
        <v>30</v>
      </c>
      <c r="Z264" t="s">
        <v>29</v>
      </c>
      <c r="AA264" t="s">
        <v>29</v>
      </c>
      <c r="AB264" t="s">
        <v>32</v>
      </c>
    </row>
    <row r="265" spans="1:28" outlineLevel="1" x14ac:dyDescent="0.45">
      <c r="A265">
        <v>8882359005</v>
      </c>
      <c r="B265" s="1">
        <v>44345</v>
      </c>
      <c r="C265" t="s">
        <v>4701</v>
      </c>
      <c r="D265" t="s">
        <v>4702</v>
      </c>
      <c r="E265" t="s">
        <v>266</v>
      </c>
      <c r="F265" t="s">
        <v>5651</v>
      </c>
      <c r="G265" t="s">
        <v>5745</v>
      </c>
      <c r="H265" s="9">
        <v>168562</v>
      </c>
      <c r="J265" t="s">
        <v>28</v>
      </c>
      <c r="K265" t="s">
        <v>29</v>
      </c>
      <c r="L265" t="s">
        <v>161</v>
      </c>
      <c r="M265" t="s">
        <v>30</v>
      </c>
      <c r="N265" t="s">
        <v>30</v>
      </c>
      <c r="O265" t="s">
        <v>30</v>
      </c>
      <c r="P265" t="s">
        <v>30</v>
      </c>
      <c r="Q265" t="s">
        <v>30</v>
      </c>
      <c r="R265" t="s">
        <v>30</v>
      </c>
      <c r="S265" t="s">
        <v>30</v>
      </c>
      <c r="T265" t="s">
        <v>30</v>
      </c>
      <c r="U265" t="s">
        <v>30</v>
      </c>
      <c r="V265" t="s">
        <v>30</v>
      </c>
      <c r="W265" t="s">
        <v>31</v>
      </c>
      <c r="X265" t="s">
        <v>29</v>
      </c>
      <c r="Y265" t="s">
        <v>29</v>
      </c>
      <c r="Z265" t="s">
        <v>29</v>
      </c>
      <c r="AA265" t="s">
        <v>29</v>
      </c>
      <c r="AB265" t="s">
        <v>32</v>
      </c>
    </row>
    <row r="266" spans="1:28" outlineLevel="1" x14ac:dyDescent="0.45">
      <c r="A266">
        <v>7584378905</v>
      </c>
      <c r="B266" s="1">
        <v>44323</v>
      </c>
      <c r="C266" t="s">
        <v>3316</v>
      </c>
      <c r="D266" t="s">
        <v>3317</v>
      </c>
      <c r="E266" t="s">
        <v>266</v>
      </c>
      <c r="F266" t="s">
        <v>5651</v>
      </c>
      <c r="G266" t="s">
        <v>5745</v>
      </c>
      <c r="H266" s="9">
        <v>140978.56</v>
      </c>
      <c r="J266" t="s">
        <v>28</v>
      </c>
      <c r="K266" t="s">
        <v>29</v>
      </c>
      <c r="L266" t="s">
        <v>161</v>
      </c>
      <c r="M266" t="s">
        <v>30</v>
      </c>
      <c r="N266" t="s">
        <v>30</v>
      </c>
      <c r="O266" t="s">
        <v>30</v>
      </c>
      <c r="P266" t="s">
        <v>30</v>
      </c>
      <c r="Q266" t="s">
        <v>30</v>
      </c>
      <c r="R266" t="s">
        <v>30</v>
      </c>
      <c r="S266" t="s">
        <v>30</v>
      </c>
      <c r="T266" t="s">
        <v>30</v>
      </c>
      <c r="U266" t="s">
        <v>30</v>
      </c>
      <c r="V266" t="s">
        <v>30</v>
      </c>
      <c r="W266" t="s">
        <v>40</v>
      </c>
      <c r="X266" t="s">
        <v>29</v>
      </c>
      <c r="Y266" t="s">
        <v>30</v>
      </c>
      <c r="Z266" t="s">
        <v>29</v>
      </c>
      <c r="AA266" t="s">
        <v>29</v>
      </c>
      <c r="AB266" t="s">
        <v>32</v>
      </c>
    </row>
    <row r="267" spans="1:28" outlineLevel="1" x14ac:dyDescent="0.45">
      <c r="A267">
        <v>2481469005</v>
      </c>
      <c r="B267" s="1">
        <v>44332</v>
      </c>
      <c r="C267" t="s">
        <v>1136</v>
      </c>
      <c r="D267" t="s">
        <v>1137</v>
      </c>
      <c r="E267" t="s">
        <v>266</v>
      </c>
      <c r="F267" t="s">
        <v>5651</v>
      </c>
      <c r="G267" t="s">
        <v>5745</v>
      </c>
      <c r="H267" s="9">
        <v>139503.28</v>
      </c>
      <c r="J267" t="s">
        <v>28</v>
      </c>
      <c r="K267" t="s">
        <v>29</v>
      </c>
      <c r="L267" t="s">
        <v>161</v>
      </c>
      <c r="M267" t="s">
        <v>30</v>
      </c>
      <c r="N267" t="s">
        <v>30</v>
      </c>
      <c r="O267" t="s">
        <v>30</v>
      </c>
      <c r="P267" t="s">
        <v>30</v>
      </c>
      <c r="Q267" t="s">
        <v>30</v>
      </c>
      <c r="R267" t="s">
        <v>30</v>
      </c>
      <c r="S267" t="s">
        <v>30</v>
      </c>
      <c r="T267" t="s">
        <v>30</v>
      </c>
      <c r="U267" t="s">
        <v>30</v>
      </c>
      <c r="V267" t="s">
        <v>30</v>
      </c>
      <c r="W267" t="s">
        <v>40</v>
      </c>
      <c r="X267" t="s">
        <v>29</v>
      </c>
      <c r="Y267" t="s">
        <v>29</v>
      </c>
      <c r="Z267" t="s">
        <v>29</v>
      </c>
      <c r="AA267" t="s">
        <v>30</v>
      </c>
      <c r="AB267" t="s">
        <v>32</v>
      </c>
    </row>
    <row r="268" spans="1:28" outlineLevel="1" x14ac:dyDescent="0.45">
      <c r="A268">
        <v>4899949003</v>
      </c>
      <c r="B268" s="1">
        <v>44336</v>
      </c>
      <c r="C268" t="s">
        <v>2042</v>
      </c>
      <c r="D268" t="s">
        <v>2043</v>
      </c>
      <c r="E268" t="s">
        <v>266</v>
      </c>
      <c r="F268" t="s">
        <v>5651</v>
      </c>
      <c r="G268" t="s">
        <v>5745</v>
      </c>
      <c r="H268" s="9">
        <v>137940.26</v>
      </c>
      <c r="J268" t="s">
        <v>28</v>
      </c>
      <c r="K268" t="s">
        <v>30</v>
      </c>
      <c r="L268" t="s">
        <v>161</v>
      </c>
      <c r="M268" t="s">
        <v>30</v>
      </c>
      <c r="N268" t="s">
        <v>30</v>
      </c>
      <c r="O268" t="s">
        <v>29</v>
      </c>
      <c r="P268" t="s">
        <v>30</v>
      </c>
      <c r="Q268" t="s">
        <v>30</v>
      </c>
      <c r="R268" t="s">
        <v>30</v>
      </c>
      <c r="S268" t="s">
        <v>30</v>
      </c>
      <c r="T268" t="s">
        <v>30</v>
      </c>
      <c r="U268" t="s">
        <v>30</v>
      </c>
      <c r="V268" t="s">
        <v>30</v>
      </c>
      <c r="W268" t="s">
        <v>270</v>
      </c>
      <c r="X268" t="s">
        <v>29</v>
      </c>
      <c r="Y268" t="s">
        <v>29</v>
      </c>
      <c r="Z268" t="s">
        <v>29</v>
      </c>
      <c r="AA268" t="s">
        <v>30</v>
      </c>
      <c r="AB268" t="s">
        <v>43</v>
      </c>
    </row>
    <row r="269" spans="1:28" outlineLevel="1" x14ac:dyDescent="0.45">
      <c r="A269">
        <v>8866139009</v>
      </c>
      <c r="B269" s="1">
        <v>44345</v>
      </c>
      <c r="C269" t="s">
        <v>4600</v>
      </c>
      <c r="D269" t="s">
        <v>4601</v>
      </c>
      <c r="E269" t="s">
        <v>266</v>
      </c>
      <c r="F269" t="s">
        <v>5651</v>
      </c>
      <c r="G269" t="s">
        <v>5745</v>
      </c>
      <c r="H269" s="9">
        <v>125886.39</v>
      </c>
      <c r="J269" t="s">
        <v>28</v>
      </c>
      <c r="K269" t="s">
        <v>29</v>
      </c>
      <c r="L269" t="s">
        <v>161</v>
      </c>
      <c r="M269" t="s">
        <v>29</v>
      </c>
      <c r="N269" t="s">
        <v>30</v>
      </c>
      <c r="O269" t="s">
        <v>29</v>
      </c>
      <c r="P269" t="s">
        <v>30</v>
      </c>
      <c r="Q269" t="s">
        <v>30</v>
      </c>
      <c r="R269" t="s">
        <v>30</v>
      </c>
      <c r="S269" t="s">
        <v>30</v>
      </c>
      <c r="T269" t="s">
        <v>30</v>
      </c>
      <c r="U269" t="s">
        <v>30</v>
      </c>
      <c r="V269" t="s">
        <v>30</v>
      </c>
      <c r="W269" t="s">
        <v>40</v>
      </c>
      <c r="X269" t="s">
        <v>29</v>
      </c>
      <c r="Y269" t="s">
        <v>29</v>
      </c>
      <c r="Z269" t="s">
        <v>29</v>
      </c>
      <c r="AA269" t="s">
        <v>29</v>
      </c>
      <c r="AB269" t="s">
        <v>32</v>
      </c>
    </row>
    <row r="270" spans="1:28" outlineLevel="1" x14ac:dyDescent="0.45">
      <c r="A270">
        <v>8991419009</v>
      </c>
      <c r="B270" s="1">
        <v>44345</v>
      </c>
      <c r="C270" t="s">
        <v>5183</v>
      </c>
      <c r="D270" t="s">
        <v>5184</v>
      </c>
      <c r="E270" t="s">
        <v>266</v>
      </c>
      <c r="F270" t="s">
        <v>5651</v>
      </c>
      <c r="G270" t="s">
        <v>5927</v>
      </c>
      <c r="H270" s="9">
        <v>113115.38</v>
      </c>
      <c r="J270" t="s">
        <v>28</v>
      </c>
      <c r="K270" t="s">
        <v>29</v>
      </c>
      <c r="L270" t="s">
        <v>471</v>
      </c>
      <c r="M270" t="s">
        <v>29</v>
      </c>
      <c r="N270" t="s">
        <v>29</v>
      </c>
      <c r="O270" t="s">
        <v>29</v>
      </c>
      <c r="P270" t="s">
        <v>30</v>
      </c>
      <c r="Q270" t="s">
        <v>30</v>
      </c>
      <c r="R270" t="s">
        <v>30</v>
      </c>
      <c r="S270" t="s">
        <v>30</v>
      </c>
      <c r="T270" t="s">
        <v>30</v>
      </c>
      <c r="U270" t="s">
        <v>30</v>
      </c>
      <c r="V270" t="s">
        <v>30</v>
      </c>
      <c r="W270" t="s">
        <v>33</v>
      </c>
      <c r="X270" t="s">
        <v>29</v>
      </c>
      <c r="Y270" t="s">
        <v>29</v>
      </c>
      <c r="Z270" t="s">
        <v>29</v>
      </c>
      <c r="AA270" t="s">
        <v>29</v>
      </c>
      <c r="AB270" t="s">
        <v>32</v>
      </c>
    </row>
    <row r="271" spans="1:28" outlineLevel="1" x14ac:dyDescent="0.45">
      <c r="A271">
        <v>8894769007</v>
      </c>
      <c r="B271" s="1">
        <v>44345</v>
      </c>
      <c r="C271" t="s">
        <v>4751</v>
      </c>
      <c r="D271" t="s">
        <v>4752</v>
      </c>
      <c r="E271" t="s">
        <v>266</v>
      </c>
      <c r="F271" t="s">
        <v>5651</v>
      </c>
      <c r="G271" t="s">
        <v>5745</v>
      </c>
      <c r="H271" s="9">
        <v>91056</v>
      </c>
      <c r="J271" t="s">
        <v>28</v>
      </c>
      <c r="K271" t="s">
        <v>29</v>
      </c>
      <c r="L271" t="s">
        <v>161</v>
      </c>
      <c r="M271" t="s">
        <v>30</v>
      </c>
      <c r="N271" t="s">
        <v>30</v>
      </c>
      <c r="O271" t="s">
        <v>30</v>
      </c>
      <c r="P271" t="s">
        <v>30</v>
      </c>
      <c r="Q271" t="s">
        <v>30</v>
      </c>
      <c r="R271" t="s">
        <v>30</v>
      </c>
      <c r="S271" t="s">
        <v>30</v>
      </c>
      <c r="T271" t="s">
        <v>30</v>
      </c>
      <c r="U271" t="s">
        <v>30</v>
      </c>
      <c r="V271" t="s">
        <v>30</v>
      </c>
      <c r="W271" t="s">
        <v>31</v>
      </c>
      <c r="X271" t="s">
        <v>29</v>
      </c>
      <c r="Y271" t="s">
        <v>29</v>
      </c>
      <c r="Z271" t="s">
        <v>29</v>
      </c>
      <c r="AA271" t="s">
        <v>29</v>
      </c>
      <c r="AB271" t="s">
        <v>32</v>
      </c>
    </row>
    <row r="272" spans="1:28" outlineLevel="1" x14ac:dyDescent="0.45">
      <c r="A272">
        <v>2696229000</v>
      </c>
      <c r="B272" s="1">
        <v>44334</v>
      </c>
      <c r="C272" t="s">
        <v>1295</v>
      </c>
      <c r="D272" t="s">
        <v>1296</v>
      </c>
      <c r="E272" t="s">
        <v>266</v>
      </c>
      <c r="F272" t="s">
        <v>5651</v>
      </c>
      <c r="G272" t="s">
        <v>5745</v>
      </c>
      <c r="H272" s="9">
        <v>59232.13</v>
      </c>
      <c r="J272" t="s">
        <v>28</v>
      </c>
      <c r="K272" t="s">
        <v>29</v>
      </c>
      <c r="L272" t="s">
        <v>161</v>
      </c>
      <c r="M272" t="s">
        <v>29</v>
      </c>
      <c r="N272" t="s">
        <v>29</v>
      </c>
      <c r="O272" t="s">
        <v>29</v>
      </c>
      <c r="P272" t="s">
        <v>30</v>
      </c>
      <c r="Q272" t="s">
        <v>29</v>
      </c>
      <c r="R272" t="s">
        <v>29</v>
      </c>
      <c r="S272" t="s">
        <v>30</v>
      </c>
      <c r="T272" t="s">
        <v>30</v>
      </c>
      <c r="U272" t="s">
        <v>29</v>
      </c>
      <c r="V272" t="s">
        <v>30</v>
      </c>
      <c r="W272" t="s">
        <v>31</v>
      </c>
      <c r="X272" t="s">
        <v>29</v>
      </c>
      <c r="Y272" t="s">
        <v>29</v>
      </c>
      <c r="Z272" t="s">
        <v>30</v>
      </c>
      <c r="AA272" t="s">
        <v>29</v>
      </c>
      <c r="AB272" t="s">
        <v>62</v>
      </c>
    </row>
    <row r="273" spans="1:28" outlineLevel="1" x14ac:dyDescent="0.45">
      <c r="A273">
        <v>2691639006</v>
      </c>
      <c r="B273" s="1">
        <v>44334</v>
      </c>
      <c r="C273" t="s">
        <v>1283</v>
      </c>
      <c r="D273" t="s">
        <v>1284</v>
      </c>
      <c r="E273" t="s">
        <v>266</v>
      </c>
      <c r="F273" t="s">
        <v>5651</v>
      </c>
      <c r="G273" t="s">
        <v>5745</v>
      </c>
      <c r="H273" s="9">
        <v>44351</v>
      </c>
      <c r="J273" t="s">
        <v>28</v>
      </c>
      <c r="K273" t="s">
        <v>29</v>
      </c>
      <c r="L273" t="s">
        <v>161</v>
      </c>
      <c r="M273" t="s">
        <v>30</v>
      </c>
      <c r="N273" t="s">
        <v>30</v>
      </c>
      <c r="O273" t="s">
        <v>29</v>
      </c>
      <c r="P273" t="s">
        <v>30</v>
      </c>
      <c r="Q273" t="s">
        <v>30</v>
      </c>
      <c r="R273" t="s">
        <v>30</v>
      </c>
      <c r="S273" t="s">
        <v>30</v>
      </c>
      <c r="T273" t="s">
        <v>30</v>
      </c>
      <c r="U273" t="s">
        <v>30</v>
      </c>
      <c r="V273" t="s">
        <v>30</v>
      </c>
      <c r="W273" t="s">
        <v>31</v>
      </c>
      <c r="X273" t="s">
        <v>29</v>
      </c>
      <c r="Y273" t="s">
        <v>29</v>
      </c>
      <c r="Z273" t="s">
        <v>29</v>
      </c>
      <c r="AA273" t="s">
        <v>30</v>
      </c>
      <c r="AB273" t="s">
        <v>32</v>
      </c>
    </row>
    <row r="274" spans="1:28" outlineLevel="1" x14ac:dyDescent="0.45">
      <c r="A274">
        <v>9919619010</v>
      </c>
      <c r="B274" s="1">
        <v>44351</v>
      </c>
      <c r="C274" t="s">
        <v>5438</v>
      </c>
      <c r="D274" t="s">
        <v>5439</v>
      </c>
      <c r="E274" t="s">
        <v>266</v>
      </c>
      <c r="F274" t="s">
        <v>5651</v>
      </c>
      <c r="G274" t="s">
        <v>5745</v>
      </c>
      <c r="H274" s="9">
        <v>34602.120000000003</v>
      </c>
      <c r="J274" t="s">
        <v>28</v>
      </c>
      <c r="K274" t="s">
        <v>29</v>
      </c>
      <c r="L274" t="s">
        <v>161</v>
      </c>
      <c r="M274" t="s">
        <v>29</v>
      </c>
      <c r="N274" t="s">
        <v>29</v>
      </c>
      <c r="O274" t="s">
        <v>29</v>
      </c>
      <c r="P274" t="s">
        <v>29</v>
      </c>
      <c r="Q274" t="s">
        <v>29</v>
      </c>
      <c r="R274" t="s">
        <v>29</v>
      </c>
      <c r="S274" t="s">
        <v>30</v>
      </c>
      <c r="T274" t="s">
        <v>30</v>
      </c>
      <c r="U274" t="s">
        <v>29</v>
      </c>
      <c r="V274" t="s">
        <v>30</v>
      </c>
      <c r="W274" t="s">
        <v>40</v>
      </c>
      <c r="X274" t="s">
        <v>29</v>
      </c>
      <c r="Y274" t="s">
        <v>29</v>
      </c>
      <c r="Z274" t="s">
        <v>29</v>
      </c>
      <c r="AA274" t="s">
        <v>29</v>
      </c>
      <c r="AB274" t="s">
        <v>32</v>
      </c>
    </row>
    <row r="275" spans="1:28" outlineLevel="1" x14ac:dyDescent="0.45">
      <c r="A275">
        <v>7549328906</v>
      </c>
      <c r="B275" s="1">
        <v>44323</v>
      </c>
      <c r="C275" t="s">
        <v>2991</v>
      </c>
      <c r="D275" t="s">
        <v>2992</v>
      </c>
      <c r="E275" t="s">
        <v>266</v>
      </c>
      <c r="F275" t="s">
        <v>5651</v>
      </c>
      <c r="G275" t="s">
        <v>5745</v>
      </c>
      <c r="H275" s="9">
        <v>33960.910000000003</v>
      </c>
      <c r="I275" t="s">
        <v>1467</v>
      </c>
      <c r="J275" t="s">
        <v>28</v>
      </c>
      <c r="K275" t="s">
        <v>29</v>
      </c>
      <c r="L275" t="s">
        <v>161</v>
      </c>
      <c r="M275" t="s">
        <v>29</v>
      </c>
      <c r="N275" t="s">
        <v>29</v>
      </c>
      <c r="O275" t="s">
        <v>30</v>
      </c>
      <c r="P275" t="s">
        <v>29</v>
      </c>
      <c r="Q275" t="s">
        <v>29</v>
      </c>
      <c r="R275" t="s">
        <v>30</v>
      </c>
      <c r="S275" t="s">
        <v>29</v>
      </c>
      <c r="T275" t="s">
        <v>30</v>
      </c>
      <c r="U275" t="s">
        <v>29</v>
      </c>
      <c r="V275" t="s">
        <v>30</v>
      </c>
      <c r="W275" t="s">
        <v>31</v>
      </c>
      <c r="X275" t="s">
        <v>29</v>
      </c>
      <c r="Y275" t="s">
        <v>29</v>
      </c>
      <c r="Z275" t="s">
        <v>30</v>
      </c>
      <c r="AA275" t="s">
        <v>29</v>
      </c>
      <c r="AB275" t="s">
        <v>32</v>
      </c>
    </row>
    <row r="276" spans="1:28" outlineLevel="1" x14ac:dyDescent="0.45">
      <c r="A276">
        <v>5230929000</v>
      </c>
      <c r="B276" s="1">
        <v>44337</v>
      </c>
      <c r="C276" t="s">
        <v>2236</v>
      </c>
      <c r="D276" t="s">
        <v>2237</v>
      </c>
      <c r="E276" t="s">
        <v>266</v>
      </c>
      <c r="F276" t="s">
        <v>5651</v>
      </c>
      <c r="G276" t="s">
        <v>5745</v>
      </c>
      <c r="H276" s="9">
        <v>28178.36</v>
      </c>
      <c r="I276" t="s">
        <v>35</v>
      </c>
      <c r="J276" t="s">
        <v>28</v>
      </c>
      <c r="K276" t="s">
        <v>29</v>
      </c>
      <c r="L276" t="s">
        <v>161</v>
      </c>
      <c r="M276" t="s">
        <v>29</v>
      </c>
      <c r="N276" t="s">
        <v>29</v>
      </c>
      <c r="O276" t="s">
        <v>29</v>
      </c>
      <c r="P276" t="s">
        <v>30</v>
      </c>
      <c r="Q276" t="s">
        <v>29</v>
      </c>
      <c r="R276" t="s">
        <v>30</v>
      </c>
      <c r="S276" t="s">
        <v>30</v>
      </c>
      <c r="T276" t="s">
        <v>30</v>
      </c>
      <c r="U276" t="s">
        <v>29</v>
      </c>
      <c r="V276" t="s">
        <v>30</v>
      </c>
      <c r="W276" t="s">
        <v>33</v>
      </c>
      <c r="X276" t="s">
        <v>29</v>
      </c>
      <c r="Y276" t="s">
        <v>29</v>
      </c>
      <c r="Z276" t="s">
        <v>29</v>
      </c>
      <c r="AA276" t="s">
        <v>30</v>
      </c>
      <c r="AB276" t="s">
        <v>32</v>
      </c>
    </row>
    <row r="277" spans="1:28" outlineLevel="1" x14ac:dyDescent="0.45">
      <c r="A277">
        <v>8618599008</v>
      </c>
      <c r="B277" s="1">
        <v>44343</v>
      </c>
      <c r="C277" t="s">
        <v>4347</v>
      </c>
      <c r="D277" t="s">
        <v>4348</v>
      </c>
      <c r="E277" t="s">
        <v>266</v>
      </c>
      <c r="F277" t="s">
        <v>5651</v>
      </c>
      <c r="G277" t="s">
        <v>5927</v>
      </c>
      <c r="H277" s="9">
        <v>20480.240000000002</v>
      </c>
      <c r="J277" t="s">
        <v>28</v>
      </c>
      <c r="K277" t="s">
        <v>30</v>
      </c>
      <c r="L277" t="s">
        <v>471</v>
      </c>
      <c r="M277" t="s">
        <v>29</v>
      </c>
      <c r="N277" t="s">
        <v>29</v>
      </c>
      <c r="O277" t="s">
        <v>29</v>
      </c>
      <c r="P277" t="s">
        <v>30</v>
      </c>
      <c r="Q277" t="s">
        <v>29</v>
      </c>
      <c r="R277" t="s">
        <v>29</v>
      </c>
      <c r="S277" t="s">
        <v>30</v>
      </c>
      <c r="T277" t="s">
        <v>30</v>
      </c>
      <c r="U277" t="s">
        <v>29</v>
      </c>
      <c r="V277" t="s">
        <v>30</v>
      </c>
      <c r="W277" t="s">
        <v>31</v>
      </c>
      <c r="X277" t="s">
        <v>29</v>
      </c>
      <c r="Y277" t="s">
        <v>29</v>
      </c>
      <c r="Z277" t="s">
        <v>29</v>
      </c>
      <c r="AA277" t="s">
        <v>29</v>
      </c>
      <c r="AB277" t="s">
        <v>39</v>
      </c>
    </row>
    <row r="278" spans="1:28" outlineLevel="1" x14ac:dyDescent="0.45">
      <c r="A278">
        <v>8855239009</v>
      </c>
      <c r="B278" s="1">
        <v>44345</v>
      </c>
      <c r="C278" t="s">
        <v>4525</v>
      </c>
      <c r="D278" t="s">
        <v>4526</v>
      </c>
      <c r="E278" t="s">
        <v>266</v>
      </c>
      <c r="F278" t="s">
        <v>5651</v>
      </c>
      <c r="G278" t="s">
        <v>5927</v>
      </c>
      <c r="H278" s="9">
        <v>17381.34</v>
      </c>
      <c r="J278" t="s">
        <v>28</v>
      </c>
      <c r="K278" t="s">
        <v>30</v>
      </c>
      <c r="L278" t="s">
        <v>471</v>
      </c>
      <c r="M278" t="s">
        <v>29</v>
      </c>
      <c r="N278" t="s">
        <v>29</v>
      </c>
      <c r="O278" t="s">
        <v>29</v>
      </c>
      <c r="P278" t="s">
        <v>30</v>
      </c>
      <c r="Q278" t="s">
        <v>30</v>
      </c>
      <c r="R278" t="s">
        <v>29</v>
      </c>
      <c r="S278" t="s">
        <v>30</v>
      </c>
      <c r="T278" t="s">
        <v>29</v>
      </c>
      <c r="U278" t="s">
        <v>30</v>
      </c>
      <c r="V278" t="s">
        <v>29</v>
      </c>
      <c r="W278" t="s">
        <v>60</v>
      </c>
      <c r="X278" t="s">
        <v>29</v>
      </c>
      <c r="Y278" t="s">
        <v>29</v>
      </c>
      <c r="Z278" t="s">
        <v>29</v>
      </c>
      <c r="AA278" t="s">
        <v>29</v>
      </c>
      <c r="AB278" t="s">
        <v>39</v>
      </c>
    </row>
    <row r="279" spans="1:28" outlineLevel="1" x14ac:dyDescent="0.45">
      <c r="A279">
        <v>8958859010</v>
      </c>
      <c r="B279" s="1">
        <v>44345</v>
      </c>
      <c r="C279" t="s">
        <v>5015</v>
      </c>
      <c r="D279" t="s">
        <v>5016</v>
      </c>
      <c r="E279" t="s">
        <v>376</v>
      </c>
      <c r="F279" t="s">
        <v>5651</v>
      </c>
      <c r="G279" t="s">
        <v>6049</v>
      </c>
      <c r="H279" s="9">
        <v>109277</v>
      </c>
      <c r="J279" t="s">
        <v>42</v>
      </c>
      <c r="K279" t="s">
        <v>30</v>
      </c>
      <c r="L279" t="s">
        <v>127</v>
      </c>
      <c r="M279" t="s">
        <v>29</v>
      </c>
      <c r="N279" t="s">
        <v>30</v>
      </c>
      <c r="O279" t="s">
        <v>29</v>
      </c>
      <c r="P279" t="s">
        <v>30</v>
      </c>
      <c r="Q279" t="s">
        <v>30</v>
      </c>
      <c r="R279" t="s">
        <v>30</v>
      </c>
      <c r="S279" t="s">
        <v>30</v>
      </c>
      <c r="T279" t="s">
        <v>30</v>
      </c>
      <c r="U279" t="s">
        <v>30</v>
      </c>
      <c r="V279" t="s">
        <v>30</v>
      </c>
      <c r="W279" t="s">
        <v>33</v>
      </c>
      <c r="X279" t="s">
        <v>29</v>
      </c>
      <c r="Y279" t="s">
        <v>29</v>
      </c>
      <c r="Z279" t="s">
        <v>29</v>
      </c>
      <c r="AA279" t="s">
        <v>29</v>
      </c>
      <c r="AB279" t="s">
        <v>69</v>
      </c>
    </row>
    <row r="280" spans="1:28" outlineLevel="1" x14ac:dyDescent="0.45">
      <c r="A280">
        <v>8953809007</v>
      </c>
      <c r="B280" s="1">
        <v>44345</v>
      </c>
      <c r="C280" t="s">
        <v>4991</v>
      </c>
      <c r="D280" t="s">
        <v>4992</v>
      </c>
      <c r="E280" t="s">
        <v>376</v>
      </c>
      <c r="F280" t="s">
        <v>5651</v>
      </c>
      <c r="G280" t="s">
        <v>6049</v>
      </c>
      <c r="H280" s="9">
        <v>4218</v>
      </c>
      <c r="J280" t="s">
        <v>42</v>
      </c>
      <c r="K280" t="s">
        <v>30</v>
      </c>
      <c r="L280" t="s">
        <v>127</v>
      </c>
      <c r="M280" t="s">
        <v>29</v>
      </c>
      <c r="N280" t="s">
        <v>29</v>
      </c>
      <c r="O280" t="s">
        <v>29</v>
      </c>
      <c r="P280" t="s">
        <v>29</v>
      </c>
      <c r="Q280" t="s">
        <v>30</v>
      </c>
      <c r="R280" t="s">
        <v>30</v>
      </c>
      <c r="S280" t="s">
        <v>29</v>
      </c>
      <c r="T280" t="s">
        <v>29</v>
      </c>
      <c r="U280" t="s">
        <v>29</v>
      </c>
      <c r="V280" t="s">
        <v>29</v>
      </c>
      <c r="W280" t="s">
        <v>31</v>
      </c>
      <c r="X280" t="s">
        <v>29</v>
      </c>
      <c r="Y280" t="s">
        <v>29</v>
      </c>
      <c r="Z280" t="s">
        <v>29</v>
      </c>
      <c r="AA280" t="s">
        <v>29</v>
      </c>
      <c r="AB280" t="s">
        <v>32</v>
      </c>
    </row>
    <row r="281" spans="1:28" outlineLevel="1" x14ac:dyDescent="0.45">
      <c r="A281">
        <v>7515678908</v>
      </c>
      <c r="B281" s="1">
        <v>44323</v>
      </c>
      <c r="C281" t="s">
        <v>2606</v>
      </c>
      <c r="D281" t="s">
        <v>2607</v>
      </c>
      <c r="E281" t="s">
        <v>2608</v>
      </c>
      <c r="F281" t="s">
        <v>5651</v>
      </c>
      <c r="G281" t="s">
        <v>5946</v>
      </c>
      <c r="H281" s="9">
        <v>60311</v>
      </c>
      <c r="J281" t="s">
        <v>28</v>
      </c>
      <c r="K281" t="s">
        <v>30</v>
      </c>
      <c r="L281" t="s">
        <v>77</v>
      </c>
      <c r="M281" t="s">
        <v>29</v>
      </c>
      <c r="N281" t="s">
        <v>30</v>
      </c>
      <c r="O281" t="s">
        <v>29</v>
      </c>
      <c r="P281" t="s">
        <v>30</v>
      </c>
      <c r="Q281" t="s">
        <v>30</v>
      </c>
      <c r="R281" t="s">
        <v>30</v>
      </c>
      <c r="S281" t="s">
        <v>30</v>
      </c>
      <c r="T281" t="s">
        <v>30</v>
      </c>
      <c r="U281" t="s">
        <v>30</v>
      </c>
      <c r="V281" t="s">
        <v>30</v>
      </c>
      <c r="W281" t="s">
        <v>31</v>
      </c>
      <c r="X281" t="s">
        <v>29</v>
      </c>
      <c r="Y281" t="s">
        <v>29</v>
      </c>
      <c r="Z281" t="s">
        <v>29</v>
      </c>
      <c r="AA281" t="s">
        <v>30</v>
      </c>
      <c r="AB281" t="s">
        <v>32</v>
      </c>
    </row>
    <row r="282" spans="1:28" outlineLevel="1" x14ac:dyDescent="0.45">
      <c r="A282">
        <v>7523578902</v>
      </c>
      <c r="B282" s="1">
        <v>44323</v>
      </c>
      <c r="C282" t="s">
        <v>2688</v>
      </c>
      <c r="D282" t="s">
        <v>2689</v>
      </c>
      <c r="E282" t="s">
        <v>2690</v>
      </c>
      <c r="F282" t="s">
        <v>5651</v>
      </c>
      <c r="G282" t="s">
        <v>5951</v>
      </c>
      <c r="H282" s="9">
        <v>359518.17</v>
      </c>
      <c r="J282" t="s">
        <v>42</v>
      </c>
      <c r="K282" t="s">
        <v>29</v>
      </c>
      <c r="L282" t="s">
        <v>54</v>
      </c>
      <c r="M282" t="s">
        <v>29</v>
      </c>
      <c r="N282" t="s">
        <v>29</v>
      </c>
      <c r="O282" t="s">
        <v>29</v>
      </c>
      <c r="P282" t="s">
        <v>30</v>
      </c>
      <c r="Q282" t="s">
        <v>29</v>
      </c>
      <c r="R282" t="s">
        <v>30</v>
      </c>
      <c r="S282" t="s">
        <v>30</v>
      </c>
      <c r="T282" t="s">
        <v>30</v>
      </c>
      <c r="U282" t="s">
        <v>30</v>
      </c>
      <c r="V282" t="s">
        <v>30</v>
      </c>
      <c r="W282" t="s">
        <v>40</v>
      </c>
      <c r="X282" t="s">
        <v>29</v>
      </c>
      <c r="Y282" t="s">
        <v>30</v>
      </c>
      <c r="Z282" t="s">
        <v>29</v>
      </c>
      <c r="AA282" t="s">
        <v>29</v>
      </c>
      <c r="AB282" t="s">
        <v>32</v>
      </c>
    </row>
    <row r="283" spans="1:28" outlineLevel="1" x14ac:dyDescent="0.45">
      <c r="A283">
        <v>8870739004</v>
      </c>
      <c r="B283" s="1">
        <v>44345</v>
      </c>
      <c r="C283" t="s">
        <v>4637</v>
      </c>
      <c r="D283" t="s">
        <v>4638</v>
      </c>
      <c r="E283" t="s">
        <v>2690</v>
      </c>
      <c r="F283" t="s">
        <v>5651</v>
      </c>
      <c r="G283" t="s">
        <v>5951</v>
      </c>
      <c r="H283" s="9">
        <v>165960.5</v>
      </c>
      <c r="J283" t="s">
        <v>42</v>
      </c>
      <c r="K283" t="s">
        <v>29</v>
      </c>
      <c r="L283" t="s">
        <v>54</v>
      </c>
      <c r="M283" t="s">
        <v>29</v>
      </c>
      <c r="N283" t="s">
        <v>29</v>
      </c>
      <c r="O283" t="s">
        <v>30</v>
      </c>
      <c r="P283" t="s">
        <v>30</v>
      </c>
      <c r="Q283" t="s">
        <v>30</v>
      </c>
      <c r="R283" t="s">
        <v>30</v>
      </c>
      <c r="S283" t="s">
        <v>30</v>
      </c>
      <c r="T283" t="s">
        <v>30</v>
      </c>
      <c r="U283" t="s">
        <v>30</v>
      </c>
      <c r="V283" t="s">
        <v>30</v>
      </c>
      <c r="W283" t="s">
        <v>40</v>
      </c>
      <c r="X283" t="s">
        <v>29</v>
      </c>
      <c r="Y283" t="s">
        <v>29</v>
      </c>
      <c r="Z283" t="s">
        <v>29</v>
      </c>
      <c r="AA283" t="s">
        <v>29</v>
      </c>
      <c r="AB283" t="s">
        <v>38</v>
      </c>
    </row>
    <row r="284" spans="1:28" outlineLevel="1" x14ac:dyDescent="0.45">
      <c r="A284">
        <v>8834159010</v>
      </c>
      <c r="B284" s="1">
        <v>44345</v>
      </c>
      <c r="C284" t="s">
        <v>4411</v>
      </c>
      <c r="D284" t="s">
        <v>4412</v>
      </c>
      <c r="E284" t="s">
        <v>2690</v>
      </c>
      <c r="F284" t="s">
        <v>5651</v>
      </c>
      <c r="G284" t="s">
        <v>5951</v>
      </c>
      <c r="H284" s="9">
        <v>56347.23</v>
      </c>
      <c r="J284" t="s">
        <v>42</v>
      </c>
      <c r="K284" t="s">
        <v>29</v>
      </c>
      <c r="L284" t="s">
        <v>54</v>
      </c>
      <c r="M284" t="s">
        <v>30</v>
      </c>
      <c r="N284" t="s">
        <v>30</v>
      </c>
      <c r="O284" t="s">
        <v>29</v>
      </c>
      <c r="P284" t="s">
        <v>30</v>
      </c>
      <c r="Q284" t="s">
        <v>30</v>
      </c>
      <c r="R284" t="s">
        <v>30</v>
      </c>
      <c r="S284" t="s">
        <v>30</v>
      </c>
      <c r="T284" t="s">
        <v>30</v>
      </c>
      <c r="U284" t="s">
        <v>30</v>
      </c>
      <c r="V284" t="s">
        <v>30</v>
      </c>
      <c r="W284" t="s">
        <v>40</v>
      </c>
      <c r="X284" t="s">
        <v>29</v>
      </c>
      <c r="Y284" t="s">
        <v>29</v>
      </c>
      <c r="Z284" t="s">
        <v>29</v>
      </c>
      <c r="AA284" t="s">
        <v>29</v>
      </c>
      <c r="AB284" t="s">
        <v>32</v>
      </c>
    </row>
    <row r="285" spans="1:28" outlineLevel="1" x14ac:dyDescent="0.45">
      <c r="A285">
        <v>1091819003</v>
      </c>
      <c r="B285" s="1">
        <v>44329</v>
      </c>
      <c r="C285" t="s">
        <v>362</v>
      </c>
      <c r="D285" t="s">
        <v>363</v>
      </c>
      <c r="E285" t="s">
        <v>404</v>
      </c>
      <c r="F285" t="s">
        <v>5651</v>
      </c>
      <c r="G285" t="s">
        <v>5705</v>
      </c>
      <c r="H285" s="9">
        <v>30845</v>
      </c>
      <c r="J285" t="s">
        <v>42</v>
      </c>
      <c r="K285" t="s">
        <v>29</v>
      </c>
      <c r="L285" t="s">
        <v>77</v>
      </c>
      <c r="M285" t="s">
        <v>29</v>
      </c>
      <c r="N285" t="s">
        <v>30</v>
      </c>
      <c r="O285" t="s">
        <v>29</v>
      </c>
      <c r="P285" t="s">
        <v>30</v>
      </c>
      <c r="Q285" t="s">
        <v>30</v>
      </c>
      <c r="R285" t="s">
        <v>30</v>
      </c>
      <c r="S285" t="s">
        <v>30</v>
      </c>
      <c r="T285" t="s">
        <v>30</v>
      </c>
      <c r="U285" t="s">
        <v>30</v>
      </c>
      <c r="V285" t="s">
        <v>30</v>
      </c>
      <c r="W285" t="s">
        <v>33</v>
      </c>
      <c r="X285" t="s">
        <v>29</v>
      </c>
      <c r="Y285" t="s">
        <v>29</v>
      </c>
      <c r="Z285" t="s">
        <v>29</v>
      </c>
      <c r="AA285" t="s">
        <v>30</v>
      </c>
      <c r="AB285" t="s">
        <v>32</v>
      </c>
    </row>
    <row r="286" spans="1:28" outlineLevel="1" x14ac:dyDescent="0.45">
      <c r="A286">
        <v>7558828905</v>
      </c>
      <c r="B286" s="1">
        <v>44323</v>
      </c>
      <c r="C286" t="s">
        <v>3100</v>
      </c>
      <c r="D286" t="s">
        <v>3101</v>
      </c>
      <c r="E286" t="s">
        <v>3102</v>
      </c>
      <c r="F286" t="s">
        <v>5651</v>
      </c>
      <c r="G286" t="s">
        <v>5978</v>
      </c>
      <c r="H286" s="9">
        <v>161436.68</v>
      </c>
      <c r="J286" t="s">
        <v>28</v>
      </c>
      <c r="K286" t="s">
        <v>29</v>
      </c>
      <c r="L286" t="s">
        <v>127</v>
      </c>
      <c r="M286" t="s">
        <v>29</v>
      </c>
      <c r="N286" t="s">
        <v>29</v>
      </c>
      <c r="O286" t="s">
        <v>29</v>
      </c>
      <c r="P286" t="s">
        <v>30</v>
      </c>
      <c r="Q286" t="s">
        <v>30</v>
      </c>
      <c r="R286" t="s">
        <v>30</v>
      </c>
      <c r="S286" t="s">
        <v>30</v>
      </c>
      <c r="T286" t="s">
        <v>30</v>
      </c>
      <c r="U286" t="s">
        <v>30</v>
      </c>
      <c r="V286" t="s">
        <v>30</v>
      </c>
      <c r="W286" t="s">
        <v>31</v>
      </c>
      <c r="X286" t="s">
        <v>29</v>
      </c>
      <c r="Y286" t="s">
        <v>29</v>
      </c>
      <c r="Z286" t="s">
        <v>29</v>
      </c>
      <c r="AA286" t="s">
        <v>30</v>
      </c>
      <c r="AB286" t="s">
        <v>32</v>
      </c>
    </row>
    <row r="287" spans="1:28" outlineLevel="1" x14ac:dyDescent="0.45">
      <c r="A287">
        <v>7561269007</v>
      </c>
      <c r="B287" s="1">
        <v>44341</v>
      </c>
      <c r="C287" t="s">
        <v>3142</v>
      </c>
      <c r="D287" t="s">
        <v>3143</v>
      </c>
      <c r="E287" t="s">
        <v>3102</v>
      </c>
      <c r="F287" t="s">
        <v>5651</v>
      </c>
      <c r="G287" t="s">
        <v>5978</v>
      </c>
      <c r="H287" s="9">
        <v>16604</v>
      </c>
      <c r="J287" t="s">
        <v>28</v>
      </c>
      <c r="K287" t="s">
        <v>29</v>
      </c>
      <c r="L287" t="s">
        <v>127</v>
      </c>
      <c r="M287" t="s">
        <v>30</v>
      </c>
      <c r="N287" t="s">
        <v>29</v>
      </c>
      <c r="O287" t="s">
        <v>29</v>
      </c>
      <c r="P287" t="s">
        <v>30</v>
      </c>
      <c r="Q287" t="s">
        <v>29</v>
      </c>
      <c r="R287" t="s">
        <v>30</v>
      </c>
      <c r="S287" t="s">
        <v>30</v>
      </c>
      <c r="T287" t="s">
        <v>30</v>
      </c>
      <c r="U287" t="s">
        <v>29</v>
      </c>
      <c r="V287" t="s">
        <v>30</v>
      </c>
      <c r="W287" t="s">
        <v>31</v>
      </c>
      <c r="X287" t="s">
        <v>29</v>
      </c>
      <c r="Y287" t="s">
        <v>30</v>
      </c>
      <c r="Z287" t="s">
        <v>29</v>
      </c>
      <c r="AA287" t="s">
        <v>30</v>
      </c>
      <c r="AB287" t="s">
        <v>194</v>
      </c>
    </row>
    <row r="288" spans="1:28" outlineLevel="1" x14ac:dyDescent="0.45">
      <c r="A288">
        <v>9907039005</v>
      </c>
      <c r="B288" s="1">
        <v>44351</v>
      </c>
      <c r="C288" t="s">
        <v>5382</v>
      </c>
      <c r="D288" t="s">
        <v>5383</v>
      </c>
      <c r="E288" t="s">
        <v>6057</v>
      </c>
      <c r="F288" t="s">
        <v>5651</v>
      </c>
      <c r="G288" t="s">
        <v>6058</v>
      </c>
      <c r="H288" s="9">
        <v>88873</v>
      </c>
      <c r="J288" t="s">
        <v>42</v>
      </c>
      <c r="K288" t="s">
        <v>30</v>
      </c>
      <c r="L288" t="s">
        <v>275</v>
      </c>
      <c r="M288" t="s">
        <v>29</v>
      </c>
      <c r="N288" t="s">
        <v>29</v>
      </c>
      <c r="O288" t="s">
        <v>29</v>
      </c>
      <c r="P288" t="s">
        <v>30</v>
      </c>
      <c r="Q288" t="s">
        <v>29</v>
      </c>
      <c r="R288" t="s">
        <v>30</v>
      </c>
      <c r="S288" t="s">
        <v>30</v>
      </c>
      <c r="T288" t="s">
        <v>30</v>
      </c>
      <c r="U288" t="s">
        <v>30</v>
      </c>
      <c r="V288" t="s">
        <v>30</v>
      </c>
      <c r="W288" t="s">
        <v>40</v>
      </c>
      <c r="X288" t="s">
        <v>30</v>
      </c>
      <c r="Y288" t="s">
        <v>29</v>
      </c>
      <c r="Z288" t="s">
        <v>29</v>
      </c>
      <c r="AA288" t="s">
        <v>29</v>
      </c>
      <c r="AB288" t="s">
        <v>32</v>
      </c>
    </row>
    <row r="289" spans="1:28" outlineLevel="1" x14ac:dyDescent="0.45">
      <c r="A289">
        <v>5246859008</v>
      </c>
      <c r="B289" s="1">
        <v>44337</v>
      </c>
      <c r="C289" t="s">
        <v>2307</v>
      </c>
      <c r="D289" t="s">
        <v>2308</v>
      </c>
      <c r="E289" t="s">
        <v>82</v>
      </c>
      <c r="F289" t="s">
        <v>5651</v>
      </c>
      <c r="G289" t="s">
        <v>5789</v>
      </c>
      <c r="H289" s="9">
        <v>360730</v>
      </c>
      <c r="J289" t="s">
        <v>42</v>
      </c>
      <c r="K289" t="s">
        <v>29</v>
      </c>
      <c r="L289" t="s">
        <v>127</v>
      </c>
      <c r="M289" t="s">
        <v>30</v>
      </c>
      <c r="N289" t="s">
        <v>30</v>
      </c>
      <c r="O289" t="s">
        <v>30</v>
      </c>
      <c r="P289" t="s">
        <v>30</v>
      </c>
      <c r="Q289" t="s">
        <v>30</v>
      </c>
      <c r="R289" t="s">
        <v>30</v>
      </c>
      <c r="S289" t="s">
        <v>30</v>
      </c>
      <c r="T289" t="s">
        <v>30</v>
      </c>
      <c r="U289" t="s">
        <v>30</v>
      </c>
      <c r="V289" t="s">
        <v>30</v>
      </c>
      <c r="W289" t="s">
        <v>40</v>
      </c>
      <c r="X289" t="s">
        <v>29</v>
      </c>
      <c r="Y289" t="s">
        <v>29</v>
      </c>
      <c r="Z289" t="s">
        <v>29</v>
      </c>
      <c r="AA289" t="s">
        <v>30</v>
      </c>
      <c r="AB289" t="s">
        <v>32</v>
      </c>
    </row>
    <row r="290" spans="1:28" outlineLevel="1" x14ac:dyDescent="0.45">
      <c r="A290">
        <v>7591328910</v>
      </c>
      <c r="B290" s="1">
        <v>44323</v>
      </c>
      <c r="C290" t="s">
        <v>3342</v>
      </c>
      <c r="D290" t="s">
        <v>3343</v>
      </c>
      <c r="E290" t="s">
        <v>82</v>
      </c>
      <c r="F290" t="s">
        <v>5651</v>
      </c>
      <c r="G290" t="s">
        <v>5789</v>
      </c>
      <c r="H290" s="9">
        <v>231476</v>
      </c>
      <c r="J290" t="s">
        <v>42</v>
      </c>
      <c r="K290" t="s">
        <v>29</v>
      </c>
      <c r="L290" t="s">
        <v>127</v>
      </c>
      <c r="M290" t="s">
        <v>30</v>
      </c>
      <c r="N290" t="s">
        <v>30</v>
      </c>
      <c r="O290" t="s">
        <v>30</v>
      </c>
      <c r="P290" t="s">
        <v>30</v>
      </c>
      <c r="Q290" t="s">
        <v>30</v>
      </c>
      <c r="R290" t="s">
        <v>30</v>
      </c>
      <c r="S290" t="s">
        <v>29</v>
      </c>
      <c r="T290" t="s">
        <v>30</v>
      </c>
      <c r="U290" t="s">
        <v>30</v>
      </c>
      <c r="V290" t="s">
        <v>30</v>
      </c>
      <c r="W290" t="s">
        <v>40</v>
      </c>
      <c r="X290" t="s">
        <v>29</v>
      </c>
      <c r="Y290" t="s">
        <v>29</v>
      </c>
      <c r="Z290" t="s">
        <v>30</v>
      </c>
      <c r="AA290" t="s">
        <v>30</v>
      </c>
      <c r="AB290" t="s">
        <v>232</v>
      </c>
    </row>
    <row r="291" spans="1:28" outlineLevel="1" x14ac:dyDescent="0.45">
      <c r="A291">
        <v>2321179002</v>
      </c>
      <c r="B291" s="1">
        <v>44331</v>
      </c>
      <c r="C291" t="s">
        <v>787</v>
      </c>
      <c r="D291" t="s">
        <v>788</v>
      </c>
      <c r="E291" t="s">
        <v>82</v>
      </c>
      <c r="F291" t="s">
        <v>5651</v>
      </c>
      <c r="G291" t="s">
        <v>5789</v>
      </c>
      <c r="H291" s="9">
        <v>148514</v>
      </c>
      <c r="J291" t="s">
        <v>42</v>
      </c>
      <c r="K291" t="s">
        <v>29</v>
      </c>
      <c r="L291" t="s">
        <v>127</v>
      </c>
      <c r="M291" t="s">
        <v>29</v>
      </c>
      <c r="N291" t="s">
        <v>30</v>
      </c>
      <c r="O291" t="s">
        <v>29</v>
      </c>
      <c r="P291" t="s">
        <v>30</v>
      </c>
      <c r="Q291" t="s">
        <v>30</v>
      </c>
      <c r="R291" t="s">
        <v>30</v>
      </c>
      <c r="S291" t="s">
        <v>30</v>
      </c>
      <c r="T291" t="s">
        <v>30</v>
      </c>
      <c r="U291" t="s">
        <v>30</v>
      </c>
      <c r="V291" t="s">
        <v>30</v>
      </c>
      <c r="W291" t="s">
        <v>40</v>
      </c>
      <c r="X291" t="s">
        <v>29</v>
      </c>
      <c r="Y291" t="s">
        <v>30</v>
      </c>
      <c r="Z291" t="s">
        <v>29</v>
      </c>
      <c r="AA291" t="s">
        <v>29</v>
      </c>
      <c r="AB291" t="s">
        <v>32</v>
      </c>
    </row>
    <row r="292" spans="1:28" outlineLevel="1" x14ac:dyDescent="0.45">
      <c r="A292">
        <v>7664768904</v>
      </c>
      <c r="B292" s="1">
        <v>44323</v>
      </c>
      <c r="C292" t="s">
        <v>3785</v>
      </c>
      <c r="D292" t="s">
        <v>3786</v>
      </c>
      <c r="E292" t="s">
        <v>82</v>
      </c>
      <c r="F292" t="s">
        <v>5651</v>
      </c>
      <c r="G292" t="s">
        <v>5789</v>
      </c>
      <c r="H292" s="9">
        <v>16714.439999999999</v>
      </c>
      <c r="J292" t="s">
        <v>42</v>
      </c>
      <c r="K292" t="s">
        <v>29</v>
      </c>
      <c r="L292" t="s">
        <v>127</v>
      </c>
      <c r="M292" t="s">
        <v>29</v>
      </c>
      <c r="N292" t="s">
        <v>29</v>
      </c>
      <c r="O292" t="s">
        <v>29</v>
      </c>
      <c r="P292" t="s">
        <v>30</v>
      </c>
      <c r="Q292" t="s">
        <v>30</v>
      </c>
      <c r="R292" t="s">
        <v>30</v>
      </c>
      <c r="S292" t="s">
        <v>30</v>
      </c>
      <c r="T292" t="s">
        <v>29</v>
      </c>
      <c r="U292" t="s">
        <v>30</v>
      </c>
      <c r="V292" t="s">
        <v>29</v>
      </c>
      <c r="W292" t="s">
        <v>60</v>
      </c>
      <c r="X292" t="s">
        <v>29</v>
      </c>
      <c r="Y292" t="s">
        <v>29</v>
      </c>
      <c r="Z292" t="s">
        <v>29</v>
      </c>
      <c r="AA292" t="s">
        <v>30</v>
      </c>
      <c r="AB292" t="s">
        <v>234</v>
      </c>
    </row>
    <row r="293" spans="1:28" outlineLevel="1" x14ac:dyDescent="0.45">
      <c r="A293">
        <v>7644838904</v>
      </c>
      <c r="B293" s="1">
        <v>44323</v>
      </c>
      <c r="C293" t="s">
        <v>3661</v>
      </c>
      <c r="D293" t="s">
        <v>3662</v>
      </c>
      <c r="E293" t="s">
        <v>3009</v>
      </c>
      <c r="F293" t="s">
        <v>5651</v>
      </c>
      <c r="G293" t="s">
        <v>5872</v>
      </c>
      <c r="H293" s="9">
        <v>212012.2</v>
      </c>
      <c r="I293" t="s">
        <v>118</v>
      </c>
      <c r="J293" t="s">
        <v>28</v>
      </c>
      <c r="K293" t="s">
        <v>29</v>
      </c>
      <c r="L293" t="s">
        <v>77</v>
      </c>
      <c r="M293" t="s">
        <v>30</v>
      </c>
      <c r="N293" t="s">
        <v>30</v>
      </c>
      <c r="O293" t="s">
        <v>29</v>
      </c>
      <c r="P293" t="s">
        <v>30</v>
      </c>
      <c r="Q293" t="s">
        <v>30</v>
      </c>
      <c r="R293" t="s">
        <v>30</v>
      </c>
      <c r="S293" t="s">
        <v>30</v>
      </c>
      <c r="T293" t="s">
        <v>30</v>
      </c>
      <c r="U293" t="s">
        <v>30</v>
      </c>
      <c r="V293" t="s">
        <v>30</v>
      </c>
      <c r="W293" t="s">
        <v>40</v>
      </c>
      <c r="X293" t="s">
        <v>29</v>
      </c>
      <c r="Y293" t="s">
        <v>29</v>
      </c>
      <c r="Z293" t="s">
        <v>30</v>
      </c>
      <c r="AA293" t="s">
        <v>29</v>
      </c>
      <c r="AB293" t="s">
        <v>32</v>
      </c>
    </row>
    <row r="294" spans="1:28" outlineLevel="1" x14ac:dyDescent="0.45">
      <c r="A294">
        <v>7550808905</v>
      </c>
      <c r="B294" s="1">
        <v>44323</v>
      </c>
      <c r="C294" t="s">
        <v>3007</v>
      </c>
      <c r="D294" t="s">
        <v>3008</v>
      </c>
      <c r="E294" t="s">
        <v>3009</v>
      </c>
      <c r="F294" t="s">
        <v>5651</v>
      </c>
      <c r="G294" t="s">
        <v>5872</v>
      </c>
      <c r="H294" s="9">
        <v>105922.51</v>
      </c>
      <c r="J294" t="s">
        <v>28</v>
      </c>
      <c r="K294" t="s">
        <v>29</v>
      </c>
      <c r="L294" t="s">
        <v>77</v>
      </c>
      <c r="M294" t="s">
        <v>29</v>
      </c>
      <c r="N294" t="s">
        <v>29</v>
      </c>
      <c r="O294" t="s">
        <v>29</v>
      </c>
      <c r="P294" t="s">
        <v>29</v>
      </c>
      <c r="Q294" t="s">
        <v>29</v>
      </c>
      <c r="R294" t="s">
        <v>29</v>
      </c>
      <c r="S294" t="s">
        <v>30</v>
      </c>
      <c r="T294" t="s">
        <v>30</v>
      </c>
      <c r="U294" t="s">
        <v>30</v>
      </c>
      <c r="V294" t="s">
        <v>30</v>
      </c>
      <c r="W294" t="s">
        <v>40</v>
      </c>
      <c r="X294" t="s">
        <v>29</v>
      </c>
      <c r="Y294" t="s">
        <v>29</v>
      </c>
      <c r="Z294" t="s">
        <v>29</v>
      </c>
      <c r="AA294" t="s">
        <v>30</v>
      </c>
      <c r="AB294" t="s">
        <v>32</v>
      </c>
    </row>
    <row r="295" spans="1:28" outlineLevel="1" x14ac:dyDescent="0.45">
      <c r="A295">
        <v>3700919004</v>
      </c>
      <c r="B295" s="1">
        <v>44335</v>
      </c>
      <c r="C295" t="s">
        <v>1778</v>
      </c>
      <c r="D295" t="s">
        <v>1779</v>
      </c>
      <c r="E295" t="s">
        <v>872</v>
      </c>
      <c r="F295" t="s">
        <v>5651</v>
      </c>
      <c r="G295" t="s">
        <v>5802</v>
      </c>
      <c r="H295" s="9">
        <v>143500</v>
      </c>
      <c r="J295" t="s">
        <v>28</v>
      </c>
      <c r="K295" t="s">
        <v>29</v>
      </c>
      <c r="L295" t="s">
        <v>54</v>
      </c>
      <c r="M295" t="s">
        <v>29</v>
      </c>
      <c r="N295" t="s">
        <v>29</v>
      </c>
      <c r="O295" t="s">
        <v>30</v>
      </c>
      <c r="P295" t="s">
        <v>29</v>
      </c>
      <c r="Q295" t="s">
        <v>29</v>
      </c>
      <c r="R295" t="s">
        <v>29</v>
      </c>
      <c r="S295" t="s">
        <v>30</v>
      </c>
      <c r="T295" t="s">
        <v>30</v>
      </c>
      <c r="U295" t="s">
        <v>29</v>
      </c>
      <c r="V295" t="s">
        <v>30</v>
      </c>
      <c r="W295" t="s">
        <v>60</v>
      </c>
      <c r="X295" t="s">
        <v>29</v>
      </c>
      <c r="Y295" t="s">
        <v>29</v>
      </c>
      <c r="Z295" t="s">
        <v>29</v>
      </c>
      <c r="AA295" t="s">
        <v>30</v>
      </c>
      <c r="AB295" t="s">
        <v>32</v>
      </c>
    </row>
    <row r="296" spans="1:28" outlineLevel="1" x14ac:dyDescent="0.45">
      <c r="A296">
        <v>2505479003</v>
      </c>
      <c r="B296" s="1">
        <v>44332</v>
      </c>
      <c r="C296" t="s">
        <v>1247</v>
      </c>
      <c r="D296" t="s">
        <v>1248</v>
      </c>
      <c r="E296" t="s">
        <v>872</v>
      </c>
      <c r="F296" t="s">
        <v>5651</v>
      </c>
      <c r="G296" t="s">
        <v>5802</v>
      </c>
      <c r="H296" s="9">
        <v>81301</v>
      </c>
      <c r="J296" t="s">
        <v>28</v>
      </c>
      <c r="K296" t="s">
        <v>30</v>
      </c>
      <c r="L296" t="s">
        <v>54</v>
      </c>
      <c r="M296" t="s">
        <v>29</v>
      </c>
      <c r="N296" t="s">
        <v>30</v>
      </c>
      <c r="O296" t="s">
        <v>30</v>
      </c>
      <c r="P296" t="s">
        <v>30</v>
      </c>
      <c r="Q296" t="s">
        <v>30</v>
      </c>
      <c r="R296" t="s">
        <v>30</v>
      </c>
      <c r="S296" t="s">
        <v>30</v>
      </c>
      <c r="T296" t="s">
        <v>30</v>
      </c>
      <c r="U296" t="s">
        <v>30</v>
      </c>
      <c r="V296" t="s">
        <v>30</v>
      </c>
      <c r="W296" t="s">
        <v>33</v>
      </c>
      <c r="X296" t="s">
        <v>29</v>
      </c>
      <c r="Y296" t="s">
        <v>29</v>
      </c>
      <c r="Z296" t="s">
        <v>30</v>
      </c>
      <c r="AA296" t="s">
        <v>29</v>
      </c>
      <c r="AB296" t="s">
        <v>32</v>
      </c>
    </row>
    <row r="297" spans="1:28" outlineLevel="1" x14ac:dyDescent="0.45">
      <c r="A297">
        <v>2337269010</v>
      </c>
      <c r="B297" s="1">
        <v>44331</v>
      </c>
      <c r="C297" t="s">
        <v>870</v>
      </c>
      <c r="D297" t="s">
        <v>871</v>
      </c>
      <c r="E297" t="s">
        <v>872</v>
      </c>
      <c r="F297" t="s">
        <v>5651</v>
      </c>
      <c r="G297" t="s">
        <v>5802</v>
      </c>
      <c r="H297" s="9">
        <v>38830.03</v>
      </c>
      <c r="J297" t="s">
        <v>28</v>
      </c>
      <c r="K297" t="s">
        <v>29</v>
      </c>
      <c r="L297" t="s">
        <v>54</v>
      </c>
      <c r="M297" t="s">
        <v>29</v>
      </c>
      <c r="N297" t="s">
        <v>30</v>
      </c>
      <c r="O297" t="s">
        <v>30</v>
      </c>
      <c r="P297" t="s">
        <v>30</v>
      </c>
      <c r="Q297" t="s">
        <v>30</v>
      </c>
      <c r="R297" t="s">
        <v>30</v>
      </c>
      <c r="S297" t="s">
        <v>30</v>
      </c>
      <c r="T297" t="s">
        <v>30</v>
      </c>
      <c r="U297" t="s">
        <v>30</v>
      </c>
      <c r="V297" t="s">
        <v>30</v>
      </c>
      <c r="W297" t="s">
        <v>31</v>
      </c>
      <c r="X297" t="s">
        <v>29</v>
      </c>
      <c r="Y297" t="s">
        <v>29</v>
      </c>
      <c r="Z297" t="s">
        <v>29</v>
      </c>
      <c r="AA297" t="s">
        <v>30</v>
      </c>
      <c r="AB297" t="s">
        <v>32</v>
      </c>
    </row>
    <row r="298" spans="1:28" outlineLevel="1" x14ac:dyDescent="0.45">
      <c r="A298">
        <v>9952219010</v>
      </c>
      <c r="B298" s="1">
        <v>44354</v>
      </c>
      <c r="C298" t="s">
        <v>5575</v>
      </c>
      <c r="D298" t="s">
        <v>5576</v>
      </c>
      <c r="E298" t="s">
        <v>328</v>
      </c>
      <c r="F298" t="s">
        <v>5651</v>
      </c>
      <c r="G298" t="s">
        <v>5697</v>
      </c>
      <c r="H298" s="9">
        <v>468235</v>
      </c>
      <c r="J298" t="s">
        <v>28</v>
      </c>
      <c r="K298" t="s">
        <v>29</v>
      </c>
      <c r="L298" t="s">
        <v>96</v>
      </c>
      <c r="M298" t="s">
        <v>30</v>
      </c>
      <c r="N298" t="s">
        <v>29</v>
      </c>
      <c r="O298" t="s">
        <v>29</v>
      </c>
      <c r="P298" t="s">
        <v>30</v>
      </c>
      <c r="Q298" t="s">
        <v>30</v>
      </c>
      <c r="R298" t="s">
        <v>30</v>
      </c>
      <c r="S298" t="s">
        <v>30</v>
      </c>
      <c r="T298" t="s">
        <v>30</v>
      </c>
      <c r="U298" t="s">
        <v>29</v>
      </c>
      <c r="V298" t="s">
        <v>30</v>
      </c>
      <c r="W298" t="s">
        <v>31</v>
      </c>
      <c r="X298" t="s">
        <v>30</v>
      </c>
      <c r="Y298" t="s">
        <v>29</v>
      </c>
      <c r="Z298" t="s">
        <v>29</v>
      </c>
      <c r="AA298" t="s">
        <v>29</v>
      </c>
      <c r="AB298" t="s">
        <v>32</v>
      </c>
    </row>
    <row r="299" spans="1:28" outlineLevel="1" x14ac:dyDescent="0.45">
      <c r="A299">
        <v>1087939001</v>
      </c>
      <c r="B299" s="1">
        <v>44329</v>
      </c>
      <c r="C299" t="s">
        <v>326</v>
      </c>
      <c r="D299" t="s">
        <v>327</v>
      </c>
      <c r="E299" t="s">
        <v>328</v>
      </c>
      <c r="F299" t="s">
        <v>5651</v>
      </c>
      <c r="G299" t="s">
        <v>5697</v>
      </c>
      <c r="H299" s="9">
        <v>343755</v>
      </c>
      <c r="J299" t="s">
        <v>28</v>
      </c>
      <c r="K299" t="s">
        <v>29</v>
      </c>
      <c r="L299" t="s">
        <v>96</v>
      </c>
      <c r="M299" t="s">
        <v>30</v>
      </c>
      <c r="N299" t="s">
        <v>30</v>
      </c>
      <c r="O299" t="s">
        <v>30</v>
      </c>
      <c r="P299" t="s">
        <v>30</v>
      </c>
      <c r="Q299" t="s">
        <v>30</v>
      </c>
      <c r="R299" t="s">
        <v>30</v>
      </c>
      <c r="S299" t="s">
        <v>30</v>
      </c>
      <c r="T299" t="s">
        <v>30</v>
      </c>
      <c r="U299" t="s">
        <v>30</v>
      </c>
      <c r="V299" t="s">
        <v>30</v>
      </c>
      <c r="W299" t="s">
        <v>33</v>
      </c>
      <c r="X299" t="s">
        <v>30</v>
      </c>
      <c r="Y299" t="s">
        <v>29</v>
      </c>
      <c r="Z299" t="s">
        <v>29</v>
      </c>
      <c r="AA299" t="s">
        <v>30</v>
      </c>
      <c r="AB299" t="s">
        <v>43</v>
      </c>
    </row>
    <row r="300" spans="1:28" outlineLevel="1" x14ac:dyDescent="0.45">
      <c r="A300">
        <v>8842529003</v>
      </c>
      <c r="B300" s="1">
        <v>44345</v>
      </c>
      <c r="C300" t="s">
        <v>4457</v>
      </c>
      <c r="D300" t="s">
        <v>4458</v>
      </c>
      <c r="E300" t="s">
        <v>328</v>
      </c>
      <c r="F300" t="s">
        <v>5651</v>
      </c>
      <c r="G300" t="s">
        <v>5697</v>
      </c>
      <c r="H300" s="9">
        <v>324446.18</v>
      </c>
      <c r="J300" t="s">
        <v>28</v>
      </c>
      <c r="K300" t="s">
        <v>29</v>
      </c>
      <c r="L300" t="s">
        <v>96</v>
      </c>
      <c r="M300" t="s">
        <v>30</v>
      </c>
      <c r="N300" t="s">
        <v>30</v>
      </c>
      <c r="O300" t="s">
        <v>30</v>
      </c>
      <c r="P300" t="s">
        <v>30</v>
      </c>
      <c r="Q300" t="s">
        <v>30</v>
      </c>
      <c r="R300" t="s">
        <v>30</v>
      </c>
      <c r="S300" t="s">
        <v>30</v>
      </c>
      <c r="T300" t="s">
        <v>30</v>
      </c>
      <c r="U300" t="s">
        <v>30</v>
      </c>
      <c r="V300" t="s">
        <v>30</v>
      </c>
      <c r="W300" t="s">
        <v>31</v>
      </c>
      <c r="X300" t="s">
        <v>30</v>
      </c>
      <c r="Y300" t="s">
        <v>29</v>
      </c>
      <c r="Z300" t="s">
        <v>29</v>
      </c>
      <c r="AA300" t="s">
        <v>29</v>
      </c>
      <c r="AB300" t="s">
        <v>43</v>
      </c>
    </row>
    <row r="301" spans="1:28" outlineLevel="1" x14ac:dyDescent="0.45">
      <c r="A301">
        <v>8928839003</v>
      </c>
      <c r="B301" s="1">
        <v>44345</v>
      </c>
      <c r="C301" t="s">
        <v>4889</v>
      </c>
      <c r="D301" t="s">
        <v>4890</v>
      </c>
      <c r="E301" t="s">
        <v>328</v>
      </c>
      <c r="F301" t="s">
        <v>5651</v>
      </c>
      <c r="G301" t="s">
        <v>5697</v>
      </c>
      <c r="H301" s="9">
        <v>314953.87</v>
      </c>
      <c r="J301" t="s">
        <v>28</v>
      </c>
      <c r="K301" t="s">
        <v>29</v>
      </c>
      <c r="L301" t="s">
        <v>96</v>
      </c>
      <c r="M301" t="s">
        <v>29</v>
      </c>
      <c r="N301" t="s">
        <v>29</v>
      </c>
      <c r="O301" t="s">
        <v>30</v>
      </c>
      <c r="P301" t="s">
        <v>30</v>
      </c>
      <c r="Q301" t="s">
        <v>30</v>
      </c>
      <c r="R301" t="s">
        <v>30</v>
      </c>
      <c r="S301" t="s">
        <v>30</v>
      </c>
      <c r="T301" t="s">
        <v>30</v>
      </c>
      <c r="U301" t="s">
        <v>30</v>
      </c>
      <c r="V301" t="s">
        <v>30</v>
      </c>
      <c r="W301" t="s">
        <v>31</v>
      </c>
      <c r="X301" t="s">
        <v>30</v>
      </c>
      <c r="Y301" t="s">
        <v>29</v>
      </c>
      <c r="Z301" t="s">
        <v>29</v>
      </c>
      <c r="AA301" t="s">
        <v>29</v>
      </c>
      <c r="AB301" t="s">
        <v>32</v>
      </c>
    </row>
    <row r="302" spans="1:28" outlineLevel="1" x14ac:dyDescent="0.45">
      <c r="A302">
        <v>9881229004</v>
      </c>
      <c r="B302" s="1">
        <v>44351</v>
      </c>
      <c r="C302" t="s">
        <v>5244</v>
      </c>
      <c r="D302" t="s">
        <v>5245</v>
      </c>
      <c r="E302" t="s">
        <v>328</v>
      </c>
      <c r="F302" t="s">
        <v>5651</v>
      </c>
      <c r="G302" t="s">
        <v>5697</v>
      </c>
      <c r="H302" s="9">
        <v>312332</v>
      </c>
      <c r="J302" t="s">
        <v>28</v>
      </c>
      <c r="K302" t="s">
        <v>29</v>
      </c>
      <c r="L302" t="s">
        <v>96</v>
      </c>
      <c r="M302" t="s">
        <v>29</v>
      </c>
      <c r="N302" t="s">
        <v>29</v>
      </c>
      <c r="O302" t="s">
        <v>29</v>
      </c>
      <c r="P302" t="s">
        <v>30</v>
      </c>
      <c r="Q302" t="s">
        <v>30</v>
      </c>
      <c r="R302" t="s">
        <v>30</v>
      </c>
      <c r="S302" t="s">
        <v>30</v>
      </c>
      <c r="T302" t="s">
        <v>30</v>
      </c>
      <c r="U302" t="s">
        <v>30</v>
      </c>
      <c r="V302" t="s">
        <v>30</v>
      </c>
      <c r="W302" t="s">
        <v>31</v>
      </c>
      <c r="X302" t="s">
        <v>30</v>
      </c>
      <c r="Y302" t="s">
        <v>29</v>
      </c>
      <c r="Z302" t="s">
        <v>29</v>
      </c>
      <c r="AA302" t="s">
        <v>29</v>
      </c>
      <c r="AB302" t="s">
        <v>232</v>
      </c>
    </row>
    <row r="303" spans="1:28" outlineLevel="1" x14ac:dyDescent="0.45">
      <c r="A303">
        <v>4901469001</v>
      </c>
      <c r="B303" s="1">
        <v>44336</v>
      </c>
      <c r="C303" t="s">
        <v>2049</v>
      </c>
      <c r="D303" t="s">
        <v>2050</v>
      </c>
      <c r="E303" t="s">
        <v>328</v>
      </c>
      <c r="F303" t="s">
        <v>5651</v>
      </c>
      <c r="G303" t="s">
        <v>5697</v>
      </c>
      <c r="H303" s="9">
        <v>130485</v>
      </c>
      <c r="J303" t="s">
        <v>28</v>
      </c>
      <c r="K303" t="s">
        <v>29</v>
      </c>
      <c r="L303" t="s">
        <v>96</v>
      </c>
      <c r="M303" t="s">
        <v>29</v>
      </c>
      <c r="N303" t="s">
        <v>29</v>
      </c>
      <c r="O303" t="s">
        <v>29</v>
      </c>
      <c r="P303" t="s">
        <v>30</v>
      </c>
      <c r="Q303" t="s">
        <v>30</v>
      </c>
      <c r="R303" t="s">
        <v>30</v>
      </c>
      <c r="S303" t="s">
        <v>30</v>
      </c>
      <c r="T303" t="s">
        <v>30</v>
      </c>
      <c r="U303" t="s">
        <v>30</v>
      </c>
      <c r="V303" t="s">
        <v>30</v>
      </c>
      <c r="W303" t="s">
        <v>40</v>
      </c>
      <c r="X303" t="s">
        <v>30</v>
      </c>
      <c r="Y303" t="s">
        <v>29</v>
      </c>
      <c r="Z303" t="s">
        <v>29</v>
      </c>
      <c r="AA303" t="s">
        <v>30</v>
      </c>
      <c r="AB303" t="s">
        <v>43</v>
      </c>
    </row>
    <row r="304" spans="1:28" outlineLevel="1" x14ac:dyDescent="0.45">
      <c r="A304">
        <v>7559538903</v>
      </c>
      <c r="B304" s="1">
        <v>44323</v>
      </c>
      <c r="C304" t="s">
        <v>3111</v>
      </c>
      <c r="D304" t="s">
        <v>3112</v>
      </c>
      <c r="E304" t="s">
        <v>328</v>
      </c>
      <c r="F304" t="s">
        <v>5651</v>
      </c>
      <c r="G304" t="s">
        <v>5697</v>
      </c>
      <c r="H304" s="9">
        <v>127629</v>
      </c>
      <c r="J304" t="s">
        <v>28</v>
      </c>
      <c r="K304" t="s">
        <v>29</v>
      </c>
      <c r="L304" t="s">
        <v>96</v>
      </c>
      <c r="M304" t="s">
        <v>30</v>
      </c>
      <c r="N304" t="s">
        <v>29</v>
      </c>
      <c r="O304" t="s">
        <v>29</v>
      </c>
      <c r="P304" t="s">
        <v>29</v>
      </c>
      <c r="Q304" t="s">
        <v>30</v>
      </c>
      <c r="R304" t="s">
        <v>30</v>
      </c>
      <c r="S304" t="s">
        <v>30</v>
      </c>
      <c r="T304" t="s">
        <v>30</v>
      </c>
      <c r="U304" t="s">
        <v>29</v>
      </c>
      <c r="V304" t="s">
        <v>30</v>
      </c>
      <c r="W304" t="s">
        <v>31</v>
      </c>
      <c r="X304" t="s">
        <v>30</v>
      </c>
      <c r="Y304" t="s">
        <v>30</v>
      </c>
      <c r="Z304" t="s">
        <v>29</v>
      </c>
      <c r="AA304" t="s">
        <v>30</v>
      </c>
      <c r="AB304" t="s">
        <v>73</v>
      </c>
    </row>
    <row r="305" spans="1:28" outlineLevel="1" x14ac:dyDescent="0.45">
      <c r="A305">
        <v>2755699002</v>
      </c>
      <c r="B305" s="1">
        <v>44334</v>
      </c>
      <c r="C305" t="s">
        <v>1587</v>
      </c>
      <c r="D305" t="s">
        <v>1588</v>
      </c>
      <c r="E305" t="s">
        <v>328</v>
      </c>
      <c r="F305" t="s">
        <v>5651</v>
      </c>
      <c r="G305" t="s">
        <v>5697</v>
      </c>
      <c r="H305" s="9">
        <v>115882</v>
      </c>
      <c r="J305" t="s">
        <v>28</v>
      </c>
      <c r="K305" t="s">
        <v>29</v>
      </c>
      <c r="L305" t="s">
        <v>96</v>
      </c>
      <c r="M305" t="s">
        <v>29</v>
      </c>
      <c r="N305" t="s">
        <v>29</v>
      </c>
      <c r="O305" t="s">
        <v>29</v>
      </c>
      <c r="P305" t="s">
        <v>30</v>
      </c>
      <c r="Q305" t="s">
        <v>29</v>
      </c>
      <c r="R305" t="s">
        <v>29</v>
      </c>
      <c r="S305" t="s">
        <v>30</v>
      </c>
      <c r="T305" t="s">
        <v>30</v>
      </c>
      <c r="U305" t="s">
        <v>30</v>
      </c>
      <c r="V305" t="s">
        <v>30</v>
      </c>
      <c r="W305" t="s">
        <v>40</v>
      </c>
      <c r="X305" t="s">
        <v>30</v>
      </c>
      <c r="Y305" t="s">
        <v>29</v>
      </c>
      <c r="Z305" t="s">
        <v>29</v>
      </c>
      <c r="AA305" t="s">
        <v>30</v>
      </c>
      <c r="AB305" t="s">
        <v>47</v>
      </c>
    </row>
    <row r="306" spans="1:28" outlineLevel="1" x14ac:dyDescent="0.45">
      <c r="A306">
        <v>8870489001</v>
      </c>
      <c r="B306" s="1">
        <v>44345</v>
      </c>
      <c r="C306" t="s">
        <v>4631</v>
      </c>
      <c r="D306" t="s">
        <v>4632</v>
      </c>
      <c r="E306" t="s">
        <v>328</v>
      </c>
      <c r="F306" t="s">
        <v>5651</v>
      </c>
      <c r="G306" t="s">
        <v>5697</v>
      </c>
      <c r="H306" s="9">
        <v>86910.6</v>
      </c>
      <c r="J306" t="s">
        <v>28</v>
      </c>
      <c r="K306" t="s">
        <v>29</v>
      </c>
      <c r="L306" t="s">
        <v>96</v>
      </c>
      <c r="M306" t="s">
        <v>29</v>
      </c>
      <c r="N306" t="s">
        <v>29</v>
      </c>
      <c r="O306" t="s">
        <v>30</v>
      </c>
      <c r="P306" t="s">
        <v>30</v>
      </c>
      <c r="Q306" t="s">
        <v>30</v>
      </c>
      <c r="R306" t="s">
        <v>30</v>
      </c>
      <c r="S306" t="s">
        <v>30</v>
      </c>
      <c r="T306" t="s">
        <v>30</v>
      </c>
      <c r="U306" t="s">
        <v>30</v>
      </c>
      <c r="V306" t="s">
        <v>30</v>
      </c>
      <c r="W306" t="s">
        <v>31</v>
      </c>
      <c r="X306" t="s">
        <v>30</v>
      </c>
      <c r="Y306" t="s">
        <v>29</v>
      </c>
      <c r="Z306" t="s">
        <v>29</v>
      </c>
      <c r="AA306" t="s">
        <v>29</v>
      </c>
      <c r="AB306" t="s">
        <v>43</v>
      </c>
    </row>
    <row r="307" spans="1:28" outlineLevel="1" x14ac:dyDescent="0.45">
      <c r="A307">
        <v>9924949009</v>
      </c>
      <c r="B307" s="1">
        <v>44351</v>
      </c>
      <c r="C307" t="s">
        <v>5465</v>
      </c>
      <c r="D307" t="s">
        <v>5466</v>
      </c>
      <c r="E307" t="s">
        <v>328</v>
      </c>
      <c r="F307" t="s">
        <v>5651</v>
      </c>
      <c r="G307" t="s">
        <v>5697</v>
      </c>
      <c r="H307" s="9">
        <v>85273</v>
      </c>
      <c r="J307" t="s">
        <v>28</v>
      </c>
      <c r="K307" t="s">
        <v>29</v>
      </c>
      <c r="L307" t="s">
        <v>96</v>
      </c>
      <c r="M307" t="s">
        <v>29</v>
      </c>
      <c r="N307" t="s">
        <v>29</v>
      </c>
      <c r="O307" t="s">
        <v>29</v>
      </c>
      <c r="P307" t="s">
        <v>30</v>
      </c>
      <c r="Q307" t="s">
        <v>29</v>
      </c>
      <c r="R307" t="s">
        <v>30</v>
      </c>
      <c r="S307" t="s">
        <v>30</v>
      </c>
      <c r="T307" t="s">
        <v>30</v>
      </c>
      <c r="U307" t="s">
        <v>30</v>
      </c>
      <c r="V307" t="s">
        <v>30</v>
      </c>
      <c r="W307" t="s">
        <v>33</v>
      </c>
      <c r="X307" t="s">
        <v>30</v>
      </c>
      <c r="Y307" t="s">
        <v>29</v>
      </c>
      <c r="Z307" t="s">
        <v>29</v>
      </c>
      <c r="AA307" t="s">
        <v>29</v>
      </c>
      <c r="AB307" t="s">
        <v>32</v>
      </c>
    </row>
    <row r="308" spans="1:28" outlineLevel="1" x14ac:dyDescent="0.45">
      <c r="A308">
        <v>2740809006</v>
      </c>
      <c r="B308" s="1">
        <v>44334</v>
      </c>
      <c r="C308" t="s">
        <v>1514</v>
      </c>
      <c r="D308" t="s">
        <v>1325</v>
      </c>
      <c r="E308" t="s">
        <v>328</v>
      </c>
      <c r="F308" t="s">
        <v>5651</v>
      </c>
      <c r="G308" t="s">
        <v>5697</v>
      </c>
      <c r="H308" s="9">
        <v>71737</v>
      </c>
      <c r="J308" t="s">
        <v>28</v>
      </c>
      <c r="K308" t="s">
        <v>29</v>
      </c>
      <c r="L308" t="s">
        <v>96</v>
      </c>
      <c r="M308" t="s">
        <v>29</v>
      </c>
      <c r="N308" t="s">
        <v>29</v>
      </c>
      <c r="O308" t="s">
        <v>29</v>
      </c>
      <c r="P308" t="s">
        <v>30</v>
      </c>
      <c r="Q308" t="s">
        <v>30</v>
      </c>
      <c r="R308" t="s">
        <v>30</v>
      </c>
      <c r="S308" t="s">
        <v>30</v>
      </c>
      <c r="T308" t="s">
        <v>30</v>
      </c>
      <c r="U308" t="s">
        <v>30</v>
      </c>
      <c r="V308" t="s">
        <v>30</v>
      </c>
      <c r="W308" t="s">
        <v>33</v>
      </c>
      <c r="X308" t="s">
        <v>30</v>
      </c>
      <c r="Y308" t="s">
        <v>30</v>
      </c>
      <c r="Z308" t="s">
        <v>29</v>
      </c>
      <c r="AA308" t="s">
        <v>30</v>
      </c>
      <c r="AB308" t="s">
        <v>32</v>
      </c>
    </row>
    <row r="309" spans="1:28" outlineLevel="1" x14ac:dyDescent="0.45">
      <c r="A309">
        <v>8031479008</v>
      </c>
      <c r="B309" s="1">
        <v>44342</v>
      </c>
      <c r="C309" t="s">
        <v>4162</v>
      </c>
      <c r="D309" t="s">
        <v>4163</v>
      </c>
      <c r="E309" t="s">
        <v>328</v>
      </c>
      <c r="F309" t="s">
        <v>5651</v>
      </c>
      <c r="G309" t="s">
        <v>5697</v>
      </c>
      <c r="H309" s="9">
        <v>10457</v>
      </c>
      <c r="J309" t="s">
        <v>28</v>
      </c>
      <c r="K309" t="s">
        <v>29</v>
      </c>
      <c r="L309" t="s">
        <v>96</v>
      </c>
      <c r="M309" t="s">
        <v>29</v>
      </c>
      <c r="N309" t="s">
        <v>29</v>
      </c>
      <c r="O309" t="s">
        <v>29</v>
      </c>
      <c r="P309" t="s">
        <v>29</v>
      </c>
      <c r="Q309" t="s">
        <v>30</v>
      </c>
      <c r="R309" t="s">
        <v>30</v>
      </c>
      <c r="S309" t="s">
        <v>30</v>
      </c>
      <c r="T309" t="s">
        <v>30</v>
      </c>
      <c r="U309" t="s">
        <v>30</v>
      </c>
      <c r="V309" t="s">
        <v>30</v>
      </c>
      <c r="W309" t="s">
        <v>40</v>
      </c>
      <c r="X309" t="s">
        <v>30</v>
      </c>
      <c r="Y309" t="s">
        <v>29</v>
      </c>
      <c r="Z309" t="s">
        <v>30</v>
      </c>
      <c r="AA309" t="s">
        <v>29</v>
      </c>
      <c r="AB309" t="s">
        <v>164</v>
      </c>
    </row>
    <row r="310" spans="1:28" outlineLevel="1" x14ac:dyDescent="0.45">
      <c r="A310">
        <v>2237309001</v>
      </c>
      <c r="B310" s="1">
        <v>44330</v>
      </c>
      <c r="C310" t="s">
        <v>737</v>
      </c>
      <c r="D310" t="s">
        <v>738</v>
      </c>
      <c r="E310" t="s">
        <v>360</v>
      </c>
      <c r="F310" t="s">
        <v>5651</v>
      </c>
      <c r="G310" t="s">
        <v>5779</v>
      </c>
      <c r="H310" s="9">
        <v>142834</v>
      </c>
      <c r="J310" t="s">
        <v>42</v>
      </c>
      <c r="K310" t="s">
        <v>29</v>
      </c>
      <c r="L310" t="s">
        <v>275</v>
      </c>
      <c r="M310" t="s">
        <v>30</v>
      </c>
      <c r="N310" t="s">
        <v>30</v>
      </c>
      <c r="O310" t="s">
        <v>29</v>
      </c>
      <c r="P310" t="s">
        <v>30</v>
      </c>
      <c r="Q310" t="s">
        <v>30</v>
      </c>
      <c r="R310" t="s">
        <v>30</v>
      </c>
      <c r="S310" t="s">
        <v>30</v>
      </c>
      <c r="T310" t="s">
        <v>30</v>
      </c>
      <c r="U310" t="s">
        <v>30</v>
      </c>
      <c r="V310" t="s">
        <v>30</v>
      </c>
      <c r="W310" t="s">
        <v>31</v>
      </c>
      <c r="X310" t="s">
        <v>29</v>
      </c>
      <c r="Y310" t="s">
        <v>29</v>
      </c>
      <c r="Z310" t="s">
        <v>30</v>
      </c>
      <c r="AA310" t="s">
        <v>30</v>
      </c>
      <c r="AB310" t="s">
        <v>32</v>
      </c>
    </row>
    <row r="311" spans="1:28" outlineLevel="1" x14ac:dyDescent="0.45">
      <c r="A311">
        <v>7643348908</v>
      </c>
      <c r="B311" s="1">
        <v>44323</v>
      </c>
      <c r="C311" t="s">
        <v>3655</v>
      </c>
      <c r="D311" t="s">
        <v>3656</v>
      </c>
      <c r="E311" t="s">
        <v>360</v>
      </c>
      <c r="F311" t="s">
        <v>5651</v>
      </c>
      <c r="G311" t="s">
        <v>5779</v>
      </c>
      <c r="H311" s="9">
        <v>88154.39</v>
      </c>
      <c r="J311" t="s">
        <v>42</v>
      </c>
      <c r="K311" t="s">
        <v>29</v>
      </c>
      <c r="L311" t="s">
        <v>275</v>
      </c>
      <c r="M311" t="s">
        <v>29</v>
      </c>
      <c r="N311" t="s">
        <v>29</v>
      </c>
      <c r="O311" t="s">
        <v>29</v>
      </c>
      <c r="P311" t="s">
        <v>30</v>
      </c>
      <c r="Q311" t="s">
        <v>30</v>
      </c>
      <c r="R311" t="s">
        <v>30</v>
      </c>
      <c r="S311" t="s">
        <v>30</v>
      </c>
      <c r="T311" t="s">
        <v>30</v>
      </c>
      <c r="U311" t="s">
        <v>30</v>
      </c>
      <c r="V311" t="s">
        <v>30</v>
      </c>
      <c r="W311" t="s">
        <v>33</v>
      </c>
      <c r="X311" t="s">
        <v>29</v>
      </c>
      <c r="Y311" t="s">
        <v>29</v>
      </c>
      <c r="Z311" t="s">
        <v>30</v>
      </c>
      <c r="AA311" t="s">
        <v>30</v>
      </c>
      <c r="AB311" t="s">
        <v>73</v>
      </c>
    </row>
    <row r="312" spans="1:28" outlineLevel="1" x14ac:dyDescent="0.45">
      <c r="A312">
        <v>8979649005</v>
      </c>
      <c r="B312" s="1">
        <v>44345</v>
      </c>
      <c r="C312" t="s">
        <v>5134</v>
      </c>
      <c r="D312" t="s">
        <v>5135</v>
      </c>
      <c r="E312" t="s">
        <v>360</v>
      </c>
      <c r="F312" t="s">
        <v>5651</v>
      </c>
      <c r="G312" t="s">
        <v>5779</v>
      </c>
      <c r="H312" s="9">
        <v>45837</v>
      </c>
      <c r="J312" t="s">
        <v>42</v>
      </c>
      <c r="K312" t="s">
        <v>29</v>
      </c>
      <c r="L312" t="s">
        <v>275</v>
      </c>
      <c r="M312" t="s">
        <v>29</v>
      </c>
      <c r="N312" t="s">
        <v>30</v>
      </c>
      <c r="O312" t="s">
        <v>30</v>
      </c>
      <c r="P312" t="s">
        <v>30</v>
      </c>
      <c r="Q312" t="s">
        <v>30</v>
      </c>
      <c r="R312" t="s">
        <v>30</v>
      </c>
      <c r="S312" t="s">
        <v>30</v>
      </c>
      <c r="T312" t="s">
        <v>30</v>
      </c>
      <c r="U312" t="s">
        <v>30</v>
      </c>
      <c r="V312" t="s">
        <v>30</v>
      </c>
      <c r="W312" t="s">
        <v>40</v>
      </c>
      <c r="X312" t="s">
        <v>29</v>
      </c>
      <c r="Y312" t="s">
        <v>29</v>
      </c>
      <c r="Z312" t="s">
        <v>29</v>
      </c>
      <c r="AA312" t="s">
        <v>29</v>
      </c>
      <c r="AB312" t="s">
        <v>32</v>
      </c>
    </row>
    <row r="313" spans="1:28" outlineLevel="1" x14ac:dyDescent="0.45">
      <c r="A313">
        <v>2734629004</v>
      </c>
      <c r="B313" s="1">
        <v>44334</v>
      </c>
      <c r="C313" t="s">
        <v>1483</v>
      </c>
      <c r="D313" t="s">
        <v>1484</v>
      </c>
      <c r="E313" t="s">
        <v>302</v>
      </c>
      <c r="F313" t="s">
        <v>5651</v>
      </c>
      <c r="G313" t="s">
        <v>5786</v>
      </c>
      <c r="H313" s="9">
        <v>1234231</v>
      </c>
      <c r="J313" t="s">
        <v>28</v>
      </c>
      <c r="K313" t="s">
        <v>29</v>
      </c>
      <c r="L313" t="s">
        <v>88</v>
      </c>
      <c r="M313" t="s">
        <v>30</v>
      </c>
      <c r="N313" t="s">
        <v>30</v>
      </c>
      <c r="O313" t="s">
        <v>30</v>
      </c>
      <c r="P313" t="s">
        <v>30</v>
      </c>
      <c r="Q313" t="s">
        <v>30</v>
      </c>
      <c r="R313" t="s">
        <v>30</v>
      </c>
      <c r="S313" t="s">
        <v>30</v>
      </c>
      <c r="T313" t="s">
        <v>30</v>
      </c>
      <c r="U313" t="s">
        <v>30</v>
      </c>
      <c r="V313" t="s">
        <v>30</v>
      </c>
      <c r="W313" t="s">
        <v>31</v>
      </c>
      <c r="X313" t="s">
        <v>29</v>
      </c>
      <c r="Y313" t="s">
        <v>29</v>
      </c>
      <c r="Z313" t="s">
        <v>29</v>
      </c>
      <c r="AA313" t="s">
        <v>30</v>
      </c>
      <c r="AB313" t="s">
        <v>32</v>
      </c>
    </row>
    <row r="314" spans="1:28" outlineLevel="1" x14ac:dyDescent="0.45">
      <c r="A314">
        <v>3709479010</v>
      </c>
      <c r="B314" s="1">
        <v>44335</v>
      </c>
      <c r="C314" t="s">
        <v>1834</v>
      </c>
      <c r="D314" t="s">
        <v>1835</v>
      </c>
      <c r="E314" t="s">
        <v>302</v>
      </c>
      <c r="F314" t="s">
        <v>5651</v>
      </c>
      <c r="G314" t="s">
        <v>5786</v>
      </c>
      <c r="H314" s="9">
        <v>822215.26</v>
      </c>
      <c r="J314" t="s">
        <v>28</v>
      </c>
      <c r="K314" t="s">
        <v>29</v>
      </c>
      <c r="L314" t="s">
        <v>88</v>
      </c>
      <c r="M314" t="s">
        <v>30</v>
      </c>
      <c r="N314" t="s">
        <v>30</v>
      </c>
      <c r="O314" t="s">
        <v>30</v>
      </c>
      <c r="P314" t="s">
        <v>30</v>
      </c>
      <c r="Q314" t="s">
        <v>30</v>
      </c>
      <c r="R314" t="s">
        <v>30</v>
      </c>
      <c r="S314" t="s">
        <v>30</v>
      </c>
      <c r="T314" t="s">
        <v>30</v>
      </c>
      <c r="U314" t="s">
        <v>30</v>
      </c>
      <c r="V314" t="s">
        <v>30</v>
      </c>
      <c r="W314" t="s">
        <v>31</v>
      </c>
      <c r="X314" t="s">
        <v>29</v>
      </c>
      <c r="Y314" t="s">
        <v>29</v>
      </c>
      <c r="Z314" t="s">
        <v>29</v>
      </c>
      <c r="AA314" t="s">
        <v>30</v>
      </c>
      <c r="AB314" t="s">
        <v>32</v>
      </c>
    </row>
    <row r="315" spans="1:28" outlineLevel="1" x14ac:dyDescent="0.45">
      <c r="A315">
        <v>6613659004</v>
      </c>
      <c r="B315" s="1">
        <v>44338</v>
      </c>
      <c r="C315" t="s">
        <v>2458</v>
      </c>
      <c r="D315" t="s">
        <v>2459</v>
      </c>
      <c r="E315" t="s">
        <v>302</v>
      </c>
      <c r="F315" t="s">
        <v>5651</v>
      </c>
      <c r="G315" t="s">
        <v>5772</v>
      </c>
      <c r="H315" s="9">
        <v>807552.09</v>
      </c>
      <c r="I315" t="s">
        <v>146</v>
      </c>
      <c r="J315" t="s">
        <v>28</v>
      </c>
      <c r="K315" t="s">
        <v>29</v>
      </c>
      <c r="L315" t="s">
        <v>88</v>
      </c>
      <c r="M315" t="s">
        <v>30</v>
      </c>
      <c r="N315" t="s">
        <v>30</v>
      </c>
      <c r="O315" t="s">
        <v>30</v>
      </c>
      <c r="P315" t="s">
        <v>30</v>
      </c>
      <c r="Q315" t="s">
        <v>30</v>
      </c>
      <c r="R315" t="s">
        <v>30</v>
      </c>
      <c r="S315" t="s">
        <v>30</v>
      </c>
      <c r="T315" t="s">
        <v>30</v>
      </c>
      <c r="U315" t="s">
        <v>30</v>
      </c>
      <c r="V315" t="s">
        <v>30</v>
      </c>
      <c r="W315" t="s">
        <v>40</v>
      </c>
      <c r="X315" t="s">
        <v>29</v>
      </c>
      <c r="Y315" t="s">
        <v>30</v>
      </c>
      <c r="Z315" t="s">
        <v>29</v>
      </c>
      <c r="AA315" t="s">
        <v>29</v>
      </c>
      <c r="AB315" t="s">
        <v>32</v>
      </c>
    </row>
    <row r="316" spans="1:28" outlineLevel="1" x14ac:dyDescent="0.45">
      <c r="A316">
        <v>7546309008</v>
      </c>
      <c r="B316" s="1">
        <v>44341</v>
      </c>
      <c r="C316" t="s">
        <v>2963</v>
      </c>
      <c r="D316" t="s">
        <v>2964</v>
      </c>
      <c r="E316" t="s">
        <v>302</v>
      </c>
      <c r="F316" t="s">
        <v>5651</v>
      </c>
      <c r="G316" t="s">
        <v>5689</v>
      </c>
      <c r="H316" s="9">
        <v>682015</v>
      </c>
      <c r="J316" t="s">
        <v>28</v>
      </c>
      <c r="K316" t="s">
        <v>29</v>
      </c>
      <c r="L316" t="s">
        <v>88</v>
      </c>
      <c r="M316" t="s">
        <v>30</v>
      </c>
      <c r="N316" t="s">
        <v>30</v>
      </c>
      <c r="O316" t="s">
        <v>30</v>
      </c>
      <c r="P316" t="s">
        <v>30</v>
      </c>
      <c r="Q316" t="s">
        <v>30</v>
      </c>
      <c r="R316" t="s">
        <v>30</v>
      </c>
      <c r="S316" t="s">
        <v>30</v>
      </c>
      <c r="T316" t="s">
        <v>30</v>
      </c>
      <c r="U316" t="s">
        <v>30</v>
      </c>
      <c r="V316" t="s">
        <v>30</v>
      </c>
      <c r="W316" t="s">
        <v>31</v>
      </c>
      <c r="X316" t="s">
        <v>29</v>
      </c>
      <c r="Y316" t="s">
        <v>30</v>
      </c>
      <c r="Z316" t="s">
        <v>29</v>
      </c>
      <c r="AA316" t="s">
        <v>29</v>
      </c>
      <c r="AB316" t="s">
        <v>32</v>
      </c>
    </row>
    <row r="317" spans="1:28" outlineLevel="1" x14ac:dyDescent="0.45">
      <c r="A317">
        <v>2714789009</v>
      </c>
      <c r="B317" s="1">
        <v>44334</v>
      </c>
      <c r="C317" t="s">
        <v>939</v>
      </c>
      <c r="D317" t="s">
        <v>1397</v>
      </c>
      <c r="E317" t="s">
        <v>302</v>
      </c>
      <c r="F317" t="s">
        <v>5651</v>
      </c>
      <c r="G317" t="s">
        <v>5795</v>
      </c>
      <c r="H317" s="9">
        <v>489965.55</v>
      </c>
      <c r="J317" t="s">
        <v>28</v>
      </c>
      <c r="K317" t="s">
        <v>29</v>
      </c>
      <c r="L317" t="s">
        <v>88</v>
      </c>
      <c r="M317" t="s">
        <v>29</v>
      </c>
      <c r="N317" t="s">
        <v>30</v>
      </c>
      <c r="O317" t="s">
        <v>29</v>
      </c>
      <c r="P317" t="s">
        <v>30</v>
      </c>
      <c r="Q317" t="s">
        <v>30</v>
      </c>
      <c r="R317" t="s">
        <v>30</v>
      </c>
      <c r="S317" t="s">
        <v>30</v>
      </c>
      <c r="T317" t="s">
        <v>30</v>
      </c>
      <c r="U317" t="s">
        <v>30</v>
      </c>
      <c r="V317" t="s">
        <v>30</v>
      </c>
      <c r="W317" t="s">
        <v>33</v>
      </c>
      <c r="X317" t="s">
        <v>29</v>
      </c>
      <c r="Y317" t="s">
        <v>30</v>
      </c>
      <c r="Z317" t="s">
        <v>29</v>
      </c>
      <c r="AA317" t="s">
        <v>29</v>
      </c>
      <c r="AB317" t="s">
        <v>32</v>
      </c>
    </row>
    <row r="318" spans="1:28" outlineLevel="1" x14ac:dyDescent="0.45">
      <c r="A318">
        <v>7236659002</v>
      </c>
      <c r="B318" s="1">
        <v>44339</v>
      </c>
      <c r="C318" t="s">
        <v>2515</v>
      </c>
      <c r="D318" t="s">
        <v>2516</v>
      </c>
      <c r="E318" t="s">
        <v>302</v>
      </c>
      <c r="F318" t="s">
        <v>5651</v>
      </c>
      <c r="G318" t="s">
        <v>5689</v>
      </c>
      <c r="H318" s="9">
        <v>456186</v>
      </c>
      <c r="J318" t="s">
        <v>28</v>
      </c>
      <c r="K318" t="s">
        <v>29</v>
      </c>
      <c r="L318" t="s">
        <v>88</v>
      </c>
      <c r="M318" t="s">
        <v>30</v>
      </c>
      <c r="N318" t="s">
        <v>30</v>
      </c>
      <c r="O318" t="s">
        <v>30</v>
      </c>
      <c r="P318" t="s">
        <v>30</v>
      </c>
      <c r="Q318" t="s">
        <v>30</v>
      </c>
      <c r="R318" t="s">
        <v>30</v>
      </c>
      <c r="S318" t="s">
        <v>30</v>
      </c>
      <c r="T318" t="s">
        <v>30</v>
      </c>
      <c r="U318" t="s">
        <v>30</v>
      </c>
      <c r="V318" t="s">
        <v>30</v>
      </c>
      <c r="W318" t="s">
        <v>31</v>
      </c>
      <c r="X318" t="s">
        <v>29</v>
      </c>
      <c r="Y318" t="s">
        <v>29</v>
      </c>
      <c r="Z318" t="s">
        <v>30</v>
      </c>
      <c r="AA318" t="s">
        <v>29</v>
      </c>
      <c r="AB318" t="s">
        <v>32</v>
      </c>
    </row>
    <row r="319" spans="1:28" outlineLevel="1" x14ac:dyDescent="0.45">
      <c r="A319">
        <v>4894329006</v>
      </c>
      <c r="B319" s="1">
        <v>44336</v>
      </c>
      <c r="C319" t="s">
        <v>2015</v>
      </c>
      <c r="D319" t="s">
        <v>2016</v>
      </c>
      <c r="E319" t="s">
        <v>302</v>
      </c>
      <c r="F319" t="s">
        <v>5651</v>
      </c>
      <c r="G319" t="s">
        <v>5795</v>
      </c>
      <c r="H319" s="9">
        <v>412982</v>
      </c>
      <c r="J319" t="s">
        <v>28</v>
      </c>
      <c r="K319" t="s">
        <v>29</v>
      </c>
      <c r="L319" t="s">
        <v>88</v>
      </c>
      <c r="M319" t="s">
        <v>29</v>
      </c>
      <c r="N319" t="s">
        <v>30</v>
      </c>
      <c r="O319" t="s">
        <v>29</v>
      </c>
      <c r="P319" t="s">
        <v>30</v>
      </c>
      <c r="Q319" t="s">
        <v>29</v>
      </c>
      <c r="R319" t="s">
        <v>30</v>
      </c>
      <c r="S319" t="s">
        <v>30</v>
      </c>
      <c r="T319" t="s">
        <v>30</v>
      </c>
      <c r="U319" t="s">
        <v>30</v>
      </c>
      <c r="V319" t="s">
        <v>30</v>
      </c>
      <c r="W319" t="s">
        <v>40</v>
      </c>
      <c r="X319" t="s">
        <v>29</v>
      </c>
      <c r="Y319" t="s">
        <v>30</v>
      </c>
      <c r="Z319" t="s">
        <v>29</v>
      </c>
      <c r="AA319" t="s">
        <v>29</v>
      </c>
      <c r="AB319" t="s">
        <v>32</v>
      </c>
    </row>
    <row r="320" spans="1:28" outlineLevel="1" x14ac:dyDescent="0.45">
      <c r="A320">
        <v>8875469005</v>
      </c>
      <c r="B320" s="1">
        <v>44345</v>
      </c>
      <c r="C320" t="s">
        <v>4668</v>
      </c>
      <c r="D320" t="s">
        <v>4669</v>
      </c>
      <c r="E320" t="s">
        <v>302</v>
      </c>
      <c r="F320" t="s">
        <v>5651</v>
      </c>
      <c r="G320" t="s">
        <v>5786</v>
      </c>
      <c r="H320" s="9">
        <v>352214.04</v>
      </c>
      <c r="J320" t="s">
        <v>28</v>
      </c>
      <c r="K320" t="s">
        <v>29</v>
      </c>
      <c r="L320" t="s">
        <v>88</v>
      </c>
      <c r="M320" t="s">
        <v>30</v>
      </c>
      <c r="N320" t="s">
        <v>29</v>
      </c>
      <c r="O320" t="s">
        <v>29</v>
      </c>
      <c r="P320" t="s">
        <v>30</v>
      </c>
      <c r="Q320" t="s">
        <v>30</v>
      </c>
      <c r="R320" t="s">
        <v>30</v>
      </c>
      <c r="S320" t="s">
        <v>30</v>
      </c>
      <c r="T320" t="s">
        <v>30</v>
      </c>
      <c r="U320" t="s">
        <v>29</v>
      </c>
      <c r="V320" t="s">
        <v>30</v>
      </c>
      <c r="W320" t="s">
        <v>33</v>
      </c>
      <c r="X320" t="s">
        <v>29</v>
      </c>
      <c r="Y320" t="s">
        <v>29</v>
      </c>
      <c r="Z320" t="s">
        <v>29</v>
      </c>
      <c r="AA320" t="s">
        <v>29</v>
      </c>
      <c r="AB320" t="s">
        <v>38</v>
      </c>
    </row>
    <row r="321" spans="1:28" outlineLevel="1" x14ac:dyDescent="0.45">
      <c r="A321">
        <v>7578728907</v>
      </c>
      <c r="B321" s="1">
        <v>44323</v>
      </c>
      <c r="C321" t="s">
        <v>3294</v>
      </c>
      <c r="D321" t="s">
        <v>3295</v>
      </c>
      <c r="E321" t="s">
        <v>302</v>
      </c>
      <c r="F321" t="s">
        <v>5651</v>
      </c>
      <c r="G321" t="s">
        <v>5795</v>
      </c>
      <c r="H321" s="9">
        <v>333558</v>
      </c>
      <c r="J321" t="s">
        <v>28</v>
      </c>
      <c r="K321" t="s">
        <v>29</v>
      </c>
      <c r="L321" t="s">
        <v>88</v>
      </c>
      <c r="M321" t="s">
        <v>29</v>
      </c>
      <c r="N321" t="s">
        <v>29</v>
      </c>
      <c r="O321" t="s">
        <v>29</v>
      </c>
      <c r="P321" t="s">
        <v>30</v>
      </c>
      <c r="Q321" t="s">
        <v>30</v>
      </c>
      <c r="R321" t="s">
        <v>30</v>
      </c>
      <c r="S321" t="s">
        <v>30</v>
      </c>
      <c r="T321" t="s">
        <v>30</v>
      </c>
      <c r="U321" t="s">
        <v>30</v>
      </c>
      <c r="V321" t="s">
        <v>30</v>
      </c>
      <c r="W321" t="s">
        <v>33</v>
      </c>
      <c r="X321" t="s">
        <v>29</v>
      </c>
      <c r="Y321" t="s">
        <v>29</v>
      </c>
      <c r="Z321" t="s">
        <v>29</v>
      </c>
      <c r="AA321" t="s">
        <v>30</v>
      </c>
      <c r="AB321" t="s">
        <v>32</v>
      </c>
    </row>
    <row r="322" spans="1:28" outlineLevel="1" x14ac:dyDescent="0.45">
      <c r="A322">
        <v>8941379001</v>
      </c>
      <c r="B322" s="1">
        <v>44345</v>
      </c>
      <c r="C322" t="s">
        <v>4941</v>
      </c>
      <c r="D322" t="s">
        <v>4942</v>
      </c>
      <c r="E322" t="s">
        <v>302</v>
      </c>
      <c r="F322" t="s">
        <v>5651</v>
      </c>
      <c r="G322" t="s">
        <v>5795</v>
      </c>
      <c r="H322" s="9">
        <v>321107</v>
      </c>
      <c r="J322" t="s">
        <v>28</v>
      </c>
      <c r="K322" t="s">
        <v>29</v>
      </c>
      <c r="L322" t="s">
        <v>88</v>
      </c>
      <c r="M322" t="s">
        <v>29</v>
      </c>
      <c r="N322" t="s">
        <v>30</v>
      </c>
      <c r="O322" t="s">
        <v>30</v>
      </c>
      <c r="P322" t="s">
        <v>30</v>
      </c>
      <c r="Q322" t="s">
        <v>30</v>
      </c>
      <c r="R322" t="s">
        <v>30</v>
      </c>
      <c r="S322" t="s">
        <v>30</v>
      </c>
      <c r="T322" t="s">
        <v>30</v>
      </c>
      <c r="U322" t="s">
        <v>30</v>
      </c>
      <c r="V322" t="s">
        <v>30</v>
      </c>
      <c r="W322" t="s">
        <v>31</v>
      </c>
      <c r="X322" t="s">
        <v>29</v>
      </c>
      <c r="Y322" t="s">
        <v>29</v>
      </c>
      <c r="Z322" t="s">
        <v>29</v>
      </c>
      <c r="AA322" t="s">
        <v>29</v>
      </c>
      <c r="AB322" t="s">
        <v>32</v>
      </c>
    </row>
    <row r="323" spans="1:28" outlineLevel="1" x14ac:dyDescent="0.45">
      <c r="A323">
        <v>8922559001</v>
      </c>
      <c r="B323" s="1">
        <v>44345</v>
      </c>
      <c r="C323" t="s">
        <v>4857</v>
      </c>
      <c r="D323" t="s">
        <v>4858</v>
      </c>
      <c r="E323" t="s">
        <v>302</v>
      </c>
      <c r="F323" t="s">
        <v>5651</v>
      </c>
      <c r="G323" t="s">
        <v>5795</v>
      </c>
      <c r="H323" s="9">
        <v>310527</v>
      </c>
      <c r="J323" t="s">
        <v>28</v>
      </c>
      <c r="K323" t="s">
        <v>29</v>
      </c>
      <c r="L323" t="s">
        <v>88</v>
      </c>
      <c r="M323" t="s">
        <v>29</v>
      </c>
      <c r="N323" t="s">
        <v>29</v>
      </c>
      <c r="O323" t="s">
        <v>30</v>
      </c>
      <c r="P323" t="s">
        <v>29</v>
      </c>
      <c r="Q323" t="s">
        <v>29</v>
      </c>
      <c r="R323" t="s">
        <v>29</v>
      </c>
      <c r="S323" t="s">
        <v>29</v>
      </c>
      <c r="T323" t="s">
        <v>29</v>
      </c>
      <c r="U323" t="s">
        <v>29</v>
      </c>
      <c r="V323" t="s">
        <v>29</v>
      </c>
      <c r="W323" t="s">
        <v>31</v>
      </c>
      <c r="X323" t="s">
        <v>29</v>
      </c>
      <c r="Y323" t="s">
        <v>29</v>
      </c>
      <c r="Z323" t="s">
        <v>29</v>
      </c>
      <c r="AA323" t="s">
        <v>29</v>
      </c>
      <c r="AB323" t="s">
        <v>32</v>
      </c>
    </row>
    <row r="324" spans="1:28" outlineLevel="1" x14ac:dyDescent="0.45">
      <c r="A324">
        <v>7514989008</v>
      </c>
      <c r="B324" s="1">
        <v>44341</v>
      </c>
      <c r="C324" t="s">
        <v>2598</v>
      </c>
      <c r="D324" t="s">
        <v>2599</v>
      </c>
      <c r="E324" t="s">
        <v>302</v>
      </c>
      <c r="F324" t="s">
        <v>5651</v>
      </c>
      <c r="G324" t="s">
        <v>5689</v>
      </c>
      <c r="H324" s="9">
        <v>307437.76</v>
      </c>
      <c r="J324" t="s">
        <v>28</v>
      </c>
      <c r="K324" t="s">
        <v>29</v>
      </c>
      <c r="L324" t="s">
        <v>88</v>
      </c>
      <c r="M324" t="s">
        <v>29</v>
      </c>
      <c r="N324" t="s">
        <v>29</v>
      </c>
      <c r="O324" t="s">
        <v>29</v>
      </c>
      <c r="P324" t="s">
        <v>30</v>
      </c>
      <c r="Q324" t="s">
        <v>30</v>
      </c>
      <c r="R324" t="s">
        <v>30</v>
      </c>
      <c r="S324" t="s">
        <v>30</v>
      </c>
      <c r="T324" t="s">
        <v>30</v>
      </c>
      <c r="U324" t="s">
        <v>30</v>
      </c>
      <c r="V324" t="s">
        <v>30</v>
      </c>
      <c r="W324" t="s">
        <v>40</v>
      </c>
      <c r="X324" t="s">
        <v>29</v>
      </c>
      <c r="Y324" t="s">
        <v>30</v>
      </c>
      <c r="Z324" t="s">
        <v>29</v>
      </c>
      <c r="AA324" t="s">
        <v>30</v>
      </c>
      <c r="AB324" t="s">
        <v>32</v>
      </c>
    </row>
    <row r="325" spans="1:28" outlineLevel="1" x14ac:dyDescent="0.45">
      <c r="A325">
        <v>8922769005</v>
      </c>
      <c r="B325" s="1">
        <v>44345</v>
      </c>
      <c r="C325" t="s">
        <v>4859</v>
      </c>
      <c r="D325" t="s">
        <v>4860</v>
      </c>
      <c r="E325" t="s">
        <v>302</v>
      </c>
      <c r="F325" t="s">
        <v>5651</v>
      </c>
      <c r="G325" t="s">
        <v>5795</v>
      </c>
      <c r="H325" s="9">
        <v>263128</v>
      </c>
      <c r="J325" t="s">
        <v>28</v>
      </c>
      <c r="K325" t="s">
        <v>30</v>
      </c>
      <c r="L325" t="s">
        <v>88</v>
      </c>
      <c r="M325" t="s">
        <v>30</v>
      </c>
      <c r="N325" t="s">
        <v>30</v>
      </c>
      <c r="O325" t="s">
        <v>30</v>
      </c>
      <c r="P325" t="s">
        <v>30</v>
      </c>
      <c r="Q325" t="s">
        <v>30</v>
      </c>
      <c r="R325" t="s">
        <v>30</v>
      </c>
      <c r="S325" t="s">
        <v>29</v>
      </c>
      <c r="T325" t="s">
        <v>30</v>
      </c>
      <c r="U325" t="s">
        <v>30</v>
      </c>
      <c r="V325" t="s">
        <v>30</v>
      </c>
      <c r="W325" t="s">
        <v>33</v>
      </c>
      <c r="X325" t="s">
        <v>29</v>
      </c>
      <c r="Y325" t="s">
        <v>29</v>
      </c>
      <c r="Z325" t="s">
        <v>29</v>
      </c>
      <c r="AA325" t="s">
        <v>29</v>
      </c>
      <c r="AB325" t="s">
        <v>32</v>
      </c>
    </row>
    <row r="326" spans="1:28" outlineLevel="1" x14ac:dyDescent="0.45">
      <c r="A326">
        <v>7543029001</v>
      </c>
      <c r="B326" s="1">
        <v>44341</v>
      </c>
      <c r="C326" t="s">
        <v>2913</v>
      </c>
      <c r="D326" t="s">
        <v>2914</v>
      </c>
      <c r="E326" t="s">
        <v>302</v>
      </c>
      <c r="F326" t="s">
        <v>5651</v>
      </c>
      <c r="G326" t="s">
        <v>5795</v>
      </c>
      <c r="H326" s="9">
        <v>262934</v>
      </c>
      <c r="J326" t="s">
        <v>28</v>
      </c>
      <c r="K326" t="s">
        <v>29</v>
      </c>
      <c r="L326" t="s">
        <v>88</v>
      </c>
      <c r="M326" t="s">
        <v>29</v>
      </c>
      <c r="N326" t="s">
        <v>29</v>
      </c>
      <c r="O326" t="s">
        <v>29</v>
      </c>
      <c r="P326" t="s">
        <v>30</v>
      </c>
      <c r="Q326" t="s">
        <v>29</v>
      </c>
      <c r="R326" t="s">
        <v>30</v>
      </c>
      <c r="S326" t="s">
        <v>30</v>
      </c>
      <c r="T326" t="s">
        <v>30</v>
      </c>
      <c r="U326" t="s">
        <v>30</v>
      </c>
      <c r="V326" t="s">
        <v>30</v>
      </c>
      <c r="W326" t="s">
        <v>40</v>
      </c>
      <c r="X326" t="s">
        <v>29</v>
      </c>
      <c r="Y326" t="s">
        <v>29</v>
      </c>
      <c r="Z326" t="s">
        <v>29</v>
      </c>
      <c r="AA326" t="s">
        <v>30</v>
      </c>
      <c r="AB326" t="s">
        <v>32</v>
      </c>
    </row>
    <row r="327" spans="1:28" outlineLevel="1" x14ac:dyDescent="0.45">
      <c r="A327">
        <v>2486409008</v>
      </c>
      <c r="B327" s="1">
        <v>44332</v>
      </c>
      <c r="C327" t="s">
        <v>1155</v>
      </c>
      <c r="D327" t="s">
        <v>1156</v>
      </c>
      <c r="E327" t="s">
        <v>302</v>
      </c>
      <c r="F327" t="s">
        <v>5651</v>
      </c>
      <c r="G327" t="s">
        <v>5689</v>
      </c>
      <c r="H327" s="9">
        <v>259382</v>
      </c>
      <c r="J327" t="s">
        <v>28</v>
      </c>
      <c r="K327" t="s">
        <v>29</v>
      </c>
      <c r="L327" t="s">
        <v>88</v>
      </c>
      <c r="M327" t="s">
        <v>30</v>
      </c>
      <c r="N327" t="s">
        <v>29</v>
      </c>
      <c r="O327" t="s">
        <v>30</v>
      </c>
      <c r="P327" t="s">
        <v>30</v>
      </c>
      <c r="Q327" t="s">
        <v>30</v>
      </c>
      <c r="R327" t="s">
        <v>30</v>
      </c>
      <c r="S327" t="s">
        <v>30</v>
      </c>
      <c r="T327" t="s">
        <v>30</v>
      </c>
      <c r="U327" t="s">
        <v>30</v>
      </c>
      <c r="V327" t="s">
        <v>30</v>
      </c>
      <c r="W327" t="s">
        <v>31</v>
      </c>
      <c r="X327" t="s">
        <v>29</v>
      </c>
      <c r="Y327" t="s">
        <v>29</v>
      </c>
      <c r="Z327" t="s">
        <v>29</v>
      </c>
      <c r="AA327" t="s">
        <v>30</v>
      </c>
      <c r="AB327" t="s">
        <v>43</v>
      </c>
    </row>
    <row r="328" spans="1:28" outlineLevel="1" x14ac:dyDescent="0.45">
      <c r="A328">
        <v>7520578907</v>
      </c>
      <c r="B328" s="1">
        <v>44323</v>
      </c>
      <c r="C328" t="s">
        <v>2660</v>
      </c>
      <c r="D328" t="s">
        <v>2661</v>
      </c>
      <c r="E328" t="s">
        <v>302</v>
      </c>
      <c r="F328" t="s">
        <v>5651</v>
      </c>
      <c r="G328" t="s">
        <v>5786</v>
      </c>
      <c r="H328" s="9">
        <v>254634</v>
      </c>
      <c r="J328" t="s">
        <v>28</v>
      </c>
      <c r="K328" t="s">
        <v>29</v>
      </c>
      <c r="L328" t="s">
        <v>88</v>
      </c>
      <c r="M328" t="s">
        <v>30</v>
      </c>
      <c r="N328" t="s">
        <v>30</v>
      </c>
      <c r="O328" t="s">
        <v>29</v>
      </c>
      <c r="P328" t="s">
        <v>30</v>
      </c>
      <c r="Q328" t="s">
        <v>30</v>
      </c>
      <c r="R328" t="s">
        <v>30</v>
      </c>
      <c r="S328" t="s">
        <v>30</v>
      </c>
      <c r="T328" t="s">
        <v>30</v>
      </c>
      <c r="U328" t="s">
        <v>30</v>
      </c>
      <c r="V328" t="s">
        <v>30</v>
      </c>
      <c r="W328" t="s">
        <v>40</v>
      </c>
      <c r="X328" t="s">
        <v>29</v>
      </c>
      <c r="Y328" t="s">
        <v>29</v>
      </c>
      <c r="Z328" t="s">
        <v>29</v>
      </c>
      <c r="AA328" t="s">
        <v>30</v>
      </c>
      <c r="AB328" t="s">
        <v>130</v>
      </c>
    </row>
    <row r="329" spans="1:28" outlineLevel="1" x14ac:dyDescent="0.45">
      <c r="A329">
        <v>7531268903</v>
      </c>
      <c r="B329" s="1">
        <v>44323</v>
      </c>
      <c r="C329" t="s">
        <v>2783</v>
      </c>
      <c r="D329" t="s">
        <v>2784</v>
      </c>
      <c r="E329" t="s">
        <v>302</v>
      </c>
      <c r="F329" t="s">
        <v>5651</v>
      </c>
      <c r="G329" t="s">
        <v>5786</v>
      </c>
      <c r="H329" s="9">
        <v>221848</v>
      </c>
      <c r="J329" t="s">
        <v>28</v>
      </c>
      <c r="K329" t="s">
        <v>29</v>
      </c>
      <c r="L329" t="s">
        <v>88</v>
      </c>
      <c r="M329" t="s">
        <v>30</v>
      </c>
      <c r="N329" t="s">
        <v>30</v>
      </c>
      <c r="O329" t="s">
        <v>30</v>
      </c>
      <c r="P329" t="s">
        <v>30</v>
      </c>
      <c r="Q329" t="s">
        <v>30</v>
      </c>
      <c r="R329" t="s">
        <v>30</v>
      </c>
      <c r="S329" t="s">
        <v>30</v>
      </c>
      <c r="T329" t="s">
        <v>30</v>
      </c>
      <c r="U329" t="s">
        <v>30</v>
      </c>
      <c r="V329" t="s">
        <v>30</v>
      </c>
      <c r="W329" t="s">
        <v>31</v>
      </c>
      <c r="X329" t="s">
        <v>29</v>
      </c>
      <c r="Y329" t="s">
        <v>30</v>
      </c>
      <c r="Z329" t="s">
        <v>29</v>
      </c>
      <c r="AA329" t="s">
        <v>29</v>
      </c>
      <c r="AB329" t="s">
        <v>32</v>
      </c>
    </row>
    <row r="330" spans="1:28" outlineLevel="1" x14ac:dyDescent="0.45">
      <c r="A330">
        <v>2228279003</v>
      </c>
      <c r="B330" s="1">
        <v>44330</v>
      </c>
      <c r="C330" t="s">
        <v>694</v>
      </c>
      <c r="D330" t="s">
        <v>695</v>
      </c>
      <c r="E330" t="s">
        <v>302</v>
      </c>
      <c r="F330" t="s">
        <v>5651</v>
      </c>
      <c r="G330" t="s">
        <v>5772</v>
      </c>
      <c r="H330" s="9">
        <v>219230.92</v>
      </c>
      <c r="I330" t="s">
        <v>696</v>
      </c>
      <c r="J330" t="s">
        <v>28</v>
      </c>
      <c r="K330" t="s">
        <v>29</v>
      </c>
      <c r="L330" t="s">
        <v>88</v>
      </c>
      <c r="M330" t="s">
        <v>29</v>
      </c>
      <c r="N330" t="s">
        <v>29</v>
      </c>
      <c r="O330" t="s">
        <v>29</v>
      </c>
      <c r="P330" t="s">
        <v>29</v>
      </c>
      <c r="Q330" t="s">
        <v>29</v>
      </c>
      <c r="R330" t="s">
        <v>29</v>
      </c>
      <c r="S330" t="s">
        <v>30</v>
      </c>
      <c r="T330" t="s">
        <v>30</v>
      </c>
      <c r="U330" t="s">
        <v>29</v>
      </c>
      <c r="V330" t="s">
        <v>30</v>
      </c>
      <c r="W330" t="s">
        <v>40</v>
      </c>
      <c r="X330" t="s">
        <v>29</v>
      </c>
      <c r="Y330" t="s">
        <v>30</v>
      </c>
      <c r="Z330" t="s">
        <v>29</v>
      </c>
      <c r="AA330" t="s">
        <v>29</v>
      </c>
      <c r="AB330" t="s">
        <v>32</v>
      </c>
    </row>
    <row r="331" spans="1:28" outlineLevel="1" x14ac:dyDescent="0.45">
      <c r="A331">
        <v>2331359001</v>
      </c>
      <c r="B331" s="1">
        <v>44331</v>
      </c>
      <c r="C331" t="s">
        <v>846</v>
      </c>
      <c r="D331" t="s">
        <v>847</v>
      </c>
      <c r="E331" t="s">
        <v>302</v>
      </c>
      <c r="F331" t="s">
        <v>5651</v>
      </c>
      <c r="G331" t="s">
        <v>5795</v>
      </c>
      <c r="H331" s="9">
        <v>217941</v>
      </c>
      <c r="J331" t="s">
        <v>28</v>
      </c>
      <c r="K331" t="s">
        <v>29</v>
      </c>
      <c r="L331" t="s">
        <v>88</v>
      </c>
      <c r="M331" t="s">
        <v>29</v>
      </c>
      <c r="N331" t="s">
        <v>29</v>
      </c>
      <c r="O331" t="s">
        <v>30</v>
      </c>
      <c r="P331" t="s">
        <v>30</v>
      </c>
      <c r="Q331" t="s">
        <v>30</v>
      </c>
      <c r="R331" t="s">
        <v>30</v>
      </c>
      <c r="S331" t="s">
        <v>30</v>
      </c>
      <c r="T331" t="s">
        <v>30</v>
      </c>
      <c r="U331" t="s">
        <v>29</v>
      </c>
      <c r="V331" t="s">
        <v>30</v>
      </c>
      <c r="W331" t="s">
        <v>31</v>
      </c>
      <c r="X331" t="s">
        <v>29</v>
      </c>
      <c r="Y331" t="s">
        <v>29</v>
      </c>
      <c r="Z331" t="s">
        <v>29</v>
      </c>
      <c r="AA331" t="s">
        <v>30</v>
      </c>
      <c r="AB331" t="s">
        <v>32</v>
      </c>
    </row>
    <row r="332" spans="1:28" outlineLevel="1" x14ac:dyDescent="0.45">
      <c r="A332">
        <v>7630708910</v>
      </c>
      <c r="B332" s="1">
        <v>44323</v>
      </c>
      <c r="C332" t="s">
        <v>3567</v>
      </c>
      <c r="D332" t="s">
        <v>3568</v>
      </c>
      <c r="E332" t="s">
        <v>302</v>
      </c>
      <c r="F332" t="s">
        <v>5651</v>
      </c>
      <c r="G332" t="s">
        <v>5795</v>
      </c>
      <c r="H332" s="9">
        <v>215516</v>
      </c>
      <c r="J332" t="s">
        <v>28</v>
      </c>
      <c r="K332" t="s">
        <v>29</v>
      </c>
      <c r="L332" t="s">
        <v>88</v>
      </c>
      <c r="M332" t="s">
        <v>29</v>
      </c>
      <c r="N332" t="s">
        <v>30</v>
      </c>
      <c r="O332" t="s">
        <v>29</v>
      </c>
      <c r="P332" t="s">
        <v>30</v>
      </c>
      <c r="Q332" t="s">
        <v>30</v>
      </c>
      <c r="R332" t="s">
        <v>30</v>
      </c>
      <c r="S332" t="s">
        <v>30</v>
      </c>
      <c r="T332" t="s">
        <v>30</v>
      </c>
      <c r="U332" t="s">
        <v>30</v>
      </c>
      <c r="V332" t="s">
        <v>30</v>
      </c>
      <c r="W332" t="s">
        <v>60</v>
      </c>
      <c r="X332" t="s">
        <v>29</v>
      </c>
      <c r="Y332" t="s">
        <v>30</v>
      </c>
      <c r="Z332" t="s">
        <v>30</v>
      </c>
      <c r="AA332" t="s">
        <v>29</v>
      </c>
      <c r="AB332" t="s">
        <v>32</v>
      </c>
    </row>
    <row r="333" spans="1:28" outlineLevel="1" x14ac:dyDescent="0.45">
      <c r="A333">
        <v>1078159001</v>
      </c>
      <c r="B333" s="1">
        <v>44328</v>
      </c>
      <c r="C333" t="s">
        <v>300</v>
      </c>
      <c r="D333" t="s">
        <v>301</v>
      </c>
      <c r="E333" t="s">
        <v>302</v>
      </c>
      <c r="F333" t="s">
        <v>5651</v>
      </c>
      <c r="G333" t="s">
        <v>5689</v>
      </c>
      <c r="H333" s="9">
        <v>215163</v>
      </c>
      <c r="J333" t="s">
        <v>28</v>
      </c>
      <c r="K333" t="s">
        <v>29</v>
      </c>
      <c r="L333" t="s">
        <v>88</v>
      </c>
      <c r="M333" t="s">
        <v>29</v>
      </c>
      <c r="N333" t="s">
        <v>29</v>
      </c>
      <c r="O333" t="s">
        <v>29</v>
      </c>
      <c r="P333" t="s">
        <v>29</v>
      </c>
      <c r="Q333" t="s">
        <v>29</v>
      </c>
      <c r="R333" t="s">
        <v>30</v>
      </c>
      <c r="S333" t="s">
        <v>30</v>
      </c>
      <c r="T333" t="s">
        <v>30</v>
      </c>
      <c r="U333" t="s">
        <v>29</v>
      </c>
      <c r="V333" t="s">
        <v>30</v>
      </c>
      <c r="W333" t="s">
        <v>33</v>
      </c>
      <c r="X333" t="s">
        <v>29</v>
      </c>
      <c r="Y333" t="s">
        <v>29</v>
      </c>
      <c r="Z333" t="s">
        <v>29</v>
      </c>
      <c r="AA333" t="s">
        <v>30</v>
      </c>
      <c r="AB333" t="s">
        <v>32</v>
      </c>
    </row>
    <row r="334" spans="1:28" outlineLevel="1" x14ac:dyDescent="0.45">
      <c r="A334">
        <v>3721059005</v>
      </c>
      <c r="B334" s="1">
        <v>44335</v>
      </c>
      <c r="C334" t="s">
        <v>1895</v>
      </c>
      <c r="D334" t="s">
        <v>1896</v>
      </c>
      <c r="E334" t="s">
        <v>302</v>
      </c>
      <c r="F334" t="s">
        <v>5651</v>
      </c>
      <c r="G334" t="s">
        <v>5795</v>
      </c>
      <c r="H334" s="9">
        <v>205259.87</v>
      </c>
      <c r="J334" t="s">
        <v>28</v>
      </c>
      <c r="K334" t="s">
        <v>29</v>
      </c>
      <c r="L334" t="s">
        <v>88</v>
      </c>
      <c r="M334" t="s">
        <v>30</v>
      </c>
      <c r="N334" t="s">
        <v>30</v>
      </c>
      <c r="O334" t="s">
        <v>30</v>
      </c>
      <c r="P334" t="s">
        <v>30</v>
      </c>
      <c r="Q334" t="s">
        <v>30</v>
      </c>
      <c r="R334" t="s">
        <v>30</v>
      </c>
      <c r="S334" t="s">
        <v>30</v>
      </c>
      <c r="T334" t="s">
        <v>30</v>
      </c>
      <c r="U334" t="s">
        <v>30</v>
      </c>
      <c r="V334" t="s">
        <v>30</v>
      </c>
      <c r="W334" t="s">
        <v>31</v>
      </c>
      <c r="X334" t="s">
        <v>29</v>
      </c>
      <c r="Y334" t="s">
        <v>30</v>
      </c>
      <c r="Z334" t="s">
        <v>29</v>
      </c>
      <c r="AA334" t="s">
        <v>29</v>
      </c>
      <c r="AB334" t="s">
        <v>32</v>
      </c>
    </row>
    <row r="335" spans="1:28" outlineLevel="1" x14ac:dyDescent="0.45">
      <c r="A335">
        <v>2697169008</v>
      </c>
      <c r="B335" s="1">
        <v>44334</v>
      </c>
      <c r="C335" t="s">
        <v>1301</v>
      </c>
      <c r="D335" t="s">
        <v>1302</v>
      </c>
      <c r="E335" t="s">
        <v>302</v>
      </c>
      <c r="F335" t="s">
        <v>5651</v>
      </c>
      <c r="G335" t="s">
        <v>5689</v>
      </c>
      <c r="H335" s="9">
        <v>191308.88</v>
      </c>
      <c r="I335" t="s">
        <v>1303</v>
      </c>
      <c r="J335" t="s">
        <v>28</v>
      </c>
      <c r="K335" t="s">
        <v>29</v>
      </c>
      <c r="L335" t="s">
        <v>88</v>
      </c>
      <c r="M335" t="s">
        <v>30</v>
      </c>
      <c r="N335" t="s">
        <v>29</v>
      </c>
      <c r="O335" t="s">
        <v>29</v>
      </c>
      <c r="P335" t="s">
        <v>30</v>
      </c>
      <c r="Q335" t="s">
        <v>30</v>
      </c>
      <c r="R335" t="s">
        <v>30</v>
      </c>
      <c r="S335" t="s">
        <v>30</v>
      </c>
      <c r="T335" t="s">
        <v>30</v>
      </c>
      <c r="U335" t="s">
        <v>30</v>
      </c>
      <c r="V335" t="s">
        <v>30</v>
      </c>
      <c r="W335" t="s">
        <v>31</v>
      </c>
      <c r="X335" t="s">
        <v>29</v>
      </c>
      <c r="Y335" t="s">
        <v>30</v>
      </c>
      <c r="Z335" t="s">
        <v>29</v>
      </c>
      <c r="AA335" t="s">
        <v>29</v>
      </c>
      <c r="AB335" t="s">
        <v>32</v>
      </c>
    </row>
    <row r="336" spans="1:28" outlineLevel="1" x14ac:dyDescent="0.45">
      <c r="A336">
        <v>7503149008</v>
      </c>
      <c r="B336" s="1">
        <v>44341</v>
      </c>
      <c r="C336" t="s">
        <v>2554</v>
      </c>
      <c r="D336" t="s">
        <v>2555</v>
      </c>
      <c r="E336" t="s">
        <v>302</v>
      </c>
      <c r="F336" t="s">
        <v>5651</v>
      </c>
      <c r="G336" t="s">
        <v>5689</v>
      </c>
      <c r="H336" s="9">
        <v>161092</v>
      </c>
      <c r="I336" t="s">
        <v>1148</v>
      </c>
      <c r="J336" t="s">
        <v>28</v>
      </c>
      <c r="K336" t="s">
        <v>29</v>
      </c>
      <c r="L336" t="s">
        <v>88</v>
      </c>
      <c r="M336" t="s">
        <v>29</v>
      </c>
      <c r="N336" t="s">
        <v>29</v>
      </c>
      <c r="O336" t="s">
        <v>29</v>
      </c>
      <c r="P336" t="s">
        <v>30</v>
      </c>
      <c r="Q336" t="s">
        <v>29</v>
      </c>
      <c r="R336" t="s">
        <v>30</v>
      </c>
      <c r="S336" t="s">
        <v>30</v>
      </c>
      <c r="T336" t="s">
        <v>30</v>
      </c>
      <c r="U336" t="s">
        <v>29</v>
      </c>
      <c r="V336" t="s">
        <v>30</v>
      </c>
      <c r="W336" t="s">
        <v>40</v>
      </c>
      <c r="X336" t="s">
        <v>29</v>
      </c>
      <c r="Y336" t="s">
        <v>29</v>
      </c>
      <c r="Z336" t="s">
        <v>29</v>
      </c>
      <c r="AA336" t="s">
        <v>30</v>
      </c>
      <c r="AB336" t="s">
        <v>32</v>
      </c>
    </row>
    <row r="337" spans="1:28" outlineLevel="1" x14ac:dyDescent="0.45">
      <c r="A337">
        <v>8942909007</v>
      </c>
      <c r="B337" s="1">
        <v>44345</v>
      </c>
      <c r="C337" t="s">
        <v>4955</v>
      </c>
      <c r="D337" t="s">
        <v>4956</v>
      </c>
      <c r="E337" t="s">
        <v>302</v>
      </c>
      <c r="F337" t="s">
        <v>5651</v>
      </c>
      <c r="G337" t="s">
        <v>5772</v>
      </c>
      <c r="H337" s="9">
        <v>160980</v>
      </c>
      <c r="I337" t="s">
        <v>179</v>
      </c>
      <c r="J337" t="s">
        <v>28</v>
      </c>
      <c r="K337" t="s">
        <v>29</v>
      </c>
      <c r="L337" t="s">
        <v>88</v>
      </c>
      <c r="M337" t="s">
        <v>30</v>
      </c>
      <c r="N337" t="s">
        <v>29</v>
      </c>
      <c r="O337" t="s">
        <v>29</v>
      </c>
      <c r="P337" t="s">
        <v>29</v>
      </c>
      <c r="Q337" t="s">
        <v>29</v>
      </c>
      <c r="R337" t="s">
        <v>29</v>
      </c>
      <c r="S337" t="s">
        <v>30</v>
      </c>
      <c r="T337" t="s">
        <v>30</v>
      </c>
      <c r="U337" t="s">
        <v>29</v>
      </c>
      <c r="V337" t="s">
        <v>30</v>
      </c>
      <c r="W337" t="s">
        <v>31</v>
      </c>
      <c r="X337" t="s">
        <v>29</v>
      </c>
      <c r="Y337" t="s">
        <v>29</v>
      </c>
      <c r="Z337" t="s">
        <v>29</v>
      </c>
      <c r="AA337" t="s">
        <v>29</v>
      </c>
      <c r="AB337" t="s">
        <v>32</v>
      </c>
    </row>
    <row r="338" spans="1:28" outlineLevel="1" x14ac:dyDescent="0.45">
      <c r="A338">
        <v>2705229003</v>
      </c>
      <c r="B338" s="1">
        <v>44334</v>
      </c>
      <c r="C338" t="s">
        <v>1352</v>
      </c>
      <c r="D338" t="s">
        <v>1353</v>
      </c>
      <c r="E338" t="s">
        <v>302</v>
      </c>
      <c r="F338" t="s">
        <v>5651</v>
      </c>
      <c r="G338" t="s">
        <v>5786</v>
      </c>
      <c r="H338" s="9">
        <v>160754</v>
      </c>
      <c r="J338" t="s">
        <v>28</v>
      </c>
      <c r="K338" t="s">
        <v>29</v>
      </c>
      <c r="L338" t="s">
        <v>88</v>
      </c>
      <c r="M338" t="s">
        <v>30</v>
      </c>
      <c r="N338" t="s">
        <v>30</v>
      </c>
      <c r="O338" t="s">
        <v>29</v>
      </c>
      <c r="P338" t="s">
        <v>30</v>
      </c>
      <c r="Q338" t="s">
        <v>30</v>
      </c>
      <c r="R338" t="s">
        <v>30</v>
      </c>
      <c r="S338" t="s">
        <v>30</v>
      </c>
      <c r="T338" t="s">
        <v>30</v>
      </c>
      <c r="U338" t="s">
        <v>30</v>
      </c>
      <c r="V338" t="s">
        <v>30</v>
      </c>
      <c r="W338" t="s">
        <v>40</v>
      </c>
      <c r="X338" t="s">
        <v>29</v>
      </c>
      <c r="Y338" t="s">
        <v>29</v>
      </c>
      <c r="Z338" t="s">
        <v>29</v>
      </c>
      <c r="AA338" t="s">
        <v>30</v>
      </c>
      <c r="AB338" t="s">
        <v>32</v>
      </c>
    </row>
    <row r="339" spans="1:28" outlineLevel="1" x14ac:dyDescent="0.45">
      <c r="A339">
        <v>7553958910</v>
      </c>
      <c r="B339" s="1">
        <v>44323</v>
      </c>
      <c r="C339" t="s">
        <v>3042</v>
      </c>
      <c r="D339" t="s">
        <v>3043</v>
      </c>
      <c r="E339" t="s">
        <v>302</v>
      </c>
      <c r="F339" t="s">
        <v>5651</v>
      </c>
      <c r="G339" t="s">
        <v>5689</v>
      </c>
      <c r="H339" s="9">
        <v>156813</v>
      </c>
      <c r="J339" t="s">
        <v>28</v>
      </c>
      <c r="K339" t="s">
        <v>29</v>
      </c>
      <c r="L339" t="s">
        <v>88</v>
      </c>
      <c r="M339" t="s">
        <v>29</v>
      </c>
      <c r="N339" t="s">
        <v>30</v>
      </c>
      <c r="O339" t="s">
        <v>29</v>
      </c>
      <c r="P339" t="s">
        <v>30</v>
      </c>
      <c r="Q339" t="s">
        <v>30</v>
      </c>
      <c r="R339" t="s">
        <v>30</v>
      </c>
      <c r="S339" t="s">
        <v>30</v>
      </c>
      <c r="T339" t="s">
        <v>30</v>
      </c>
      <c r="U339" t="s">
        <v>30</v>
      </c>
      <c r="V339" t="s">
        <v>30</v>
      </c>
      <c r="W339" t="s">
        <v>31</v>
      </c>
      <c r="X339" t="s">
        <v>29</v>
      </c>
      <c r="Y339" t="s">
        <v>30</v>
      </c>
      <c r="Z339" t="s">
        <v>29</v>
      </c>
      <c r="AA339" t="s">
        <v>30</v>
      </c>
      <c r="AB339" t="s">
        <v>47</v>
      </c>
    </row>
    <row r="340" spans="1:28" outlineLevel="1" x14ac:dyDescent="0.45">
      <c r="A340">
        <v>2734369009</v>
      </c>
      <c r="B340" s="1">
        <v>44334</v>
      </c>
      <c r="C340" t="s">
        <v>1481</v>
      </c>
      <c r="D340" t="s">
        <v>1482</v>
      </c>
      <c r="E340" t="s">
        <v>302</v>
      </c>
      <c r="F340" t="s">
        <v>5651</v>
      </c>
      <c r="G340" t="s">
        <v>5795</v>
      </c>
      <c r="H340" s="9">
        <v>156643</v>
      </c>
      <c r="J340" t="s">
        <v>28</v>
      </c>
      <c r="K340" t="s">
        <v>29</v>
      </c>
      <c r="L340" t="s">
        <v>88</v>
      </c>
      <c r="M340" t="s">
        <v>29</v>
      </c>
      <c r="N340" t="s">
        <v>29</v>
      </c>
      <c r="O340" t="s">
        <v>29</v>
      </c>
      <c r="P340" t="s">
        <v>30</v>
      </c>
      <c r="Q340" t="s">
        <v>29</v>
      </c>
      <c r="R340" t="s">
        <v>30</v>
      </c>
      <c r="S340" t="s">
        <v>30</v>
      </c>
      <c r="T340" t="s">
        <v>30</v>
      </c>
      <c r="U340" t="s">
        <v>30</v>
      </c>
      <c r="V340" t="s">
        <v>29</v>
      </c>
      <c r="W340" t="s">
        <v>31</v>
      </c>
      <c r="X340" t="s">
        <v>29</v>
      </c>
      <c r="Y340" t="s">
        <v>29</v>
      </c>
      <c r="Z340" t="s">
        <v>29</v>
      </c>
      <c r="AA340" t="s">
        <v>30</v>
      </c>
      <c r="AB340" t="s">
        <v>73</v>
      </c>
    </row>
    <row r="341" spans="1:28" outlineLevel="1" x14ac:dyDescent="0.45">
      <c r="A341">
        <v>9993259007</v>
      </c>
      <c r="B341" s="1">
        <v>44358</v>
      </c>
      <c r="C341" t="s">
        <v>5628</v>
      </c>
      <c r="D341" t="s">
        <v>5629</v>
      </c>
      <c r="E341" t="s">
        <v>302</v>
      </c>
      <c r="F341" t="s">
        <v>5651</v>
      </c>
      <c r="G341" t="s">
        <v>5772</v>
      </c>
      <c r="H341" s="9">
        <v>153543.28</v>
      </c>
      <c r="J341" t="s">
        <v>28</v>
      </c>
      <c r="K341" t="s">
        <v>29</v>
      </c>
      <c r="L341" t="s">
        <v>88</v>
      </c>
      <c r="M341" t="s">
        <v>30</v>
      </c>
      <c r="N341" t="s">
        <v>30</v>
      </c>
      <c r="O341" t="s">
        <v>30</v>
      </c>
      <c r="P341" t="s">
        <v>30</v>
      </c>
      <c r="Q341" t="s">
        <v>30</v>
      </c>
      <c r="R341" t="s">
        <v>30</v>
      </c>
      <c r="S341" t="s">
        <v>30</v>
      </c>
      <c r="T341" t="s">
        <v>30</v>
      </c>
      <c r="U341" t="s">
        <v>30</v>
      </c>
      <c r="V341" t="s">
        <v>30</v>
      </c>
      <c r="W341" t="s">
        <v>40</v>
      </c>
      <c r="X341" t="s">
        <v>29</v>
      </c>
      <c r="Y341" t="s">
        <v>29</v>
      </c>
      <c r="Z341" t="s">
        <v>29</v>
      </c>
      <c r="AA341" t="s">
        <v>29</v>
      </c>
      <c r="AB341" t="s">
        <v>144</v>
      </c>
    </row>
    <row r="342" spans="1:28" outlineLevel="1" x14ac:dyDescent="0.45">
      <c r="A342">
        <v>5233829000</v>
      </c>
      <c r="B342" s="1">
        <v>44337</v>
      </c>
      <c r="C342" t="s">
        <v>2247</v>
      </c>
      <c r="D342" t="s">
        <v>2248</v>
      </c>
      <c r="E342" t="s">
        <v>302</v>
      </c>
      <c r="F342" t="s">
        <v>5651</v>
      </c>
      <c r="G342" t="s">
        <v>5786</v>
      </c>
      <c r="H342" s="9">
        <v>151922.95000000001</v>
      </c>
      <c r="J342" t="s">
        <v>28</v>
      </c>
      <c r="K342" t="s">
        <v>29</v>
      </c>
      <c r="L342" t="s">
        <v>88</v>
      </c>
      <c r="M342" t="s">
        <v>29</v>
      </c>
      <c r="N342" t="s">
        <v>29</v>
      </c>
      <c r="O342" t="s">
        <v>29</v>
      </c>
      <c r="P342" t="s">
        <v>30</v>
      </c>
      <c r="Q342" t="s">
        <v>29</v>
      </c>
      <c r="R342" t="s">
        <v>30</v>
      </c>
      <c r="S342" t="s">
        <v>30</v>
      </c>
      <c r="T342" t="s">
        <v>30</v>
      </c>
      <c r="U342" t="s">
        <v>30</v>
      </c>
      <c r="V342" t="s">
        <v>30</v>
      </c>
      <c r="W342" t="s">
        <v>40</v>
      </c>
      <c r="X342" t="s">
        <v>29</v>
      </c>
      <c r="Y342" t="s">
        <v>29</v>
      </c>
      <c r="Z342" t="s">
        <v>29</v>
      </c>
      <c r="AA342" t="s">
        <v>30</v>
      </c>
      <c r="AB342" t="s">
        <v>69</v>
      </c>
    </row>
    <row r="343" spans="1:28" outlineLevel="1" x14ac:dyDescent="0.45">
      <c r="A343">
        <v>8968399007</v>
      </c>
      <c r="B343" s="1">
        <v>44345</v>
      </c>
      <c r="C343" t="s">
        <v>5065</v>
      </c>
      <c r="D343" t="s">
        <v>5066</v>
      </c>
      <c r="E343" t="s">
        <v>302</v>
      </c>
      <c r="F343" t="s">
        <v>5651</v>
      </c>
      <c r="G343" t="s">
        <v>5795</v>
      </c>
      <c r="H343" s="9">
        <v>146223</v>
      </c>
      <c r="J343" t="s">
        <v>28</v>
      </c>
      <c r="K343" t="s">
        <v>29</v>
      </c>
      <c r="L343" t="s">
        <v>88</v>
      </c>
      <c r="M343" t="s">
        <v>30</v>
      </c>
      <c r="N343" t="s">
        <v>30</v>
      </c>
      <c r="O343" t="s">
        <v>30</v>
      </c>
      <c r="P343" t="s">
        <v>30</v>
      </c>
      <c r="Q343" t="s">
        <v>30</v>
      </c>
      <c r="R343" t="s">
        <v>30</v>
      </c>
      <c r="S343" t="s">
        <v>30</v>
      </c>
      <c r="T343" t="s">
        <v>30</v>
      </c>
      <c r="U343" t="s">
        <v>30</v>
      </c>
      <c r="V343" t="s">
        <v>30</v>
      </c>
      <c r="W343" t="s">
        <v>31</v>
      </c>
      <c r="X343" t="s">
        <v>29</v>
      </c>
      <c r="Y343" t="s">
        <v>29</v>
      </c>
      <c r="Z343" t="s">
        <v>29</v>
      </c>
      <c r="AA343" t="s">
        <v>29</v>
      </c>
      <c r="AB343" t="s">
        <v>32</v>
      </c>
    </row>
    <row r="344" spans="1:28" outlineLevel="1" x14ac:dyDescent="0.45">
      <c r="A344">
        <v>7531099003</v>
      </c>
      <c r="B344" s="1">
        <v>44341</v>
      </c>
      <c r="C344" t="s">
        <v>2780</v>
      </c>
      <c r="D344" t="s">
        <v>695</v>
      </c>
      <c r="E344" t="s">
        <v>302</v>
      </c>
      <c r="F344" t="s">
        <v>5651</v>
      </c>
      <c r="G344" t="s">
        <v>5772</v>
      </c>
      <c r="H344" s="9">
        <v>136479</v>
      </c>
      <c r="J344" t="s">
        <v>28</v>
      </c>
      <c r="K344" t="s">
        <v>29</v>
      </c>
      <c r="L344" t="s">
        <v>88</v>
      </c>
      <c r="M344" t="s">
        <v>30</v>
      </c>
      <c r="N344" t="s">
        <v>30</v>
      </c>
      <c r="O344" t="s">
        <v>30</v>
      </c>
      <c r="P344" t="s">
        <v>30</v>
      </c>
      <c r="Q344" t="s">
        <v>30</v>
      </c>
      <c r="R344" t="s">
        <v>30</v>
      </c>
      <c r="S344" t="s">
        <v>30</v>
      </c>
      <c r="T344" t="s">
        <v>30</v>
      </c>
      <c r="U344" t="s">
        <v>30</v>
      </c>
      <c r="V344" t="s">
        <v>30</v>
      </c>
      <c r="W344" t="s">
        <v>33</v>
      </c>
      <c r="X344" t="s">
        <v>29</v>
      </c>
      <c r="Y344" t="s">
        <v>30</v>
      </c>
      <c r="Z344" t="s">
        <v>29</v>
      </c>
      <c r="AA344" t="s">
        <v>29</v>
      </c>
      <c r="AB344" t="s">
        <v>32</v>
      </c>
    </row>
    <row r="345" spans="1:28" outlineLevel="1" x14ac:dyDescent="0.45">
      <c r="A345">
        <v>7876458907</v>
      </c>
      <c r="B345" s="1">
        <v>44327</v>
      </c>
      <c r="C345" t="s">
        <v>3881</v>
      </c>
      <c r="D345" t="s">
        <v>3882</v>
      </c>
      <c r="E345" t="s">
        <v>302</v>
      </c>
      <c r="F345" t="s">
        <v>5651</v>
      </c>
      <c r="G345" t="s">
        <v>5795</v>
      </c>
      <c r="H345" s="9">
        <v>129584</v>
      </c>
      <c r="J345" t="s">
        <v>28</v>
      </c>
      <c r="K345" t="s">
        <v>29</v>
      </c>
      <c r="L345" t="s">
        <v>88</v>
      </c>
      <c r="M345" t="s">
        <v>29</v>
      </c>
      <c r="N345" t="s">
        <v>30</v>
      </c>
      <c r="O345" t="s">
        <v>29</v>
      </c>
      <c r="P345" t="s">
        <v>30</v>
      </c>
      <c r="Q345" t="s">
        <v>29</v>
      </c>
      <c r="R345" t="s">
        <v>29</v>
      </c>
      <c r="S345" t="s">
        <v>30</v>
      </c>
      <c r="T345" t="s">
        <v>29</v>
      </c>
      <c r="U345" t="s">
        <v>30</v>
      </c>
      <c r="V345" t="s">
        <v>30</v>
      </c>
      <c r="W345" t="s">
        <v>60</v>
      </c>
      <c r="X345" t="s">
        <v>29</v>
      </c>
      <c r="Y345" t="s">
        <v>29</v>
      </c>
      <c r="Z345" t="s">
        <v>29</v>
      </c>
      <c r="AA345" t="s">
        <v>30</v>
      </c>
      <c r="AB345" t="s">
        <v>1314</v>
      </c>
    </row>
    <row r="346" spans="1:28" outlineLevel="1" x14ac:dyDescent="0.45">
      <c r="A346">
        <v>7544609000</v>
      </c>
      <c r="B346" s="1">
        <v>44341</v>
      </c>
      <c r="C346" t="s">
        <v>2939</v>
      </c>
      <c r="D346" t="s">
        <v>2940</v>
      </c>
      <c r="E346" t="s">
        <v>302</v>
      </c>
      <c r="F346" t="s">
        <v>5651</v>
      </c>
      <c r="G346" t="s">
        <v>5772</v>
      </c>
      <c r="H346" s="9">
        <v>122934.09</v>
      </c>
      <c r="J346" t="s">
        <v>28</v>
      </c>
      <c r="K346" t="s">
        <v>29</v>
      </c>
      <c r="L346" t="s">
        <v>88</v>
      </c>
      <c r="M346" t="s">
        <v>30</v>
      </c>
      <c r="N346" t="s">
        <v>30</v>
      </c>
      <c r="O346" t="s">
        <v>30</v>
      </c>
      <c r="P346" t="s">
        <v>30</v>
      </c>
      <c r="Q346" t="s">
        <v>30</v>
      </c>
      <c r="R346" t="s">
        <v>30</v>
      </c>
      <c r="S346" t="s">
        <v>30</v>
      </c>
      <c r="T346" t="s">
        <v>30</v>
      </c>
      <c r="U346" t="s">
        <v>30</v>
      </c>
      <c r="V346" t="s">
        <v>30</v>
      </c>
      <c r="W346" t="s">
        <v>31</v>
      </c>
      <c r="X346" t="s">
        <v>29</v>
      </c>
      <c r="Y346" t="s">
        <v>30</v>
      </c>
      <c r="Z346" t="s">
        <v>29</v>
      </c>
      <c r="AA346" t="s">
        <v>29</v>
      </c>
      <c r="AB346" t="s">
        <v>32</v>
      </c>
    </row>
    <row r="347" spans="1:28" outlineLevel="1" x14ac:dyDescent="0.45">
      <c r="A347">
        <v>8033849005</v>
      </c>
      <c r="B347" s="1">
        <v>44342</v>
      </c>
      <c r="C347" t="s">
        <v>4182</v>
      </c>
      <c r="D347" t="s">
        <v>4183</v>
      </c>
      <c r="E347" t="s">
        <v>302</v>
      </c>
      <c r="F347" t="s">
        <v>5651</v>
      </c>
      <c r="G347" t="s">
        <v>5689</v>
      </c>
      <c r="H347" s="9">
        <v>122622.9</v>
      </c>
      <c r="I347" t="s">
        <v>57</v>
      </c>
      <c r="J347" t="s">
        <v>28</v>
      </c>
      <c r="K347" t="s">
        <v>29</v>
      </c>
      <c r="L347" t="s">
        <v>88</v>
      </c>
      <c r="M347" t="s">
        <v>29</v>
      </c>
      <c r="N347" t="s">
        <v>30</v>
      </c>
      <c r="O347" t="s">
        <v>30</v>
      </c>
      <c r="P347" t="s">
        <v>30</v>
      </c>
      <c r="Q347" t="s">
        <v>30</v>
      </c>
      <c r="R347" t="s">
        <v>30</v>
      </c>
      <c r="S347" t="s">
        <v>30</v>
      </c>
      <c r="T347" t="s">
        <v>30</v>
      </c>
      <c r="U347" t="s">
        <v>30</v>
      </c>
      <c r="V347" t="s">
        <v>30</v>
      </c>
      <c r="W347" t="s">
        <v>40</v>
      </c>
      <c r="X347" t="s">
        <v>29</v>
      </c>
      <c r="Y347" t="s">
        <v>29</v>
      </c>
      <c r="Z347" t="s">
        <v>30</v>
      </c>
      <c r="AA347" t="s">
        <v>29</v>
      </c>
      <c r="AB347" t="s">
        <v>32</v>
      </c>
    </row>
    <row r="348" spans="1:28" outlineLevel="1" x14ac:dyDescent="0.45">
      <c r="A348">
        <v>7522919009</v>
      </c>
      <c r="B348" s="1">
        <v>44341</v>
      </c>
      <c r="C348" t="s">
        <v>2679</v>
      </c>
      <c r="D348" t="s">
        <v>2680</v>
      </c>
      <c r="E348" t="s">
        <v>302</v>
      </c>
      <c r="F348" t="s">
        <v>5651</v>
      </c>
      <c r="G348" t="s">
        <v>5786</v>
      </c>
      <c r="H348" s="9">
        <v>121359</v>
      </c>
      <c r="J348" t="s">
        <v>28</v>
      </c>
      <c r="K348" t="s">
        <v>29</v>
      </c>
      <c r="L348" t="s">
        <v>88</v>
      </c>
      <c r="M348" t="s">
        <v>29</v>
      </c>
      <c r="N348" t="s">
        <v>29</v>
      </c>
      <c r="O348" t="s">
        <v>29</v>
      </c>
      <c r="P348" t="s">
        <v>30</v>
      </c>
      <c r="Q348" t="s">
        <v>30</v>
      </c>
      <c r="R348" t="s">
        <v>30</v>
      </c>
      <c r="S348" t="s">
        <v>30</v>
      </c>
      <c r="T348" t="s">
        <v>30</v>
      </c>
      <c r="U348" t="s">
        <v>30</v>
      </c>
      <c r="V348" t="s">
        <v>30</v>
      </c>
      <c r="W348" t="s">
        <v>60</v>
      </c>
      <c r="X348" t="s">
        <v>29</v>
      </c>
      <c r="Y348" t="s">
        <v>29</v>
      </c>
      <c r="Z348" t="s">
        <v>29</v>
      </c>
      <c r="AA348" t="s">
        <v>30</v>
      </c>
      <c r="AB348" t="s">
        <v>45</v>
      </c>
    </row>
    <row r="349" spans="1:28" outlineLevel="1" x14ac:dyDescent="0.45">
      <c r="A349">
        <v>7533248901</v>
      </c>
      <c r="B349" s="1">
        <v>44323</v>
      </c>
      <c r="C349" t="s">
        <v>2812</v>
      </c>
      <c r="D349" t="s">
        <v>2813</v>
      </c>
      <c r="E349" t="s">
        <v>302</v>
      </c>
      <c r="F349" t="s">
        <v>5651</v>
      </c>
      <c r="G349" t="s">
        <v>5795</v>
      </c>
      <c r="H349" s="9">
        <v>117081</v>
      </c>
      <c r="J349" t="s">
        <v>28</v>
      </c>
      <c r="K349" t="s">
        <v>29</v>
      </c>
      <c r="L349" t="s">
        <v>88</v>
      </c>
      <c r="M349" t="s">
        <v>30</v>
      </c>
      <c r="N349" t="s">
        <v>30</v>
      </c>
      <c r="O349" t="s">
        <v>29</v>
      </c>
      <c r="P349" t="s">
        <v>30</v>
      </c>
      <c r="Q349" t="s">
        <v>30</v>
      </c>
      <c r="R349" t="s">
        <v>30</v>
      </c>
      <c r="S349" t="s">
        <v>30</v>
      </c>
      <c r="T349" t="s">
        <v>30</v>
      </c>
      <c r="U349" t="s">
        <v>30</v>
      </c>
      <c r="V349" t="s">
        <v>30</v>
      </c>
      <c r="W349" t="s">
        <v>31</v>
      </c>
      <c r="X349" t="s">
        <v>29</v>
      </c>
      <c r="Y349" t="s">
        <v>29</v>
      </c>
      <c r="Z349" t="s">
        <v>29</v>
      </c>
      <c r="AA349" t="s">
        <v>30</v>
      </c>
      <c r="AB349" t="s">
        <v>32</v>
      </c>
    </row>
    <row r="350" spans="1:28" outlineLevel="1" x14ac:dyDescent="0.45">
      <c r="A350">
        <v>2320049007</v>
      </c>
      <c r="B350" s="1">
        <v>44331</v>
      </c>
      <c r="C350" t="s">
        <v>775</v>
      </c>
      <c r="D350" t="s">
        <v>776</v>
      </c>
      <c r="E350" t="s">
        <v>302</v>
      </c>
      <c r="F350" t="s">
        <v>5651</v>
      </c>
      <c r="G350" t="s">
        <v>5786</v>
      </c>
      <c r="H350" s="9">
        <v>114645</v>
      </c>
      <c r="J350" t="s">
        <v>28</v>
      </c>
      <c r="K350" t="s">
        <v>29</v>
      </c>
      <c r="L350" t="s">
        <v>88</v>
      </c>
      <c r="M350" t="s">
        <v>30</v>
      </c>
      <c r="N350" t="s">
        <v>30</v>
      </c>
      <c r="O350" t="s">
        <v>29</v>
      </c>
      <c r="P350" t="s">
        <v>30</v>
      </c>
      <c r="Q350" t="s">
        <v>30</v>
      </c>
      <c r="R350" t="s">
        <v>30</v>
      </c>
      <c r="S350" t="s">
        <v>30</v>
      </c>
      <c r="T350" t="s">
        <v>30</v>
      </c>
      <c r="U350" t="s">
        <v>30</v>
      </c>
      <c r="V350" t="s">
        <v>30</v>
      </c>
      <c r="W350" t="s">
        <v>33</v>
      </c>
      <c r="X350" t="s">
        <v>29</v>
      </c>
      <c r="Y350" t="s">
        <v>29</v>
      </c>
      <c r="Z350" t="s">
        <v>29</v>
      </c>
      <c r="AA350" t="s">
        <v>30</v>
      </c>
      <c r="AB350" t="s">
        <v>32</v>
      </c>
    </row>
    <row r="351" spans="1:28" outlineLevel="1" x14ac:dyDescent="0.45">
      <c r="A351">
        <v>8918889003</v>
      </c>
      <c r="B351" s="1">
        <v>44345</v>
      </c>
      <c r="C351" t="s">
        <v>4843</v>
      </c>
      <c r="D351" t="s">
        <v>4844</v>
      </c>
      <c r="E351" t="s">
        <v>302</v>
      </c>
      <c r="F351" t="s">
        <v>5651</v>
      </c>
      <c r="G351" t="s">
        <v>5772</v>
      </c>
      <c r="H351" s="9">
        <v>111267.21</v>
      </c>
      <c r="I351" t="s">
        <v>213</v>
      </c>
      <c r="J351" t="s">
        <v>28</v>
      </c>
      <c r="K351" t="s">
        <v>29</v>
      </c>
      <c r="L351" t="s">
        <v>88</v>
      </c>
      <c r="M351" t="s">
        <v>29</v>
      </c>
      <c r="N351" t="s">
        <v>30</v>
      </c>
      <c r="O351" t="s">
        <v>29</v>
      </c>
      <c r="P351" t="s">
        <v>30</v>
      </c>
      <c r="Q351" t="s">
        <v>30</v>
      </c>
      <c r="R351" t="s">
        <v>30</v>
      </c>
      <c r="S351" t="s">
        <v>29</v>
      </c>
      <c r="T351" t="s">
        <v>30</v>
      </c>
      <c r="U351" t="s">
        <v>30</v>
      </c>
      <c r="V351" t="s">
        <v>30</v>
      </c>
      <c r="W351" t="s">
        <v>31</v>
      </c>
      <c r="X351" t="s">
        <v>29</v>
      </c>
      <c r="Y351" t="s">
        <v>29</v>
      </c>
      <c r="Z351" t="s">
        <v>29</v>
      </c>
      <c r="AA351" t="s">
        <v>29</v>
      </c>
      <c r="AB351" t="s">
        <v>32</v>
      </c>
    </row>
    <row r="352" spans="1:28" outlineLevel="1" x14ac:dyDescent="0.45">
      <c r="A352">
        <v>7618108904</v>
      </c>
      <c r="B352" s="1">
        <v>44323</v>
      </c>
      <c r="C352" t="s">
        <v>3507</v>
      </c>
      <c r="D352" t="s">
        <v>3508</v>
      </c>
      <c r="E352" t="s">
        <v>302</v>
      </c>
      <c r="F352" t="s">
        <v>5651</v>
      </c>
      <c r="G352" t="s">
        <v>5772</v>
      </c>
      <c r="H352" s="9">
        <v>108220.63</v>
      </c>
      <c r="J352" t="s">
        <v>28</v>
      </c>
      <c r="K352" t="s">
        <v>29</v>
      </c>
      <c r="L352" t="s">
        <v>88</v>
      </c>
      <c r="M352" t="s">
        <v>30</v>
      </c>
      <c r="N352" t="s">
        <v>29</v>
      </c>
      <c r="O352" t="s">
        <v>30</v>
      </c>
      <c r="P352" t="s">
        <v>29</v>
      </c>
      <c r="Q352" t="s">
        <v>29</v>
      </c>
      <c r="R352" t="s">
        <v>29</v>
      </c>
      <c r="S352" t="s">
        <v>30</v>
      </c>
      <c r="T352" t="s">
        <v>30</v>
      </c>
      <c r="U352" t="s">
        <v>29</v>
      </c>
      <c r="V352" t="s">
        <v>29</v>
      </c>
      <c r="W352" t="s">
        <v>31</v>
      </c>
      <c r="X352" t="s">
        <v>29</v>
      </c>
      <c r="Y352" t="s">
        <v>29</v>
      </c>
      <c r="Z352" t="s">
        <v>29</v>
      </c>
      <c r="AA352" t="s">
        <v>30</v>
      </c>
      <c r="AB352" t="s">
        <v>43</v>
      </c>
    </row>
    <row r="353" spans="1:28" outlineLevel="1" x14ac:dyDescent="0.45">
      <c r="A353">
        <v>8965739007</v>
      </c>
      <c r="B353" s="1">
        <v>44345</v>
      </c>
      <c r="C353" t="s">
        <v>5054</v>
      </c>
      <c r="D353" t="s">
        <v>5055</v>
      </c>
      <c r="E353" t="s">
        <v>302</v>
      </c>
      <c r="F353" t="s">
        <v>5651</v>
      </c>
      <c r="G353" t="s">
        <v>5772</v>
      </c>
      <c r="H353" s="9">
        <v>106242</v>
      </c>
      <c r="J353" t="s">
        <v>28</v>
      </c>
      <c r="K353" t="s">
        <v>29</v>
      </c>
      <c r="L353" t="s">
        <v>88</v>
      </c>
      <c r="M353" t="s">
        <v>29</v>
      </c>
      <c r="N353" t="s">
        <v>30</v>
      </c>
      <c r="O353" t="s">
        <v>29</v>
      </c>
      <c r="P353" t="s">
        <v>30</v>
      </c>
      <c r="Q353" t="s">
        <v>30</v>
      </c>
      <c r="R353" t="s">
        <v>30</v>
      </c>
      <c r="S353" t="s">
        <v>30</v>
      </c>
      <c r="T353" t="s">
        <v>30</v>
      </c>
      <c r="U353" t="s">
        <v>30</v>
      </c>
      <c r="V353" t="s">
        <v>30</v>
      </c>
      <c r="W353" t="s">
        <v>31</v>
      </c>
      <c r="X353" t="s">
        <v>29</v>
      </c>
      <c r="Y353" t="s">
        <v>29</v>
      </c>
      <c r="Z353" t="s">
        <v>29</v>
      </c>
      <c r="AA353" t="s">
        <v>29</v>
      </c>
      <c r="AB353" t="s">
        <v>59</v>
      </c>
    </row>
    <row r="354" spans="1:28" outlineLevel="1" x14ac:dyDescent="0.45">
      <c r="A354">
        <v>7574899007</v>
      </c>
      <c r="B354" s="1">
        <v>44341</v>
      </c>
      <c r="C354" t="s">
        <v>3274</v>
      </c>
      <c r="D354" t="s">
        <v>3275</v>
      </c>
      <c r="E354" t="s">
        <v>302</v>
      </c>
      <c r="F354" t="s">
        <v>5651</v>
      </c>
      <c r="G354" t="s">
        <v>5772</v>
      </c>
      <c r="H354" s="9">
        <v>106100</v>
      </c>
      <c r="J354" t="s">
        <v>28</v>
      </c>
      <c r="K354" t="s">
        <v>29</v>
      </c>
      <c r="L354" t="s">
        <v>88</v>
      </c>
      <c r="M354" t="s">
        <v>30</v>
      </c>
      <c r="N354" t="s">
        <v>30</v>
      </c>
      <c r="O354" t="s">
        <v>29</v>
      </c>
      <c r="P354" t="s">
        <v>30</v>
      </c>
      <c r="Q354" t="s">
        <v>30</v>
      </c>
      <c r="R354" t="s">
        <v>30</v>
      </c>
      <c r="S354" t="s">
        <v>30</v>
      </c>
      <c r="T354" t="s">
        <v>30</v>
      </c>
      <c r="U354" t="s">
        <v>30</v>
      </c>
      <c r="V354" t="s">
        <v>30</v>
      </c>
      <c r="W354" t="s">
        <v>40</v>
      </c>
      <c r="X354" t="s">
        <v>29</v>
      </c>
      <c r="Y354" t="s">
        <v>29</v>
      </c>
      <c r="Z354" t="s">
        <v>29</v>
      </c>
      <c r="AA354" t="s">
        <v>30</v>
      </c>
      <c r="AB354" t="s">
        <v>32</v>
      </c>
    </row>
    <row r="355" spans="1:28" outlineLevel="1" x14ac:dyDescent="0.45">
      <c r="A355">
        <v>2475659007</v>
      </c>
      <c r="B355" s="1">
        <v>44332</v>
      </c>
      <c r="C355" t="s">
        <v>1102</v>
      </c>
      <c r="D355" t="s">
        <v>1103</v>
      </c>
      <c r="E355" t="s">
        <v>302</v>
      </c>
      <c r="F355" t="s">
        <v>5651</v>
      </c>
      <c r="G355" t="s">
        <v>5795</v>
      </c>
      <c r="H355" s="9">
        <v>106077</v>
      </c>
      <c r="J355" t="s">
        <v>28</v>
      </c>
      <c r="K355" t="s">
        <v>29</v>
      </c>
      <c r="L355" t="s">
        <v>88</v>
      </c>
      <c r="M355" t="s">
        <v>29</v>
      </c>
      <c r="N355" t="s">
        <v>29</v>
      </c>
      <c r="O355" t="s">
        <v>29</v>
      </c>
      <c r="P355" t="s">
        <v>30</v>
      </c>
      <c r="Q355" t="s">
        <v>30</v>
      </c>
      <c r="R355" t="s">
        <v>30</v>
      </c>
      <c r="S355" t="s">
        <v>30</v>
      </c>
      <c r="T355" t="s">
        <v>30</v>
      </c>
      <c r="U355" t="s">
        <v>30</v>
      </c>
      <c r="V355" t="s">
        <v>30</v>
      </c>
      <c r="W355" t="s">
        <v>33</v>
      </c>
      <c r="X355" t="s">
        <v>29</v>
      </c>
      <c r="Y355" t="s">
        <v>30</v>
      </c>
      <c r="Z355" t="s">
        <v>29</v>
      </c>
      <c r="AA355" t="s">
        <v>29</v>
      </c>
      <c r="AB355" t="s">
        <v>32</v>
      </c>
    </row>
    <row r="356" spans="1:28" outlineLevel="1" x14ac:dyDescent="0.45">
      <c r="A356">
        <v>7664508907</v>
      </c>
      <c r="B356" s="1">
        <v>44323</v>
      </c>
      <c r="C356" t="s">
        <v>3783</v>
      </c>
      <c r="D356" t="s">
        <v>3784</v>
      </c>
      <c r="E356" t="s">
        <v>302</v>
      </c>
      <c r="F356" t="s">
        <v>5651</v>
      </c>
      <c r="G356" t="s">
        <v>5786</v>
      </c>
      <c r="H356" s="9">
        <v>97722.98</v>
      </c>
      <c r="J356" t="s">
        <v>28</v>
      </c>
      <c r="K356" t="s">
        <v>29</v>
      </c>
      <c r="L356" t="s">
        <v>88</v>
      </c>
      <c r="M356" t="s">
        <v>29</v>
      </c>
      <c r="N356" t="s">
        <v>29</v>
      </c>
      <c r="O356" t="s">
        <v>29</v>
      </c>
      <c r="P356" t="s">
        <v>29</v>
      </c>
      <c r="Q356" t="s">
        <v>30</v>
      </c>
      <c r="R356" t="s">
        <v>30</v>
      </c>
      <c r="S356" t="s">
        <v>30</v>
      </c>
      <c r="T356" t="s">
        <v>29</v>
      </c>
      <c r="U356" t="s">
        <v>30</v>
      </c>
      <c r="V356" t="s">
        <v>29</v>
      </c>
      <c r="W356" t="s">
        <v>31</v>
      </c>
      <c r="X356" t="s">
        <v>29</v>
      </c>
      <c r="Y356" t="s">
        <v>30</v>
      </c>
      <c r="Z356" t="s">
        <v>29</v>
      </c>
      <c r="AA356" t="s">
        <v>30</v>
      </c>
      <c r="AB356" t="s">
        <v>32</v>
      </c>
    </row>
    <row r="357" spans="1:28" outlineLevel="1" x14ac:dyDescent="0.45">
      <c r="A357">
        <v>2226429007</v>
      </c>
      <c r="B357" s="1">
        <v>44330</v>
      </c>
      <c r="C357" t="s">
        <v>680</v>
      </c>
      <c r="D357" t="s">
        <v>681</v>
      </c>
      <c r="E357" t="s">
        <v>302</v>
      </c>
      <c r="F357" t="s">
        <v>5651</v>
      </c>
      <c r="G357" t="s">
        <v>5689</v>
      </c>
      <c r="H357" s="9">
        <v>88449</v>
      </c>
      <c r="J357" t="s">
        <v>28</v>
      </c>
      <c r="K357" t="s">
        <v>29</v>
      </c>
      <c r="L357" t="s">
        <v>88</v>
      </c>
      <c r="M357" t="s">
        <v>29</v>
      </c>
      <c r="N357" t="s">
        <v>29</v>
      </c>
      <c r="O357" t="s">
        <v>29</v>
      </c>
      <c r="P357" t="s">
        <v>30</v>
      </c>
      <c r="Q357" t="s">
        <v>29</v>
      </c>
      <c r="R357" t="s">
        <v>29</v>
      </c>
      <c r="S357" t="s">
        <v>30</v>
      </c>
      <c r="T357" t="s">
        <v>30</v>
      </c>
      <c r="U357" t="s">
        <v>30</v>
      </c>
      <c r="V357" t="s">
        <v>30</v>
      </c>
      <c r="W357" t="s">
        <v>40</v>
      </c>
      <c r="X357" t="s">
        <v>29</v>
      </c>
      <c r="Y357" t="s">
        <v>30</v>
      </c>
      <c r="Z357" t="s">
        <v>29</v>
      </c>
      <c r="AA357" t="s">
        <v>30</v>
      </c>
      <c r="AB357" t="s">
        <v>32</v>
      </c>
    </row>
    <row r="358" spans="1:28" outlineLevel="1" x14ac:dyDescent="0.45">
      <c r="A358">
        <v>8864389010</v>
      </c>
      <c r="B358" s="1">
        <v>44345</v>
      </c>
      <c r="C358" t="s">
        <v>4587</v>
      </c>
      <c r="D358" t="s">
        <v>4588</v>
      </c>
      <c r="E358" t="s">
        <v>302</v>
      </c>
      <c r="F358" t="s">
        <v>5651</v>
      </c>
      <c r="G358" t="s">
        <v>5786</v>
      </c>
      <c r="H358" s="9">
        <v>87665</v>
      </c>
      <c r="J358" t="s">
        <v>28</v>
      </c>
      <c r="K358" t="s">
        <v>29</v>
      </c>
      <c r="L358" t="s">
        <v>88</v>
      </c>
      <c r="M358" t="s">
        <v>30</v>
      </c>
      <c r="N358" t="s">
        <v>30</v>
      </c>
      <c r="O358" t="s">
        <v>30</v>
      </c>
      <c r="P358" t="s">
        <v>30</v>
      </c>
      <c r="Q358" t="s">
        <v>30</v>
      </c>
      <c r="R358" t="s">
        <v>30</v>
      </c>
      <c r="S358" t="s">
        <v>30</v>
      </c>
      <c r="T358" t="s">
        <v>30</v>
      </c>
      <c r="U358" t="s">
        <v>30</v>
      </c>
      <c r="V358" t="s">
        <v>30</v>
      </c>
      <c r="W358" t="s">
        <v>31</v>
      </c>
      <c r="X358" t="s">
        <v>29</v>
      </c>
      <c r="Y358" t="s">
        <v>29</v>
      </c>
      <c r="Z358" t="s">
        <v>29</v>
      </c>
      <c r="AA358" t="s">
        <v>29</v>
      </c>
      <c r="AB358" t="s">
        <v>32</v>
      </c>
    </row>
    <row r="359" spans="1:28" outlineLevel="1" x14ac:dyDescent="0.45">
      <c r="A359">
        <v>7605128900</v>
      </c>
      <c r="B359" s="1">
        <v>44323</v>
      </c>
      <c r="C359" t="s">
        <v>1030</v>
      </c>
      <c r="D359" t="s">
        <v>3423</v>
      </c>
      <c r="E359" t="s">
        <v>302</v>
      </c>
      <c r="F359" t="s">
        <v>5651</v>
      </c>
      <c r="G359" t="s">
        <v>5795</v>
      </c>
      <c r="H359" s="9">
        <v>82420</v>
      </c>
      <c r="J359" t="s">
        <v>28</v>
      </c>
      <c r="K359" t="s">
        <v>29</v>
      </c>
      <c r="L359" t="s">
        <v>88</v>
      </c>
      <c r="M359" t="s">
        <v>29</v>
      </c>
      <c r="N359" t="s">
        <v>30</v>
      </c>
      <c r="O359" t="s">
        <v>30</v>
      </c>
      <c r="P359" t="s">
        <v>30</v>
      </c>
      <c r="Q359" t="s">
        <v>30</v>
      </c>
      <c r="R359" t="s">
        <v>30</v>
      </c>
      <c r="S359" t="s">
        <v>30</v>
      </c>
      <c r="T359" t="s">
        <v>30</v>
      </c>
      <c r="U359" t="s">
        <v>30</v>
      </c>
      <c r="V359" t="s">
        <v>30</v>
      </c>
      <c r="W359" t="s">
        <v>31</v>
      </c>
      <c r="X359" t="s">
        <v>29</v>
      </c>
      <c r="Y359" t="s">
        <v>30</v>
      </c>
      <c r="Z359" t="s">
        <v>29</v>
      </c>
      <c r="AA359" t="s">
        <v>29</v>
      </c>
      <c r="AB359" t="s">
        <v>32</v>
      </c>
    </row>
    <row r="360" spans="1:28" outlineLevel="1" x14ac:dyDescent="0.45">
      <c r="A360">
        <v>7531919000</v>
      </c>
      <c r="B360" s="1">
        <v>44341</v>
      </c>
      <c r="C360" t="s">
        <v>2794</v>
      </c>
      <c r="D360" t="s">
        <v>2795</v>
      </c>
      <c r="E360" t="s">
        <v>302</v>
      </c>
      <c r="F360" t="s">
        <v>5651</v>
      </c>
      <c r="G360" t="s">
        <v>5786</v>
      </c>
      <c r="H360" s="9">
        <v>81677.91</v>
      </c>
      <c r="J360" t="s">
        <v>28</v>
      </c>
      <c r="K360" t="s">
        <v>29</v>
      </c>
      <c r="L360" t="s">
        <v>88</v>
      </c>
      <c r="M360" t="s">
        <v>29</v>
      </c>
      <c r="N360" t="s">
        <v>30</v>
      </c>
      <c r="O360" t="s">
        <v>29</v>
      </c>
      <c r="P360" t="s">
        <v>29</v>
      </c>
      <c r="Q360" t="s">
        <v>30</v>
      </c>
      <c r="R360" t="s">
        <v>30</v>
      </c>
      <c r="S360" t="s">
        <v>30</v>
      </c>
      <c r="T360" t="s">
        <v>30</v>
      </c>
      <c r="U360" t="s">
        <v>30</v>
      </c>
      <c r="V360" t="s">
        <v>30</v>
      </c>
      <c r="W360" t="s">
        <v>40</v>
      </c>
      <c r="X360" t="s">
        <v>29</v>
      </c>
      <c r="Y360" t="s">
        <v>29</v>
      </c>
      <c r="Z360" t="s">
        <v>29</v>
      </c>
      <c r="AA360" t="s">
        <v>30</v>
      </c>
      <c r="AB360" t="s">
        <v>32</v>
      </c>
    </row>
    <row r="361" spans="1:28" outlineLevel="1" x14ac:dyDescent="0.45">
      <c r="A361">
        <v>7570899010</v>
      </c>
      <c r="B361" s="1">
        <v>44341</v>
      </c>
      <c r="C361" t="s">
        <v>3239</v>
      </c>
      <c r="D361" t="s">
        <v>3240</v>
      </c>
      <c r="E361" t="s">
        <v>302</v>
      </c>
      <c r="F361" t="s">
        <v>5651</v>
      </c>
      <c r="G361" t="s">
        <v>5689</v>
      </c>
      <c r="H361" s="9">
        <v>79839.679999999993</v>
      </c>
      <c r="I361" t="s">
        <v>57</v>
      </c>
      <c r="J361" t="s">
        <v>28</v>
      </c>
      <c r="K361" t="s">
        <v>29</v>
      </c>
      <c r="L361" t="s">
        <v>88</v>
      </c>
      <c r="M361" t="s">
        <v>29</v>
      </c>
      <c r="N361" t="s">
        <v>30</v>
      </c>
      <c r="O361" t="s">
        <v>30</v>
      </c>
      <c r="P361" t="s">
        <v>30</v>
      </c>
      <c r="Q361" t="s">
        <v>30</v>
      </c>
      <c r="R361" t="s">
        <v>30</v>
      </c>
      <c r="S361" t="s">
        <v>30</v>
      </c>
      <c r="T361" t="s">
        <v>30</v>
      </c>
      <c r="U361" t="s">
        <v>30</v>
      </c>
      <c r="V361" t="s">
        <v>30</v>
      </c>
      <c r="W361" t="s">
        <v>40</v>
      </c>
      <c r="X361" t="s">
        <v>29</v>
      </c>
      <c r="Y361" t="s">
        <v>29</v>
      </c>
      <c r="Z361" t="s">
        <v>30</v>
      </c>
      <c r="AA361" t="s">
        <v>29</v>
      </c>
      <c r="AB361" t="s">
        <v>32</v>
      </c>
    </row>
    <row r="362" spans="1:28" outlineLevel="1" x14ac:dyDescent="0.45">
      <c r="A362">
        <v>4884019003</v>
      </c>
      <c r="B362" s="1">
        <v>44336</v>
      </c>
      <c r="C362" t="s">
        <v>1951</v>
      </c>
      <c r="D362" t="s">
        <v>1952</v>
      </c>
      <c r="E362" t="s">
        <v>302</v>
      </c>
      <c r="F362" t="s">
        <v>5651</v>
      </c>
      <c r="G362" t="s">
        <v>5772</v>
      </c>
      <c r="H362" s="9">
        <v>77490.81</v>
      </c>
      <c r="J362" t="s">
        <v>28</v>
      </c>
      <c r="K362" t="s">
        <v>29</v>
      </c>
      <c r="L362" t="s">
        <v>88</v>
      </c>
      <c r="M362" t="s">
        <v>29</v>
      </c>
      <c r="N362" t="s">
        <v>30</v>
      </c>
      <c r="O362" t="s">
        <v>29</v>
      </c>
      <c r="P362" t="s">
        <v>30</v>
      </c>
      <c r="Q362" t="s">
        <v>30</v>
      </c>
      <c r="R362" t="s">
        <v>30</v>
      </c>
      <c r="S362" t="s">
        <v>30</v>
      </c>
      <c r="T362" t="s">
        <v>30</v>
      </c>
      <c r="U362" t="s">
        <v>30</v>
      </c>
      <c r="V362" t="s">
        <v>30</v>
      </c>
      <c r="W362" t="s">
        <v>60</v>
      </c>
      <c r="X362" t="s">
        <v>29</v>
      </c>
      <c r="Y362" t="s">
        <v>29</v>
      </c>
      <c r="Z362" t="s">
        <v>29</v>
      </c>
      <c r="AA362" t="s">
        <v>30</v>
      </c>
      <c r="AB362" t="s">
        <v>43</v>
      </c>
    </row>
    <row r="363" spans="1:28" outlineLevel="1" x14ac:dyDescent="0.45">
      <c r="A363">
        <v>8036159005</v>
      </c>
      <c r="B363" s="1">
        <v>44342</v>
      </c>
      <c r="C363" t="s">
        <v>4197</v>
      </c>
      <c r="D363" t="s">
        <v>4198</v>
      </c>
      <c r="E363" t="s">
        <v>302</v>
      </c>
      <c r="F363" t="s">
        <v>5651</v>
      </c>
      <c r="G363" t="s">
        <v>5795</v>
      </c>
      <c r="H363" s="9">
        <v>76452</v>
      </c>
      <c r="J363" t="s">
        <v>28</v>
      </c>
      <c r="K363" t="s">
        <v>29</v>
      </c>
      <c r="L363" t="s">
        <v>88</v>
      </c>
      <c r="M363" t="s">
        <v>29</v>
      </c>
      <c r="N363" t="s">
        <v>29</v>
      </c>
      <c r="O363" t="s">
        <v>29</v>
      </c>
      <c r="P363" t="s">
        <v>30</v>
      </c>
      <c r="Q363" t="s">
        <v>30</v>
      </c>
      <c r="R363" t="s">
        <v>30</v>
      </c>
      <c r="S363" t="s">
        <v>30</v>
      </c>
      <c r="T363" t="s">
        <v>30</v>
      </c>
      <c r="U363" t="s">
        <v>30</v>
      </c>
      <c r="V363" t="s">
        <v>30</v>
      </c>
      <c r="W363" t="s">
        <v>270</v>
      </c>
      <c r="X363" t="s">
        <v>29</v>
      </c>
      <c r="Y363" t="s">
        <v>30</v>
      </c>
      <c r="Z363" t="s">
        <v>29</v>
      </c>
      <c r="AA363" t="s">
        <v>29</v>
      </c>
      <c r="AB363" t="s">
        <v>32</v>
      </c>
    </row>
    <row r="364" spans="1:28" outlineLevel="1" x14ac:dyDescent="0.45">
      <c r="A364">
        <v>2237879008</v>
      </c>
      <c r="B364" s="1">
        <v>44330</v>
      </c>
      <c r="C364" t="s">
        <v>742</v>
      </c>
      <c r="D364" t="s">
        <v>743</v>
      </c>
      <c r="E364" t="s">
        <v>302</v>
      </c>
      <c r="F364" t="s">
        <v>5651</v>
      </c>
      <c r="G364" t="s">
        <v>5689</v>
      </c>
      <c r="H364" s="9">
        <v>71894.83</v>
      </c>
      <c r="I364" t="s">
        <v>35</v>
      </c>
      <c r="J364" t="s">
        <v>28</v>
      </c>
      <c r="K364" t="s">
        <v>29</v>
      </c>
      <c r="L364" t="s">
        <v>88</v>
      </c>
      <c r="M364" t="s">
        <v>29</v>
      </c>
      <c r="N364" t="s">
        <v>29</v>
      </c>
      <c r="O364" t="s">
        <v>29</v>
      </c>
      <c r="P364" t="s">
        <v>29</v>
      </c>
      <c r="Q364" t="s">
        <v>29</v>
      </c>
      <c r="R364" t="s">
        <v>30</v>
      </c>
      <c r="S364" t="s">
        <v>29</v>
      </c>
      <c r="T364" t="s">
        <v>29</v>
      </c>
      <c r="U364" t="s">
        <v>29</v>
      </c>
      <c r="V364" t="s">
        <v>29</v>
      </c>
      <c r="W364" t="s">
        <v>31</v>
      </c>
      <c r="X364" t="s">
        <v>29</v>
      </c>
      <c r="Y364" t="s">
        <v>29</v>
      </c>
      <c r="Z364" t="s">
        <v>29</v>
      </c>
      <c r="AA364" t="s">
        <v>30</v>
      </c>
      <c r="AB364" t="s">
        <v>32</v>
      </c>
    </row>
    <row r="365" spans="1:28" outlineLevel="1" x14ac:dyDescent="0.45">
      <c r="A365">
        <v>9880349003</v>
      </c>
      <c r="B365" s="1">
        <v>44351</v>
      </c>
      <c r="C365" t="s">
        <v>5238</v>
      </c>
      <c r="D365" t="s">
        <v>5239</v>
      </c>
      <c r="E365" t="s">
        <v>302</v>
      </c>
      <c r="F365" t="s">
        <v>5651</v>
      </c>
      <c r="G365" t="s">
        <v>5772</v>
      </c>
      <c r="H365" s="9">
        <v>68966</v>
      </c>
      <c r="I365" t="s">
        <v>35</v>
      </c>
      <c r="J365" t="s">
        <v>28</v>
      </c>
      <c r="K365" t="s">
        <v>29</v>
      </c>
      <c r="L365" t="s">
        <v>88</v>
      </c>
      <c r="M365" t="s">
        <v>29</v>
      </c>
      <c r="N365" t="s">
        <v>29</v>
      </c>
      <c r="O365" t="s">
        <v>29</v>
      </c>
      <c r="P365" t="s">
        <v>30</v>
      </c>
      <c r="Q365" t="s">
        <v>30</v>
      </c>
      <c r="R365" t="s">
        <v>30</v>
      </c>
      <c r="S365" t="s">
        <v>30</v>
      </c>
      <c r="T365" t="s">
        <v>30</v>
      </c>
      <c r="U365" t="s">
        <v>30</v>
      </c>
      <c r="V365" t="s">
        <v>30</v>
      </c>
      <c r="W365" t="s">
        <v>40</v>
      </c>
      <c r="X365" t="s">
        <v>29</v>
      </c>
      <c r="Y365" t="s">
        <v>29</v>
      </c>
      <c r="Z365" t="s">
        <v>29</v>
      </c>
      <c r="AA365" t="s">
        <v>29</v>
      </c>
      <c r="AB365" t="s">
        <v>32</v>
      </c>
    </row>
    <row r="366" spans="1:28" outlineLevel="1" x14ac:dyDescent="0.45">
      <c r="A366">
        <v>7586198903</v>
      </c>
      <c r="B366" s="1">
        <v>44323</v>
      </c>
      <c r="C366" t="s">
        <v>3322</v>
      </c>
      <c r="D366" t="s">
        <v>3323</v>
      </c>
      <c r="E366" t="s">
        <v>302</v>
      </c>
      <c r="F366" t="s">
        <v>5651</v>
      </c>
      <c r="G366" t="s">
        <v>5689</v>
      </c>
      <c r="H366" s="9">
        <v>68909</v>
      </c>
      <c r="J366" t="s">
        <v>28</v>
      </c>
      <c r="K366" t="s">
        <v>29</v>
      </c>
      <c r="L366" t="s">
        <v>88</v>
      </c>
      <c r="M366" t="s">
        <v>29</v>
      </c>
      <c r="N366" t="s">
        <v>29</v>
      </c>
      <c r="O366" t="s">
        <v>29</v>
      </c>
      <c r="P366" t="s">
        <v>30</v>
      </c>
      <c r="Q366" t="s">
        <v>30</v>
      </c>
      <c r="R366" t="s">
        <v>30</v>
      </c>
      <c r="S366" t="s">
        <v>30</v>
      </c>
      <c r="T366" t="s">
        <v>30</v>
      </c>
      <c r="U366" t="s">
        <v>30</v>
      </c>
      <c r="V366" t="s">
        <v>30</v>
      </c>
      <c r="W366" t="s">
        <v>40</v>
      </c>
      <c r="X366" t="s">
        <v>29</v>
      </c>
      <c r="Y366" t="s">
        <v>30</v>
      </c>
      <c r="Z366" t="s">
        <v>29</v>
      </c>
      <c r="AA366" t="s">
        <v>29</v>
      </c>
      <c r="AB366" t="s">
        <v>32</v>
      </c>
    </row>
    <row r="367" spans="1:28" outlineLevel="1" x14ac:dyDescent="0.45">
      <c r="A367">
        <v>7651948900</v>
      </c>
      <c r="B367" s="1">
        <v>44323</v>
      </c>
      <c r="C367" t="s">
        <v>3711</v>
      </c>
      <c r="D367" t="s">
        <v>3712</v>
      </c>
      <c r="E367" t="s">
        <v>302</v>
      </c>
      <c r="F367" t="s">
        <v>5651</v>
      </c>
      <c r="G367" t="s">
        <v>5795</v>
      </c>
      <c r="H367" s="9">
        <v>68412.84</v>
      </c>
      <c r="J367" t="s">
        <v>28</v>
      </c>
      <c r="K367" t="s">
        <v>29</v>
      </c>
      <c r="L367" t="s">
        <v>88</v>
      </c>
      <c r="M367" t="s">
        <v>29</v>
      </c>
      <c r="N367" t="s">
        <v>29</v>
      </c>
      <c r="O367" t="s">
        <v>29</v>
      </c>
      <c r="P367" t="s">
        <v>30</v>
      </c>
      <c r="Q367" t="s">
        <v>30</v>
      </c>
      <c r="R367" t="s">
        <v>30</v>
      </c>
      <c r="S367" t="s">
        <v>30</v>
      </c>
      <c r="T367" t="s">
        <v>30</v>
      </c>
      <c r="U367" t="s">
        <v>30</v>
      </c>
      <c r="V367" t="s">
        <v>30</v>
      </c>
      <c r="W367" t="s">
        <v>31</v>
      </c>
      <c r="X367" t="s">
        <v>29</v>
      </c>
      <c r="Y367" t="s">
        <v>29</v>
      </c>
      <c r="Z367" t="s">
        <v>29</v>
      </c>
      <c r="AA367" t="s">
        <v>30</v>
      </c>
      <c r="AB367" t="s">
        <v>228</v>
      </c>
    </row>
    <row r="368" spans="1:28" outlineLevel="1" x14ac:dyDescent="0.45">
      <c r="A368">
        <v>9918169004</v>
      </c>
      <c r="B368" s="1">
        <v>44351</v>
      </c>
      <c r="C368" t="s">
        <v>5426</v>
      </c>
      <c r="D368" t="s">
        <v>5427</v>
      </c>
      <c r="E368" t="s">
        <v>302</v>
      </c>
      <c r="F368" t="s">
        <v>5651</v>
      </c>
      <c r="G368" t="s">
        <v>5689</v>
      </c>
      <c r="H368" s="9">
        <v>66991.429999999993</v>
      </c>
      <c r="I368" t="s">
        <v>2275</v>
      </c>
      <c r="J368" t="s">
        <v>28</v>
      </c>
      <c r="K368" t="s">
        <v>29</v>
      </c>
      <c r="L368" t="s">
        <v>88</v>
      </c>
      <c r="M368" t="s">
        <v>29</v>
      </c>
      <c r="N368" t="s">
        <v>29</v>
      </c>
      <c r="O368" t="s">
        <v>29</v>
      </c>
      <c r="P368" t="s">
        <v>30</v>
      </c>
      <c r="Q368" t="s">
        <v>30</v>
      </c>
      <c r="R368" t="s">
        <v>30</v>
      </c>
      <c r="S368" t="s">
        <v>30</v>
      </c>
      <c r="T368" t="s">
        <v>30</v>
      </c>
      <c r="U368" t="s">
        <v>30</v>
      </c>
      <c r="V368" t="s">
        <v>30</v>
      </c>
      <c r="W368" t="s">
        <v>40</v>
      </c>
      <c r="X368" t="s">
        <v>29</v>
      </c>
      <c r="Y368" t="s">
        <v>29</v>
      </c>
      <c r="Z368" t="s">
        <v>29</v>
      </c>
      <c r="AA368" t="s">
        <v>29</v>
      </c>
      <c r="AB368" t="s">
        <v>32</v>
      </c>
    </row>
    <row r="369" spans="1:28" outlineLevel="1" x14ac:dyDescent="0.45">
      <c r="A369">
        <v>8976799009</v>
      </c>
      <c r="B369" s="1">
        <v>44345</v>
      </c>
      <c r="C369" t="s">
        <v>5119</v>
      </c>
      <c r="D369" t="s">
        <v>5120</v>
      </c>
      <c r="E369" t="s">
        <v>302</v>
      </c>
      <c r="F369" t="s">
        <v>5651</v>
      </c>
      <c r="G369" t="s">
        <v>5689</v>
      </c>
      <c r="H369" s="9">
        <v>61091.89</v>
      </c>
      <c r="J369" t="s">
        <v>28</v>
      </c>
      <c r="K369" t="s">
        <v>29</v>
      </c>
      <c r="L369" t="s">
        <v>88</v>
      </c>
      <c r="M369" t="s">
        <v>30</v>
      </c>
      <c r="N369" t="s">
        <v>29</v>
      </c>
      <c r="O369" t="s">
        <v>30</v>
      </c>
      <c r="P369" t="s">
        <v>30</v>
      </c>
      <c r="Q369" t="s">
        <v>30</v>
      </c>
      <c r="R369" t="s">
        <v>30</v>
      </c>
      <c r="S369" t="s">
        <v>30</v>
      </c>
      <c r="T369" t="s">
        <v>30</v>
      </c>
      <c r="U369" t="s">
        <v>30</v>
      </c>
      <c r="V369" t="s">
        <v>30</v>
      </c>
      <c r="W369" t="s">
        <v>31</v>
      </c>
      <c r="X369" t="s">
        <v>29</v>
      </c>
      <c r="Y369" t="s">
        <v>29</v>
      </c>
      <c r="Z369" t="s">
        <v>29</v>
      </c>
      <c r="AA369" t="s">
        <v>29</v>
      </c>
      <c r="AB369" t="s">
        <v>38</v>
      </c>
    </row>
    <row r="370" spans="1:28" outlineLevel="1" x14ac:dyDescent="0.45">
      <c r="A370">
        <v>7648958902</v>
      </c>
      <c r="B370" s="1">
        <v>44323</v>
      </c>
      <c r="C370" t="s">
        <v>3687</v>
      </c>
      <c r="D370" t="s">
        <v>3688</v>
      </c>
      <c r="E370" t="s">
        <v>302</v>
      </c>
      <c r="F370" t="s">
        <v>5651</v>
      </c>
      <c r="G370" t="s">
        <v>5786</v>
      </c>
      <c r="H370" s="9">
        <v>55407.96</v>
      </c>
      <c r="J370" t="s">
        <v>28</v>
      </c>
      <c r="K370" t="s">
        <v>29</v>
      </c>
      <c r="L370" t="s">
        <v>88</v>
      </c>
      <c r="M370" t="s">
        <v>29</v>
      </c>
      <c r="N370" t="s">
        <v>30</v>
      </c>
      <c r="O370" t="s">
        <v>29</v>
      </c>
      <c r="P370" t="s">
        <v>30</v>
      </c>
      <c r="Q370" t="s">
        <v>30</v>
      </c>
      <c r="R370" t="s">
        <v>30</v>
      </c>
      <c r="S370" t="s">
        <v>30</v>
      </c>
      <c r="T370" t="s">
        <v>30</v>
      </c>
      <c r="U370" t="s">
        <v>30</v>
      </c>
      <c r="V370" t="s">
        <v>30</v>
      </c>
      <c r="W370" t="s">
        <v>31</v>
      </c>
      <c r="X370" t="s">
        <v>29</v>
      </c>
      <c r="Y370" t="s">
        <v>30</v>
      </c>
      <c r="Z370" t="s">
        <v>29</v>
      </c>
      <c r="AA370" t="s">
        <v>29</v>
      </c>
      <c r="AB370" t="s">
        <v>32</v>
      </c>
    </row>
    <row r="371" spans="1:28" outlineLevel="1" x14ac:dyDescent="0.45">
      <c r="A371">
        <v>7518159003</v>
      </c>
      <c r="B371" s="1">
        <v>44341</v>
      </c>
      <c r="C371" t="s">
        <v>2638</v>
      </c>
      <c r="D371" t="s">
        <v>2639</v>
      </c>
      <c r="E371" t="s">
        <v>302</v>
      </c>
      <c r="F371" t="s">
        <v>5651</v>
      </c>
      <c r="G371" t="s">
        <v>5795</v>
      </c>
      <c r="H371" s="9">
        <v>50565</v>
      </c>
      <c r="J371" t="s">
        <v>28</v>
      </c>
      <c r="K371" t="s">
        <v>29</v>
      </c>
      <c r="L371" t="s">
        <v>88</v>
      </c>
      <c r="M371" t="s">
        <v>30</v>
      </c>
      <c r="N371" t="s">
        <v>30</v>
      </c>
      <c r="O371" t="s">
        <v>30</v>
      </c>
      <c r="P371" t="s">
        <v>30</v>
      </c>
      <c r="Q371" t="s">
        <v>30</v>
      </c>
      <c r="R371" t="s">
        <v>30</v>
      </c>
      <c r="S371" t="s">
        <v>30</v>
      </c>
      <c r="T371" t="s">
        <v>30</v>
      </c>
      <c r="U371" t="s">
        <v>30</v>
      </c>
      <c r="V371" t="s">
        <v>30</v>
      </c>
      <c r="W371" t="s">
        <v>40</v>
      </c>
      <c r="X371" t="s">
        <v>29</v>
      </c>
      <c r="Y371" t="s">
        <v>30</v>
      </c>
      <c r="Z371" t="s">
        <v>29</v>
      </c>
      <c r="AA371" t="s">
        <v>29</v>
      </c>
      <c r="AB371" t="s">
        <v>32</v>
      </c>
    </row>
    <row r="372" spans="1:28" outlineLevel="1" x14ac:dyDescent="0.45">
      <c r="A372">
        <v>7606898910</v>
      </c>
      <c r="B372" s="1">
        <v>44323</v>
      </c>
      <c r="C372" t="s">
        <v>3438</v>
      </c>
      <c r="D372" t="s">
        <v>3439</v>
      </c>
      <c r="E372" t="s">
        <v>302</v>
      </c>
      <c r="F372" t="s">
        <v>5651</v>
      </c>
      <c r="G372" t="s">
        <v>5689</v>
      </c>
      <c r="H372" s="9">
        <v>47605.5</v>
      </c>
      <c r="J372" t="s">
        <v>28</v>
      </c>
      <c r="K372" t="s">
        <v>29</v>
      </c>
      <c r="L372" t="s">
        <v>88</v>
      </c>
      <c r="M372" t="s">
        <v>29</v>
      </c>
      <c r="N372" t="s">
        <v>29</v>
      </c>
      <c r="O372" t="s">
        <v>29</v>
      </c>
      <c r="P372" t="s">
        <v>29</v>
      </c>
      <c r="Q372" t="s">
        <v>29</v>
      </c>
      <c r="R372" t="s">
        <v>30</v>
      </c>
      <c r="S372" t="s">
        <v>30</v>
      </c>
      <c r="T372" t="s">
        <v>30</v>
      </c>
      <c r="U372" t="s">
        <v>29</v>
      </c>
      <c r="V372" t="s">
        <v>30</v>
      </c>
      <c r="W372" t="s">
        <v>40</v>
      </c>
      <c r="X372" t="s">
        <v>29</v>
      </c>
      <c r="Y372" t="s">
        <v>29</v>
      </c>
      <c r="Z372" t="s">
        <v>29</v>
      </c>
      <c r="AA372" t="s">
        <v>30</v>
      </c>
      <c r="AB372" t="s">
        <v>32</v>
      </c>
    </row>
    <row r="373" spans="1:28" outlineLevel="1" x14ac:dyDescent="0.45">
      <c r="A373">
        <v>2474249000</v>
      </c>
      <c r="B373" s="1">
        <v>44332</v>
      </c>
      <c r="C373" t="s">
        <v>1100</v>
      </c>
      <c r="D373" t="s">
        <v>1101</v>
      </c>
      <c r="E373" t="s">
        <v>302</v>
      </c>
      <c r="F373" t="s">
        <v>5651</v>
      </c>
      <c r="G373" t="s">
        <v>5795</v>
      </c>
      <c r="H373" s="9">
        <v>45957.599999999999</v>
      </c>
      <c r="J373" t="s">
        <v>28</v>
      </c>
      <c r="K373" t="s">
        <v>29</v>
      </c>
      <c r="L373" t="s">
        <v>88</v>
      </c>
      <c r="M373" t="s">
        <v>29</v>
      </c>
      <c r="N373" t="s">
        <v>30</v>
      </c>
      <c r="O373" t="s">
        <v>29</v>
      </c>
      <c r="P373" t="s">
        <v>30</v>
      </c>
      <c r="Q373" t="s">
        <v>30</v>
      </c>
      <c r="R373" t="s">
        <v>30</v>
      </c>
      <c r="S373" t="s">
        <v>29</v>
      </c>
      <c r="T373" t="s">
        <v>30</v>
      </c>
      <c r="U373" t="s">
        <v>30</v>
      </c>
      <c r="V373" t="s">
        <v>30</v>
      </c>
      <c r="W373" t="s">
        <v>31</v>
      </c>
      <c r="X373" t="s">
        <v>29</v>
      </c>
      <c r="Y373" t="s">
        <v>30</v>
      </c>
      <c r="Z373" t="s">
        <v>29</v>
      </c>
      <c r="AA373" t="s">
        <v>29</v>
      </c>
      <c r="AB373" t="s">
        <v>32</v>
      </c>
    </row>
    <row r="374" spans="1:28" outlineLevel="1" x14ac:dyDescent="0.45">
      <c r="A374">
        <v>5246689005</v>
      </c>
      <c r="B374" s="1">
        <v>44337</v>
      </c>
      <c r="C374" t="s">
        <v>2305</v>
      </c>
      <c r="D374" t="s">
        <v>2306</v>
      </c>
      <c r="E374" t="s">
        <v>302</v>
      </c>
      <c r="F374" t="s">
        <v>5651</v>
      </c>
      <c r="G374" t="s">
        <v>5772</v>
      </c>
      <c r="H374" s="9">
        <v>43141.94</v>
      </c>
      <c r="I374" t="s">
        <v>369</v>
      </c>
      <c r="J374" t="s">
        <v>28</v>
      </c>
      <c r="K374" t="s">
        <v>29</v>
      </c>
      <c r="L374" t="s">
        <v>88</v>
      </c>
      <c r="M374" t="s">
        <v>29</v>
      </c>
      <c r="N374" t="s">
        <v>30</v>
      </c>
      <c r="O374" t="s">
        <v>29</v>
      </c>
      <c r="P374" t="s">
        <v>30</v>
      </c>
      <c r="Q374" t="s">
        <v>29</v>
      </c>
      <c r="R374" t="s">
        <v>30</v>
      </c>
      <c r="S374" t="s">
        <v>30</v>
      </c>
      <c r="T374" t="s">
        <v>30</v>
      </c>
      <c r="U374" t="s">
        <v>29</v>
      </c>
      <c r="V374" t="s">
        <v>30</v>
      </c>
      <c r="W374" t="s">
        <v>31</v>
      </c>
      <c r="X374" t="s">
        <v>29</v>
      </c>
      <c r="Y374" t="s">
        <v>30</v>
      </c>
      <c r="Z374" t="s">
        <v>29</v>
      </c>
      <c r="AA374" t="s">
        <v>29</v>
      </c>
      <c r="AB374" t="s">
        <v>32</v>
      </c>
    </row>
    <row r="375" spans="1:28" outlineLevel="1" x14ac:dyDescent="0.45">
      <c r="A375">
        <v>8918259002</v>
      </c>
      <c r="B375" s="1">
        <v>44345</v>
      </c>
      <c r="C375" t="s">
        <v>4841</v>
      </c>
      <c r="D375" t="s">
        <v>4842</v>
      </c>
      <c r="E375" t="s">
        <v>302</v>
      </c>
      <c r="F375" t="s">
        <v>5651</v>
      </c>
      <c r="G375" t="s">
        <v>5795</v>
      </c>
      <c r="H375" s="9">
        <v>41954</v>
      </c>
      <c r="J375" t="s">
        <v>28</v>
      </c>
      <c r="K375" t="s">
        <v>29</v>
      </c>
      <c r="L375" t="s">
        <v>88</v>
      </c>
      <c r="M375" t="s">
        <v>30</v>
      </c>
      <c r="N375" t="s">
        <v>29</v>
      </c>
      <c r="O375" t="s">
        <v>29</v>
      </c>
      <c r="P375" t="s">
        <v>29</v>
      </c>
      <c r="Q375" t="s">
        <v>29</v>
      </c>
      <c r="R375" t="s">
        <v>29</v>
      </c>
      <c r="S375" t="s">
        <v>30</v>
      </c>
      <c r="T375" t="s">
        <v>30</v>
      </c>
      <c r="U375" t="s">
        <v>30</v>
      </c>
      <c r="V375" t="s">
        <v>30</v>
      </c>
      <c r="W375" t="s">
        <v>31</v>
      </c>
      <c r="X375" t="s">
        <v>29</v>
      </c>
      <c r="Y375" t="s">
        <v>29</v>
      </c>
      <c r="Z375" t="s">
        <v>29</v>
      </c>
      <c r="AA375" t="s">
        <v>29</v>
      </c>
      <c r="AB375" t="s">
        <v>48</v>
      </c>
    </row>
    <row r="376" spans="1:28" outlineLevel="1" x14ac:dyDescent="0.45">
      <c r="A376">
        <v>7592778907</v>
      </c>
      <c r="B376" s="1">
        <v>44323</v>
      </c>
      <c r="C376" t="s">
        <v>3352</v>
      </c>
      <c r="D376" t="s">
        <v>3353</v>
      </c>
      <c r="E376" t="s">
        <v>302</v>
      </c>
      <c r="F376" t="s">
        <v>5651</v>
      </c>
      <c r="G376" t="s">
        <v>5786</v>
      </c>
      <c r="H376" s="9">
        <v>40434</v>
      </c>
      <c r="J376" t="s">
        <v>28</v>
      </c>
      <c r="K376" t="s">
        <v>29</v>
      </c>
      <c r="L376" t="s">
        <v>88</v>
      </c>
      <c r="M376" t="s">
        <v>29</v>
      </c>
      <c r="N376" t="s">
        <v>29</v>
      </c>
      <c r="O376" t="s">
        <v>29</v>
      </c>
      <c r="P376" t="s">
        <v>30</v>
      </c>
      <c r="Q376" t="s">
        <v>30</v>
      </c>
      <c r="R376" t="s">
        <v>30</v>
      </c>
      <c r="S376" t="s">
        <v>30</v>
      </c>
      <c r="T376" t="s">
        <v>30</v>
      </c>
      <c r="U376" t="s">
        <v>30</v>
      </c>
      <c r="V376" t="s">
        <v>30</v>
      </c>
      <c r="W376" t="s">
        <v>40</v>
      </c>
      <c r="X376" t="s">
        <v>29</v>
      </c>
      <c r="Y376" t="s">
        <v>29</v>
      </c>
      <c r="Z376" t="s">
        <v>29</v>
      </c>
      <c r="AA376" t="s">
        <v>30</v>
      </c>
      <c r="AB376" t="s">
        <v>32</v>
      </c>
    </row>
    <row r="377" spans="1:28" outlineLevel="1" x14ac:dyDescent="0.45">
      <c r="A377">
        <v>2479239007</v>
      </c>
      <c r="B377" s="1">
        <v>44332</v>
      </c>
      <c r="C377" t="s">
        <v>1123</v>
      </c>
      <c r="D377" t="s">
        <v>1124</v>
      </c>
      <c r="E377" t="s">
        <v>302</v>
      </c>
      <c r="F377" t="s">
        <v>5651</v>
      </c>
      <c r="G377" t="s">
        <v>5689</v>
      </c>
      <c r="H377" s="9">
        <v>37179.269999999997</v>
      </c>
      <c r="J377" t="s">
        <v>28</v>
      </c>
      <c r="K377" t="s">
        <v>29</v>
      </c>
      <c r="L377" t="s">
        <v>88</v>
      </c>
      <c r="M377" t="s">
        <v>30</v>
      </c>
      <c r="N377" t="s">
        <v>30</v>
      </c>
      <c r="O377" t="s">
        <v>30</v>
      </c>
      <c r="P377" t="s">
        <v>30</v>
      </c>
      <c r="Q377" t="s">
        <v>30</v>
      </c>
      <c r="R377" t="s">
        <v>30</v>
      </c>
      <c r="S377" t="s">
        <v>30</v>
      </c>
      <c r="T377" t="s">
        <v>30</v>
      </c>
      <c r="U377" t="s">
        <v>30</v>
      </c>
      <c r="V377" t="s">
        <v>30</v>
      </c>
      <c r="W377" t="s">
        <v>40</v>
      </c>
      <c r="X377" t="s">
        <v>29</v>
      </c>
      <c r="Y377" t="s">
        <v>30</v>
      </c>
      <c r="Z377" t="s">
        <v>29</v>
      </c>
      <c r="AA377" t="s">
        <v>30</v>
      </c>
      <c r="AB377" t="s">
        <v>32</v>
      </c>
    </row>
    <row r="378" spans="1:28" outlineLevel="1" x14ac:dyDescent="0.45">
      <c r="A378">
        <v>5249239005</v>
      </c>
      <c r="B378" s="1">
        <v>44337</v>
      </c>
      <c r="C378" t="s">
        <v>2321</v>
      </c>
      <c r="D378" t="s">
        <v>2322</v>
      </c>
      <c r="E378" t="s">
        <v>302</v>
      </c>
      <c r="F378" t="s">
        <v>5651</v>
      </c>
      <c r="G378" t="s">
        <v>5689</v>
      </c>
      <c r="H378" s="9">
        <v>34659.919999999998</v>
      </c>
      <c r="J378" t="s">
        <v>28</v>
      </c>
      <c r="K378" t="s">
        <v>29</v>
      </c>
      <c r="L378" t="s">
        <v>88</v>
      </c>
      <c r="M378" t="s">
        <v>30</v>
      </c>
      <c r="N378" t="s">
        <v>29</v>
      </c>
      <c r="O378" t="s">
        <v>29</v>
      </c>
      <c r="P378" t="s">
        <v>29</v>
      </c>
      <c r="Q378" t="s">
        <v>30</v>
      </c>
      <c r="R378" t="s">
        <v>29</v>
      </c>
      <c r="S378" t="s">
        <v>29</v>
      </c>
      <c r="T378" t="s">
        <v>30</v>
      </c>
      <c r="U378" t="s">
        <v>29</v>
      </c>
      <c r="V378" t="s">
        <v>30</v>
      </c>
      <c r="W378" t="s">
        <v>33</v>
      </c>
      <c r="X378" t="s">
        <v>29</v>
      </c>
      <c r="Y378" t="s">
        <v>29</v>
      </c>
      <c r="Z378" t="s">
        <v>29</v>
      </c>
      <c r="AA378" t="s">
        <v>30</v>
      </c>
      <c r="AB378" t="s">
        <v>43</v>
      </c>
    </row>
    <row r="379" spans="1:28" outlineLevel="1" x14ac:dyDescent="0.45">
      <c r="A379">
        <v>7528629006</v>
      </c>
      <c r="B379" s="1">
        <v>44341</v>
      </c>
      <c r="C379" t="s">
        <v>2746</v>
      </c>
      <c r="D379" t="s">
        <v>2747</v>
      </c>
      <c r="E379" t="s">
        <v>302</v>
      </c>
      <c r="F379" t="s">
        <v>5651</v>
      </c>
      <c r="G379" t="s">
        <v>5689</v>
      </c>
      <c r="H379" s="9">
        <v>33021</v>
      </c>
      <c r="J379" t="s">
        <v>28</v>
      </c>
      <c r="K379" t="s">
        <v>29</v>
      </c>
      <c r="L379" t="s">
        <v>88</v>
      </c>
      <c r="M379" t="s">
        <v>29</v>
      </c>
      <c r="N379" t="s">
        <v>29</v>
      </c>
      <c r="O379" t="s">
        <v>30</v>
      </c>
      <c r="P379" t="s">
        <v>30</v>
      </c>
      <c r="Q379" t="s">
        <v>29</v>
      </c>
      <c r="R379" t="s">
        <v>29</v>
      </c>
      <c r="S379" t="s">
        <v>30</v>
      </c>
      <c r="T379" t="s">
        <v>30</v>
      </c>
      <c r="U379" t="s">
        <v>29</v>
      </c>
      <c r="V379" t="s">
        <v>30</v>
      </c>
      <c r="W379" t="s">
        <v>40</v>
      </c>
      <c r="X379" t="s">
        <v>29</v>
      </c>
      <c r="Y379" t="s">
        <v>30</v>
      </c>
      <c r="Z379" t="s">
        <v>29</v>
      </c>
      <c r="AA379" t="s">
        <v>29</v>
      </c>
      <c r="AB379" t="s">
        <v>32</v>
      </c>
    </row>
    <row r="380" spans="1:28" outlineLevel="1" x14ac:dyDescent="0.45">
      <c r="A380">
        <v>7514898902</v>
      </c>
      <c r="B380" s="1">
        <v>44323</v>
      </c>
      <c r="C380" t="s">
        <v>2592</v>
      </c>
      <c r="D380" t="s">
        <v>2593</v>
      </c>
      <c r="E380" t="s">
        <v>302</v>
      </c>
      <c r="F380" t="s">
        <v>5651</v>
      </c>
      <c r="G380" t="s">
        <v>5772</v>
      </c>
      <c r="H380" s="9">
        <v>21615</v>
      </c>
      <c r="J380" t="s">
        <v>28</v>
      </c>
      <c r="K380" t="s">
        <v>29</v>
      </c>
      <c r="L380" t="s">
        <v>88</v>
      </c>
      <c r="M380" t="s">
        <v>29</v>
      </c>
      <c r="N380" t="s">
        <v>30</v>
      </c>
      <c r="O380" t="s">
        <v>29</v>
      </c>
      <c r="P380" t="s">
        <v>29</v>
      </c>
      <c r="Q380" t="s">
        <v>29</v>
      </c>
      <c r="R380" t="s">
        <v>30</v>
      </c>
      <c r="S380" t="s">
        <v>30</v>
      </c>
      <c r="T380" t="s">
        <v>29</v>
      </c>
      <c r="U380" t="s">
        <v>30</v>
      </c>
      <c r="V380" t="s">
        <v>29</v>
      </c>
      <c r="W380" t="s">
        <v>60</v>
      </c>
      <c r="X380" t="s">
        <v>29</v>
      </c>
      <c r="Y380" t="s">
        <v>29</v>
      </c>
      <c r="Z380" t="s">
        <v>29</v>
      </c>
      <c r="AA380" t="s">
        <v>30</v>
      </c>
      <c r="AB380" t="s">
        <v>45</v>
      </c>
    </row>
    <row r="381" spans="1:28" outlineLevel="1" x14ac:dyDescent="0.45">
      <c r="A381">
        <v>8879939001</v>
      </c>
      <c r="B381" s="1">
        <v>44345</v>
      </c>
      <c r="C381" t="s">
        <v>4691</v>
      </c>
      <c r="D381" t="s">
        <v>4692</v>
      </c>
      <c r="E381" t="s">
        <v>302</v>
      </c>
      <c r="F381" t="s">
        <v>5651</v>
      </c>
      <c r="G381" t="s">
        <v>5795</v>
      </c>
      <c r="H381" s="9">
        <v>21075</v>
      </c>
      <c r="J381" t="s">
        <v>28</v>
      </c>
      <c r="K381" t="s">
        <v>30</v>
      </c>
      <c r="L381" t="s">
        <v>88</v>
      </c>
      <c r="M381" t="s">
        <v>29</v>
      </c>
      <c r="N381" t="s">
        <v>30</v>
      </c>
      <c r="O381" t="s">
        <v>29</v>
      </c>
      <c r="P381" t="s">
        <v>30</v>
      </c>
      <c r="Q381" t="s">
        <v>29</v>
      </c>
      <c r="R381" t="s">
        <v>30</v>
      </c>
      <c r="S381" t="s">
        <v>30</v>
      </c>
      <c r="T381" t="s">
        <v>30</v>
      </c>
      <c r="U381" t="s">
        <v>30</v>
      </c>
      <c r="V381" t="s">
        <v>30</v>
      </c>
      <c r="W381" t="s">
        <v>31</v>
      </c>
      <c r="X381" t="s">
        <v>29</v>
      </c>
      <c r="Y381" t="s">
        <v>29</v>
      </c>
      <c r="Z381" t="s">
        <v>29</v>
      </c>
      <c r="AA381" t="s">
        <v>29</v>
      </c>
      <c r="AB381" t="s">
        <v>32</v>
      </c>
    </row>
    <row r="382" spans="1:28" outlineLevel="1" x14ac:dyDescent="0.45">
      <c r="A382">
        <v>7883348907</v>
      </c>
      <c r="B382" s="1">
        <v>44327</v>
      </c>
      <c r="C382" t="s">
        <v>3913</v>
      </c>
      <c r="D382" t="s">
        <v>3914</v>
      </c>
      <c r="E382" t="s">
        <v>302</v>
      </c>
      <c r="F382" t="s">
        <v>5651</v>
      </c>
      <c r="G382" t="s">
        <v>5689</v>
      </c>
      <c r="H382" s="9">
        <v>20207</v>
      </c>
      <c r="I382" t="s">
        <v>35</v>
      </c>
      <c r="J382" t="s">
        <v>28</v>
      </c>
      <c r="K382" t="s">
        <v>29</v>
      </c>
      <c r="L382" t="s">
        <v>88</v>
      </c>
      <c r="M382" t="s">
        <v>30</v>
      </c>
      <c r="N382" t="s">
        <v>30</v>
      </c>
      <c r="O382" t="s">
        <v>30</v>
      </c>
      <c r="P382" t="s">
        <v>30</v>
      </c>
      <c r="Q382" t="s">
        <v>30</v>
      </c>
      <c r="R382" t="s">
        <v>30</v>
      </c>
      <c r="S382" t="s">
        <v>30</v>
      </c>
      <c r="T382" t="s">
        <v>30</v>
      </c>
      <c r="U382" t="s">
        <v>30</v>
      </c>
      <c r="V382" t="s">
        <v>30</v>
      </c>
      <c r="W382" t="s">
        <v>40</v>
      </c>
      <c r="X382" t="s">
        <v>29</v>
      </c>
      <c r="Y382" t="s">
        <v>30</v>
      </c>
      <c r="Z382" t="s">
        <v>29</v>
      </c>
      <c r="AA382" t="s">
        <v>29</v>
      </c>
      <c r="AB382" t="s">
        <v>32</v>
      </c>
    </row>
    <row r="383" spans="1:28" outlineLevel="1" x14ac:dyDescent="0.45">
      <c r="A383">
        <v>7523669008</v>
      </c>
      <c r="B383" s="1">
        <v>44341</v>
      </c>
      <c r="C383" t="s">
        <v>2695</v>
      </c>
      <c r="D383" t="s">
        <v>2696</v>
      </c>
      <c r="E383" t="s">
        <v>302</v>
      </c>
      <c r="F383" t="s">
        <v>5651</v>
      </c>
      <c r="G383" t="s">
        <v>5689</v>
      </c>
      <c r="H383" s="9">
        <v>19475</v>
      </c>
      <c r="J383" t="s">
        <v>28</v>
      </c>
      <c r="K383" t="s">
        <v>29</v>
      </c>
      <c r="L383" t="s">
        <v>88</v>
      </c>
      <c r="M383" t="s">
        <v>29</v>
      </c>
      <c r="N383" t="s">
        <v>30</v>
      </c>
      <c r="O383" t="s">
        <v>30</v>
      </c>
      <c r="P383" t="s">
        <v>30</v>
      </c>
      <c r="Q383" t="s">
        <v>30</v>
      </c>
      <c r="R383" t="s">
        <v>30</v>
      </c>
      <c r="S383" t="s">
        <v>30</v>
      </c>
      <c r="T383" t="s">
        <v>30</v>
      </c>
      <c r="U383" t="s">
        <v>30</v>
      </c>
      <c r="V383" t="s">
        <v>30</v>
      </c>
      <c r="W383" t="s">
        <v>40</v>
      </c>
      <c r="X383" t="s">
        <v>29</v>
      </c>
      <c r="Y383" t="s">
        <v>29</v>
      </c>
      <c r="Z383" t="s">
        <v>29</v>
      </c>
      <c r="AA383" t="s">
        <v>30</v>
      </c>
      <c r="AB383" t="s">
        <v>32</v>
      </c>
    </row>
    <row r="384" spans="1:28" outlineLevel="1" x14ac:dyDescent="0.45">
      <c r="A384">
        <v>8852199004</v>
      </c>
      <c r="B384" s="1">
        <v>44345</v>
      </c>
      <c r="C384" t="s">
        <v>4510</v>
      </c>
      <c r="D384" t="s">
        <v>4511</v>
      </c>
      <c r="E384" t="s">
        <v>302</v>
      </c>
      <c r="F384" t="s">
        <v>5651</v>
      </c>
      <c r="G384" t="s">
        <v>5689</v>
      </c>
      <c r="H384" s="9">
        <v>18508</v>
      </c>
      <c r="J384" t="s">
        <v>28</v>
      </c>
      <c r="K384" t="s">
        <v>29</v>
      </c>
      <c r="L384" t="s">
        <v>88</v>
      </c>
      <c r="M384" t="s">
        <v>29</v>
      </c>
      <c r="N384" t="s">
        <v>29</v>
      </c>
      <c r="O384" t="s">
        <v>30</v>
      </c>
      <c r="P384" t="s">
        <v>30</v>
      </c>
      <c r="Q384" t="s">
        <v>29</v>
      </c>
      <c r="R384" t="s">
        <v>30</v>
      </c>
      <c r="S384" t="s">
        <v>30</v>
      </c>
      <c r="T384" t="s">
        <v>30</v>
      </c>
      <c r="U384" t="s">
        <v>29</v>
      </c>
      <c r="V384" t="s">
        <v>30</v>
      </c>
      <c r="W384" t="s">
        <v>31</v>
      </c>
      <c r="X384" t="s">
        <v>29</v>
      </c>
      <c r="Y384" t="s">
        <v>29</v>
      </c>
      <c r="Z384" t="s">
        <v>29</v>
      </c>
      <c r="AA384" t="s">
        <v>29</v>
      </c>
      <c r="AB384" t="s">
        <v>32</v>
      </c>
    </row>
    <row r="385" spans="1:28" outlineLevel="1" x14ac:dyDescent="0.45">
      <c r="A385">
        <v>7608708903</v>
      </c>
      <c r="B385" s="1">
        <v>44323</v>
      </c>
      <c r="C385" t="s">
        <v>3452</v>
      </c>
      <c r="D385" t="s">
        <v>3453</v>
      </c>
      <c r="E385" t="s">
        <v>302</v>
      </c>
      <c r="F385" t="s">
        <v>5651</v>
      </c>
      <c r="G385" t="s">
        <v>5795</v>
      </c>
      <c r="H385" s="9">
        <v>17774.03</v>
      </c>
      <c r="J385" t="s">
        <v>28</v>
      </c>
      <c r="K385" t="s">
        <v>29</v>
      </c>
      <c r="L385" t="s">
        <v>88</v>
      </c>
      <c r="M385" t="s">
        <v>29</v>
      </c>
      <c r="N385" t="s">
        <v>30</v>
      </c>
      <c r="O385" t="s">
        <v>30</v>
      </c>
      <c r="P385" t="s">
        <v>30</v>
      </c>
      <c r="Q385" t="s">
        <v>30</v>
      </c>
      <c r="R385" t="s">
        <v>30</v>
      </c>
      <c r="S385" t="s">
        <v>30</v>
      </c>
      <c r="T385" t="s">
        <v>30</v>
      </c>
      <c r="U385" t="s">
        <v>30</v>
      </c>
      <c r="V385" t="s">
        <v>30</v>
      </c>
      <c r="W385" t="s">
        <v>31</v>
      </c>
      <c r="X385" t="s">
        <v>29</v>
      </c>
      <c r="Y385" t="s">
        <v>30</v>
      </c>
      <c r="Z385" t="s">
        <v>29</v>
      </c>
      <c r="AA385" t="s">
        <v>30</v>
      </c>
      <c r="AB385" t="s">
        <v>32</v>
      </c>
    </row>
    <row r="386" spans="1:28" outlineLevel="1" x14ac:dyDescent="0.45">
      <c r="A386">
        <v>2755959008</v>
      </c>
      <c r="B386" s="1">
        <v>44334</v>
      </c>
      <c r="C386" t="s">
        <v>1589</v>
      </c>
      <c r="D386" t="s">
        <v>1590</v>
      </c>
      <c r="E386" t="s">
        <v>302</v>
      </c>
      <c r="F386" t="s">
        <v>5651</v>
      </c>
      <c r="G386" t="s">
        <v>5795</v>
      </c>
      <c r="H386" s="9">
        <v>17199</v>
      </c>
      <c r="J386" t="s">
        <v>28</v>
      </c>
      <c r="K386" t="s">
        <v>29</v>
      </c>
      <c r="L386" t="s">
        <v>88</v>
      </c>
      <c r="M386" t="s">
        <v>29</v>
      </c>
      <c r="N386" t="s">
        <v>29</v>
      </c>
      <c r="O386" t="s">
        <v>30</v>
      </c>
      <c r="P386" t="s">
        <v>30</v>
      </c>
      <c r="Q386" t="s">
        <v>30</v>
      </c>
      <c r="R386" t="s">
        <v>30</v>
      </c>
      <c r="S386" t="s">
        <v>30</v>
      </c>
      <c r="T386" t="s">
        <v>30</v>
      </c>
      <c r="U386" t="s">
        <v>30</v>
      </c>
      <c r="V386" t="s">
        <v>30</v>
      </c>
      <c r="W386" t="s">
        <v>40</v>
      </c>
      <c r="X386" t="s">
        <v>29</v>
      </c>
      <c r="Y386" t="s">
        <v>29</v>
      </c>
      <c r="Z386" t="s">
        <v>29</v>
      </c>
      <c r="AA386" t="s">
        <v>30</v>
      </c>
      <c r="AB386" t="s">
        <v>32</v>
      </c>
    </row>
    <row r="387" spans="1:28" outlineLevel="1" x14ac:dyDescent="0.45">
      <c r="A387">
        <v>9930599007</v>
      </c>
      <c r="B387" s="1">
        <v>44351</v>
      </c>
      <c r="C387" t="s">
        <v>5508</v>
      </c>
      <c r="D387" t="s">
        <v>5509</v>
      </c>
      <c r="E387" t="s">
        <v>302</v>
      </c>
      <c r="F387" t="s">
        <v>5651</v>
      </c>
      <c r="G387" t="s">
        <v>5786</v>
      </c>
      <c r="H387" s="9">
        <v>12622.15</v>
      </c>
      <c r="J387" t="s">
        <v>28</v>
      </c>
      <c r="K387" t="s">
        <v>29</v>
      </c>
      <c r="L387" t="s">
        <v>88</v>
      </c>
      <c r="M387" t="s">
        <v>29</v>
      </c>
      <c r="N387" t="s">
        <v>29</v>
      </c>
      <c r="O387" t="s">
        <v>29</v>
      </c>
      <c r="P387" t="s">
        <v>29</v>
      </c>
      <c r="Q387" t="s">
        <v>29</v>
      </c>
      <c r="R387" t="s">
        <v>29</v>
      </c>
      <c r="S387" t="s">
        <v>30</v>
      </c>
      <c r="T387" t="s">
        <v>30</v>
      </c>
      <c r="U387" t="s">
        <v>29</v>
      </c>
      <c r="V387" t="s">
        <v>30</v>
      </c>
      <c r="W387" t="s">
        <v>40</v>
      </c>
      <c r="X387" t="s">
        <v>29</v>
      </c>
      <c r="Y387" t="s">
        <v>29</v>
      </c>
      <c r="Z387" t="s">
        <v>29</v>
      </c>
      <c r="AA387" t="s">
        <v>29</v>
      </c>
      <c r="AB387" t="s">
        <v>32</v>
      </c>
    </row>
    <row r="388" spans="1:28" outlineLevel="1" x14ac:dyDescent="0.45">
      <c r="A388">
        <v>7559149007</v>
      </c>
      <c r="B388" s="1">
        <v>44341</v>
      </c>
      <c r="C388" t="s">
        <v>3107</v>
      </c>
      <c r="D388" t="s">
        <v>3108</v>
      </c>
      <c r="E388" t="s">
        <v>302</v>
      </c>
      <c r="F388" t="s">
        <v>5651</v>
      </c>
      <c r="G388" t="s">
        <v>5786</v>
      </c>
      <c r="H388" s="9">
        <v>12320</v>
      </c>
      <c r="J388" t="s">
        <v>28</v>
      </c>
      <c r="K388" t="s">
        <v>29</v>
      </c>
      <c r="L388" t="s">
        <v>88</v>
      </c>
      <c r="M388" t="s">
        <v>29</v>
      </c>
      <c r="N388" t="s">
        <v>30</v>
      </c>
      <c r="O388" t="s">
        <v>30</v>
      </c>
      <c r="P388" t="s">
        <v>30</v>
      </c>
      <c r="Q388" t="s">
        <v>29</v>
      </c>
      <c r="R388" t="s">
        <v>30</v>
      </c>
      <c r="S388" t="s">
        <v>29</v>
      </c>
      <c r="T388" t="s">
        <v>30</v>
      </c>
      <c r="U388" t="s">
        <v>29</v>
      </c>
      <c r="V388" t="s">
        <v>30</v>
      </c>
      <c r="W388" t="s">
        <v>270</v>
      </c>
      <c r="X388" t="s">
        <v>29</v>
      </c>
      <c r="Y388" t="s">
        <v>30</v>
      </c>
      <c r="Z388" t="s">
        <v>29</v>
      </c>
      <c r="AA388" t="s">
        <v>29</v>
      </c>
      <c r="AB388" t="s">
        <v>39</v>
      </c>
    </row>
    <row r="389" spans="1:28" outlineLevel="1" x14ac:dyDescent="0.45">
      <c r="A389">
        <v>2232329008</v>
      </c>
      <c r="B389" s="1">
        <v>44330</v>
      </c>
      <c r="C389" t="s">
        <v>712</v>
      </c>
      <c r="D389" t="s">
        <v>713</v>
      </c>
      <c r="E389" t="s">
        <v>302</v>
      </c>
      <c r="F389" t="s">
        <v>5651</v>
      </c>
      <c r="G389" t="s">
        <v>5772</v>
      </c>
      <c r="H389" s="9">
        <v>12173</v>
      </c>
      <c r="J389" t="s">
        <v>28</v>
      </c>
      <c r="K389" t="s">
        <v>29</v>
      </c>
      <c r="L389" t="s">
        <v>88</v>
      </c>
      <c r="M389" t="s">
        <v>29</v>
      </c>
      <c r="N389" t="s">
        <v>29</v>
      </c>
      <c r="O389" t="s">
        <v>29</v>
      </c>
      <c r="P389" t="s">
        <v>30</v>
      </c>
      <c r="Q389" t="s">
        <v>29</v>
      </c>
      <c r="R389" t="s">
        <v>29</v>
      </c>
      <c r="S389" t="s">
        <v>30</v>
      </c>
      <c r="T389" t="s">
        <v>30</v>
      </c>
      <c r="U389" t="s">
        <v>30</v>
      </c>
      <c r="V389" t="s">
        <v>30</v>
      </c>
      <c r="W389" t="s">
        <v>40</v>
      </c>
      <c r="X389" t="s">
        <v>29</v>
      </c>
      <c r="Y389" t="s">
        <v>30</v>
      </c>
      <c r="Z389" t="s">
        <v>29</v>
      </c>
      <c r="AA389" t="s">
        <v>29</v>
      </c>
      <c r="AB389" t="s">
        <v>32</v>
      </c>
    </row>
    <row r="390" spans="1:28" outlineLevel="1" x14ac:dyDescent="0.45">
      <c r="A390">
        <v>7590348903</v>
      </c>
      <c r="B390" s="1">
        <v>44323</v>
      </c>
      <c r="C390" t="s">
        <v>3339</v>
      </c>
      <c r="D390" t="s">
        <v>3340</v>
      </c>
      <c r="E390" t="s">
        <v>302</v>
      </c>
      <c r="F390" t="s">
        <v>5651</v>
      </c>
      <c r="G390" t="s">
        <v>5689</v>
      </c>
      <c r="H390" s="9">
        <v>8349.7900000000009</v>
      </c>
      <c r="I390" t="s">
        <v>190</v>
      </c>
      <c r="J390" t="s">
        <v>28</v>
      </c>
      <c r="K390" t="s">
        <v>29</v>
      </c>
      <c r="L390" t="s">
        <v>88</v>
      </c>
      <c r="M390" t="s">
        <v>29</v>
      </c>
      <c r="N390" t="s">
        <v>29</v>
      </c>
      <c r="O390" t="s">
        <v>29</v>
      </c>
      <c r="P390" t="s">
        <v>29</v>
      </c>
      <c r="Q390" t="s">
        <v>29</v>
      </c>
      <c r="R390" t="s">
        <v>29</v>
      </c>
      <c r="S390" t="s">
        <v>30</v>
      </c>
      <c r="T390" t="s">
        <v>29</v>
      </c>
      <c r="U390" t="s">
        <v>29</v>
      </c>
      <c r="V390" t="s">
        <v>29</v>
      </c>
      <c r="W390" t="s">
        <v>31</v>
      </c>
      <c r="X390" t="s">
        <v>29</v>
      </c>
      <c r="Y390" t="s">
        <v>29</v>
      </c>
      <c r="Z390" t="s">
        <v>29</v>
      </c>
      <c r="AA390" t="s">
        <v>30</v>
      </c>
      <c r="AB390" t="s">
        <v>62</v>
      </c>
    </row>
    <row r="391" spans="1:28" outlineLevel="1" x14ac:dyDescent="0.45">
      <c r="A391">
        <v>8968099000</v>
      </c>
      <c r="B391" s="1">
        <v>44345</v>
      </c>
      <c r="C391" t="s">
        <v>5063</v>
      </c>
      <c r="D391" t="s">
        <v>5064</v>
      </c>
      <c r="E391" t="s">
        <v>689</v>
      </c>
      <c r="F391" t="s">
        <v>5651</v>
      </c>
      <c r="G391" t="s">
        <v>5771</v>
      </c>
      <c r="H391" s="9">
        <v>146068</v>
      </c>
      <c r="J391" t="s">
        <v>42</v>
      </c>
      <c r="K391" t="s">
        <v>29</v>
      </c>
      <c r="L391" t="s">
        <v>127</v>
      </c>
      <c r="M391" t="s">
        <v>29</v>
      </c>
      <c r="N391" t="s">
        <v>29</v>
      </c>
      <c r="O391" t="s">
        <v>29</v>
      </c>
      <c r="P391" t="s">
        <v>30</v>
      </c>
      <c r="Q391" t="s">
        <v>30</v>
      </c>
      <c r="R391" t="s">
        <v>30</v>
      </c>
      <c r="S391" t="s">
        <v>29</v>
      </c>
      <c r="T391" t="s">
        <v>30</v>
      </c>
      <c r="U391" t="s">
        <v>29</v>
      </c>
      <c r="V391" t="s">
        <v>30</v>
      </c>
      <c r="W391" t="s">
        <v>40</v>
      </c>
      <c r="X391" t="s">
        <v>29</v>
      </c>
      <c r="Y391" t="s">
        <v>29</v>
      </c>
      <c r="Z391" t="s">
        <v>29</v>
      </c>
      <c r="AA391" t="s">
        <v>29</v>
      </c>
      <c r="AB391" t="s">
        <v>32</v>
      </c>
    </row>
    <row r="392" spans="1:28" outlineLevel="1" x14ac:dyDescent="0.45">
      <c r="A392">
        <v>2227789001</v>
      </c>
      <c r="B392" s="1">
        <v>44330</v>
      </c>
      <c r="C392" t="s">
        <v>687</v>
      </c>
      <c r="D392" t="s">
        <v>688</v>
      </c>
      <c r="E392" t="s">
        <v>689</v>
      </c>
      <c r="F392" t="s">
        <v>5651</v>
      </c>
      <c r="G392" t="s">
        <v>5771</v>
      </c>
      <c r="H392" s="9">
        <v>54603</v>
      </c>
      <c r="I392" t="s">
        <v>35</v>
      </c>
      <c r="J392" t="s">
        <v>42</v>
      </c>
      <c r="K392" t="s">
        <v>29</v>
      </c>
      <c r="L392" t="s">
        <v>127</v>
      </c>
      <c r="M392" t="s">
        <v>29</v>
      </c>
      <c r="N392" t="s">
        <v>29</v>
      </c>
      <c r="O392" t="s">
        <v>30</v>
      </c>
      <c r="P392" t="s">
        <v>29</v>
      </c>
      <c r="Q392" t="s">
        <v>29</v>
      </c>
      <c r="R392" t="s">
        <v>30</v>
      </c>
      <c r="S392" t="s">
        <v>30</v>
      </c>
      <c r="T392" t="s">
        <v>30</v>
      </c>
      <c r="U392" t="s">
        <v>29</v>
      </c>
      <c r="V392" t="s">
        <v>30</v>
      </c>
      <c r="W392" t="s">
        <v>33</v>
      </c>
      <c r="X392" t="s">
        <v>29</v>
      </c>
      <c r="Y392" t="s">
        <v>29</v>
      </c>
      <c r="Z392" t="s">
        <v>29</v>
      </c>
      <c r="AA392" t="s">
        <v>30</v>
      </c>
      <c r="AB392" t="s">
        <v>32</v>
      </c>
    </row>
    <row r="393" spans="1:28" outlineLevel="1" x14ac:dyDescent="0.45">
      <c r="A393">
        <v>8970459000</v>
      </c>
      <c r="B393" s="1">
        <v>44345</v>
      </c>
      <c r="C393" t="s">
        <v>5076</v>
      </c>
      <c r="D393" t="s">
        <v>5077</v>
      </c>
      <c r="E393" t="s">
        <v>689</v>
      </c>
      <c r="F393" t="s">
        <v>5651</v>
      </c>
      <c r="G393" t="s">
        <v>5771</v>
      </c>
      <c r="H393" s="9">
        <v>27486.89</v>
      </c>
      <c r="J393" t="s">
        <v>42</v>
      </c>
      <c r="K393" t="s">
        <v>29</v>
      </c>
      <c r="L393" t="s">
        <v>127</v>
      </c>
      <c r="M393" t="s">
        <v>29</v>
      </c>
      <c r="N393" t="s">
        <v>29</v>
      </c>
      <c r="O393" t="s">
        <v>29</v>
      </c>
      <c r="P393" t="s">
        <v>29</v>
      </c>
      <c r="Q393" t="s">
        <v>29</v>
      </c>
      <c r="R393" t="s">
        <v>30</v>
      </c>
      <c r="S393" t="s">
        <v>30</v>
      </c>
      <c r="T393" t="s">
        <v>30</v>
      </c>
      <c r="U393" t="s">
        <v>29</v>
      </c>
      <c r="V393" t="s">
        <v>30</v>
      </c>
      <c r="W393" t="s">
        <v>31</v>
      </c>
      <c r="X393" t="s">
        <v>29</v>
      </c>
      <c r="Y393" t="s">
        <v>29</v>
      </c>
      <c r="Z393" t="s">
        <v>29</v>
      </c>
      <c r="AA393" t="s">
        <v>29</v>
      </c>
      <c r="AB393" t="s">
        <v>47</v>
      </c>
    </row>
    <row r="394" spans="1:28" outlineLevel="1" x14ac:dyDescent="0.45">
      <c r="A394">
        <v>1101089003</v>
      </c>
      <c r="B394" s="1">
        <v>44329</v>
      </c>
      <c r="C394" t="s">
        <v>427</v>
      </c>
      <c r="D394" t="s">
        <v>428</v>
      </c>
      <c r="E394" t="s">
        <v>429</v>
      </c>
      <c r="F394" t="s">
        <v>5651</v>
      </c>
      <c r="G394" t="s">
        <v>5716</v>
      </c>
      <c r="H394" s="9">
        <v>211085</v>
      </c>
      <c r="J394" t="s">
        <v>42</v>
      </c>
      <c r="K394" t="s">
        <v>29</v>
      </c>
      <c r="L394" t="s">
        <v>127</v>
      </c>
      <c r="M394" t="s">
        <v>30</v>
      </c>
      <c r="N394" t="s">
        <v>30</v>
      </c>
      <c r="O394" t="s">
        <v>29</v>
      </c>
      <c r="P394" t="s">
        <v>30</v>
      </c>
      <c r="Q394" t="s">
        <v>30</v>
      </c>
      <c r="R394" t="s">
        <v>30</v>
      </c>
      <c r="S394" t="s">
        <v>30</v>
      </c>
      <c r="T394" t="s">
        <v>29</v>
      </c>
      <c r="U394" t="s">
        <v>30</v>
      </c>
      <c r="V394" t="s">
        <v>30</v>
      </c>
      <c r="W394" t="s">
        <v>31</v>
      </c>
      <c r="X394" t="s">
        <v>29</v>
      </c>
      <c r="Y394" t="s">
        <v>29</v>
      </c>
      <c r="Z394" t="s">
        <v>29</v>
      </c>
      <c r="AA394" t="s">
        <v>30</v>
      </c>
      <c r="AB394" t="s">
        <v>32</v>
      </c>
    </row>
    <row r="395" spans="1:28" outlineLevel="1" x14ac:dyDescent="0.45">
      <c r="A395">
        <v>2481119005</v>
      </c>
      <c r="B395" s="1">
        <v>44332</v>
      </c>
      <c r="C395" t="s">
        <v>1132</v>
      </c>
      <c r="D395" t="s">
        <v>1133</v>
      </c>
      <c r="E395" t="s">
        <v>5840</v>
      </c>
      <c r="F395" t="s">
        <v>5651</v>
      </c>
      <c r="G395" t="s">
        <v>5841</v>
      </c>
      <c r="H395" s="9">
        <v>16560.990000000002</v>
      </c>
      <c r="J395" t="s">
        <v>42</v>
      </c>
      <c r="K395" t="s">
        <v>30</v>
      </c>
      <c r="L395" t="s">
        <v>54</v>
      </c>
      <c r="M395" t="s">
        <v>30</v>
      </c>
      <c r="N395" t="s">
        <v>30</v>
      </c>
      <c r="O395" t="s">
        <v>30</v>
      </c>
      <c r="P395" t="s">
        <v>30</v>
      </c>
      <c r="Q395" t="s">
        <v>30</v>
      </c>
      <c r="R395" t="s">
        <v>30</v>
      </c>
      <c r="S395" t="s">
        <v>30</v>
      </c>
      <c r="T395" t="s">
        <v>30</v>
      </c>
      <c r="U395" t="s">
        <v>30</v>
      </c>
      <c r="V395" t="s">
        <v>30</v>
      </c>
      <c r="W395" t="s">
        <v>40</v>
      </c>
      <c r="X395" t="s">
        <v>29</v>
      </c>
      <c r="Y395" t="s">
        <v>30</v>
      </c>
      <c r="Z395" t="s">
        <v>29</v>
      </c>
      <c r="AA395" t="s">
        <v>29</v>
      </c>
      <c r="AB395" t="s">
        <v>32</v>
      </c>
    </row>
    <row r="396" spans="1:28" outlineLevel="1" x14ac:dyDescent="0.45">
      <c r="A396">
        <v>4906549000</v>
      </c>
      <c r="B396" s="1">
        <v>44336</v>
      </c>
      <c r="C396" t="s">
        <v>2076</v>
      </c>
      <c r="D396" t="s">
        <v>2077</v>
      </c>
      <c r="E396" t="s">
        <v>95</v>
      </c>
      <c r="F396" t="s">
        <v>5651</v>
      </c>
      <c r="G396" t="s">
        <v>5792</v>
      </c>
      <c r="H396" s="9">
        <v>2444799</v>
      </c>
      <c r="J396" t="s">
        <v>28</v>
      </c>
      <c r="K396" t="s">
        <v>30</v>
      </c>
      <c r="L396" t="s">
        <v>96</v>
      </c>
      <c r="M396" t="s">
        <v>30</v>
      </c>
      <c r="N396" t="s">
        <v>30</v>
      </c>
      <c r="O396" t="s">
        <v>30</v>
      </c>
      <c r="P396" t="s">
        <v>30</v>
      </c>
      <c r="Q396" t="s">
        <v>30</v>
      </c>
      <c r="R396" t="s">
        <v>30</v>
      </c>
      <c r="S396" t="s">
        <v>30</v>
      </c>
      <c r="T396" t="s">
        <v>30</v>
      </c>
      <c r="U396" t="s">
        <v>30</v>
      </c>
      <c r="V396" t="s">
        <v>30</v>
      </c>
      <c r="W396" t="s">
        <v>31</v>
      </c>
      <c r="X396" t="s">
        <v>29</v>
      </c>
      <c r="Y396" t="s">
        <v>29</v>
      </c>
      <c r="Z396" t="s">
        <v>30</v>
      </c>
      <c r="AA396" t="s">
        <v>29</v>
      </c>
      <c r="AB396" t="s">
        <v>252</v>
      </c>
    </row>
    <row r="397" spans="1:28" outlineLevel="1" x14ac:dyDescent="0.45">
      <c r="A397">
        <v>3709959001</v>
      </c>
      <c r="B397" s="1">
        <v>44335</v>
      </c>
      <c r="C397" t="s">
        <v>1838</v>
      </c>
      <c r="D397" t="s">
        <v>1839</v>
      </c>
      <c r="E397" t="s">
        <v>95</v>
      </c>
      <c r="F397" t="s">
        <v>5651</v>
      </c>
      <c r="G397" t="s">
        <v>5816</v>
      </c>
      <c r="H397" s="9">
        <v>816707.5</v>
      </c>
      <c r="I397" t="s">
        <v>157</v>
      </c>
      <c r="J397" t="s">
        <v>28</v>
      </c>
      <c r="K397" t="s">
        <v>30</v>
      </c>
      <c r="L397" t="s">
        <v>96</v>
      </c>
      <c r="M397" t="s">
        <v>30</v>
      </c>
      <c r="N397" t="s">
        <v>30</v>
      </c>
      <c r="O397" t="s">
        <v>30</v>
      </c>
      <c r="P397" t="s">
        <v>30</v>
      </c>
      <c r="Q397" t="s">
        <v>30</v>
      </c>
      <c r="R397" t="s">
        <v>30</v>
      </c>
      <c r="S397" t="s">
        <v>30</v>
      </c>
      <c r="T397" t="s">
        <v>30</v>
      </c>
      <c r="U397" t="s">
        <v>30</v>
      </c>
      <c r="V397" t="s">
        <v>30</v>
      </c>
      <c r="W397" t="s">
        <v>31</v>
      </c>
      <c r="X397" t="s">
        <v>29</v>
      </c>
      <c r="Y397" t="s">
        <v>30</v>
      </c>
      <c r="Z397" t="s">
        <v>29</v>
      </c>
      <c r="AA397" t="s">
        <v>29</v>
      </c>
      <c r="AB397" t="s">
        <v>32</v>
      </c>
    </row>
    <row r="398" spans="1:28" outlineLevel="1" x14ac:dyDescent="0.45">
      <c r="A398">
        <v>4890369010</v>
      </c>
      <c r="B398" s="1">
        <v>44336</v>
      </c>
      <c r="C398" t="s">
        <v>1988</v>
      </c>
      <c r="D398" t="s">
        <v>1989</v>
      </c>
      <c r="E398" t="s">
        <v>95</v>
      </c>
      <c r="F398" t="s">
        <v>5651</v>
      </c>
      <c r="G398" t="s">
        <v>5655</v>
      </c>
      <c r="H398" s="9">
        <v>813913.5</v>
      </c>
      <c r="J398" t="s">
        <v>28</v>
      </c>
      <c r="K398" t="s">
        <v>30</v>
      </c>
      <c r="L398" t="s">
        <v>96</v>
      </c>
      <c r="M398" t="s">
        <v>29</v>
      </c>
      <c r="N398" t="s">
        <v>29</v>
      </c>
      <c r="O398" t="s">
        <v>29</v>
      </c>
      <c r="P398" t="s">
        <v>30</v>
      </c>
      <c r="Q398" t="s">
        <v>30</v>
      </c>
      <c r="R398" t="s">
        <v>30</v>
      </c>
      <c r="S398" t="s">
        <v>30</v>
      </c>
      <c r="T398" t="s">
        <v>29</v>
      </c>
      <c r="U398" t="s">
        <v>30</v>
      </c>
      <c r="V398" t="s">
        <v>30</v>
      </c>
      <c r="W398" t="s">
        <v>40</v>
      </c>
      <c r="X398" t="s">
        <v>29</v>
      </c>
      <c r="Y398" t="s">
        <v>30</v>
      </c>
      <c r="Z398" t="s">
        <v>29</v>
      </c>
      <c r="AA398" t="s">
        <v>29</v>
      </c>
      <c r="AB398" t="s">
        <v>47</v>
      </c>
    </row>
    <row r="399" spans="1:28" outlineLevel="1" x14ac:dyDescent="0.45">
      <c r="A399">
        <v>5242939000</v>
      </c>
      <c r="B399" s="1">
        <v>44337</v>
      </c>
      <c r="C399" t="s">
        <v>2283</v>
      </c>
      <c r="D399" t="s">
        <v>2284</v>
      </c>
      <c r="E399" t="s">
        <v>95</v>
      </c>
      <c r="F399" t="s">
        <v>5651</v>
      </c>
      <c r="G399" t="s">
        <v>5655</v>
      </c>
      <c r="H399" s="9">
        <v>781926</v>
      </c>
      <c r="J399" t="s">
        <v>28</v>
      </c>
      <c r="K399" t="s">
        <v>29</v>
      </c>
      <c r="L399" t="s">
        <v>96</v>
      </c>
      <c r="M399" t="s">
        <v>30</v>
      </c>
      <c r="N399" t="s">
        <v>30</v>
      </c>
      <c r="O399" t="s">
        <v>29</v>
      </c>
      <c r="P399" t="s">
        <v>30</v>
      </c>
      <c r="Q399" t="s">
        <v>30</v>
      </c>
      <c r="R399" t="s">
        <v>30</v>
      </c>
      <c r="S399" t="s">
        <v>30</v>
      </c>
      <c r="T399" t="s">
        <v>30</v>
      </c>
      <c r="U399" t="s">
        <v>30</v>
      </c>
      <c r="V399" t="s">
        <v>30</v>
      </c>
      <c r="W399" t="s">
        <v>31</v>
      </c>
      <c r="X399" t="s">
        <v>29</v>
      </c>
      <c r="Y399" t="s">
        <v>30</v>
      </c>
      <c r="Z399" t="s">
        <v>29</v>
      </c>
      <c r="AA399" t="s">
        <v>29</v>
      </c>
      <c r="AB399" t="s">
        <v>32</v>
      </c>
    </row>
    <row r="400" spans="1:28" outlineLevel="1" x14ac:dyDescent="0.45">
      <c r="A400">
        <v>7571379009</v>
      </c>
      <c r="B400" s="1">
        <v>44341</v>
      </c>
      <c r="C400" t="s">
        <v>3249</v>
      </c>
      <c r="D400" t="s">
        <v>3250</v>
      </c>
      <c r="E400" t="s">
        <v>95</v>
      </c>
      <c r="F400" t="s">
        <v>5651</v>
      </c>
      <c r="G400" t="s">
        <v>5655</v>
      </c>
      <c r="H400" s="9">
        <v>759050</v>
      </c>
      <c r="J400" t="s">
        <v>28</v>
      </c>
      <c r="K400" t="s">
        <v>30</v>
      </c>
      <c r="L400" t="s">
        <v>96</v>
      </c>
      <c r="M400" t="s">
        <v>30</v>
      </c>
      <c r="N400" t="s">
        <v>30</v>
      </c>
      <c r="O400" t="s">
        <v>29</v>
      </c>
      <c r="P400" t="s">
        <v>30</v>
      </c>
      <c r="Q400" t="s">
        <v>30</v>
      </c>
      <c r="R400" t="s">
        <v>30</v>
      </c>
      <c r="S400" t="s">
        <v>30</v>
      </c>
      <c r="T400" t="s">
        <v>30</v>
      </c>
      <c r="U400" t="s">
        <v>30</v>
      </c>
      <c r="V400" t="s">
        <v>30</v>
      </c>
      <c r="W400" t="s">
        <v>40</v>
      </c>
      <c r="X400" t="s">
        <v>29</v>
      </c>
      <c r="Y400" t="s">
        <v>30</v>
      </c>
      <c r="Z400" t="s">
        <v>29</v>
      </c>
      <c r="AA400" t="s">
        <v>29</v>
      </c>
      <c r="AB400" t="s">
        <v>32</v>
      </c>
    </row>
    <row r="401" spans="1:28" outlineLevel="1" x14ac:dyDescent="0.45">
      <c r="A401">
        <v>7231549005</v>
      </c>
      <c r="B401" s="1">
        <v>44339</v>
      </c>
      <c r="C401" t="s">
        <v>2492</v>
      </c>
      <c r="D401" t="s">
        <v>2493</v>
      </c>
      <c r="E401" t="s">
        <v>95</v>
      </c>
      <c r="F401" t="s">
        <v>5651</v>
      </c>
      <c r="G401" t="s">
        <v>5655</v>
      </c>
      <c r="H401" s="9">
        <v>610904</v>
      </c>
      <c r="J401" t="s">
        <v>28</v>
      </c>
      <c r="K401" t="s">
        <v>30</v>
      </c>
      <c r="L401" t="s">
        <v>96</v>
      </c>
      <c r="M401" t="s">
        <v>30</v>
      </c>
      <c r="N401" t="s">
        <v>30</v>
      </c>
      <c r="O401" t="s">
        <v>30</v>
      </c>
      <c r="P401" t="s">
        <v>30</v>
      </c>
      <c r="Q401" t="s">
        <v>30</v>
      </c>
      <c r="R401" t="s">
        <v>30</v>
      </c>
      <c r="S401" t="s">
        <v>30</v>
      </c>
      <c r="T401" t="s">
        <v>30</v>
      </c>
      <c r="U401" t="s">
        <v>30</v>
      </c>
      <c r="V401" t="s">
        <v>30</v>
      </c>
      <c r="W401" t="s">
        <v>31</v>
      </c>
      <c r="X401" t="s">
        <v>29</v>
      </c>
      <c r="Y401" t="s">
        <v>29</v>
      </c>
      <c r="Z401" t="s">
        <v>30</v>
      </c>
      <c r="AA401" t="s">
        <v>29</v>
      </c>
      <c r="AB401" t="s">
        <v>43</v>
      </c>
    </row>
    <row r="402" spans="1:28" outlineLevel="1" x14ac:dyDescent="0.45">
      <c r="A402">
        <v>1038939103</v>
      </c>
      <c r="B402" s="1">
        <v>44364</v>
      </c>
      <c r="C402" t="s">
        <v>93</v>
      </c>
      <c r="D402" t="s">
        <v>94</v>
      </c>
      <c r="E402" t="s">
        <v>95</v>
      </c>
      <c r="F402" t="s">
        <v>5651</v>
      </c>
      <c r="G402" t="s">
        <v>5655</v>
      </c>
      <c r="H402" s="9">
        <v>577369</v>
      </c>
      <c r="J402" t="s">
        <v>28</v>
      </c>
      <c r="K402" t="s">
        <v>30</v>
      </c>
      <c r="L402" t="s">
        <v>96</v>
      </c>
      <c r="M402" t="s">
        <v>30</v>
      </c>
      <c r="N402" t="s">
        <v>30</v>
      </c>
      <c r="O402" t="s">
        <v>30</v>
      </c>
      <c r="P402" t="s">
        <v>30</v>
      </c>
      <c r="Q402" t="s">
        <v>30</v>
      </c>
      <c r="R402" t="s">
        <v>30</v>
      </c>
      <c r="S402" t="s">
        <v>30</v>
      </c>
      <c r="T402" t="s">
        <v>30</v>
      </c>
      <c r="U402" t="s">
        <v>30</v>
      </c>
      <c r="V402" t="s">
        <v>30</v>
      </c>
      <c r="W402" t="s">
        <v>31</v>
      </c>
      <c r="X402" t="s">
        <v>29</v>
      </c>
      <c r="Y402" t="s">
        <v>29</v>
      </c>
      <c r="Z402" t="s">
        <v>29</v>
      </c>
      <c r="AA402" t="s">
        <v>29</v>
      </c>
      <c r="AB402" t="s">
        <v>43</v>
      </c>
    </row>
    <row r="403" spans="1:28" outlineLevel="1" x14ac:dyDescent="0.45">
      <c r="A403">
        <v>7888678900</v>
      </c>
      <c r="B403" s="1">
        <v>44327</v>
      </c>
      <c r="C403" t="s">
        <v>3941</v>
      </c>
      <c r="D403" t="s">
        <v>3942</v>
      </c>
      <c r="E403" t="s">
        <v>95</v>
      </c>
      <c r="F403" t="s">
        <v>5651</v>
      </c>
      <c r="G403" t="s">
        <v>5792</v>
      </c>
      <c r="H403" s="9">
        <v>335510</v>
      </c>
      <c r="J403" t="s">
        <v>28</v>
      </c>
      <c r="K403" t="s">
        <v>29</v>
      </c>
      <c r="L403" t="s">
        <v>96</v>
      </c>
      <c r="M403" t="s">
        <v>30</v>
      </c>
      <c r="N403" t="s">
        <v>30</v>
      </c>
      <c r="O403" t="s">
        <v>30</v>
      </c>
      <c r="P403" t="s">
        <v>30</v>
      </c>
      <c r="Q403" t="s">
        <v>30</v>
      </c>
      <c r="R403" t="s">
        <v>30</v>
      </c>
      <c r="S403" t="s">
        <v>30</v>
      </c>
      <c r="T403" t="s">
        <v>30</v>
      </c>
      <c r="U403" t="s">
        <v>30</v>
      </c>
      <c r="V403" t="s">
        <v>30</v>
      </c>
      <c r="W403" t="s">
        <v>40</v>
      </c>
      <c r="X403" t="s">
        <v>29</v>
      </c>
      <c r="Y403" t="s">
        <v>30</v>
      </c>
      <c r="Z403" t="s">
        <v>29</v>
      </c>
      <c r="AA403" t="s">
        <v>29</v>
      </c>
      <c r="AB403" t="s">
        <v>32</v>
      </c>
    </row>
    <row r="404" spans="1:28" outlineLevel="1" x14ac:dyDescent="0.45">
      <c r="A404">
        <v>8830649007</v>
      </c>
      <c r="B404" s="1">
        <v>44345</v>
      </c>
      <c r="C404" t="s">
        <v>4387</v>
      </c>
      <c r="D404" t="s">
        <v>4388</v>
      </c>
      <c r="E404" t="s">
        <v>95</v>
      </c>
      <c r="F404" t="s">
        <v>5651</v>
      </c>
      <c r="G404" t="s">
        <v>5792</v>
      </c>
      <c r="H404" s="9">
        <v>332112.01</v>
      </c>
      <c r="J404" t="s">
        <v>28</v>
      </c>
      <c r="K404" t="s">
        <v>29</v>
      </c>
      <c r="L404" t="s">
        <v>96</v>
      </c>
      <c r="M404" t="s">
        <v>29</v>
      </c>
      <c r="N404" t="s">
        <v>30</v>
      </c>
      <c r="O404" t="s">
        <v>29</v>
      </c>
      <c r="P404" t="s">
        <v>30</v>
      </c>
      <c r="Q404" t="s">
        <v>30</v>
      </c>
      <c r="R404" t="s">
        <v>30</v>
      </c>
      <c r="S404" t="s">
        <v>30</v>
      </c>
      <c r="T404" t="s">
        <v>30</v>
      </c>
      <c r="U404" t="s">
        <v>30</v>
      </c>
      <c r="V404" t="s">
        <v>30</v>
      </c>
      <c r="W404" t="s">
        <v>31</v>
      </c>
      <c r="X404" t="s">
        <v>29</v>
      </c>
      <c r="Y404" t="s">
        <v>29</v>
      </c>
      <c r="Z404" t="s">
        <v>29</v>
      </c>
      <c r="AA404" t="s">
        <v>29</v>
      </c>
      <c r="AB404" t="s">
        <v>45</v>
      </c>
    </row>
    <row r="405" spans="1:28" outlineLevel="1" x14ac:dyDescent="0.45">
      <c r="A405">
        <v>8606769003</v>
      </c>
      <c r="B405" s="1">
        <v>44343</v>
      </c>
      <c r="C405" t="s">
        <v>4274</v>
      </c>
      <c r="D405" t="s">
        <v>4275</v>
      </c>
      <c r="E405" t="s">
        <v>95</v>
      </c>
      <c r="F405" t="s">
        <v>5651</v>
      </c>
      <c r="G405" t="s">
        <v>5792</v>
      </c>
      <c r="H405" s="9">
        <v>304317</v>
      </c>
      <c r="I405" t="s">
        <v>1428</v>
      </c>
      <c r="J405" t="s">
        <v>28</v>
      </c>
      <c r="K405" t="s">
        <v>29</v>
      </c>
      <c r="L405" t="s">
        <v>96</v>
      </c>
      <c r="M405" t="s">
        <v>30</v>
      </c>
      <c r="N405" t="s">
        <v>30</v>
      </c>
      <c r="O405" t="s">
        <v>29</v>
      </c>
      <c r="P405" t="s">
        <v>30</v>
      </c>
      <c r="Q405" t="s">
        <v>30</v>
      </c>
      <c r="R405" t="s">
        <v>30</v>
      </c>
      <c r="S405" t="s">
        <v>30</v>
      </c>
      <c r="T405" t="s">
        <v>30</v>
      </c>
      <c r="U405" t="s">
        <v>30</v>
      </c>
      <c r="V405" t="s">
        <v>30</v>
      </c>
      <c r="W405" t="s">
        <v>31</v>
      </c>
      <c r="X405" t="s">
        <v>29</v>
      </c>
      <c r="Y405" t="s">
        <v>29</v>
      </c>
      <c r="Z405" t="s">
        <v>29</v>
      </c>
      <c r="AA405" t="s">
        <v>29</v>
      </c>
      <c r="AB405" t="s">
        <v>69</v>
      </c>
    </row>
    <row r="406" spans="1:28" outlineLevel="1" x14ac:dyDescent="0.45">
      <c r="A406">
        <v>9886759009</v>
      </c>
      <c r="B406" s="1">
        <v>44351</v>
      </c>
      <c r="C406" t="s">
        <v>5274</v>
      </c>
      <c r="D406" t="s">
        <v>5275</v>
      </c>
      <c r="E406" t="s">
        <v>95</v>
      </c>
      <c r="F406" t="s">
        <v>5651</v>
      </c>
      <c r="G406" t="s">
        <v>5792</v>
      </c>
      <c r="H406" s="9">
        <v>299962</v>
      </c>
      <c r="J406" t="s">
        <v>28</v>
      </c>
      <c r="K406" t="s">
        <v>30</v>
      </c>
      <c r="L406" t="s">
        <v>96</v>
      </c>
      <c r="M406" t="s">
        <v>30</v>
      </c>
      <c r="N406" t="s">
        <v>30</v>
      </c>
      <c r="O406" t="s">
        <v>29</v>
      </c>
      <c r="P406" t="s">
        <v>30</v>
      </c>
      <c r="Q406" t="s">
        <v>30</v>
      </c>
      <c r="R406" t="s">
        <v>30</v>
      </c>
      <c r="S406" t="s">
        <v>30</v>
      </c>
      <c r="T406" t="s">
        <v>30</v>
      </c>
      <c r="U406" t="s">
        <v>30</v>
      </c>
      <c r="V406" t="s">
        <v>30</v>
      </c>
      <c r="W406" t="s">
        <v>31</v>
      </c>
      <c r="X406" t="s">
        <v>29</v>
      </c>
      <c r="Y406" t="s">
        <v>29</v>
      </c>
      <c r="Z406" t="s">
        <v>29</v>
      </c>
      <c r="AA406" t="s">
        <v>29</v>
      </c>
      <c r="AB406" t="s">
        <v>32</v>
      </c>
    </row>
    <row r="407" spans="1:28" outlineLevel="1" x14ac:dyDescent="0.45">
      <c r="A407">
        <v>4875939006</v>
      </c>
      <c r="B407" s="1">
        <v>44336</v>
      </c>
      <c r="C407" t="s">
        <v>1909</v>
      </c>
      <c r="D407" t="s">
        <v>1839</v>
      </c>
      <c r="E407" t="s">
        <v>95</v>
      </c>
      <c r="F407" t="s">
        <v>5651</v>
      </c>
      <c r="G407" t="s">
        <v>5755</v>
      </c>
      <c r="H407" s="9">
        <v>298976.34999999998</v>
      </c>
      <c r="I407" t="s">
        <v>157</v>
      </c>
      <c r="J407" t="s">
        <v>28</v>
      </c>
      <c r="K407" t="s">
        <v>29</v>
      </c>
      <c r="L407" t="s">
        <v>88</v>
      </c>
      <c r="M407" t="s">
        <v>30</v>
      </c>
      <c r="N407" t="s">
        <v>30</v>
      </c>
      <c r="O407" t="s">
        <v>30</v>
      </c>
      <c r="P407" t="s">
        <v>30</v>
      </c>
      <c r="Q407" t="s">
        <v>30</v>
      </c>
      <c r="R407" t="s">
        <v>30</v>
      </c>
      <c r="S407" t="s">
        <v>30</v>
      </c>
      <c r="T407" t="s">
        <v>30</v>
      </c>
      <c r="U407" t="s">
        <v>30</v>
      </c>
      <c r="V407" t="s">
        <v>30</v>
      </c>
      <c r="W407" t="s">
        <v>31</v>
      </c>
      <c r="X407" t="s">
        <v>29</v>
      </c>
      <c r="Y407" t="s">
        <v>30</v>
      </c>
      <c r="Z407" t="s">
        <v>29</v>
      </c>
      <c r="AA407" t="s">
        <v>29</v>
      </c>
      <c r="AB407" t="s">
        <v>32</v>
      </c>
    </row>
    <row r="408" spans="1:28" outlineLevel="1" x14ac:dyDescent="0.45">
      <c r="A408">
        <v>8940969010</v>
      </c>
      <c r="B408" s="1">
        <v>44345</v>
      </c>
      <c r="C408" t="s">
        <v>4935</v>
      </c>
      <c r="D408" t="s">
        <v>4936</v>
      </c>
      <c r="E408" t="s">
        <v>95</v>
      </c>
      <c r="F408" t="s">
        <v>5651</v>
      </c>
      <c r="G408" t="s">
        <v>5792</v>
      </c>
      <c r="H408" s="9">
        <v>291374.53999999998</v>
      </c>
      <c r="J408" t="s">
        <v>28</v>
      </c>
      <c r="K408" t="s">
        <v>30</v>
      </c>
      <c r="L408" t="s">
        <v>96</v>
      </c>
      <c r="M408" t="s">
        <v>30</v>
      </c>
      <c r="N408" t="s">
        <v>29</v>
      </c>
      <c r="O408" t="s">
        <v>29</v>
      </c>
      <c r="P408" t="s">
        <v>29</v>
      </c>
      <c r="Q408" t="s">
        <v>29</v>
      </c>
      <c r="R408" t="s">
        <v>29</v>
      </c>
      <c r="S408" t="s">
        <v>30</v>
      </c>
      <c r="T408" t="s">
        <v>30</v>
      </c>
      <c r="U408" t="s">
        <v>29</v>
      </c>
      <c r="V408" t="s">
        <v>29</v>
      </c>
      <c r="W408" t="s">
        <v>31</v>
      </c>
      <c r="X408" t="s">
        <v>29</v>
      </c>
      <c r="Y408" t="s">
        <v>29</v>
      </c>
      <c r="Z408" t="s">
        <v>29</v>
      </c>
      <c r="AA408" t="s">
        <v>29</v>
      </c>
      <c r="AB408" t="s">
        <v>32</v>
      </c>
    </row>
    <row r="409" spans="1:28" outlineLevel="1" x14ac:dyDescent="0.45">
      <c r="A409">
        <v>8858009005</v>
      </c>
      <c r="B409" s="1">
        <v>44345</v>
      </c>
      <c r="C409" t="s">
        <v>4541</v>
      </c>
      <c r="D409" t="s">
        <v>4542</v>
      </c>
      <c r="E409" t="s">
        <v>95</v>
      </c>
      <c r="F409" t="s">
        <v>5651</v>
      </c>
      <c r="G409" t="s">
        <v>5816</v>
      </c>
      <c r="H409" s="9">
        <v>289939.83</v>
      </c>
      <c r="J409" t="s">
        <v>28</v>
      </c>
      <c r="K409" t="s">
        <v>29</v>
      </c>
      <c r="L409" t="s">
        <v>96</v>
      </c>
      <c r="M409" t="s">
        <v>30</v>
      </c>
      <c r="N409" t="s">
        <v>30</v>
      </c>
      <c r="O409" t="s">
        <v>30</v>
      </c>
      <c r="P409" t="s">
        <v>30</v>
      </c>
      <c r="Q409" t="s">
        <v>30</v>
      </c>
      <c r="R409" t="s">
        <v>30</v>
      </c>
      <c r="S409" t="s">
        <v>30</v>
      </c>
      <c r="T409" t="s">
        <v>30</v>
      </c>
      <c r="U409" t="s">
        <v>30</v>
      </c>
      <c r="V409" t="s">
        <v>30</v>
      </c>
      <c r="W409" t="s">
        <v>40</v>
      </c>
      <c r="X409" t="s">
        <v>29</v>
      </c>
      <c r="Y409" t="s">
        <v>29</v>
      </c>
      <c r="Z409" t="s">
        <v>29</v>
      </c>
      <c r="AA409" t="s">
        <v>29</v>
      </c>
      <c r="AB409" t="s">
        <v>102</v>
      </c>
    </row>
    <row r="410" spans="1:28" outlineLevel="1" x14ac:dyDescent="0.45">
      <c r="A410">
        <v>8880699009</v>
      </c>
      <c r="B410" s="1">
        <v>44345</v>
      </c>
      <c r="C410" t="s">
        <v>4695</v>
      </c>
      <c r="D410" t="s">
        <v>4696</v>
      </c>
      <c r="E410" t="s">
        <v>95</v>
      </c>
      <c r="F410" t="s">
        <v>5651</v>
      </c>
      <c r="G410" t="s">
        <v>5792</v>
      </c>
      <c r="H410" s="9">
        <v>278372</v>
      </c>
      <c r="J410" t="s">
        <v>28</v>
      </c>
      <c r="K410" t="s">
        <v>29</v>
      </c>
      <c r="L410" t="s">
        <v>96</v>
      </c>
      <c r="M410" t="s">
        <v>29</v>
      </c>
      <c r="N410" t="s">
        <v>30</v>
      </c>
      <c r="O410" t="s">
        <v>30</v>
      </c>
      <c r="P410" t="s">
        <v>30</v>
      </c>
      <c r="Q410" t="s">
        <v>30</v>
      </c>
      <c r="R410" t="s">
        <v>30</v>
      </c>
      <c r="S410" t="s">
        <v>30</v>
      </c>
      <c r="T410" t="s">
        <v>30</v>
      </c>
      <c r="U410" t="s">
        <v>30</v>
      </c>
      <c r="V410" t="s">
        <v>30</v>
      </c>
      <c r="W410" t="s">
        <v>40</v>
      </c>
      <c r="X410" t="s">
        <v>29</v>
      </c>
      <c r="Y410" t="s">
        <v>29</v>
      </c>
      <c r="Z410" t="s">
        <v>29</v>
      </c>
      <c r="AA410" t="s">
        <v>29</v>
      </c>
      <c r="AB410" t="s">
        <v>45</v>
      </c>
    </row>
    <row r="411" spans="1:28" outlineLevel="1" x14ac:dyDescent="0.45">
      <c r="A411">
        <v>7624428902</v>
      </c>
      <c r="B411" s="1">
        <v>44323</v>
      </c>
      <c r="C411" t="s">
        <v>3541</v>
      </c>
      <c r="D411" t="s">
        <v>3542</v>
      </c>
      <c r="E411" t="s">
        <v>95</v>
      </c>
      <c r="F411" t="s">
        <v>5651</v>
      </c>
      <c r="G411" t="s">
        <v>5655</v>
      </c>
      <c r="H411" s="9">
        <v>278165.98</v>
      </c>
      <c r="J411" t="s">
        <v>28</v>
      </c>
      <c r="K411" t="s">
        <v>29</v>
      </c>
      <c r="L411" t="s">
        <v>96</v>
      </c>
      <c r="M411" t="s">
        <v>29</v>
      </c>
      <c r="N411" t="s">
        <v>30</v>
      </c>
      <c r="O411" t="s">
        <v>30</v>
      </c>
      <c r="P411" t="s">
        <v>30</v>
      </c>
      <c r="Q411" t="s">
        <v>30</v>
      </c>
      <c r="R411" t="s">
        <v>30</v>
      </c>
      <c r="S411" t="s">
        <v>30</v>
      </c>
      <c r="T411" t="s">
        <v>30</v>
      </c>
      <c r="U411" t="s">
        <v>30</v>
      </c>
      <c r="V411" t="s">
        <v>30</v>
      </c>
      <c r="W411" t="s">
        <v>40</v>
      </c>
      <c r="X411" t="s">
        <v>29</v>
      </c>
      <c r="Y411" t="s">
        <v>29</v>
      </c>
      <c r="Z411" t="s">
        <v>29</v>
      </c>
      <c r="AA411" t="s">
        <v>30</v>
      </c>
      <c r="AB411" t="s">
        <v>32</v>
      </c>
    </row>
    <row r="412" spans="1:28" outlineLevel="1" x14ac:dyDescent="0.45">
      <c r="A412">
        <v>2497559002</v>
      </c>
      <c r="B412" s="1">
        <v>44332</v>
      </c>
      <c r="C412" t="s">
        <v>1208</v>
      </c>
      <c r="D412" t="s">
        <v>1209</v>
      </c>
      <c r="E412" t="s">
        <v>95</v>
      </c>
      <c r="F412" t="s">
        <v>5651</v>
      </c>
      <c r="G412" t="s">
        <v>5792</v>
      </c>
      <c r="H412" s="9">
        <v>277351</v>
      </c>
      <c r="J412" t="s">
        <v>28</v>
      </c>
      <c r="K412" t="s">
        <v>30</v>
      </c>
      <c r="L412" t="s">
        <v>96</v>
      </c>
      <c r="M412" t="s">
        <v>29</v>
      </c>
      <c r="N412" t="s">
        <v>29</v>
      </c>
      <c r="O412" t="s">
        <v>30</v>
      </c>
      <c r="P412" t="s">
        <v>30</v>
      </c>
      <c r="Q412" t="s">
        <v>30</v>
      </c>
      <c r="R412" t="s">
        <v>30</v>
      </c>
      <c r="S412" t="s">
        <v>30</v>
      </c>
      <c r="T412" t="s">
        <v>30</v>
      </c>
      <c r="U412" t="s">
        <v>30</v>
      </c>
      <c r="V412" t="s">
        <v>30</v>
      </c>
      <c r="W412" t="s">
        <v>31</v>
      </c>
      <c r="X412" t="s">
        <v>29</v>
      </c>
      <c r="Y412" t="s">
        <v>30</v>
      </c>
      <c r="Z412" t="s">
        <v>29</v>
      </c>
      <c r="AA412" t="s">
        <v>29</v>
      </c>
      <c r="AB412" t="s">
        <v>32</v>
      </c>
    </row>
    <row r="413" spans="1:28" outlineLevel="1" x14ac:dyDescent="0.45">
      <c r="A413">
        <v>7587348902</v>
      </c>
      <c r="B413" s="1">
        <v>44323</v>
      </c>
      <c r="C413" t="s">
        <v>3324</v>
      </c>
      <c r="D413" t="s">
        <v>3325</v>
      </c>
      <c r="E413" t="s">
        <v>95</v>
      </c>
      <c r="F413" t="s">
        <v>5651</v>
      </c>
      <c r="G413" t="s">
        <v>5655</v>
      </c>
      <c r="H413" s="9">
        <v>266628</v>
      </c>
      <c r="J413" t="s">
        <v>28</v>
      </c>
      <c r="K413" t="s">
        <v>30</v>
      </c>
      <c r="L413" t="s">
        <v>96</v>
      </c>
      <c r="M413" t="s">
        <v>30</v>
      </c>
      <c r="N413" t="s">
        <v>30</v>
      </c>
      <c r="O413" t="s">
        <v>29</v>
      </c>
      <c r="P413" t="s">
        <v>30</v>
      </c>
      <c r="Q413" t="s">
        <v>30</v>
      </c>
      <c r="R413" t="s">
        <v>30</v>
      </c>
      <c r="S413" t="s">
        <v>30</v>
      </c>
      <c r="T413" t="s">
        <v>30</v>
      </c>
      <c r="U413" t="s">
        <v>30</v>
      </c>
      <c r="V413" t="s">
        <v>30</v>
      </c>
      <c r="W413" t="s">
        <v>31</v>
      </c>
      <c r="X413" t="s">
        <v>29</v>
      </c>
      <c r="Y413" t="s">
        <v>29</v>
      </c>
      <c r="Z413" t="s">
        <v>29</v>
      </c>
      <c r="AA413" t="s">
        <v>30</v>
      </c>
      <c r="AB413" t="s">
        <v>32</v>
      </c>
    </row>
    <row r="414" spans="1:28" outlineLevel="1" x14ac:dyDescent="0.45">
      <c r="A414">
        <v>7613888905</v>
      </c>
      <c r="B414" s="1">
        <v>44323</v>
      </c>
      <c r="C414" t="s">
        <v>3480</v>
      </c>
      <c r="D414" t="s">
        <v>3481</v>
      </c>
      <c r="E414" t="s">
        <v>95</v>
      </c>
      <c r="F414" t="s">
        <v>5651</v>
      </c>
      <c r="G414" t="s">
        <v>5816</v>
      </c>
      <c r="H414" s="9">
        <v>261804.21</v>
      </c>
      <c r="J414" t="s">
        <v>28</v>
      </c>
      <c r="K414" t="s">
        <v>29</v>
      </c>
      <c r="L414" t="s">
        <v>96</v>
      </c>
      <c r="M414" t="s">
        <v>30</v>
      </c>
      <c r="N414" t="s">
        <v>30</v>
      </c>
      <c r="O414" t="s">
        <v>30</v>
      </c>
      <c r="P414" t="s">
        <v>30</v>
      </c>
      <c r="Q414" t="s">
        <v>30</v>
      </c>
      <c r="R414" t="s">
        <v>30</v>
      </c>
      <c r="S414" t="s">
        <v>30</v>
      </c>
      <c r="T414" t="s">
        <v>30</v>
      </c>
      <c r="U414" t="s">
        <v>30</v>
      </c>
      <c r="V414" t="s">
        <v>30</v>
      </c>
      <c r="W414" t="s">
        <v>31</v>
      </c>
      <c r="X414" t="s">
        <v>29</v>
      </c>
      <c r="Y414" t="s">
        <v>29</v>
      </c>
      <c r="Z414" t="s">
        <v>30</v>
      </c>
      <c r="AA414" t="s">
        <v>30</v>
      </c>
      <c r="AB414" t="s">
        <v>38</v>
      </c>
    </row>
    <row r="415" spans="1:28" outlineLevel="1" x14ac:dyDescent="0.45">
      <c r="A415">
        <v>2753569005</v>
      </c>
      <c r="B415" s="1">
        <v>44334</v>
      </c>
      <c r="C415" t="s">
        <v>1577</v>
      </c>
      <c r="D415" t="s">
        <v>1578</v>
      </c>
      <c r="E415" t="s">
        <v>95</v>
      </c>
      <c r="F415" t="s">
        <v>5651</v>
      </c>
      <c r="G415" t="s">
        <v>5816</v>
      </c>
      <c r="H415" s="9">
        <v>258329</v>
      </c>
      <c r="J415" t="s">
        <v>28</v>
      </c>
      <c r="K415" t="s">
        <v>29</v>
      </c>
      <c r="L415" t="s">
        <v>96</v>
      </c>
      <c r="M415" t="s">
        <v>30</v>
      </c>
      <c r="N415" t="s">
        <v>30</v>
      </c>
      <c r="O415" t="s">
        <v>30</v>
      </c>
      <c r="P415" t="s">
        <v>30</v>
      </c>
      <c r="Q415" t="s">
        <v>30</v>
      </c>
      <c r="R415" t="s">
        <v>30</v>
      </c>
      <c r="S415" t="s">
        <v>30</v>
      </c>
      <c r="T415" t="s">
        <v>30</v>
      </c>
      <c r="U415" t="s">
        <v>30</v>
      </c>
      <c r="V415" t="s">
        <v>30</v>
      </c>
      <c r="W415" t="s">
        <v>31</v>
      </c>
      <c r="X415" t="s">
        <v>29</v>
      </c>
      <c r="Y415" t="s">
        <v>30</v>
      </c>
      <c r="Z415" t="s">
        <v>29</v>
      </c>
      <c r="AA415" t="s">
        <v>30</v>
      </c>
      <c r="AB415" t="s">
        <v>129</v>
      </c>
    </row>
    <row r="416" spans="1:28" outlineLevel="1" x14ac:dyDescent="0.45">
      <c r="A416">
        <v>7620748907</v>
      </c>
      <c r="B416" s="1">
        <v>44323</v>
      </c>
      <c r="C416" t="s">
        <v>3524</v>
      </c>
      <c r="D416" t="s">
        <v>3525</v>
      </c>
      <c r="E416" t="s">
        <v>95</v>
      </c>
      <c r="F416" t="s">
        <v>5651</v>
      </c>
      <c r="G416" t="s">
        <v>5792</v>
      </c>
      <c r="H416" s="9">
        <v>256977</v>
      </c>
      <c r="J416" t="s">
        <v>28</v>
      </c>
      <c r="K416" t="s">
        <v>30</v>
      </c>
      <c r="L416" t="s">
        <v>96</v>
      </c>
      <c r="M416" t="s">
        <v>30</v>
      </c>
      <c r="N416" t="s">
        <v>29</v>
      </c>
      <c r="O416" t="s">
        <v>29</v>
      </c>
      <c r="P416" t="s">
        <v>29</v>
      </c>
      <c r="Q416" t="s">
        <v>30</v>
      </c>
      <c r="R416" t="s">
        <v>30</v>
      </c>
      <c r="S416" t="s">
        <v>30</v>
      </c>
      <c r="T416" t="s">
        <v>30</v>
      </c>
      <c r="U416" t="s">
        <v>29</v>
      </c>
      <c r="V416" t="s">
        <v>30</v>
      </c>
      <c r="W416" t="s">
        <v>40</v>
      </c>
      <c r="X416" t="s">
        <v>29</v>
      </c>
      <c r="Y416" t="s">
        <v>30</v>
      </c>
      <c r="Z416" t="s">
        <v>29</v>
      </c>
      <c r="AA416" t="s">
        <v>30</v>
      </c>
      <c r="AB416" t="s">
        <v>73</v>
      </c>
    </row>
    <row r="417" spans="1:28" outlineLevel="1" x14ac:dyDescent="0.45">
      <c r="A417">
        <v>7572618908</v>
      </c>
      <c r="B417" s="1">
        <v>44323</v>
      </c>
      <c r="C417" t="s">
        <v>3255</v>
      </c>
      <c r="D417" t="s">
        <v>3256</v>
      </c>
      <c r="E417" t="s">
        <v>95</v>
      </c>
      <c r="F417" t="s">
        <v>5651</v>
      </c>
      <c r="G417" t="s">
        <v>5792</v>
      </c>
      <c r="H417" s="9">
        <v>247940</v>
      </c>
      <c r="J417" t="s">
        <v>28</v>
      </c>
      <c r="K417" t="s">
        <v>29</v>
      </c>
      <c r="L417" t="s">
        <v>96</v>
      </c>
      <c r="M417" t="s">
        <v>30</v>
      </c>
      <c r="N417" t="s">
        <v>30</v>
      </c>
      <c r="O417" t="s">
        <v>30</v>
      </c>
      <c r="P417" t="s">
        <v>30</v>
      </c>
      <c r="Q417" t="s">
        <v>30</v>
      </c>
      <c r="R417" t="s">
        <v>30</v>
      </c>
      <c r="S417" t="s">
        <v>30</v>
      </c>
      <c r="T417" t="s">
        <v>30</v>
      </c>
      <c r="U417" t="s">
        <v>30</v>
      </c>
      <c r="V417" t="s">
        <v>30</v>
      </c>
      <c r="W417" t="s">
        <v>31</v>
      </c>
      <c r="X417" t="s">
        <v>29</v>
      </c>
      <c r="Y417" t="s">
        <v>29</v>
      </c>
      <c r="Z417" t="s">
        <v>29</v>
      </c>
      <c r="AA417" t="s">
        <v>30</v>
      </c>
      <c r="AB417" t="s">
        <v>32</v>
      </c>
    </row>
    <row r="418" spans="1:28" outlineLevel="1" x14ac:dyDescent="0.45">
      <c r="A418">
        <v>2343319008</v>
      </c>
      <c r="B418" s="1">
        <v>44331</v>
      </c>
      <c r="C418" t="s">
        <v>898</v>
      </c>
      <c r="D418" t="s">
        <v>899</v>
      </c>
      <c r="E418" t="s">
        <v>95</v>
      </c>
      <c r="F418" t="s">
        <v>5651</v>
      </c>
      <c r="G418" t="s">
        <v>5655</v>
      </c>
      <c r="H418" s="9">
        <v>226303</v>
      </c>
      <c r="I418" t="s">
        <v>128</v>
      </c>
      <c r="J418" t="s">
        <v>28</v>
      </c>
      <c r="K418" t="s">
        <v>29</v>
      </c>
      <c r="L418" t="s">
        <v>96</v>
      </c>
      <c r="M418" t="s">
        <v>30</v>
      </c>
      <c r="N418" t="s">
        <v>30</v>
      </c>
      <c r="O418" t="s">
        <v>29</v>
      </c>
      <c r="P418" t="s">
        <v>30</v>
      </c>
      <c r="Q418" t="s">
        <v>30</v>
      </c>
      <c r="R418" t="s">
        <v>30</v>
      </c>
      <c r="S418" t="s">
        <v>30</v>
      </c>
      <c r="T418" t="s">
        <v>30</v>
      </c>
      <c r="U418" t="s">
        <v>30</v>
      </c>
      <c r="V418" t="s">
        <v>30</v>
      </c>
      <c r="W418" t="s">
        <v>31</v>
      </c>
      <c r="X418" t="s">
        <v>29</v>
      </c>
      <c r="Y418" t="s">
        <v>30</v>
      </c>
      <c r="Z418" t="s">
        <v>29</v>
      </c>
      <c r="AA418" t="s">
        <v>30</v>
      </c>
      <c r="AB418" t="s">
        <v>32</v>
      </c>
    </row>
    <row r="419" spans="1:28" outlineLevel="1" x14ac:dyDescent="0.45">
      <c r="A419">
        <v>7631318902</v>
      </c>
      <c r="B419" s="1">
        <v>44323</v>
      </c>
      <c r="C419" t="s">
        <v>3575</v>
      </c>
      <c r="D419" t="s">
        <v>3576</v>
      </c>
      <c r="E419" t="s">
        <v>95</v>
      </c>
      <c r="F419" t="s">
        <v>5651</v>
      </c>
      <c r="G419" t="s">
        <v>5655</v>
      </c>
      <c r="H419" s="9">
        <v>220454</v>
      </c>
      <c r="J419" t="s">
        <v>28</v>
      </c>
      <c r="K419" t="s">
        <v>30</v>
      </c>
      <c r="L419" t="s">
        <v>96</v>
      </c>
      <c r="M419" t="s">
        <v>30</v>
      </c>
      <c r="N419" t="s">
        <v>30</v>
      </c>
      <c r="O419" t="s">
        <v>29</v>
      </c>
      <c r="P419" t="s">
        <v>30</v>
      </c>
      <c r="Q419" t="s">
        <v>30</v>
      </c>
      <c r="R419" t="s">
        <v>30</v>
      </c>
      <c r="S419" t="s">
        <v>30</v>
      </c>
      <c r="T419" t="s">
        <v>30</v>
      </c>
      <c r="U419" t="s">
        <v>30</v>
      </c>
      <c r="V419" t="s">
        <v>30</v>
      </c>
      <c r="W419" t="s">
        <v>40</v>
      </c>
      <c r="X419" t="s">
        <v>29</v>
      </c>
      <c r="Y419" t="s">
        <v>29</v>
      </c>
      <c r="Z419" t="s">
        <v>29</v>
      </c>
      <c r="AA419" t="s">
        <v>30</v>
      </c>
      <c r="AB419" t="s">
        <v>32</v>
      </c>
    </row>
    <row r="420" spans="1:28" outlineLevel="1" x14ac:dyDescent="0.45">
      <c r="A420">
        <v>2215079003</v>
      </c>
      <c r="B420" s="1">
        <v>44330</v>
      </c>
      <c r="C420" t="s">
        <v>615</v>
      </c>
      <c r="D420" t="s">
        <v>616</v>
      </c>
      <c r="E420" t="s">
        <v>95</v>
      </c>
      <c r="F420" t="s">
        <v>5651</v>
      </c>
      <c r="G420" t="s">
        <v>5655</v>
      </c>
      <c r="H420" s="9">
        <v>185776.34</v>
      </c>
      <c r="J420" t="s">
        <v>28</v>
      </c>
      <c r="K420" t="s">
        <v>30</v>
      </c>
      <c r="L420" t="s">
        <v>96</v>
      </c>
      <c r="M420" t="s">
        <v>29</v>
      </c>
      <c r="N420" t="s">
        <v>29</v>
      </c>
      <c r="O420" t="s">
        <v>29</v>
      </c>
      <c r="P420" t="s">
        <v>30</v>
      </c>
      <c r="Q420" t="s">
        <v>30</v>
      </c>
      <c r="R420" t="s">
        <v>30</v>
      </c>
      <c r="S420" t="s">
        <v>29</v>
      </c>
      <c r="T420" t="s">
        <v>29</v>
      </c>
      <c r="U420" t="s">
        <v>29</v>
      </c>
      <c r="V420" t="s">
        <v>29</v>
      </c>
      <c r="W420" t="s">
        <v>40</v>
      </c>
      <c r="X420" t="s">
        <v>29</v>
      </c>
      <c r="Y420" t="s">
        <v>30</v>
      </c>
      <c r="Z420" t="s">
        <v>29</v>
      </c>
      <c r="AA420" t="s">
        <v>29</v>
      </c>
      <c r="AB420" t="s">
        <v>32</v>
      </c>
    </row>
    <row r="421" spans="1:28" outlineLevel="1" x14ac:dyDescent="0.45">
      <c r="A421">
        <v>8912699004</v>
      </c>
      <c r="B421" s="1">
        <v>44345</v>
      </c>
      <c r="C421" t="s">
        <v>4818</v>
      </c>
      <c r="D421" t="s">
        <v>4819</v>
      </c>
      <c r="E421" t="s">
        <v>95</v>
      </c>
      <c r="F421" t="s">
        <v>5651</v>
      </c>
      <c r="G421" t="s">
        <v>5655</v>
      </c>
      <c r="H421" s="9">
        <v>185425.14</v>
      </c>
      <c r="J421" t="s">
        <v>28</v>
      </c>
      <c r="K421" t="s">
        <v>30</v>
      </c>
      <c r="L421" t="s">
        <v>96</v>
      </c>
      <c r="M421" t="s">
        <v>30</v>
      </c>
      <c r="N421" t="s">
        <v>30</v>
      </c>
      <c r="O421" t="s">
        <v>29</v>
      </c>
      <c r="P421" t="s">
        <v>30</v>
      </c>
      <c r="Q421" t="s">
        <v>30</v>
      </c>
      <c r="R421" t="s">
        <v>30</v>
      </c>
      <c r="S421" t="s">
        <v>30</v>
      </c>
      <c r="T421" t="s">
        <v>30</v>
      </c>
      <c r="U421" t="s">
        <v>30</v>
      </c>
      <c r="V421" t="s">
        <v>30</v>
      </c>
      <c r="W421" t="s">
        <v>31</v>
      </c>
      <c r="X421" t="s">
        <v>29</v>
      </c>
      <c r="Y421" t="s">
        <v>29</v>
      </c>
      <c r="Z421" t="s">
        <v>29</v>
      </c>
      <c r="AA421" t="s">
        <v>29</v>
      </c>
      <c r="AB421" t="s">
        <v>32</v>
      </c>
    </row>
    <row r="422" spans="1:28" outlineLevel="1" x14ac:dyDescent="0.45">
      <c r="A422">
        <v>4886639005</v>
      </c>
      <c r="B422" s="1">
        <v>44336</v>
      </c>
      <c r="C422" t="s">
        <v>1969</v>
      </c>
      <c r="D422" t="s">
        <v>1970</v>
      </c>
      <c r="E422" t="s">
        <v>95</v>
      </c>
      <c r="F422" t="s">
        <v>5651</v>
      </c>
      <c r="G422" t="s">
        <v>5792</v>
      </c>
      <c r="H422" s="9">
        <v>179281</v>
      </c>
      <c r="J422" t="s">
        <v>28</v>
      </c>
      <c r="K422" t="s">
        <v>29</v>
      </c>
      <c r="L422" t="s">
        <v>96</v>
      </c>
      <c r="M422" t="s">
        <v>30</v>
      </c>
      <c r="N422" t="s">
        <v>30</v>
      </c>
      <c r="O422" t="s">
        <v>30</v>
      </c>
      <c r="P422" t="s">
        <v>30</v>
      </c>
      <c r="Q422" t="s">
        <v>30</v>
      </c>
      <c r="R422" t="s">
        <v>30</v>
      </c>
      <c r="S422" t="s">
        <v>30</v>
      </c>
      <c r="T422" t="s">
        <v>30</v>
      </c>
      <c r="U422" t="s">
        <v>30</v>
      </c>
      <c r="V422" t="s">
        <v>30</v>
      </c>
      <c r="W422" t="s">
        <v>40</v>
      </c>
      <c r="X422" t="s">
        <v>29</v>
      </c>
      <c r="Y422" t="s">
        <v>29</v>
      </c>
      <c r="Z422" t="s">
        <v>29</v>
      </c>
      <c r="AA422" t="s">
        <v>30</v>
      </c>
      <c r="AB422" t="s">
        <v>32</v>
      </c>
    </row>
    <row r="423" spans="1:28" outlineLevel="1" x14ac:dyDescent="0.45">
      <c r="A423">
        <v>2761489005</v>
      </c>
      <c r="B423" s="1">
        <v>44334</v>
      </c>
      <c r="C423" t="s">
        <v>1617</v>
      </c>
      <c r="D423" t="s">
        <v>1618</v>
      </c>
      <c r="E423" t="s">
        <v>95</v>
      </c>
      <c r="F423" t="s">
        <v>5651</v>
      </c>
      <c r="G423" t="s">
        <v>5655</v>
      </c>
      <c r="H423" s="9">
        <v>177426.17</v>
      </c>
      <c r="J423" t="s">
        <v>28</v>
      </c>
      <c r="K423" t="s">
        <v>30</v>
      </c>
      <c r="L423" t="s">
        <v>96</v>
      </c>
      <c r="M423" t="s">
        <v>30</v>
      </c>
      <c r="N423" t="s">
        <v>30</v>
      </c>
      <c r="O423" t="s">
        <v>30</v>
      </c>
      <c r="P423" t="s">
        <v>30</v>
      </c>
      <c r="Q423" t="s">
        <v>30</v>
      </c>
      <c r="R423" t="s">
        <v>30</v>
      </c>
      <c r="S423" t="s">
        <v>30</v>
      </c>
      <c r="T423" t="s">
        <v>30</v>
      </c>
      <c r="U423" t="s">
        <v>30</v>
      </c>
      <c r="V423" t="s">
        <v>30</v>
      </c>
      <c r="W423" t="s">
        <v>40</v>
      </c>
      <c r="X423" t="s">
        <v>29</v>
      </c>
      <c r="Y423" t="s">
        <v>30</v>
      </c>
      <c r="Z423" t="s">
        <v>29</v>
      </c>
      <c r="AA423" t="s">
        <v>29</v>
      </c>
      <c r="AB423" t="s">
        <v>32</v>
      </c>
    </row>
    <row r="424" spans="1:28" outlineLevel="1" x14ac:dyDescent="0.45">
      <c r="A424">
        <v>7636138906</v>
      </c>
      <c r="B424" s="1">
        <v>44323</v>
      </c>
      <c r="C424" t="s">
        <v>3616</v>
      </c>
      <c r="D424" t="s">
        <v>3617</v>
      </c>
      <c r="E424" t="s">
        <v>95</v>
      </c>
      <c r="F424" t="s">
        <v>5651</v>
      </c>
      <c r="G424" t="s">
        <v>5792</v>
      </c>
      <c r="H424" s="9">
        <v>164681</v>
      </c>
      <c r="J424" t="s">
        <v>28</v>
      </c>
      <c r="K424" t="s">
        <v>30</v>
      </c>
      <c r="L424" t="s">
        <v>96</v>
      </c>
      <c r="M424" t="s">
        <v>29</v>
      </c>
      <c r="N424" t="s">
        <v>30</v>
      </c>
      <c r="O424" t="s">
        <v>30</v>
      </c>
      <c r="P424" t="s">
        <v>30</v>
      </c>
      <c r="Q424" t="s">
        <v>30</v>
      </c>
      <c r="R424" t="s">
        <v>30</v>
      </c>
      <c r="S424" t="s">
        <v>30</v>
      </c>
      <c r="T424" t="s">
        <v>30</v>
      </c>
      <c r="U424" t="s">
        <v>30</v>
      </c>
      <c r="V424" t="s">
        <v>30</v>
      </c>
      <c r="W424" t="s">
        <v>40</v>
      </c>
      <c r="X424" t="s">
        <v>29</v>
      </c>
      <c r="Y424" t="s">
        <v>29</v>
      </c>
      <c r="Z424" t="s">
        <v>29</v>
      </c>
      <c r="AA424" t="s">
        <v>30</v>
      </c>
      <c r="AB424" t="s">
        <v>32</v>
      </c>
    </row>
    <row r="425" spans="1:28" outlineLevel="1" x14ac:dyDescent="0.45">
      <c r="A425">
        <v>7564728906</v>
      </c>
      <c r="B425" s="1">
        <v>44323</v>
      </c>
      <c r="C425" t="s">
        <v>3179</v>
      </c>
      <c r="D425" t="s">
        <v>3180</v>
      </c>
      <c r="E425" t="s">
        <v>95</v>
      </c>
      <c r="F425" t="s">
        <v>5651</v>
      </c>
      <c r="G425" t="s">
        <v>5816</v>
      </c>
      <c r="H425" s="9">
        <v>155272</v>
      </c>
      <c r="J425" t="s">
        <v>28</v>
      </c>
      <c r="K425" t="s">
        <v>29</v>
      </c>
      <c r="L425" t="s">
        <v>96</v>
      </c>
      <c r="M425" t="s">
        <v>29</v>
      </c>
      <c r="N425" t="s">
        <v>29</v>
      </c>
      <c r="O425" t="s">
        <v>29</v>
      </c>
      <c r="P425" t="s">
        <v>29</v>
      </c>
      <c r="Q425" t="s">
        <v>29</v>
      </c>
      <c r="R425" t="s">
        <v>30</v>
      </c>
      <c r="S425" t="s">
        <v>30</v>
      </c>
      <c r="T425" t="s">
        <v>30</v>
      </c>
      <c r="U425" t="s">
        <v>29</v>
      </c>
      <c r="V425" t="s">
        <v>30</v>
      </c>
      <c r="W425" t="s">
        <v>31</v>
      </c>
      <c r="X425" t="s">
        <v>29</v>
      </c>
      <c r="Y425" t="s">
        <v>29</v>
      </c>
      <c r="Z425" t="s">
        <v>29</v>
      </c>
      <c r="AA425" t="s">
        <v>30</v>
      </c>
      <c r="AB425" t="s">
        <v>32</v>
      </c>
    </row>
    <row r="426" spans="1:28" outlineLevel="1" x14ac:dyDescent="0.45">
      <c r="A426">
        <v>7530769001</v>
      </c>
      <c r="B426" s="1">
        <v>44341</v>
      </c>
      <c r="C426" t="s">
        <v>2778</v>
      </c>
      <c r="D426" t="s">
        <v>2779</v>
      </c>
      <c r="E426" t="s">
        <v>95</v>
      </c>
      <c r="F426" t="s">
        <v>5651</v>
      </c>
      <c r="G426" t="s">
        <v>5655</v>
      </c>
      <c r="H426" s="9">
        <v>140679</v>
      </c>
      <c r="J426" t="s">
        <v>28</v>
      </c>
      <c r="K426" t="s">
        <v>30</v>
      </c>
      <c r="L426" t="s">
        <v>96</v>
      </c>
      <c r="M426" t="s">
        <v>30</v>
      </c>
      <c r="N426" t="s">
        <v>29</v>
      </c>
      <c r="O426" t="s">
        <v>29</v>
      </c>
      <c r="P426" t="s">
        <v>30</v>
      </c>
      <c r="Q426" t="s">
        <v>30</v>
      </c>
      <c r="R426" t="s">
        <v>30</v>
      </c>
      <c r="S426" t="s">
        <v>30</v>
      </c>
      <c r="T426" t="s">
        <v>30</v>
      </c>
      <c r="U426" t="s">
        <v>30</v>
      </c>
      <c r="V426" t="s">
        <v>30</v>
      </c>
      <c r="W426" t="s">
        <v>31</v>
      </c>
      <c r="X426" t="s">
        <v>29</v>
      </c>
      <c r="Y426" t="s">
        <v>30</v>
      </c>
      <c r="Z426" t="s">
        <v>29</v>
      </c>
      <c r="AA426" t="s">
        <v>29</v>
      </c>
      <c r="AB426" t="s">
        <v>38</v>
      </c>
    </row>
    <row r="427" spans="1:28" outlineLevel="1" x14ac:dyDescent="0.45">
      <c r="A427">
        <v>8042549000</v>
      </c>
      <c r="B427" s="1">
        <v>44342</v>
      </c>
      <c r="C427" t="s">
        <v>4218</v>
      </c>
      <c r="D427" t="s">
        <v>4219</v>
      </c>
      <c r="E427" t="s">
        <v>95</v>
      </c>
      <c r="F427" t="s">
        <v>5651</v>
      </c>
      <c r="G427" t="s">
        <v>5816</v>
      </c>
      <c r="H427" s="9">
        <v>138678.5</v>
      </c>
      <c r="J427" t="s">
        <v>28</v>
      </c>
      <c r="K427" t="s">
        <v>29</v>
      </c>
      <c r="L427" t="s">
        <v>96</v>
      </c>
      <c r="M427" t="s">
        <v>29</v>
      </c>
      <c r="N427" t="s">
        <v>29</v>
      </c>
      <c r="O427" t="s">
        <v>29</v>
      </c>
      <c r="P427" t="s">
        <v>30</v>
      </c>
      <c r="Q427" t="s">
        <v>30</v>
      </c>
      <c r="R427" t="s">
        <v>30</v>
      </c>
      <c r="S427" t="s">
        <v>30</v>
      </c>
      <c r="T427" t="s">
        <v>30</v>
      </c>
      <c r="U427" t="s">
        <v>29</v>
      </c>
      <c r="V427" t="s">
        <v>30</v>
      </c>
      <c r="W427" t="s">
        <v>60</v>
      </c>
      <c r="X427" t="s">
        <v>29</v>
      </c>
      <c r="Y427" t="s">
        <v>29</v>
      </c>
      <c r="Z427" t="s">
        <v>29</v>
      </c>
      <c r="AA427" t="s">
        <v>30</v>
      </c>
      <c r="AB427" t="s">
        <v>32</v>
      </c>
    </row>
    <row r="428" spans="1:28" outlineLevel="1" x14ac:dyDescent="0.45">
      <c r="A428">
        <v>7243139008</v>
      </c>
      <c r="B428" s="1">
        <v>44339</v>
      </c>
      <c r="C428" t="s">
        <v>2545</v>
      </c>
      <c r="D428" t="s">
        <v>2546</v>
      </c>
      <c r="E428" t="s">
        <v>95</v>
      </c>
      <c r="F428" t="s">
        <v>5651</v>
      </c>
      <c r="G428" t="s">
        <v>5816</v>
      </c>
      <c r="H428" s="9">
        <v>129500</v>
      </c>
      <c r="J428" t="s">
        <v>28</v>
      </c>
      <c r="K428" t="s">
        <v>29</v>
      </c>
      <c r="L428" t="s">
        <v>96</v>
      </c>
      <c r="M428" t="s">
        <v>29</v>
      </c>
      <c r="N428" t="s">
        <v>30</v>
      </c>
      <c r="O428" t="s">
        <v>29</v>
      </c>
      <c r="P428" t="s">
        <v>30</v>
      </c>
      <c r="Q428" t="s">
        <v>30</v>
      </c>
      <c r="R428" t="s">
        <v>30</v>
      </c>
      <c r="S428" t="s">
        <v>30</v>
      </c>
      <c r="T428" t="s">
        <v>30</v>
      </c>
      <c r="U428" t="s">
        <v>30</v>
      </c>
      <c r="V428" t="s">
        <v>30</v>
      </c>
      <c r="W428" t="s">
        <v>40</v>
      </c>
      <c r="X428" t="s">
        <v>29</v>
      </c>
      <c r="Y428" t="s">
        <v>30</v>
      </c>
      <c r="Z428" t="s">
        <v>29</v>
      </c>
      <c r="AA428" t="s">
        <v>29</v>
      </c>
      <c r="AB428" t="s">
        <v>47</v>
      </c>
    </row>
    <row r="429" spans="1:28" outlineLevel="1" x14ac:dyDescent="0.45">
      <c r="A429">
        <v>2360729004</v>
      </c>
      <c r="B429" s="1">
        <v>44331</v>
      </c>
      <c r="C429" t="s">
        <v>976</v>
      </c>
      <c r="D429" t="s">
        <v>977</v>
      </c>
      <c r="E429" t="s">
        <v>95</v>
      </c>
      <c r="F429" t="s">
        <v>5651</v>
      </c>
      <c r="G429" t="s">
        <v>5655</v>
      </c>
      <c r="H429" s="9">
        <v>113936.36</v>
      </c>
      <c r="J429" t="s">
        <v>28</v>
      </c>
      <c r="K429" t="s">
        <v>30</v>
      </c>
      <c r="L429" t="s">
        <v>96</v>
      </c>
      <c r="M429" t="s">
        <v>30</v>
      </c>
      <c r="N429" t="s">
        <v>30</v>
      </c>
      <c r="O429" t="s">
        <v>30</v>
      </c>
      <c r="P429" t="s">
        <v>30</v>
      </c>
      <c r="Q429" t="s">
        <v>30</v>
      </c>
      <c r="R429" t="s">
        <v>30</v>
      </c>
      <c r="S429" t="s">
        <v>30</v>
      </c>
      <c r="T429" t="s">
        <v>30</v>
      </c>
      <c r="U429" t="s">
        <v>30</v>
      </c>
      <c r="V429" t="s">
        <v>30</v>
      </c>
      <c r="W429" t="s">
        <v>31</v>
      </c>
      <c r="X429" t="s">
        <v>29</v>
      </c>
      <c r="Y429" t="s">
        <v>29</v>
      </c>
      <c r="Z429" t="s">
        <v>29</v>
      </c>
      <c r="AA429" t="s">
        <v>30</v>
      </c>
      <c r="AB429" t="s">
        <v>43</v>
      </c>
    </row>
    <row r="430" spans="1:28" outlineLevel="1" x14ac:dyDescent="0.45">
      <c r="A430">
        <v>2324109009</v>
      </c>
      <c r="B430" s="1">
        <v>44331</v>
      </c>
      <c r="C430" t="s">
        <v>805</v>
      </c>
      <c r="D430" t="s">
        <v>806</v>
      </c>
      <c r="E430" t="s">
        <v>95</v>
      </c>
      <c r="F430" t="s">
        <v>5651</v>
      </c>
      <c r="G430" t="s">
        <v>5792</v>
      </c>
      <c r="H430" s="9">
        <v>93644</v>
      </c>
      <c r="J430" t="s">
        <v>28</v>
      </c>
      <c r="K430" t="s">
        <v>29</v>
      </c>
      <c r="L430" t="s">
        <v>96</v>
      </c>
      <c r="M430" t="s">
        <v>30</v>
      </c>
      <c r="N430" t="s">
        <v>30</v>
      </c>
      <c r="O430" t="s">
        <v>30</v>
      </c>
      <c r="P430" t="s">
        <v>30</v>
      </c>
      <c r="Q430" t="s">
        <v>30</v>
      </c>
      <c r="R430" t="s">
        <v>30</v>
      </c>
      <c r="S430" t="s">
        <v>30</v>
      </c>
      <c r="T430" t="s">
        <v>30</v>
      </c>
      <c r="U430" t="s">
        <v>30</v>
      </c>
      <c r="V430" t="s">
        <v>30</v>
      </c>
      <c r="W430" t="s">
        <v>31</v>
      </c>
      <c r="X430" t="s">
        <v>29</v>
      </c>
      <c r="Y430" t="s">
        <v>30</v>
      </c>
      <c r="Z430" t="s">
        <v>29</v>
      </c>
      <c r="AA430" t="s">
        <v>30</v>
      </c>
      <c r="AB430" t="s">
        <v>32</v>
      </c>
    </row>
    <row r="431" spans="1:28" outlineLevel="1" x14ac:dyDescent="0.45">
      <c r="A431">
        <v>8869419005</v>
      </c>
      <c r="B431" s="1">
        <v>44345</v>
      </c>
      <c r="C431" t="s">
        <v>4621</v>
      </c>
      <c r="D431" t="s">
        <v>4622</v>
      </c>
      <c r="E431" t="s">
        <v>95</v>
      </c>
      <c r="F431" t="s">
        <v>5651</v>
      </c>
      <c r="G431" t="s">
        <v>5792</v>
      </c>
      <c r="H431" s="9">
        <v>78827</v>
      </c>
      <c r="J431" t="s">
        <v>28</v>
      </c>
      <c r="K431" t="s">
        <v>30</v>
      </c>
      <c r="L431" t="s">
        <v>96</v>
      </c>
      <c r="M431" t="s">
        <v>29</v>
      </c>
      <c r="N431" t="s">
        <v>29</v>
      </c>
      <c r="O431" t="s">
        <v>29</v>
      </c>
      <c r="P431" t="s">
        <v>30</v>
      </c>
      <c r="Q431" t="s">
        <v>29</v>
      </c>
      <c r="R431" t="s">
        <v>30</v>
      </c>
      <c r="S431" t="s">
        <v>30</v>
      </c>
      <c r="T431" t="s">
        <v>29</v>
      </c>
      <c r="U431" t="s">
        <v>29</v>
      </c>
      <c r="V431" t="s">
        <v>29</v>
      </c>
      <c r="W431" t="s">
        <v>40</v>
      </c>
      <c r="X431" t="s">
        <v>29</v>
      </c>
      <c r="Y431" t="s">
        <v>29</v>
      </c>
      <c r="Z431" t="s">
        <v>29</v>
      </c>
      <c r="AA431" t="s">
        <v>29</v>
      </c>
      <c r="AB431" t="s">
        <v>32</v>
      </c>
    </row>
    <row r="432" spans="1:28" outlineLevel="1" x14ac:dyDescent="0.45">
      <c r="A432">
        <v>2724299008</v>
      </c>
      <c r="B432" s="1">
        <v>44334</v>
      </c>
      <c r="C432" t="s">
        <v>1446</v>
      </c>
      <c r="D432" t="s">
        <v>1447</v>
      </c>
      <c r="E432" t="s">
        <v>95</v>
      </c>
      <c r="F432" t="s">
        <v>5651</v>
      </c>
      <c r="G432" t="s">
        <v>5792</v>
      </c>
      <c r="H432" s="9">
        <v>78138</v>
      </c>
      <c r="J432" t="s">
        <v>28</v>
      </c>
      <c r="K432" t="s">
        <v>29</v>
      </c>
      <c r="L432" t="s">
        <v>96</v>
      </c>
      <c r="M432" t="s">
        <v>29</v>
      </c>
      <c r="N432" t="s">
        <v>30</v>
      </c>
      <c r="O432" t="s">
        <v>29</v>
      </c>
      <c r="P432" t="s">
        <v>30</v>
      </c>
      <c r="Q432" t="s">
        <v>29</v>
      </c>
      <c r="R432" t="s">
        <v>30</v>
      </c>
      <c r="S432" t="s">
        <v>29</v>
      </c>
      <c r="T432" t="s">
        <v>30</v>
      </c>
      <c r="U432" t="s">
        <v>30</v>
      </c>
      <c r="V432" t="s">
        <v>30</v>
      </c>
      <c r="W432" t="s">
        <v>60</v>
      </c>
      <c r="X432" t="s">
        <v>29</v>
      </c>
      <c r="Y432" t="s">
        <v>30</v>
      </c>
      <c r="Z432" t="s">
        <v>29</v>
      </c>
      <c r="AA432" t="s">
        <v>29</v>
      </c>
      <c r="AB432" t="s">
        <v>39</v>
      </c>
    </row>
    <row r="433" spans="1:28" outlineLevel="1" x14ac:dyDescent="0.45">
      <c r="A433">
        <v>1110829002</v>
      </c>
      <c r="B433" s="1">
        <v>44329</v>
      </c>
      <c r="C433" t="s">
        <v>502</v>
      </c>
      <c r="D433" t="s">
        <v>503</v>
      </c>
      <c r="E433" t="s">
        <v>95</v>
      </c>
      <c r="F433" t="s">
        <v>5651</v>
      </c>
      <c r="G433" t="s">
        <v>5655</v>
      </c>
      <c r="H433" s="9">
        <v>77014</v>
      </c>
      <c r="J433" t="s">
        <v>28</v>
      </c>
      <c r="K433" t="s">
        <v>30</v>
      </c>
      <c r="L433" t="s">
        <v>96</v>
      </c>
      <c r="M433" t="s">
        <v>30</v>
      </c>
      <c r="N433" t="s">
        <v>29</v>
      </c>
      <c r="O433" t="s">
        <v>29</v>
      </c>
      <c r="P433" t="s">
        <v>30</v>
      </c>
      <c r="Q433" t="s">
        <v>30</v>
      </c>
      <c r="R433" t="s">
        <v>30</v>
      </c>
      <c r="S433" t="s">
        <v>30</v>
      </c>
      <c r="T433" t="s">
        <v>30</v>
      </c>
      <c r="U433" t="s">
        <v>30</v>
      </c>
      <c r="V433" t="s">
        <v>30</v>
      </c>
      <c r="W433" t="s">
        <v>40</v>
      </c>
      <c r="X433" t="s">
        <v>29</v>
      </c>
      <c r="Y433" t="s">
        <v>29</v>
      </c>
      <c r="Z433" t="s">
        <v>29</v>
      </c>
      <c r="AA433" t="s">
        <v>30</v>
      </c>
      <c r="AB433" t="s">
        <v>73</v>
      </c>
    </row>
    <row r="434" spans="1:28" outlineLevel="1" x14ac:dyDescent="0.45">
      <c r="A434">
        <v>8602799004</v>
      </c>
      <c r="B434" s="1">
        <v>44343</v>
      </c>
      <c r="C434" t="s">
        <v>4249</v>
      </c>
      <c r="D434" t="s">
        <v>4250</v>
      </c>
      <c r="E434" t="s">
        <v>95</v>
      </c>
      <c r="F434" t="s">
        <v>5651</v>
      </c>
      <c r="G434" t="s">
        <v>5816</v>
      </c>
      <c r="H434" s="9">
        <v>61907.49</v>
      </c>
      <c r="I434" t="s">
        <v>4251</v>
      </c>
      <c r="J434" t="s">
        <v>28</v>
      </c>
      <c r="K434" t="s">
        <v>29</v>
      </c>
      <c r="L434" t="s">
        <v>96</v>
      </c>
      <c r="M434" t="s">
        <v>29</v>
      </c>
      <c r="N434" t="s">
        <v>30</v>
      </c>
      <c r="O434" t="s">
        <v>30</v>
      </c>
      <c r="P434" t="s">
        <v>30</v>
      </c>
      <c r="Q434" t="s">
        <v>30</v>
      </c>
      <c r="R434" t="s">
        <v>30</v>
      </c>
      <c r="S434" t="s">
        <v>30</v>
      </c>
      <c r="T434" t="s">
        <v>30</v>
      </c>
      <c r="U434" t="s">
        <v>30</v>
      </c>
      <c r="V434" t="s">
        <v>30</v>
      </c>
      <c r="W434" t="s">
        <v>40</v>
      </c>
      <c r="X434" t="s">
        <v>29</v>
      </c>
      <c r="Y434" t="s">
        <v>30</v>
      </c>
      <c r="Z434" t="s">
        <v>29</v>
      </c>
      <c r="AA434" t="s">
        <v>29</v>
      </c>
      <c r="AB434" t="s">
        <v>32</v>
      </c>
    </row>
    <row r="435" spans="1:28" outlineLevel="1" x14ac:dyDescent="0.45">
      <c r="A435">
        <v>8915219006</v>
      </c>
      <c r="B435" s="1">
        <v>44345</v>
      </c>
      <c r="C435" t="s">
        <v>4826</v>
      </c>
      <c r="D435" t="s">
        <v>4827</v>
      </c>
      <c r="E435" t="s">
        <v>95</v>
      </c>
      <c r="F435" t="s">
        <v>5651</v>
      </c>
      <c r="G435" t="s">
        <v>5792</v>
      </c>
      <c r="H435" s="9">
        <v>48160</v>
      </c>
      <c r="I435" t="s">
        <v>317</v>
      </c>
      <c r="J435" t="s">
        <v>28</v>
      </c>
      <c r="K435" t="s">
        <v>29</v>
      </c>
      <c r="L435" t="s">
        <v>96</v>
      </c>
      <c r="M435" t="s">
        <v>29</v>
      </c>
      <c r="N435" t="s">
        <v>29</v>
      </c>
      <c r="O435" t="s">
        <v>29</v>
      </c>
      <c r="P435" t="s">
        <v>30</v>
      </c>
      <c r="Q435" t="s">
        <v>30</v>
      </c>
      <c r="R435" t="s">
        <v>30</v>
      </c>
      <c r="S435" t="s">
        <v>30</v>
      </c>
      <c r="T435" t="s">
        <v>30</v>
      </c>
      <c r="U435" t="s">
        <v>30</v>
      </c>
      <c r="V435" t="s">
        <v>30</v>
      </c>
      <c r="W435" t="s">
        <v>40</v>
      </c>
      <c r="X435" t="s">
        <v>29</v>
      </c>
      <c r="Y435" t="s">
        <v>29</v>
      </c>
      <c r="Z435" t="s">
        <v>29</v>
      </c>
      <c r="AA435" t="s">
        <v>29</v>
      </c>
      <c r="AB435" t="s">
        <v>32</v>
      </c>
    </row>
    <row r="436" spans="1:28" outlineLevel="1" x14ac:dyDescent="0.45">
      <c r="A436">
        <v>2360959003</v>
      </c>
      <c r="B436" s="1">
        <v>44331</v>
      </c>
      <c r="C436" t="s">
        <v>978</v>
      </c>
      <c r="D436" t="s">
        <v>979</v>
      </c>
      <c r="E436" t="s">
        <v>95</v>
      </c>
      <c r="F436" t="s">
        <v>5651</v>
      </c>
      <c r="G436" t="s">
        <v>5816</v>
      </c>
      <c r="H436" s="9">
        <v>39477</v>
      </c>
      <c r="J436" t="s">
        <v>28</v>
      </c>
      <c r="K436" t="s">
        <v>29</v>
      </c>
      <c r="L436" t="s">
        <v>96</v>
      </c>
      <c r="M436" t="s">
        <v>30</v>
      </c>
      <c r="N436" t="s">
        <v>30</v>
      </c>
      <c r="O436" t="s">
        <v>29</v>
      </c>
      <c r="P436" t="s">
        <v>30</v>
      </c>
      <c r="Q436" t="s">
        <v>30</v>
      </c>
      <c r="R436" t="s">
        <v>30</v>
      </c>
      <c r="S436" t="s">
        <v>30</v>
      </c>
      <c r="T436" t="s">
        <v>30</v>
      </c>
      <c r="U436" t="s">
        <v>30</v>
      </c>
      <c r="V436" t="s">
        <v>30</v>
      </c>
      <c r="W436" t="s">
        <v>40</v>
      </c>
      <c r="X436" t="s">
        <v>29</v>
      </c>
      <c r="Y436" t="s">
        <v>29</v>
      </c>
      <c r="Z436" t="s">
        <v>29</v>
      </c>
      <c r="AA436" t="s">
        <v>30</v>
      </c>
      <c r="AB436" t="s">
        <v>32</v>
      </c>
    </row>
    <row r="437" spans="1:28" outlineLevel="1" x14ac:dyDescent="0.45">
      <c r="A437">
        <v>8850369003</v>
      </c>
      <c r="B437" s="1">
        <v>44345</v>
      </c>
      <c r="C437" t="s">
        <v>4497</v>
      </c>
      <c r="D437" t="s">
        <v>4498</v>
      </c>
      <c r="E437" t="s">
        <v>95</v>
      </c>
      <c r="F437" t="s">
        <v>5651</v>
      </c>
      <c r="G437" t="s">
        <v>5792</v>
      </c>
      <c r="H437" s="9">
        <v>29491.23</v>
      </c>
      <c r="J437" t="s">
        <v>28</v>
      </c>
      <c r="K437" t="s">
        <v>30</v>
      </c>
      <c r="L437" t="s">
        <v>96</v>
      </c>
      <c r="M437" t="s">
        <v>29</v>
      </c>
      <c r="N437" t="s">
        <v>29</v>
      </c>
      <c r="O437" t="s">
        <v>29</v>
      </c>
      <c r="P437" t="s">
        <v>30</v>
      </c>
      <c r="Q437" t="s">
        <v>29</v>
      </c>
      <c r="R437" t="s">
        <v>30</v>
      </c>
      <c r="S437" t="s">
        <v>30</v>
      </c>
      <c r="T437" t="s">
        <v>30</v>
      </c>
      <c r="U437" t="s">
        <v>29</v>
      </c>
      <c r="V437" t="s">
        <v>30</v>
      </c>
      <c r="W437" t="s">
        <v>40</v>
      </c>
      <c r="X437" t="s">
        <v>29</v>
      </c>
      <c r="Y437" t="s">
        <v>29</v>
      </c>
      <c r="Z437" t="s">
        <v>29</v>
      </c>
      <c r="AA437" t="s">
        <v>29</v>
      </c>
      <c r="AB437" t="s">
        <v>32</v>
      </c>
    </row>
    <row r="438" spans="1:28" outlineLevel="1" x14ac:dyDescent="0.45">
      <c r="A438">
        <v>8916189001</v>
      </c>
      <c r="B438" s="1">
        <v>44345</v>
      </c>
      <c r="C438" t="s">
        <v>4832</v>
      </c>
      <c r="D438" t="s">
        <v>4833</v>
      </c>
      <c r="E438" t="s">
        <v>95</v>
      </c>
      <c r="F438" t="s">
        <v>5651</v>
      </c>
      <c r="G438" t="s">
        <v>5816</v>
      </c>
      <c r="H438" s="9">
        <v>29483.75</v>
      </c>
      <c r="I438" t="s">
        <v>317</v>
      </c>
      <c r="J438" t="s">
        <v>28</v>
      </c>
      <c r="K438" t="s">
        <v>29</v>
      </c>
      <c r="L438" t="s">
        <v>96</v>
      </c>
      <c r="M438" t="s">
        <v>29</v>
      </c>
      <c r="N438" t="s">
        <v>29</v>
      </c>
      <c r="O438" t="s">
        <v>29</v>
      </c>
      <c r="P438" t="s">
        <v>30</v>
      </c>
      <c r="Q438" t="s">
        <v>30</v>
      </c>
      <c r="R438" t="s">
        <v>30</v>
      </c>
      <c r="S438" t="s">
        <v>30</v>
      </c>
      <c r="T438" t="s">
        <v>30</v>
      </c>
      <c r="U438" t="s">
        <v>30</v>
      </c>
      <c r="V438" t="s">
        <v>30</v>
      </c>
      <c r="W438" t="s">
        <v>40</v>
      </c>
      <c r="X438" t="s">
        <v>29</v>
      </c>
      <c r="Y438" t="s">
        <v>29</v>
      </c>
      <c r="Z438" t="s">
        <v>29</v>
      </c>
      <c r="AA438" t="s">
        <v>29</v>
      </c>
      <c r="AB438" t="s">
        <v>32</v>
      </c>
    </row>
    <row r="439" spans="1:28" outlineLevel="1" x14ac:dyDescent="0.45">
      <c r="A439">
        <v>7516979009</v>
      </c>
      <c r="B439" s="1">
        <v>44341</v>
      </c>
      <c r="C439" t="s">
        <v>2624</v>
      </c>
      <c r="D439" t="s">
        <v>2625</v>
      </c>
      <c r="E439" t="s">
        <v>95</v>
      </c>
      <c r="F439" t="s">
        <v>5651</v>
      </c>
      <c r="G439" t="s">
        <v>5792</v>
      </c>
      <c r="H439" s="9">
        <v>28475</v>
      </c>
      <c r="J439" t="s">
        <v>28</v>
      </c>
      <c r="K439" t="s">
        <v>29</v>
      </c>
      <c r="L439" t="s">
        <v>96</v>
      </c>
      <c r="M439" t="s">
        <v>30</v>
      </c>
      <c r="N439" t="s">
        <v>30</v>
      </c>
      <c r="O439" t="s">
        <v>30</v>
      </c>
      <c r="P439" t="s">
        <v>30</v>
      </c>
      <c r="Q439" t="s">
        <v>30</v>
      </c>
      <c r="R439" t="s">
        <v>30</v>
      </c>
      <c r="S439" t="s">
        <v>30</v>
      </c>
      <c r="T439" t="s">
        <v>30</v>
      </c>
      <c r="U439" t="s">
        <v>30</v>
      </c>
      <c r="V439" t="s">
        <v>30</v>
      </c>
      <c r="W439" t="s">
        <v>31</v>
      </c>
      <c r="X439" t="s">
        <v>29</v>
      </c>
      <c r="Y439" t="s">
        <v>30</v>
      </c>
      <c r="Z439" t="s">
        <v>29</v>
      </c>
      <c r="AA439" t="s">
        <v>29</v>
      </c>
      <c r="AB439" t="s">
        <v>32</v>
      </c>
    </row>
    <row r="440" spans="1:28" outlineLevel="1" x14ac:dyDescent="0.45">
      <c r="A440">
        <v>4908999010</v>
      </c>
      <c r="B440" s="1">
        <v>44336</v>
      </c>
      <c r="C440" t="s">
        <v>2090</v>
      </c>
      <c r="D440" t="s">
        <v>2091</v>
      </c>
      <c r="E440" t="s">
        <v>95</v>
      </c>
      <c r="F440" t="s">
        <v>5651</v>
      </c>
      <c r="G440" t="s">
        <v>5792</v>
      </c>
      <c r="H440" s="9">
        <v>26137.98</v>
      </c>
      <c r="J440" t="s">
        <v>28</v>
      </c>
      <c r="K440" t="s">
        <v>29</v>
      </c>
      <c r="L440" t="s">
        <v>96</v>
      </c>
      <c r="M440" t="s">
        <v>30</v>
      </c>
      <c r="N440" t="s">
        <v>30</v>
      </c>
      <c r="O440" t="s">
        <v>29</v>
      </c>
      <c r="P440" t="s">
        <v>30</v>
      </c>
      <c r="Q440" t="s">
        <v>30</v>
      </c>
      <c r="R440" t="s">
        <v>30</v>
      </c>
      <c r="S440" t="s">
        <v>30</v>
      </c>
      <c r="T440" t="s">
        <v>30</v>
      </c>
      <c r="U440" t="s">
        <v>30</v>
      </c>
      <c r="V440" t="s">
        <v>30</v>
      </c>
      <c r="W440" t="s">
        <v>40</v>
      </c>
      <c r="X440" t="s">
        <v>29</v>
      </c>
      <c r="Y440" t="s">
        <v>30</v>
      </c>
      <c r="Z440" t="s">
        <v>29</v>
      </c>
      <c r="AA440" t="s">
        <v>29</v>
      </c>
      <c r="AB440" t="s">
        <v>32</v>
      </c>
    </row>
    <row r="441" spans="1:28" outlineLevel="1" x14ac:dyDescent="0.45">
      <c r="A441">
        <v>7914108909</v>
      </c>
      <c r="B441" s="1">
        <v>44327</v>
      </c>
      <c r="C441" t="s">
        <v>4086</v>
      </c>
      <c r="D441" t="s">
        <v>4087</v>
      </c>
      <c r="E441" t="s">
        <v>95</v>
      </c>
      <c r="F441" t="s">
        <v>5651</v>
      </c>
      <c r="G441" t="s">
        <v>5655</v>
      </c>
      <c r="H441" s="9">
        <v>23917.040000000001</v>
      </c>
      <c r="J441" t="s">
        <v>28</v>
      </c>
      <c r="K441" t="s">
        <v>30</v>
      </c>
      <c r="L441" t="s">
        <v>96</v>
      </c>
      <c r="M441" t="s">
        <v>29</v>
      </c>
      <c r="N441" t="s">
        <v>30</v>
      </c>
      <c r="O441" t="s">
        <v>29</v>
      </c>
      <c r="P441" t="s">
        <v>30</v>
      </c>
      <c r="Q441" t="s">
        <v>30</v>
      </c>
      <c r="R441" t="s">
        <v>30</v>
      </c>
      <c r="S441" t="s">
        <v>30</v>
      </c>
      <c r="T441" t="s">
        <v>30</v>
      </c>
      <c r="U441" t="s">
        <v>30</v>
      </c>
      <c r="V441" t="s">
        <v>29</v>
      </c>
      <c r="W441" t="s">
        <v>33</v>
      </c>
      <c r="X441" t="s">
        <v>29</v>
      </c>
      <c r="Y441" t="s">
        <v>30</v>
      </c>
      <c r="Z441" t="s">
        <v>29</v>
      </c>
      <c r="AA441" t="s">
        <v>29</v>
      </c>
      <c r="AB441" t="s">
        <v>291</v>
      </c>
    </row>
    <row r="442" spans="1:28" outlineLevel="1" x14ac:dyDescent="0.45">
      <c r="A442">
        <v>7589898907</v>
      </c>
      <c r="B442" s="1">
        <v>44323</v>
      </c>
      <c r="C442" t="s">
        <v>3337</v>
      </c>
      <c r="D442" t="s">
        <v>3338</v>
      </c>
      <c r="E442" t="s">
        <v>95</v>
      </c>
      <c r="F442" t="s">
        <v>5651</v>
      </c>
      <c r="G442" t="s">
        <v>5655</v>
      </c>
      <c r="H442" s="9">
        <v>22043.279999999999</v>
      </c>
      <c r="J442" t="s">
        <v>28</v>
      </c>
      <c r="K442" t="s">
        <v>30</v>
      </c>
      <c r="L442" t="s">
        <v>96</v>
      </c>
      <c r="M442" t="s">
        <v>29</v>
      </c>
      <c r="N442" t="s">
        <v>29</v>
      </c>
      <c r="O442" t="s">
        <v>29</v>
      </c>
      <c r="P442" t="s">
        <v>30</v>
      </c>
      <c r="Q442" t="s">
        <v>29</v>
      </c>
      <c r="R442" t="s">
        <v>30</v>
      </c>
      <c r="S442" t="s">
        <v>30</v>
      </c>
      <c r="T442" t="s">
        <v>30</v>
      </c>
      <c r="U442" t="s">
        <v>29</v>
      </c>
      <c r="V442" t="s">
        <v>29</v>
      </c>
      <c r="W442" t="s">
        <v>31</v>
      </c>
      <c r="X442" t="s">
        <v>29</v>
      </c>
      <c r="Y442" t="s">
        <v>30</v>
      </c>
      <c r="Z442" t="s">
        <v>29</v>
      </c>
      <c r="AA442" t="s">
        <v>29</v>
      </c>
      <c r="AB442" t="s">
        <v>32</v>
      </c>
    </row>
    <row r="443" spans="1:28" outlineLevel="1" x14ac:dyDescent="0.45">
      <c r="A443">
        <v>2744979008</v>
      </c>
      <c r="B443" s="1">
        <v>44334</v>
      </c>
      <c r="C443" t="s">
        <v>1537</v>
      </c>
      <c r="D443" t="s">
        <v>1538</v>
      </c>
      <c r="E443" t="s">
        <v>95</v>
      </c>
      <c r="F443" t="s">
        <v>5651</v>
      </c>
      <c r="G443" t="s">
        <v>5655</v>
      </c>
      <c r="H443" s="9">
        <v>19582</v>
      </c>
      <c r="J443" t="s">
        <v>28</v>
      </c>
      <c r="K443" t="s">
        <v>29</v>
      </c>
      <c r="L443" t="s">
        <v>96</v>
      </c>
      <c r="M443" t="s">
        <v>30</v>
      </c>
      <c r="N443" t="s">
        <v>29</v>
      </c>
      <c r="O443" t="s">
        <v>29</v>
      </c>
      <c r="P443" t="s">
        <v>30</v>
      </c>
      <c r="Q443" t="s">
        <v>29</v>
      </c>
      <c r="R443" t="s">
        <v>30</v>
      </c>
      <c r="S443" t="s">
        <v>30</v>
      </c>
      <c r="T443" t="s">
        <v>30</v>
      </c>
      <c r="U443" t="s">
        <v>29</v>
      </c>
      <c r="V443" t="s">
        <v>30</v>
      </c>
      <c r="W443" t="s">
        <v>31</v>
      </c>
      <c r="X443" t="s">
        <v>29</v>
      </c>
      <c r="Y443" t="s">
        <v>29</v>
      </c>
      <c r="Z443" t="s">
        <v>29</v>
      </c>
      <c r="AA443" t="s">
        <v>30</v>
      </c>
      <c r="AB443" t="s">
        <v>73</v>
      </c>
    </row>
    <row r="444" spans="1:28" outlineLevel="1" x14ac:dyDescent="0.45">
      <c r="A444">
        <v>2776679006</v>
      </c>
      <c r="B444" s="1">
        <v>44334</v>
      </c>
      <c r="C444" t="s">
        <v>1675</v>
      </c>
      <c r="D444" t="s">
        <v>1676</v>
      </c>
      <c r="E444" t="s">
        <v>95</v>
      </c>
      <c r="F444" t="s">
        <v>5651</v>
      </c>
      <c r="G444" t="s">
        <v>5816</v>
      </c>
      <c r="H444" s="9">
        <v>18378</v>
      </c>
      <c r="J444" t="s">
        <v>28</v>
      </c>
      <c r="K444" t="s">
        <v>29</v>
      </c>
      <c r="L444" t="s">
        <v>96</v>
      </c>
      <c r="M444" t="s">
        <v>30</v>
      </c>
      <c r="N444" t="s">
        <v>30</v>
      </c>
      <c r="O444" t="s">
        <v>30</v>
      </c>
      <c r="P444" t="s">
        <v>30</v>
      </c>
      <c r="Q444" t="s">
        <v>30</v>
      </c>
      <c r="R444" t="s">
        <v>30</v>
      </c>
      <c r="S444" t="s">
        <v>30</v>
      </c>
      <c r="T444" t="s">
        <v>30</v>
      </c>
      <c r="U444" t="s">
        <v>30</v>
      </c>
      <c r="V444" t="s">
        <v>30</v>
      </c>
      <c r="W444" t="s">
        <v>31</v>
      </c>
      <c r="X444" t="s">
        <v>29</v>
      </c>
      <c r="Y444" t="s">
        <v>30</v>
      </c>
      <c r="Z444" t="s">
        <v>29</v>
      </c>
      <c r="AA444" t="s">
        <v>29</v>
      </c>
      <c r="AB444" t="s">
        <v>32</v>
      </c>
    </row>
    <row r="445" spans="1:28" outlineLevel="1" x14ac:dyDescent="0.45">
      <c r="A445">
        <v>2765809002</v>
      </c>
      <c r="B445" s="1">
        <v>44334</v>
      </c>
      <c r="C445" t="s">
        <v>1635</v>
      </c>
      <c r="D445" t="s">
        <v>1636</v>
      </c>
      <c r="E445" t="s">
        <v>95</v>
      </c>
      <c r="F445" t="s">
        <v>5651</v>
      </c>
      <c r="G445" t="s">
        <v>5792</v>
      </c>
      <c r="H445" s="9">
        <v>14731</v>
      </c>
      <c r="J445" t="s">
        <v>28</v>
      </c>
      <c r="K445" t="s">
        <v>29</v>
      </c>
      <c r="L445" t="s">
        <v>96</v>
      </c>
      <c r="M445" t="s">
        <v>29</v>
      </c>
      <c r="N445" t="s">
        <v>29</v>
      </c>
      <c r="O445" t="s">
        <v>29</v>
      </c>
      <c r="P445" t="s">
        <v>29</v>
      </c>
      <c r="Q445" t="s">
        <v>30</v>
      </c>
      <c r="R445" t="s">
        <v>30</v>
      </c>
      <c r="S445" t="s">
        <v>30</v>
      </c>
      <c r="T445" t="s">
        <v>30</v>
      </c>
      <c r="U445" t="s">
        <v>30</v>
      </c>
      <c r="V445" t="s">
        <v>30</v>
      </c>
      <c r="W445" t="s">
        <v>60</v>
      </c>
      <c r="X445" t="s">
        <v>29</v>
      </c>
      <c r="Y445" t="s">
        <v>30</v>
      </c>
      <c r="Z445" t="s">
        <v>29</v>
      </c>
      <c r="AA445" t="s">
        <v>29</v>
      </c>
      <c r="AB445" t="s">
        <v>59</v>
      </c>
    </row>
    <row r="446" spans="1:28" outlineLevel="1" x14ac:dyDescent="0.45">
      <c r="A446">
        <v>1044339107</v>
      </c>
      <c r="B446" s="1">
        <v>44364</v>
      </c>
      <c r="C446" t="s">
        <v>171</v>
      </c>
      <c r="D446" t="s">
        <v>172</v>
      </c>
      <c r="E446" t="s">
        <v>154</v>
      </c>
      <c r="F446" t="s">
        <v>5651</v>
      </c>
      <c r="G446" t="s">
        <v>5667</v>
      </c>
      <c r="H446" s="9">
        <v>8972406</v>
      </c>
      <c r="J446" t="s">
        <v>28</v>
      </c>
      <c r="K446" t="s">
        <v>30</v>
      </c>
      <c r="L446" t="s">
        <v>173</v>
      </c>
      <c r="M446" t="s">
        <v>30</v>
      </c>
      <c r="N446" t="s">
        <v>30</v>
      </c>
      <c r="O446" t="s">
        <v>30</v>
      </c>
      <c r="P446" t="s">
        <v>30</v>
      </c>
      <c r="Q446" t="s">
        <v>30</v>
      </c>
      <c r="R446" t="s">
        <v>30</v>
      </c>
      <c r="S446" t="s">
        <v>30</v>
      </c>
      <c r="T446" t="s">
        <v>30</v>
      </c>
      <c r="U446" t="s">
        <v>30</v>
      </c>
      <c r="V446" t="s">
        <v>30</v>
      </c>
      <c r="W446" t="s">
        <v>31</v>
      </c>
      <c r="X446" t="s">
        <v>29</v>
      </c>
      <c r="Y446" t="s">
        <v>29</v>
      </c>
      <c r="Z446" t="s">
        <v>29</v>
      </c>
      <c r="AA446" t="s">
        <v>29</v>
      </c>
      <c r="AB446" t="s">
        <v>45</v>
      </c>
    </row>
    <row r="447" spans="1:28" outlineLevel="1" x14ac:dyDescent="0.45">
      <c r="A447">
        <v>2730149005</v>
      </c>
      <c r="B447" s="1">
        <v>44334</v>
      </c>
      <c r="C447" t="s">
        <v>1465</v>
      </c>
      <c r="D447" t="s">
        <v>1466</v>
      </c>
      <c r="E447" t="s">
        <v>154</v>
      </c>
      <c r="F447" t="s">
        <v>5651</v>
      </c>
      <c r="G447" t="s">
        <v>5691</v>
      </c>
      <c r="H447" s="9">
        <v>7726171</v>
      </c>
      <c r="J447" t="s">
        <v>28</v>
      </c>
      <c r="K447" t="s">
        <v>29</v>
      </c>
      <c r="L447" t="s">
        <v>155</v>
      </c>
      <c r="M447" t="s">
        <v>29</v>
      </c>
      <c r="N447" t="s">
        <v>30</v>
      </c>
      <c r="O447" t="s">
        <v>29</v>
      </c>
      <c r="P447" t="s">
        <v>29</v>
      </c>
      <c r="Q447" t="s">
        <v>30</v>
      </c>
      <c r="R447" t="s">
        <v>30</v>
      </c>
      <c r="S447" t="s">
        <v>30</v>
      </c>
      <c r="T447" t="s">
        <v>30</v>
      </c>
      <c r="U447" t="s">
        <v>30</v>
      </c>
      <c r="V447" t="s">
        <v>30</v>
      </c>
      <c r="W447" t="s">
        <v>31</v>
      </c>
      <c r="X447" t="s">
        <v>30</v>
      </c>
      <c r="Y447" t="s">
        <v>30</v>
      </c>
      <c r="Z447" t="s">
        <v>29</v>
      </c>
      <c r="AA447" t="s">
        <v>29</v>
      </c>
      <c r="AB447" t="s">
        <v>32</v>
      </c>
    </row>
    <row r="448" spans="1:28" outlineLevel="1" x14ac:dyDescent="0.45">
      <c r="A448">
        <v>1133899102</v>
      </c>
      <c r="B448" s="1">
        <v>44372</v>
      </c>
      <c r="C448" t="s">
        <v>591</v>
      </c>
      <c r="D448" t="s">
        <v>592</v>
      </c>
      <c r="E448" t="s">
        <v>154</v>
      </c>
      <c r="F448" t="s">
        <v>5651</v>
      </c>
      <c r="G448" t="s">
        <v>5750</v>
      </c>
      <c r="H448" s="9">
        <v>4852416.42</v>
      </c>
      <c r="J448" t="s">
        <v>28</v>
      </c>
      <c r="K448" t="s">
        <v>29</v>
      </c>
      <c r="L448" t="s">
        <v>173</v>
      </c>
      <c r="M448" t="s">
        <v>29</v>
      </c>
      <c r="N448" t="s">
        <v>30</v>
      </c>
      <c r="O448" t="s">
        <v>29</v>
      </c>
      <c r="P448" t="s">
        <v>30</v>
      </c>
      <c r="Q448" t="s">
        <v>30</v>
      </c>
      <c r="R448" t="s">
        <v>30</v>
      </c>
      <c r="S448" t="s">
        <v>30</v>
      </c>
      <c r="T448" t="s">
        <v>30</v>
      </c>
      <c r="U448" t="s">
        <v>30</v>
      </c>
      <c r="V448" t="s">
        <v>30</v>
      </c>
      <c r="W448" t="s">
        <v>40</v>
      </c>
      <c r="X448" t="s">
        <v>29</v>
      </c>
      <c r="Y448" t="s">
        <v>29</v>
      </c>
      <c r="Z448" t="s">
        <v>29</v>
      </c>
      <c r="AA448" t="s">
        <v>29</v>
      </c>
      <c r="AB448" t="s">
        <v>32</v>
      </c>
    </row>
    <row r="449" spans="1:28" outlineLevel="1" x14ac:dyDescent="0.45">
      <c r="A449">
        <v>6613499004</v>
      </c>
      <c r="B449" s="1">
        <v>44338</v>
      </c>
      <c r="C449" t="s">
        <v>2457</v>
      </c>
      <c r="D449" t="s">
        <v>2054</v>
      </c>
      <c r="E449" t="s">
        <v>154</v>
      </c>
      <c r="F449" t="s">
        <v>5651</v>
      </c>
      <c r="G449" t="s">
        <v>5824</v>
      </c>
      <c r="H449" s="9">
        <v>3920171</v>
      </c>
      <c r="J449" t="s">
        <v>28</v>
      </c>
      <c r="K449" t="s">
        <v>30</v>
      </c>
      <c r="L449" t="s">
        <v>173</v>
      </c>
      <c r="M449" t="s">
        <v>30</v>
      </c>
      <c r="N449" t="s">
        <v>30</v>
      </c>
      <c r="O449" t="s">
        <v>30</v>
      </c>
      <c r="P449" t="s">
        <v>30</v>
      </c>
      <c r="Q449" t="s">
        <v>30</v>
      </c>
      <c r="R449" t="s">
        <v>30</v>
      </c>
      <c r="S449" t="s">
        <v>30</v>
      </c>
      <c r="T449" t="s">
        <v>30</v>
      </c>
      <c r="U449" t="s">
        <v>30</v>
      </c>
      <c r="V449" t="s">
        <v>30</v>
      </c>
      <c r="W449" t="s">
        <v>40</v>
      </c>
      <c r="X449" t="s">
        <v>30</v>
      </c>
      <c r="Y449" t="s">
        <v>29</v>
      </c>
      <c r="Z449" t="s">
        <v>29</v>
      </c>
      <c r="AA449" t="s">
        <v>30</v>
      </c>
      <c r="AB449" t="s">
        <v>130</v>
      </c>
    </row>
    <row r="450" spans="1:28" outlineLevel="1" x14ac:dyDescent="0.45">
      <c r="A450">
        <v>6611109010</v>
      </c>
      <c r="B450" s="1">
        <v>44338</v>
      </c>
      <c r="C450" t="s">
        <v>2442</v>
      </c>
      <c r="D450" t="s">
        <v>2443</v>
      </c>
      <c r="E450" t="s">
        <v>154</v>
      </c>
      <c r="F450" t="s">
        <v>5651</v>
      </c>
      <c r="G450" t="s">
        <v>5885</v>
      </c>
      <c r="H450" s="9">
        <v>3718840</v>
      </c>
      <c r="J450" t="s">
        <v>28</v>
      </c>
      <c r="K450" t="s">
        <v>30</v>
      </c>
      <c r="L450" t="s">
        <v>173</v>
      </c>
      <c r="M450" t="s">
        <v>29</v>
      </c>
      <c r="N450" t="s">
        <v>29</v>
      </c>
      <c r="O450" t="s">
        <v>29</v>
      </c>
      <c r="P450" t="s">
        <v>30</v>
      </c>
      <c r="Q450" t="s">
        <v>30</v>
      </c>
      <c r="R450" t="s">
        <v>30</v>
      </c>
      <c r="S450" t="s">
        <v>30</v>
      </c>
      <c r="T450" t="s">
        <v>30</v>
      </c>
      <c r="U450" t="s">
        <v>30</v>
      </c>
      <c r="V450" t="s">
        <v>30</v>
      </c>
      <c r="W450" t="s">
        <v>31</v>
      </c>
      <c r="X450" t="s">
        <v>30</v>
      </c>
      <c r="Y450" t="s">
        <v>29</v>
      </c>
      <c r="Z450" t="s">
        <v>30</v>
      </c>
      <c r="AA450" t="s">
        <v>30</v>
      </c>
      <c r="AB450" t="s">
        <v>32</v>
      </c>
    </row>
    <row r="451" spans="1:28" outlineLevel="1" x14ac:dyDescent="0.45">
      <c r="A451">
        <v>3716909006</v>
      </c>
      <c r="B451" s="1">
        <v>44335</v>
      </c>
      <c r="C451" t="s">
        <v>1876</v>
      </c>
      <c r="D451" t="s">
        <v>1877</v>
      </c>
      <c r="E451" t="s">
        <v>154</v>
      </c>
      <c r="F451" t="s">
        <v>5651</v>
      </c>
      <c r="G451" t="s">
        <v>5825</v>
      </c>
      <c r="H451" s="9">
        <v>3223964.75</v>
      </c>
      <c r="J451" t="s">
        <v>28</v>
      </c>
      <c r="K451" t="s">
        <v>29</v>
      </c>
      <c r="L451" t="s">
        <v>275</v>
      </c>
      <c r="M451" t="s">
        <v>29</v>
      </c>
      <c r="N451" t="s">
        <v>30</v>
      </c>
      <c r="O451" t="s">
        <v>30</v>
      </c>
      <c r="P451" t="s">
        <v>30</v>
      </c>
      <c r="Q451" t="s">
        <v>30</v>
      </c>
      <c r="R451" t="s">
        <v>30</v>
      </c>
      <c r="S451" t="s">
        <v>30</v>
      </c>
      <c r="T451" t="s">
        <v>30</v>
      </c>
      <c r="U451" t="s">
        <v>30</v>
      </c>
      <c r="V451" t="s">
        <v>30</v>
      </c>
      <c r="W451" t="s">
        <v>40</v>
      </c>
      <c r="X451" t="s">
        <v>29</v>
      </c>
      <c r="Y451" t="s">
        <v>30</v>
      </c>
      <c r="Z451" t="s">
        <v>29</v>
      </c>
      <c r="AA451" t="s">
        <v>29</v>
      </c>
      <c r="AB451" t="s">
        <v>1294</v>
      </c>
    </row>
    <row r="452" spans="1:28" outlineLevel="1" x14ac:dyDescent="0.45">
      <c r="A452">
        <v>2372619003</v>
      </c>
      <c r="B452" s="1">
        <v>44331</v>
      </c>
      <c r="C452" t="s">
        <v>1044</v>
      </c>
      <c r="D452" t="s">
        <v>1045</v>
      </c>
      <c r="E452" t="s">
        <v>154</v>
      </c>
      <c r="F452" t="s">
        <v>5651</v>
      </c>
      <c r="G452" t="s">
        <v>5827</v>
      </c>
      <c r="H452" s="9">
        <v>2866462</v>
      </c>
      <c r="J452" t="s">
        <v>28</v>
      </c>
      <c r="K452" t="s">
        <v>30</v>
      </c>
      <c r="L452" t="s">
        <v>173</v>
      </c>
      <c r="M452" t="s">
        <v>29</v>
      </c>
      <c r="N452" t="s">
        <v>30</v>
      </c>
      <c r="O452" t="s">
        <v>30</v>
      </c>
      <c r="P452" t="s">
        <v>30</v>
      </c>
      <c r="Q452" t="s">
        <v>30</v>
      </c>
      <c r="R452" t="s">
        <v>30</v>
      </c>
      <c r="S452" t="s">
        <v>30</v>
      </c>
      <c r="T452" t="s">
        <v>30</v>
      </c>
      <c r="U452" t="s">
        <v>30</v>
      </c>
      <c r="V452" t="s">
        <v>30</v>
      </c>
      <c r="W452" t="s">
        <v>40</v>
      </c>
      <c r="X452" t="s">
        <v>30</v>
      </c>
      <c r="Y452" t="s">
        <v>30</v>
      </c>
      <c r="Z452" t="s">
        <v>29</v>
      </c>
      <c r="AA452" t="s">
        <v>29</v>
      </c>
      <c r="AB452" t="s">
        <v>129</v>
      </c>
    </row>
    <row r="453" spans="1:28" outlineLevel="1" x14ac:dyDescent="0.45">
      <c r="A453">
        <v>9884959006</v>
      </c>
      <c r="B453" s="1">
        <v>44351</v>
      </c>
      <c r="C453" t="s">
        <v>5262</v>
      </c>
      <c r="D453" t="s">
        <v>5263</v>
      </c>
      <c r="E453" t="s">
        <v>154</v>
      </c>
      <c r="F453" t="s">
        <v>5651</v>
      </c>
      <c r="G453" t="s">
        <v>5691</v>
      </c>
      <c r="H453" s="9">
        <v>2427791</v>
      </c>
      <c r="J453" t="s">
        <v>28</v>
      </c>
      <c r="K453" t="s">
        <v>30</v>
      </c>
      <c r="L453" t="s">
        <v>155</v>
      </c>
      <c r="M453" t="s">
        <v>30</v>
      </c>
      <c r="N453" t="s">
        <v>30</v>
      </c>
      <c r="O453" t="s">
        <v>30</v>
      </c>
      <c r="P453" t="s">
        <v>30</v>
      </c>
      <c r="Q453" t="s">
        <v>30</v>
      </c>
      <c r="R453" t="s">
        <v>30</v>
      </c>
      <c r="S453" t="s">
        <v>30</v>
      </c>
      <c r="T453" t="s">
        <v>30</v>
      </c>
      <c r="U453" t="s">
        <v>30</v>
      </c>
      <c r="V453" t="s">
        <v>30</v>
      </c>
      <c r="W453" t="s">
        <v>31</v>
      </c>
      <c r="X453" t="s">
        <v>30</v>
      </c>
      <c r="Y453" t="s">
        <v>29</v>
      </c>
      <c r="Z453" t="s">
        <v>29</v>
      </c>
      <c r="AA453" t="s">
        <v>29</v>
      </c>
      <c r="AB453" t="s">
        <v>38</v>
      </c>
    </row>
    <row r="454" spans="1:28" outlineLevel="1" x14ac:dyDescent="0.45">
      <c r="A454">
        <v>9900019007</v>
      </c>
      <c r="B454" s="1">
        <v>44351</v>
      </c>
      <c r="C454" t="s">
        <v>5342</v>
      </c>
      <c r="D454" t="s">
        <v>5343</v>
      </c>
      <c r="E454" t="s">
        <v>154</v>
      </c>
      <c r="F454" t="s">
        <v>5651</v>
      </c>
      <c r="G454" t="s">
        <v>5668</v>
      </c>
      <c r="H454" s="9">
        <v>2307988.7599999998</v>
      </c>
      <c r="J454" t="s">
        <v>28</v>
      </c>
      <c r="K454" t="s">
        <v>29</v>
      </c>
      <c r="L454" t="s">
        <v>173</v>
      </c>
      <c r="M454" t="s">
        <v>29</v>
      </c>
      <c r="N454" t="s">
        <v>30</v>
      </c>
      <c r="O454" t="s">
        <v>29</v>
      </c>
      <c r="P454" t="s">
        <v>30</v>
      </c>
      <c r="Q454" t="s">
        <v>30</v>
      </c>
      <c r="R454" t="s">
        <v>30</v>
      </c>
      <c r="S454" t="s">
        <v>30</v>
      </c>
      <c r="T454" t="s">
        <v>30</v>
      </c>
      <c r="U454" t="s">
        <v>29</v>
      </c>
      <c r="V454" t="s">
        <v>30</v>
      </c>
      <c r="W454" t="s">
        <v>31</v>
      </c>
      <c r="X454" t="s">
        <v>29</v>
      </c>
      <c r="Y454" t="s">
        <v>29</v>
      </c>
      <c r="Z454" t="s">
        <v>29</v>
      </c>
      <c r="AA454" t="s">
        <v>29</v>
      </c>
      <c r="AB454" t="s">
        <v>32</v>
      </c>
    </row>
    <row r="455" spans="1:28" outlineLevel="1" x14ac:dyDescent="0.45">
      <c r="A455">
        <v>7557809000</v>
      </c>
      <c r="B455" s="1">
        <v>44341</v>
      </c>
      <c r="C455" t="s">
        <v>3088</v>
      </c>
      <c r="D455" t="s">
        <v>3089</v>
      </c>
      <c r="E455" t="s">
        <v>154</v>
      </c>
      <c r="F455" t="s">
        <v>5651</v>
      </c>
      <c r="G455" t="s">
        <v>5668</v>
      </c>
      <c r="H455" s="9">
        <v>2261629.77</v>
      </c>
      <c r="J455" t="s">
        <v>28</v>
      </c>
      <c r="K455" t="s">
        <v>29</v>
      </c>
      <c r="L455" t="s">
        <v>173</v>
      </c>
      <c r="M455" t="s">
        <v>29</v>
      </c>
      <c r="N455" t="s">
        <v>29</v>
      </c>
      <c r="O455" t="s">
        <v>29</v>
      </c>
      <c r="P455" t="s">
        <v>30</v>
      </c>
      <c r="Q455" t="s">
        <v>30</v>
      </c>
      <c r="R455" t="s">
        <v>30</v>
      </c>
      <c r="S455" t="s">
        <v>30</v>
      </c>
      <c r="T455" t="s">
        <v>30</v>
      </c>
      <c r="U455" t="s">
        <v>30</v>
      </c>
      <c r="V455" t="s">
        <v>30</v>
      </c>
      <c r="W455" t="s">
        <v>31</v>
      </c>
      <c r="X455" t="s">
        <v>29</v>
      </c>
      <c r="Y455" t="s">
        <v>29</v>
      </c>
      <c r="Z455" t="s">
        <v>29</v>
      </c>
      <c r="AA455" t="s">
        <v>30</v>
      </c>
      <c r="AB455" t="s">
        <v>59</v>
      </c>
    </row>
    <row r="456" spans="1:28" outlineLevel="1" x14ac:dyDescent="0.45">
      <c r="A456">
        <v>9900559005</v>
      </c>
      <c r="B456" s="1">
        <v>44351</v>
      </c>
      <c r="C456" t="s">
        <v>5344</v>
      </c>
      <c r="D456" t="s">
        <v>5345</v>
      </c>
      <c r="E456" t="s">
        <v>154</v>
      </c>
      <c r="F456" t="s">
        <v>5651</v>
      </c>
      <c r="G456" t="s">
        <v>5824</v>
      </c>
      <c r="H456" s="9">
        <v>2220492.88</v>
      </c>
      <c r="J456" t="s">
        <v>28</v>
      </c>
      <c r="K456" t="s">
        <v>30</v>
      </c>
      <c r="L456" t="s">
        <v>173</v>
      </c>
      <c r="M456" t="s">
        <v>29</v>
      </c>
      <c r="N456" t="s">
        <v>30</v>
      </c>
      <c r="O456" t="s">
        <v>29</v>
      </c>
      <c r="P456" t="s">
        <v>30</v>
      </c>
      <c r="Q456" t="s">
        <v>30</v>
      </c>
      <c r="R456" t="s">
        <v>30</v>
      </c>
      <c r="S456" t="s">
        <v>30</v>
      </c>
      <c r="T456" t="s">
        <v>30</v>
      </c>
      <c r="U456" t="s">
        <v>30</v>
      </c>
      <c r="V456" t="s">
        <v>30</v>
      </c>
      <c r="W456" t="s">
        <v>33</v>
      </c>
      <c r="X456" t="s">
        <v>30</v>
      </c>
      <c r="Y456" t="s">
        <v>29</v>
      </c>
      <c r="Z456" t="s">
        <v>29</v>
      </c>
      <c r="AA456" t="s">
        <v>29</v>
      </c>
      <c r="AB456" t="s">
        <v>45</v>
      </c>
    </row>
    <row r="457" spans="1:28" outlineLevel="1" x14ac:dyDescent="0.45">
      <c r="A457">
        <v>9996159007</v>
      </c>
      <c r="B457" s="1">
        <v>44358</v>
      </c>
      <c r="C457" t="s">
        <v>5640</v>
      </c>
      <c r="D457" t="s">
        <v>5641</v>
      </c>
      <c r="E457" t="s">
        <v>154</v>
      </c>
      <c r="F457" t="s">
        <v>5651</v>
      </c>
      <c r="G457" t="s">
        <v>5668</v>
      </c>
      <c r="H457" s="9">
        <v>2167645</v>
      </c>
      <c r="J457" t="s">
        <v>28</v>
      </c>
      <c r="K457" t="s">
        <v>29</v>
      </c>
      <c r="L457" t="s">
        <v>173</v>
      </c>
      <c r="M457" t="s">
        <v>30</v>
      </c>
      <c r="N457" t="s">
        <v>30</v>
      </c>
      <c r="O457" t="s">
        <v>29</v>
      </c>
      <c r="P457" t="s">
        <v>30</v>
      </c>
      <c r="Q457" t="s">
        <v>30</v>
      </c>
      <c r="R457" t="s">
        <v>30</v>
      </c>
      <c r="S457" t="s">
        <v>30</v>
      </c>
      <c r="T457" t="s">
        <v>30</v>
      </c>
      <c r="U457" t="s">
        <v>30</v>
      </c>
      <c r="V457" t="s">
        <v>30</v>
      </c>
      <c r="W457" t="s">
        <v>31</v>
      </c>
      <c r="X457" t="s">
        <v>29</v>
      </c>
      <c r="Y457" t="s">
        <v>29</v>
      </c>
      <c r="Z457" t="s">
        <v>29</v>
      </c>
      <c r="AA457" t="s">
        <v>29</v>
      </c>
      <c r="AB457" t="s">
        <v>38</v>
      </c>
    </row>
    <row r="458" spans="1:28" outlineLevel="1" x14ac:dyDescent="0.45">
      <c r="A458">
        <v>3714019006</v>
      </c>
      <c r="B458" s="1">
        <v>44335</v>
      </c>
      <c r="C458" t="s">
        <v>1858</v>
      </c>
      <c r="D458" t="s">
        <v>1859</v>
      </c>
      <c r="E458" t="s">
        <v>154</v>
      </c>
      <c r="F458" t="s">
        <v>5651</v>
      </c>
      <c r="G458" t="s">
        <v>5668</v>
      </c>
      <c r="H458" s="9">
        <v>1942894.59</v>
      </c>
      <c r="J458" t="s">
        <v>28</v>
      </c>
      <c r="K458" t="s">
        <v>29</v>
      </c>
      <c r="L458" t="s">
        <v>173</v>
      </c>
      <c r="M458" t="s">
        <v>30</v>
      </c>
      <c r="N458" t="s">
        <v>30</v>
      </c>
      <c r="O458" t="s">
        <v>30</v>
      </c>
      <c r="P458" t="s">
        <v>30</v>
      </c>
      <c r="Q458" t="s">
        <v>30</v>
      </c>
      <c r="R458" t="s">
        <v>30</v>
      </c>
      <c r="S458" t="s">
        <v>30</v>
      </c>
      <c r="T458" t="s">
        <v>30</v>
      </c>
      <c r="U458" t="s">
        <v>30</v>
      </c>
      <c r="V458" t="s">
        <v>30</v>
      </c>
      <c r="W458" t="s">
        <v>31</v>
      </c>
      <c r="X458" t="s">
        <v>29</v>
      </c>
      <c r="Y458" t="s">
        <v>29</v>
      </c>
      <c r="Z458" t="s">
        <v>29</v>
      </c>
      <c r="AA458" t="s">
        <v>30</v>
      </c>
      <c r="AB458" t="s">
        <v>32</v>
      </c>
    </row>
    <row r="459" spans="1:28" outlineLevel="1" x14ac:dyDescent="0.45">
      <c r="A459">
        <v>7543929000</v>
      </c>
      <c r="B459" s="1">
        <v>44341</v>
      </c>
      <c r="C459" t="s">
        <v>2921</v>
      </c>
      <c r="D459" t="s">
        <v>2922</v>
      </c>
      <c r="E459" t="s">
        <v>154</v>
      </c>
      <c r="F459" t="s">
        <v>5651</v>
      </c>
      <c r="G459" t="s">
        <v>5825</v>
      </c>
      <c r="H459" s="9">
        <v>1757124.94</v>
      </c>
      <c r="J459" t="s">
        <v>28</v>
      </c>
      <c r="K459" t="s">
        <v>29</v>
      </c>
      <c r="L459" t="s">
        <v>275</v>
      </c>
      <c r="M459" t="s">
        <v>30</v>
      </c>
      <c r="N459" t="s">
        <v>30</v>
      </c>
      <c r="O459" t="s">
        <v>30</v>
      </c>
      <c r="P459" t="s">
        <v>30</v>
      </c>
      <c r="Q459" t="s">
        <v>30</v>
      </c>
      <c r="R459" t="s">
        <v>30</v>
      </c>
      <c r="S459" t="s">
        <v>30</v>
      </c>
      <c r="T459" t="s">
        <v>30</v>
      </c>
      <c r="U459" t="s">
        <v>30</v>
      </c>
      <c r="V459" t="s">
        <v>30</v>
      </c>
      <c r="W459" t="s">
        <v>40</v>
      </c>
      <c r="X459" t="s">
        <v>29</v>
      </c>
      <c r="Y459" t="s">
        <v>30</v>
      </c>
      <c r="Z459" t="s">
        <v>29</v>
      </c>
      <c r="AA459" t="s">
        <v>29</v>
      </c>
      <c r="AB459" t="s">
        <v>32</v>
      </c>
    </row>
    <row r="460" spans="1:28" outlineLevel="1" x14ac:dyDescent="0.45">
      <c r="A460">
        <v>1043609103</v>
      </c>
      <c r="B460" s="1">
        <v>44364</v>
      </c>
      <c r="C460" t="s">
        <v>152</v>
      </c>
      <c r="D460" t="s">
        <v>153</v>
      </c>
      <c r="E460" t="s">
        <v>154</v>
      </c>
      <c r="F460" t="s">
        <v>5651</v>
      </c>
      <c r="G460" t="s">
        <v>5665</v>
      </c>
      <c r="H460" s="9">
        <v>1675814</v>
      </c>
      <c r="J460" t="s">
        <v>28</v>
      </c>
      <c r="K460" t="s">
        <v>29</v>
      </c>
      <c r="L460" t="s">
        <v>155</v>
      </c>
      <c r="M460" t="s">
        <v>30</v>
      </c>
      <c r="N460" t="s">
        <v>30</v>
      </c>
      <c r="O460" t="s">
        <v>30</v>
      </c>
      <c r="P460" t="s">
        <v>30</v>
      </c>
      <c r="Q460" t="s">
        <v>30</v>
      </c>
      <c r="R460" t="s">
        <v>30</v>
      </c>
      <c r="S460" t="s">
        <v>30</v>
      </c>
      <c r="T460" t="s">
        <v>30</v>
      </c>
      <c r="U460" t="s">
        <v>30</v>
      </c>
      <c r="V460" t="s">
        <v>30</v>
      </c>
      <c r="W460" t="s">
        <v>31</v>
      </c>
      <c r="X460" t="s">
        <v>29</v>
      </c>
      <c r="Y460" t="s">
        <v>29</v>
      </c>
      <c r="Z460" t="s">
        <v>29</v>
      </c>
      <c r="AA460" t="s">
        <v>29</v>
      </c>
      <c r="AB460" t="s">
        <v>32</v>
      </c>
    </row>
    <row r="461" spans="1:28" outlineLevel="1" x14ac:dyDescent="0.45">
      <c r="A461">
        <v>8032699006</v>
      </c>
      <c r="B461" s="1">
        <v>44342</v>
      </c>
      <c r="C461" t="s">
        <v>4174</v>
      </c>
      <c r="D461" t="s">
        <v>4175</v>
      </c>
      <c r="E461" t="s">
        <v>154</v>
      </c>
      <c r="F461" t="s">
        <v>5651</v>
      </c>
      <c r="G461" t="s">
        <v>5827</v>
      </c>
      <c r="H461" s="9">
        <v>1612888.37</v>
      </c>
      <c r="J461" t="s">
        <v>28</v>
      </c>
      <c r="K461" t="s">
        <v>29</v>
      </c>
      <c r="L461" t="s">
        <v>173</v>
      </c>
      <c r="M461" t="s">
        <v>29</v>
      </c>
      <c r="N461" t="s">
        <v>29</v>
      </c>
      <c r="O461" t="s">
        <v>29</v>
      </c>
      <c r="P461" t="s">
        <v>30</v>
      </c>
      <c r="Q461" t="s">
        <v>30</v>
      </c>
      <c r="R461" t="s">
        <v>30</v>
      </c>
      <c r="S461" t="s">
        <v>30</v>
      </c>
      <c r="T461" t="s">
        <v>30</v>
      </c>
      <c r="U461" t="s">
        <v>30</v>
      </c>
      <c r="V461" t="s">
        <v>30</v>
      </c>
      <c r="W461" t="s">
        <v>40</v>
      </c>
      <c r="X461" t="s">
        <v>30</v>
      </c>
      <c r="Y461" t="s">
        <v>30</v>
      </c>
      <c r="Z461" t="s">
        <v>29</v>
      </c>
      <c r="AA461" t="s">
        <v>29</v>
      </c>
      <c r="AB461" t="s">
        <v>38</v>
      </c>
    </row>
    <row r="462" spans="1:28" outlineLevel="1" x14ac:dyDescent="0.45">
      <c r="A462">
        <v>3708379002</v>
      </c>
      <c r="B462" s="1">
        <v>44335</v>
      </c>
      <c r="C462" t="s">
        <v>1821</v>
      </c>
      <c r="D462" t="s">
        <v>1822</v>
      </c>
      <c r="E462" t="s">
        <v>154</v>
      </c>
      <c r="F462" t="s">
        <v>5651</v>
      </c>
      <c r="G462" t="s">
        <v>5752</v>
      </c>
      <c r="H462" s="9">
        <v>1581406.48</v>
      </c>
      <c r="J462" t="s">
        <v>28</v>
      </c>
      <c r="K462" t="s">
        <v>29</v>
      </c>
      <c r="L462" t="s">
        <v>155</v>
      </c>
      <c r="M462" t="s">
        <v>30</v>
      </c>
      <c r="N462" t="s">
        <v>30</v>
      </c>
      <c r="O462" t="s">
        <v>30</v>
      </c>
      <c r="P462" t="s">
        <v>30</v>
      </c>
      <c r="Q462" t="s">
        <v>30</v>
      </c>
      <c r="R462" t="s">
        <v>30</v>
      </c>
      <c r="S462" t="s">
        <v>30</v>
      </c>
      <c r="T462" t="s">
        <v>30</v>
      </c>
      <c r="U462" t="s">
        <v>30</v>
      </c>
      <c r="V462" t="s">
        <v>30</v>
      </c>
      <c r="W462" t="s">
        <v>31</v>
      </c>
      <c r="X462" t="s">
        <v>29</v>
      </c>
      <c r="Y462" t="s">
        <v>29</v>
      </c>
      <c r="Z462" t="s">
        <v>29</v>
      </c>
      <c r="AA462" t="s">
        <v>30</v>
      </c>
      <c r="AB462" t="s">
        <v>32</v>
      </c>
    </row>
    <row r="463" spans="1:28" outlineLevel="1" x14ac:dyDescent="0.45">
      <c r="A463">
        <v>3712829009</v>
      </c>
      <c r="B463" s="1">
        <v>44335</v>
      </c>
      <c r="C463" t="s">
        <v>1855</v>
      </c>
      <c r="D463" t="s">
        <v>222</v>
      </c>
      <c r="E463" t="s">
        <v>154</v>
      </c>
      <c r="F463" t="s">
        <v>5651</v>
      </c>
      <c r="G463" t="s">
        <v>5885</v>
      </c>
      <c r="H463" s="9">
        <v>1549830</v>
      </c>
      <c r="J463" t="s">
        <v>28</v>
      </c>
      <c r="K463" t="s">
        <v>29</v>
      </c>
      <c r="L463" t="s">
        <v>173</v>
      </c>
      <c r="M463" t="s">
        <v>30</v>
      </c>
      <c r="N463" t="s">
        <v>30</v>
      </c>
      <c r="O463" t="s">
        <v>29</v>
      </c>
      <c r="P463" t="s">
        <v>30</v>
      </c>
      <c r="Q463" t="s">
        <v>30</v>
      </c>
      <c r="R463" t="s">
        <v>30</v>
      </c>
      <c r="S463" t="s">
        <v>30</v>
      </c>
      <c r="T463" t="s">
        <v>30</v>
      </c>
      <c r="U463" t="s">
        <v>30</v>
      </c>
      <c r="V463" t="s">
        <v>30</v>
      </c>
      <c r="W463" t="s">
        <v>31</v>
      </c>
      <c r="X463" t="s">
        <v>30</v>
      </c>
      <c r="Y463" t="s">
        <v>29</v>
      </c>
      <c r="Z463" t="s">
        <v>29</v>
      </c>
      <c r="AA463" t="s">
        <v>30</v>
      </c>
      <c r="AB463" t="s">
        <v>46</v>
      </c>
    </row>
    <row r="464" spans="1:28" outlineLevel="1" x14ac:dyDescent="0.45">
      <c r="A464">
        <v>1044479103</v>
      </c>
      <c r="B464" s="1">
        <v>44364</v>
      </c>
      <c r="C464" t="s">
        <v>175</v>
      </c>
      <c r="D464" t="s">
        <v>176</v>
      </c>
      <c r="E464" t="s">
        <v>154</v>
      </c>
      <c r="F464" t="s">
        <v>5651</v>
      </c>
      <c r="G464" t="s">
        <v>5668</v>
      </c>
      <c r="H464" s="9">
        <v>1508365</v>
      </c>
      <c r="J464" t="s">
        <v>28</v>
      </c>
      <c r="K464" t="s">
        <v>29</v>
      </c>
      <c r="L464" t="s">
        <v>173</v>
      </c>
      <c r="M464" t="s">
        <v>30</v>
      </c>
      <c r="N464" t="s">
        <v>30</v>
      </c>
      <c r="O464" t="s">
        <v>29</v>
      </c>
      <c r="P464" t="s">
        <v>30</v>
      </c>
      <c r="Q464" t="s">
        <v>30</v>
      </c>
      <c r="R464" t="s">
        <v>30</v>
      </c>
      <c r="S464" t="s">
        <v>30</v>
      </c>
      <c r="T464" t="s">
        <v>30</v>
      </c>
      <c r="U464" t="s">
        <v>30</v>
      </c>
      <c r="V464" t="s">
        <v>30</v>
      </c>
      <c r="W464" t="s">
        <v>31</v>
      </c>
      <c r="X464" t="s">
        <v>29</v>
      </c>
      <c r="Y464" t="s">
        <v>29</v>
      </c>
      <c r="Z464" t="s">
        <v>29</v>
      </c>
      <c r="AA464" t="s">
        <v>29</v>
      </c>
      <c r="AB464" t="s">
        <v>43</v>
      </c>
    </row>
    <row r="465" spans="1:28" outlineLevel="1" x14ac:dyDescent="0.45">
      <c r="A465">
        <v>6597389005</v>
      </c>
      <c r="B465" s="1">
        <v>44338</v>
      </c>
      <c r="C465" t="s">
        <v>2372</v>
      </c>
      <c r="D465" t="s">
        <v>2373</v>
      </c>
      <c r="E465" t="s">
        <v>154</v>
      </c>
      <c r="F465" t="s">
        <v>5651</v>
      </c>
      <c r="G465" t="s">
        <v>5665</v>
      </c>
      <c r="H465" s="9">
        <v>1481871.5</v>
      </c>
      <c r="J465" t="s">
        <v>28</v>
      </c>
      <c r="K465" t="s">
        <v>29</v>
      </c>
      <c r="L465" t="s">
        <v>155</v>
      </c>
      <c r="M465" t="s">
        <v>30</v>
      </c>
      <c r="N465" t="s">
        <v>30</v>
      </c>
      <c r="O465" t="s">
        <v>30</v>
      </c>
      <c r="P465" t="s">
        <v>30</v>
      </c>
      <c r="Q465" t="s">
        <v>30</v>
      </c>
      <c r="R465" t="s">
        <v>30</v>
      </c>
      <c r="S465" t="s">
        <v>30</v>
      </c>
      <c r="T465" t="s">
        <v>30</v>
      </c>
      <c r="U465" t="s">
        <v>30</v>
      </c>
      <c r="V465" t="s">
        <v>30</v>
      </c>
      <c r="W465" t="s">
        <v>40</v>
      </c>
      <c r="X465" t="s">
        <v>29</v>
      </c>
      <c r="Y465" t="s">
        <v>30</v>
      </c>
      <c r="Z465" t="s">
        <v>29</v>
      </c>
      <c r="AA465" t="s">
        <v>30</v>
      </c>
      <c r="AB465" t="s">
        <v>32</v>
      </c>
    </row>
    <row r="466" spans="1:28" outlineLevel="1" x14ac:dyDescent="0.45">
      <c r="A466">
        <v>9952659002</v>
      </c>
      <c r="B466" s="1">
        <v>44354</v>
      </c>
      <c r="C466" t="s">
        <v>5579</v>
      </c>
      <c r="D466" t="s">
        <v>5580</v>
      </c>
      <c r="E466" t="s">
        <v>154</v>
      </c>
      <c r="F466" t="s">
        <v>5651</v>
      </c>
      <c r="G466" t="s">
        <v>5674</v>
      </c>
      <c r="H466" s="9">
        <v>1458278</v>
      </c>
      <c r="J466" t="s">
        <v>28</v>
      </c>
      <c r="K466" t="s">
        <v>29</v>
      </c>
      <c r="L466" t="s">
        <v>155</v>
      </c>
      <c r="M466" t="s">
        <v>30</v>
      </c>
      <c r="N466" t="s">
        <v>29</v>
      </c>
      <c r="O466" t="s">
        <v>29</v>
      </c>
      <c r="P466" t="s">
        <v>30</v>
      </c>
      <c r="Q466" t="s">
        <v>30</v>
      </c>
      <c r="R466" t="s">
        <v>30</v>
      </c>
      <c r="S466" t="s">
        <v>30</v>
      </c>
      <c r="T466" t="s">
        <v>30</v>
      </c>
      <c r="U466" t="s">
        <v>30</v>
      </c>
      <c r="V466" t="s">
        <v>30</v>
      </c>
      <c r="W466" t="s">
        <v>31</v>
      </c>
      <c r="X466" t="s">
        <v>29</v>
      </c>
      <c r="Y466" t="s">
        <v>29</v>
      </c>
      <c r="Z466" t="s">
        <v>29</v>
      </c>
      <c r="AA466" t="s">
        <v>29</v>
      </c>
      <c r="AB466" t="s">
        <v>32</v>
      </c>
    </row>
    <row r="467" spans="1:28" outlineLevel="1" x14ac:dyDescent="0.45">
      <c r="A467">
        <v>9929709006</v>
      </c>
      <c r="B467" s="1">
        <v>44351</v>
      </c>
      <c r="C467" t="s">
        <v>5498</v>
      </c>
      <c r="D467" t="s">
        <v>5499</v>
      </c>
      <c r="E467" t="s">
        <v>154</v>
      </c>
      <c r="F467" t="s">
        <v>5651</v>
      </c>
      <c r="G467" t="s">
        <v>5668</v>
      </c>
      <c r="H467" s="9">
        <v>1449396</v>
      </c>
      <c r="J467" t="s">
        <v>28</v>
      </c>
      <c r="K467" t="s">
        <v>29</v>
      </c>
      <c r="L467" t="s">
        <v>173</v>
      </c>
      <c r="M467" t="s">
        <v>30</v>
      </c>
      <c r="N467" t="s">
        <v>30</v>
      </c>
      <c r="O467" t="s">
        <v>30</v>
      </c>
      <c r="P467" t="s">
        <v>30</v>
      </c>
      <c r="Q467" t="s">
        <v>30</v>
      </c>
      <c r="R467" t="s">
        <v>30</v>
      </c>
      <c r="S467" t="s">
        <v>30</v>
      </c>
      <c r="T467" t="s">
        <v>30</v>
      </c>
      <c r="U467" t="s">
        <v>30</v>
      </c>
      <c r="V467" t="s">
        <v>30</v>
      </c>
      <c r="W467" t="s">
        <v>31</v>
      </c>
      <c r="X467" t="s">
        <v>29</v>
      </c>
      <c r="Y467" t="s">
        <v>29</v>
      </c>
      <c r="Z467" t="s">
        <v>29</v>
      </c>
      <c r="AA467" t="s">
        <v>29</v>
      </c>
      <c r="AB467" t="s">
        <v>32</v>
      </c>
    </row>
    <row r="468" spans="1:28" outlineLevel="1" x14ac:dyDescent="0.45">
      <c r="A468">
        <v>3695429004</v>
      </c>
      <c r="B468" s="1">
        <v>44335</v>
      </c>
      <c r="C468" t="s">
        <v>1755</v>
      </c>
      <c r="D468" t="s">
        <v>1756</v>
      </c>
      <c r="E468" t="s">
        <v>154</v>
      </c>
      <c r="F468" t="s">
        <v>5651</v>
      </c>
      <c r="G468" t="s">
        <v>5885</v>
      </c>
      <c r="H468" s="9">
        <v>1380352</v>
      </c>
      <c r="J468" t="s">
        <v>28</v>
      </c>
      <c r="K468" t="s">
        <v>29</v>
      </c>
      <c r="L468" t="s">
        <v>173</v>
      </c>
      <c r="M468" t="s">
        <v>30</v>
      </c>
      <c r="N468" t="s">
        <v>30</v>
      </c>
      <c r="O468" t="s">
        <v>29</v>
      </c>
      <c r="P468" t="s">
        <v>30</v>
      </c>
      <c r="Q468" t="s">
        <v>30</v>
      </c>
      <c r="R468" t="s">
        <v>30</v>
      </c>
      <c r="S468" t="s">
        <v>30</v>
      </c>
      <c r="T468" t="s">
        <v>30</v>
      </c>
      <c r="U468" t="s">
        <v>30</v>
      </c>
      <c r="V468" t="s">
        <v>30</v>
      </c>
      <c r="W468" t="s">
        <v>31</v>
      </c>
      <c r="X468" t="s">
        <v>30</v>
      </c>
      <c r="Y468" t="s">
        <v>29</v>
      </c>
      <c r="Z468" t="s">
        <v>29</v>
      </c>
      <c r="AA468" t="s">
        <v>30</v>
      </c>
      <c r="AB468" t="s">
        <v>47</v>
      </c>
    </row>
    <row r="469" spans="1:28" outlineLevel="1" x14ac:dyDescent="0.45">
      <c r="A469">
        <v>1125369107</v>
      </c>
      <c r="B469" s="1">
        <v>44372</v>
      </c>
      <c r="C469" t="s">
        <v>533</v>
      </c>
      <c r="D469" t="s">
        <v>534</v>
      </c>
      <c r="E469" t="s">
        <v>154</v>
      </c>
      <c r="F469" t="s">
        <v>5651</v>
      </c>
      <c r="G469" t="s">
        <v>5668</v>
      </c>
      <c r="H469" s="9">
        <v>1270929</v>
      </c>
      <c r="J469" t="s">
        <v>28</v>
      </c>
      <c r="K469" t="s">
        <v>29</v>
      </c>
      <c r="L469" t="s">
        <v>173</v>
      </c>
      <c r="M469" t="s">
        <v>29</v>
      </c>
      <c r="N469" t="s">
        <v>29</v>
      </c>
      <c r="O469" t="s">
        <v>29</v>
      </c>
      <c r="P469" t="s">
        <v>30</v>
      </c>
      <c r="Q469" t="s">
        <v>29</v>
      </c>
      <c r="R469" t="s">
        <v>30</v>
      </c>
      <c r="S469" t="s">
        <v>30</v>
      </c>
      <c r="T469" t="s">
        <v>30</v>
      </c>
      <c r="U469" t="s">
        <v>29</v>
      </c>
      <c r="V469" t="s">
        <v>30</v>
      </c>
      <c r="W469" t="s">
        <v>31</v>
      </c>
      <c r="X469" t="s">
        <v>29</v>
      </c>
      <c r="Y469" t="s">
        <v>29</v>
      </c>
      <c r="Z469" t="s">
        <v>29</v>
      </c>
      <c r="AA469" t="s">
        <v>29</v>
      </c>
      <c r="AB469" t="s">
        <v>32</v>
      </c>
    </row>
    <row r="470" spans="1:28" outlineLevel="1" x14ac:dyDescent="0.45">
      <c r="A470">
        <v>8618239005</v>
      </c>
      <c r="B470" s="1">
        <v>44343</v>
      </c>
      <c r="C470" t="s">
        <v>4345</v>
      </c>
      <c r="D470" t="s">
        <v>4346</v>
      </c>
      <c r="E470" t="s">
        <v>154</v>
      </c>
      <c r="F470" t="s">
        <v>5651</v>
      </c>
      <c r="G470" t="s">
        <v>5827</v>
      </c>
      <c r="H470" s="9">
        <v>1187271.1299999999</v>
      </c>
      <c r="J470" t="s">
        <v>28</v>
      </c>
      <c r="K470" t="s">
        <v>30</v>
      </c>
      <c r="L470" t="s">
        <v>173</v>
      </c>
      <c r="M470" t="s">
        <v>30</v>
      </c>
      <c r="N470" t="s">
        <v>30</v>
      </c>
      <c r="O470" t="s">
        <v>30</v>
      </c>
      <c r="P470" t="s">
        <v>30</v>
      </c>
      <c r="Q470" t="s">
        <v>30</v>
      </c>
      <c r="R470" t="s">
        <v>30</v>
      </c>
      <c r="S470" t="s">
        <v>30</v>
      </c>
      <c r="T470" t="s">
        <v>30</v>
      </c>
      <c r="U470" t="s">
        <v>30</v>
      </c>
      <c r="V470" t="s">
        <v>30</v>
      </c>
      <c r="W470" t="s">
        <v>40</v>
      </c>
      <c r="X470" t="s">
        <v>30</v>
      </c>
      <c r="Y470" t="s">
        <v>30</v>
      </c>
      <c r="Z470" t="s">
        <v>29</v>
      </c>
      <c r="AA470" t="s">
        <v>29</v>
      </c>
      <c r="AB470" t="s">
        <v>32</v>
      </c>
    </row>
    <row r="471" spans="1:28" outlineLevel="1" x14ac:dyDescent="0.45">
      <c r="A471">
        <v>9962299005</v>
      </c>
      <c r="B471" s="1">
        <v>44354</v>
      </c>
      <c r="C471" t="s">
        <v>5617</v>
      </c>
      <c r="D471" t="s">
        <v>5618</v>
      </c>
      <c r="E471" t="s">
        <v>154</v>
      </c>
      <c r="F471" t="s">
        <v>5651</v>
      </c>
      <c r="G471" t="s">
        <v>5691</v>
      </c>
      <c r="H471" s="9">
        <v>1110604.27</v>
      </c>
      <c r="I471" t="s">
        <v>90</v>
      </c>
      <c r="J471" t="s">
        <v>28</v>
      </c>
      <c r="K471" t="s">
        <v>29</v>
      </c>
      <c r="L471" t="s">
        <v>155</v>
      </c>
      <c r="M471" t="s">
        <v>29</v>
      </c>
      <c r="N471" t="s">
        <v>30</v>
      </c>
      <c r="O471" t="s">
        <v>30</v>
      </c>
      <c r="P471" t="s">
        <v>30</v>
      </c>
      <c r="Q471" t="s">
        <v>30</v>
      </c>
      <c r="R471" t="s">
        <v>30</v>
      </c>
      <c r="S471" t="s">
        <v>30</v>
      </c>
      <c r="T471" t="s">
        <v>30</v>
      </c>
      <c r="U471" t="s">
        <v>30</v>
      </c>
      <c r="V471" t="s">
        <v>30</v>
      </c>
      <c r="W471" t="s">
        <v>31</v>
      </c>
      <c r="X471" t="s">
        <v>30</v>
      </c>
      <c r="Y471" t="s">
        <v>29</v>
      </c>
      <c r="Z471" t="s">
        <v>29</v>
      </c>
      <c r="AA471" t="s">
        <v>29</v>
      </c>
      <c r="AB471" t="s">
        <v>32</v>
      </c>
    </row>
    <row r="472" spans="1:28" outlineLevel="1" x14ac:dyDescent="0.45">
      <c r="A472">
        <v>5253779006</v>
      </c>
      <c r="B472" s="1">
        <v>44337</v>
      </c>
      <c r="C472" t="s">
        <v>2345</v>
      </c>
      <c r="D472" t="s">
        <v>2346</v>
      </c>
      <c r="E472" t="s">
        <v>154</v>
      </c>
      <c r="F472" t="s">
        <v>5651</v>
      </c>
      <c r="G472" t="s">
        <v>5820</v>
      </c>
      <c r="H472" s="9">
        <v>1087688</v>
      </c>
      <c r="I472" t="s">
        <v>831</v>
      </c>
      <c r="J472" t="s">
        <v>28</v>
      </c>
      <c r="K472" t="s">
        <v>29</v>
      </c>
      <c r="L472" t="s">
        <v>155</v>
      </c>
      <c r="M472" t="s">
        <v>29</v>
      </c>
      <c r="N472" t="s">
        <v>29</v>
      </c>
      <c r="O472" t="s">
        <v>29</v>
      </c>
      <c r="P472" t="s">
        <v>29</v>
      </c>
      <c r="Q472" t="s">
        <v>30</v>
      </c>
      <c r="R472" t="s">
        <v>30</v>
      </c>
      <c r="S472" t="s">
        <v>30</v>
      </c>
      <c r="T472" t="s">
        <v>30</v>
      </c>
      <c r="U472" t="s">
        <v>29</v>
      </c>
      <c r="V472" t="s">
        <v>30</v>
      </c>
      <c r="W472" t="s">
        <v>31</v>
      </c>
      <c r="X472" t="s">
        <v>29</v>
      </c>
      <c r="Y472" t="s">
        <v>29</v>
      </c>
      <c r="Z472" t="s">
        <v>29</v>
      </c>
      <c r="AA472" t="s">
        <v>30</v>
      </c>
      <c r="AB472" t="s">
        <v>32</v>
      </c>
    </row>
    <row r="473" spans="1:28" outlineLevel="1" x14ac:dyDescent="0.45">
      <c r="A473">
        <v>1129399102</v>
      </c>
      <c r="B473" s="1">
        <v>44372</v>
      </c>
      <c r="C473" t="s">
        <v>557</v>
      </c>
      <c r="D473" t="s">
        <v>558</v>
      </c>
      <c r="E473" t="s">
        <v>154</v>
      </c>
      <c r="F473" t="s">
        <v>5651</v>
      </c>
      <c r="G473" t="s">
        <v>5668</v>
      </c>
      <c r="H473" s="9">
        <v>1040565.97</v>
      </c>
      <c r="J473" t="s">
        <v>28</v>
      </c>
      <c r="K473" t="s">
        <v>29</v>
      </c>
      <c r="L473" t="s">
        <v>173</v>
      </c>
      <c r="M473" t="s">
        <v>29</v>
      </c>
      <c r="N473" t="s">
        <v>30</v>
      </c>
      <c r="O473" t="s">
        <v>29</v>
      </c>
      <c r="P473" t="s">
        <v>30</v>
      </c>
      <c r="Q473" t="s">
        <v>30</v>
      </c>
      <c r="R473" t="s">
        <v>30</v>
      </c>
      <c r="S473" t="s">
        <v>30</v>
      </c>
      <c r="T473" t="s">
        <v>30</v>
      </c>
      <c r="U473" t="s">
        <v>30</v>
      </c>
      <c r="V473" t="s">
        <v>30</v>
      </c>
      <c r="W473" t="s">
        <v>31</v>
      </c>
      <c r="X473" t="s">
        <v>29</v>
      </c>
      <c r="Y473" t="s">
        <v>29</v>
      </c>
      <c r="Z473" t="s">
        <v>29</v>
      </c>
      <c r="AA473" t="s">
        <v>29</v>
      </c>
      <c r="AB473" t="s">
        <v>43</v>
      </c>
    </row>
    <row r="474" spans="1:28" outlineLevel="1" x14ac:dyDescent="0.45">
      <c r="A474">
        <v>6600299004</v>
      </c>
      <c r="B474" s="1">
        <v>44338</v>
      </c>
      <c r="C474" t="s">
        <v>2386</v>
      </c>
      <c r="D474" t="s">
        <v>2387</v>
      </c>
      <c r="E474" t="s">
        <v>154</v>
      </c>
      <c r="F474" t="s">
        <v>5651</v>
      </c>
      <c r="G474" t="s">
        <v>5668</v>
      </c>
      <c r="H474" s="9">
        <v>1006843</v>
      </c>
      <c r="J474" t="s">
        <v>28</v>
      </c>
      <c r="K474" t="s">
        <v>29</v>
      </c>
      <c r="L474" t="s">
        <v>173</v>
      </c>
      <c r="M474" t="s">
        <v>30</v>
      </c>
      <c r="N474" t="s">
        <v>30</v>
      </c>
      <c r="O474" t="s">
        <v>30</v>
      </c>
      <c r="P474" t="s">
        <v>30</v>
      </c>
      <c r="Q474" t="s">
        <v>30</v>
      </c>
      <c r="R474" t="s">
        <v>30</v>
      </c>
      <c r="S474" t="s">
        <v>30</v>
      </c>
      <c r="T474" t="s">
        <v>30</v>
      </c>
      <c r="U474" t="s">
        <v>30</v>
      </c>
      <c r="V474" t="s">
        <v>30</v>
      </c>
      <c r="W474" t="s">
        <v>33</v>
      </c>
      <c r="X474" t="s">
        <v>29</v>
      </c>
      <c r="Y474" t="s">
        <v>30</v>
      </c>
      <c r="Z474" t="s">
        <v>29</v>
      </c>
      <c r="AA474" t="s">
        <v>30</v>
      </c>
      <c r="AB474" t="s">
        <v>32</v>
      </c>
    </row>
    <row r="475" spans="1:28" outlineLevel="1" x14ac:dyDescent="0.45">
      <c r="A475">
        <v>9946969005</v>
      </c>
      <c r="B475" s="1">
        <v>44354</v>
      </c>
      <c r="C475" t="s">
        <v>5557</v>
      </c>
      <c r="D475" t="s">
        <v>5558</v>
      </c>
      <c r="E475" t="s">
        <v>154</v>
      </c>
      <c r="F475" t="s">
        <v>5651</v>
      </c>
      <c r="G475" t="s">
        <v>5994</v>
      </c>
      <c r="H475" s="9">
        <v>1000747.84</v>
      </c>
      <c r="J475" t="s">
        <v>28</v>
      </c>
      <c r="K475" t="s">
        <v>29</v>
      </c>
      <c r="L475" t="s">
        <v>173</v>
      </c>
      <c r="M475" t="s">
        <v>30</v>
      </c>
      <c r="N475" t="s">
        <v>29</v>
      </c>
      <c r="O475" t="s">
        <v>29</v>
      </c>
      <c r="P475" t="s">
        <v>29</v>
      </c>
      <c r="Q475" t="s">
        <v>30</v>
      </c>
      <c r="R475" t="s">
        <v>29</v>
      </c>
      <c r="S475" t="s">
        <v>29</v>
      </c>
      <c r="T475" t="s">
        <v>30</v>
      </c>
      <c r="U475" t="s">
        <v>29</v>
      </c>
      <c r="V475" t="s">
        <v>30</v>
      </c>
      <c r="W475" t="s">
        <v>31</v>
      </c>
      <c r="X475" t="s">
        <v>29</v>
      </c>
      <c r="Y475" t="s">
        <v>29</v>
      </c>
      <c r="Z475" t="s">
        <v>29</v>
      </c>
      <c r="AA475" t="s">
        <v>29</v>
      </c>
      <c r="AB475" t="s">
        <v>32</v>
      </c>
    </row>
    <row r="476" spans="1:28" outlineLevel="1" x14ac:dyDescent="0.45">
      <c r="A476">
        <v>9894439007</v>
      </c>
      <c r="B476" s="1">
        <v>44351</v>
      </c>
      <c r="C476" t="s">
        <v>5315</v>
      </c>
      <c r="D476" t="s">
        <v>5316</v>
      </c>
      <c r="E476" t="s">
        <v>154</v>
      </c>
      <c r="F476" t="s">
        <v>5651</v>
      </c>
      <c r="G476" t="s">
        <v>5691</v>
      </c>
      <c r="H476" s="9">
        <v>937842.5</v>
      </c>
      <c r="J476" t="s">
        <v>28</v>
      </c>
      <c r="K476" t="s">
        <v>29</v>
      </c>
      <c r="L476" t="s">
        <v>155</v>
      </c>
      <c r="M476" t="s">
        <v>30</v>
      </c>
      <c r="N476" t="s">
        <v>30</v>
      </c>
      <c r="O476" t="s">
        <v>30</v>
      </c>
      <c r="P476" t="s">
        <v>30</v>
      </c>
      <c r="Q476" t="s">
        <v>30</v>
      </c>
      <c r="R476" t="s">
        <v>30</v>
      </c>
      <c r="S476" t="s">
        <v>30</v>
      </c>
      <c r="T476" t="s">
        <v>30</v>
      </c>
      <c r="U476" t="s">
        <v>30</v>
      </c>
      <c r="V476" t="s">
        <v>30</v>
      </c>
      <c r="W476" t="s">
        <v>40</v>
      </c>
      <c r="X476" t="s">
        <v>30</v>
      </c>
      <c r="Y476" t="s">
        <v>29</v>
      </c>
      <c r="Z476" t="s">
        <v>29</v>
      </c>
      <c r="AA476" t="s">
        <v>29</v>
      </c>
      <c r="AB476" t="s">
        <v>32</v>
      </c>
    </row>
    <row r="477" spans="1:28" outlineLevel="1" x14ac:dyDescent="0.45">
      <c r="A477">
        <v>7557539002</v>
      </c>
      <c r="B477" s="1">
        <v>44341</v>
      </c>
      <c r="C477" t="s">
        <v>3084</v>
      </c>
      <c r="D477" t="s">
        <v>3085</v>
      </c>
      <c r="E477" t="s">
        <v>154</v>
      </c>
      <c r="F477" t="s">
        <v>5651</v>
      </c>
      <c r="G477" t="s">
        <v>5668</v>
      </c>
      <c r="H477" s="9">
        <v>933712</v>
      </c>
      <c r="J477" t="s">
        <v>28</v>
      </c>
      <c r="K477" t="s">
        <v>29</v>
      </c>
      <c r="L477" t="s">
        <v>173</v>
      </c>
      <c r="M477" t="s">
        <v>30</v>
      </c>
      <c r="N477" t="s">
        <v>29</v>
      </c>
      <c r="O477" t="s">
        <v>29</v>
      </c>
      <c r="P477" t="s">
        <v>30</v>
      </c>
      <c r="Q477" t="s">
        <v>30</v>
      </c>
      <c r="R477" t="s">
        <v>30</v>
      </c>
      <c r="S477" t="s">
        <v>29</v>
      </c>
      <c r="T477" t="s">
        <v>30</v>
      </c>
      <c r="U477" t="s">
        <v>30</v>
      </c>
      <c r="V477" t="s">
        <v>30</v>
      </c>
      <c r="W477" t="s">
        <v>31</v>
      </c>
      <c r="X477" t="s">
        <v>29</v>
      </c>
      <c r="Y477" t="s">
        <v>30</v>
      </c>
      <c r="Z477" t="s">
        <v>29</v>
      </c>
      <c r="AA477" t="s">
        <v>29</v>
      </c>
      <c r="AB477" t="s">
        <v>43</v>
      </c>
    </row>
    <row r="478" spans="1:28" outlineLevel="1" x14ac:dyDescent="0.45">
      <c r="A478">
        <v>7572819001</v>
      </c>
      <c r="B478" s="1">
        <v>44341</v>
      </c>
      <c r="C478" t="s">
        <v>3259</v>
      </c>
      <c r="D478" t="s">
        <v>3260</v>
      </c>
      <c r="E478" t="s">
        <v>154</v>
      </c>
      <c r="F478" t="s">
        <v>5651</v>
      </c>
      <c r="G478" t="s">
        <v>5824</v>
      </c>
      <c r="H478" s="9">
        <v>905423</v>
      </c>
      <c r="J478" t="s">
        <v>28</v>
      </c>
      <c r="K478" t="s">
        <v>30</v>
      </c>
      <c r="L478" t="s">
        <v>173</v>
      </c>
      <c r="M478" t="s">
        <v>29</v>
      </c>
      <c r="N478" t="s">
        <v>29</v>
      </c>
      <c r="O478" t="s">
        <v>29</v>
      </c>
      <c r="P478" t="s">
        <v>30</v>
      </c>
      <c r="Q478" t="s">
        <v>30</v>
      </c>
      <c r="R478" t="s">
        <v>30</v>
      </c>
      <c r="S478" t="s">
        <v>30</v>
      </c>
      <c r="T478" t="s">
        <v>30</v>
      </c>
      <c r="U478" t="s">
        <v>30</v>
      </c>
      <c r="V478" t="s">
        <v>30</v>
      </c>
      <c r="W478" t="s">
        <v>40</v>
      </c>
      <c r="X478" t="s">
        <v>30</v>
      </c>
      <c r="Y478" t="s">
        <v>30</v>
      </c>
      <c r="Z478" t="s">
        <v>29</v>
      </c>
      <c r="AA478" t="s">
        <v>29</v>
      </c>
      <c r="AB478" t="s">
        <v>32</v>
      </c>
    </row>
    <row r="479" spans="1:28" outlineLevel="1" x14ac:dyDescent="0.45">
      <c r="A479">
        <v>6594069008</v>
      </c>
      <c r="B479" s="1">
        <v>44338</v>
      </c>
      <c r="C479" t="s">
        <v>2358</v>
      </c>
      <c r="D479" t="s">
        <v>2359</v>
      </c>
      <c r="E479" t="s">
        <v>154</v>
      </c>
      <c r="F479" t="s">
        <v>5651</v>
      </c>
      <c r="G479" t="s">
        <v>5820</v>
      </c>
      <c r="H479" s="9">
        <v>902079.84</v>
      </c>
      <c r="J479" t="s">
        <v>28</v>
      </c>
      <c r="K479" t="s">
        <v>30</v>
      </c>
      <c r="L479" t="s">
        <v>155</v>
      </c>
      <c r="M479" t="s">
        <v>30</v>
      </c>
      <c r="N479" t="s">
        <v>30</v>
      </c>
      <c r="O479" t="s">
        <v>30</v>
      </c>
      <c r="P479" t="s">
        <v>30</v>
      </c>
      <c r="Q479" t="s">
        <v>30</v>
      </c>
      <c r="R479" t="s">
        <v>30</v>
      </c>
      <c r="S479" t="s">
        <v>30</v>
      </c>
      <c r="T479" t="s">
        <v>30</v>
      </c>
      <c r="U479" t="s">
        <v>30</v>
      </c>
      <c r="V479" t="s">
        <v>30</v>
      </c>
      <c r="W479" t="s">
        <v>31</v>
      </c>
      <c r="X479" t="s">
        <v>29</v>
      </c>
      <c r="Y479" t="s">
        <v>30</v>
      </c>
      <c r="Z479" t="s">
        <v>29</v>
      </c>
      <c r="AA479" t="s">
        <v>29</v>
      </c>
      <c r="AB479" t="s">
        <v>32</v>
      </c>
    </row>
    <row r="480" spans="1:28" outlineLevel="1" x14ac:dyDescent="0.45">
      <c r="A480">
        <v>6601969006</v>
      </c>
      <c r="B480" s="1">
        <v>44338</v>
      </c>
      <c r="C480" t="s">
        <v>2401</v>
      </c>
      <c r="D480" t="s">
        <v>2402</v>
      </c>
      <c r="E480" t="s">
        <v>154</v>
      </c>
      <c r="F480" t="s">
        <v>5651</v>
      </c>
      <c r="G480" t="s">
        <v>5668</v>
      </c>
      <c r="H480" s="9">
        <v>896274</v>
      </c>
      <c r="J480" t="s">
        <v>28</v>
      </c>
      <c r="K480" t="s">
        <v>29</v>
      </c>
      <c r="L480" t="s">
        <v>173</v>
      </c>
      <c r="M480" t="s">
        <v>29</v>
      </c>
      <c r="N480" t="s">
        <v>30</v>
      </c>
      <c r="O480" t="s">
        <v>30</v>
      </c>
      <c r="P480" t="s">
        <v>30</v>
      </c>
      <c r="Q480" t="s">
        <v>30</v>
      </c>
      <c r="R480" t="s">
        <v>30</v>
      </c>
      <c r="S480" t="s">
        <v>30</v>
      </c>
      <c r="T480" t="s">
        <v>30</v>
      </c>
      <c r="U480" t="s">
        <v>30</v>
      </c>
      <c r="V480" t="s">
        <v>30</v>
      </c>
      <c r="W480" t="s">
        <v>40</v>
      </c>
      <c r="X480" t="s">
        <v>29</v>
      </c>
      <c r="Y480" t="s">
        <v>30</v>
      </c>
      <c r="Z480" t="s">
        <v>29</v>
      </c>
      <c r="AA480" t="s">
        <v>29</v>
      </c>
      <c r="AB480" t="s">
        <v>32</v>
      </c>
    </row>
    <row r="481" spans="1:28" outlineLevel="1" x14ac:dyDescent="0.45">
      <c r="A481">
        <v>9887909008</v>
      </c>
      <c r="B481" s="1">
        <v>44351</v>
      </c>
      <c r="C481" t="s">
        <v>5281</v>
      </c>
      <c r="D481" t="s">
        <v>5282</v>
      </c>
      <c r="E481" t="s">
        <v>154</v>
      </c>
      <c r="F481" t="s">
        <v>5651</v>
      </c>
      <c r="G481" t="s">
        <v>5820</v>
      </c>
      <c r="H481" s="9">
        <v>874977</v>
      </c>
      <c r="J481" t="s">
        <v>28</v>
      </c>
      <c r="K481" t="s">
        <v>30</v>
      </c>
      <c r="L481" t="s">
        <v>155</v>
      </c>
      <c r="M481" t="s">
        <v>29</v>
      </c>
      <c r="N481" t="s">
        <v>30</v>
      </c>
      <c r="O481" t="s">
        <v>29</v>
      </c>
      <c r="P481" t="s">
        <v>30</v>
      </c>
      <c r="Q481" t="s">
        <v>30</v>
      </c>
      <c r="R481" t="s">
        <v>30</v>
      </c>
      <c r="S481" t="s">
        <v>30</v>
      </c>
      <c r="T481" t="s">
        <v>30</v>
      </c>
      <c r="U481" t="s">
        <v>30</v>
      </c>
      <c r="V481" t="s">
        <v>30</v>
      </c>
      <c r="W481" t="s">
        <v>31</v>
      </c>
      <c r="X481" t="s">
        <v>29</v>
      </c>
      <c r="Y481" t="s">
        <v>29</v>
      </c>
      <c r="Z481" t="s">
        <v>29</v>
      </c>
      <c r="AA481" t="s">
        <v>29</v>
      </c>
      <c r="AB481" t="s">
        <v>32</v>
      </c>
    </row>
    <row r="482" spans="1:28" outlineLevel="1" x14ac:dyDescent="0.45">
      <c r="A482">
        <v>9961899006</v>
      </c>
      <c r="B482" s="1">
        <v>44354</v>
      </c>
      <c r="C482" t="s">
        <v>5612</v>
      </c>
      <c r="D482" t="s">
        <v>5613</v>
      </c>
      <c r="E482" t="s">
        <v>154</v>
      </c>
      <c r="F482" t="s">
        <v>5651</v>
      </c>
      <c r="G482" t="s">
        <v>5674</v>
      </c>
      <c r="H482" s="9">
        <v>870316.05</v>
      </c>
      <c r="J482" t="s">
        <v>28</v>
      </c>
      <c r="K482" t="s">
        <v>29</v>
      </c>
      <c r="L482" t="s">
        <v>155</v>
      </c>
      <c r="M482" t="s">
        <v>30</v>
      </c>
      <c r="N482" t="s">
        <v>29</v>
      </c>
      <c r="O482" t="s">
        <v>29</v>
      </c>
      <c r="P482" t="s">
        <v>30</v>
      </c>
      <c r="Q482" t="s">
        <v>29</v>
      </c>
      <c r="R482" t="s">
        <v>29</v>
      </c>
      <c r="S482" t="s">
        <v>30</v>
      </c>
      <c r="T482" t="s">
        <v>30</v>
      </c>
      <c r="U482" t="s">
        <v>29</v>
      </c>
      <c r="V482" t="s">
        <v>30</v>
      </c>
      <c r="W482" t="s">
        <v>31</v>
      </c>
      <c r="X482" t="s">
        <v>29</v>
      </c>
      <c r="Y482" t="s">
        <v>29</v>
      </c>
      <c r="Z482" t="s">
        <v>29</v>
      </c>
      <c r="AA482" t="s">
        <v>29</v>
      </c>
      <c r="AB482" t="s">
        <v>32</v>
      </c>
    </row>
    <row r="483" spans="1:28" outlineLevel="1" x14ac:dyDescent="0.45">
      <c r="A483">
        <v>9928019009</v>
      </c>
      <c r="B483" s="1">
        <v>44351</v>
      </c>
      <c r="C483" t="s">
        <v>5492</v>
      </c>
      <c r="D483" t="s">
        <v>5493</v>
      </c>
      <c r="E483" t="s">
        <v>154</v>
      </c>
      <c r="F483" t="s">
        <v>5651</v>
      </c>
      <c r="G483" t="s">
        <v>5665</v>
      </c>
      <c r="H483" s="9">
        <v>839384</v>
      </c>
      <c r="J483" t="s">
        <v>28</v>
      </c>
      <c r="K483" t="s">
        <v>29</v>
      </c>
      <c r="L483" t="s">
        <v>155</v>
      </c>
      <c r="M483" t="s">
        <v>30</v>
      </c>
      <c r="N483" t="s">
        <v>30</v>
      </c>
      <c r="O483" t="s">
        <v>29</v>
      </c>
      <c r="P483" t="s">
        <v>30</v>
      </c>
      <c r="Q483" t="s">
        <v>30</v>
      </c>
      <c r="R483" t="s">
        <v>30</v>
      </c>
      <c r="S483" t="s">
        <v>30</v>
      </c>
      <c r="T483" t="s">
        <v>30</v>
      </c>
      <c r="U483" t="s">
        <v>30</v>
      </c>
      <c r="V483" t="s">
        <v>30</v>
      </c>
      <c r="W483" t="s">
        <v>31</v>
      </c>
      <c r="X483" t="s">
        <v>29</v>
      </c>
      <c r="Y483" t="s">
        <v>29</v>
      </c>
      <c r="Z483" t="s">
        <v>29</v>
      </c>
      <c r="AA483" t="s">
        <v>29</v>
      </c>
      <c r="AB483" t="s">
        <v>32</v>
      </c>
    </row>
    <row r="484" spans="1:28" outlineLevel="1" x14ac:dyDescent="0.45">
      <c r="A484">
        <v>3719539008</v>
      </c>
      <c r="B484" s="1">
        <v>44335</v>
      </c>
      <c r="C484" t="s">
        <v>1889</v>
      </c>
      <c r="D484" t="s">
        <v>1890</v>
      </c>
      <c r="E484" t="s">
        <v>154</v>
      </c>
      <c r="F484" t="s">
        <v>5651</v>
      </c>
      <c r="G484" t="s">
        <v>5668</v>
      </c>
      <c r="H484" s="9">
        <v>819156</v>
      </c>
      <c r="J484" t="s">
        <v>28</v>
      </c>
      <c r="K484" t="s">
        <v>29</v>
      </c>
      <c r="L484" t="s">
        <v>173</v>
      </c>
      <c r="M484" t="s">
        <v>30</v>
      </c>
      <c r="N484" t="s">
        <v>30</v>
      </c>
      <c r="O484" t="s">
        <v>30</v>
      </c>
      <c r="P484" t="s">
        <v>30</v>
      </c>
      <c r="Q484" t="s">
        <v>30</v>
      </c>
      <c r="R484" t="s">
        <v>30</v>
      </c>
      <c r="S484" t="s">
        <v>30</v>
      </c>
      <c r="T484" t="s">
        <v>30</v>
      </c>
      <c r="U484" t="s">
        <v>30</v>
      </c>
      <c r="V484" t="s">
        <v>30</v>
      </c>
      <c r="W484" t="s">
        <v>40</v>
      </c>
      <c r="X484" t="s">
        <v>29</v>
      </c>
      <c r="Y484" t="s">
        <v>29</v>
      </c>
      <c r="Z484" t="s">
        <v>29</v>
      </c>
      <c r="AA484" t="s">
        <v>30</v>
      </c>
      <c r="AB484" t="s">
        <v>32</v>
      </c>
    </row>
    <row r="485" spans="1:28" outlineLevel="1" x14ac:dyDescent="0.45">
      <c r="A485">
        <v>5245159008</v>
      </c>
      <c r="B485" s="1">
        <v>44337</v>
      </c>
      <c r="C485" t="s">
        <v>2299</v>
      </c>
      <c r="D485" t="s">
        <v>2300</v>
      </c>
      <c r="E485" t="s">
        <v>154</v>
      </c>
      <c r="F485" t="s">
        <v>5651</v>
      </c>
      <c r="G485" t="s">
        <v>5918</v>
      </c>
      <c r="H485" s="9">
        <v>808559.69</v>
      </c>
      <c r="I485" t="s">
        <v>196</v>
      </c>
      <c r="J485" t="s">
        <v>28</v>
      </c>
      <c r="K485" t="s">
        <v>29</v>
      </c>
      <c r="L485" t="s">
        <v>275</v>
      </c>
      <c r="M485" t="s">
        <v>29</v>
      </c>
      <c r="N485" t="s">
        <v>30</v>
      </c>
      <c r="O485" t="s">
        <v>30</v>
      </c>
      <c r="P485" t="s">
        <v>30</v>
      </c>
      <c r="Q485" t="s">
        <v>30</v>
      </c>
      <c r="R485" t="s">
        <v>30</v>
      </c>
      <c r="S485" t="s">
        <v>30</v>
      </c>
      <c r="T485" t="s">
        <v>30</v>
      </c>
      <c r="U485" t="s">
        <v>30</v>
      </c>
      <c r="V485" t="s">
        <v>30</v>
      </c>
      <c r="W485" t="s">
        <v>40</v>
      </c>
      <c r="X485" t="s">
        <v>29</v>
      </c>
      <c r="Y485" t="s">
        <v>30</v>
      </c>
      <c r="Z485" t="s">
        <v>30</v>
      </c>
      <c r="AA485" t="s">
        <v>30</v>
      </c>
      <c r="AB485" t="s">
        <v>32</v>
      </c>
    </row>
    <row r="486" spans="1:28" outlineLevel="1" x14ac:dyDescent="0.45">
      <c r="A486">
        <v>7525789002</v>
      </c>
      <c r="B486" s="1">
        <v>44341</v>
      </c>
      <c r="C486" t="s">
        <v>2719</v>
      </c>
      <c r="D486" t="s">
        <v>2720</v>
      </c>
      <c r="E486" t="s">
        <v>154</v>
      </c>
      <c r="F486" t="s">
        <v>5651</v>
      </c>
      <c r="G486" t="s">
        <v>5936</v>
      </c>
      <c r="H486" s="9">
        <v>797620</v>
      </c>
      <c r="J486" t="s">
        <v>28</v>
      </c>
      <c r="K486" t="s">
        <v>29</v>
      </c>
      <c r="L486" t="s">
        <v>275</v>
      </c>
      <c r="M486" t="s">
        <v>30</v>
      </c>
      <c r="N486" t="s">
        <v>30</v>
      </c>
      <c r="O486" t="s">
        <v>30</v>
      </c>
      <c r="P486" t="s">
        <v>30</v>
      </c>
      <c r="Q486" t="s">
        <v>30</v>
      </c>
      <c r="R486" t="s">
        <v>30</v>
      </c>
      <c r="S486" t="s">
        <v>30</v>
      </c>
      <c r="T486" t="s">
        <v>30</v>
      </c>
      <c r="U486" t="s">
        <v>30</v>
      </c>
      <c r="V486" t="s">
        <v>30</v>
      </c>
      <c r="W486" t="s">
        <v>33</v>
      </c>
      <c r="X486" t="s">
        <v>29</v>
      </c>
      <c r="Y486" t="s">
        <v>30</v>
      </c>
      <c r="Z486" t="s">
        <v>29</v>
      </c>
      <c r="AA486" t="s">
        <v>29</v>
      </c>
      <c r="AB486" t="s">
        <v>32</v>
      </c>
    </row>
    <row r="487" spans="1:28" outlineLevel="1" x14ac:dyDescent="0.45">
      <c r="A487">
        <v>9936819002</v>
      </c>
      <c r="B487" s="1">
        <v>44351</v>
      </c>
      <c r="C487" t="s">
        <v>5553</v>
      </c>
      <c r="D487" t="s">
        <v>5554</v>
      </c>
      <c r="E487" t="s">
        <v>154</v>
      </c>
      <c r="F487" t="s">
        <v>5651</v>
      </c>
      <c r="G487" t="s">
        <v>5885</v>
      </c>
      <c r="H487" s="9">
        <v>795265.96</v>
      </c>
      <c r="J487" t="s">
        <v>28</v>
      </c>
      <c r="K487" t="s">
        <v>30</v>
      </c>
      <c r="L487" t="s">
        <v>173</v>
      </c>
      <c r="M487" t="s">
        <v>30</v>
      </c>
      <c r="N487" t="s">
        <v>30</v>
      </c>
      <c r="O487" t="s">
        <v>30</v>
      </c>
      <c r="P487" t="s">
        <v>30</v>
      </c>
      <c r="Q487" t="s">
        <v>30</v>
      </c>
      <c r="R487" t="s">
        <v>30</v>
      </c>
      <c r="S487" t="s">
        <v>30</v>
      </c>
      <c r="T487" t="s">
        <v>30</v>
      </c>
      <c r="U487" t="s">
        <v>30</v>
      </c>
      <c r="V487" t="s">
        <v>30</v>
      </c>
      <c r="W487" t="s">
        <v>31</v>
      </c>
      <c r="X487" t="s">
        <v>30</v>
      </c>
      <c r="Y487" t="s">
        <v>29</v>
      </c>
      <c r="Z487" t="s">
        <v>29</v>
      </c>
      <c r="AA487" t="s">
        <v>29</v>
      </c>
      <c r="AB487" t="s">
        <v>38</v>
      </c>
    </row>
    <row r="488" spans="1:28" outlineLevel="1" x14ac:dyDescent="0.45">
      <c r="A488">
        <v>7229759010</v>
      </c>
      <c r="B488" s="1">
        <v>44339</v>
      </c>
      <c r="C488" t="s">
        <v>2482</v>
      </c>
      <c r="D488" t="s">
        <v>2483</v>
      </c>
      <c r="E488" t="s">
        <v>154</v>
      </c>
      <c r="F488" t="s">
        <v>5651</v>
      </c>
      <c r="G488" t="s">
        <v>5691</v>
      </c>
      <c r="H488" s="9">
        <v>771294.25</v>
      </c>
      <c r="J488" t="s">
        <v>28</v>
      </c>
      <c r="K488" t="s">
        <v>30</v>
      </c>
      <c r="L488" t="s">
        <v>155</v>
      </c>
      <c r="M488" t="s">
        <v>30</v>
      </c>
      <c r="N488" t="s">
        <v>30</v>
      </c>
      <c r="O488" t="s">
        <v>29</v>
      </c>
      <c r="P488" t="s">
        <v>30</v>
      </c>
      <c r="Q488" t="s">
        <v>30</v>
      </c>
      <c r="R488" t="s">
        <v>30</v>
      </c>
      <c r="S488" t="s">
        <v>30</v>
      </c>
      <c r="T488" t="s">
        <v>30</v>
      </c>
      <c r="U488" t="s">
        <v>30</v>
      </c>
      <c r="V488" t="s">
        <v>30</v>
      </c>
      <c r="W488" t="s">
        <v>40</v>
      </c>
      <c r="X488" t="s">
        <v>30</v>
      </c>
      <c r="Y488" t="s">
        <v>30</v>
      </c>
      <c r="Z488" t="s">
        <v>29</v>
      </c>
      <c r="AA488" t="s">
        <v>29</v>
      </c>
      <c r="AB488" t="s">
        <v>32</v>
      </c>
    </row>
    <row r="489" spans="1:28" outlineLevel="1" x14ac:dyDescent="0.45">
      <c r="A489">
        <v>6596769010</v>
      </c>
      <c r="B489" s="1">
        <v>44338</v>
      </c>
      <c r="C489" t="s">
        <v>2370</v>
      </c>
      <c r="D489" t="s">
        <v>2371</v>
      </c>
      <c r="E489" t="s">
        <v>154</v>
      </c>
      <c r="F489" t="s">
        <v>5651</v>
      </c>
      <c r="G489" t="s">
        <v>5711</v>
      </c>
      <c r="H489" s="9">
        <v>755275</v>
      </c>
      <c r="J489" t="s">
        <v>28</v>
      </c>
      <c r="K489" t="s">
        <v>29</v>
      </c>
      <c r="L489" t="s">
        <v>155</v>
      </c>
      <c r="M489" t="s">
        <v>29</v>
      </c>
      <c r="N489" t="s">
        <v>29</v>
      </c>
      <c r="O489" t="s">
        <v>29</v>
      </c>
      <c r="P489" t="s">
        <v>30</v>
      </c>
      <c r="Q489" t="s">
        <v>29</v>
      </c>
      <c r="R489" t="s">
        <v>30</v>
      </c>
      <c r="S489" t="s">
        <v>30</v>
      </c>
      <c r="T489" t="s">
        <v>30</v>
      </c>
      <c r="U489" t="s">
        <v>29</v>
      </c>
      <c r="V489" t="s">
        <v>30</v>
      </c>
      <c r="W489" t="s">
        <v>31</v>
      </c>
      <c r="X489" t="s">
        <v>29</v>
      </c>
      <c r="Y489" t="s">
        <v>29</v>
      </c>
      <c r="Z489" t="s">
        <v>29</v>
      </c>
      <c r="AA489" t="s">
        <v>30</v>
      </c>
      <c r="AB489" t="s">
        <v>32</v>
      </c>
    </row>
    <row r="490" spans="1:28" outlineLevel="1" x14ac:dyDescent="0.45">
      <c r="A490">
        <v>5244349004</v>
      </c>
      <c r="B490" s="1">
        <v>44337</v>
      </c>
      <c r="C490" t="s">
        <v>2292</v>
      </c>
      <c r="D490" t="s">
        <v>2293</v>
      </c>
      <c r="E490" t="s">
        <v>154</v>
      </c>
      <c r="F490" t="s">
        <v>5651</v>
      </c>
      <c r="G490" t="s">
        <v>5827</v>
      </c>
      <c r="H490" s="9">
        <v>744381</v>
      </c>
      <c r="J490" t="s">
        <v>28</v>
      </c>
      <c r="K490" t="s">
        <v>29</v>
      </c>
      <c r="L490" t="s">
        <v>173</v>
      </c>
      <c r="M490" t="s">
        <v>30</v>
      </c>
      <c r="N490" t="s">
        <v>29</v>
      </c>
      <c r="O490" t="s">
        <v>29</v>
      </c>
      <c r="P490" t="s">
        <v>30</v>
      </c>
      <c r="Q490" t="s">
        <v>30</v>
      </c>
      <c r="R490" t="s">
        <v>30</v>
      </c>
      <c r="S490" t="s">
        <v>30</v>
      </c>
      <c r="T490" t="s">
        <v>30</v>
      </c>
      <c r="U490" t="s">
        <v>30</v>
      </c>
      <c r="V490" t="s">
        <v>30</v>
      </c>
      <c r="W490" t="s">
        <v>37</v>
      </c>
      <c r="X490" t="s">
        <v>30</v>
      </c>
      <c r="Y490" t="s">
        <v>29</v>
      </c>
      <c r="Z490" t="s">
        <v>29</v>
      </c>
      <c r="AA490" t="s">
        <v>30</v>
      </c>
      <c r="AB490" t="s">
        <v>32</v>
      </c>
    </row>
    <row r="491" spans="1:28" outlineLevel="1" x14ac:dyDescent="0.45">
      <c r="A491">
        <v>5224929004</v>
      </c>
      <c r="B491" s="1">
        <v>44337</v>
      </c>
      <c r="C491" t="s">
        <v>2196</v>
      </c>
      <c r="D491" t="s">
        <v>2197</v>
      </c>
      <c r="E491" t="s">
        <v>154</v>
      </c>
      <c r="F491" t="s">
        <v>5651</v>
      </c>
      <c r="G491" t="s">
        <v>5704</v>
      </c>
      <c r="H491" s="9">
        <v>738534</v>
      </c>
      <c r="J491" t="s">
        <v>28</v>
      </c>
      <c r="K491" t="s">
        <v>29</v>
      </c>
      <c r="L491" t="s">
        <v>155</v>
      </c>
      <c r="M491" t="s">
        <v>29</v>
      </c>
      <c r="N491" t="s">
        <v>30</v>
      </c>
      <c r="O491" t="s">
        <v>29</v>
      </c>
      <c r="P491" t="s">
        <v>30</v>
      </c>
      <c r="Q491" t="s">
        <v>30</v>
      </c>
      <c r="R491" t="s">
        <v>30</v>
      </c>
      <c r="S491" t="s">
        <v>30</v>
      </c>
      <c r="T491" t="s">
        <v>30</v>
      </c>
      <c r="U491" t="s">
        <v>30</v>
      </c>
      <c r="V491" t="s">
        <v>30</v>
      </c>
      <c r="W491" t="s">
        <v>40</v>
      </c>
      <c r="X491" t="s">
        <v>29</v>
      </c>
      <c r="Y491" t="s">
        <v>30</v>
      </c>
      <c r="Z491" t="s">
        <v>29</v>
      </c>
      <c r="AA491" t="s">
        <v>29</v>
      </c>
      <c r="AB491" t="s">
        <v>32</v>
      </c>
    </row>
    <row r="492" spans="1:28" outlineLevel="1" x14ac:dyDescent="0.45">
      <c r="A492">
        <v>9954919001</v>
      </c>
      <c r="B492" s="1">
        <v>44354</v>
      </c>
      <c r="C492" t="s">
        <v>5591</v>
      </c>
      <c r="D492" t="s">
        <v>5592</v>
      </c>
      <c r="E492" t="s">
        <v>154</v>
      </c>
      <c r="F492" t="s">
        <v>5651</v>
      </c>
      <c r="G492" t="s">
        <v>5827</v>
      </c>
      <c r="H492" s="9">
        <v>725212</v>
      </c>
      <c r="J492" t="s">
        <v>28</v>
      </c>
      <c r="K492" t="s">
        <v>30</v>
      </c>
      <c r="L492" t="s">
        <v>173</v>
      </c>
      <c r="M492" t="s">
        <v>30</v>
      </c>
      <c r="N492" t="s">
        <v>30</v>
      </c>
      <c r="O492" t="s">
        <v>30</v>
      </c>
      <c r="P492" t="s">
        <v>30</v>
      </c>
      <c r="Q492" t="s">
        <v>30</v>
      </c>
      <c r="R492" t="s">
        <v>30</v>
      </c>
      <c r="S492" t="s">
        <v>30</v>
      </c>
      <c r="T492" t="s">
        <v>30</v>
      </c>
      <c r="U492" t="s">
        <v>30</v>
      </c>
      <c r="V492" t="s">
        <v>30</v>
      </c>
      <c r="W492" t="s">
        <v>31</v>
      </c>
      <c r="X492" t="s">
        <v>30</v>
      </c>
      <c r="Y492" t="s">
        <v>29</v>
      </c>
      <c r="Z492" t="s">
        <v>29</v>
      </c>
      <c r="AA492" t="s">
        <v>29</v>
      </c>
      <c r="AB492" t="s">
        <v>232</v>
      </c>
    </row>
    <row r="493" spans="1:28" outlineLevel="1" x14ac:dyDescent="0.45">
      <c r="A493">
        <v>5237479010</v>
      </c>
      <c r="B493" s="1">
        <v>44337</v>
      </c>
      <c r="C493" t="s">
        <v>2265</v>
      </c>
      <c r="D493" t="s">
        <v>2266</v>
      </c>
      <c r="E493" t="s">
        <v>154</v>
      </c>
      <c r="F493" t="s">
        <v>5651</v>
      </c>
      <c r="G493" t="s">
        <v>5668</v>
      </c>
      <c r="H493" s="9">
        <v>708448</v>
      </c>
      <c r="J493" t="s">
        <v>28</v>
      </c>
      <c r="K493" t="s">
        <v>29</v>
      </c>
      <c r="L493" t="s">
        <v>173</v>
      </c>
      <c r="M493" t="s">
        <v>29</v>
      </c>
      <c r="N493" t="s">
        <v>30</v>
      </c>
      <c r="O493" t="s">
        <v>29</v>
      </c>
      <c r="P493" t="s">
        <v>30</v>
      </c>
      <c r="Q493" t="s">
        <v>30</v>
      </c>
      <c r="R493" t="s">
        <v>30</v>
      </c>
      <c r="S493" t="s">
        <v>30</v>
      </c>
      <c r="T493" t="s">
        <v>30</v>
      </c>
      <c r="U493" t="s">
        <v>30</v>
      </c>
      <c r="V493" t="s">
        <v>30</v>
      </c>
      <c r="W493" t="s">
        <v>40</v>
      </c>
      <c r="X493" t="s">
        <v>29</v>
      </c>
      <c r="Y493" t="s">
        <v>30</v>
      </c>
      <c r="Z493" t="s">
        <v>29</v>
      </c>
      <c r="AA493" t="s">
        <v>29</v>
      </c>
      <c r="AB493" t="s">
        <v>32</v>
      </c>
    </row>
    <row r="494" spans="1:28" outlineLevel="1" x14ac:dyDescent="0.45">
      <c r="A494">
        <v>2707009000</v>
      </c>
      <c r="B494" s="1">
        <v>44334</v>
      </c>
      <c r="C494" t="s">
        <v>1357</v>
      </c>
      <c r="D494" t="s">
        <v>1358</v>
      </c>
      <c r="E494" t="s">
        <v>154</v>
      </c>
      <c r="F494" t="s">
        <v>5651</v>
      </c>
      <c r="G494" t="s">
        <v>5752</v>
      </c>
      <c r="H494" s="9">
        <v>706465.65</v>
      </c>
      <c r="J494" t="s">
        <v>28</v>
      </c>
      <c r="K494" t="s">
        <v>29</v>
      </c>
      <c r="L494" t="s">
        <v>155</v>
      </c>
      <c r="M494" t="s">
        <v>30</v>
      </c>
      <c r="N494" t="s">
        <v>29</v>
      </c>
      <c r="O494" t="s">
        <v>29</v>
      </c>
      <c r="P494" t="s">
        <v>30</v>
      </c>
      <c r="Q494" t="s">
        <v>30</v>
      </c>
      <c r="R494" t="s">
        <v>30</v>
      </c>
      <c r="S494" t="s">
        <v>30</v>
      </c>
      <c r="T494" t="s">
        <v>30</v>
      </c>
      <c r="U494" t="s">
        <v>30</v>
      </c>
      <c r="V494" t="s">
        <v>30</v>
      </c>
      <c r="W494" t="s">
        <v>31</v>
      </c>
      <c r="X494" t="s">
        <v>29</v>
      </c>
      <c r="Y494" t="s">
        <v>29</v>
      </c>
      <c r="Z494" t="s">
        <v>30</v>
      </c>
      <c r="AA494" t="s">
        <v>29</v>
      </c>
      <c r="AB494" t="s">
        <v>48</v>
      </c>
    </row>
    <row r="495" spans="1:28" outlineLevel="1" x14ac:dyDescent="0.45">
      <c r="A495">
        <v>2226749009</v>
      </c>
      <c r="B495" s="1">
        <v>44330</v>
      </c>
      <c r="C495" t="s">
        <v>682</v>
      </c>
      <c r="D495" t="s">
        <v>683</v>
      </c>
      <c r="E495" t="s">
        <v>154</v>
      </c>
      <c r="F495" t="s">
        <v>5651</v>
      </c>
      <c r="G495" t="s">
        <v>5668</v>
      </c>
      <c r="H495" s="9">
        <v>688258</v>
      </c>
      <c r="J495" t="s">
        <v>28</v>
      </c>
      <c r="K495" t="s">
        <v>29</v>
      </c>
      <c r="L495" t="s">
        <v>173</v>
      </c>
      <c r="M495" t="s">
        <v>30</v>
      </c>
      <c r="N495" t="s">
        <v>29</v>
      </c>
      <c r="O495" t="s">
        <v>29</v>
      </c>
      <c r="P495" t="s">
        <v>30</v>
      </c>
      <c r="Q495" t="s">
        <v>30</v>
      </c>
      <c r="R495" t="s">
        <v>30</v>
      </c>
      <c r="S495" t="s">
        <v>30</v>
      </c>
      <c r="T495" t="s">
        <v>30</v>
      </c>
      <c r="U495" t="s">
        <v>30</v>
      </c>
      <c r="V495" t="s">
        <v>30</v>
      </c>
      <c r="W495" t="s">
        <v>31</v>
      </c>
      <c r="X495" t="s">
        <v>29</v>
      </c>
      <c r="Y495" t="s">
        <v>29</v>
      </c>
      <c r="Z495" t="s">
        <v>29</v>
      </c>
      <c r="AA495" t="s">
        <v>30</v>
      </c>
      <c r="AB495" t="s">
        <v>32</v>
      </c>
    </row>
    <row r="496" spans="1:28" outlineLevel="1" x14ac:dyDescent="0.45">
      <c r="A496">
        <v>2369389005</v>
      </c>
      <c r="B496" s="1">
        <v>44331</v>
      </c>
      <c r="C496" t="s">
        <v>1028</v>
      </c>
      <c r="D496" t="s">
        <v>1029</v>
      </c>
      <c r="E496" t="s">
        <v>154</v>
      </c>
      <c r="F496" t="s">
        <v>5651</v>
      </c>
      <c r="G496" t="s">
        <v>5825</v>
      </c>
      <c r="H496" s="9">
        <v>679579</v>
      </c>
      <c r="J496" t="s">
        <v>28</v>
      </c>
      <c r="K496" t="s">
        <v>29</v>
      </c>
      <c r="L496" t="s">
        <v>275</v>
      </c>
      <c r="M496" t="s">
        <v>29</v>
      </c>
      <c r="N496" t="s">
        <v>29</v>
      </c>
      <c r="O496" t="s">
        <v>29</v>
      </c>
      <c r="P496" t="s">
        <v>30</v>
      </c>
      <c r="Q496" t="s">
        <v>30</v>
      </c>
      <c r="R496" t="s">
        <v>30</v>
      </c>
      <c r="S496" t="s">
        <v>30</v>
      </c>
      <c r="T496" t="s">
        <v>30</v>
      </c>
      <c r="U496" t="s">
        <v>30</v>
      </c>
      <c r="V496" t="s">
        <v>30</v>
      </c>
      <c r="W496" t="s">
        <v>31</v>
      </c>
      <c r="X496" t="s">
        <v>29</v>
      </c>
      <c r="Y496" t="s">
        <v>30</v>
      </c>
      <c r="Z496" t="s">
        <v>29</v>
      </c>
      <c r="AA496" t="s">
        <v>29</v>
      </c>
      <c r="AB496" t="s">
        <v>32</v>
      </c>
    </row>
    <row r="497" spans="1:28" outlineLevel="1" x14ac:dyDescent="0.45">
      <c r="A497">
        <v>4876379006</v>
      </c>
      <c r="B497" s="1">
        <v>44336</v>
      </c>
      <c r="C497" t="s">
        <v>1910</v>
      </c>
      <c r="D497" t="s">
        <v>1911</v>
      </c>
      <c r="E497" t="s">
        <v>154</v>
      </c>
      <c r="F497" t="s">
        <v>5651</v>
      </c>
      <c r="G497" t="s">
        <v>5909</v>
      </c>
      <c r="H497" s="9">
        <v>676597.52</v>
      </c>
      <c r="J497" t="s">
        <v>28</v>
      </c>
      <c r="K497" t="s">
        <v>29</v>
      </c>
      <c r="L497" t="s">
        <v>173</v>
      </c>
      <c r="M497" t="s">
        <v>29</v>
      </c>
      <c r="N497" t="s">
        <v>29</v>
      </c>
      <c r="O497" t="s">
        <v>30</v>
      </c>
      <c r="P497" t="s">
        <v>30</v>
      </c>
      <c r="Q497" t="s">
        <v>30</v>
      </c>
      <c r="R497" t="s">
        <v>30</v>
      </c>
      <c r="S497" t="s">
        <v>30</v>
      </c>
      <c r="T497" t="s">
        <v>30</v>
      </c>
      <c r="U497" t="s">
        <v>29</v>
      </c>
      <c r="V497" t="s">
        <v>30</v>
      </c>
      <c r="W497" t="s">
        <v>31</v>
      </c>
      <c r="X497" t="s">
        <v>29</v>
      </c>
      <c r="Y497" t="s">
        <v>29</v>
      </c>
      <c r="Z497" t="s">
        <v>30</v>
      </c>
      <c r="AA497" t="s">
        <v>29</v>
      </c>
      <c r="AB497" t="s">
        <v>32</v>
      </c>
    </row>
    <row r="498" spans="1:28" outlineLevel="1" x14ac:dyDescent="0.45">
      <c r="A498">
        <v>2733769009</v>
      </c>
      <c r="B498" s="1">
        <v>44334</v>
      </c>
      <c r="C498" t="s">
        <v>1477</v>
      </c>
      <c r="D498" t="s">
        <v>1478</v>
      </c>
      <c r="E498" t="s">
        <v>154</v>
      </c>
      <c r="F498" t="s">
        <v>5651</v>
      </c>
      <c r="G498" t="s">
        <v>5691</v>
      </c>
      <c r="H498" s="9">
        <v>674533</v>
      </c>
      <c r="J498" t="s">
        <v>28</v>
      </c>
      <c r="K498" t="s">
        <v>30</v>
      </c>
      <c r="L498" t="s">
        <v>155</v>
      </c>
      <c r="M498" t="s">
        <v>30</v>
      </c>
      <c r="N498" t="s">
        <v>30</v>
      </c>
      <c r="O498" t="s">
        <v>30</v>
      </c>
      <c r="P498" t="s">
        <v>30</v>
      </c>
      <c r="Q498" t="s">
        <v>30</v>
      </c>
      <c r="R498" t="s">
        <v>30</v>
      </c>
      <c r="S498" t="s">
        <v>30</v>
      </c>
      <c r="T498" t="s">
        <v>30</v>
      </c>
      <c r="U498" t="s">
        <v>30</v>
      </c>
      <c r="V498" t="s">
        <v>30</v>
      </c>
      <c r="W498" t="s">
        <v>31</v>
      </c>
      <c r="X498" t="s">
        <v>30</v>
      </c>
      <c r="Y498" t="s">
        <v>29</v>
      </c>
      <c r="Z498" t="s">
        <v>30</v>
      </c>
      <c r="AA498" t="s">
        <v>29</v>
      </c>
      <c r="AB498" t="s">
        <v>43</v>
      </c>
    </row>
    <row r="499" spans="1:28" outlineLevel="1" x14ac:dyDescent="0.45">
      <c r="A499">
        <v>2719439008</v>
      </c>
      <c r="B499" s="1">
        <v>44334</v>
      </c>
      <c r="C499" t="s">
        <v>1418</v>
      </c>
      <c r="D499" t="s">
        <v>1419</v>
      </c>
      <c r="E499" t="s">
        <v>154</v>
      </c>
      <c r="F499" t="s">
        <v>5651</v>
      </c>
      <c r="G499" t="s">
        <v>5824</v>
      </c>
      <c r="H499" s="9">
        <v>646393</v>
      </c>
      <c r="J499" t="s">
        <v>28</v>
      </c>
      <c r="K499" t="s">
        <v>30</v>
      </c>
      <c r="L499" t="s">
        <v>173</v>
      </c>
      <c r="M499" t="s">
        <v>30</v>
      </c>
      <c r="N499" t="s">
        <v>30</v>
      </c>
      <c r="O499" t="s">
        <v>30</v>
      </c>
      <c r="P499" t="s">
        <v>30</v>
      </c>
      <c r="Q499" t="s">
        <v>30</v>
      </c>
      <c r="R499" t="s">
        <v>30</v>
      </c>
      <c r="S499" t="s">
        <v>30</v>
      </c>
      <c r="T499" t="s">
        <v>30</v>
      </c>
      <c r="U499" t="s">
        <v>30</v>
      </c>
      <c r="V499" t="s">
        <v>30</v>
      </c>
      <c r="W499" t="s">
        <v>40</v>
      </c>
      <c r="X499" t="s">
        <v>30</v>
      </c>
      <c r="Y499" t="s">
        <v>29</v>
      </c>
      <c r="Z499" t="s">
        <v>29</v>
      </c>
      <c r="AA499" t="s">
        <v>30</v>
      </c>
      <c r="AB499" t="s">
        <v>45</v>
      </c>
    </row>
    <row r="500" spans="1:28" outlineLevel="1" x14ac:dyDescent="0.45">
      <c r="A500">
        <v>2748819003</v>
      </c>
      <c r="B500" s="1">
        <v>44334</v>
      </c>
      <c r="C500" t="s">
        <v>1555</v>
      </c>
      <c r="D500" t="s">
        <v>1556</v>
      </c>
      <c r="E500" t="s">
        <v>154</v>
      </c>
      <c r="F500" t="s">
        <v>5651</v>
      </c>
      <c r="G500" t="s">
        <v>5827</v>
      </c>
      <c r="H500" s="9">
        <v>643501</v>
      </c>
      <c r="J500" t="s">
        <v>28</v>
      </c>
      <c r="K500" t="s">
        <v>30</v>
      </c>
      <c r="L500" t="s">
        <v>173</v>
      </c>
      <c r="M500" t="s">
        <v>29</v>
      </c>
      <c r="N500" t="s">
        <v>30</v>
      </c>
      <c r="O500" t="s">
        <v>30</v>
      </c>
      <c r="P500" t="s">
        <v>30</v>
      </c>
      <c r="Q500" t="s">
        <v>30</v>
      </c>
      <c r="R500" t="s">
        <v>30</v>
      </c>
      <c r="S500" t="s">
        <v>30</v>
      </c>
      <c r="T500" t="s">
        <v>30</v>
      </c>
      <c r="U500" t="s">
        <v>30</v>
      </c>
      <c r="V500" t="s">
        <v>30</v>
      </c>
      <c r="W500" t="s">
        <v>40</v>
      </c>
      <c r="X500" t="s">
        <v>30</v>
      </c>
      <c r="Y500" t="s">
        <v>29</v>
      </c>
      <c r="Z500" t="s">
        <v>29</v>
      </c>
      <c r="AA500" t="s">
        <v>30</v>
      </c>
      <c r="AB500" t="s">
        <v>45</v>
      </c>
    </row>
    <row r="501" spans="1:28" outlineLevel="1" x14ac:dyDescent="0.45">
      <c r="A501">
        <v>9955079000</v>
      </c>
      <c r="B501" s="1">
        <v>44354</v>
      </c>
      <c r="C501" t="s">
        <v>5593</v>
      </c>
      <c r="D501" t="s">
        <v>5594</v>
      </c>
      <c r="E501" t="s">
        <v>154</v>
      </c>
      <c r="F501" t="s">
        <v>5651</v>
      </c>
      <c r="G501" t="s">
        <v>5691</v>
      </c>
      <c r="H501" s="9">
        <v>642148</v>
      </c>
      <c r="J501" t="s">
        <v>28</v>
      </c>
      <c r="K501" t="s">
        <v>30</v>
      </c>
      <c r="L501" t="s">
        <v>155</v>
      </c>
      <c r="M501" t="s">
        <v>30</v>
      </c>
      <c r="N501" t="s">
        <v>29</v>
      </c>
      <c r="O501" t="s">
        <v>30</v>
      </c>
      <c r="P501" t="s">
        <v>30</v>
      </c>
      <c r="Q501" t="s">
        <v>30</v>
      </c>
      <c r="R501" t="s">
        <v>30</v>
      </c>
      <c r="S501" t="s">
        <v>30</v>
      </c>
      <c r="T501" t="s">
        <v>30</v>
      </c>
      <c r="U501" t="s">
        <v>30</v>
      </c>
      <c r="V501" t="s">
        <v>30</v>
      </c>
      <c r="W501" t="s">
        <v>40</v>
      </c>
      <c r="X501" t="s">
        <v>30</v>
      </c>
      <c r="Y501" t="s">
        <v>29</v>
      </c>
      <c r="Z501" t="s">
        <v>29</v>
      </c>
      <c r="AA501" t="s">
        <v>29</v>
      </c>
      <c r="AB501" t="s">
        <v>45</v>
      </c>
    </row>
    <row r="502" spans="1:28" outlineLevel="1" x14ac:dyDescent="0.45">
      <c r="A502">
        <v>9922429002</v>
      </c>
      <c r="B502" s="1">
        <v>44351</v>
      </c>
      <c r="C502" t="s">
        <v>5447</v>
      </c>
      <c r="D502" t="s">
        <v>5448</v>
      </c>
      <c r="E502" t="s">
        <v>154</v>
      </c>
      <c r="F502" t="s">
        <v>5651</v>
      </c>
      <c r="G502" t="s">
        <v>5674</v>
      </c>
      <c r="H502" s="9">
        <v>627339</v>
      </c>
      <c r="J502" t="s">
        <v>28</v>
      </c>
      <c r="K502" t="s">
        <v>29</v>
      </c>
      <c r="L502" t="s">
        <v>155</v>
      </c>
      <c r="M502" t="s">
        <v>29</v>
      </c>
      <c r="N502" t="s">
        <v>29</v>
      </c>
      <c r="O502" t="s">
        <v>29</v>
      </c>
      <c r="P502" t="s">
        <v>30</v>
      </c>
      <c r="Q502" t="s">
        <v>30</v>
      </c>
      <c r="R502" t="s">
        <v>30</v>
      </c>
      <c r="S502" t="s">
        <v>30</v>
      </c>
      <c r="T502" t="s">
        <v>30</v>
      </c>
      <c r="U502" t="s">
        <v>30</v>
      </c>
      <c r="V502" t="s">
        <v>30</v>
      </c>
      <c r="W502" t="s">
        <v>40</v>
      </c>
      <c r="X502" t="s">
        <v>29</v>
      </c>
      <c r="Y502" t="s">
        <v>29</v>
      </c>
      <c r="Z502" t="s">
        <v>29</v>
      </c>
      <c r="AA502" t="s">
        <v>29</v>
      </c>
      <c r="AB502" t="s">
        <v>32</v>
      </c>
    </row>
    <row r="503" spans="1:28" outlineLevel="1" x14ac:dyDescent="0.45">
      <c r="A503">
        <v>7563219007</v>
      </c>
      <c r="B503" s="1">
        <v>44341</v>
      </c>
      <c r="C503" t="s">
        <v>3158</v>
      </c>
      <c r="D503" t="s">
        <v>3159</v>
      </c>
      <c r="E503" t="s">
        <v>154</v>
      </c>
      <c r="F503" t="s">
        <v>5651</v>
      </c>
      <c r="G503" t="s">
        <v>5827</v>
      </c>
      <c r="H503" s="9">
        <v>620929.96</v>
      </c>
      <c r="J503" t="s">
        <v>28</v>
      </c>
      <c r="K503" t="s">
        <v>30</v>
      </c>
      <c r="L503" t="s">
        <v>173</v>
      </c>
      <c r="M503" t="s">
        <v>29</v>
      </c>
      <c r="N503" t="s">
        <v>29</v>
      </c>
      <c r="O503" t="s">
        <v>29</v>
      </c>
      <c r="P503" t="s">
        <v>30</v>
      </c>
      <c r="Q503" t="s">
        <v>30</v>
      </c>
      <c r="R503" t="s">
        <v>30</v>
      </c>
      <c r="S503" t="s">
        <v>30</v>
      </c>
      <c r="T503" t="s">
        <v>30</v>
      </c>
      <c r="U503" t="s">
        <v>30</v>
      </c>
      <c r="V503" t="s">
        <v>30</v>
      </c>
      <c r="W503" t="s">
        <v>40</v>
      </c>
      <c r="X503" t="s">
        <v>30</v>
      </c>
      <c r="Y503" t="s">
        <v>30</v>
      </c>
      <c r="Z503" t="s">
        <v>29</v>
      </c>
      <c r="AA503" t="s">
        <v>29</v>
      </c>
      <c r="AB503" t="s">
        <v>38</v>
      </c>
    </row>
    <row r="504" spans="1:28" outlineLevel="1" x14ac:dyDescent="0.45">
      <c r="A504">
        <v>9932649002</v>
      </c>
      <c r="B504" s="1">
        <v>44351</v>
      </c>
      <c r="C504" t="s">
        <v>5523</v>
      </c>
      <c r="D504" t="s">
        <v>383</v>
      </c>
      <c r="E504" t="s">
        <v>154</v>
      </c>
      <c r="F504" t="s">
        <v>5651</v>
      </c>
      <c r="G504" t="s">
        <v>5704</v>
      </c>
      <c r="H504" s="9">
        <v>617336.56000000006</v>
      </c>
      <c r="I504" t="s">
        <v>5524</v>
      </c>
      <c r="J504" t="s">
        <v>28</v>
      </c>
      <c r="K504" t="s">
        <v>29</v>
      </c>
      <c r="L504" t="s">
        <v>155</v>
      </c>
      <c r="M504" t="s">
        <v>29</v>
      </c>
      <c r="N504" t="s">
        <v>30</v>
      </c>
      <c r="O504" t="s">
        <v>30</v>
      </c>
      <c r="P504" t="s">
        <v>30</v>
      </c>
      <c r="Q504" t="s">
        <v>30</v>
      </c>
      <c r="R504" t="s">
        <v>30</v>
      </c>
      <c r="S504" t="s">
        <v>30</v>
      </c>
      <c r="T504" t="s">
        <v>30</v>
      </c>
      <c r="U504" t="s">
        <v>30</v>
      </c>
      <c r="V504" t="s">
        <v>30</v>
      </c>
      <c r="W504" t="s">
        <v>31</v>
      </c>
      <c r="X504" t="s">
        <v>29</v>
      </c>
      <c r="Y504" t="s">
        <v>29</v>
      </c>
      <c r="Z504" t="s">
        <v>29</v>
      </c>
      <c r="AA504" t="s">
        <v>29</v>
      </c>
      <c r="AB504" t="s">
        <v>32</v>
      </c>
    </row>
    <row r="505" spans="1:28" outlineLevel="1" x14ac:dyDescent="0.45">
      <c r="A505">
        <v>9934729006</v>
      </c>
      <c r="B505" s="1">
        <v>44351</v>
      </c>
      <c r="C505" t="s">
        <v>5535</v>
      </c>
      <c r="D505" t="s">
        <v>5536</v>
      </c>
      <c r="E505" t="s">
        <v>154</v>
      </c>
      <c r="F505" t="s">
        <v>5651</v>
      </c>
      <c r="G505" t="s">
        <v>5704</v>
      </c>
      <c r="H505" s="9">
        <v>605065</v>
      </c>
      <c r="J505" t="s">
        <v>28</v>
      </c>
      <c r="K505" t="s">
        <v>29</v>
      </c>
      <c r="L505" t="s">
        <v>155</v>
      </c>
      <c r="M505" t="s">
        <v>29</v>
      </c>
      <c r="N505" t="s">
        <v>30</v>
      </c>
      <c r="O505" t="s">
        <v>29</v>
      </c>
      <c r="P505" t="s">
        <v>30</v>
      </c>
      <c r="Q505" t="s">
        <v>30</v>
      </c>
      <c r="R505" t="s">
        <v>30</v>
      </c>
      <c r="S505" t="s">
        <v>30</v>
      </c>
      <c r="T505" t="s">
        <v>30</v>
      </c>
      <c r="U505" t="s">
        <v>30</v>
      </c>
      <c r="V505" t="s">
        <v>30</v>
      </c>
      <c r="W505" t="s">
        <v>40</v>
      </c>
      <c r="X505" t="s">
        <v>29</v>
      </c>
      <c r="Y505" t="s">
        <v>29</v>
      </c>
      <c r="Z505" t="s">
        <v>29</v>
      </c>
      <c r="AA505" t="s">
        <v>29</v>
      </c>
      <c r="AB505" t="s">
        <v>102</v>
      </c>
    </row>
    <row r="506" spans="1:28" outlineLevel="1" x14ac:dyDescent="0.45">
      <c r="A506">
        <v>4891999002</v>
      </c>
      <c r="B506" s="1">
        <v>44336</v>
      </c>
      <c r="C506" t="s">
        <v>1998</v>
      </c>
      <c r="D506" t="s">
        <v>1999</v>
      </c>
      <c r="E506" t="s">
        <v>154</v>
      </c>
      <c r="F506" t="s">
        <v>5651</v>
      </c>
      <c r="G506" t="s">
        <v>5674</v>
      </c>
      <c r="H506" s="9">
        <v>592058.6</v>
      </c>
      <c r="I506" t="s">
        <v>157</v>
      </c>
      <c r="J506" t="s">
        <v>28</v>
      </c>
      <c r="K506" t="s">
        <v>29</v>
      </c>
      <c r="L506" t="s">
        <v>155</v>
      </c>
      <c r="M506" t="s">
        <v>30</v>
      </c>
      <c r="N506" t="s">
        <v>30</v>
      </c>
      <c r="O506" t="s">
        <v>29</v>
      </c>
      <c r="P506" t="s">
        <v>30</v>
      </c>
      <c r="Q506" t="s">
        <v>30</v>
      </c>
      <c r="R506" t="s">
        <v>30</v>
      </c>
      <c r="S506" t="s">
        <v>30</v>
      </c>
      <c r="T506" t="s">
        <v>30</v>
      </c>
      <c r="U506" t="s">
        <v>30</v>
      </c>
      <c r="V506" t="s">
        <v>30</v>
      </c>
      <c r="W506" t="s">
        <v>31</v>
      </c>
      <c r="X506" t="s">
        <v>29</v>
      </c>
      <c r="Y506" t="s">
        <v>29</v>
      </c>
      <c r="Z506" t="s">
        <v>30</v>
      </c>
      <c r="AA506" t="s">
        <v>30</v>
      </c>
      <c r="AB506" t="s">
        <v>73</v>
      </c>
    </row>
    <row r="507" spans="1:28" outlineLevel="1" x14ac:dyDescent="0.45">
      <c r="A507">
        <v>4903039005</v>
      </c>
      <c r="B507" s="1">
        <v>44336</v>
      </c>
      <c r="C507" t="s">
        <v>2053</v>
      </c>
      <c r="D507" t="s">
        <v>2054</v>
      </c>
      <c r="E507" t="s">
        <v>154</v>
      </c>
      <c r="F507" t="s">
        <v>5651</v>
      </c>
      <c r="G507" t="s">
        <v>5824</v>
      </c>
      <c r="H507" s="9">
        <v>585028</v>
      </c>
      <c r="J507" t="s">
        <v>28</v>
      </c>
      <c r="K507" t="s">
        <v>30</v>
      </c>
      <c r="L507" t="s">
        <v>173</v>
      </c>
      <c r="M507" t="s">
        <v>30</v>
      </c>
      <c r="N507" t="s">
        <v>30</v>
      </c>
      <c r="O507" t="s">
        <v>30</v>
      </c>
      <c r="P507" t="s">
        <v>30</v>
      </c>
      <c r="Q507" t="s">
        <v>30</v>
      </c>
      <c r="R507" t="s">
        <v>30</v>
      </c>
      <c r="S507" t="s">
        <v>30</v>
      </c>
      <c r="T507" t="s">
        <v>30</v>
      </c>
      <c r="U507" t="s">
        <v>30</v>
      </c>
      <c r="V507" t="s">
        <v>30</v>
      </c>
      <c r="W507" t="s">
        <v>40</v>
      </c>
      <c r="X507" t="s">
        <v>30</v>
      </c>
      <c r="Y507" t="s">
        <v>29</v>
      </c>
      <c r="Z507" t="s">
        <v>29</v>
      </c>
      <c r="AA507" t="s">
        <v>30</v>
      </c>
      <c r="AB507" t="s">
        <v>47</v>
      </c>
    </row>
    <row r="508" spans="1:28" outlineLevel="1" x14ac:dyDescent="0.45">
      <c r="A508">
        <v>3710459001</v>
      </c>
      <c r="B508" s="1">
        <v>44335</v>
      </c>
      <c r="C508" t="s">
        <v>1844</v>
      </c>
      <c r="D508" t="s">
        <v>1845</v>
      </c>
      <c r="E508" t="s">
        <v>154</v>
      </c>
      <c r="F508" t="s">
        <v>5651</v>
      </c>
      <c r="G508" t="s">
        <v>5668</v>
      </c>
      <c r="H508" s="9">
        <v>518372.75</v>
      </c>
      <c r="J508" t="s">
        <v>28</v>
      </c>
      <c r="K508" t="s">
        <v>29</v>
      </c>
      <c r="L508" t="s">
        <v>173</v>
      </c>
      <c r="M508" t="s">
        <v>30</v>
      </c>
      <c r="N508" t="s">
        <v>29</v>
      </c>
      <c r="O508" t="s">
        <v>29</v>
      </c>
      <c r="P508" t="s">
        <v>30</v>
      </c>
      <c r="Q508" t="s">
        <v>30</v>
      </c>
      <c r="R508" t="s">
        <v>30</v>
      </c>
      <c r="S508" t="s">
        <v>30</v>
      </c>
      <c r="T508" t="s">
        <v>30</v>
      </c>
      <c r="U508" t="s">
        <v>30</v>
      </c>
      <c r="V508" t="s">
        <v>30</v>
      </c>
      <c r="W508" t="s">
        <v>31</v>
      </c>
      <c r="X508" t="s">
        <v>29</v>
      </c>
      <c r="Y508" t="s">
        <v>29</v>
      </c>
      <c r="Z508" t="s">
        <v>29</v>
      </c>
      <c r="AA508" t="s">
        <v>30</v>
      </c>
      <c r="AB508" t="s">
        <v>32</v>
      </c>
    </row>
    <row r="509" spans="1:28" outlineLevel="1" x14ac:dyDescent="0.45">
      <c r="A509">
        <v>6596729009</v>
      </c>
      <c r="B509" s="1">
        <v>44338</v>
      </c>
      <c r="C509" t="s">
        <v>2368</v>
      </c>
      <c r="D509" t="s">
        <v>2369</v>
      </c>
      <c r="E509" t="s">
        <v>154</v>
      </c>
      <c r="F509" t="s">
        <v>5651</v>
      </c>
      <c r="G509" t="s">
        <v>5665</v>
      </c>
      <c r="H509" s="9">
        <v>501273</v>
      </c>
      <c r="J509" t="s">
        <v>28</v>
      </c>
      <c r="K509" t="s">
        <v>29</v>
      </c>
      <c r="L509" t="s">
        <v>155</v>
      </c>
      <c r="M509" t="s">
        <v>30</v>
      </c>
      <c r="N509" t="s">
        <v>30</v>
      </c>
      <c r="O509" t="s">
        <v>30</v>
      </c>
      <c r="P509" t="s">
        <v>30</v>
      </c>
      <c r="Q509" t="s">
        <v>30</v>
      </c>
      <c r="R509" t="s">
        <v>30</v>
      </c>
      <c r="S509" t="s">
        <v>30</v>
      </c>
      <c r="T509" t="s">
        <v>30</v>
      </c>
      <c r="U509" t="s">
        <v>30</v>
      </c>
      <c r="V509" t="s">
        <v>30</v>
      </c>
      <c r="W509" t="s">
        <v>40</v>
      </c>
      <c r="X509" t="s">
        <v>29</v>
      </c>
      <c r="Y509" t="s">
        <v>30</v>
      </c>
      <c r="Z509" t="s">
        <v>29</v>
      </c>
      <c r="AA509" t="s">
        <v>29</v>
      </c>
      <c r="AB509" t="s">
        <v>32</v>
      </c>
    </row>
    <row r="510" spans="1:28" outlineLevel="1" x14ac:dyDescent="0.45">
      <c r="A510">
        <v>4912699006</v>
      </c>
      <c r="B510" s="1">
        <v>44336</v>
      </c>
      <c r="C510" t="s">
        <v>2106</v>
      </c>
      <c r="D510" t="s">
        <v>2107</v>
      </c>
      <c r="E510" t="s">
        <v>154</v>
      </c>
      <c r="F510" t="s">
        <v>5651</v>
      </c>
      <c r="G510" t="s">
        <v>5668</v>
      </c>
      <c r="H510" s="9">
        <v>499627</v>
      </c>
      <c r="J510" t="s">
        <v>28</v>
      </c>
      <c r="K510" t="s">
        <v>29</v>
      </c>
      <c r="L510" t="s">
        <v>173</v>
      </c>
      <c r="M510" t="s">
        <v>29</v>
      </c>
      <c r="N510" t="s">
        <v>30</v>
      </c>
      <c r="O510" t="s">
        <v>29</v>
      </c>
      <c r="P510" t="s">
        <v>30</v>
      </c>
      <c r="Q510" t="s">
        <v>30</v>
      </c>
      <c r="R510" t="s">
        <v>30</v>
      </c>
      <c r="S510" t="s">
        <v>30</v>
      </c>
      <c r="T510" t="s">
        <v>30</v>
      </c>
      <c r="U510" t="s">
        <v>30</v>
      </c>
      <c r="V510" t="s">
        <v>30</v>
      </c>
      <c r="W510" t="s">
        <v>40</v>
      </c>
      <c r="X510" t="s">
        <v>29</v>
      </c>
      <c r="Y510" t="s">
        <v>30</v>
      </c>
      <c r="Z510" t="s">
        <v>29</v>
      </c>
      <c r="AA510" t="s">
        <v>30</v>
      </c>
      <c r="AB510" t="s">
        <v>32</v>
      </c>
    </row>
    <row r="511" spans="1:28" outlineLevel="1" x14ac:dyDescent="0.45">
      <c r="A511">
        <v>3709849003</v>
      </c>
      <c r="B511" s="1">
        <v>44335</v>
      </c>
      <c r="C511" t="s">
        <v>1836</v>
      </c>
      <c r="D511" t="s">
        <v>1837</v>
      </c>
      <c r="E511" t="s">
        <v>154</v>
      </c>
      <c r="F511" t="s">
        <v>5651</v>
      </c>
      <c r="G511" t="s">
        <v>5820</v>
      </c>
      <c r="H511" s="9">
        <v>498397</v>
      </c>
      <c r="J511" t="s">
        <v>28</v>
      </c>
      <c r="K511" t="s">
        <v>30</v>
      </c>
      <c r="L511" t="s">
        <v>155</v>
      </c>
      <c r="M511" t="s">
        <v>29</v>
      </c>
      <c r="N511" t="s">
        <v>30</v>
      </c>
      <c r="O511" t="s">
        <v>30</v>
      </c>
      <c r="P511" t="s">
        <v>30</v>
      </c>
      <c r="Q511" t="s">
        <v>30</v>
      </c>
      <c r="R511" t="s">
        <v>30</v>
      </c>
      <c r="S511" t="s">
        <v>30</v>
      </c>
      <c r="T511" t="s">
        <v>30</v>
      </c>
      <c r="U511" t="s">
        <v>30</v>
      </c>
      <c r="V511" t="s">
        <v>30</v>
      </c>
      <c r="W511" t="s">
        <v>40</v>
      </c>
      <c r="X511" t="s">
        <v>29</v>
      </c>
      <c r="Y511" t="s">
        <v>30</v>
      </c>
      <c r="Z511" t="s">
        <v>29</v>
      </c>
      <c r="AA511" t="s">
        <v>29</v>
      </c>
      <c r="AB511" t="s">
        <v>32</v>
      </c>
    </row>
    <row r="512" spans="1:28" outlineLevel="1" x14ac:dyDescent="0.45">
      <c r="A512">
        <v>2504449003</v>
      </c>
      <c r="B512" s="1">
        <v>44332</v>
      </c>
      <c r="C512" t="s">
        <v>1236</v>
      </c>
      <c r="D512" t="s">
        <v>1237</v>
      </c>
      <c r="E512" t="s">
        <v>154</v>
      </c>
      <c r="F512" t="s">
        <v>5651</v>
      </c>
      <c r="G512" t="s">
        <v>5667</v>
      </c>
      <c r="H512" s="9">
        <v>494391</v>
      </c>
      <c r="J512" t="s">
        <v>28</v>
      </c>
      <c r="K512" t="s">
        <v>29</v>
      </c>
      <c r="L512" t="s">
        <v>173</v>
      </c>
      <c r="M512" t="s">
        <v>29</v>
      </c>
      <c r="N512" t="s">
        <v>29</v>
      </c>
      <c r="O512" t="s">
        <v>29</v>
      </c>
      <c r="P512" t="s">
        <v>30</v>
      </c>
      <c r="Q512" t="s">
        <v>29</v>
      </c>
      <c r="R512" t="s">
        <v>30</v>
      </c>
      <c r="S512" t="s">
        <v>30</v>
      </c>
      <c r="T512" t="s">
        <v>29</v>
      </c>
      <c r="U512" t="s">
        <v>30</v>
      </c>
      <c r="V512" t="s">
        <v>30</v>
      </c>
      <c r="W512" t="s">
        <v>40</v>
      </c>
      <c r="X512" t="s">
        <v>29</v>
      </c>
      <c r="Y512" t="s">
        <v>29</v>
      </c>
      <c r="Z512" t="s">
        <v>29</v>
      </c>
      <c r="AA512" t="s">
        <v>30</v>
      </c>
      <c r="AB512" t="s">
        <v>45</v>
      </c>
    </row>
    <row r="513" spans="1:28" outlineLevel="1" x14ac:dyDescent="0.45">
      <c r="A513">
        <v>5212669001</v>
      </c>
      <c r="B513" s="1">
        <v>44337</v>
      </c>
      <c r="C513" t="s">
        <v>2123</v>
      </c>
      <c r="D513" t="s">
        <v>2124</v>
      </c>
      <c r="E513" t="s">
        <v>154</v>
      </c>
      <c r="F513" t="s">
        <v>5651</v>
      </c>
      <c r="G513" t="s">
        <v>5825</v>
      </c>
      <c r="H513" s="9">
        <v>492049.19</v>
      </c>
      <c r="I513" t="s">
        <v>596</v>
      </c>
      <c r="J513" t="s">
        <v>28</v>
      </c>
      <c r="K513" t="s">
        <v>29</v>
      </c>
      <c r="L513" t="s">
        <v>275</v>
      </c>
      <c r="M513" t="s">
        <v>30</v>
      </c>
      <c r="N513" t="s">
        <v>30</v>
      </c>
      <c r="O513" t="s">
        <v>30</v>
      </c>
      <c r="P513" t="s">
        <v>30</v>
      </c>
      <c r="Q513" t="s">
        <v>30</v>
      </c>
      <c r="R513" t="s">
        <v>30</v>
      </c>
      <c r="S513" t="s">
        <v>30</v>
      </c>
      <c r="T513" t="s">
        <v>30</v>
      </c>
      <c r="U513" t="s">
        <v>30</v>
      </c>
      <c r="V513" t="s">
        <v>30</v>
      </c>
      <c r="W513" t="s">
        <v>31</v>
      </c>
      <c r="X513" t="s">
        <v>29</v>
      </c>
      <c r="Y513" t="s">
        <v>30</v>
      </c>
      <c r="Z513" t="s">
        <v>29</v>
      </c>
      <c r="AA513" t="s">
        <v>29</v>
      </c>
      <c r="AB513" t="s">
        <v>32</v>
      </c>
    </row>
    <row r="514" spans="1:28" outlineLevel="1" x14ac:dyDescent="0.45">
      <c r="A514">
        <v>7544039006</v>
      </c>
      <c r="B514" s="1">
        <v>44341</v>
      </c>
      <c r="C514" t="s">
        <v>2927</v>
      </c>
      <c r="D514" t="s">
        <v>2928</v>
      </c>
      <c r="E514" t="s">
        <v>154</v>
      </c>
      <c r="F514" t="s">
        <v>5651</v>
      </c>
      <c r="G514" t="s">
        <v>5667</v>
      </c>
      <c r="H514" s="9">
        <v>477779.17</v>
      </c>
      <c r="J514" t="s">
        <v>28</v>
      </c>
      <c r="K514" t="s">
        <v>29</v>
      </c>
      <c r="L514" t="s">
        <v>173</v>
      </c>
      <c r="M514" t="s">
        <v>30</v>
      </c>
      <c r="N514" t="s">
        <v>29</v>
      </c>
      <c r="O514" t="s">
        <v>29</v>
      </c>
      <c r="P514" t="s">
        <v>29</v>
      </c>
      <c r="Q514" t="s">
        <v>30</v>
      </c>
      <c r="R514" t="s">
        <v>30</v>
      </c>
      <c r="S514" t="s">
        <v>30</v>
      </c>
      <c r="T514" t="s">
        <v>30</v>
      </c>
      <c r="U514" t="s">
        <v>30</v>
      </c>
      <c r="V514" t="s">
        <v>30</v>
      </c>
      <c r="W514" t="s">
        <v>40</v>
      </c>
      <c r="X514" t="s">
        <v>29</v>
      </c>
      <c r="Y514" t="s">
        <v>30</v>
      </c>
      <c r="Z514" t="s">
        <v>29</v>
      </c>
      <c r="AA514" t="s">
        <v>29</v>
      </c>
      <c r="AB514" t="s">
        <v>43</v>
      </c>
    </row>
    <row r="515" spans="1:28" outlineLevel="1" x14ac:dyDescent="0.45">
      <c r="A515">
        <v>3694799008</v>
      </c>
      <c r="B515" s="1">
        <v>44335</v>
      </c>
      <c r="C515" t="s">
        <v>1749</v>
      </c>
      <c r="D515" t="s">
        <v>1750</v>
      </c>
      <c r="E515" t="s">
        <v>154</v>
      </c>
      <c r="F515" t="s">
        <v>5651</v>
      </c>
      <c r="G515" t="s">
        <v>5888</v>
      </c>
      <c r="H515" s="9">
        <v>471728</v>
      </c>
      <c r="J515" t="s">
        <v>28</v>
      </c>
      <c r="K515" t="s">
        <v>29</v>
      </c>
      <c r="L515" t="s">
        <v>173</v>
      </c>
      <c r="M515" t="s">
        <v>29</v>
      </c>
      <c r="N515" t="s">
        <v>29</v>
      </c>
      <c r="O515" t="s">
        <v>29</v>
      </c>
      <c r="P515" t="s">
        <v>30</v>
      </c>
      <c r="Q515" t="s">
        <v>29</v>
      </c>
      <c r="R515" t="s">
        <v>29</v>
      </c>
      <c r="S515" t="s">
        <v>30</v>
      </c>
      <c r="T515" t="s">
        <v>30</v>
      </c>
      <c r="U515" t="s">
        <v>30</v>
      </c>
      <c r="V515" t="s">
        <v>30</v>
      </c>
      <c r="W515" t="s">
        <v>229</v>
      </c>
      <c r="X515" t="s">
        <v>30</v>
      </c>
      <c r="Y515" t="s">
        <v>29</v>
      </c>
      <c r="Z515" t="s">
        <v>29</v>
      </c>
      <c r="AA515" t="s">
        <v>30</v>
      </c>
      <c r="AB515" t="s">
        <v>45</v>
      </c>
    </row>
    <row r="516" spans="1:28" outlineLevel="1" x14ac:dyDescent="0.45">
      <c r="A516">
        <v>5247709000</v>
      </c>
      <c r="B516" s="1">
        <v>44337</v>
      </c>
      <c r="C516" t="s">
        <v>2311</v>
      </c>
      <c r="D516" t="s">
        <v>2312</v>
      </c>
      <c r="E516" t="s">
        <v>154</v>
      </c>
      <c r="F516" t="s">
        <v>5651</v>
      </c>
      <c r="G516" t="s">
        <v>5668</v>
      </c>
      <c r="H516" s="9">
        <v>471207.2</v>
      </c>
      <c r="J516" t="s">
        <v>28</v>
      </c>
      <c r="K516" t="s">
        <v>29</v>
      </c>
      <c r="L516" t="s">
        <v>173</v>
      </c>
      <c r="M516" t="s">
        <v>29</v>
      </c>
      <c r="N516" t="s">
        <v>29</v>
      </c>
      <c r="O516" t="s">
        <v>30</v>
      </c>
      <c r="P516" t="s">
        <v>30</v>
      </c>
      <c r="Q516" t="s">
        <v>30</v>
      </c>
      <c r="R516" t="s">
        <v>30</v>
      </c>
      <c r="S516" t="s">
        <v>30</v>
      </c>
      <c r="T516" t="s">
        <v>30</v>
      </c>
      <c r="U516" t="s">
        <v>29</v>
      </c>
      <c r="V516" t="s">
        <v>30</v>
      </c>
      <c r="W516" t="s">
        <v>31</v>
      </c>
      <c r="X516" t="s">
        <v>29</v>
      </c>
      <c r="Y516" t="s">
        <v>29</v>
      </c>
      <c r="Z516" t="s">
        <v>30</v>
      </c>
      <c r="AA516" t="s">
        <v>29</v>
      </c>
      <c r="AB516" t="s">
        <v>32</v>
      </c>
    </row>
    <row r="517" spans="1:28" outlineLevel="1" x14ac:dyDescent="0.45">
      <c r="A517">
        <v>4900349009</v>
      </c>
      <c r="B517" s="1">
        <v>44336</v>
      </c>
      <c r="C517" t="s">
        <v>2044</v>
      </c>
      <c r="D517" t="s">
        <v>2045</v>
      </c>
      <c r="E517" t="s">
        <v>154</v>
      </c>
      <c r="F517" t="s">
        <v>5651</v>
      </c>
      <c r="G517" t="s">
        <v>5865</v>
      </c>
      <c r="H517" s="9">
        <v>460686.3</v>
      </c>
      <c r="I517" t="s">
        <v>103</v>
      </c>
      <c r="J517" t="s">
        <v>28</v>
      </c>
      <c r="K517" t="s">
        <v>29</v>
      </c>
      <c r="L517" t="s">
        <v>155</v>
      </c>
      <c r="M517" t="s">
        <v>29</v>
      </c>
      <c r="N517" t="s">
        <v>30</v>
      </c>
      <c r="O517" t="s">
        <v>29</v>
      </c>
      <c r="P517" t="s">
        <v>30</v>
      </c>
      <c r="Q517" t="s">
        <v>30</v>
      </c>
      <c r="R517" t="s">
        <v>30</v>
      </c>
      <c r="S517" t="s">
        <v>30</v>
      </c>
      <c r="T517" t="s">
        <v>30</v>
      </c>
      <c r="U517" t="s">
        <v>30</v>
      </c>
      <c r="V517" t="s">
        <v>30</v>
      </c>
      <c r="W517" t="s">
        <v>31</v>
      </c>
      <c r="X517" t="s">
        <v>29</v>
      </c>
      <c r="Y517" t="s">
        <v>30</v>
      </c>
      <c r="Z517" t="s">
        <v>29</v>
      </c>
      <c r="AA517" t="s">
        <v>30</v>
      </c>
      <c r="AB517" t="s">
        <v>32</v>
      </c>
    </row>
    <row r="518" spans="1:28" outlineLevel="1" x14ac:dyDescent="0.45">
      <c r="A518">
        <v>9996709006</v>
      </c>
      <c r="B518" s="1">
        <v>44358</v>
      </c>
      <c r="C518" t="s">
        <v>5644</v>
      </c>
      <c r="D518" t="s">
        <v>5645</v>
      </c>
      <c r="E518" t="s">
        <v>154</v>
      </c>
      <c r="F518" t="s">
        <v>5651</v>
      </c>
      <c r="G518" t="s">
        <v>5667</v>
      </c>
      <c r="H518" s="9">
        <v>435128.02</v>
      </c>
      <c r="J518" t="s">
        <v>28</v>
      </c>
      <c r="K518" t="s">
        <v>30</v>
      </c>
      <c r="L518" t="s">
        <v>173</v>
      </c>
      <c r="M518" t="s">
        <v>30</v>
      </c>
      <c r="N518" t="s">
        <v>29</v>
      </c>
      <c r="O518" t="s">
        <v>29</v>
      </c>
      <c r="P518" t="s">
        <v>30</v>
      </c>
      <c r="Q518" t="s">
        <v>30</v>
      </c>
      <c r="R518" t="s">
        <v>30</v>
      </c>
      <c r="S518" t="s">
        <v>30</v>
      </c>
      <c r="T518" t="s">
        <v>30</v>
      </c>
      <c r="U518" t="s">
        <v>30</v>
      </c>
      <c r="V518" t="s">
        <v>30</v>
      </c>
      <c r="W518" t="s">
        <v>31</v>
      </c>
      <c r="X518" t="s">
        <v>29</v>
      </c>
      <c r="Y518" t="s">
        <v>29</v>
      </c>
      <c r="Z518" t="s">
        <v>29</v>
      </c>
      <c r="AA518" t="s">
        <v>29</v>
      </c>
      <c r="AB518" t="s">
        <v>32</v>
      </c>
    </row>
    <row r="519" spans="1:28" outlineLevel="1" x14ac:dyDescent="0.45">
      <c r="A519">
        <v>7908218900</v>
      </c>
      <c r="B519" s="1">
        <v>44327</v>
      </c>
      <c r="C519" t="s">
        <v>4050</v>
      </c>
      <c r="D519" t="s">
        <v>4051</v>
      </c>
      <c r="E519" t="s">
        <v>154</v>
      </c>
      <c r="F519" t="s">
        <v>5651</v>
      </c>
      <c r="G519" t="s">
        <v>5668</v>
      </c>
      <c r="H519" s="9">
        <v>435101.54</v>
      </c>
      <c r="J519" t="s">
        <v>28</v>
      </c>
      <c r="K519" t="s">
        <v>29</v>
      </c>
      <c r="L519" t="s">
        <v>173</v>
      </c>
      <c r="M519" t="s">
        <v>29</v>
      </c>
      <c r="N519" t="s">
        <v>30</v>
      </c>
      <c r="O519" t="s">
        <v>29</v>
      </c>
      <c r="P519" t="s">
        <v>30</v>
      </c>
      <c r="Q519" t="s">
        <v>30</v>
      </c>
      <c r="R519" t="s">
        <v>30</v>
      </c>
      <c r="S519" t="s">
        <v>30</v>
      </c>
      <c r="T519" t="s">
        <v>30</v>
      </c>
      <c r="U519" t="s">
        <v>30</v>
      </c>
      <c r="V519" t="s">
        <v>30</v>
      </c>
      <c r="W519" t="s">
        <v>31</v>
      </c>
      <c r="X519" t="s">
        <v>29</v>
      </c>
      <c r="Y519" t="s">
        <v>30</v>
      </c>
      <c r="Z519" t="s">
        <v>29</v>
      </c>
      <c r="AA519" t="s">
        <v>29</v>
      </c>
      <c r="AB519" t="s">
        <v>32</v>
      </c>
    </row>
    <row r="520" spans="1:28" outlineLevel="1" x14ac:dyDescent="0.45">
      <c r="A520">
        <v>9894919009</v>
      </c>
      <c r="B520" s="1">
        <v>44351</v>
      </c>
      <c r="C520" t="s">
        <v>5321</v>
      </c>
      <c r="D520" t="s">
        <v>5322</v>
      </c>
      <c r="E520" t="s">
        <v>154</v>
      </c>
      <c r="F520" t="s">
        <v>5651</v>
      </c>
      <c r="G520" t="s">
        <v>5691</v>
      </c>
      <c r="H520" s="9">
        <v>427834</v>
      </c>
      <c r="J520" t="s">
        <v>28</v>
      </c>
      <c r="K520" t="s">
        <v>29</v>
      </c>
      <c r="L520" t="s">
        <v>155</v>
      </c>
      <c r="M520" t="s">
        <v>30</v>
      </c>
      <c r="N520" t="s">
        <v>30</v>
      </c>
      <c r="O520" t="s">
        <v>29</v>
      </c>
      <c r="P520" t="s">
        <v>30</v>
      </c>
      <c r="Q520" t="s">
        <v>29</v>
      </c>
      <c r="R520" t="s">
        <v>30</v>
      </c>
      <c r="S520" t="s">
        <v>30</v>
      </c>
      <c r="T520" t="s">
        <v>30</v>
      </c>
      <c r="U520" t="s">
        <v>29</v>
      </c>
      <c r="V520" t="s">
        <v>30</v>
      </c>
      <c r="W520" t="s">
        <v>31</v>
      </c>
      <c r="X520" t="s">
        <v>30</v>
      </c>
      <c r="Y520" t="s">
        <v>29</v>
      </c>
      <c r="Z520" t="s">
        <v>29</v>
      </c>
      <c r="AA520" t="s">
        <v>29</v>
      </c>
      <c r="AB520" t="s">
        <v>132</v>
      </c>
    </row>
    <row r="521" spans="1:28" outlineLevel="1" x14ac:dyDescent="0.45">
      <c r="A521">
        <v>3714609006</v>
      </c>
      <c r="B521" s="1">
        <v>44335</v>
      </c>
      <c r="C521" t="s">
        <v>1863</v>
      </c>
      <c r="D521" t="s">
        <v>1864</v>
      </c>
      <c r="E521" t="s">
        <v>154</v>
      </c>
      <c r="F521" t="s">
        <v>5651</v>
      </c>
      <c r="G521" t="s">
        <v>5704</v>
      </c>
      <c r="H521" s="9">
        <v>425903.74</v>
      </c>
      <c r="J521" t="s">
        <v>28</v>
      </c>
      <c r="K521" t="s">
        <v>29</v>
      </c>
      <c r="L521" t="s">
        <v>155</v>
      </c>
      <c r="M521" t="s">
        <v>30</v>
      </c>
      <c r="N521" t="s">
        <v>30</v>
      </c>
      <c r="O521" t="s">
        <v>30</v>
      </c>
      <c r="P521" t="s">
        <v>30</v>
      </c>
      <c r="Q521" t="s">
        <v>30</v>
      </c>
      <c r="R521" t="s">
        <v>30</v>
      </c>
      <c r="S521" t="s">
        <v>30</v>
      </c>
      <c r="T521" t="s">
        <v>30</v>
      </c>
      <c r="U521" t="s">
        <v>30</v>
      </c>
      <c r="V521" t="s">
        <v>30</v>
      </c>
      <c r="W521" t="s">
        <v>40</v>
      </c>
      <c r="X521" t="s">
        <v>29</v>
      </c>
      <c r="Y521" t="s">
        <v>30</v>
      </c>
      <c r="Z521" t="s">
        <v>29</v>
      </c>
      <c r="AA521" t="s">
        <v>29</v>
      </c>
      <c r="AB521" t="s">
        <v>32</v>
      </c>
    </row>
    <row r="522" spans="1:28" outlineLevel="1" x14ac:dyDescent="0.45">
      <c r="A522">
        <v>8611549001</v>
      </c>
      <c r="B522" s="1">
        <v>44343</v>
      </c>
      <c r="C522" t="s">
        <v>4304</v>
      </c>
      <c r="D522" t="s">
        <v>4305</v>
      </c>
      <c r="E522" t="s">
        <v>154</v>
      </c>
      <c r="F522" t="s">
        <v>5651</v>
      </c>
      <c r="G522" t="s">
        <v>5704</v>
      </c>
      <c r="H522" s="9">
        <v>421035</v>
      </c>
      <c r="J522" t="s">
        <v>28</v>
      </c>
      <c r="K522" t="s">
        <v>29</v>
      </c>
      <c r="L522" t="s">
        <v>155</v>
      </c>
      <c r="M522" t="s">
        <v>29</v>
      </c>
      <c r="N522" t="s">
        <v>29</v>
      </c>
      <c r="O522" t="s">
        <v>30</v>
      </c>
      <c r="P522" t="s">
        <v>30</v>
      </c>
      <c r="Q522" t="s">
        <v>30</v>
      </c>
      <c r="R522" t="s">
        <v>30</v>
      </c>
      <c r="S522" t="s">
        <v>30</v>
      </c>
      <c r="T522" t="s">
        <v>30</v>
      </c>
      <c r="U522" t="s">
        <v>30</v>
      </c>
      <c r="V522" t="s">
        <v>30</v>
      </c>
      <c r="W522" t="s">
        <v>31</v>
      </c>
      <c r="X522" t="s">
        <v>29</v>
      </c>
      <c r="Y522" t="s">
        <v>29</v>
      </c>
      <c r="Z522" t="s">
        <v>29</v>
      </c>
      <c r="AA522" t="s">
        <v>30</v>
      </c>
      <c r="AB522" t="s">
        <v>32</v>
      </c>
    </row>
    <row r="523" spans="1:28" outlineLevel="1" x14ac:dyDescent="0.45">
      <c r="A523">
        <v>1149289101</v>
      </c>
      <c r="B523" s="1">
        <v>44375</v>
      </c>
      <c r="C523" t="s">
        <v>601</v>
      </c>
      <c r="D523" t="s">
        <v>602</v>
      </c>
      <c r="E523" t="s">
        <v>154</v>
      </c>
      <c r="F523" t="s">
        <v>5651</v>
      </c>
      <c r="G523" t="s">
        <v>5752</v>
      </c>
      <c r="H523" s="9">
        <v>416583.57</v>
      </c>
      <c r="J523" t="s">
        <v>28</v>
      </c>
      <c r="K523" t="s">
        <v>29</v>
      </c>
      <c r="L523" t="s">
        <v>155</v>
      </c>
      <c r="M523" t="s">
        <v>30</v>
      </c>
      <c r="N523" t="s">
        <v>30</v>
      </c>
      <c r="O523" t="s">
        <v>30</v>
      </c>
      <c r="P523" t="s">
        <v>30</v>
      </c>
      <c r="Q523" t="s">
        <v>30</v>
      </c>
      <c r="R523" t="s">
        <v>30</v>
      </c>
      <c r="S523" t="s">
        <v>30</v>
      </c>
      <c r="T523" t="s">
        <v>30</v>
      </c>
      <c r="U523" t="s">
        <v>30</v>
      </c>
      <c r="V523" t="s">
        <v>30</v>
      </c>
      <c r="W523" t="s">
        <v>31</v>
      </c>
      <c r="X523" t="s">
        <v>29</v>
      </c>
      <c r="Y523" t="s">
        <v>29</v>
      </c>
      <c r="Z523" t="s">
        <v>29</v>
      </c>
      <c r="AA523" t="s">
        <v>29</v>
      </c>
      <c r="AB523" t="s">
        <v>32</v>
      </c>
    </row>
    <row r="524" spans="1:28" outlineLevel="1" x14ac:dyDescent="0.45">
      <c r="A524">
        <v>5215079007</v>
      </c>
      <c r="B524" s="1">
        <v>44337</v>
      </c>
      <c r="C524" t="s">
        <v>2140</v>
      </c>
      <c r="D524" t="s">
        <v>2141</v>
      </c>
      <c r="E524" t="s">
        <v>154</v>
      </c>
      <c r="F524" t="s">
        <v>5651</v>
      </c>
      <c r="G524" t="s">
        <v>5750</v>
      </c>
      <c r="H524" s="9">
        <v>415736.8</v>
      </c>
      <c r="J524" t="s">
        <v>28</v>
      </c>
      <c r="K524" t="s">
        <v>29</v>
      </c>
      <c r="L524" t="s">
        <v>173</v>
      </c>
      <c r="M524" t="s">
        <v>29</v>
      </c>
      <c r="N524" t="s">
        <v>30</v>
      </c>
      <c r="O524" t="s">
        <v>29</v>
      </c>
      <c r="P524" t="s">
        <v>30</v>
      </c>
      <c r="Q524" t="s">
        <v>30</v>
      </c>
      <c r="R524" t="s">
        <v>30</v>
      </c>
      <c r="S524" t="s">
        <v>30</v>
      </c>
      <c r="T524" t="s">
        <v>30</v>
      </c>
      <c r="U524" t="s">
        <v>30</v>
      </c>
      <c r="V524" t="s">
        <v>30</v>
      </c>
      <c r="W524" t="s">
        <v>33</v>
      </c>
      <c r="X524" t="s">
        <v>29</v>
      </c>
      <c r="Y524" t="s">
        <v>30</v>
      </c>
      <c r="Z524" t="s">
        <v>29</v>
      </c>
      <c r="AA524" t="s">
        <v>29</v>
      </c>
      <c r="AB524" t="s">
        <v>32</v>
      </c>
    </row>
    <row r="525" spans="1:28" outlineLevel="1" x14ac:dyDescent="0.45">
      <c r="A525">
        <v>7565979005</v>
      </c>
      <c r="B525" s="1">
        <v>44341</v>
      </c>
      <c r="C525" t="s">
        <v>3183</v>
      </c>
      <c r="D525" t="s">
        <v>3184</v>
      </c>
      <c r="E525" t="s">
        <v>154</v>
      </c>
      <c r="F525" t="s">
        <v>5651</v>
      </c>
      <c r="G525" t="s">
        <v>5668</v>
      </c>
      <c r="H525" s="9">
        <v>412182</v>
      </c>
      <c r="J525" t="s">
        <v>28</v>
      </c>
      <c r="K525" t="s">
        <v>29</v>
      </c>
      <c r="L525" t="s">
        <v>173</v>
      </c>
      <c r="M525" t="s">
        <v>29</v>
      </c>
      <c r="N525" t="s">
        <v>30</v>
      </c>
      <c r="O525" t="s">
        <v>30</v>
      </c>
      <c r="P525" t="s">
        <v>30</v>
      </c>
      <c r="Q525" t="s">
        <v>30</v>
      </c>
      <c r="R525" t="s">
        <v>30</v>
      </c>
      <c r="S525" t="s">
        <v>30</v>
      </c>
      <c r="T525" t="s">
        <v>30</v>
      </c>
      <c r="U525" t="s">
        <v>30</v>
      </c>
      <c r="V525" t="s">
        <v>30</v>
      </c>
      <c r="W525" t="s">
        <v>31</v>
      </c>
      <c r="X525" t="s">
        <v>29</v>
      </c>
      <c r="Y525" t="s">
        <v>29</v>
      </c>
      <c r="Z525" t="s">
        <v>30</v>
      </c>
      <c r="AA525" t="s">
        <v>29</v>
      </c>
      <c r="AB525" t="s">
        <v>192</v>
      </c>
    </row>
    <row r="526" spans="1:28" outlineLevel="1" x14ac:dyDescent="0.45">
      <c r="A526">
        <v>1124979100</v>
      </c>
      <c r="B526" s="1">
        <v>44372</v>
      </c>
      <c r="C526" t="s">
        <v>530</v>
      </c>
      <c r="D526" t="s">
        <v>531</v>
      </c>
      <c r="E526" t="s">
        <v>154</v>
      </c>
      <c r="F526" t="s">
        <v>5651</v>
      </c>
      <c r="G526" t="s">
        <v>5668</v>
      </c>
      <c r="H526" s="9">
        <v>394604</v>
      </c>
      <c r="J526" t="s">
        <v>28</v>
      </c>
      <c r="K526" t="s">
        <v>29</v>
      </c>
      <c r="L526" t="s">
        <v>173</v>
      </c>
      <c r="M526" t="s">
        <v>30</v>
      </c>
      <c r="N526" t="s">
        <v>30</v>
      </c>
      <c r="O526" t="s">
        <v>30</v>
      </c>
      <c r="P526" t="s">
        <v>30</v>
      </c>
      <c r="Q526" t="s">
        <v>30</v>
      </c>
      <c r="R526" t="s">
        <v>30</v>
      </c>
      <c r="S526" t="s">
        <v>30</v>
      </c>
      <c r="T526" t="s">
        <v>30</v>
      </c>
      <c r="U526" t="s">
        <v>30</v>
      </c>
      <c r="V526" t="s">
        <v>30</v>
      </c>
      <c r="W526" t="s">
        <v>31</v>
      </c>
      <c r="X526" t="s">
        <v>29</v>
      </c>
      <c r="Y526" t="s">
        <v>29</v>
      </c>
      <c r="Z526" t="s">
        <v>29</v>
      </c>
      <c r="AA526" t="s">
        <v>29</v>
      </c>
      <c r="AB526" t="s">
        <v>32</v>
      </c>
    </row>
    <row r="527" spans="1:28" outlineLevel="1" x14ac:dyDescent="0.45">
      <c r="A527">
        <v>2481319006</v>
      </c>
      <c r="B527" s="1">
        <v>44332</v>
      </c>
      <c r="C527" t="s">
        <v>1134</v>
      </c>
      <c r="D527" t="s">
        <v>1135</v>
      </c>
      <c r="E527" t="s">
        <v>154</v>
      </c>
      <c r="F527" t="s">
        <v>5651</v>
      </c>
      <c r="G527" t="s">
        <v>5667</v>
      </c>
      <c r="H527" s="9">
        <v>365388</v>
      </c>
      <c r="J527" t="s">
        <v>28</v>
      </c>
      <c r="K527" t="s">
        <v>29</v>
      </c>
      <c r="L527" t="s">
        <v>173</v>
      </c>
      <c r="M527" t="s">
        <v>30</v>
      </c>
      <c r="N527" t="s">
        <v>30</v>
      </c>
      <c r="O527" t="s">
        <v>30</v>
      </c>
      <c r="P527" t="s">
        <v>30</v>
      </c>
      <c r="Q527" t="s">
        <v>30</v>
      </c>
      <c r="R527" t="s">
        <v>30</v>
      </c>
      <c r="S527" t="s">
        <v>30</v>
      </c>
      <c r="T527" t="s">
        <v>30</v>
      </c>
      <c r="U527" t="s">
        <v>30</v>
      </c>
      <c r="V527" t="s">
        <v>30</v>
      </c>
      <c r="W527" t="s">
        <v>40</v>
      </c>
      <c r="X527" t="s">
        <v>29</v>
      </c>
      <c r="Y527" t="s">
        <v>29</v>
      </c>
      <c r="Z527" t="s">
        <v>29</v>
      </c>
      <c r="AA527" t="s">
        <v>30</v>
      </c>
      <c r="AB527" t="s">
        <v>32</v>
      </c>
    </row>
    <row r="528" spans="1:28" outlineLevel="1" x14ac:dyDescent="0.45">
      <c r="A528">
        <v>5227429002</v>
      </c>
      <c r="B528" s="1">
        <v>44337</v>
      </c>
      <c r="C528" t="s">
        <v>2211</v>
      </c>
      <c r="D528" t="s">
        <v>2212</v>
      </c>
      <c r="E528" t="s">
        <v>154</v>
      </c>
      <c r="F528" t="s">
        <v>5651</v>
      </c>
      <c r="G528" t="s">
        <v>5674</v>
      </c>
      <c r="H528" s="9">
        <v>364932.5</v>
      </c>
      <c r="J528" t="s">
        <v>28</v>
      </c>
      <c r="K528" t="s">
        <v>29</v>
      </c>
      <c r="L528" t="s">
        <v>155</v>
      </c>
      <c r="M528" t="s">
        <v>29</v>
      </c>
      <c r="N528" t="s">
        <v>29</v>
      </c>
      <c r="O528" t="s">
        <v>30</v>
      </c>
      <c r="P528" t="s">
        <v>30</v>
      </c>
      <c r="Q528" t="s">
        <v>30</v>
      </c>
      <c r="R528" t="s">
        <v>30</v>
      </c>
      <c r="S528" t="s">
        <v>30</v>
      </c>
      <c r="T528" t="s">
        <v>30</v>
      </c>
      <c r="U528" t="s">
        <v>29</v>
      </c>
      <c r="V528" t="s">
        <v>30</v>
      </c>
      <c r="W528" t="s">
        <v>31</v>
      </c>
      <c r="X528" t="s">
        <v>29</v>
      </c>
      <c r="Y528" t="s">
        <v>29</v>
      </c>
      <c r="Z528" t="s">
        <v>30</v>
      </c>
      <c r="AA528" t="s">
        <v>29</v>
      </c>
      <c r="AB528" t="s">
        <v>32</v>
      </c>
    </row>
    <row r="529" spans="1:28" outlineLevel="1" x14ac:dyDescent="0.45">
      <c r="A529">
        <v>8025659007</v>
      </c>
      <c r="B529" s="1">
        <v>44342</v>
      </c>
      <c r="C529" t="s">
        <v>4128</v>
      </c>
      <c r="D529" t="s">
        <v>4129</v>
      </c>
      <c r="E529" t="s">
        <v>154</v>
      </c>
      <c r="F529" t="s">
        <v>5651</v>
      </c>
      <c r="G529" t="s">
        <v>5665</v>
      </c>
      <c r="H529" s="9">
        <v>362896</v>
      </c>
      <c r="J529" t="s">
        <v>28</v>
      </c>
      <c r="K529" t="s">
        <v>29</v>
      </c>
      <c r="L529" t="s">
        <v>155</v>
      </c>
      <c r="M529" t="s">
        <v>30</v>
      </c>
      <c r="N529" t="s">
        <v>30</v>
      </c>
      <c r="O529" t="s">
        <v>29</v>
      </c>
      <c r="P529" t="s">
        <v>30</v>
      </c>
      <c r="Q529" t="s">
        <v>30</v>
      </c>
      <c r="R529" t="s">
        <v>30</v>
      </c>
      <c r="S529" t="s">
        <v>30</v>
      </c>
      <c r="T529" t="s">
        <v>30</v>
      </c>
      <c r="U529" t="s">
        <v>30</v>
      </c>
      <c r="V529" t="s">
        <v>30</v>
      </c>
      <c r="W529" t="s">
        <v>40</v>
      </c>
      <c r="X529" t="s">
        <v>29</v>
      </c>
      <c r="Y529" t="s">
        <v>30</v>
      </c>
      <c r="Z529" t="s">
        <v>29</v>
      </c>
      <c r="AA529" t="s">
        <v>29</v>
      </c>
      <c r="AB529" t="s">
        <v>32</v>
      </c>
    </row>
    <row r="530" spans="1:28" outlineLevel="1" x14ac:dyDescent="0.45">
      <c r="A530">
        <v>7646908905</v>
      </c>
      <c r="B530" s="1">
        <v>44323</v>
      </c>
      <c r="C530" t="s">
        <v>3671</v>
      </c>
      <c r="D530" t="s">
        <v>3672</v>
      </c>
      <c r="E530" t="s">
        <v>154</v>
      </c>
      <c r="F530" t="s">
        <v>5651</v>
      </c>
      <c r="G530" t="s">
        <v>5668</v>
      </c>
      <c r="H530" s="9">
        <v>350733</v>
      </c>
      <c r="J530" t="s">
        <v>28</v>
      </c>
      <c r="K530" t="s">
        <v>29</v>
      </c>
      <c r="L530" t="s">
        <v>173</v>
      </c>
      <c r="M530" t="s">
        <v>29</v>
      </c>
      <c r="N530" t="s">
        <v>30</v>
      </c>
      <c r="O530" t="s">
        <v>29</v>
      </c>
      <c r="P530" t="s">
        <v>30</v>
      </c>
      <c r="Q530" t="s">
        <v>30</v>
      </c>
      <c r="R530" t="s">
        <v>30</v>
      </c>
      <c r="S530" t="s">
        <v>30</v>
      </c>
      <c r="T530" t="s">
        <v>30</v>
      </c>
      <c r="U530" t="s">
        <v>30</v>
      </c>
      <c r="V530" t="s">
        <v>30</v>
      </c>
      <c r="W530" t="s">
        <v>40</v>
      </c>
      <c r="X530" t="s">
        <v>29</v>
      </c>
      <c r="Y530" t="s">
        <v>29</v>
      </c>
      <c r="Z530" t="s">
        <v>29</v>
      </c>
      <c r="AA530" t="s">
        <v>30</v>
      </c>
      <c r="AB530" t="s">
        <v>32</v>
      </c>
    </row>
    <row r="531" spans="1:28" outlineLevel="1" x14ac:dyDescent="0.45">
      <c r="A531">
        <v>7624198905</v>
      </c>
      <c r="B531" s="1">
        <v>44323</v>
      </c>
      <c r="C531" t="s">
        <v>3536</v>
      </c>
      <c r="D531" t="s">
        <v>3537</v>
      </c>
      <c r="E531" t="s">
        <v>154</v>
      </c>
      <c r="F531" t="s">
        <v>5651</v>
      </c>
      <c r="G531" t="s">
        <v>5994</v>
      </c>
      <c r="H531" s="9">
        <v>349901</v>
      </c>
      <c r="J531" t="s">
        <v>28</v>
      </c>
      <c r="K531" t="s">
        <v>29</v>
      </c>
      <c r="L531" t="s">
        <v>173</v>
      </c>
      <c r="M531" t="s">
        <v>29</v>
      </c>
      <c r="N531" t="s">
        <v>30</v>
      </c>
      <c r="O531" t="s">
        <v>29</v>
      </c>
      <c r="P531" t="s">
        <v>30</v>
      </c>
      <c r="Q531" t="s">
        <v>30</v>
      </c>
      <c r="R531" t="s">
        <v>30</v>
      </c>
      <c r="S531" t="s">
        <v>30</v>
      </c>
      <c r="T531" t="s">
        <v>30</v>
      </c>
      <c r="U531" t="s">
        <v>30</v>
      </c>
      <c r="V531" t="s">
        <v>30</v>
      </c>
      <c r="W531" t="s">
        <v>40</v>
      </c>
      <c r="X531" t="s">
        <v>29</v>
      </c>
      <c r="Y531" t="s">
        <v>29</v>
      </c>
      <c r="Z531" t="s">
        <v>30</v>
      </c>
      <c r="AA531" t="s">
        <v>29</v>
      </c>
      <c r="AB531" t="s">
        <v>32</v>
      </c>
    </row>
    <row r="532" spans="1:28" outlineLevel="1" x14ac:dyDescent="0.45">
      <c r="A532">
        <v>5219859002</v>
      </c>
      <c r="B532" s="1">
        <v>44337</v>
      </c>
      <c r="C532" t="s">
        <v>2165</v>
      </c>
      <c r="D532" t="s">
        <v>2166</v>
      </c>
      <c r="E532" t="s">
        <v>154</v>
      </c>
      <c r="F532" t="s">
        <v>5651</v>
      </c>
      <c r="G532" t="s">
        <v>5691</v>
      </c>
      <c r="H532" s="9">
        <v>342007</v>
      </c>
      <c r="J532" t="s">
        <v>28</v>
      </c>
      <c r="K532" t="s">
        <v>30</v>
      </c>
      <c r="L532" t="s">
        <v>155</v>
      </c>
      <c r="M532" t="s">
        <v>30</v>
      </c>
      <c r="N532" t="s">
        <v>30</v>
      </c>
      <c r="O532" t="s">
        <v>30</v>
      </c>
      <c r="P532" t="s">
        <v>30</v>
      </c>
      <c r="Q532" t="s">
        <v>30</v>
      </c>
      <c r="R532" t="s">
        <v>30</v>
      </c>
      <c r="S532" t="s">
        <v>30</v>
      </c>
      <c r="T532" t="s">
        <v>30</v>
      </c>
      <c r="U532" t="s">
        <v>30</v>
      </c>
      <c r="V532" t="s">
        <v>30</v>
      </c>
      <c r="W532" t="s">
        <v>33</v>
      </c>
      <c r="X532" t="s">
        <v>30</v>
      </c>
      <c r="Y532" t="s">
        <v>30</v>
      </c>
      <c r="Z532" t="s">
        <v>29</v>
      </c>
      <c r="AA532" t="s">
        <v>29</v>
      </c>
      <c r="AB532" t="s">
        <v>32</v>
      </c>
    </row>
    <row r="533" spans="1:28" outlineLevel="1" x14ac:dyDescent="0.45">
      <c r="A533">
        <v>9960279006</v>
      </c>
      <c r="B533" s="1">
        <v>44354</v>
      </c>
      <c r="C533" t="s">
        <v>5602</v>
      </c>
      <c r="D533" t="s">
        <v>5603</v>
      </c>
      <c r="E533" t="s">
        <v>154</v>
      </c>
      <c r="F533" t="s">
        <v>5651</v>
      </c>
      <c r="G533" t="s">
        <v>5820</v>
      </c>
      <c r="H533" s="9">
        <v>340981</v>
      </c>
      <c r="I533" t="s">
        <v>5237</v>
      </c>
      <c r="J533" t="s">
        <v>28</v>
      </c>
      <c r="K533" t="s">
        <v>29</v>
      </c>
      <c r="L533" t="s">
        <v>155</v>
      </c>
      <c r="M533" t="s">
        <v>29</v>
      </c>
      <c r="N533" t="s">
        <v>29</v>
      </c>
      <c r="O533" t="s">
        <v>29</v>
      </c>
      <c r="P533" t="s">
        <v>30</v>
      </c>
      <c r="Q533" t="s">
        <v>30</v>
      </c>
      <c r="R533" t="s">
        <v>30</v>
      </c>
      <c r="S533" t="s">
        <v>30</v>
      </c>
      <c r="T533" t="s">
        <v>30</v>
      </c>
      <c r="U533" t="s">
        <v>30</v>
      </c>
      <c r="V533" t="s">
        <v>30</v>
      </c>
      <c r="W533" t="s">
        <v>40</v>
      </c>
      <c r="X533" t="s">
        <v>29</v>
      </c>
      <c r="Y533" t="s">
        <v>29</v>
      </c>
      <c r="Z533" t="s">
        <v>29</v>
      </c>
      <c r="AA533" t="s">
        <v>29</v>
      </c>
      <c r="AB533" t="s">
        <v>47</v>
      </c>
    </row>
    <row r="534" spans="1:28" outlineLevel="1" x14ac:dyDescent="0.45">
      <c r="A534">
        <v>8928919003</v>
      </c>
      <c r="B534" s="1">
        <v>44345</v>
      </c>
      <c r="C534" t="s">
        <v>4891</v>
      </c>
      <c r="D534" t="s">
        <v>4892</v>
      </c>
      <c r="E534" t="s">
        <v>154</v>
      </c>
      <c r="F534" t="s">
        <v>5651</v>
      </c>
      <c r="G534" t="s">
        <v>5674</v>
      </c>
      <c r="H534" s="9">
        <v>339277.58</v>
      </c>
      <c r="J534" t="s">
        <v>28</v>
      </c>
      <c r="K534" t="s">
        <v>29</v>
      </c>
      <c r="L534" t="s">
        <v>155</v>
      </c>
      <c r="M534" t="s">
        <v>30</v>
      </c>
      <c r="N534" t="s">
        <v>29</v>
      </c>
      <c r="O534" t="s">
        <v>29</v>
      </c>
      <c r="P534" t="s">
        <v>30</v>
      </c>
      <c r="Q534" t="s">
        <v>30</v>
      </c>
      <c r="R534" t="s">
        <v>30</v>
      </c>
      <c r="S534" t="s">
        <v>30</v>
      </c>
      <c r="T534" t="s">
        <v>30</v>
      </c>
      <c r="U534" t="s">
        <v>30</v>
      </c>
      <c r="V534" t="s">
        <v>30</v>
      </c>
      <c r="W534" t="s">
        <v>31</v>
      </c>
      <c r="X534" t="s">
        <v>29</v>
      </c>
      <c r="Y534" t="s">
        <v>29</v>
      </c>
      <c r="Z534" t="s">
        <v>29</v>
      </c>
      <c r="AA534" t="s">
        <v>29</v>
      </c>
      <c r="AB534" t="s">
        <v>32</v>
      </c>
    </row>
    <row r="535" spans="1:28" outlineLevel="1" x14ac:dyDescent="0.45">
      <c r="A535">
        <v>8867589006</v>
      </c>
      <c r="B535" s="1">
        <v>44345</v>
      </c>
      <c r="C535" t="s">
        <v>4613</v>
      </c>
      <c r="D535" t="s">
        <v>4614</v>
      </c>
      <c r="E535" t="s">
        <v>154</v>
      </c>
      <c r="F535" t="s">
        <v>5651</v>
      </c>
      <c r="G535" t="s">
        <v>5704</v>
      </c>
      <c r="H535" s="9">
        <v>331744.78999999998</v>
      </c>
      <c r="J535" t="s">
        <v>28</v>
      </c>
      <c r="K535" t="s">
        <v>29</v>
      </c>
      <c r="L535" t="s">
        <v>155</v>
      </c>
      <c r="M535" t="s">
        <v>30</v>
      </c>
      <c r="N535" t="s">
        <v>30</v>
      </c>
      <c r="O535" t="s">
        <v>30</v>
      </c>
      <c r="P535" t="s">
        <v>30</v>
      </c>
      <c r="Q535" t="s">
        <v>30</v>
      </c>
      <c r="R535" t="s">
        <v>30</v>
      </c>
      <c r="S535" t="s">
        <v>29</v>
      </c>
      <c r="T535" t="s">
        <v>29</v>
      </c>
      <c r="U535" t="s">
        <v>30</v>
      </c>
      <c r="V535" t="s">
        <v>29</v>
      </c>
      <c r="W535" t="s">
        <v>40</v>
      </c>
      <c r="X535" t="s">
        <v>29</v>
      </c>
      <c r="Y535" t="s">
        <v>29</v>
      </c>
      <c r="Z535" t="s">
        <v>29</v>
      </c>
      <c r="AA535" t="s">
        <v>29</v>
      </c>
      <c r="AB535" t="s">
        <v>32</v>
      </c>
    </row>
    <row r="536" spans="1:28" outlineLevel="1" x14ac:dyDescent="0.45">
      <c r="A536">
        <v>8837669005</v>
      </c>
      <c r="B536" s="1">
        <v>44345</v>
      </c>
      <c r="C536" t="s">
        <v>4423</v>
      </c>
      <c r="D536" t="s">
        <v>4424</v>
      </c>
      <c r="E536" t="s">
        <v>154</v>
      </c>
      <c r="F536" t="s">
        <v>5651</v>
      </c>
      <c r="G536" t="s">
        <v>5668</v>
      </c>
      <c r="H536" s="9">
        <v>323312</v>
      </c>
      <c r="J536" t="s">
        <v>28</v>
      </c>
      <c r="K536" t="s">
        <v>29</v>
      </c>
      <c r="L536" t="s">
        <v>173</v>
      </c>
      <c r="M536" t="s">
        <v>29</v>
      </c>
      <c r="N536" t="s">
        <v>30</v>
      </c>
      <c r="O536" t="s">
        <v>29</v>
      </c>
      <c r="P536" t="s">
        <v>30</v>
      </c>
      <c r="Q536" t="s">
        <v>30</v>
      </c>
      <c r="R536" t="s">
        <v>30</v>
      </c>
      <c r="S536" t="s">
        <v>30</v>
      </c>
      <c r="T536" t="s">
        <v>30</v>
      </c>
      <c r="U536" t="s">
        <v>30</v>
      </c>
      <c r="V536" t="s">
        <v>30</v>
      </c>
      <c r="W536" t="s">
        <v>40</v>
      </c>
      <c r="X536" t="s">
        <v>29</v>
      </c>
      <c r="Y536" t="s">
        <v>29</v>
      </c>
      <c r="Z536" t="s">
        <v>29</v>
      </c>
      <c r="AA536" t="s">
        <v>29</v>
      </c>
      <c r="AB536" t="s">
        <v>100</v>
      </c>
    </row>
    <row r="537" spans="1:28" outlineLevel="1" x14ac:dyDescent="0.45">
      <c r="A537">
        <v>2320009006</v>
      </c>
      <c r="B537" s="1">
        <v>44331</v>
      </c>
      <c r="C537" t="s">
        <v>773</v>
      </c>
      <c r="D537" t="s">
        <v>774</v>
      </c>
      <c r="E537" t="s">
        <v>154</v>
      </c>
      <c r="F537" t="s">
        <v>5651</v>
      </c>
      <c r="G537" t="s">
        <v>5752</v>
      </c>
      <c r="H537" s="9">
        <v>316293</v>
      </c>
      <c r="J537" t="s">
        <v>28</v>
      </c>
      <c r="K537" t="s">
        <v>30</v>
      </c>
      <c r="L537" t="s">
        <v>155</v>
      </c>
      <c r="M537" t="s">
        <v>29</v>
      </c>
      <c r="N537" t="s">
        <v>30</v>
      </c>
      <c r="O537" t="s">
        <v>29</v>
      </c>
      <c r="P537" t="s">
        <v>30</v>
      </c>
      <c r="Q537" t="s">
        <v>30</v>
      </c>
      <c r="R537" t="s">
        <v>30</v>
      </c>
      <c r="S537" t="s">
        <v>30</v>
      </c>
      <c r="T537" t="s">
        <v>30</v>
      </c>
      <c r="U537" t="s">
        <v>30</v>
      </c>
      <c r="V537" t="s">
        <v>30</v>
      </c>
      <c r="W537" t="s">
        <v>40</v>
      </c>
      <c r="X537" t="s">
        <v>29</v>
      </c>
      <c r="Y537" t="s">
        <v>29</v>
      </c>
      <c r="Z537" t="s">
        <v>29</v>
      </c>
      <c r="AA537" t="s">
        <v>30</v>
      </c>
      <c r="AB537" t="s">
        <v>32</v>
      </c>
    </row>
    <row r="538" spans="1:28" outlineLevel="1" x14ac:dyDescent="0.45">
      <c r="A538">
        <v>1091109002</v>
      </c>
      <c r="B538" s="1">
        <v>44329</v>
      </c>
      <c r="C538" t="s">
        <v>351</v>
      </c>
      <c r="D538" t="s">
        <v>352</v>
      </c>
      <c r="E538" t="s">
        <v>154</v>
      </c>
      <c r="F538" t="s">
        <v>5651</v>
      </c>
      <c r="G538" t="s">
        <v>5668</v>
      </c>
      <c r="H538" s="9">
        <v>312479</v>
      </c>
      <c r="J538" t="s">
        <v>28</v>
      </c>
      <c r="K538" t="s">
        <v>29</v>
      </c>
      <c r="L538" t="s">
        <v>173</v>
      </c>
      <c r="M538" t="s">
        <v>29</v>
      </c>
      <c r="N538" t="s">
        <v>30</v>
      </c>
      <c r="O538" t="s">
        <v>29</v>
      </c>
      <c r="P538" t="s">
        <v>30</v>
      </c>
      <c r="Q538" t="s">
        <v>30</v>
      </c>
      <c r="R538" t="s">
        <v>30</v>
      </c>
      <c r="S538" t="s">
        <v>30</v>
      </c>
      <c r="T538" t="s">
        <v>30</v>
      </c>
      <c r="U538" t="s">
        <v>30</v>
      </c>
      <c r="V538" t="s">
        <v>30</v>
      </c>
      <c r="W538" t="s">
        <v>40</v>
      </c>
      <c r="X538" t="s">
        <v>29</v>
      </c>
      <c r="Y538" t="s">
        <v>29</v>
      </c>
      <c r="Z538" t="s">
        <v>30</v>
      </c>
      <c r="AA538" t="s">
        <v>29</v>
      </c>
      <c r="AB538" t="s">
        <v>32</v>
      </c>
    </row>
    <row r="539" spans="1:28" outlineLevel="1" x14ac:dyDescent="0.45">
      <c r="A539">
        <v>1091459002</v>
      </c>
      <c r="B539" s="1">
        <v>44329</v>
      </c>
      <c r="C539" t="s">
        <v>355</v>
      </c>
      <c r="D539" t="s">
        <v>356</v>
      </c>
      <c r="E539" t="s">
        <v>154</v>
      </c>
      <c r="F539" t="s">
        <v>5651</v>
      </c>
      <c r="G539" t="s">
        <v>5704</v>
      </c>
      <c r="H539" s="9">
        <v>311991</v>
      </c>
      <c r="J539" t="s">
        <v>28</v>
      </c>
      <c r="K539" t="s">
        <v>29</v>
      </c>
      <c r="L539" t="s">
        <v>155</v>
      </c>
      <c r="M539" t="s">
        <v>29</v>
      </c>
      <c r="N539" t="s">
        <v>30</v>
      </c>
      <c r="O539" t="s">
        <v>29</v>
      </c>
      <c r="P539" t="s">
        <v>30</v>
      </c>
      <c r="Q539" t="s">
        <v>30</v>
      </c>
      <c r="R539" t="s">
        <v>30</v>
      </c>
      <c r="S539" t="s">
        <v>30</v>
      </c>
      <c r="T539" t="s">
        <v>30</v>
      </c>
      <c r="U539" t="s">
        <v>30</v>
      </c>
      <c r="V539" t="s">
        <v>30</v>
      </c>
      <c r="W539" t="s">
        <v>40</v>
      </c>
      <c r="X539" t="s">
        <v>29</v>
      </c>
      <c r="Y539" t="s">
        <v>29</v>
      </c>
      <c r="Z539" t="s">
        <v>29</v>
      </c>
      <c r="AA539" t="s">
        <v>30</v>
      </c>
      <c r="AB539" t="s">
        <v>32</v>
      </c>
    </row>
    <row r="540" spans="1:28" outlineLevel="1" x14ac:dyDescent="0.45">
      <c r="A540">
        <v>8850979009</v>
      </c>
      <c r="B540" s="1">
        <v>44345</v>
      </c>
      <c r="C540" t="s">
        <v>4501</v>
      </c>
      <c r="D540" t="s">
        <v>4502</v>
      </c>
      <c r="E540" t="s">
        <v>154</v>
      </c>
      <c r="F540" t="s">
        <v>5651</v>
      </c>
      <c r="G540" t="s">
        <v>5668</v>
      </c>
      <c r="H540" s="9">
        <v>306843</v>
      </c>
      <c r="J540" t="s">
        <v>28</v>
      </c>
      <c r="K540" t="s">
        <v>29</v>
      </c>
      <c r="L540" t="s">
        <v>173</v>
      </c>
      <c r="M540" t="s">
        <v>29</v>
      </c>
      <c r="N540" t="s">
        <v>30</v>
      </c>
      <c r="O540" t="s">
        <v>30</v>
      </c>
      <c r="P540" t="s">
        <v>30</v>
      </c>
      <c r="Q540" t="s">
        <v>30</v>
      </c>
      <c r="R540" t="s">
        <v>30</v>
      </c>
      <c r="S540" t="s">
        <v>30</v>
      </c>
      <c r="T540" t="s">
        <v>30</v>
      </c>
      <c r="U540" t="s">
        <v>30</v>
      </c>
      <c r="V540" t="s">
        <v>30</v>
      </c>
      <c r="W540" t="s">
        <v>31</v>
      </c>
      <c r="X540" t="s">
        <v>29</v>
      </c>
      <c r="Y540" t="s">
        <v>29</v>
      </c>
      <c r="Z540" t="s">
        <v>29</v>
      </c>
      <c r="AA540" t="s">
        <v>29</v>
      </c>
      <c r="AB540" t="s">
        <v>32</v>
      </c>
    </row>
    <row r="541" spans="1:28" outlineLevel="1" x14ac:dyDescent="0.45">
      <c r="A541">
        <v>8988869003</v>
      </c>
      <c r="B541" s="1">
        <v>44345</v>
      </c>
      <c r="C541" t="s">
        <v>5169</v>
      </c>
      <c r="D541" t="s">
        <v>5170</v>
      </c>
      <c r="E541" t="s">
        <v>154</v>
      </c>
      <c r="F541" t="s">
        <v>5651</v>
      </c>
      <c r="G541" t="s">
        <v>5668</v>
      </c>
      <c r="H541" s="9">
        <v>305278.89</v>
      </c>
      <c r="J541" t="s">
        <v>28</v>
      </c>
      <c r="K541" t="s">
        <v>29</v>
      </c>
      <c r="L541" t="s">
        <v>173</v>
      </c>
      <c r="M541" t="s">
        <v>30</v>
      </c>
      <c r="N541" t="s">
        <v>29</v>
      </c>
      <c r="O541" t="s">
        <v>30</v>
      </c>
      <c r="P541" t="s">
        <v>30</v>
      </c>
      <c r="Q541" t="s">
        <v>30</v>
      </c>
      <c r="R541" t="s">
        <v>30</v>
      </c>
      <c r="S541" t="s">
        <v>30</v>
      </c>
      <c r="T541" t="s">
        <v>30</v>
      </c>
      <c r="U541" t="s">
        <v>30</v>
      </c>
      <c r="V541" t="s">
        <v>30</v>
      </c>
      <c r="W541" t="s">
        <v>31</v>
      </c>
      <c r="X541" t="s">
        <v>29</v>
      </c>
      <c r="Y541" t="s">
        <v>29</v>
      </c>
      <c r="Z541" t="s">
        <v>29</v>
      </c>
      <c r="AA541" t="s">
        <v>29</v>
      </c>
      <c r="AB541" t="s">
        <v>38</v>
      </c>
    </row>
    <row r="542" spans="1:28" outlineLevel="1" x14ac:dyDescent="0.45">
      <c r="A542">
        <v>7607798906</v>
      </c>
      <c r="B542" s="1">
        <v>44323</v>
      </c>
      <c r="C542" t="s">
        <v>3446</v>
      </c>
      <c r="D542" t="s">
        <v>3447</v>
      </c>
      <c r="E542" t="s">
        <v>154</v>
      </c>
      <c r="F542" t="s">
        <v>5651</v>
      </c>
      <c r="G542" t="s">
        <v>5825</v>
      </c>
      <c r="H542" s="9">
        <v>303764</v>
      </c>
      <c r="J542" t="s">
        <v>28</v>
      </c>
      <c r="K542" t="s">
        <v>29</v>
      </c>
      <c r="L542" t="s">
        <v>275</v>
      </c>
      <c r="M542" t="s">
        <v>29</v>
      </c>
      <c r="N542" t="s">
        <v>29</v>
      </c>
      <c r="O542" t="s">
        <v>30</v>
      </c>
      <c r="P542" t="s">
        <v>30</v>
      </c>
      <c r="Q542" t="s">
        <v>29</v>
      </c>
      <c r="R542" t="s">
        <v>30</v>
      </c>
      <c r="S542" t="s">
        <v>30</v>
      </c>
      <c r="T542" t="s">
        <v>30</v>
      </c>
      <c r="U542" t="s">
        <v>30</v>
      </c>
      <c r="V542" t="s">
        <v>30</v>
      </c>
      <c r="W542" t="s">
        <v>31</v>
      </c>
      <c r="X542" t="s">
        <v>29</v>
      </c>
      <c r="Y542" t="s">
        <v>30</v>
      </c>
      <c r="Z542" t="s">
        <v>29</v>
      </c>
      <c r="AA542" t="s">
        <v>30</v>
      </c>
      <c r="AB542" t="s">
        <v>67</v>
      </c>
    </row>
    <row r="543" spans="1:28" outlineLevel="1" x14ac:dyDescent="0.45">
      <c r="A543">
        <v>7910118904</v>
      </c>
      <c r="B543" s="1">
        <v>44327</v>
      </c>
      <c r="C543" t="s">
        <v>4064</v>
      </c>
      <c r="D543" t="s">
        <v>4065</v>
      </c>
      <c r="E543" t="s">
        <v>154</v>
      </c>
      <c r="F543" t="s">
        <v>5651</v>
      </c>
      <c r="G543" t="s">
        <v>5668</v>
      </c>
      <c r="H543" s="9">
        <v>303179.32</v>
      </c>
      <c r="J543" t="s">
        <v>28</v>
      </c>
      <c r="K543" t="s">
        <v>29</v>
      </c>
      <c r="L543" t="s">
        <v>173</v>
      </c>
      <c r="M543" t="s">
        <v>29</v>
      </c>
      <c r="N543" t="s">
        <v>30</v>
      </c>
      <c r="O543" t="s">
        <v>30</v>
      </c>
      <c r="P543" t="s">
        <v>30</v>
      </c>
      <c r="Q543" t="s">
        <v>30</v>
      </c>
      <c r="R543" t="s">
        <v>30</v>
      </c>
      <c r="S543" t="s">
        <v>30</v>
      </c>
      <c r="T543" t="s">
        <v>30</v>
      </c>
      <c r="U543" t="s">
        <v>30</v>
      </c>
      <c r="V543" t="s">
        <v>30</v>
      </c>
      <c r="W543" t="s">
        <v>40</v>
      </c>
      <c r="X543" t="s">
        <v>29</v>
      </c>
      <c r="Y543" t="s">
        <v>30</v>
      </c>
      <c r="Z543" t="s">
        <v>29</v>
      </c>
      <c r="AA543" t="s">
        <v>29</v>
      </c>
      <c r="AB543" t="s">
        <v>69</v>
      </c>
    </row>
    <row r="544" spans="1:28" outlineLevel="1" x14ac:dyDescent="0.45">
      <c r="A544">
        <v>7611858903</v>
      </c>
      <c r="B544" s="1">
        <v>44323</v>
      </c>
      <c r="C544" t="s">
        <v>3474</v>
      </c>
      <c r="D544" t="s">
        <v>3475</v>
      </c>
      <c r="E544" t="s">
        <v>154</v>
      </c>
      <c r="F544" t="s">
        <v>5651</v>
      </c>
      <c r="G544" t="s">
        <v>5885</v>
      </c>
      <c r="H544" s="9">
        <v>302368.15999999997</v>
      </c>
      <c r="J544" t="s">
        <v>28</v>
      </c>
      <c r="K544" t="s">
        <v>29</v>
      </c>
      <c r="L544" t="s">
        <v>173</v>
      </c>
      <c r="M544" t="s">
        <v>30</v>
      </c>
      <c r="N544" t="s">
        <v>30</v>
      </c>
      <c r="O544" t="s">
        <v>30</v>
      </c>
      <c r="P544" t="s">
        <v>30</v>
      </c>
      <c r="Q544" t="s">
        <v>30</v>
      </c>
      <c r="R544" t="s">
        <v>30</v>
      </c>
      <c r="S544" t="s">
        <v>30</v>
      </c>
      <c r="T544" t="s">
        <v>30</v>
      </c>
      <c r="U544" t="s">
        <v>30</v>
      </c>
      <c r="V544" t="s">
        <v>30</v>
      </c>
      <c r="W544" t="s">
        <v>40</v>
      </c>
      <c r="X544" t="s">
        <v>30</v>
      </c>
      <c r="Y544" t="s">
        <v>30</v>
      </c>
      <c r="Z544" t="s">
        <v>29</v>
      </c>
      <c r="AA544" t="s">
        <v>29</v>
      </c>
      <c r="AB544" t="s">
        <v>32</v>
      </c>
    </row>
    <row r="545" spans="1:28" outlineLevel="1" x14ac:dyDescent="0.45">
      <c r="A545">
        <v>7624818901</v>
      </c>
      <c r="B545" s="1">
        <v>44323</v>
      </c>
      <c r="C545" t="s">
        <v>3543</v>
      </c>
      <c r="D545" t="s">
        <v>3544</v>
      </c>
      <c r="E545" t="s">
        <v>154</v>
      </c>
      <c r="F545" t="s">
        <v>5651</v>
      </c>
      <c r="G545" t="s">
        <v>5711</v>
      </c>
      <c r="H545" s="9">
        <v>302026.5</v>
      </c>
      <c r="I545" t="s">
        <v>350</v>
      </c>
      <c r="J545" t="s">
        <v>28</v>
      </c>
      <c r="K545" t="s">
        <v>29</v>
      </c>
      <c r="L545" t="s">
        <v>155</v>
      </c>
      <c r="M545" t="s">
        <v>30</v>
      </c>
      <c r="N545" t="s">
        <v>30</v>
      </c>
      <c r="O545" t="s">
        <v>29</v>
      </c>
      <c r="P545" t="s">
        <v>30</v>
      </c>
      <c r="Q545" t="s">
        <v>30</v>
      </c>
      <c r="R545" t="s">
        <v>30</v>
      </c>
      <c r="S545" t="s">
        <v>30</v>
      </c>
      <c r="T545" t="s">
        <v>30</v>
      </c>
      <c r="U545" t="s">
        <v>30</v>
      </c>
      <c r="V545" t="s">
        <v>30</v>
      </c>
      <c r="W545" t="s">
        <v>40</v>
      </c>
      <c r="X545" t="s">
        <v>29</v>
      </c>
      <c r="Y545" t="s">
        <v>29</v>
      </c>
      <c r="Z545" t="s">
        <v>29</v>
      </c>
      <c r="AA545" t="s">
        <v>30</v>
      </c>
      <c r="AB545" t="s">
        <v>32</v>
      </c>
    </row>
    <row r="546" spans="1:28" outlineLevel="1" x14ac:dyDescent="0.45">
      <c r="A546">
        <v>8831899003</v>
      </c>
      <c r="B546" s="1">
        <v>44345</v>
      </c>
      <c r="C546" t="s">
        <v>4397</v>
      </c>
      <c r="D546" t="s">
        <v>4398</v>
      </c>
      <c r="E546" t="s">
        <v>154</v>
      </c>
      <c r="F546" t="s">
        <v>5651</v>
      </c>
      <c r="G546" t="s">
        <v>5848</v>
      </c>
      <c r="H546" s="9">
        <v>299426.28000000003</v>
      </c>
      <c r="J546" t="s">
        <v>28</v>
      </c>
      <c r="K546" t="s">
        <v>29</v>
      </c>
      <c r="L546" t="s">
        <v>173</v>
      </c>
      <c r="M546" t="s">
        <v>30</v>
      </c>
      <c r="N546" t="s">
        <v>30</v>
      </c>
      <c r="O546" t="s">
        <v>30</v>
      </c>
      <c r="P546" t="s">
        <v>30</v>
      </c>
      <c r="Q546" t="s">
        <v>30</v>
      </c>
      <c r="R546" t="s">
        <v>30</v>
      </c>
      <c r="S546" t="s">
        <v>30</v>
      </c>
      <c r="T546" t="s">
        <v>30</v>
      </c>
      <c r="U546" t="s">
        <v>30</v>
      </c>
      <c r="V546" t="s">
        <v>30</v>
      </c>
      <c r="W546" t="s">
        <v>40</v>
      </c>
      <c r="X546" t="s">
        <v>29</v>
      </c>
      <c r="Y546" t="s">
        <v>29</v>
      </c>
      <c r="Z546" t="s">
        <v>29</v>
      </c>
      <c r="AA546" t="s">
        <v>29</v>
      </c>
      <c r="AB546" t="s">
        <v>32</v>
      </c>
    </row>
    <row r="547" spans="1:28" outlineLevel="1" x14ac:dyDescent="0.45">
      <c r="A547">
        <v>2374089003</v>
      </c>
      <c r="B547" s="1">
        <v>44331</v>
      </c>
      <c r="C547" t="s">
        <v>1057</v>
      </c>
      <c r="D547" t="s">
        <v>1058</v>
      </c>
      <c r="E547" t="s">
        <v>154</v>
      </c>
      <c r="F547" t="s">
        <v>5651</v>
      </c>
      <c r="G547" t="s">
        <v>5668</v>
      </c>
      <c r="H547" s="9">
        <v>294628.09000000003</v>
      </c>
      <c r="J547" t="s">
        <v>28</v>
      </c>
      <c r="K547" t="s">
        <v>29</v>
      </c>
      <c r="L547" t="s">
        <v>173</v>
      </c>
      <c r="M547" t="s">
        <v>29</v>
      </c>
      <c r="N547" t="s">
        <v>29</v>
      </c>
      <c r="O547" t="s">
        <v>30</v>
      </c>
      <c r="P547" t="s">
        <v>30</v>
      </c>
      <c r="Q547" t="s">
        <v>30</v>
      </c>
      <c r="R547" t="s">
        <v>30</v>
      </c>
      <c r="S547" t="s">
        <v>30</v>
      </c>
      <c r="T547" t="s">
        <v>30</v>
      </c>
      <c r="U547" t="s">
        <v>30</v>
      </c>
      <c r="V547" t="s">
        <v>30</v>
      </c>
      <c r="W547" t="s">
        <v>31</v>
      </c>
      <c r="X547" t="s">
        <v>29</v>
      </c>
      <c r="Y547" t="s">
        <v>29</v>
      </c>
      <c r="Z547" t="s">
        <v>29</v>
      </c>
      <c r="AA547" t="s">
        <v>30</v>
      </c>
      <c r="AB547" t="s">
        <v>32</v>
      </c>
    </row>
    <row r="548" spans="1:28" outlineLevel="1" x14ac:dyDescent="0.45">
      <c r="A548">
        <v>7575838910</v>
      </c>
      <c r="B548" s="1">
        <v>44323</v>
      </c>
      <c r="C548" t="s">
        <v>3282</v>
      </c>
      <c r="D548" t="s">
        <v>3283</v>
      </c>
      <c r="E548" t="s">
        <v>154</v>
      </c>
      <c r="F548" t="s">
        <v>5651</v>
      </c>
      <c r="G548" t="s">
        <v>5704</v>
      </c>
      <c r="H548" s="9">
        <v>294441</v>
      </c>
      <c r="J548" t="s">
        <v>28</v>
      </c>
      <c r="K548" t="s">
        <v>29</v>
      </c>
      <c r="L548" t="s">
        <v>155</v>
      </c>
      <c r="M548" t="s">
        <v>29</v>
      </c>
      <c r="N548" t="s">
        <v>30</v>
      </c>
      <c r="O548" t="s">
        <v>29</v>
      </c>
      <c r="P548" t="s">
        <v>30</v>
      </c>
      <c r="Q548" t="s">
        <v>30</v>
      </c>
      <c r="R548" t="s">
        <v>30</v>
      </c>
      <c r="S548" t="s">
        <v>30</v>
      </c>
      <c r="T548" t="s">
        <v>30</v>
      </c>
      <c r="U548" t="s">
        <v>30</v>
      </c>
      <c r="V548" t="s">
        <v>30</v>
      </c>
      <c r="W548" t="s">
        <v>33</v>
      </c>
      <c r="X548" t="s">
        <v>29</v>
      </c>
      <c r="Y548" t="s">
        <v>30</v>
      </c>
      <c r="Z548" t="s">
        <v>29</v>
      </c>
      <c r="AA548" t="s">
        <v>29</v>
      </c>
      <c r="AB548" t="s">
        <v>32</v>
      </c>
    </row>
    <row r="549" spans="1:28" outlineLevel="1" x14ac:dyDescent="0.45">
      <c r="A549">
        <v>7628818909</v>
      </c>
      <c r="B549" s="1">
        <v>44323</v>
      </c>
      <c r="C549" t="s">
        <v>3563</v>
      </c>
      <c r="D549" t="s">
        <v>3564</v>
      </c>
      <c r="E549" t="s">
        <v>154</v>
      </c>
      <c r="F549" t="s">
        <v>5651</v>
      </c>
      <c r="G549" t="s">
        <v>5827</v>
      </c>
      <c r="H549" s="9">
        <v>293037</v>
      </c>
      <c r="J549" t="s">
        <v>28</v>
      </c>
      <c r="K549" t="s">
        <v>29</v>
      </c>
      <c r="L549" t="s">
        <v>173</v>
      </c>
      <c r="M549" t="s">
        <v>29</v>
      </c>
      <c r="N549" t="s">
        <v>29</v>
      </c>
      <c r="O549" t="s">
        <v>29</v>
      </c>
      <c r="P549" t="s">
        <v>30</v>
      </c>
      <c r="Q549" t="s">
        <v>30</v>
      </c>
      <c r="R549" t="s">
        <v>30</v>
      </c>
      <c r="S549" t="s">
        <v>30</v>
      </c>
      <c r="T549" t="s">
        <v>30</v>
      </c>
      <c r="U549" t="s">
        <v>30</v>
      </c>
      <c r="V549" t="s">
        <v>30</v>
      </c>
      <c r="W549" t="s">
        <v>40</v>
      </c>
      <c r="X549" t="s">
        <v>30</v>
      </c>
      <c r="Y549" t="s">
        <v>29</v>
      </c>
      <c r="Z549" t="s">
        <v>29</v>
      </c>
      <c r="AA549" t="s">
        <v>30</v>
      </c>
      <c r="AB549" t="s">
        <v>32</v>
      </c>
    </row>
    <row r="550" spans="1:28" outlineLevel="1" x14ac:dyDescent="0.45">
      <c r="A550">
        <v>8851519002</v>
      </c>
      <c r="B550" s="1">
        <v>44345</v>
      </c>
      <c r="C550" t="s">
        <v>4503</v>
      </c>
      <c r="D550" t="s">
        <v>4504</v>
      </c>
      <c r="E550" t="s">
        <v>154</v>
      </c>
      <c r="F550" t="s">
        <v>5651</v>
      </c>
      <c r="G550" t="s">
        <v>6036</v>
      </c>
      <c r="H550" s="9">
        <v>292388.15999999997</v>
      </c>
      <c r="J550" t="s">
        <v>28</v>
      </c>
      <c r="K550" t="s">
        <v>29</v>
      </c>
      <c r="L550" t="s">
        <v>173</v>
      </c>
      <c r="M550" t="s">
        <v>29</v>
      </c>
      <c r="N550" t="s">
        <v>30</v>
      </c>
      <c r="O550" t="s">
        <v>30</v>
      </c>
      <c r="P550" t="s">
        <v>30</v>
      </c>
      <c r="Q550" t="s">
        <v>30</v>
      </c>
      <c r="R550" t="s">
        <v>30</v>
      </c>
      <c r="S550" t="s">
        <v>30</v>
      </c>
      <c r="T550" t="s">
        <v>30</v>
      </c>
      <c r="U550" t="s">
        <v>30</v>
      </c>
      <c r="V550" t="s">
        <v>30</v>
      </c>
      <c r="W550" t="s">
        <v>31</v>
      </c>
      <c r="X550" t="s">
        <v>29</v>
      </c>
      <c r="Y550" t="s">
        <v>29</v>
      </c>
      <c r="Z550" t="s">
        <v>29</v>
      </c>
      <c r="AA550" t="s">
        <v>29</v>
      </c>
      <c r="AB550" t="s">
        <v>47</v>
      </c>
    </row>
    <row r="551" spans="1:28" outlineLevel="1" x14ac:dyDescent="0.45">
      <c r="A551">
        <v>8872669000</v>
      </c>
      <c r="B551" s="1">
        <v>44345</v>
      </c>
      <c r="C551" t="s">
        <v>4651</v>
      </c>
      <c r="D551" t="s">
        <v>4652</v>
      </c>
      <c r="E551" t="s">
        <v>154</v>
      </c>
      <c r="F551" t="s">
        <v>5651</v>
      </c>
      <c r="G551" t="s">
        <v>5752</v>
      </c>
      <c r="H551" s="9">
        <v>291162</v>
      </c>
      <c r="J551" t="s">
        <v>28</v>
      </c>
      <c r="K551" t="s">
        <v>29</v>
      </c>
      <c r="L551" t="s">
        <v>155</v>
      </c>
      <c r="M551" t="s">
        <v>29</v>
      </c>
      <c r="N551" t="s">
        <v>29</v>
      </c>
      <c r="O551" t="s">
        <v>29</v>
      </c>
      <c r="P551" t="s">
        <v>30</v>
      </c>
      <c r="Q551" t="s">
        <v>30</v>
      </c>
      <c r="R551" t="s">
        <v>29</v>
      </c>
      <c r="S551" t="s">
        <v>30</v>
      </c>
      <c r="T551" t="s">
        <v>30</v>
      </c>
      <c r="U551" t="s">
        <v>30</v>
      </c>
      <c r="V551" t="s">
        <v>30</v>
      </c>
      <c r="W551" t="s">
        <v>31</v>
      </c>
      <c r="X551" t="s">
        <v>29</v>
      </c>
      <c r="Y551" t="s">
        <v>29</v>
      </c>
      <c r="Z551" t="s">
        <v>29</v>
      </c>
      <c r="AA551" t="s">
        <v>29</v>
      </c>
      <c r="AB551" t="s">
        <v>46</v>
      </c>
    </row>
    <row r="552" spans="1:28" outlineLevel="1" x14ac:dyDescent="0.45">
      <c r="A552">
        <v>4907269001</v>
      </c>
      <c r="B552" s="1">
        <v>44336</v>
      </c>
      <c r="C552" t="s">
        <v>2082</v>
      </c>
      <c r="D552" t="s">
        <v>2083</v>
      </c>
      <c r="E552" t="s">
        <v>154</v>
      </c>
      <c r="F552" t="s">
        <v>5651</v>
      </c>
      <c r="G552" t="s">
        <v>5825</v>
      </c>
      <c r="H552" s="9">
        <v>290302.42</v>
      </c>
      <c r="J552" t="s">
        <v>28</v>
      </c>
      <c r="K552" t="s">
        <v>30</v>
      </c>
      <c r="L552" t="s">
        <v>275</v>
      </c>
      <c r="M552" t="s">
        <v>29</v>
      </c>
      <c r="N552" t="s">
        <v>29</v>
      </c>
      <c r="O552" t="s">
        <v>29</v>
      </c>
      <c r="P552" t="s">
        <v>30</v>
      </c>
      <c r="Q552" t="s">
        <v>30</v>
      </c>
      <c r="R552" t="s">
        <v>30</v>
      </c>
      <c r="S552" t="s">
        <v>30</v>
      </c>
      <c r="T552" t="s">
        <v>30</v>
      </c>
      <c r="U552" t="s">
        <v>29</v>
      </c>
      <c r="V552" t="s">
        <v>30</v>
      </c>
      <c r="W552" t="s">
        <v>31</v>
      </c>
      <c r="X552" t="s">
        <v>29</v>
      </c>
      <c r="Y552" t="s">
        <v>29</v>
      </c>
      <c r="Z552" t="s">
        <v>29</v>
      </c>
      <c r="AA552" t="s">
        <v>30</v>
      </c>
      <c r="AB552" t="s">
        <v>32</v>
      </c>
    </row>
    <row r="553" spans="1:28" outlineLevel="1" x14ac:dyDescent="0.45">
      <c r="A553">
        <v>8939149003</v>
      </c>
      <c r="B553" s="1">
        <v>44345</v>
      </c>
      <c r="C553" t="s">
        <v>4927</v>
      </c>
      <c r="D553" t="s">
        <v>4928</v>
      </c>
      <c r="E553" t="s">
        <v>154</v>
      </c>
      <c r="F553" t="s">
        <v>5651</v>
      </c>
      <c r="G553" t="s">
        <v>5691</v>
      </c>
      <c r="H553" s="9">
        <v>289277</v>
      </c>
      <c r="J553" t="s">
        <v>28</v>
      </c>
      <c r="K553" t="s">
        <v>29</v>
      </c>
      <c r="L553" t="s">
        <v>155</v>
      </c>
      <c r="M553" t="s">
        <v>29</v>
      </c>
      <c r="N553" t="s">
        <v>30</v>
      </c>
      <c r="O553" t="s">
        <v>30</v>
      </c>
      <c r="P553" t="s">
        <v>30</v>
      </c>
      <c r="Q553" t="s">
        <v>30</v>
      </c>
      <c r="R553" t="s">
        <v>30</v>
      </c>
      <c r="S553" t="s">
        <v>30</v>
      </c>
      <c r="T553" t="s">
        <v>30</v>
      </c>
      <c r="U553" t="s">
        <v>30</v>
      </c>
      <c r="V553" t="s">
        <v>30</v>
      </c>
      <c r="W553" t="s">
        <v>40</v>
      </c>
      <c r="X553" t="s">
        <v>30</v>
      </c>
      <c r="Y553" t="s">
        <v>29</v>
      </c>
      <c r="Z553" t="s">
        <v>29</v>
      </c>
      <c r="AA553" t="s">
        <v>29</v>
      </c>
      <c r="AB553" t="s">
        <v>130</v>
      </c>
    </row>
    <row r="554" spans="1:28" outlineLevel="1" x14ac:dyDescent="0.45">
      <c r="A554">
        <v>2351809002</v>
      </c>
      <c r="B554" s="1">
        <v>44331</v>
      </c>
      <c r="C554" t="s">
        <v>934</v>
      </c>
      <c r="D554" t="s">
        <v>935</v>
      </c>
      <c r="E554" t="s">
        <v>154</v>
      </c>
      <c r="F554" t="s">
        <v>5651</v>
      </c>
      <c r="G554" t="s">
        <v>5810</v>
      </c>
      <c r="H554" s="9">
        <v>284607</v>
      </c>
      <c r="J554" t="s">
        <v>28</v>
      </c>
      <c r="K554" t="s">
        <v>30</v>
      </c>
      <c r="L554" t="s">
        <v>275</v>
      </c>
      <c r="M554" t="s">
        <v>29</v>
      </c>
      <c r="N554" t="s">
        <v>29</v>
      </c>
      <c r="O554" t="s">
        <v>29</v>
      </c>
      <c r="P554" t="s">
        <v>30</v>
      </c>
      <c r="Q554" t="s">
        <v>30</v>
      </c>
      <c r="R554" t="s">
        <v>30</v>
      </c>
      <c r="S554" t="s">
        <v>30</v>
      </c>
      <c r="T554" t="s">
        <v>30</v>
      </c>
      <c r="U554" t="s">
        <v>30</v>
      </c>
      <c r="V554" t="s">
        <v>30</v>
      </c>
      <c r="W554" t="s">
        <v>60</v>
      </c>
      <c r="X554" t="s">
        <v>30</v>
      </c>
      <c r="Y554" t="s">
        <v>30</v>
      </c>
      <c r="Z554" t="s">
        <v>29</v>
      </c>
      <c r="AA554" t="s">
        <v>29</v>
      </c>
      <c r="AB554" t="s">
        <v>32</v>
      </c>
    </row>
    <row r="555" spans="1:28" outlineLevel="1" x14ac:dyDescent="0.45">
      <c r="A555">
        <v>7625818903</v>
      </c>
      <c r="B555" s="1">
        <v>44323</v>
      </c>
      <c r="C555" t="s">
        <v>3545</v>
      </c>
      <c r="D555" t="s">
        <v>3546</v>
      </c>
      <c r="E555" t="s">
        <v>154</v>
      </c>
      <c r="F555" t="s">
        <v>5651</v>
      </c>
      <c r="G555" t="s">
        <v>5885</v>
      </c>
      <c r="H555" s="9">
        <v>275948.13</v>
      </c>
      <c r="J555" t="s">
        <v>28</v>
      </c>
      <c r="K555" t="s">
        <v>29</v>
      </c>
      <c r="L555" t="s">
        <v>173</v>
      </c>
      <c r="M555" t="s">
        <v>29</v>
      </c>
      <c r="N555" t="s">
        <v>30</v>
      </c>
      <c r="O555" t="s">
        <v>30</v>
      </c>
      <c r="P555" t="s">
        <v>30</v>
      </c>
      <c r="Q555" t="s">
        <v>30</v>
      </c>
      <c r="R555" t="s">
        <v>30</v>
      </c>
      <c r="S555" t="s">
        <v>30</v>
      </c>
      <c r="T555" t="s">
        <v>30</v>
      </c>
      <c r="U555" t="s">
        <v>30</v>
      </c>
      <c r="V555" t="s">
        <v>30</v>
      </c>
      <c r="W555" t="s">
        <v>31</v>
      </c>
      <c r="X555" t="s">
        <v>30</v>
      </c>
      <c r="Y555" t="s">
        <v>30</v>
      </c>
      <c r="Z555" t="s">
        <v>29</v>
      </c>
      <c r="AA555" t="s">
        <v>30</v>
      </c>
      <c r="AB555" t="s">
        <v>32</v>
      </c>
    </row>
    <row r="556" spans="1:28" outlineLevel="1" x14ac:dyDescent="0.45">
      <c r="A556">
        <v>7673608904</v>
      </c>
      <c r="B556" s="1">
        <v>44323</v>
      </c>
      <c r="C556" t="s">
        <v>3816</v>
      </c>
      <c r="D556" t="s">
        <v>3817</v>
      </c>
      <c r="E556" t="s">
        <v>154</v>
      </c>
      <c r="F556" t="s">
        <v>5651</v>
      </c>
      <c r="G556" t="s">
        <v>5918</v>
      </c>
      <c r="H556" s="9">
        <v>274490</v>
      </c>
      <c r="J556" t="s">
        <v>28</v>
      </c>
      <c r="K556" t="s">
        <v>29</v>
      </c>
      <c r="L556" t="s">
        <v>275</v>
      </c>
      <c r="M556" t="s">
        <v>29</v>
      </c>
      <c r="N556" t="s">
        <v>30</v>
      </c>
      <c r="O556" t="s">
        <v>29</v>
      </c>
      <c r="P556" t="s">
        <v>30</v>
      </c>
      <c r="Q556" t="s">
        <v>30</v>
      </c>
      <c r="R556" t="s">
        <v>30</v>
      </c>
      <c r="S556" t="s">
        <v>30</v>
      </c>
      <c r="T556" t="s">
        <v>30</v>
      </c>
      <c r="U556" t="s">
        <v>30</v>
      </c>
      <c r="V556" t="s">
        <v>30</v>
      </c>
      <c r="W556" t="s">
        <v>31</v>
      </c>
      <c r="X556" t="s">
        <v>29</v>
      </c>
      <c r="Y556" t="s">
        <v>30</v>
      </c>
      <c r="Z556" t="s">
        <v>29</v>
      </c>
      <c r="AA556" t="s">
        <v>29</v>
      </c>
      <c r="AB556" t="s">
        <v>47</v>
      </c>
    </row>
    <row r="557" spans="1:28" outlineLevel="1" x14ac:dyDescent="0.45">
      <c r="A557">
        <v>2731429008</v>
      </c>
      <c r="B557" s="1">
        <v>44334</v>
      </c>
      <c r="C557" t="s">
        <v>1471</v>
      </c>
      <c r="D557" t="s">
        <v>1472</v>
      </c>
      <c r="E557" t="s">
        <v>154</v>
      </c>
      <c r="F557" t="s">
        <v>5651</v>
      </c>
      <c r="G557" t="s">
        <v>5825</v>
      </c>
      <c r="H557" s="9">
        <v>271767.56</v>
      </c>
      <c r="J557" t="s">
        <v>28</v>
      </c>
      <c r="K557" t="s">
        <v>29</v>
      </c>
      <c r="L557" t="s">
        <v>275</v>
      </c>
      <c r="M557" t="s">
        <v>30</v>
      </c>
      <c r="N557" t="s">
        <v>29</v>
      </c>
      <c r="O557" t="s">
        <v>30</v>
      </c>
      <c r="P557" t="s">
        <v>30</v>
      </c>
      <c r="Q557" t="s">
        <v>30</v>
      </c>
      <c r="R557" t="s">
        <v>30</v>
      </c>
      <c r="S557" t="s">
        <v>30</v>
      </c>
      <c r="T557" t="s">
        <v>30</v>
      </c>
      <c r="U557" t="s">
        <v>30</v>
      </c>
      <c r="V557" t="s">
        <v>30</v>
      </c>
      <c r="W557" t="s">
        <v>31</v>
      </c>
      <c r="X557" t="s">
        <v>29</v>
      </c>
      <c r="Y557" t="s">
        <v>30</v>
      </c>
      <c r="Z557" t="s">
        <v>29</v>
      </c>
      <c r="AA557" t="s">
        <v>30</v>
      </c>
      <c r="AB557" t="s">
        <v>32</v>
      </c>
    </row>
    <row r="558" spans="1:28" outlineLevel="1" x14ac:dyDescent="0.45">
      <c r="A558">
        <v>8895409006</v>
      </c>
      <c r="B558" s="1">
        <v>44345</v>
      </c>
      <c r="C558" t="s">
        <v>4753</v>
      </c>
      <c r="D558" t="s">
        <v>4754</v>
      </c>
      <c r="E558" t="s">
        <v>154</v>
      </c>
      <c r="F558" t="s">
        <v>5651</v>
      </c>
      <c r="G558" t="s">
        <v>5825</v>
      </c>
      <c r="H558" s="9">
        <v>271722</v>
      </c>
      <c r="J558" t="s">
        <v>28</v>
      </c>
      <c r="K558" t="s">
        <v>29</v>
      </c>
      <c r="L558" t="s">
        <v>275</v>
      </c>
      <c r="M558" t="s">
        <v>30</v>
      </c>
      <c r="N558" t="s">
        <v>30</v>
      </c>
      <c r="O558" t="s">
        <v>30</v>
      </c>
      <c r="P558" t="s">
        <v>30</v>
      </c>
      <c r="Q558" t="s">
        <v>29</v>
      </c>
      <c r="R558" t="s">
        <v>30</v>
      </c>
      <c r="S558" t="s">
        <v>30</v>
      </c>
      <c r="T558" t="s">
        <v>30</v>
      </c>
      <c r="U558" t="s">
        <v>30</v>
      </c>
      <c r="V558" t="s">
        <v>30</v>
      </c>
      <c r="W558" t="s">
        <v>31</v>
      </c>
      <c r="X558" t="s">
        <v>29</v>
      </c>
      <c r="Y558" t="s">
        <v>29</v>
      </c>
      <c r="Z558" t="s">
        <v>29</v>
      </c>
      <c r="AA558" t="s">
        <v>29</v>
      </c>
      <c r="AB558" t="s">
        <v>41</v>
      </c>
    </row>
    <row r="559" spans="1:28" outlineLevel="1" x14ac:dyDescent="0.45">
      <c r="A559">
        <v>1094589001</v>
      </c>
      <c r="B559" s="1">
        <v>44329</v>
      </c>
      <c r="C559" t="s">
        <v>382</v>
      </c>
      <c r="D559" t="s">
        <v>383</v>
      </c>
      <c r="E559" t="s">
        <v>154</v>
      </c>
      <c r="F559" t="s">
        <v>5651</v>
      </c>
      <c r="G559" t="s">
        <v>5704</v>
      </c>
      <c r="H559" s="9">
        <v>270053.96000000002</v>
      </c>
      <c r="I559" t="s">
        <v>369</v>
      </c>
      <c r="J559" t="s">
        <v>28</v>
      </c>
      <c r="K559" t="s">
        <v>29</v>
      </c>
      <c r="L559" t="s">
        <v>155</v>
      </c>
      <c r="M559" t="s">
        <v>29</v>
      </c>
      <c r="N559" t="s">
        <v>30</v>
      </c>
      <c r="O559" t="s">
        <v>30</v>
      </c>
      <c r="P559" t="s">
        <v>30</v>
      </c>
      <c r="Q559" t="s">
        <v>30</v>
      </c>
      <c r="R559" t="s">
        <v>30</v>
      </c>
      <c r="S559" t="s">
        <v>30</v>
      </c>
      <c r="T559" t="s">
        <v>30</v>
      </c>
      <c r="U559" t="s">
        <v>30</v>
      </c>
      <c r="V559" t="s">
        <v>30</v>
      </c>
      <c r="W559" t="s">
        <v>31</v>
      </c>
      <c r="X559" t="s">
        <v>29</v>
      </c>
      <c r="Y559" t="s">
        <v>30</v>
      </c>
      <c r="Z559" t="s">
        <v>29</v>
      </c>
      <c r="AA559" t="s">
        <v>29</v>
      </c>
      <c r="AB559" t="s">
        <v>32</v>
      </c>
    </row>
    <row r="560" spans="1:28" outlineLevel="1" x14ac:dyDescent="0.45">
      <c r="A560">
        <v>7554818905</v>
      </c>
      <c r="B560" s="1">
        <v>44323</v>
      </c>
      <c r="C560" t="s">
        <v>3057</v>
      </c>
      <c r="D560" t="s">
        <v>3058</v>
      </c>
      <c r="E560" t="s">
        <v>154</v>
      </c>
      <c r="F560" t="s">
        <v>5651</v>
      </c>
      <c r="G560" t="s">
        <v>5936</v>
      </c>
      <c r="H560" s="9">
        <v>265028.09999999998</v>
      </c>
      <c r="J560" t="s">
        <v>28</v>
      </c>
      <c r="K560" t="s">
        <v>29</v>
      </c>
      <c r="L560" t="s">
        <v>275</v>
      </c>
      <c r="M560" t="s">
        <v>29</v>
      </c>
      <c r="N560" t="s">
        <v>30</v>
      </c>
      <c r="O560" t="s">
        <v>30</v>
      </c>
      <c r="P560" t="s">
        <v>30</v>
      </c>
      <c r="Q560" t="s">
        <v>30</v>
      </c>
      <c r="R560" t="s">
        <v>30</v>
      </c>
      <c r="S560" t="s">
        <v>30</v>
      </c>
      <c r="T560" t="s">
        <v>30</v>
      </c>
      <c r="U560" t="s">
        <v>30</v>
      </c>
      <c r="V560" t="s">
        <v>30</v>
      </c>
      <c r="W560" t="s">
        <v>33</v>
      </c>
      <c r="X560" t="s">
        <v>29</v>
      </c>
      <c r="Y560" t="s">
        <v>30</v>
      </c>
      <c r="Z560" t="s">
        <v>29</v>
      </c>
      <c r="AA560" t="s">
        <v>30</v>
      </c>
      <c r="AB560" t="s">
        <v>32</v>
      </c>
    </row>
    <row r="561" spans="1:28" outlineLevel="1" x14ac:dyDescent="0.45">
      <c r="A561">
        <v>8877019003</v>
      </c>
      <c r="B561" s="1">
        <v>44345</v>
      </c>
      <c r="C561" t="s">
        <v>4681</v>
      </c>
      <c r="D561" t="s">
        <v>4682</v>
      </c>
      <c r="E561" t="s">
        <v>154</v>
      </c>
      <c r="F561" t="s">
        <v>5651</v>
      </c>
      <c r="G561" t="s">
        <v>5750</v>
      </c>
      <c r="H561" s="9">
        <v>263208.34999999998</v>
      </c>
      <c r="J561" t="s">
        <v>28</v>
      </c>
      <c r="K561" t="s">
        <v>29</v>
      </c>
      <c r="L561" t="s">
        <v>173</v>
      </c>
      <c r="M561" t="s">
        <v>29</v>
      </c>
      <c r="N561" t="s">
        <v>29</v>
      </c>
      <c r="O561" t="s">
        <v>29</v>
      </c>
      <c r="P561" t="s">
        <v>29</v>
      </c>
      <c r="Q561" t="s">
        <v>29</v>
      </c>
      <c r="R561" t="s">
        <v>30</v>
      </c>
      <c r="S561" t="s">
        <v>30</v>
      </c>
      <c r="T561" t="s">
        <v>30</v>
      </c>
      <c r="U561" t="s">
        <v>29</v>
      </c>
      <c r="V561" t="s">
        <v>30</v>
      </c>
      <c r="W561" t="s">
        <v>31</v>
      </c>
      <c r="X561" t="s">
        <v>29</v>
      </c>
      <c r="Y561" t="s">
        <v>29</v>
      </c>
      <c r="Z561" t="s">
        <v>29</v>
      </c>
      <c r="AA561" t="s">
        <v>29</v>
      </c>
      <c r="AB561" t="s">
        <v>139</v>
      </c>
    </row>
    <row r="562" spans="1:28" outlineLevel="1" x14ac:dyDescent="0.45">
      <c r="A562">
        <v>2743619003</v>
      </c>
      <c r="B562" s="1">
        <v>44334</v>
      </c>
      <c r="C562" t="s">
        <v>1526</v>
      </c>
      <c r="D562" t="s">
        <v>1527</v>
      </c>
      <c r="E562" t="s">
        <v>154</v>
      </c>
      <c r="F562" t="s">
        <v>5651</v>
      </c>
      <c r="G562" t="s">
        <v>5667</v>
      </c>
      <c r="H562" s="9">
        <v>262404</v>
      </c>
      <c r="J562" t="s">
        <v>28</v>
      </c>
      <c r="K562" t="s">
        <v>29</v>
      </c>
      <c r="L562" t="s">
        <v>173</v>
      </c>
      <c r="M562" t="s">
        <v>29</v>
      </c>
      <c r="N562" t="s">
        <v>30</v>
      </c>
      <c r="O562" t="s">
        <v>29</v>
      </c>
      <c r="P562" t="s">
        <v>30</v>
      </c>
      <c r="Q562" t="s">
        <v>30</v>
      </c>
      <c r="R562" t="s">
        <v>30</v>
      </c>
      <c r="S562" t="s">
        <v>30</v>
      </c>
      <c r="T562" t="s">
        <v>30</v>
      </c>
      <c r="U562" t="s">
        <v>30</v>
      </c>
      <c r="V562" t="s">
        <v>30</v>
      </c>
      <c r="W562" t="s">
        <v>40</v>
      </c>
      <c r="X562" t="s">
        <v>29</v>
      </c>
      <c r="Y562" t="s">
        <v>30</v>
      </c>
      <c r="Z562" t="s">
        <v>29</v>
      </c>
      <c r="AA562" t="s">
        <v>29</v>
      </c>
      <c r="AB562" t="s">
        <v>32</v>
      </c>
    </row>
    <row r="563" spans="1:28" outlineLevel="1" x14ac:dyDescent="0.45">
      <c r="A563">
        <v>8850069007</v>
      </c>
      <c r="B563" s="1">
        <v>44345</v>
      </c>
      <c r="C563" t="s">
        <v>4493</v>
      </c>
      <c r="D563" t="s">
        <v>4494</v>
      </c>
      <c r="E563" t="s">
        <v>154</v>
      </c>
      <c r="F563" t="s">
        <v>5651</v>
      </c>
      <c r="G563" t="s">
        <v>5825</v>
      </c>
      <c r="H563" s="9">
        <v>260164.4</v>
      </c>
      <c r="J563" t="s">
        <v>28</v>
      </c>
      <c r="K563" t="s">
        <v>29</v>
      </c>
      <c r="L563" t="s">
        <v>275</v>
      </c>
      <c r="M563" t="s">
        <v>29</v>
      </c>
      <c r="N563" t="s">
        <v>30</v>
      </c>
      <c r="O563" t="s">
        <v>30</v>
      </c>
      <c r="P563" t="s">
        <v>30</v>
      </c>
      <c r="Q563" t="s">
        <v>30</v>
      </c>
      <c r="R563" t="s">
        <v>30</v>
      </c>
      <c r="S563" t="s">
        <v>30</v>
      </c>
      <c r="T563" t="s">
        <v>30</v>
      </c>
      <c r="U563" t="s">
        <v>30</v>
      </c>
      <c r="V563" t="s">
        <v>30</v>
      </c>
      <c r="W563" t="s">
        <v>40</v>
      </c>
      <c r="X563" t="s">
        <v>29</v>
      </c>
      <c r="Y563" t="s">
        <v>29</v>
      </c>
      <c r="Z563" t="s">
        <v>29</v>
      </c>
      <c r="AA563" t="s">
        <v>29</v>
      </c>
      <c r="AB563" t="s">
        <v>73</v>
      </c>
    </row>
    <row r="564" spans="1:28" outlineLevel="1" x14ac:dyDescent="0.45">
      <c r="A564">
        <v>7503729005</v>
      </c>
      <c r="B564" s="1">
        <v>44341</v>
      </c>
      <c r="C564" t="s">
        <v>2556</v>
      </c>
      <c r="D564" t="s">
        <v>2557</v>
      </c>
      <c r="E564" t="s">
        <v>154</v>
      </c>
      <c r="F564" t="s">
        <v>5651</v>
      </c>
      <c r="G564" t="s">
        <v>5711</v>
      </c>
      <c r="H564" s="9">
        <v>259150.56</v>
      </c>
      <c r="J564" t="s">
        <v>28</v>
      </c>
      <c r="K564" t="s">
        <v>30</v>
      </c>
      <c r="L564" t="s">
        <v>155</v>
      </c>
      <c r="M564" t="s">
        <v>29</v>
      </c>
      <c r="N564" t="s">
        <v>30</v>
      </c>
      <c r="O564" t="s">
        <v>29</v>
      </c>
      <c r="P564" t="s">
        <v>30</v>
      </c>
      <c r="Q564" t="s">
        <v>30</v>
      </c>
      <c r="R564" t="s">
        <v>30</v>
      </c>
      <c r="S564" t="s">
        <v>30</v>
      </c>
      <c r="T564" t="s">
        <v>30</v>
      </c>
      <c r="U564" t="s">
        <v>30</v>
      </c>
      <c r="V564" t="s">
        <v>30</v>
      </c>
      <c r="W564" t="s">
        <v>33</v>
      </c>
      <c r="X564" t="s">
        <v>29</v>
      </c>
      <c r="Y564" t="s">
        <v>30</v>
      </c>
      <c r="Z564" t="s">
        <v>29</v>
      </c>
      <c r="AA564" t="s">
        <v>29</v>
      </c>
      <c r="AB564" t="s">
        <v>102</v>
      </c>
    </row>
    <row r="565" spans="1:28" outlineLevel="1" x14ac:dyDescent="0.45">
      <c r="A565">
        <v>8844729008</v>
      </c>
      <c r="B565" s="1">
        <v>44345</v>
      </c>
      <c r="C565" t="s">
        <v>4473</v>
      </c>
      <c r="D565" t="s">
        <v>4474</v>
      </c>
      <c r="E565" t="s">
        <v>154</v>
      </c>
      <c r="F565" t="s">
        <v>5651</v>
      </c>
      <c r="G565" t="s">
        <v>5667</v>
      </c>
      <c r="H565" s="9">
        <v>257272.84</v>
      </c>
      <c r="J565" t="s">
        <v>28</v>
      </c>
      <c r="K565" t="s">
        <v>29</v>
      </c>
      <c r="L565" t="s">
        <v>173</v>
      </c>
      <c r="M565" t="s">
        <v>29</v>
      </c>
      <c r="N565" t="s">
        <v>29</v>
      </c>
      <c r="O565" t="s">
        <v>29</v>
      </c>
      <c r="P565" t="s">
        <v>29</v>
      </c>
      <c r="Q565" t="s">
        <v>29</v>
      </c>
      <c r="R565" t="s">
        <v>29</v>
      </c>
      <c r="S565" t="s">
        <v>30</v>
      </c>
      <c r="T565" t="s">
        <v>30</v>
      </c>
      <c r="U565" t="s">
        <v>29</v>
      </c>
      <c r="V565" t="s">
        <v>29</v>
      </c>
      <c r="W565" t="s">
        <v>31</v>
      </c>
      <c r="X565" t="s">
        <v>29</v>
      </c>
      <c r="Y565" t="s">
        <v>29</v>
      </c>
      <c r="Z565" t="s">
        <v>29</v>
      </c>
      <c r="AA565" t="s">
        <v>29</v>
      </c>
      <c r="AB565" t="s">
        <v>48</v>
      </c>
    </row>
    <row r="566" spans="1:28" outlineLevel="1" x14ac:dyDescent="0.45">
      <c r="A566">
        <v>1094379008</v>
      </c>
      <c r="B566" s="1">
        <v>44329</v>
      </c>
      <c r="C566" t="s">
        <v>380</v>
      </c>
      <c r="D566" t="s">
        <v>381</v>
      </c>
      <c r="E566" t="s">
        <v>154</v>
      </c>
      <c r="F566" t="s">
        <v>5651</v>
      </c>
      <c r="G566" t="s">
        <v>5691</v>
      </c>
      <c r="H566" s="9">
        <v>251493</v>
      </c>
      <c r="J566" t="s">
        <v>28</v>
      </c>
      <c r="K566" t="s">
        <v>30</v>
      </c>
      <c r="L566" t="s">
        <v>155</v>
      </c>
      <c r="M566" t="s">
        <v>30</v>
      </c>
      <c r="N566" t="s">
        <v>30</v>
      </c>
      <c r="O566" t="s">
        <v>30</v>
      </c>
      <c r="P566" t="s">
        <v>30</v>
      </c>
      <c r="Q566" t="s">
        <v>30</v>
      </c>
      <c r="R566" t="s">
        <v>30</v>
      </c>
      <c r="S566" t="s">
        <v>30</v>
      </c>
      <c r="T566" t="s">
        <v>30</v>
      </c>
      <c r="U566" t="s">
        <v>30</v>
      </c>
      <c r="V566" t="s">
        <v>30</v>
      </c>
      <c r="W566" t="s">
        <v>31</v>
      </c>
      <c r="X566" t="s">
        <v>30</v>
      </c>
      <c r="Y566" t="s">
        <v>29</v>
      </c>
      <c r="Z566" t="s">
        <v>30</v>
      </c>
      <c r="AA566" t="s">
        <v>30</v>
      </c>
      <c r="AB566" t="s">
        <v>364</v>
      </c>
    </row>
    <row r="567" spans="1:28" outlineLevel="1" x14ac:dyDescent="0.45">
      <c r="A567">
        <v>8851809006</v>
      </c>
      <c r="B567" s="1">
        <v>44345</v>
      </c>
      <c r="C567" t="s">
        <v>4505</v>
      </c>
      <c r="D567" t="s">
        <v>4506</v>
      </c>
      <c r="E567" t="s">
        <v>154</v>
      </c>
      <c r="F567" t="s">
        <v>5651</v>
      </c>
      <c r="G567" t="s">
        <v>5848</v>
      </c>
      <c r="H567" s="9">
        <v>248882</v>
      </c>
      <c r="J567" t="s">
        <v>28</v>
      </c>
      <c r="K567" t="s">
        <v>29</v>
      </c>
      <c r="L567" t="s">
        <v>173</v>
      </c>
      <c r="M567" t="s">
        <v>29</v>
      </c>
      <c r="N567" t="s">
        <v>30</v>
      </c>
      <c r="O567" t="s">
        <v>29</v>
      </c>
      <c r="P567" t="s">
        <v>30</v>
      </c>
      <c r="Q567" t="s">
        <v>30</v>
      </c>
      <c r="R567" t="s">
        <v>30</v>
      </c>
      <c r="S567" t="s">
        <v>30</v>
      </c>
      <c r="T567" t="s">
        <v>30</v>
      </c>
      <c r="U567" t="s">
        <v>30</v>
      </c>
      <c r="V567" t="s">
        <v>30</v>
      </c>
      <c r="W567" t="s">
        <v>31</v>
      </c>
      <c r="X567" t="s">
        <v>29</v>
      </c>
      <c r="Y567" t="s">
        <v>29</v>
      </c>
      <c r="Z567" t="s">
        <v>29</v>
      </c>
      <c r="AA567" t="s">
        <v>29</v>
      </c>
      <c r="AB567" t="s">
        <v>32</v>
      </c>
    </row>
    <row r="568" spans="1:28" outlineLevel="1" x14ac:dyDescent="0.45">
      <c r="A568">
        <v>7601098907</v>
      </c>
      <c r="B568" s="1">
        <v>44323</v>
      </c>
      <c r="C568" t="s">
        <v>3407</v>
      </c>
      <c r="D568" t="s">
        <v>3408</v>
      </c>
      <c r="E568" t="s">
        <v>154</v>
      </c>
      <c r="F568" t="s">
        <v>5651</v>
      </c>
      <c r="G568" t="s">
        <v>5704</v>
      </c>
      <c r="H568" s="9">
        <v>245230.5</v>
      </c>
      <c r="J568" t="s">
        <v>28</v>
      </c>
      <c r="K568" t="s">
        <v>29</v>
      </c>
      <c r="L568" t="s">
        <v>155</v>
      </c>
      <c r="M568" t="s">
        <v>30</v>
      </c>
      <c r="N568" t="s">
        <v>29</v>
      </c>
      <c r="O568" t="s">
        <v>29</v>
      </c>
      <c r="P568" t="s">
        <v>30</v>
      </c>
      <c r="Q568" t="s">
        <v>30</v>
      </c>
      <c r="R568" t="s">
        <v>30</v>
      </c>
      <c r="S568" t="s">
        <v>30</v>
      </c>
      <c r="T568" t="s">
        <v>30</v>
      </c>
      <c r="U568" t="s">
        <v>30</v>
      </c>
      <c r="V568" t="s">
        <v>30</v>
      </c>
      <c r="W568" t="s">
        <v>31</v>
      </c>
      <c r="X568" t="s">
        <v>29</v>
      </c>
      <c r="Y568" t="s">
        <v>29</v>
      </c>
      <c r="Z568" t="s">
        <v>29</v>
      </c>
      <c r="AA568" t="s">
        <v>30</v>
      </c>
      <c r="AB568" t="s">
        <v>43</v>
      </c>
    </row>
    <row r="569" spans="1:28" outlineLevel="1" x14ac:dyDescent="0.45">
      <c r="A569">
        <v>7650238908</v>
      </c>
      <c r="B569" s="1">
        <v>44323</v>
      </c>
      <c r="C569" t="s">
        <v>3697</v>
      </c>
      <c r="D569" t="s">
        <v>3698</v>
      </c>
      <c r="E569" t="s">
        <v>154</v>
      </c>
      <c r="F569" t="s">
        <v>5651</v>
      </c>
      <c r="G569" t="s">
        <v>5885</v>
      </c>
      <c r="H569" s="9">
        <v>242629.5</v>
      </c>
      <c r="J569" t="s">
        <v>28</v>
      </c>
      <c r="K569" t="s">
        <v>30</v>
      </c>
      <c r="L569" t="s">
        <v>173</v>
      </c>
      <c r="M569" t="s">
        <v>29</v>
      </c>
      <c r="N569" t="s">
        <v>30</v>
      </c>
      <c r="O569" t="s">
        <v>30</v>
      </c>
      <c r="P569" t="s">
        <v>30</v>
      </c>
      <c r="Q569" t="s">
        <v>30</v>
      </c>
      <c r="R569" t="s">
        <v>30</v>
      </c>
      <c r="S569" t="s">
        <v>30</v>
      </c>
      <c r="T569" t="s">
        <v>30</v>
      </c>
      <c r="U569" t="s">
        <v>30</v>
      </c>
      <c r="V569" t="s">
        <v>30</v>
      </c>
      <c r="W569" t="s">
        <v>31</v>
      </c>
      <c r="X569" t="s">
        <v>30</v>
      </c>
      <c r="Y569" t="s">
        <v>29</v>
      </c>
      <c r="Z569" t="s">
        <v>29</v>
      </c>
      <c r="AA569" t="s">
        <v>30</v>
      </c>
      <c r="AB569" t="s">
        <v>73</v>
      </c>
    </row>
    <row r="570" spans="1:28" outlineLevel="1" x14ac:dyDescent="0.45">
      <c r="A570">
        <v>7525178904</v>
      </c>
      <c r="B570" s="1">
        <v>44323</v>
      </c>
      <c r="C570" t="s">
        <v>2711</v>
      </c>
      <c r="D570" t="s">
        <v>2712</v>
      </c>
      <c r="E570" t="s">
        <v>154</v>
      </c>
      <c r="F570" t="s">
        <v>5651</v>
      </c>
      <c r="G570" t="s">
        <v>5827</v>
      </c>
      <c r="H570" s="9">
        <v>240828.1</v>
      </c>
      <c r="J570" t="s">
        <v>28</v>
      </c>
      <c r="K570" t="s">
        <v>29</v>
      </c>
      <c r="L570" t="s">
        <v>173</v>
      </c>
      <c r="M570" t="s">
        <v>29</v>
      </c>
      <c r="N570" t="s">
        <v>30</v>
      </c>
      <c r="O570" t="s">
        <v>29</v>
      </c>
      <c r="P570" t="s">
        <v>30</v>
      </c>
      <c r="Q570" t="s">
        <v>30</v>
      </c>
      <c r="R570" t="s">
        <v>30</v>
      </c>
      <c r="S570" t="s">
        <v>30</v>
      </c>
      <c r="T570" t="s">
        <v>30</v>
      </c>
      <c r="U570" t="s">
        <v>30</v>
      </c>
      <c r="V570" t="s">
        <v>30</v>
      </c>
      <c r="W570" t="s">
        <v>31</v>
      </c>
      <c r="X570" t="s">
        <v>29</v>
      </c>
      <c r="Y570" t="s">
        <v>30</v>
      </c>
      <c r="Z570" t="s">
        <v>29</v>
      </c>
      <c r="AA570" t="s">
        <v>29</v>
      </c>
      <c r="AB570" t="s">
        <v>32</v>
      </c>
    </row>
    <row r="571" spans="1:28" outlineLevel="1" x14ac:dyDescent="0.45">
      <c r="A571">
        <v>2486099000</v>
      </c>
      <c r="B571" s="1">
        <v>44332</v>
      </c>
      <c r="C571" t="s">
        <v>1153</v>
      </c>
      <c r="D571" t="s">
        <v>1154</v>
      </c>
      <c r="E571" t="s">
        <v>154</v>
      </c>
      <c r="F571" t="s">
        <v>5651</v>
      </c>
      <c r="G571" t="s">
        <v>5810</v>
      </c>
      <c r="H571" s="9">
        <v>240111</v>
      </c>
      <c r="J571" t="s">
        <v>28</v>
      </c>
      <c r="K571" t="s">
        <v>30</v>
      </c>
      <c r="L571" t="s">
        <v>275</v>
      </c>
      <c r="M571" t="s">
        <v>30</v>
      </c>
      <c r="N571" t="s">
        <v>30</v>
      </c>
      <c r="O571" t="s">
        <v>30</v>
      </c>
      <c r="P571" t="s">
        <v>30</v>
      </c>
      <c r="Q571" t="s">
        <v>30</v>
      </c>
      <c r="R571" t="s">
        <v>30</v>
      </c>
      <c r="S571" t="s">
        <v>30</v>
      </c>
      <c r="T571" t="s">
        <v>30</v>
      </c>
      <c r="U571" t="s">
        <v>30</v>
      </c>
      <c r="V571" t="s">
        <v>30</v>
      </c>
      <c r="W571" t="s">
        <v>40</v>
      </c>
      <c r="X571" t="s">
        <v>30</v>
      </c>
      <c r="Y571" t="s">
        <v>29</v>
      </c>
      <c r="Z571" t="s">
        <v>29</v>
      </c>
      <c r="AA571" t="s">
        <v>30</v>
      </c>
      <c r="AB571" t="s">
        <v>32</v>
      </c>
    </row>
    <row r="572" spans="1:28" outlineLevel="1" x14ac:dyDescent="0.45">
      <c r="A572">
        <v>2337509010</v>
      </c>
      <c r="B572" s="1">
        <v>44331</v>
      </c>
      <c r="C572" t="s">
        <v>873</v>
      </c>
      <c r="D572" t="s">
        <v>874</v>
      </c>
      <c r="E572" t="s">
        <v>154</v>
      </c>
      <c r="F572" t="s">
        <v>5651</v>
      </c>
      <c r="G572" t="s">
        <v>5674</v>
      </c>
      <c r="H572" s="9">
        <v>239417</v>
      </c>
      <c r="I572" t="s">
        <v>875</v>
      </c>
      <c r="J572" t="s">
        <v>28</v>
      </c>
      <c r="K572" t="s">
        <v>29</v>
      </c>
      <c r="L572" t="s">
        <v>155</v>
      </c>
      <c r="M572" t="s">
        <v>30</v>
      </c>
      <c r="N572" t="s">
        <v>30</v>
      </c>
      <c r="O572" t="s">
        <v>30</v>
      </c>
      <c r="P572" t="s">
        <v>30</v>
      </c>
      <c r="Q572" t="s">
        <v>30</v>
      </c>
      <c r="R572" t="s">
        <v>30</v>
      </c>
      <c r="S572" t="s">
        <v>30</v>
      </c>
      <c r="T572" t="s">
        <v>30</v>
      </c>
      <c r="U572" t="s">
        <v>30</v>
      </c>
      <c r="V572" t="s">
        <v>30</v>
      </c>
      <c r="W572" t="s">
        <v>31</v>
      </c>
      <c r="X572" t="s">
        <v>29</v>
      </c>
      <c r="Y572" t="s">
        <v>29</v>
      </c>
      <c r="Z572" t="s">
        <v>30</v>
      </c>
      <c r="AA572" t="s">
        <v>29</v>
      </c>
      <c r="AB572" t="s">
        <v>32</v>
      </c>
    </row>
    <row r="573" spans="1:28" outlineLevel="1" x14ac:dyDescent="0.45">
      <c r="A573">
        <v>8906199000</v>
      </c>
      <c r="B573" s="1">
        <v>44345</v>
      </c>
      <c r="C573" t="s">
        <v>4792</v>
      </c>
      <c r="D573" t="s">
        <v>4793</v>
      </c>
      <c r="E573" t="s">
        <v>154</v>
      </c>
      <c r="F573" t="s">
        <v>5651</v>
      </c>
      <c r="G573" t="s">
        <v>5667</v>
      </c>
      <c r="H573" s="9">
        <v>239358.64</v>
      </c>
      <c r="J573" t="s">
        <v>28</v>
      </c>
      <c r="K573" t="s">
        <v>29</v>
      </c>
      <c r="L573" t="s">
        <v>173</v>
      </c>
      <c r="M573" t="s">
        <v>29</v>
      </c>
      <c r="N573" t="s">
        <v>29</v>
      </c>
      <c r="O573" t="s">
        <v>29</v>
      </c>
      <c r="P573" t="s">
        <v>30</v>
      </c>
      <c r="Q573" t="s">
        <v>29</v>
      </c>
      <c r="R573" t="s">
        <v>29</v>
      </c>
      <c r="S573" t="s">
        <v>30</v>
      </c>
      <c r="T573" t="s">
        <v>30</v>
      </c>
      <c r="U573" t="s">
        <v>29</v>
      </c>
      <c r="V573" t="s">
        <v>30</v>
      </c>
      <c r="W573" t="s">
        <v>31</v>
      </c>
      <c r="X573" t="s">
        <v>29</v>
      </c>
      <c r="Y573" t="s">
        <v>29</v>
      </c>
      <c r="Z573" t="s">
        <v>29</v>
      </c>
      <c r="AA573" t="s">
        <v>29</v>
      </c>
      <c r="AB573" t="s">
        <v>32</v>
      </c>
    </row>
    <row r="574" spans="1:28" outlineLevel="1" x14ac:dyDescent="0.45">
      <c r="A574">
        <v>8833949009</v>
      </c>
      <c r="B574" s="1">
        <v>44345</v>
      </c>
      <c r="C574" t="s">
        <v>4409</v>
      </c>
      <c r="D574" t="s">
        <v>4410</v>
      </c>
      <c r="E574" t="s">
        <v>154</v>
      </c>
      <c r="F574" t="s">
        <v>5651</v>
      </c>
      <c r="G574" t="s">
        <v>5668</v>
      </c>
      <c r="H574" s="9">
        <v>237828</v>
      </c>
      <c r="I574" t="s">
        <v>35</v>
      </c>
      <c r="J574" t="s">
        <v>28</v>
      </c>
      <c r="K574" t="s">
        <v>29</v>
      </c>
      <c r="L574" t="s">
        <v>173</v>
      </c>
      <c r="M574" t="s">
        <v>29</v>
      </c>
      <c r="N574" t="s">
        <v>30</v>
      </c>
      <c r="O574" t="s">
        <v>29</v>
      </c>
      <c r="P574" t="s">
        <v>30</v>
      </c>
      <c r="Q574" t="s">
        <v>30</v>
      </c>
      <c r="R574" t="s">
        <v>30</v>
      </c>
      <c r="S574" t="s">
        <v>30</v>
      </c>
      <c r="T574" t="s">
        <v>30</v>
      </c>
      <c r="U574" t="s">
        <v>30</v>
      </c>
      <c r="V574" t="s">
        <v>30</v>
      </c>
      <c r="W574" t="s">
        <v>33</v>
      </c>
      <c r="X574" t="s">
        <v>29</v>
      </c>
      <c r="Y574" t="s">
        <v>29</v>
      </c>
      <c r="Z574" t="s">
        <v>29</v>
      </c>
      <c r="AA574" t="s">
        <v>29</v>
      </c>
      <c r="AB574" t="s">
        <v>32</v>
      </c>
    </row>
    <row r="575" spans="1:28" outlineLevel="1" x14ac:dyDescent="0.45">
      <c r="A575">
        <v>1098289002</v>
      </c>
      <c r="B575" s="1">
        <v>44329</v>
      </c>
      <c r="C575" t="s">
        <v>402</v>
      </c>
      <c r="D575" t="s">
        <v>403</v>
      </c>
      <c r="E575" t="s">
        <v>154</v>
      </c>
      <c r="F575" t="s">
        <v>5651</v>
      </c>
      <c r="G575" t="s">
        <v>5711</v>
      </c>
      <c r="H575" s="9">
        <v>234656</v>
      </c>
      <c r="I575" t="s">
        <v>369</v>
      </c>
      <c r="J575" t="s">
        <v>28</v>
      </c>
      <c r="K575" t="s">
        <v>29</v>
      </c>
      <c r="L575" t="s">
        <v>155</v>
      </c>
      <c r="M575" t="s">
        <v>29</v>
      </c>
      <c r="N575" t="s">
        <v>30</v>
      </c>
      <c r="O575" t="s">
        <v>30</v>
      </c>
      <c r="P575" t="s">
        <v>30</v>
      </c>
      <c r="Q575" t="s">
        <v>30</v>
      </c>
      <c r="R575" t="s">
        <v>30</v>
      </c>
      <c r="S575" t="s">
        <v>30</v>
      </c>
      <c r="T575" t="s">
        <v>30</v>
      </c>
      <c r="U575" t="s">
        <v>30</v>
      </c>
      <c r="V575" t="s">
        <v>30</v>
      </c>
      <c r="W575" t="s">
        <v>31</v>
      </c>
      <c r="X575" t="s">
        <v>29</v>
      </c>
      <c r="Y575" t="s">
        <v>30</v>
      </c>
      <c r="Z575" t="s">
        <v>29</v>
      </c>
      <c r="AA575" t="s">
        <v>29</v>
      </c>
      <c r="AB575" t="s">
        <v>32</v>
      </c>
    </row>
    <row r="576" spans="1:28" outlineLevel="1" x14ac:dyDescent="0.45">
      <c r="A576">
        <v>2368609008</v>
      </c>
      <c r="B576" s="1">
        <v>44331</v>
      </c>
      <c r="C576" t="s">
        <v>1024</v>
      </c>
      <c r="D576" t="s">
        <v>1025</v>
      </c>
      <c r="E576" t="s">
        <v>154</v>
      </c>
      <c r="F576" t="s">
        <v>5651</v>
      </c>
      <c r="G576" t="s">
        <v>5824</v>
      </c>
      <c r="H576" s="9">
        <v>232473.29</v>
      </c>
      <c r="J576" t="s">
        <v>28</v>
      </c>
      <c r="K576" t="s">
        <v>30</v>
      </c>
      <c r="L576" t="s">
        <v>173</v>
      </c>
      <c r="M576" t="s">
        <v>29</v>
      </c>
      <c r="N576" t="s">
        <v>30</v>
      </c>
      <c r="O576" t="s">
        <v>29</v>
      </c>
      <c r="P576" t="s">
        <v>30</v>
      </c>
      <c r="Q576" t="s">
        <v>30</v>
      </c>
      <c r="R576" t="s">
        <v>30</v>
      </c>
      <c r="S576" t="s">
        <v>30</v>
      </c>
      <c r="T576" t="s">
        <v>30</v>
      </c>
      <c r="U576" t="s">
        <v>30</v>
      </c>
      <c r="V576" t="s">
        <v>30</v>
      </c>
      <c r="W576" t="s">
        <v>31</v>
      </c>
      <c r="X576" t="s">
        <v>30</v>
      </c>
      <c r="Y576" t="s">
        <v>30</v>
      </c>
      <c r="Z576" t="s">
        <v>29</v>
      </c>
      <c r="AA576" t="s">
        <v>29</v>
      </c>
      <c r="AB576" t="s">
        <v>129</v>
      </c>
    </row>
    <row r="577" spans="1:28" outlineLevel="1" x14ac:dyDescent="0.45">
      <c r="A577">
        <v>2363749005</v>
      </c>
      <c r="B577" s="1">
        <v>44331</v>
      </c>
      <c r="C577" t="s">
        <v>993</v>
      </c>
      <c r="D577" t="s">
        <v>994</v>
      </c>
      <c r="E577" t="s">
        <v>154</v>
      </c>
      <c r="F577" t="s">
        <v>5651</v>
      </c>
      <c r="G577" t="s">
        <v>5820</v>
      </c>
      <c r="H577" s="9">
        <v>231939.15</v>
      </c>
      <c r="J577" t="s">
        <v>28</v>
      </c>
      <c r="K577" t="s">
        <v>29</v>
      </c>
      <c r="L577" t="s">
        <v>155</v>
      </c>
      <c r="M577" t="s">
        <v>30</v>
      </c>
      <c r="N577" t="s">
        <v>30</v>
      </c>
      <c r="O577" t="s">
        <v>30</v>
      </c>
      <c r="P577" t="s">
        <v>30</v>
      </c>
      <c r="Q577" t="s">
        <v>30</v>
      </c>
      <c r="R577" t="s">
        <v>30</v>
      </c>
      <c r="S577" t="s">
        <v>30</v>
      </c>
      <c r="T577" t="s">
        <v>30</v>
      </c>
      <c r="U577" t="s">
        <v>30</v>
      </c>
      <c r="V577" t="s">
        <v>30</v>
      </c>
      <c r="W577" t="s">
        <v>40</v>
      </c>
      <c r="X577" t="s">
        <v>29</v>
      </c>
      <c r="Y577" t="s">
        <v>30</v>
      </c>
      <c r="Z577" t="s">
        <v>29</v>
      </c>
      <c r="AA577" t="s">
        <v>30</v>
      </c>
      <c r="AB577" t="s">
        <v>32</v>
      </c>
    </row>
    <row r="578" spans="1:28" outlineLevel="1" x14ac:dyDescent="0.45">
      <c r="A578">
        <v>2493759006</v>
      </c>
      <c r="B578" s="1">
        <v>44332</v>
      </c>
      <c r="C578" t="s">
        <v>1193</v>
      </c>
      <c r="D578" t="s">
        <v>1194</v>
      </c>
      <c r="E578" t="s">
        <v>154</v>
      </c>
      <c r="F578" t="s">
        <v>5651</v>
      </c>
      <c r="G578" t="s">
        <v>5691</v>
      </c>
      <c r="H578" s="9">
        <v>226135.1</v>
      </c>
      <c r="J578" t="s">
        <v>28</v>
      </c>
      <c r="K578" t="s">
        <v>29</v>
      </c>
      <c r="L578" t="s">
        <v>155</v>
      </c>
      <c r="M578" t="s">
        <v>30</v>
      </c>
      <c r="N578" t="s">
        <v>29</v>
      </c>
      <c r="O578" t="s">
        <v>30</v>
      </c>
      <c r="P578" t="s">
        <v>29</v>
      </c>
      <c r="Q578" t="s">
        <v>30</v>
      </c>
      <c r="R578" t="s">
        <v>30</v>
      </c>
      <c r="S578" t="s">
        <v>30</v>
      </c>
      <c r="T578" t="s">
        <v>30</v>
      </c>
      <c r="U578" t="s">
        <v>29</v>
      </c>
      <c r="V578" t="s">
        <v>30</v>
      </c>
      <c r="W578" t="s">
        <v>40</v>
      </c>
      <c r="X578" t="s">
        <v>30</v>
      </c>
      <c r="Y578" t="s">
        <v>30</v>
      </c>
      <c r="Z578" t="s">
        <v>29</v>
      </c>
      <c r="AA578" t="s">
        <v>29</v>
      </c>
      <c r="AB578" t="s">
        <v>32</v>
      </c>
    </row>
    <row r="579" spans="1:28" outlineLevel="1" x14ac:dyDescent="0.45">
      <c r="A579">
        <v>8912279007</v>
      </c>
      <c r="B579" s="1">
        <v>44345</v>
      </c>
      <c r="C579" t="s">
        <v>4268</v>
      </c>
      <c r="D579" t="s">
        <v>4814</v>
      </c>
      <c r="E579" t="s">
        <v>154</v>
      </c>
      <c r="F579" t="s">
        <v>5651</v>
      </c>
      <c r="G579" t="s">
        <v>5728</v>
      </c>
      <c r="H579" s="9">
        <v>226128.28</v>
      </c>
      <c r="J579" t="s">
        <v>28</v>
      </c>
      <c r="K579" t="s">
        <v>29</v>
      </c>
      <c r="L579" t="s">
        <v>173</v>
      </c>
      <c r="M579" t="s">
        <v>29</v>
      </c>
      <c r="N579" t="s">
        <v>29</v>
      </c>
      <c r="O579" t="s">
        <v>30</v>
      </c>
      <c r="P579" t="s">
        <v>29</v>
      </c>
      <c r="Q579" t="s">
        <v>29</v>
      </c>
      <c r="R579" t="s">
        <v>29</v>
      </c>
      <c r="S579" t="s">
        <v>30</v>
      </c>
      <c r="T579" t="s">
        <v>30</v>
      </c>
      <c r="U579" t="s">
        <v>29</v>
      </c>
      <c r="V579" t="s">
        <v>30</v>
      </c>
      <c r="W579" t="s">
        <v>31</v>
      </c>
      <c r="X579" t="s">
        <v>29</v>
      </c>
      <c r="Y579" t="s">
        <v>29</v>
      </c>
      <c r="Z579" t="s">
        <v>29</v>
      </c>
      <c r="AA579" t="s">
        <v>29</v>
      </c>
      <c r="AB579" t="s">
        <v>43</v>
      </c>
    </row>
    <row r="580" spans="1:28" outlineLevel="1" x14ac:dyDescent="0.45">
      <c r="A580">
        <v>8824489000</v>
      </c>
      <c r="B580" s="1">
        <v>44345</v>
      </c>
      <c r="C580" t="s">
        <v>4358</v>
      </c>
      <c r="D580" t="s">
        <v>4359</v>
      </c>
      <c r="E580" t="s">
        <v>154</v>
      </c>
      <c r="F580" t="s">
        <v>5651</v>
      </c>
      <c r="G580" t="s">
        <v>6030</v>
      </c>
      <c r="H580" s="9">
        <v>225368</v>
      </c>
      <c r="J580" t="s">
        <v>28</v>
      </c>
      <c r="K580" t="s">
        <v>29</v>
      </c>
      <c r="L580" t="s">
        <v>173</v>
      </c>
      <c r="M580" t="s">
        <v>30</v>
      </c>
      <c r="N580" t="s">
        <v>30</v>
      </c>
      <c r="O580" t="s">
        <v>30</v>
      </c>
      <c r="P580" t="s">
        <v>30</v>
      </c>
      <c r="Q580" t="s">
        <v>30</v>
      </c>
      <c r="R580" t="s">
        <v>30</v>
      </c>
      <c r="S580" t="s">
        <v>30</v>
      </c>
      <c r="T580" t="s">
        <v>30</v>
      </c>
      <c r="U580" t="s">
        <v>30</v>
      </c>
      <c r="V580" t="s">
        <v>30</v>
      </c>
      <c r="W580" t="s">
        <v>31</v>
      </c>
      <c r="X580" t="s">
        <v>30</v>
      </c>
      <c r="Y580" t="s">
        <v>29</v>
      </c>
      <c r="Z580" t="s">
        <v>29</v>
      </c>
      <c r="AA580" t="s">
        <v>29</v>
      </c>
      <c r="AB580" t="s">
        <v>79</v>
      </c>
    </row>
    <row r="581" spans="1:28" outlineLevel="1" x14ac:dyDescent="0.45">
      <c r="A581">
        <v>9995029001</v>
      </c>
      <c r="B581" s="1">
        <v>44358</v>
      </c>
      <c r="C581" t="s">
        <v>5636</v>
      </c>
      <c r="D581" t="s">
        <v>5637</v>
      </c>
      <c r="E581" t="s">
        <v>154</v>
      </c>
      <c r="F581" t="s">
        <v>5651</v>
      </c>
      <c r="G581" t="s">
        <v>5885</v>
      </c>
      <c r="H581" s="9">
        <v>225145.60000000001</v>
      </c>
      <c r="J581" t="s">
        <v>28</v>
      </c>
      <c r="K581" t="s">
        <v>30</v>
      </c>
      <c r="L581" t="s">
        <v>173</v>
      </c>
      <c r="M581" t="s">
        <v>29</v>
      </c>
      <c r="N581" t="s">
        <v>30</v>
      </c>
      <c r="O581" t="s">
        <v>29</v>
      </c>
      <c r="P581" t="s">
        <v>30</v>
      </c>
      <c r="Q581" t="s">
        <v>30</v>
      </c>
      <c r="R581" t="s">
        <v>30</v>
      </c>
      <c r="S581" t="s">
        <v>30</v>
      </c>
      <c r="T581" t="s">
        <v>30</v>
      </c>
      <c r="U581" t="s">
        <v>30</v>
      </c>
      <c r="V581" t="s">
        <v>30</v>
      </c>
      <c r="W581" t="s">
        <v>31</v>
      </c>
      <c r="X581" t="s">
        <v>30</v>
      </c>
      <c r="Y581" t="s">
        <v>29</v>
      </c>
      <c r="Z581" t="s">
        <v>29</v>
      </c>
      <c r="AA581" t="s">
        <v>29</v>
      </c>
      <c r="AB581" t="s">
        <v>32</v>
      </c>
    </row>
    <row r="582" spans="1:28" outlineLevel="1" x14ac:dyDescent="0.45">
      <c r="A582">
        <v>7230509002</v>
      </c>
      <c r="B582" s="1">
        <v>44339</v>
      </c>
      <c r="C582" t="s">
        <v>2488</v>
      </c>
      <c r="D582" t="s">
        <v>2489</v>
      </c>
      <c r="E582" t="s">
        <v>154</v>
      </c>
      <c r="F582" t="s">
        <v>5651</v>
      </c>
      <c r="G582" t="s">
        <v>5827</v>
      </c>
      <c r="H582" s="9">
        <v>224083</v>
      </c>
      <c r="J582" t="s">
        <v>28</v>
      </c>
      <c r="K582" t="s">
        <v>30</v>
      </c>
      <c r="L582" t="s">
        <v>173</v>
      </c>
      <c r="M582" t="s">
        <v>29</v>
      </c>
      <c r="N582" t="s">
        <v>30</v>
      </c>
      <c r="O582" t="s">
        <v>29</v>
      </c>
      <c r="P582" t="s">
        <v>30</v>
      </c>
      <c r="Q582" t="s">
        <v>30</v>
      </c>
      <c r="R582" t="s">
        <v>30</v>
      </c>
      <c r="S582" t="s">
        <v>30</v>
      </c>
      <c r="T582" t="s">
        <v>30</v>
      </c>
      <c r="U582" t="s">
        <v>30</v>
      </c>
      <c r="V582" t="s">
        <v>30</v>
      </c>
      <c r="W582" t="s">
        <v>33</v>
      </c>
      <c r="X582" t="s">
        <v>30</v>
      </c>
      <c r="Y582" t="s">
        <v>30</v>
      </c>
      <c r="Z582" t="s">
        <v>29</v>
      </c>
      <c r="AA582" t="s">
        <v>29</v>
      </c>
      <c r="AB582" t="s">
        <v>38</v>
      </c>
    </row>
    <row r="583" spans="1:28" outlineLevel="1" x14ac:dyDescent="0.45">
      <c r="A583">
        <v>8984819002</v>
      </c>
      <c r="B583" s="1">
        <v>44345</v>
      </c>
      <c r="C583" t="s">
        <v>5159</v>
      </c>
      <c r="D583" t="s">
        <v>5160</v>
      </c>
      <c r="E583" t="s">
        <v>154</v>
      </c>
      <c r="F583" t="s">
        <v>5651</v>
      </c>
      <c r="G583" t="s">
        <v>5667</v>
      </c>
      <c r="H583" s="9">
        <v>221738.46</v>
      </c>
      <c r="J583" t="s">
        <v>28</v>
      </c>
      <c r="K583" t="s">
        <v>29</v>
      </c>
      <c r="L583" t="s">
        <v>173</v>
      </c>
      <c r="M583" t="s">
        <v>29</v>
      </c>
      <c r="N583" t="s">
        <v>30</v>
      </c>
      <c r="O583" t="s">
        <v>29</v>
      </c>
      <c r="P583" t="s">
        <v>30</v>
      </c>
      <c r="Q583" t="s">
        <v>30</v>
      </c>
      <c r="R583" t="s">
        <v>30</v>
      </c>
      <c r="S583" t="s">
        <v>30</v>
      </c>
      <c r="T583" t="s">
        <v>30</v>
      </c>
      <c r="U583" t="s">
        <v>30</v>
      </c>
      <c r="V583" t="s">
        <v>30</v>
      </c>
      <c r="W583" t="s">
        <v>31</v>
      </c>
      <c r="X583" t="s">
        <v>29</v>
      </c>
      <c r="Y583" t="s">
        <v>29</v>
      </c>
      <c r="Z583" t="s">
        <v>29</v>
      </c>
      <c r="AA583" t="s">
        <v>29</v>
      </c>
      <c r="AB583" t="s">
        <v>32</v>
      </c>
    </row>
    <row r="584" spans="1:28" outlineLevel="1" x14ac:dyDescent="0.45">
      <c r="A584">
        <v>8859589006</v>
      </c>
      <c r="B584" s="1">
        <v>44345</v>
      </c>
      <c r="C584" t="s">
        <v>4552</v>
      </c>
      <c r="D584" t="s">
        <v>4553</v>
      </c>
      <c r="E584" t="s">
        <v>154</v>
      </c>
      <c r="F584" t="s">
        <v>5651</v>
      </c>
      <c r="G584" t="s">
        <v>5827</v>
      </c>
      <c r="H584" s="9">
        <v>216479</v>
      </c>
      <c r="J584" t="s">
        <v>28</v>
      </c>
      <c r="K584" t="s">
        <v>29</v>
      </c>
      <c r="L584" t="s">
        <v>173</v>
      </c>
      <c r="M584" t="s">
        <v>29</v>
      </c>
      <c r="N584" t="s">
        <v>29</v>
      </c>
      <c r="O584" t="s">
        <v>29</v>
      </c>
      <c r="P584" t="s">
        <v>29</v>
      </c>
      <c r="Q584" t="s">
        <v>29</v>
      </c>
      <c r="R584" t="s">
        <v>29</v>
      </c>
      <c r="S584" t="s">
        <v>30</v>
      </c>
      <c r="T584" t="s">
        <v>30</v>
      </c>
      <c r="U584" t="s">
        <v>29</v>
      </c>
      <c r="V584" t="s">
        <v>30</v>
      </c>
      <c r="W584" t="s">
        <v>31</v>
      </c>
      <c r="X584" t="s">
        <v>30</v>
      </c>
      <c r="Y584" t="s">
        <v>29</v>
      </c>
      <c r="Z584" t="s">
        <v>29</v>
      </c>
      <c r="AA584" t="s">
        <v>29</v>
      </c>
      <c r="AB584" t="s">
        <v>32</v>
      </c>
    </row>
    <row r="585" spans="1:28" outlineLevel="1" x14ac:dyDescent="0.45">
      <c r="A585">
        <v>2738799006</v>
      </c>
      <c r="B585" s="1">
        <v>44334</v>
      </c>
      <c r="C585" t="s">
        <v>1501</v>
      </c>
      <c r="D585" t="s">
        <v>1502</v>
      </c>
      <c r="E585" t="s">
        <v>154</v>
      </c>
      <c r="F585" t="s">
        <v>5651</v>
      </c>
      <c r="G585" t="s">
        <v>5665</v>
      </c>
      <c r="H585" s="9">
        <v>208407.5</v>
      </c>
      <c r="J585" t="s">
        <v>28</v>
      </c>
      <c r="K585" t="s">
        <v>29</v>
      </c>
      <c r="L585" t="s">
        <v>155</v>
      </c>
      <c r="M585" t="s">
        <v>29</v>
      </c>
      <c r="N585" t="s">
        <v>30</v>
      </c>
      <c r="O585" t="s">
        <v>29</v>
      </c>
      <c r="P585" t="s">
        <v>30</v>
      </c>
      <c r="Q585" t="s">
        <v>30</v>
      </c>
      <c r="R585" t="s">
        <v>30</v>
      </c>
      <c r="S585" t="s">
        <v>30</v>
      </c>
      <c r="T585" t="s">
        <v>30</v>
      </c>
      <c r="U585" t="s">
        <v>30</v>
      </c>
      <c r="V585" t="s">
        <v>30</v>
      </c>
      <c r="W585" t="s">
        <v>60</v>
      </c>
      <c r="X585" t="s">
        <v>29</v>
      </c>
      <c r="Y585" t="s">
        <v>29</v>
      </c>
      <c r="Z585" t="s">
        <v>29</v>
      </c>
      <c r="AA585" t="s">
        <v>30</v>
      </c>
      <c r="AB585" t="s">
        <v>32</v>
      </c>
    </row>
    <row r="586" spans="1:28" outlineLevel="1" x14ac:dyDescent="0.45">
      <c r="A586">
        <v>8822379009</v>
      </c>
      <c r="B586" s="1">
        <v>44345</v>
      </c>
      <c r="C586" t="s">
        <v>4353</v>
      </c>
      <c r="D586" t="s">
        <v>3698</v>
      </c>
      <c r="E586" t="s">
        <v>154</v>
      </c>
      <c r="F586" t="s">
        <v>5651</v>
      </c>
      <c r="G586" t="s">
        <v>5885</v>
      </c>
      <c r="H586" s="9">
        <v>207425.5</v>
      </c>
      <c r="J586" t="s">
        <v>28</v>
      </c>
      <c r="K586" t="s">
        <v>30</v>
      </c>
      <c r="L586" t="s">
        <v>173</v>
      </c>
      <c r="M586" t="s">
        <v>29</v>
      </c>
      <c r="N586" t="s">
        <v>30</v>
      </c>
      <c r="O586" t="s">
        <v>30</v>
      </c>
      <c r="P586" t="s">
        <v>30</v>
      </c>
      <c r="Q586" t="s">
        <v>30</v>
      </c>
      <c r="R586" t="s">
        <v>30</v>
      </c>
      <c r="S586" t="s">
        <v>30</v>
      </c>
      <c r="T586" t="s">
        <v>30</v>
      </c>
      <c r="U586" t="s">
        <v>30</v>
      </c>
      <c r="V586" t="s">
        <v>30</v>
      </c>
      <c r="W586" t="s">
        <v>31</v>
      </c>
      <c r="X586" t="s">
        <v>30</v>
      </c>
      <c r="Y586" t="s">
        <v>29</v>
      </c>
      <c r="Z586" t="s">
        <v>29</v>
      </c>
      <c r="AA586" t="s">
        <v>29</v>
      </c>
      <c r="AB586" t="s">
        <v>102</v>
      </c>
    </row>
    <row r="587" spans="1:28" outlineLevel="1" x14ac:dyDescent="0.45">
      <c r="A587">
        <v>7626848903</v>
      </c>
      <c r="B587" s="1">
        <v>44323</v>
      </c>
      <c r="C587" t="s">
        <v>3553</v>
      </c>
      <c r="D587" t="s">
        <v>3554</v>
      </c>
      <c r="E587" t="s">
        <v>154</v>
      </c>
      <c r="F587" t="s">
        <v>5651</v>
      </c>
      <c r="G587" t="s">
        <v>5743</v>
      </c>
      <c r="H587" s="9">
        <v>205093.22</v>
      </c>
      <c r="I587" t="s">
        <v>589</v>
      </c>
      <c r="J587" t="s">
        <v>28</v>
      </c>
      <c r="K587" t="s">
        <v>29</v>
      </c>
      <c r="L587" t="s">
        <v>173</v>
      </c>
      <c r="M587" t="s">
        <v>30</v>
      </c>
      <c r="N587" t="s">
        <v>30</v>
      </c>
      <c r="O587" t="s">
        <v>30</v>
      </c>
      <c r="P587" t="s">
        <v>30</v>
      </c>
      <c r="Q587" t="s">
        <v>30</v>
      </c>
      <c r="R587" t="s">
        <v>30</v>
      </c>
      <c r="S587" t="s">
        <v>30</v>
      </c>
      <c r="T587" t="s">
        <v>30</v>
      </c>
      <c r="U587" t="s">
        <v>30</v>
      </c>
      <c r="V587" t="s">
        <v>30</v>
      </c>
      <c r="W587" t="s">
        <v>31</v>
      </c>
      <c r="X587" t="s">
        <v>29</v>
      </c>
      <c r="Y587" t="s">
        <v>30</v>
      </c>
      <c r="Z587" t="s">
        <v>29</v>
      </c>
      <c r="AA587" t="s">
        <v>29</v>
      </c>
      <c r="AB587" t="s">
        <v>32</v>
      </c>
    </row>
    <row r="588" spans="1:28" outlineLevel="1" x14ac:dyDescent="0.45">
      <c r="A588">
        <v>8960589000</v>
      </c>
      <c r="B588" s="1">
        <v>44345</v>
      </c>
      <c r="C588" t="s">
        <v>5027</v>
      </c>
      <c r="D588" t="s">
        <v>5028</v>
      </c>
      <c r="E588" t="s">
        <v>154</v>
      </c>
      <c r="F588" t="s">
        <v>5651</v>
      </c>
      <c r="G588" t="s">
        <v>6030</v>
      </c>
      <c r="H588" s="9">
        <v>200048.04</v>
      </c>
      <c r="J588" t="s">
        <v>28</v>
      </c>
      <c r="K588" t="s">
        <v>30</v>
      </c>
      <c r="L588" t="s">
        <v>173</v>
      </c>
      <c r="M588" t="s">
        <v>29</v>
      </c>
      <c r="N588" t="s">
        <v>30</v>
      </c>
      <c r="O588" t="s">
        <v>29</v>
      </c>
      <c r="P588" t="s">
        <v>30</v>
      </c>
      <c r="Q588" t="s">
        <v>29</v>
      </c>
      <c r="R588" t="s">
        <v>30</v>
      </c>
      <c r="S588" t="s">
        <v>30</v>
      </c>
      <c r="T588" t="s">
        <v>30</v>
      </c>
      <c r="U588" t="s">
        <v>30</v>
      </c>
      <c r="V588" t="s">
        <v>30</v>
      </c>
      <c r="W588" t="s">
        <v>40</v>
      </c>
      <c r="X588" t="s">
        <v>30</v>
      </c>
      <c r="Y588" t="s">
        <v>29</v>
      </c>
      <c r="Z588" t="s">
        <v>29</v>
      </c>
      <c r="AA588" t="s">
        <v>29</v>
      </c>
      <c r="AB588" t="s">
        <v>43</v>
      </c>
    </row>
    <row r="589" spans="1:28" outlineLevel="1" x14ac:dyDescent="0.45">
      <c r="A589">
        <v>2353049003</v>
      </c>
      <c r="B589" s="1">
        <v>44331</v>
      </c>
      <c r="C589" t="s">
        <v>940</v>
      </c>
      <c r="D589" t="s">
        <v>941</v>
      </c>
      <c r="E589" t="s">
        <v>154</v>
      </c>
      <c r="F589" t="s">
        <v>5651</v>
      </c>
      <c r="G589" t="s">
        <v>5668</v>
      </c>
      <c r="H589" s="9">
        <v>199749</v>
      </c>
      <c r="J589" t="s">
        <v>28</v>
      </c>
      <c r="K589" t="s">
        <v>29</v>
      </c>
      <c r="L589" t="s">
        <v>173</v>
      </c>
      <c r="M589" t="s">
        <v>29</v>
      </c>
      <c r="N589" t="s">
        <v>29</v>
      </c>
      <c r="O589" t="s">
        <v>29</v>
      </c>
      <c r="P589" t="s">
        <v>29</v>
      </c>
      <c r="Q589" t="s">
        <v>29</v>
      </c>
      <c r="R589" t="s">
        <v>29</v>
      </c>
      <c r="S589" t="s">
        <v>30</v>
      </c>
      <c r="T589" t="s">
        <v>30</v>
      </c>
      <c r="U589" t="s">
        <v>29</v>
      </c>
      <c r="V589" t="s">
        <v>30</v>
      </c>
      <c r="W589" t="s">
        <v>33</v>
      </c>
      <c r="X589" t="s">
        <v>29</v>
      </c>
      <c r="Y589" t="s">
        <v>29</v>
      </c>
      <c r="Z589" t="s">
        <v>29</v>
      </c>
      <c r="AA589" t="s">
        <v>30</v>
      </c>
      <c r="AB589" t="s">
        <v>32</v>
      </c>
    </row>
    <row r="590" spans="1:28" outlineLevel="1" x14ac:dyDescent="0.45">
      <c r="A590">
        <v>2482849003</v>
      </c>
      <c r="B590" s="1">
        <v>44332</v>
      </c>
      <c r="C590" t="s">
        <v>1141</v>
      </c>
      <c r="D590" t="s">
        <v>1142</v>
      </c>
      <c r="E590" t="s">
        <v>154</v>
      </c>
      <c r="F590" t="s">
        <v>5651</v>
      </c>
      <c r="G590" t="s">
        <v>5810</v>
      </c>
      <c r="H590" s="9">
        <v>197698</v>
      </c>
      <c r="J590" t="s">
        <v>28</v>
      </c>
      <c r="K590" t="s">
        <v>30</v>
      </c>
      <c r="L590" t="s">
        <v>275</v>
      </c>
      <c r="M590" t="s">
        <v>29</v>
      </c>
      <c r="N590" t="s">
        <v>30</v>
      </c>
      <c r="O590" t="s">
        <v>30</v>
      </c>
      <c r="P590" t="s">
        <v>30</v>
      </c>
      <c r="Q590" t="s">
        <v>30</v>
      </c>
      <c r="R590" t="s">
        <v>30</v>
      </c>
      <c r="S590" t="s">
        <v>30</v>
      </c>
      <c r="T590" t="s">
        <v>30</v>
      </c>
      <c r="U590" t="s">
        <v>30</v>
      </c>
      <c r="V590" t="s">
        <v>30</v>
      </c>
      <c r="W590" t="s">
        <v>31</v>
      </c>
      <c r="X590" t="s">
        <v>30</v>
      </c>
      <c r="Y590" t="s">
        <v>30</v>
      </c>
      <c r="Z590" t="s">
        <v>29</v>
      </c>
      <c r="AA590" t="s">
        <v>30</v>
      </c>
      <c r="AB590" t="s">
        <v>32</v>
      </c>
    </row>
    <row r="591" spans="1:28" outlineLevel="1" x14ac:dyDescent="0.45">
      <c r="A591">
        <v>2736529002</v>
      </c>
      <c r="B591" s="1">
        <v>44334</v>
      </c>
      <c r="C591" t="s">
        <v>1489</v>
      </c>
      <c r="D591" t="s">
        <v>1490</v>
      </c>
      <c r="E591" t="s">
        <v>154</v>
      </c>
      <c r="F591" t="s">
        <v>5651</v>
      </c>
      <c r="G591" t="s">
        <v>5704</v>
      </c>
      <c r="H591" s="9">
        <v>195757</v>
      </c>
      <c r="J591" t="s">
        <v>28</v>
      </c>
      <c r="K591" t="s">
        <v>29</v>
      </c>
      <c r="L591" t="s">
        <v>155</v>
      </c>
      <c r="M591" t="s">
        <v>30</v>
      </c>
      <c r="N591" t="s">
        <v>30</v>
      </c>
      <c r="O591" t="s">
        <v>29</v>
      </c>
      <c r="P591" t="s">
        <v>30</v>
      </c>
      <c r="Q591" t="s">
        <v>30</v>
      </c>
      <c r="R591" t="s">
        <v>30</v>
      </c>
      <c r="S591" t="s">
        <v>30</v>
      </c>
      <c r="T591" t="s">
        <v>30</v>
      </c>
      <c r="U591" t="s">
        <v>30</v>
      </c>
      <c r="V591" t="s">
        <v>30</v>
      </c>
      <c r="W591" t="s">
        <v>33</v>
      </c>
      <c r="X591" t="s">
        <v>29</v>
      </c>
      <c r="Y591" t="s">
        <v>30</v>
      </c>
      <c r="Z591" t="s">
        <v>29</v>
      </c>
      <c r="AA591" t="s">
        <v>29</v>
      </c>
      <c r="AB591" t="s">
        <v>32</v>
      </c>
    </row>
    <row r="592" spans="1:28" outlineLevel="1" x14ac:dyDescent="0.45">
      <c r="A592">
        <v>4887259000</v>
      </c>
      <c r="B592" s="1">
        <v>44336</v>
      </c>
      <c r="C592" t="s">
        <v>1973</v>
      </c>
      <c r="D592" t="s">
        <v>1974</v>
      </c>
      <c r="E592" t="s">
        <v>154</v>
      </c>
      <c r="F592" t="s">
        <v>5651</v>
      </c>
      <c r="G592" t="s">
        <v>5667</v>
      </c>
      <c r="H592" s="9">
        <v>195726</v>
      </c>
      <c r="J592" t="s">
        <v>28</v>
      </c>
      <c r="K592" t="s">
        <v>29</v>
      </c>
      <c r="L592" t="s">
        <v>173</v>
      </c>
      <c r="M592" t="s">
        <v>29</v>
      </c>
      <c r="N592" t="s">
        <v>29</v>
      </c>
      <c r="O592" t="s">
        <v>29</v>
      </c>
      <c r="P592" t="s">
        <v>30</v>
      </c>
      <c r="Q592" t="s">
        <v>29</v>
      </c>
      <c r="R592" t="s">
        <v>30</v>
      </c>
      <c r="S592" t="s">
        <v>30</v>
      </c>
      <c r="T592" t="s">
        <v>30</v>
      </c>
      <c r="U592" t="s">
        <v>29</v>
      </c>
      <c r="V592" t="s">
        <v>30</v>
      </c>
      <c r="W592" t="s">
        <v>60</v>
      </c>
      <c r="X592" t="s">
        <v>29</v>
      </c>
      <c r="Y592" t="s">
        <v>30</v>
      </c>
      <c r="Z592" t="s">
        <v>29</v>
      </c>
      <c r="AA592" t="s">
        <v>29</v>
      </c>
      <c r="AB592" t="s">
        <v>38</v>
      </c>
    </row>
    <row r="593" spans="1:28" outlineLevel="1" x14ac:dyDescent="0.45">
      <c r="A593">
        <v>4903229003</v>
      </c>
      <c r="B593" s="1">
        <v>44336</v>
      </c>
      <c r="C593" t="s">
        <v>2060</v>
      </c>
      <c r="D593" t="s">
        <v>2061</v>
      </c>
      <c r="E593" t="s">
        <v>154</v>
      </c>
      <c r="F593" t="s">
        <v>5651</v>
      </c>
      <c r="G593" t="s">
        <v>5918</v>
      </c>
      <c r="H593" s="9">
        <v>195427</v>
      </c>
      <c r="J593" t="s">
        <v>28</v>
      </c>
      <c r="K593" t="s">
        <v>29</v>
      </c>
      <c r="L593" t="s">
        <v>275</v>
      </c>
      <c r="M593" t="s">
        <v>29</v>
      </c>
      <c r="N593" t="s">
        <v>29</v>
      </c>
      <c r="O593" t="s">
        <v>29</v>
      </c>
      <c r="P593" t="s">
        <v>30</v>
      </c>
      <c r="Q593" t="s">
        <v>29</v>
      </c>
      <c r="R593" t="s">
        <v>29</v>
      </c>
      <c r="S593" t="s">
        <v>30</v>
      </c>
      <c r="T593" t="s">
        <v>30</v>
      </c>
      <c r="U593" t="s">
        <v>29</v>
      </c>
      <c r="V593" t="s">
        <v>30</v>
      </c>
      <c r="W593" t="s">
        <v>40</v>
      </c>
      <c r="X593" t="s">
        <v>29</v>
      </c>
      <c r="Y593" t="s">
        <v>30</v>
      </c>
      <c r="Z593" t="s">
        <v>29</v>
      </c>
      <c r="AA593" t="s">
        <v>29</v>
      </c>
      <c r="AB593" t="s">
        <v>32</v>
      </c>
    </row>
    <row r="594" spans="1:28" outlineLevel="1" x14ac:dyDescent="0.45">
      <c r="A594">
        <v>7630818908</v>
      </c>
      <c r="B594" s="1">
        <v>44323</v>
      </c>
      <c r="C594" t="s">
        <v>3569</v>
      </c>
      <c r="D594" t="s">
        <v>3570</v>
      </c>
      <c r="E594" t="s">
        <v>154</v>
      </c>
      <c r="F594" t="s">
        <v>5651</v>
      </c>
      <c r="G594" t="s">
        <v>5704</v>
      </c>
      <c r="H594" s="9">
        <v>194311</v>
      </c>
      <c r="J594" t="s">
        <v>28</v>
      </c>
      <c r="K594" t="s">
        <v>29</v>
      </c>
      <c r="L594" t="s">
        <v>155</v>
      </c>
      <c r="M594" t="s">
        <v>30</v>
      </c>
      <c r="N594" t="s">
        <v>30</v>
      </c>
      <c r="O594" t="s">
        <v>30</v>
      </c>
      <c r="P594" t="s">
        <v>30</v>
      </c>
      <c r="Q594" t="s">
        <v>30</v>
      </c>
      <c r="R594" t="s">
        <v>30</v>
      </c>
      <c r="S594" t="s">
        <v>30</v>
      </c>
      <c r="T594" t="s">
        <v>30</v>
      </c>
      <c r="U594" t="s">
        <v>30</v>
      </c>
      <c r="V594" t="s">
        <v>30</v>
      </c>
      <c r="W594" t="s">
        <v>40</v>
      </c>
      <c r="X594" t="s">
        <v>29</v>
      </c>
      <c r="Y594" t="s">
        <v>30</v>
      </c>
      <c r="Z594" t="s">
        <v>29</v>
      </c>
      <c r="AA594" t="s">
        <v>29</v>
      </c>
      <c r="AB594" t="s">
        <v>32</v>
      </c>
    </row>
    <row r="595" spans="1:28" outlineLevel="1" x14ac:dyDescent="0.45">
      <c r="A595">
        <v>8831199005</v>
      </c>
      <c r="B595" s="1">
        <v>44345</v>
      </c>
      <c r="C595" t="s">
        <v>4389</v>
      </c>
      <c r="D595" t="s">
        <v>4390</v>
      </c>
      <c r="E595" t="s">
        <v>154</v>
      </c>
      <c r="F595" t="s">
        <v>5651</v>
      </c>
      <c r="G595" t="s">
        <v>5704</v>
      </c>
      <c r="H595" s="9">
        <v>188153.96</v>
      </c>
      <c r="J595" t="s">
        <v>28</v>
      </c>
      <c r="K595" t="s">
        <v>29</v>
      </c>
      <c r="L595" t="s">
        <v>155</v>
      </c>
      <c r="M595" t="s">
        <v>30</v>
      </c>
      <c r="N595" t="s">
        <v>30</v>
      </c>
      <c r="O595" t="s">
        <v>30</v>
      </c>
      <c r="P595" t="s">
        <v>30</v>
      </c>
      <c r="Q595" t="s">
        <v>30</v>
      </c>
      <c r="R595" t="s">
        <v>30</v>
      </c>
      <c r="S595" t="s">
        <v>30</v>
      </c>
      <c r="T595" t="s">
        <v>30</v>
      </c>
      <c r="U595" t="s">
        <v>30</v>
      </c>
      <c r="V595" t="s">
        <v>30</v>
      </c>
      <c r="W595" t="s">
        <v>31</v>
      </c>
      <c r="X595" t="s">
        <v>29</v>
      </c>
      <c r="Y595" t="s">
        <v>29</v>
      </c>
      <c r="Z595" t="s">
        <v>29</v>
      </c>
      <c r="AA595" t="s">
        <v>29</v>
      </c>
      <c r="AB595" t="s">
        <v>32</v>
      </c>
    </row>
    <row r="596" spans="1:28" outlineLevel="1" x14ac:dyDescent="0.45">
      <c r="A596">
        <v>5230289009</v>
      </c>
      <c r="B596" s="1">
        <v>44337</v>
      </c>
      <c r="C596" t="s">
        <v>2227</v>
      </c>
      <c r="D596" t="s">
        <v>2228</v>
      </c>
      <c r="E596" t="s">
        <v>154</v>
      </c>
      <c r="F596" t="s">
        <v>5651</v>
      </c>
      <c r="G596" t="s">
        <v>5936</v>
      </c>
      <c r="H596" s="9">
        <v>188114</v>
      </c>
      <c r="J596" t="s">
        <v>28</v>
      </c>
      <c r="K596" t="s">
        <v>29</v>
      </c>
      <c r="L596" t="s">
        <v>275</v>
      </c>
      <c r="M596" t="s">
        <v>29</v>
      </c>
      <c r="N596" t="s">
        <v>29</v>
      </c>
      <c r="O596" t="s">
        <v>29</v>
      </c>
      <c r="P596" t="s">
        <v>30</v>
      </c>
      <c r="Q596" t="s">
        <v>29</v>
      </c>
      <c r="R596" t="s">
        <v>30</v>
      </c>
      <c r="S596" t="s">
        <v>30</v>
      </c>
      <c r="T596" t="s">
        <v>30</v>
      </c>
      <c r="U596" t="s">
        <v>30</v>
      </c>
      <c r="V596" t="s">
        <v>30</v>
      </c>
      <c r="W596" t="s">
        <v>33</v>
      </c>
      <c r="X596" t="s">
        <v>29</v>
      </c>
      <c r="Y596" t="s">
        <v>30</v>
      </c>
      <c r="Z596" t="s">
        <v>29</v>
      </c>
      <c r="AA596" t="s">
        <v>30</v>
      </c>
      <c r="AB596" t="s">
        <v>32</v>
      </c>
    </row>
    <row r="597" spans="1:28" outlineLevel="1" x14ac:dyDescent="0.45">
      <c r="A597">
        <v>5219909004</v>
      </c>
      <c r="B597" s="1">
        <v>44337</v>
      </c>
      <c r="C597" t="s">
        <v>2167</v>
      </c>
      <c r="D597" t="s">
        <v>2168</v>
      </c>
      <c r="E597" t="s">
        <v>154</v>
      </c>
      <c r="F597" t="s">
        <v>5651</v>
      </c>
      <c r="G597" t="s">
        <v>5918</v>
      </c>
      <c r="H597" s="9">
        <v>187312.06</v>
      </c>
      <c r="J597" t="s">
        <v>28</v>
      </c>
      <c r="K597" t="s">
        <v>29</v>
      </c>
      <c r="L597" t="s">
        <v>275</v>
      </c>
      <c r="M597" t="s">
        <v>30</v>
      </c>
      <c r="N597" t="s">
        <v>29</v>
      </c>
      <c r="O597" t="s">
        <v>29</v>
      </c>
      <c r="P597" t="s">
        <v>29</v>
      </c>
      <c r="Q597" t="s">
        <v>30</v>
      </c>
      <c r="R597" t="s">
        <v>30</v>
      </c>
      <c r="S597" t="s">
        <v>30</v>
      </c>
      <c r="T597" t="s">
        <v>30</v>
      </c>
      <c r="U597" t="s">
        <v>30</v>
      </c>
      <c r="V597" t="s">
        <v>30</v>
      </c>
      <c r="W597" t="s">
        <v>31</v>
      </c>
      <c r="X597" t="s">
        <v>29</v>
      </c>
      <c r="Y597" t="s">
        <v>30</v>
      </c>
      <c r="Z597" t="s">
        <v>29</v>
      </c>
      <c r="AA597" t="s">
        <v>29</v>
      </c>
      <c r="AB597" t="s">
        <v>32</v>
      </c>
    </row>
    <row r="598" spans="1:28" outlineLevel="1" x14ac:dyDescent="0.45">
      <c r="A598">
        <v>7529858904</v>
      </c>
      <c r="B598" s="1">
        <v>44323</v>
      </c>
      <c r="C598" t="s">
        <v>2764</v>
      </c>
      <c r="D598" t="s">
        <v>2765</v>
      </c>
      <c r="E598" t="s">
        <v>154</v>
      </c>
      <c r="F598" t="s">
        <v>5651</v>
      </c>
      <c r="G598" t="s">
        <v>5918</v>
      </c>
      <c r="H598" s="9">
        <v>186392.42</v>
      </c>
      <c r="I598" t="s">
        <v>432</v>
      </c>
      <c r="J598" t="s">
        <v>28</v>
      </c>
      <c r="K598" t="s">
        <v>29</v>
      </c>
      <c r="L598" t="s">
        <v>275</v>
      </c>
      <c r="M598" t="s">
        <v>29</v>
      </c>
      <c r="N598" t="s">
        <v>29</v>
      </c>
      <c r="O598" t="s">
        <v>30</v>
      </c>
      <c r="P598" t="s">
        <v>30</v>
      </c>
      <c r="Q598" t="s">
        <v>30</v>
      </c>
      <c r="R598" t="s">
        <v>30</v>
      </c>
      <c r="S598" t="s">
        <v>30</v>
      </c>
      <c r="T598" t="s">
        <v>30</v>
      </c>
      <c r="U598" t="s">
        <v>30</v>
      </c>
      <c r="V598" t="s">
        <v>30</v>
      </c>
      <c r="W598" t="s">
        <v>31</v>
      </c>
      <c r="X598" t="s">
        <v>29</v>
      </c>
      <c r="Y598" t="s">
        <v>30</v>
      </c>
      <c r="Z598" t="s">
        <v>29</v>
      </c>
      <c r="AA598" t="s">
        <v>29</v>
      </c>
      <c r="AB598" t="s">
        <v>32</v>
      </c>
    </row>
    <row r="599" spans="1:28" outlineLevel="1" x14ac:dyDescent="0.45">
      <c r="A599">
        <v>2358799004</v>
      </c>
      <c r="B599" s="1">
        <v>44331</v>
      </c>
      <c r="C599" t="s">
        <v>970</v>
      </c>
      <c r="D599" t="s">
        <v>971</v>
      </c>
      <c r="E599" t="s">
        <v>154</v>
      </c>
      <c r="F599" t="s">
        <v>5651</v>
      </c>
      <c r="G599" t="s">
        <v>5668</v>
      </c>
      <c r="H599" s="9">
        <v>186039.5</v>
      </c>
      <c r="J599" t="s">
        <v>28</v>
      </c>
      <c r="K599" t="s">
        <v>29</v>
      </c>
      <c r="L599" t="s">
        <v>173</v>
      </c>
      <c r="M599" t="s">
        <v>30</v>
      </c>
      <c r="N599" t="s">
        <v>30</v>
      </c>
      <c r="O599" t="s">
        <v>30</v>
      </c>
      <c r="P599" t="s">
        <v>30</v>
      </c>
      <c r="Q599" t="s">
        <v>30</v>
      </c>
      <c r="R599" t="s">
        <v>30</v>
      </c>
      <c r="S599" t="s">
        <v>30</v>
      </c>
      <c r="T599" t="s">
        <v>30</v>
      </c>
      <c r="U599" t="s">
        <v>30</v>
      </c>
      <c r="V599" t="s">
        <v>30</v>
      </c>
      <c r="W599" t="s">
        <v>40</v>
      </c>
      <c r="X599" t="s">
        <v>29</v>
      </c>
      <c r="Y599" t="s">
        <v>30</v>
      </c>
      <c r="Z599" t="s">
        <v>29</v>
      </c>
      <c r="AA599" t="s">
        <v>29</v>
      </c>
      <c r="AB599" t="s">
        <v>32</v>
      </c>
    </row>
    <row r="600" spans="1:28" outlineLevel="1" x14ac:dyDescent="0.45">
      <c r="A600">
        <v>7636538908</v>
      </c>
      <c r="B600" s="1">
        <v>44323</v>
      </c>
      <c r="C600" t="s">
        <v>3618</v>
      </c>
      <c r="D600" t="s">
        <v>3619</v>
      </c>
      <c r="E600" t="s">
        <v>154</v>
      </c>
      <c r="F600" t="s">
        <v>5651</v>
      </c>
      <c r="G600" t="s">
        <v>5704</v>
      </c>
      <c r="H600" s="9">
        <v>184262.62</v>
      </c>
      <c r="I600" t="s">
        <v>618</v>
      </c>
      <c r="J600" t="s">
        <v>28</v>
      </c>
      <c r="K600" t="s">
        <v>29</v>
      </c>
      <c r="L600" t="s">
        <v>155</v>
      </c>
      <c r="M600" t="s">
        <v>29</v>
      </c>
      <c r="N600" t="s">
        <v>29</v>
      </c>
      <c r="O600" t="s">
        <v>30</v>
      </c>
      <c r="P600" t="s">
        <v>30</v>
      </c>
      <c r="Q600" t="s">
        <v>29</v>
      </c>
      <c r="R600" t="s">
        <v>30</v>
      </c>
      <c r="S600" t="s">
        <v>30</v>
      </c>
      <c r="T600" t="s">
        <v>30</v>
      </c>
      <c r="U600" t="s">
        <v>30</v>
      </c>
      <c r="V600" t="s">
        <v>30</v>
      </c>
      <c r="W600" t="s">
        <v>40</v>
      </c>
      <c r="X600" t="s">
        <v>29</v>
      </c>
      <c r="Y600" t="s">
        <v>29</v>
      </c>
      <c r="Z600" t="s">
        <v>29</v>
      </c>
      <c r="AA600" t="s">
        <v>30</v>
      </c>
      <c r="AB600" t="s">
        <v>32</v>
      </c>
    </row>
    <row r="601" spans="1:28" outlineLevel="1" x14ac:dyDescent="0.45">
      <c r="A601">
        <v>9885659001</v>
      </c>
      <c r="B601" s="1">
        <v>44351</v>
      </c>
      <c r="C601" t="s">
        <v>5268</v>
      </c>
      <c r="D601" t="s">
        <v>5269</v>
      </c>
      <c r="E601" t="s">
        <v>154</v>
      </c>
      <c r="F601" t="s">
        <v>5651</v>
      </c>
      <c r="G601" t="s">
        <v>5704</v>
      </c>
      <c r="H601" s="9">
        <v>183552</v>
      </c>
      <c r="J601" t="s">
        <v>28</v>
      </c>
      <c r="K601" t="s">
        <v>29</v>
      </c>
      <c r="L601" t="s">
        <v>155</v>
      </c>
      <c r="M601" t="s">
        <v>30</v>
      </c>
      <c r="N601" t="s">
        <v>30</v>
      </c>
      <c r="O601" t="s">
        <v>30</v>
      </c>
      <c r="P601" t="s">
        <v>30</v>
      </c>
      <c r="Q601" t="s">
        <v>30</v>
      </c>
      <c r="R601" t="s">
        <v>30</v>
      </c>
      <c r="S601" t="s">
        <v>30</v>
      </c>
      <c r="T601" t="s">
        <v>30</v>
      </c>
      <c r="U601" t="s">
        <v>30</v>
      </c>
      <c r="V601" t="s">
        <v>30</v>
      </c>
      <c r="W601" t="s">
        <v>31</v>
      </c>
      <c r="X601" t="s">
        <v>29</v>
      </c>
      <c r="Y601" t="s">
        <v>29</v>
      </c>
      <c r="Z601" t="s">
        <v>29</v>
      </c>
      <c r="AA601" t="s">
        <v>29</v>
      </c>
      <c r="AB601" t="s">
        <v>32</v>
      </c>
    </row>
    <row r="602" spans="1:28" outlineLevel="1" x14ac:dyDescent="0.45">
      <c r="A602">
        <v>8947899005</v>
      </c>
      <c r="B602" s="1">
        <v>44345</v>
      </c>
      <c r="C602" t="s">
        <v>4975</v>
      </c>
      <c r="D602" t="s">
        <v>4976</v>
      </c>
      <c r="E602" t="s">
        <v>154</v>
      </c>
      <c r="F602" t="s">
        <v>5651</v>
      </c>
      <c r="G602" t="s">
        <v>5848</v>
      </c>
      <c r="H602" s="9">
        <v>178646.6</v>
      </c>
      <c r="J602" t="s">
        <v>28</v>
      </c>
      <c r="K602" t="s">
        <v>29</v>
      </c>
      <c r="L602" t="s">
        <v>173</v>
      </c>
      <c r="M602" t="s">
        <v>30</v>
      </c>
      <c r="N602" t="s">
        <v>30</v>
      </c>
      <c r="O602" t="s">
        <v>29</v>
      </c>
      <c r="P602" t="s">
        <v>30</v>
      </c>
      <c r="Q602" t="s">
        <v>30</v>
      </c>
      <c r="R602" t="s">
        <v>30</v>
      </c>
      <c r="S602" t="s">
        <v>30</v>
      </c>
      <c r="T602" t="s">
        <v>30</v>
      </c>
      <c r="U602" t="s">
        <v>30</v>
      </c>
      <c r="V602" t="s">
        <v>30</v>
      </c>
      <c r="W602" t="s">
        <v>31</v>
      </c>
      <c r="X602" t="s">
        <v>29</v>
      </c>
      <c r="Y602" t="s">
        <v>29</v>
      </c>
      <c r="Z602" t="s">
        <v>29</v>
      </c>
      <c r="AA602" t="s">
        <v>29</v>
      </c>
      <c r="AB602" t="s">
        <v>32</v>
      </c>
    </row>
    <row r="603" spans="1:28" outlineLevel="1" x14ac:dyDescent="0.45">
      <c r="A603">
        <v>7663298903</v>
      </c>
      <c r="B603" s="1">
        <v>44323</v>
      </c>
      <c r="C603" t="s">
        <v>3776</v>
      </c>
      <c r="D603" t="s">
        <v>2765</v>
      </c>
      <c r="E603" t="s">
        <v>154</v>
      </c>
      <c r="F603" t="s">
        <v>5651</v>
      </c>
      <c r="G603" t="s">
        <v>5918</v>
      </c>
      <c r="H603" s="9">
        <v>178255.46</v>
      </c>
      <c r="I603" t="s">
        <v>432</v>
      </c>
      <c r="J603" t="s">
        <v>28</v>
      </c>
      <c r="K603" t="s">
        <v>29</v>
      </c>
      <c r="L603" t="s">
        <v>275</v>
      </c>
      <c r="M603" t="s">
        <v>29</v>
      </c>
      <c r="N603" t="s">
        <v>29</v>
      </c>
      <c r="O603" t="s">
        <v>30</v>
      </c>
      <c r="P603" t="s">
        <v>30</v>
      </c>
      <c r="Q603" t="s">
        <v>30</v>
      </c>
      <c r="R603" t="s">
        <v>30</v>
      </c>
      <c r="S603" t="s">
        <v>30</v>
      </c>
      <c r="T603" t="s">
        <v>30</v>
      </c>
      <c r="U603" t="s">
        <v>30</v>
      </c>
      <c r="V603" t="s">
        <v>30</v>
      </c>
      <c r="W603" t="s">
        <v>31</v>
      </c>
      <c r="X603" t="s">
        <v>29</v>
      </c>
      <c r="Y603" t="s">
        <v>30</v>
      </c>
      <c r="Z603" t="s">
        <v>29</v>
      </c>
      <c r="AA603" t="s">
        <v>29</v>
      </c>
      <c r="AB603" t="s">
        <v>32</v>
      </c>
    </row>
    <row r="604" spans="1:28" outlineLevel="1" x14ac:dyDescent="0.45">
      <c r="A604">
        <v>2498899001</v>
      </c>
      <c r="B604" s="1">
        <v>44332</v>
      </c>
      <c r="C604" t="s">
        <v>1214</v>
      </c>
      <c r="D604" t="s">
        <v>1215</v>
      </c>
      <c r="E604" t="s">
        <v>154</v>
      </c>
      <c r="F604" t="s">
        <v>5651</v>
      </c>
      <c r="G604" t="s">
        <v>5848</v>
      </c>
      <c r="H604" s="9">
        <v>176275</v>
      </c>
      <c r="J604" t="s">
        <v>28</v>
      </c>
      <c r="K604" t="s">
        <v>29</v>
      </c>
      <c r="L604" t="s">
        <v>173</v>
      </c>
      <c r="M604" t="s">
        <v>30</v>
      </c>
      <c r="N604" t="s">
        <v>30</v>
      </c>
      <c r="O604" t="s">
        <v>30</v>
      </c>
      <c r="P604" t="s">
        <v>30</v>
      </c>
      <c r="Q604" t="s">
        <v>30</v>
      </c>
      <c r="R604" t="s">
        <v>30</v>
      </c>
      <c r="S604" t="s">
        <v>30</v>
      </c>
      <c r="T604" t="s">
        <v>30</v>
      </c>
      <c r="U604" t="s">
        <v>30</v>
      </c>
      <c r="V604" t="s">
        <v>30</v>
      </c>
      <c r="W604" t="s">
        <v>40</v>
      </c>
      <c r="X604" t="s">
        <v>29</v>
      </c>
      <c r="Y604" t="s">
        <v>30</v>
      </c>
      <c r="Z604" t="s">
        <v>29</v>
      </c>
      <c r="AA604" t="s">
        <v>29</v>
      </c>
      <c r="AB604" t="s">
        <v>32</v>
      </c>
    </row>
    <row r="605" spans="1:28" outlineLevel="1" x14ac:dyDescent="0.45">
      <c r="A605">
        <v>2775589001</v>
      </c>
      <c r="B605" s="1">
        <v>44334</v>
      </c>
      <c r="C605" t="s">
        <v>1673</v>
      </c>
      <c r="D605" t="s">
        <v>1674</v>
      </c>
      <c r="E605" t="s">
        <v>154</v>
      </c>
      <c r="F605" t="s">
        <v>5651</v>
      </c>
      <c r="G605" t="s">
        <v>5704</v>
      </c>
      <c r="H605" s="9">
        <v>172155</v>
      </c>
      <c r="J605" t="s">
        <v>28</v>
      </c>
      <c r="K605" t="s">
        <v>29</v>
      </c>
      <c r="L605" t="s">
        <v>155</v>
      </c>
      <c r="M605" t="s">
        <v>30</v>
      </c>
      <c r="N605" t="s">
        <v>30</v>
      </c>
      <c r="O605" t="s">
        <v>30</v>
      </c>
      <c r="P605" t="s">
        <v>30</v>
      </c>
      <c r="Q605" t="s">
        <v>30</v>
      </c>
      <c r="R605" t="s">
        <v>30</v>
      </c>
      <c r="S605" t="s">
        <v>30</v>
      </c>
      <c r="T605" t="s">
        <v>30</v>
      </c>
      <c r="U605" t="s">
        <v>30</v>
      </c>
      <c r="V605" t="s">
        <v>30</v>
      </c>
      <c r="W605" t="s">
        <v>40</v>
      </c>
      <c r="X605" t="s">
        <v>29</v>
      </c>
      <c r="Y605" t="s">
        <v>29</v>
      </c>
      <c r="Z605" t="s">
        <v>29</v>
      </c>
      <c r="AA605" t="s">
        <v>30</v>
      </c>
      <c r="AB605" t="s">
        <v>32</v>
      </c>
    </row>
    <row r="606" spans="1:28" outlineLevel="1" x14ac:dyDescent="0.45">
      <c r="A606">
        <v>7668598909</v>
      </c>
      <c r="B606" s="1">
        <v>44323</v>
      </c>
      <c r="C606" t="s">
        <v>3799</v>
      </c>
      <c r="D606" t="s">
        <v>3800</v>
      </c>
      <c r="E606" t="s">
        <v>154</v>
      </c>
      <c r="F606" t="s">
        <v>5651</v>
      </c>
      <c r="G606" t="s">
        <v>5827</v>
      </c>
      <c r="H606" s="9">
        <v>172047</v>
      </c>
      <c r="J606" t="s">
        <v>28</v>
      </c>
      <c r="K606" t="s">
        <v>30</v>
      </c>
      <c r="L606" t="s">
        <v>173</v>
      </c>
      <c r="M606" t="s">
        <v>29</v>
      </c>
      <c r="N606" t="s">
        <v>30</v>
      </c>
      <c r="O606" t="s">
        <v>29</v>
      </c>
      <c r="P606" t="s">
        <v>30</v>
      </c>
      <c r="Q606" t="s">
        <v>30</v>
      </c>
      <c r="R606" t="s">
        <v>30</v>
      </c>
      <c r="S606" t="s">
        <v>30</v>
      </c>
      <c r="T606" t="s">
        <v>30</v>
      </c>
      <c r="U606" t="s">
        <v>30</v>
      </c>
      <c r="V606" t="s">
        <v>30</v>
      </c>
      <c r="W606" t="s">
        <v>31</v>
      </c>
      <c r="X606" t="s">
        <v>30</v>
      </c>
      <c r="Y606" t="s">
        <v>30</v>
      </c>
      <c r="Z606" t="s">
        <v>29</v>
      </c>
      <c r="AA606" t="s">
        <v>30</v>
      </c>
      <c r="AB606" t="s">
        <v>32</v>
      </c>
    </row>
    <row r="607" spans="1:28" outlineLevel="1" x14ac:dyDescent="0.45">
      <c r="A607">
        <v>8849239002</v>
      </c>
      <c r="B607" s="1">
        <v>44345</v>
      </c>
      <c r="C607" t="s">
        <v>4487</v>
      </c>
      <c r="D607" t="s">
        <v>4488</v>
      </c>
      <c r="E607" t="s">
        <v>154</v>
      </c>
      <c r="F607" t="s">
        <v>5651</v>
      </c>
      <c r="G607" t="s">
        <v>5824</v>
      </c>
      <c r="H607" s="9">
        <v>170541.81</v>
      </c>
      <c r="J607" t="s">
        <v>28</v>
      </c>
      <c r="K607" t="s">
        <v>30</v>
      </c>
      <c r="L607" t="s">
        <v>173</v>
      </c>
      <c r="M607" t="s">
        <v>29</v>
      </c>
      <c r="N607" t="s">
        <v>30</v>
      </c>
      <c r="O607" t="s">
        <v>29</v>
      </c>
      <c r="P607" t="s">
        <v>30</v>
      </c>
      <c r="Q607" t="s">
        <v>30</v>
      </c>
      <c r="R607" t="s">
        <v>30</v>
      </c>
      <c r="S607" t="s">
        <v>30</v>
      </c>
      <c r="T607" t="s">
        <v>30</v>
      </c>
      <c r="U607" t="s">
        <v>30</v>
      </c>
      <c r="V607" t="s">
        <v>30</v>
      </c>
      <c r="W607" t="s">
        <v>33</v>
      </c>
      <c r="X607" t="s">
        <v>30</v>
      </c>
      <c r="Y607" t="s">
        <v>29</v>
      </c>
      <c r="Z607" t="s">
        <v>29</v>
      </c>
      <c r="AA607" t="s">
        <v>29</v>
      </c>
      <c r="AB607" t="s">
        <v>214</v>
      </c>
    </row>
    <row r="608" spans="1:28" outlineLevel="1" x14ac:dyDescent="0.45">
      <c r="A608">
        <v>2704679007</v>
      </c>
      <c r="B608" s="1">
        <v>44334</v>
      </c>
      <c r="C608" t="s">
        <v>1346</v>
      </c>
      <c r="D608" t="s">
        <v>1347</v>
      </c>
      <c r="E608" t="s">
        <v>154</v>
      </c>
      <c r="F608" t="s">
        <v>5651</v>
      </c>
      <c r="G608" t="s">
        <v>5865</v>
      </c>
      <c r="H608" s="9">
        <v>169837</v>
      </c>
      <c r="J608" t="s">
        <v>28</v>
      </c>
      <c r="K608" t="s">
        <v>29</v>
      </c>
      <c r="L608" t="s">
        <v>155</v>
      </c>
      <c r="M608" t="s">
        <v>30</v>
      </c>
      <c r="N608" t="s">
        <v>30</v>
      </c>
      <c r="O608" t="s">
        <v>30</v>
      </c>
      <c r="P608" t="s">
        <v>30</v>
      </c>
      <c r="Q608" t="s">
        <v>30</v>
      </c>
      <c r="R608" t="s">
        <v>30</v>
      </c>
      <c r="S608" t="s">
        <v>30</v>
      </c>
      <c r="T608" t="s">
        <v>30</v>
      </c>
      <c r="U608" t="s">
        <v>30</v>
      </c>
      <c r="V608" t="s">
        <v>30</v>
      </c>
      <c r="W608" t="s">
        <v>31</v>
      </c>
      <c r="X608" t="s">
        <v>29</v>
      </c>
      <c r="Y608" t="s">
        <v>30</v>
      </c>
      <c r="Z608" t="s">
        <v>29</v>
      </c>
      <c r="AA608" t="s">
        <v>30</v>
      </c>
      <c r="AB608" t="s">
        <v>47</v>
      </c>
    </row>
    <row r="609" spans="1:28" outlineLevel="1" x14ac:dyDescent="0.45">
      <c r="A609">
        <v>7228379001</v>
      </c>
      <c r="B609" s="1">
        <v>44339</v>
      </c>
      <c r="C609" t="s">
        <v>2478</v>
      </c>
      <c r="D609" t="s">
        <v>2479</v>
      </c>
      <c r="E609" t="s">
        <v>154</v>
      </c>
      <c r="F609" t="s">
        <v>5651</v>
      </c>
      <c r="G609" t="s">
        <v>5665</v>
      </c>
      <c r="H609" s="9">
        <v>169479</v>
      </c>
      <c r="J609" t="s">
        <v>28</v>
      </c>
      <c r="K609" t="s">
        <v>29</v>
      </c>
      <c r="L609" t="s">
        <v>173</v>
      </c>
      <c r="M609" t="s">
        <v>29</v>
      </c>
      <c r="N609" t="s">
        <v>29</v>
      </c>
      <c r="O609" t="s">
        <v>29</v>
      </c>
      <c r="P609" t="s">
        <v>29</v>
      </c>
      <c r="Q609" t="s">
        <v>30</v>
      </c>
      <c r="R609" t="s">
        <v>30</v>
      </c>
      <c r="S609" t="s">
        <v>30</v>
      </c>
      <c r="T609" t="s">
        <v>30</v>
      </c>
      <c r="U609" t="s">
        <v>30</v>
      </c>
      <c r="V609" t="s">
        <v>29</v>
      </c>
      <c r="W609" t="s">
        <v>31</v>
      </c>
      <c r="X609" t="s">
        <v>29</v>
      </c>
      <c r="Y609" t="s">
        <v>30</v>
      </c>
      <c r="Z609" t="s">
        <v>29</v>
      </c>
      <c r="AA609" t="s">
        <v>29</v>
      </c>
      <c r="AB609" t="s">
        <v>113</v>
      </c>
    </row>
    <row r="610" spans="1:28" outlineLevel="1" x14ac:dyDescent="0.45">
      <c r="A610">
        <v>2230009002</v>
      </c>
      <c r="B610" s="1">
        <v>44330</v>
      </c>
      <c r="C610" t="s">
        <v>700</v>
      </c>
      <c r="D610" t="s">
        <v>701</v>
      </c>
      <c r="E610" t="s">
        <v>154</v>
      </c>
      <c r="F610" t="s">
        <v>5651</v>
      </c>
      <c r="G610" t="s">
        <v>5774</v>
      </c>
      <c r="H610" s="9">
        <v>168161</v>
      </c>
      <c r="I610" t="s">
        <v>35</v>
      </c>
      <c r="J610" t="s">
        <v>28</v>
      </c>
      <c r="K610" t="s">
        <v>29</v>
      </c>
      <c r="L610" t="s">
        <v>275</v>
      </c>
      <c r="M610" t="s">
        <v>29</v>
      </c>
      <c r="N610" t="s">
        <v>29</v>
      </c>
      <c r="O610" t="s">
        <v>30</v>
      </c>
      <c r="P610" t="s">
        <v>30</v>
      </c>
      <c r="Q610" t="s">
        <v>30</v>
      </c>
      <c r="R610" t="s">
        <v>30</v>
      </c>
      <c r="S610" t="s">
        <v>30</v>
      </c>
      <c r="T610" t="s">
        <v>30</v>
      </c>
      <c r="U610" t="s">
        <v>30</v>
      </c>
      <c r="V610" t="s">
        <v>30</v>
      </c>
      <c r="W610" t="s">
        <v>40</v>
      </c>
      <c r="X610" t="s">
        <v>29</v>
      </c>
      <c r="Y610" t="s">
        <v>30</v>
      </c>
      <c r="Z610" t="s">
        <v>30</v>
      </c>
      <c r="AA610" t="s">
        <v>30</v>
      </c>
      <c r="AB610" t="s">
        <v>32</v>
      </c>
    </row>
    <row r="611" spans="1:28" outlineLevel="1" x14ac:dyDescent="0.45">
      <c r="A611">
        <v>8028069002</v>
      </c>
      <c r="B611" s="1">
        <v>44342</v>
      </c>
      <c r="C611" t="s">
        <v>4140</v>
      </c>
      <c r="D611" t="s">
        <v>4141</v>
      </c>
      <c r="E611" t="s">
        <v>154</v>
      </c>
      <c r="F611" t="s">
        <v>5651</v>
      </c>
      <c r="G611" t="s">
        <v>5665</v>
      </c>
      <c r="H611" s="9">
        <v>167505</v>
      </c>
      <c r="J611" t="s">
        <v>28</v>
      </c>
      <c r="K611" t="s">
        <v>29</v>
      </c>
      <c r="L611" t="s">
        <v>155</v>
      </c>
      <c r="M611" t="s">
        <v>30</v>
      </c>
      <c r="N611" t="s">
        <v>30</v>
      </c>
      <c r="O611" t="s">
        <v>30</v>
      </c>
      <c r="P611" t="s">
        <v>30</v>
      </c>
      <c r="Q611" t="s">
        <v>30</v>
      </c>
      <c r="R611" t="s">
        <v>30</v>
      </c>
      <c r="S611" t="s">
        <v>30</v>
      </c>
      <c r="T611" t="s">
        <v>30</v>
      </c>
      <c r="U611" t="s">
        <v>30</v>
      </c>
      <c r="V611" t="s">
        <v>30</v>
      </c>
      <c r="W611" t="s">
        <v>33</v>
      </c>
      <c r="X611" t="s">
        <v>29</v>
      </c>
      <c r="Y611" t="s">
        <v>30</v>
      </c>
      <c r="Z611" t="s">
        <v>29</v>
      </c>
      <c r="AA611" t="s">
        <v>29</v>
      </c>
      <c r="AB611" t="s">
        <v>32</v>
      </c>
    </row>
    <row r="612" spans="1:28" outlineLevel="1" x14ac:dyDescent="0.45">
      <c r="A612">
        <v>7560688910</v>
      </c>
      <c r="B612" s="1">
        <v>44323</v>
      </c>
      <c r="C612" t="s">
        <v>3132</v>
      </c>
      <c r="D612" t="s">
        <v>3133</v>
      </c>
      <c r="E612" t="s">
        <v>154</v>
      </c>
      <c r="F612" t="s">
        <v>5651</v>
      </c>
      <c r="G612" t="s">
        <v>5750</v>
      </c>
      <c r="H612" s="9">
        <v>165854</v>
      </c>
      <c r="I612" t="s">
        <v>350</v>
      </c>
      <c r="J612" t="s">
        <v>28</v>
      </c>
      <c r="K612" t="s">
        <v>29</v>
      </c>
      <c r="L612" t="s">
        <v>173</v>
      </c>
      <c r="M612" t="s">
        <v>29</v>
      </c>
      <c r="N612" t="s">
        <v>30</v>
      </c>
      <c r="O612" t="s">
        <v>29</v>
      </c>
      <c r="P612" t="s">
        <v>30</v>
      </c>
      <c r="Q612" t="s">
        <v>30</v>
      </c>
      <c r="R612" t="s">
        <v>30</v>
      </c>
      <c r="S612" t="s">
        <v>30</v>
      </c>
      <c r="T612" t="s">
        <v>30</v>
      </c>
      <c r="U612" t="s">
        <v>30</v>
      </c>
      <c r="V612" t="s">
        <v>30</v>
      </c>
      <c r="W612" t="s">
        <v>31</v>
      </c>
      <c r="X612" t="s">
        <v>29</v>
      </c>
      <c r="Y612" t="s">
        <v>29</v>
      </c>
      <c r="Z612" t="s">
        <v>29</v>
      </c>
      <c r="AA612" t="s">
        <v>30</v>
      </c>
      <c r="AB612" t="s">
        <v>32</v>
      </c>
    </row>
    <row r="613" spans="1:28" outlineLevel="1" x14ac:dyDescent="0.45">
      <c r="A613">
        <v>7534588900</v>
      </c>
      <c r="B613" s="1">
        <v>44323</v>
      </c>
      <c r="C613" t="s">
        <v>2822</v>
      </c>
      <c r="D613" t="s">
        <v>2823</v>
      </c>
      <c r="E613" t="s">
        <v>154</v>
      </c>
      <c r="F613" t="s">
        <v>5651</v>
      </c>
      <c r="G613" t="s">
        <v>5668</v>
      </c>
      <c r="H613" s="9">
        <v>165549</v>
      </c>
      <c r="J613" t="s">
        <v>28</v>
      </c>
      <c r="K613" t="s">
        <v>29</v>
      </c>
      <c r="L613" t="s">
        <v>173</v>
      </c>
      <c r="M613" t="s">
        <v>29</v>
      </c>
      <c r="N613" t="s">
        <v>29</v>
      </c>
      <c r="O613" t="s">
        <v>29</v>
      </c>
      <c r="P613" t="s">
        <v>30</v>
      </c>
      <c r="Q613" t="s">
        <v>30</v>
      </c>
      <c r="R613" t="s">
        <v>30</v>
      </c>
      <c r="S613" t="s">
        <v>30</v>
      </c>
      <c r="T613" t="s">
        <v>30</v>
      </c>
      <c r="U613" t="s">
        <v>30</v>
      </c>
      <c r="V613" t="s">
        <v>30</v>
      </c>
      <c r="W613" t="s">
        <v>40</v>
      </c>
      <c r="X613" t="s">
        <v>29</v>
      </c>
      <c r="Y613" t="s">
        <v>30</v>
      </c>
      <c r="Z613" t="s">
        <v>29</v>
      </c>
      <c r="AA613" t="s">
        <v>29</v>
      </c>
      <c r="AB613" t="s">
        <v>62</v>
      </c>
    </row>
    <row r="614" spans="1:28" outlineLevel="1" x14ac:dyDescent="0.45">
      <c r="A614">
        <v>7869318902</v>
      </c>
      <c r="B614" s="1">
        <v>44327</v>
      </c>
      <c r="C614" t="s">
        <v>3843</v>
      </c>
      <c r="D614" t="s">
        <v>3844</v>
      </c>
      <c r="E614" t="s">
        <v>154</v>
      </c>
      <c r="F614" t="s">
        <v>5651</v>
      </c>
      <c r="G614" t="s">
        <v>5750</v>
      </c>
      <c r="H614" s="9">
        <v>163985</v>
      </c>
      <c r="J614" t="s">
        <v>28</v>
      </c>
      <c r="K614" t="s">
        <v>29</v>
      </c>
      <c r="L614" t="s">
        <v>173</v>
      </c>
      <c r="M614" t="s">
        <v>29</v>
      </c>
      <c r="N614" t="s">
        <v>30</v>
      </c>
      <c r="O614" t="s">
        <v>29</v>
      </c>
      <c r="P614" t="s">
        <v>30</v>
      </c>
      <c r="Q614" t="s">
        <v>30</v>
      </c>
      <c r="R614" t="s">
        <v>30</v>
      </c>
      <c r="S614" t="s">
        <v>30</v>
      </c>
      <c r="T614" t="s">
        <v>30</v>
      </c>
      <c r="U614" t="s">
        <v>30</v>
      </c>
      <c r="V614" t="s">
        <v>30</v>
      </c>
      <c r="W614" t="s">
        <v>31</v>
      </c>
      <c r="X614" t="s">
        <v>29</v>
      </c>
      <c r="Y614" t="s">
        <v>29</v>
      </c>
      <c r="Z614" t="s">
        <v>29</v>
      </c>
      <c r="AA614" t="s">
        <v>30</v>
      </c>
      <c r="AB614" t="s">
        <v>32</v>
      </c>
    </row>
    <row r="615" spans="1:28" outlineLevel="1" x14ac:dyDescent="0.45">
      <c r="A615">
        <v>7892198901</v>
      </c>
      <c r="B615" s="1">
        <v>44327</v>
      </c>
      <c r="C615" t="s">
        <v>3959</v>
      </c>
      <c r="D615" t="s">
        <v>3960</v>
      </c>
      <c r="E615" t="s">
        <v>154</v>
      </c>
      <c r="F615" t="s">
        <v>5651</v>
      </c>
      <c r="G615" t="s">
        <v>5704</v>
      </c>
      <c r="H615" s="9">
        <v>163824.74</v>
      </c>
      <c r="J615" t="s">
        <v>28</v>
      </c>
      <c r="K615" t="s">
        <v>29</v>
      </c>
      <c r="L615" t="s">
        <v>155</v>
      </c>
      <c r="M615" t="s">
        <v>30</v>
      </c>
      <c r="N615" t="s">
        <v>29</v>
      </c>
      <c r="O615" t="s">
        <v>29</v>
      </c>
      <c r="P615" t="s">
        <v>30</v>
      </c>
      <c r="Q615" t="s">
        <v>30</v>
      </c>
      <c r="R615" t="s">
        <v>30</v>
      </c>
      <c r="S615" t="s">
        <v>30</v>
      </c>
      <c r="T615" t="s">
        <v>30</v>
      </c>
      <c r="U615" t="s">
        <v>30</v>
      </c>
      <c r="V615" t="s">
        <v>30</v>
      </c>
      <c r="W615" t="s">
        <v>31</v>
      </c>
      <c r="X615" t="s">
        <v>29</v>
      </c>
      <c r="Y615" t="s">
        <v>29</v>
      </c>
      <c r="Z615" t="s">
        <v>29</v>
      </c>
      <c r="AA615" t="s">
        <v>30</v>
      </c>
      <c r="AB615" t="s">
        <v>32</v>
      </c>
    </row>
    <row r="616" spans="1:28" outlineLevel="1" x14ac:dyDescent="0.45">
      <c r="A616">
        <v>7608718906</v>
      </c>
      <c r="B616" s="1">
        <v>44323</v>
      </c>
      <c r="C616" t="s">
        <v>3454</v>
      </c>
      <c r="D616" t="s">
        <v>3455</v>
      </c>
      <c r="E616" t="s">
        <v>154</v>
      </c>
      <c r="F616" t="s">
        <v>5651</v>
      </c>
      <c r="G616" t="s">
        <v>5667</v>
      </c>
      <c r="H616" s="9">
        <v>160397.28</v>
      </c>
      <c r="J616" t="s">
        <v>28</v>
      </c>
      <c r="K616" t="s">
        <v>29</v>
      </c>
      <c r="L616" t="s">
        <v>173</v>
      </c>
      <c r="M616" t="s">
        <v>29</v>
      </c>
      <c r="N616" t="s">
        <v>30</v>
      </c>
      <c r="O616" t="s">
        <v>29</v>
      </c>
      <c r="P616" t="s">
        <v>30</v>
      </c>
      <c r="Q616" t="s">
        <v>30</v>
      </c>
      <c r="R616" t="s">
        <v>30</v>
      </c>
      <c r="S616" t="s">
        <v>30</v>
      </c>
      <c r="T616" t="s">
        <v>30</v>
      </c>
      <c r="U616" t="s">
        <v>30</v>
      </c>
      <c r="V616" t="s">
        <v>30</v>
      </c>
      <c r="W616" t="s">
        <v>40</v>
      </c>
      <c r="X616" t="s">
        <v>29</v>
      </c>
      <c r="Y616" t="s">
        <v>29</v>
      </c>
      <c r="Z616" t="s">
        <v>29</v>
      </c>
      <c r="AA616" t="s">
        <v>30</v>
      </c>
      <c r="AB616" t="s">
        <v>32</v>
      </c>
    </row>
    <row r="617" spans="1:28" outlineLevel="1" x14ac:dyDescent="0.45">
      <c r="A617">
        <v>7583948908</v>
      </c>
      <c r="B617" s="1">
        <v>44323</v>
      </c>
      <c r="C617" t="s">
        <v>3310</v>
      </c>
      <c r="D617" t="s">
        <v>3311</v>
      </c>
      <c r="E617" t="s">
        <v>154</v>
      </c>
      <c r="F617" t="s">
        <v>5651</v>
      </c>
      <c r="G617" t="s">
        <v>5668</v>
      </c>
      <c r="H617" s="9">
        <v>156970</v>
      </c>
      <c r="J617" t="s">
        <v>28</v>
      </c>
      <c r="K617" t="s">
        <v>29</v>
      </c>
      <c r="L617" t="s">
        <v>173</v>
      </c>
      <c r="M617" t="s">
        <v>30</v>
      </c>
      <c r="N617" t="s">
        <v>30</v>
      </c>
      <c r="O617" t="s">
        <v>30</v>
      </c>
      <c r="P617" t="s">
        <v>30</v>
      </c>
      <c r="Q617" t="s">
        <v>30</v>
      </c>
      <c r="R617" t="s">
        <v>30</v>
      </c>
      <c r="S617" t="s">
        <v>30</v>
      </c>
      <c r="T617" t="s">
        <v>30</v>
      </c>
      <c r="U617" t="s">
        <v>30</v>
      </c>
      <c r="V617" t="s">
        <v>30</v>
      </c>
      <c r="W617" t="s">
        <v>40</v>
      </c>
      <c r="X617" t="s">
        <v>29</v>
      </c>
      <c r="Y617" t="s">
        <v>30</v>
      </c>
      <c r="Z617" t="s">
        <v>29</v>
      </c>
      <c r="AA617" t="s">
        <v>29</v>
      </c>
      <c r="AB617" t="s">
        <v>32</v>
      </c>
    </row>
    <row r="618" spans="1:28" outlineLevel="1" x14ac:dyDescent="0.45">
      <c r="A618">
        <v>7647178902</v>
      </c>
      <c r="B618" s="1">
        <v>44323</v>
      </c>
      <c r="C618" t="s">
        <v>3677</v>
      </c>
      <c r="D618" t="s">
        <v>3678</v>
      </c>
      <c r="E618" t="s">
        <v>154</v>
      </c>
      <c r="F618" t="s">
        <v>5651</v>
      </c>
      <c r="G618" t="s">
        <v>5667</v>
      </c>
      <c r="H618" s="9">
        <v>153463.49</v>
      </c>
      <c r="J618" t="s">
        <v>28</v>
      </c>
      <c r="K618" t="s">
        <v>30</v>
      </c>
      <c r="L618" t="s">
        <v>173</v>
      </c>
      <c r="M618" t="s">
        <v>29</v>
      </c>
      <c r="N618" t="s">
        <v>29</v>
      </c>
      <c r="O618" t="s">
        <v>29</v>
      </c>
      <c r="P618" t="s">
        <v>29</v>
      </c>
      <c r="Q618" t="s">
        <v>30</v>
      </c>
      <c r="R618" t="s">
        <v>30</v>
      </c>
      <c r="S618" t="s">
        <v>30</v>
      </c>
      <c r="T618" t="s">
        <v>30</v>
      </c>
      <c r="U618" t="s">
        <v>29</v>
      </c>
      <c r="V618" t="s">
        <v>30</v>
      </c>
      <c r="W618" t="s">
        <v>40</v>
      </c>
      <c r="X618" t="s">
        <v>29</v>
      </c>
      <c r="Y618" t="s">
        <v>29</v>
      </c>
      <c r="Z618" t="s">
        <v>29</v>
      </c>
      <c r="AA618" t="s">
        <v>30</v>
      </c>
      <c r="AB618" t="s">
        <v>32</v>
      </c>
    </row>
    <row r="619" spans="1:28" outlineLevel="1" x14ac:dyDescent="0.45">
      <c r="A619">
        <v>7566828905</v>
      </c>
      <c r="B619" s="1">
        <v>44323</v>
      </c>
      <c r="C619" t="s">
        <v>3198</v>
      </c>
      <c r="D619" t="s">
        <v>3199</v>
      </c>
      <c r="E619" t="s">
        <v>154</v>
      </c>
      <c r="F619" t="s">
        <v>5651</v>
      </c>
      <c r="G619" t="s">
        <v>5691</v>
      </c>
      <c r="H619" s="9">
        <v>150681</v>
      </c>
      <c r="J619" t="s">
        <v>28</v>
      </c>
      <c r="K619" t="s">
        <v>30</v>
      </c>
      <c r="L619" t="s">
        <v>155</v>
      </c>
      <c r="M619" t="s">
        <v>30</v>
      </c>
      <c r="N619" t="s">
        <v>29</v>
      </c>
      <c r="O619" t="s">
        <v>29</v>
      </c>
      <c r="P619" t="s">
        <v>29</v>
      </c>
      <c r="Q619" t="s">
        <v>30</v>
      </c>
      <c r="R619" t="s">
        <v>30</v>
      </c>
      <c r="S619" t="s">
        <v>30</v>
      </c>
      <c r="T619" t="s">
        <v>30</v>
      </c>
      <c r="U619" t="s">
        <v>30</v>
      </c>
      <c r="V619" t="s">
        <v>30</v>
      </c>
      <c r="W619" t="s">
        <v>40</v>
      </c>
      <c r="X619" t="s">
        <v>30</v>
      </c>
      <c r="Y619" t="s">
        <v>29</v>
      </c>
      <c r="Z619" t="s">
        <v>29</v>
      </c>
      <c r="AA619" t="s">
        <v>30</v>
      </c>
      <c r="AB619" t="s">
        <v>47</v>
      </c>
    </row>
    <row r="620" spans="1:28" outlineLevel="1" x14ac:dyDescent="0.45">
      <c r="A620">
        <v>2498039001</v>
      </c>
      <c r="B620" s="1">
        <v>44332</v>
      </c>
      <c r="C620" t="s">
        <v>1210</v>
      </c>
      <c r="D620" t="s">
        <v>1211</v>
      </c>
      <c r="E620" t="s">
        <v>154</v>
      </c>
      <c r="F620" t="s">
        <v>5651</v>
      </c>
      <c r="G620" t="s">
        <v>5827</v>
      </c>
      <c r="H620" s="9">
        <v>150127.88</v>
      </c>
      <c r="J620" t="s">
        <v>28</v>
      </c>
      <c r="K620" t="s">
        <v>30</v>
      </c>
      <c r="L620" t="s">
        <v>173</v>
      </c>
      <c r="M620" t="s">
        <v>30</v>
      </c>
      <c r="N620" t="s">
        <v>30</v>
      </c>
      <c r="O620" t="s">
        <v>30</v>
      </c>
      <c r="P620" t="s">
        <v>30</v>
      </c>
      <c r="Q620" t="s">
        <v>30</v>
      </c>
      <c r="R620" t="s">
        <v>30</v>
      </c>
      <c r="S620" t="s">
        <v>30</v>
      </c>
      <c r="T620" t="s">
        <v>30</v>
      </c>
      <c r="U620" t="s">
        <v>30</v>
      </c>
      <c r="V620" t="s">
        <v>30</v>
      </c>
      <c r="W620" t="s">
        <v>37</v>
      </c>
      <c r="X620" t="s">
        <v>30</v>
      </c>
      <c r="Y620" t="s">
        <v>30</v>
      </c>
      <c r="Z620" t="s">
        <v>29</v>
      </c>
      <c r="AA620" t="s">
        <v>29</v>
      </c>
      <c r="AB620" t="s">
        <v>32</v>
      </c>
    </row>
    <row r="621" spans="1:28" outlineLevel="1" x14ac:dyDescent="0.45">
      <c r="A621">
        <v>5212569006</v>
      </c>
      <c r="B621" s="1">
        <v>44337</v>
      </c>
      <c r="C621" t="s">
        <v>2121</v>
      </c>
      <c r="D621" t="s">
        <v>2122</v>
      </c>
      <c r="E621" t="s">
        <v>154</v>
      </c>
      <c r="F621" t="s">
        <v>5651</v>
      </c>
      <c r="G621" t="s">
        <v>5820</v>
      </c>
      <c r="H621" s="9">
        <v>144548.79999999999</v>
      </c>
      <c r="J621" t="s">
        <v>28</v>
      </c>
      <c r="K621" t="s">
        <v>30</v>
      </c>
      <c r="L621" t="s">
        <v>155</v>
      </c>
      <c r="M621" t="s">
        <v>30</v>
      </c>
      <c r="N621" t="s">
        <v>30</v>
      </c>
      <c r="O621" t="s">
        <v>30</v>
      </c>
      <c r="P621" t="s">
        <v>30</v>
      </c>
      <c r="Q621" t="s">
        <v>30</v>
      </c>
      <c r="R621" t="s">
        <v>30</v>
      </c>
      <c r="S621" t="s">
        <v>30</v>
      </c>
      <c r="T621" t="s">
        <v>30</v>
      </c>
      <c r="U621" t="s">
        <v>30</v>
      </c>
      <c r="V621" t="s">
        <v>30</v>
      </c>
      <c r="W621" t="s">
        <v>31</v>
      </c>
      <c r="X621" t="s">
        <v>29</v>
      </c>
      <c r="Y621" t="s">
        <v>30</v>
      </c>
      <c r="Z621" t="s">
        <v>29</v>
      </c>
      <c r="AA621" t="s">
        <v>30</v>
      </c>
      <c r="AB621" t="s">
        <v>32</v>
      </c>
    </row>
    <row r="622" spans="1:28" outlineLevel="1" x14ac:dyDescent="0.45">
      <c r="A622">
        <v>7637788904</v>
      </c>
      <c r="B622" s="1">
        <v>44323</v>
      </c>
      <c r="C622" t="s">
        <v>3620</v>
      </c>
      <c r="D622" t="s">
        <v>3621</v>
      </c>
      <c r="E622" t="s">
        <v>154</v>
      </c>
      <c r="F622" t="s">
        <v>5651</v>
      </c>
      <c r="G622" t="s">
        <v>5810</v>
      </c>
      <c r="H622" s="9">
        <v>144176.84</v>
      </c>
      <c r="J622" t="s">
        <v>28</v>
      </c>
      <c r="K622" t="s">
        <v>29</v>
      </c>
      <c r="L622" t="s">
        <v>275</v>
      </c>
      <c r="M622" t="s">
        <v>29</v>
      </c>
      <c r="N622" t="s">
        <v>29</v>
      </c>
      <c r="O622" t="s">
        <v>29</v>
      </c>
      <c r="P622" t="s">
        <v>30</v>
      </c>
      <c r="Q622" t="s">
        <v>30</v>
      </c>
      <c r="R622" t="s">
        <v>30</v>
      </c>
      <c r="S622" t="s">
        <v>30</v>
      </c>
      <c r="T622" t="s">
        <v>30</v>
      </c>
      <c r="U622" t="s">
        <v>30</v>
      </c>
      <c r="V622" t="s">
        <v>30</v>
      </c>
      <c r="W622" t="s">
        <v>40</v>
      </c>
      <c r="X622" t="s">
        <v>30</v>
      </c>
      <c r="Y622" t="s">
        <v>30</v>
      </c>
      <c r="Z622" t="s">
        <v>29</v>
      </c>
      <c r="AA622" t="s">
        <v>29</v>
      </c>
      <c r="AB622" t="s">
        <v>32</v>
      </c>
    </row>
    <row r="623" spans="1:28" outlineLevel="1" x14ac:dyDescent="0.45">
      <c r="A623">
        <v>2717309000</v>
      </c>
      <c r="B623" s="1">
        <v>44334</v>
      </c>
      <c r="C623" t="s">
        <v>1401</v>
      </c>
      <c r="D623" t="s">
        <v>1402</v>
      </c>
      <c r="E623" t="s">
        <v>154</v>
      </c>
      <c r="F623" t="s">
        <v>5651</v>
      </c>
      <c r="G623" t="s">
        <v>5827</v>
      </c>
      <c r="H623" s="9">
        <v>142884</v>
      </c>
      <c r="J623" t="s">
        <v>28</v>
      </c>
      <c r="K623" t="s">
        <v>29</v>
      </c>
      <c r="L623" t="s">
        <v>173</v>
      </c>
      <c r="M623" t="s">
        <v>30</v>
      </c>
      <c r="N623" t="s">
        <v>30</v>
      </c>
      <c r="O623" t="s">
        <v>30</v>
      </c>
      <c r="P623" t="s">
        <v>30</v>
      </c>
      <c r="Q623" t="s">
        <v>30</v>
      </c>
      <c r="R623" t="s">
        <v>30</v>
      </c>
      <c r="S623" t="s">
        <v>30</v>
      </c>
      <c r="T623" t="s">
        <v>30</v>
      </c>
      <c r="U623" t="s">
        <v>30</v>
      </c>
      <c r="V623" t="s">
        <v>30</v>
      </c>
      <c r="W623" t="s">
        <v>31</v>
      </c>
      <c r="X623" t="s">
        <v>30</v>
      </c>
      <c r="Y623" t="s">
        <v>29</v>
      </c>
      <c r="Z623" t="s">
        <v>29</v>
      </c>
      <c r="AA623" t="s">
        <v>30</v>
      </c>
      <c r="AB623" t="s">
        <v>32</v>
      </c>
    </row>
    <row r="624" spans="1:28" outlineLevel="1" x14ac:dyDescent="0.45">
      <c r="A624">
        <v>7890398909</v>
      </c>
      <c r="B624" s="1">
        <v>44327</v>
      </c>
      <c r="C624" t="s">
        <v>3951</v>
      </c>
      <c r="D624" t="s">
        <v>3952</v>
      </c>
      <c r="E624" t="s">
        <v>154</v>
      </c>
      <c r="F624" t="s">
        <v>5651</v>
      </c>
      <c r="G624" t="s">
        <v>5825</v>
      </c>
      <c r="H624" s="9">
        <v>141769</v>
      </c>
      <c r="J624" t="s">
        <v>28</v>
      </c>
      <c r="K624" t="s">
        <v>29</v>
      </c>
      <c r="L624" t="s">
        <v>275</v>
      </c>
      <c r="M624" t="s">
        <v>29</v>
      </c>
      <c r="N624" t="s">
        <v>30</v>
      </c>
      <c r="O624" t="s">
        <v>29</v>
      </c>
      <c r="P624" t="s">
        <v>30</v>
      </c>
      <c r="Q624" t="s">
        <v>30</v>
      </c>
      <c r="R624" t="s">
        <v>30</v>
      </c>
      <c r="S624" t="s">
        <v>30</v>
      </c>
      <c r="T624" t="s">
        <v>30</v>
      </c>
      <c r="U624" t="s">
        <v>30</v>
      </c>
      <c r="V624" t="s">
        <v>30</v>
      </c>
      <c r="W624" t="s">
        <v>31</v>
      </c>
      <c r="X624" t="s">
        <v>29</v>
      </c>
      <c r="Y624" t="s">
        <v>30</v>
      </c>
      <c r="Z624" t="s">
        <v>29</v>
      </c>
      <c r="AA624" t="s">
        <v>29</v>
      </c>
      <c r="AB624" t="s">
        <v>32</v>
      </c>
    </row>
    <row r="625" spans="1:28" outlineLevel="1" x14ac:dyDescent="0.45">
      <c r="A625">
        <v>7589088900</v>
      </c>
      <c r="B625" s="1">
        <v>44323</v>
      </c>
      <c r="C625" t="s">
        <v>3333</v>
      </c>
      <c r="D625" t="s">
        <v>3334</v>
      </c>
      <c r="E625" t="s">
        <v>154</v>
      </c>
      <c r="F625" t="s">
        <v>5651</v>
      </c>
      <c r="G625" t="s">
        <v>5825</v>
      </c>
      <c r="H625" s="9">
        <v>141626</v>
      </c>
      <c r="J625" t="s">
        <v>28</v>
      </c>
      <c r="K625" t="s">
        <v>29</v>
      </c>
      <c r="L625" t="s">
        <v>275</v>
      </c>
      <c r="M625" t="s">
        <v>30</v>
      </c>
      <c r="N625" t="s">
        <v>30</v>
      </c>
      <c r="O625" t="s">
        <v>29</v>
      </c>
      <c r="P625" t="s">
        <v>30</v>
      </c>
      <c r="Q625" t="s">
        <v>30</v>
      </c>
      <c r="R625" t="s">
        <v>30</v>
      </c>
      <c r="S625" t="s">
        <v>30</v>
      </c>
      <c r="T625" t="s">
        <v>30</v>
      </c>
      <c r="U625" t="s">
        <v>30</v>
      </c>
      <c r="V625" t="s">
        <v>30</v>
      </c>
      <c r="W625" t="s">
        <v>31</v>
      </c>
      <c r="X625" t="s">
        <v>29</v>
      </c>
      <c r="Y625" t="s">
        <v>30</v>
      </c>
      <c r="Z625" t="s">
        <v>29</v>
      </c>
      <c r="AA625" t="s">
        <v>29</v>
      </c>
      <c r="AB625" t="s">
        <v>32</v>
      </c>
    </row>
    <row r="626" spans="1:28" outlineLevel="1" x14ac:dyDescent="0.45">
      <c r="A626">
        <v>7568938907</v>
      </c>
      <c r="B626" s="1">
        <v>44323</v>
      </c>
      <c r="C626" t="s">
        <v>3221</v>
      </c>
      <c r="D626" t="s">
        <v>3222</v>
      </c>
      <c r="E626" t="s">
        <v>154</v>
      </c>
      <c r="F626" t="s">
        <v>5651</v>
      </c>
      <c r="G626" t="s">
        <v>5667</v>
      </c>
      <c r="H626" s="9">
        <v>141137.5</v>
      </c>
      <c r="J626" t="s">
        <v>28</v>
      </c>
      <c r="K626" t="s">
        <v>29</v>
      </c>
      <c r="L626" t="s">
        <v>173</v>
      </c>
      <c r="M626" t="s">
        <v>30</v>
      </c>
      <c r="N626" t="s">
        <v>30</v>
      </c>
      <c r="O626" t="s">
        <v>30</v>
      </c>
      <c r="P626" t="s">
        <v>30</v>
      </c>
      <c r="Q626" t="s">
        <v>30</v>
      </c>
      <c r="R626" t="s">
        <v>30</v>
      </c>
      <c r="S626" t="s">
        <v>30</v>
      </c>
      <c r="T626" t="s">
        <v>30</v>
      </c>
      <c r="U626" t="s">
        <v>30</v>
      </c>
      <c r="V626" t="s">
        <v>30</v>
      </c>
      <c r="W626" t="s">
        <v>40</v>
      </c>
      <c r="X626" t="s">
        <v>29</v>
      </c>
      <c r="Y626" t="s">
        <v>30</v>
      </c>
      <c r="Z626" t="s">
        <v>29</v>
      </c>
      <c r="AA626" t="s">
        <v>29</v>
      </c>
      <c r="AB626" t="s">
        <v>32</v>
      </c>
    </row>
    <row r="627" spans="1:28" outlineLevel="1" x14ac:dyDescent="0.45">
      <c r="A627">
        <v>2366609004</v>
      </c>
      <c r="B627" s="1">
        <v>44331</v>
      </c>
      <c r="C627" t="s">
        <v>1009</v>
      </c>
      <c r="D627" t="s">
        <v>1010</v>
      </c>
      <c r="E627" t="s">
        <v>154</v>
      </c>
      <c r="F627" t="s">
        <v>5651</v>
      </c>
      <c r="G627" t="s">
        <v>5810</v>
      </c>
      <c r="H627" s="9">
        <v>139778.20000000001</v>
      </c>
      <c r="J627" t="s">
        <v>28</v>
      </c>
      <c r="K627" t="s">
        <v>30</v>
      </c>
      <c r="L627" t="s">
        <v>275</v>
      </c>
      <c r="M627" t="s">
        <v>29</v>
      </c>
      <c r="N627" t="s">
        <v>30</v>
      </c>
      <c r="O627" t="s">
        <v>29</v>
      </c>
      <c r="P627" t="s">
        <v>30</v>
      </c>
      <c r="Q627" t="s">
        <v>30</v>
      </c>
      <c r="R627" t="s">
        <v>30</v>
      </c>
      <c r="S627" t="s">
        <v>30</v>
      </c>
      <c r="T627" t="s">
        <v>30</v>
      </c>
      <c r="U627" t="s">
        <v>30</v>
      </c>
      <c r="V627" t="s">
        <v>30</v>
      </c>
      <c r="W627" t="s">
        <v>31</v>
      </c>
      <c r="X627" t="s">
        <v>30</v>
      </c>
      <c r="Y627" t="s">
        <v>30</v>
      </c>
      <c r="Z627" t="s">
        <v>29</v>
      </c>
      <c r="AA627" t="s">
        <v>29</v>
      </c>
      <c r="AB627" t="s">
        <v>32</v>
      </c>
    </row>
    <row r="628" spans="1:28" outlineLevel="1" x14ac:dyDescent="0.45">
      <c r="A628">
        <v>7243429001</v>
      </c>
      <c r="B628" s="1">
        <v>44339</v>
      </c>
      <c r="C628" t="s">
        <v>2547</v>
      </c>
      <c r="D628" t="s">
        <v>2548</v>
      </c>
      <c r="E628" t="s">
        <v>154</v>
      </c>
      <c r="F628" t="s">
        <v>5651</v>
      </c>
      <c r="G628" t="s">
        <v>5825</v>
      </c>
      <c r="H628" s="9">
        <v>138830.28</v>
      </c>
      <c r="J628" t="s">
        <v>28</v>
      </c>
      <c r="K628" t="s">
        <v>29</v>
      </c>
      <c r="L628" t="s">
        <v>173</v>
      </c>
      <c r="M628" t="s">
        <v>30</v>
      </c>
      <c r="N628" t="s">
        <v>30</v>
      </c>
      <c r="O628" t="s">
        <v>30</v>
      </c>
      <c r="P628" t="s">
        <v>30</v>
      </c>
      <c r="Q628" t="s">
        <v>30</v>
      </c>
      <c r="R628" t="s">
        <v>30</v>
      </c>
      <c r="S628" t="s">
        <v>30</v>
      </c>
      <c r="T628" t="s">
        <v>30</v>
      </c>
      <c r="U628" t="s">
        <v>30</v>
      </c>
      <c r="V628" t="s">
        <v>30</v>
      </c>
      <c r="W628" t="s">
        <v>31</v>
      </c>
      <c r="X628" t="s">
        <v>29</v>
      </c>
      <c r="Y628" t="s">
        <v>30</v>
      </c>
      <c r="Z628" t="s">
        <v>29</v>
      </c>
      <c r="AA628" t="s">
        <v>29</v>
      </c>
      <c r="AB628" t="s">
        <v>32</v>
      </c>
    </row>
    <row r="629" spans="1:28" outlineLevel="1" x14ac:dyDescent="0.45">
      <c r="A629">
        <v>6598769003</v>
      </c>
      <c r="B629" s="1">
        <v>44338</v>
      </c>
      <c r="C629" t="s">
        <v>2378</v>
      </c>
      <c r="D629" t="s">
        <v>2379</v>
      </c>
      <c r="E629" t="s">
        <v>154</v>
      </c>
      <c r="F629" t="s">
        <v>5651</v>
      </c>
      <c r="G629" t="s">
        <v>5668</v>
      </c>
      <c r="H629" s="9">
        <v>137837</v>
      </c>
      <c r="J629" t="s">
        <v>28</v>
      </c>
      <c r="K629" t="s">
        <v>29</v>
      </c>
      <c r="L629" t="s">
        <v>173</v>
      </c>
      <c r="M629" t="s">
        <v>29</v>
      </c>
      <c r="N629" t="s">
        <v>30</v>
      </c>
      <c r="O629" t="s">
        <v>30</v>
      </c>
      <c r="P629" t="s">
        <v>30</v>
      </c>
      <c r="Q629" t="s">
        <v>30</v>
      </c>
      <c r="R629" t="s">
        <v>30</v>
      </c>
      <c r="S629" t="s">
        <v>30</v>
      </c>
      <c r="T629" t="s">
        <v>30</v>
      </c>
      <c r="U629" t="s">
        <v>30</v>
      </c>
      <c r="V629" t="s">
        <v>30</v>
      </c>
      <c r="W629" t="s">
        <v>31</v>
      </c>
      <c r="X629" t="s">
        <v>29</v>
      </c>
      <c r="Y629" t="s">
        <v>30</v>
      </c>
      <c r="Z629" t="s">
        <v>29</v>
      </c>
      <c r="AA629" t="s">
        <v>29</v>
      </c>
      <c r="AB629" t="s">
        <v>59</v>
      </c>
    </row>
    <row r="630" spans="1:28" outlineLevel="1" x14ac:dyDescent="0.45">
      <c r="A630">
        <v>2701169001</v>
      </c>
      <c r="B630" s="1">
        <v>44334</v>
      </c>
      <c r="C630" t="s">
        <v>1321</v>
      </c>
      <c r="D630" t="s">
        <v>1322</v>
      </c>
      <c r="E630" t="s">
        <v>154</v>
      </c>
      <c r="F630" t="s">
        <v>5651</v>
      </c>
      <c r="G630" t="s">
        <v>5691</v>
      </c>
      <c r="H630" s="9">
        <v>136059.01999999999</v>
      </c>
      <c r="J630" t="s">
        <v>28</v>
      </c>
      <c r="K630" t="s">
        <v>30</v>
      </c>
      <c r="L630" t="s">
        <v>155</v>
      </c>
      <c r="M630" t="s">
        <v>29</v>
      </c>
      <c r="N630" t="s">
        <v>29</v>
      </c>
      <c r="O630" t="s">
        <v>29</v>
      </c>
      <c r="P630" t="s">
        <v>30</v>
      </c>
      <c r="Q630" t="s">
        <v>30</v>
      </c>
      <c r="R630" t="s">
        <v>30</v>
      </c>
      <c r="S630" t="s">
        <v>30</v>
      </c>
      <c r="T630" t="s">
        <v>30</v>
      </c>
      <c r="U630" t="s">
        <v>30</v>
      </c>
      <c r="V630" t="s">
        <v>30</v>
      </c>
      <c r="W630" t="s">
        <v>40</v>
      </c>
      <c r="X630" t="s">
        <v>30</v>
      </c>
      <c r="Y630" t="s">
        <v>30</v>
      </c>
      <c r="Z630" t="s">
        <v>29</v>
      </c>
      <c r="AA630" t="s">
        <v>29</v>
      </c>
      <c r="AB630" t="s">
        <v>43</v>
      </c>
    </row>
    <row r="631" spans="1:28" outlineLevel="1" x14ac:dyDescent="0.45">
      <c r="A631">
        <v>3706579010</v>
      </c>
      <c r="B631" s="1">
        <v>44335</v>
      </c>
      <c r="C631" t="s">
        <v>1812</v>
      </c>
      <c r="D631" t="s">
        <v>1813</v>
      </c>
      <c r="E631" t="s">
        <v>154</v>
      </c>
      <c r="F631" t="s">
        <v>5651</v>
      </c>
      <c r="G631" t="s">
        <v>5665</v>
      </c>
      <c r="H631" s="9">
        <v>135048</v>
      </c>
      <c r="J631" t="s">
        <v>28</v>
      </c>
      <c r="K631" t="s">
        <v>29</v>
      </c>
      <c r="L631" t="s">
        <v>155</v>
      </c>
      <c r="M631" t="s">
        <v>29</v>
      </c>
      <c r="N631" t="s">
        <v>29</v>
      </c>
      <c r="O631" t="s">
        <v>29</v>
      </c>
      <c r="P631" t="s">
        <v>30</v>
      </c>
      <c r="Q631" t="s">
        <v>29</v>
      </c>
      <c r="R631" t="s">
        <v>30</v>
      </c>
      <c r="S631" t="s">
        <v>30</v>
      </c>
      <c r="T631" t="s">
        <v>30</v>
      </c>
      <c r="U631" t="s">
        <v>30</v>
      </c>
      <c r="V631" t="s">
        <v>30</v>
      </c>
      <c r="W631" t="s">
        <v>60</v>
      </c>
      <c r="X631" t="s">
        <v>29</v>
      </c>
      <c r="Y631" t="s">
        <v>30</v>
      </c>
      <c r="Z631" t="s">
        <v>29</v>
      </c>
      <c r="AA631" t="s">
        <v>29</v>
      </c>
      <c r="AB631" t="s">
        <v>32</v>
      </c>
    </row>
    <row r="632" spans="1:28" outlineLevel="1" x14ac:dyDescent="0.45">
      <c r="A632">
        <v>7570418903</v>
      </c>
      <c r="B632" s="1">
        <v>44323</v>
      </c>
      <c r="C632" t="s">
        <v>3235</v>
      </c>
      <c r="D632" t="s">
        <v>3236</v>
      </c>
      <c r="E632" t="s">
        <v>154</v>
      </c>
      <c r="F632" t="s">
        <v>5651</v>
      </c>
      <c r="G632" t="s">
        <v>5820</v>
      </c>
      <c r="H632" s="9">
        <v>134444</v>
      </c>
      <c r="J632" t="s">
        <v>28</v>
      </c>
      <c r="K632" t="s">
        <v>30</v>
      </c>
      <c r="L632" t="s">
        <v>155</v>
      </c>
      <c r="M632" t="s">
        <v>30</v>
      </c>
      <c r="N632" t="s">
        <v>30</v>
      </c>
      <c r="O632" t="s">
        <v>29</v>
      </c>
      <c r="P632" t="s">
        <v>30</v>
      </c>
      <c r="Q632" t="s">
        <v>30</v>
      </c>
      <c r="R632" t="s">
        <v>30</v>
      </c>
      <c r="S632" t="s">
        <v>30</v>
      </c>
      <c r="T632" t="s">
        <v>30</v>
      </c>
      <c r="U632" t="s">
        <v>30</v>
      </c>
      <c r="V632" t="s">
        <v>30</v>
      </c>
      <c r="W632" t="s">
        <v>40</v>
      </c>
      <c r="X632" t="s">
        <v>29</v>
      </c>
      <c r="Y632" t="s">
        <v>30</v>
      </c>
      <c r="Z632" t="s">
        <v>29</v>
      </c>
      <c r="AA632" t="s">
        <v>29</v>
      </c>
      <c r="AB632" t="s">
        <v>32</v>
      </c>
    </row>
    <row r="633" spans="1:28" outlineLevel="1" x14ac:dyDescent="0.45">
      <c r="A633">
        <v>8827619008</v>
      </c>
      <c r="B633" s="1">
        <v>44345</v>
      </c>
      <c r="C633" t="s">
        <v>4381</v>
      </c>
      <c r="D633" t="s">
        <v>4382</v>
      </c>
      <c r="E633" t="s">
        <v>154</v>
      </c>
      <c r="F633" t="s">
        <v>5651</v>
      </c>
      <c r="G633" t="s">
        <v>5827</v>
      </c>
      <c r="H633" s="9">
        <v>133225.91</v>
      </c>
      <c r="J633" t="s">
        <v>28</v>
      </c>
      <c r="K633" t="s">
        <v>30</v>
      </c>
      <c r="L633" t="s">
        <v>173</v>
      </c>
      <c r="M633" t="s">
        <v>29</v>
      </c>
      <c r="N633" t="s">
        <v>30</v>
      </c>
      <c r="O633" t="s">
        <v>30</v>
      </c>
      <c r="P633" t="s">
        <v>30</v>
      </c>
      <c r="Q633" t="s">
        <v>30</v>
      </c>
      <c r="R633" t="s">
        <v>30</v>
      </c>
      <c r="S633" t="s">
        <v>30</v>
      </c>
      <c r="T633" t="s">
        <v>30</v>
      </c>
      <c r="U633" t="s">
        <v>30</v>
      </c>
      <c r="V633" t="s">
        <v>30</v>
      </c>
      <c r="W633" t="s">
        <v>31</v>
      </c>
      <c r="X633" t="s">
        <v>30</v>
      </c>
      <c r="Y633" t="s">
        <v>29</v>
      </c>
      <c r="Z633" t="s">
        <v>29</v>
      </c>
      <c r="AA633" t="s">
        <v>29</v>
      </c>
      <c r="AB633" t="s">
        <v>32</v>
      </c>
    </row>
    <row r="634" spans="1:28" outlineLevel="1" x14ac:dyDescent="0.45">
      <c r="A634">
        <v>5222709004</v>
      </c>
      <c r="B634" s="1">
        <v>44337</v>
      </c>
      <c r="C634" t="s">
        <v>2184</v>
      </c>
      <c r="D634" t="s">
        <v>2185</v>
      </c>
      <c r="E634" t="s">
        <v>154</v>
      </c>
      <c r="F634" t="s">
        <v>5651</v>
      </c>
      <c r="G634" t="s">
        <v>5750</v>
      </c>
      <c r="H634" s="9">
        <v>130765.61</v>
      </c>
      <c r="J634" t="s">
        <v>28</v>
      </c>
      <c r="K634" t="s">
        <v>29</v>
      </c>
      <c r="L634" t="s">
        <v>173</v>
      </c>
      <c r="M634" t="s">
        <v>29</v>
      </c>
      <c r="N634" t="s">
        <v>29</v>
      </c>
      <c r="O634" t="s">
        <v>30</v>
      </c>
      <c r="P634" t="s">
        <v>30</v>
      </c>
      <c r="Q634" t="s">
        <v>30</v>
      </c>
      <c r="R634" t="s">
        <v>30</v>
      </c>
      <c r="S634" t="s">
        <v>30</v>
      </c>
      <c r="T634" t="s">
        <v>30</v>
      </c>
      <c r="U634" t="s">
        <v>29</v>
      </c>
      <c r="V634" t="s">
        <v>30</v>
      </c>
      <c r="W634" t="s">
        <v>31</v>
      </c>
      <c r="X634" t="s">
        <v>29</v>
      </c>
      <c r="Y634" t="s">
        <v>29</v>
      </c>
      <c r="Z634" t="s">
        <v>30</v>
      </c>
      <c r="AA634" t="s">
        <v>29</v>
      </c>
      <c r="AB634" t="s">
        <v>32</v>
      </c>
    </row>
    <row r="635" spans="1:28" outlineLevel="1" x14ac:dyDescent="0.45">
      <c r="A635">
        <v>2714649002</v>
      </c>
      <c r="B635" s="1">
        <v>44334</v>
      </c>
      <c r="C635" t="s">
        <v>1395</v>
      </c>
      <c r="D635" t="s">
        <v>1396</v>
      </c>
      <c r="E635" t="s">
        <v>154</v>
      </c>
      <c r="F635" t="s">
        <v>5651</v>
      </c>
      <c r="G635" t="s">
        <v>5827</v>
      </c>
      <c r="H635" s="9">
        <v>130230</v>
      </c>
      <c r="J635" t="s">
        <v>28</v>
      </c>
      <c r="K635" t="s">
        <v>30</v>
      </c>
      <c r="L635" t="s">
        <v>173</v>
      </c>
      <c r="M635" t="s">
        <v>29</v>
      </c>
      <c r="N635" t="s">
        <v>30</v>
      </c>
      <c r="O635" t="s">
        <v>30</v>
      </c>
      <c r="P635" t="s">
        <v>30</v>
      </c>
      <c r="Q635" t="s">
        <v>30</v>
      </c>
      <c r="R635" t="s">
        <v>30</v>
      </c>
      <c r="S635" t="s">
        <v>30</v>
      </c>
      <c r="T635" t="s">
        <v>30</v>
      </c>
      <c r="U635" t="s">
        <v>30</v>
      </c>
      <c r="V635" t="s">
        <v>30</v>
      </c>
      <c r="W635" t="s">
        <v>31</v>
      </c>
      <c r="X635" t="s">
        <v>30</v>
      </c>
      <c r="Y635" t="s">
        <v>30</v>
      </c>
      <c r="Z635" t="s">
        <v>29</v>
      </c>
      <c r="AA635" t="s">
        <v>29</v>
      </c>
      <c r="AB635" t="s">
        <v>198</v>
      </c>
    </row>
    <row r="636" spans="1:28" outlineLevel="1" x14ac:dyDescent="0.45">
      <c r="A636">
        <v>2338329006</v>
      </c>
      <c r="B636" s="1">
        <v>44331</v>
      </c>
      <c r="C636" t="s">
        <v>876</v>
      </c>
      <c r="D636" t="s">
        <v>877</v>
      </c>
      <c r="E636" t="s">
        <v>154</v>
      </c>
      <c r="F636" t="s">
        <v>5651</v>
      </c>
      <c r="G636" t="s">
        <v>5668</v>
      </c>
      <c r="H636" s="9">
        <v>129999.96</v>
      </c>
      <c r="J636" t="s">
        <v>28</v>
      </c>
      <c r="K636" t="s">
        <v>29</v>
      </c>
      <c r="L636" t="s">
        <v>173</v>
      </c>
      <c r="M636" t="s">
        <v>29</v>
      </c>
      <c r="N636" t="s">
        <v>29</v>
      </c>
      <c r="O636" t="s">
        <v>29</v>
      </c>
      <c r="P636" t="s">
        <v>30</v>
      </c>
      <c r="Q636" t="s">
        <v>29</v>
      </c>
      <c r="R636" t="s">
        <v>30</v>
      </c>
      <c r="S636" t="s">
        <v>30</v>
      </c>
      <c r="T636" t="s">
        <v>30</v>
      </c>
      <c r="U636" t="s">
        <v>29</v>
      </c>
      <c r="V636" t="s">
        <v>30</v>
      </c>
      <c r="W636" t="s">
        <v>40</v>
      </c>
      <c r="X636" t="s">
        <v>29</v>
      </c>
      <c r="Y636" t="s">
        <v>30</v>
      </c>
      <c r="Z636" t="s">
        <v>29</v>
      </c>
      <c r="AA636" t="s">
        <v>30</v>
      </c>
      <c r="AB636" t="s">
        <v>32</v>
      </c>
    </row>
    <row r="637" spans="1:28" outlineLevel="1" x14ac:dyDescent="0.45">
      <c r="A637">
        <v>2504639001</v>
      </c>
      <c r="B637" s="1">
        <v>44332</v>
      </c>
      <c r="C637" t="s">
        <v>1240</v>
      </c>
      <c r="D637" t="s">
        <v>1241</v>
      </c>
      <c r="E637" t="s">
        <v>154</v>
      </c>
      <c r="F637" t="s">
        <v>5651</v>
      </c>
      <c r="G637" t="s">
        <v>5665</v>
      </c>
      <c r="H637" s="9">
        <v>128661</v>
      </c>
      <c r="J637" t="s">
        <v>28</v>
      </c>
      <c r="K637" t="s">
        <v>29</v>
      </c>
      <c r="L637" t="s">
        <v>155</v>
      </c>
      <c r="M637" t="s">
        <v>30</v>
      </c>
      <c r="N637" t="s">
        <v>30</v>
      </c>
      <c r="O637" t="s">
        <v>30</v>
      </c>
      <c r="P637" t="s">
        <v>30</v>
      </c>
      <c r="Q637" t="s">
        <v>30</v>
      </c>
      <c r="R637" t="s">
        <v>30</v>
      </c>
      <c r="S637" t="s">
        <v>30</v>
      </c>
      <c r="T637" t="s">
        <v>30</v>
      </c>
      <c r="U637" t="s">
        <v>30</v>
      </c>
      <c r="V637" t="s">
        <v>30</v>
      </c>
      <c r="W637" t="s">
        <v>40</v>
      </c>
      <c r="X637" t="s">
        <v>29</v>
      </c>
      <c r="Y637" t="s">
        <v>30</v>
      </c>
      <c r="Z637" t="s">
        <v>29</v>
      </c>
      <c r="AA637" t="s">
        <v>30</v>
      </c>
      <c r="AB637" t="s">
        <v>32</v>
      </c>
    </row>
    <row r="638" spans="1:28" outlineLevel="1" x14ac:dyDescent="0.45">
      <c r="A638">
        <v>7638168908</v>
      </c>
      <c r="B638" s="1">
        <v>44323</v>
      </c>
      <c r="C638" t="s">
        <v>3622</v>
      </c>
      <c r="D638" t="s">
        <v>3623</v>
      </c>
      <c r="E638" t="s">
        <v>154</v>
      </c>
      <c r="F638" t="s">
        <v>5651</v>
      </c>
      <c r="G638" t="s">
        <v>5668</v>
      </c>
      <c r="H638" s="9">
        <v>126449</v>
      </c>
      <c r="J638" t="s">
        <v>28</v>
      </c>
      <c r="K638" t="s">
        <v>29</v>
      </c>
      <c r="L638" t="s">
        <v>173</v>
      </c>
      <c r="M638" t="s">
        <v>29</v>
      </c>
      <c r="N638" t="s">
        <v>29</v>
      </c>
      <c r="O638" t="s">
        <v>30</v>
      </c>
      <c r="P638" t="s">
        <v>30</v>
      </c>
      <c r="Q638" t="s">
        <v>30</v>
      </c>
      <c r="R638" t="s">
        <v>30</v>
      </c>
      <c r="S638" t="s">
        <v>30</v>
      </c>
      <c r="T638" t="s">
        <v>30</v>
      </c>
      <c r="U638" t="s">
        <v>30</v>
      </c>
      <c r="V638" t="s">
        <v>30</v>
      </c>
      <c r="W638" t="s">
        <v>40</v>
      </c>
      <c r="X638" t="s">
        <v>29</v>
      </c>
      <c r="Y638" t="s">
        <v>30</v>
      </c>
      <c r="Z638" t="s">
        <v>29</v>
      </c>
      <c r="AA638" t="s">
        <v>29</v>
      </c>
      <c r="AB638" t="s">
        <v>32</v>
      </c>
    </row>
    <row r="639" spans="1:28" outlineLevel="1" x14ac:dyDescent="0.45">
      <c r="A639">
        <v>1079969010</v>
      </c>
      <c r="B639" s="1">
        <v>44328</v>
      </c>
      <c r="C639" t="s">
        <v>308</v>
      </c>
      <c r="D639" t="s">
        <v>309</v>
      </c>
      <c r="E639" t="s">
        <v>154</v>
      </c>
      <c r="F639" t="s">
        <v>5651</v>
      </c>
      <c r="G639" t="s">
        <v>5691</v>
      </c>
      <c r="H639" s="9">
        <v>125111.57</v>
      </c>
      <c r="J639" t="s">
        <v>28</v>
      </c>
      <c r="K639" t="s">
        <v>29</v>
      </c>
      <c r="L639" t="s">
        <v>155</v>
      </c>
      <c r="M639" t="s">
        <v>29</v>
      </c>
      <c r="N639" t="s">
        <v>30</v>
      </c>
      <c r="O639" t="s">
        <v>30</v>
      </c>
      <c r="P639" t="s">
        <v>30</v>
      </c>
      <c r="Q639" t="s">
        <v>30</v>
      </c>
      <c r="R639" t="s">
        <v>30</v>
      </c>
      <c r="S639" t="s">
        <v>30</v>
      </c>
      <c r="T639" t="s">
        <v>30</v>
      </c>
      <c r="U639" t="s">
        <v>30</v>
      </c>
      <c r="V639" t="s">
        <v>30</v>
      </c>
      <c r="W639" t="s">
        <v>40</v>
      </c>
      <c r="X639" t="s">
        <v>30</v>
      </c>
      <c r="Y639" t="s">
        <v>29</v>
      </c>
      <c r="Z639" t="s">
        <v>29</v>
      </c>
      <c r="AA639" t="s">
        <v>30</v>
      </c>
      <c r="AB639" t="s">
        <v>32</v>
      </c>
    </row>
    <row r="640" spans="1:28" outlineLevel="1" x14ac:dyDescent="0.45">
      <c r="A640">
        <v>8861579002</v>
      </c>
      <c r="B640" s="1">
        <v>44345</v>
      </c>
      <c r="C640" t="s">
        <v>4568</v>
      </c>
      <c r="D640" t="s">
        <v>4569</v>
      </c>
      <c r="E640" t="s">
        <v>154</v>
      </c>
      <c r="F640" t="s">
        <v>5651</v>
      </c>
      <c r="G640" t="s">
        <v>5668</v>
      </c>
      <c r="H640" s="9">
        <v>124819.71</v>
      </c>
      <c r="J640" t="s">
        <v>28</v>
      </c>
      <c r="K640" t="s">
        <v>29</v>
      </c>
      <c r="L640" t="s">
        <v>173</v>
      </c>
      <c r="M640" t="s">
        <v>29</v>
      </c>
      <c r="N640" t="s">
        <v>30</v>
      </c>
      <c r="O640" t="s">
        <v>30</v>
      </c>
      <c r="P640" t="s">
        <v>30</v>
      </c>
      <c r="Q640" t="s">
        <v>30</v>
      </c>
      <c r="R640" t="s">
        <v>30</v>
      </c>
      <c r="S640" t="s">
        <v>30</v>
      </c>
      <c r="T640" t="s">
        <v>30</v>
      </c>
      <c r="U640" t="s">
        <v>30</v>
      </c>
      <c r="V640" t="s">
        <v>30</v>
      </c>
      <c r="W640" t="s">
        <v>31</v>
      </c>
      <c r="X640" t="s">
        <v>29</v>
      </c>
      <c r="Y640" t="s">
        <v>29</v>
      </c>
      <c r="Z640" t="s">
        <v>29</v>
      </c>
      <c r="AA640" t="s">
        <v>29</v>
      </c>
      <c r="AB640" t="s">
        <v>32</v>
      </c>
    </row>
    <row r="641" spans="1:28" outlineLevel="1" x14ac:dyDescent="0.45">
      <c r="A641">
        <v>4876909010</v>
      </c>
      <c r="B641" s="1">
        <v>44336</v>
      </c>
      <c r="C641" t="s">
        <v>1918</v>
      </c>
      <c r="D641" t="s">
        <v>1919</v>
      </c>
      <c r="E641" t="s">
        <v>154</v>
      </c>
      <c r="F641" t="s">
        <v>5651</v>
      </c>
      <c r="G641" t="s">
        <v>5824</v>
      </c>
      <c r="H641" s="9">
        <v>123606</v>
      </c>
      <c r="J641" t="s">
        <v>28</v>
      </c>
      <c r="K641" t="s">
        <v>30</v>
      </c>
      <c r="L641" t="s">
        <v>173</v>
      </c>
      <c r="M641" t="s">
        <v>29</v>
      </c>
      <c r="N641" t="s">
        <v>30</v>
      </c>
      <c r="O641" t="s">
        <v>30</v>
      </c>
      <c r="P641" t="s">
        <v>30</v>
      </c>
      <c r="Q641" t="s">
        <v>30</v>
      </c>
      <c r="R641" t="s">
        <v>30</v>
      </c>
      <c r="S641" t="s">
        <v>29</v>
      </c>
      <c r="T641" t="s">
        <v>30</v>
      </c>
      <c r="U641" t="s">
        <v>30</v>
      </c>
      <c r="V641" t="s">
        <v>30</v>
      </c>
      <c r="W641" t="s">
        <v>31</v>
      </c>
      <c r="X641" t="s">
        <v>30</v>
      </c>
      <c r="Y641" t="s">
        <v>30</v>
      </c>
      <c r="Z641" t="s">
        <v>29</v>
      </c>
      <c r="AA641" t="s">
        <v>29</v>
      </c>
      <c r="AB641" t="s">
        <v>205</v>
      </c>
    </row>
    <row r="642" spans="1:28" outlineLevel="1" x14ac:dyDescent="0.45">
      <c r="A642">
        <v>7650458904</v>
      </c>
      <c r="B642" s="1">
        <v>44323</v>
      </c>
      <c r="C642" t="s">
        <v>3699</v>
      </c>
      <c r="D642" t="s">
        <v>3700</v>
      </c>
      <c r="E642" t="s">
        <v>154</v>
      </c>
      <c r="F642" t="s">
        <v>5651</v>
      </c>
      <c r="G642" t="s">
        <v>5825</v>
      </c>
      <c r="H642" s="9">
        <v>123545</v>
      </c>
      <c r="J642" t="s">
        <v>28</v>
      </c>
      <c r="K642" t="s">
        <v>29</v>
      </c>
      <c r="L642" t="s">
        <v>275</v>
      </c>
      <c r="M642" t="s">
        <v>30</v>
      </c>
      <c r="N642" t="s">
        <v>30</v>
      </c>
      <c r="O642" t="s">
        <v>30</v>
      </c>
      <c r="P642" t="s">
        <v>30</v>
      </c>
      <c r="Q642" t="s">
        <v>30</v>
      </c>
      <c r="R642" t="s">
        <v>30</v>
      </c>
      <c r="S642" t="s">
        <v>30</v>
      </c>
      <c r="T642" t="s">
        <v>30</v>
      </c>
      <c r="U642" t="s">
        <v>30</v>
      </c>
      <c r="V642" t="s">
        <v>30</v>
      </c>
      <c r="W642" t="s">
        <v>40</v>
      </c>
      <c r="X642" t="s">
        <v>29</v>
      </c>
      <c r="Y642" t="s">
        <v>30</v>
      </c>
      <c r="Z642" t="s">
        <v>29</v>
      </c>
      <c r="AA642" t="s">
        <v>29</v>
      </c>
      <c r="AB642" t="s">
        <v>32</v>
      </c>
    </row>
    <row r="643" spans="1:28" outlineLevel="1" x14ac:dyDescent="0.45">
      <c r="A643">
        <v>7620148904</v>
      </c>
      <c r="B643" s="1">
        <v>44323</v>
      </c>
      <c r="C643" t="s">
        <v>3522</v>
      </c>
      <c r="D643" t="s">
        <v>3523</v>
      </c>
      <c r="E643" t="s">
        <v>154</v>
      </c>
      <c r="F643" t="s">
        <v>5651</v>
      </c>
      <c r="G643" t="s">
        <v>5824</v>
      </c>
      <c r="H643" s="9">
        <v>123420.23</v>
      </c>
      <c r="J643" t="s">
        <v>28</v>
      </c>
      <c r="K643" t="s">
        <v>30</v>
      </c>
      <c r="L643" t="s">
        <v>173</v>
      </c>
      <c r="M643" t="s">
        <v>29</v>
      </c>
      <c r="N643" t="s">
        <v>29</v>
      </c>
      <c r="O643" t="s">
        <v>30</v>
      </c>
      <c r="P643" t="s">
        <v>30</v>
      </c>
      <c r="Q643" t="s">
        <v>29</v>
      </c>
      <c r="R643" t="s">
        <v>30</v>
      </c>
      <c r="S643" t="s">
        <v>30</v>
      </c>
      <c r="T643" t="s">
        <v>30</v>
      </c>
      <c r="U643" t="s">
        <v>29</v>
      </c>
      <c r="V643" t="s">
        <v>30</v>
      </c>
      <c r="W643" t="s">
        <v>40</v>
      </c>
      <c r="X643" t="s">
        <v>30</v>
      </c>
      <c r="Y643" t="s">
        <v>30</v>
      </c>
      <c r="Z643" t="s">
        <v>29</v>
      </c>
      <c r="AA643" t="s">
        <v>29</v>
      </c>
      <c r="AB643" t="s">
        <v>32</v>
      </c>
    </row>
    <row r="644" spans="1:28" outlineLevel="1" x14ac:dyDescent="0.45">
      <c r="A644">
        <v>1090109000</v>
      </c>
      <c r="B644" s="1">
        <v>44329</v>
      </c>
      <c r="C644" t="s">
        <v>342</v>
      </c>
      <c r="D644" t="s">
        <v>343</v>
      </c>
      <c r="E644" t="s">
        <v>154</v>
      </c>
      <c r="F644" t="s">
        <v>5651</v>
      </c>
      <c r="G644" t="s">
        <v>5665</v>
      </c>
      <c r="H644" s="9">
        <v>122247.34</v>
      </c>
      <c r="I644" t="s">
        <v>283</v>
      </c>
      <c r="J644" t="s">
        <v>28</v>
      </c>
      <c r="K644" t="s">
        <v>29</v>
      </c>
      <c r="L644" t="s">
        <v>155</v>
      </c>
      <c r="M644" t="s">
        <v>29</v>
      </c>
      <c r="N644" t="s">
        <v>29</v>
      </c>
      <c r="O644" t="s">
        <v>30</v>
      </c>
      <c r="P644" t="s">
        <v>30</v>
      </c>
      <c r="Q644" t="s">
        <v>30</v>
      </c>
      <c r="R644" t="s">
        <v>30</v>
      </c>
      <c r="S644" t="s">
        <v>30</v>
      </c>
      <c r="T644" t="s">
        <v>30</v>
      </c>
      <c r="U644" t="s">
        <v>30</v>
      </c>
      <c r="V644" t="s">
        <v>30</v>
      </c>
      <c r="W644" t="s">
        <v>31</v>
      </c>
      <c r="X644" t="s">
        <v>29</v>
      </c>
      <c r="Y644" t="s">
        <v>30</v>
      </c>
      <c r="Z644" t="s">
        <v>29</v>
      </c>
      <c r="AA644" t="s">
        <v>29</v>
      </c>
      <c r="AB644" t="s">
        <v>32</v>
      </c>
    </row>
    <row r="645" spans="1:28" outlineLevel="1" x14ac:dyDescent="0.45">
      <c r="A645">
        <v>7529388905</v>
      </c>
      <c r="B645" s="1">
        <v>44323</v>
      </c>
      <c r="C645" t="s">
        <v>2754</v>
      </c>
      <c r="D645" t="s">
        <v>2755</v>
      </c>
      <c r="E645" t="s">
        <v>154</v>
      </c>
      <c r="F645" t="s">
        <v>5651</v>
      </c>
      <c r="G645" t="s">
        <v>5668</v>
      </c>
      <c r="H645" s="9">
        <v>121730</v>
      </c>
      <c r="J645" t="s">
        <v>28</v>
      </c>
      <c r="K645" t="s">
        <v>29</v>
      </c>
      <c r="L645" t="s">
        <v>173</v>
      </c>
      <c r="M645" t="s">
        <v>30</v>
      </c>
      <c r="N645" t="s">
        <v>30</v>
      </c>
      <c r="O645" t="s">
        <v>30</v>
      </c>
      <c r="P645" t="s">
        <v>30</v>
      </c>
      <c r="Q645" t="s">
        <v>30</v>
      </c>
      <c r="R645" t="s">
        <v>30</v>
      </c>
      <c r="S645" t="s">
        <v>30</v>
      </c>
      <c r="T645" t="s">
        <v>30</v>
      </c>
      <c r="U645" t="s">
        <v>30</v>
      </c>
      <c r="V645" t="s">
        <v>30</v>
      </c>
      <c r="W645" t="s">
        <v>40</v>
      </c>
      <c r="X645" t="s">
        <v>29</v>
      </c>
      <c r="Y645" t="s">
        <v>30</v>
      </c>
      <c r="Z645" t="s">
        <v>29</v>
      </c>
      <c r="AA645" t="s">
        <v>29</v>
      </c>
      <c r="AB645" t="s">
        <v>38</v>
      </c>
    </row>
    <row r="646" spans="1:28" outlineLevel="1" x14ac:dyDescent="0.45">
      <c r="A646">
        <v>4876539006</v>
      </c>
      <c r="B646" s="1">
        <v>44336</v>
      </c>
      <c r="C646" t="s">
        <v>1916</v>
      </c>
      <c r="D646" t="s">
        <v>1917</v>
      </c>
      <c r="E646" t="s">
        <v>154</v>
      </c>
      <c r="F646" t="s">
        <v>5651</v>
      </c>
      <c r="G646" t="s">
        <v>5668</v>
      </c>
      <c r="H646" s="9">
        <v>119171</v>
      </c>
      <c r="J646" t="s">
        <v>28</v>
      </c>
      <c r="K646" t="s">
        <v>29</v>
      </c>
      <c r="L646" t="s">
        <v>173</v>
      </c>
      <c r="M646" t="s">
        <v>30</v>
      </c>
      <c r="N646" t="s">
        <v>30</v>
      </c>
      <c r="O646" t="s">
        <v>29</v>
      </c>
      <c r="P646" t="s">
        <v>30</v>
      </c>
      <c r="Q646" t="s">
        <v>30</v>
      </c>
      <c r="R646" t="s">
        <v>30</v>
      </c>
      <c r="S646" t="s">
        <v>30</v>
      </c>
      <c r="T646" t="s">
        <v>30</v>
      </c>
      <c r="U646" t="s">
        <v>30</v>
      </c>
      <c r="V646" t="s">
        <v>30</v>
      </c>
      <c r="W646" t="s">
        <v>31</v>
      </c>
      <c r="X646" t="s">
        <v>29</v>
      </c>
      <c r="Y646" t="s">
        <v>30</v>
      </c>
      <c r="Z646" t="s">
        <v>29</v>
      </c>
      <c r="AA646" t="s">
        <v>29</v>
      </c>
      <c r="AB646" t="s">
        <v>38</v>
      </c>
    </row>
    <row r="647" spans="1:28" outlineLevel="1" x14ac:dyDescent="0.45">
      <c r="A647">
        <v>7635178905</v>
      </c>
      <c r="B647" s="1">
        <v>44323</v>
      </c>
      <c r="C647" t="s">
        <v>3610</v>
      </c>
      <c r="D647" t="s">
        <v>3611</v>
      </c>
      <c r="E647" t="s">
        <v>154</v>
      </c>
      <c r="F647" t="s">
        <v>5651</v>
      </c>
      <c r="G647" t="s">
        <v>5810</v>
      </c>
      <c r="H647" s="9">
        <v>116585</v>
      </c>
      <c r="J647" t="s">
        <v>28</v>
      </c>
      <c r="K647" t="s">
        <v>30</v>
      </c>
      <c r="L647" t="s">
        <v>275</v>
      </c>
      <c r="M647" t="s">
        <v>29</v>
      </c>
      <c r="N647" t="s">
        <v>30</v>
      </c>
      <c r="O647" t="s">
        <v>29</v>
      </c>
      <c r="P647" t="s">
        <v>30</v>
      </c>
      <c r="Q647" t="s">
        <v>30</v>
      </c>
      <c r="R647" t="s">
        <v>30</v>
      </c>
      <c r="S647" t="s">
        <v>30</v>
      </c>
      <c r="T647" t="s">
        <v>30</v>
      </c>
      <c r="U647" t="s">
        <v>30</v>
      </c>
      <c r="V647" t="s">
        <v>30</v>
      </c>
      <c r="W647" t="s">
        <v>31</v>
      </c>
      <c r="X647" t="s">
        <v>30</v>
      </c>
      <c r="Y647" t="s">
        <v>29</v>
      </c>
      <c r="Z647" t="s">
        <v>29</v>
      </c>
      <c r="AA647" t="s">
        <v>30</v>
      </c>
      <c r="AB647" t="s">
        <v>32</v>
      </c>
    </row>
    <row r="648" spans="1:28" outlineLevel="1" x14ac:dyDescent="0.45">
      <c r="A648">
        <v>7540619006</v>
      </c>
      <c r="B648" s="1">
        <v>44341</v>
      </c>
      <c r="C648" t="s">
        <v>2888</v>
      </c>
      <c r="D648" t="s">
        <v>2889</v>
      </c>
      <c r="E648" t="s">
        <v>154</v>
      </c>
      <c r="F648" t="s">
        <v>5651</v>
      </c>
      <c r="G648" t="s">
        <v>5668</v>
      </c>
      <c r="H648" s="9">
        <v>115336</v>
      </c>
      <c r="J648" t="s">
        <v>28</v>
      </c>
      <c r="K648" t="s">
        <v>29</v>
      </c>
      <c r="L648" t="s">
        <v>173</v>
      </c>
      <c r="M648" t="s">
        <v>29</v>
      </c>
      <c r="N648" t="s">
        <v>30</v>
      </c>
      <c r="O648" t="s">
        <v>29</v>
      </c>
      <c r="P648" t="s">
        <v>30</v>
      </c>
      <c r="Q648" t="s">
        <v>30</v>
      </c>
      <c r="R648" t="s">
        <v>30</v>
      </c>
      <c r="S648" t="s">
        <v>30</v>
      </c>
      <c r="T648" t="s">
        <v>30</v>
      </c>
      <c r="U648" t="s">
        <v>30</v>
      </c>
      <c r="V648" t="s">
        <v>30</v>
      </c>
      <c r="W648" t="s">
        <v>31</v>
      </c>
      <c r="X648" t="s">
        <v>29</v>
      </c>
      <c r="Y648" t="s">
        <v>30</v>
      </c>
      <c r="Z648" t="s">
        <v>29</v>
      </c>
      <c r="AA648" t="s">
        <v>29</v>
      </c>
      <c r="AB648" t="s">
        <v>38</v>
      </c>
    </row>
    <row r="649" spans="1:28" outlineLevel="1" x14ac:dyDescent="0.45">
      <c r="A649">
        <v>2373819006</v>
      </c>
      <c r="B649" s="1">
        <v>44331</v>
      </c>
      <c r="C649" t="s">
        <v>1051</v>
      </c>
      <c r="D649" t="s">
        <v>1052</v>
      </c>
      <c r="E649" t="s">
        <v>154</v>
      </c>
      <c r="F649" t="s">
        <v>5651</v>
      </c>
      <c r="G649" t="s">
        <v>5665</v>
      </c>
      <c r="H649" s="9">
        <v>113526.36</v>
      </c>
      <c r="J649" t="s">
        <v>28</v>
      </c>
      <c r="K649" t="s">
        <v>29</v>
      </c>
      <c r="L649" t="s">
        <v>155</v>
      </c>
      <c r="M649" t="s">
        <v>30</v>
      </c>
      <c r="N649" t="s">
        <v>30</v>
      </c>
      <c r="O649" t="s">
        <v>30</v>
      </c>
      <c r="P649" t="s">
        <v>30</v>
      </c>
      <c r="Q649" t="s">
        <v>30</v>
      </c>
      <c r="R649" t="s">
        <v>30</v>
      </c>
      <c r="S649" t="s">
        <v>30</v>
      </c>
      <c r="T649" t="s">
        <v>30</v>
      </c>
      <c r="U649" t="s">
        <v>30</v>
      </c>
      <c r="V649" t="s">
        <v>30</v>
      </c>
      <c r="W649" t="s">
        <v>37</v>
      </c>
      <c r="X649" t="s">
        <v>29</v>
      </c>
      <c r="Y649" t="s">
        <v>30</v>
      </c>
      <c r="Z649" t="s">
        <v>29</v>
      </c>
      <c r="AA649" t="s">
        <v>29</v>
      </c>
      <c r="AB649" t="s">
        <v>32</v>
      </c>
    </row>
    <row r="650" spans="1:28" outlineLevel="1" x14ac:dyDescent="0.45">
      <c r="A650">
        <v>7639968903</v>
      </c>
      <c r="B650" s="1">
        <v>44323</v>
      </c>
      <c r="C650" t="s">
        <v>3631</v>
      </c>
      <c r="D650" t="s">
        <v>3632</v>
      </c>
      <c r="E650" t="s">
        <v>154</v>
      </c>
      <c r="F650" t="s">
        <v>5651</v>
      </c>
      <c r="G650" t="s">
        <v>5885</v>
      </c>
      <c r="H650" s="9">
        <v>112645.95</v>
      </c>
      <c r="J650" t="s">
        <v>28</v>
      </c>
      <c r="K650" t="s">
        <v>30</v>
      </c>
      <c r="L650" t="s">
        <v>173</v>
      </c>
      <c r="M650" t="s">
        <v>29</v>
      </c>
      <c r="N650" t="s">
        <v>29</v>
      </c>
      <c r="O650" t="s">
        <v>30</v>
      </c>
      <c r="P650" t="s">
        <v>30</v>
      </c>
      <c r="Q650" t="s">
        <v>30</v>
      </c>
      <c r="R650" t="s">
        <v>30</v>
      </c>
      <c r="S650" t="s">
        <v>30</v>
      </c>
      <c r="T650" t="s">
        <v>30</v>
      </c>
      <c r="U650" t="s">
        <v>30</v>
      </c>
      <c r="V650" t="s">
        <v>30</v>
      </c>
      <c r="W650" t="s">
        <v>40</v>
      </c>
      <c r="X650" t="s">
        <v>30</v>
      </c>
      <c r="Y650" t="s">
        <v>29</v>
      </c>
      <c r="Z650" t="s">
        <v>29</v>
      </c>
      <c r="AA650" t="s">
        <v>30</v>
      </c>
      <c r="AB650" t="s">
        <v>32</v>
      </c>
    </row>
    <row r="651" spans="1:28" outlineLevel="1" x14ac:dyDescent="0.45">
      <c r="A651">
        <v>7540049001</v>
      </c>
      <c r="B651" s="1">
        <v>44341</v>
      </c>
      <c r="C651" t="s">
        <v>2882</v>
      </c>
      <c r="D651" t="s">
        <v>2883</v>
      </c>
      <c r="E651" t="s">
        <v>154</v>
      </c>
      <c r="F651" t="s">
        <v>5651</v>
      </c>
      <c r="G651" t="s">
        <v>5918</v>
      </c>
      <c r="H651" s="9">
        <v>112360</v>
      </c>
      <c r="J651" t="s">
        <v>28</v>
      </c>
      <c r="K651" t="s">
        <v>29</v>
      </c>
      <c r="L651" t="s">
        <v>275</v>
      </c>
      <c r="M651" t="s">
        <v>29</v>
      </c>
      <c r="N651" t="s">
        <v>30</v>
      </c>
      <c r="O651" t="s">
        <v>29</v>
      </c>
      <c r="P651" t="s">
        <v>30</v>
      </c>
      <c r="Q651" t="s">
        <v>30</v>
      </c>
      <c r="R651" t="s">
        <v>30</v>
      </c>
      <c r="S651" t="s">
        <v>30</v>
      </c>
      <c r="T651" t="s">
        <v>30</v>
      </c>
      <c r="U651" t="s">
        <v>30</v>
      </c>
      <c r="V651" t="s">
        <v>30</v>
      </c>
      <c r="W651" t="s">
        <v>40</v>
      </c>
      <c r="X651" t="s">
        <v>29</v>
      </c>
      <c r="Y651" t="s">
        <v>29</v>
      </c>
      <c r="Z651" t="s">
        <v>29</v>
      </c>
      <c r="AA651" t="s">
        <v>30</v>
      </c>
      <c r="AB651" t="s">
        <v>32</v>
      </c>
    </row>
    <row r="652" spans="1:28" outlineLevel="1" x14ac:dyDescent="0.45">
      <c r="A652">
        <v>2480709003</v>
      </c>
      <c r="B652" s="1">
        <v>44332</v>
      </c>
      <c r="C652" t="s">
        <v>1130</v>
      </c>
      <c r="D652" t="s">
        <v>1131</v>
      </c>
      <c r="E652" t="s">
        <v>154</v>
      </c>
      <c r="F652" t="s">
        <v>5651</v>
      </c>
      <c r="G652" t="s">
        <v>5750</v>
      </c>
      <c r="H652" s="9">
        <v>110020</v>
      </c>
      <c r="J652" t="s">
        <v>28</v>
      </c>
      <c r="K652" t="s">
        <v>29</v>
      </c>
      <c r="L652" t="s">
        <v>173</v>
      </c>
      <c r="M652" t="s">
        <v>30</v>
      </c>
      <c r="N652" t="s">
        <v>30</v>
      </c>
      <c r="O652" t="s">
        <v>30</v>
      </c>
      <c r="P652" t="s">
        <v>30</v>
      </c>
      <c r="Q652" t="s">
        <v>30</v>
      </c>
      <c r="R652" t="s">
        <v>30</v>
      </c>
      <c r="S652" t="s">
        <v>30</v>
      </c>
      <c r="T652" t="s">
        <v>30</v>
      </c>
      <c r="U652" t="s">
        <v>30</v>
      </c>
      <c r="V652" t="s">
        <v>30</v>
      </c>
      <c r="W652" t="s">
        <v>31</v>
      </c>
      <c r="X652" t="s">
        <v>29</v>
      </c>
      <c r="Y652" t="s">
        <v>30</v>
      </c>
      <c r="Z652" t="s">
        <v>29</v>
      </c>
      <c r="AA652" t="s">
        <v>29</v>
      </c>
      <c r="AB652" t="s">
        <v>32</v>
      </c>
    </row>
    <row r="653" spans="1:28" outlineLevel="1" x14ac:dyDescent="0.45">
      <c r="A653">
        <v>7618228905</v>
      </c>
      <c r="B653" s="1">
        <v>44323</v>
      </c>
      <c r="C653" t="s">
        <v>3509</v>
      </c>
      <c r="D653" t="s">
        <v>3510</v>
      </c>
      <c r="E653" t="s">
        <v>154</v>
      </c>
      <c r="F653" t="s">
        <v>5651</v>
      </c>
      <c r="G653" t="s">
        <v>5674</v>
      </c>
      <c r="H653" s="9">
        <v>108658.8</v>
      </c>
      <c r="I653" t="s">
        <v>361</v>
      </c>
      <c r="J653" t="s">
        <v>28</v>
      </c>
      <c r="K653" t="s">
        <v>29</v>
      </c>
      <c r="L653" t="s">
        <v>155</v>
      </c>
      <c r="M653" t="s">
        <v>29</v>
      </c>
      <c r="N653" t="s">
        <v>29</v>
      </c>
      <c r="O653" t="s">
        <v>29</v>
      </c>
      <c r="P653" t="s">
        <v>30</v>
      </c>
      <c r="Q653" t="s">
        <v>29</v>
      </c>
      <c r="R653" t="s">
        <v>30</v>
      </c>
      <c r="S653" t="s">
        <v>30</v>
      </c>
      <c r="T653" t="s">
        <v>29</v>
      </c>
      <c r="U653" t="s">
        <v>30</v>
      </c>
      <c r="V653" t="s">
        <v>29</v>
      </c>
      <c r="W653" t="s">
        <v>40</v>
      </c>
      <c r="X653" t="s">
        <v>29</v>
      </c>
      <c r="Y653" t="s">
        <v>30</v>
      </c>
      <c r="Z653" t="s">
        <v>29</v>
      </c>
      <c r="AA653" t="s">
        <v>29</v>
      </c>
      <c r="AB653" t="s">
        <v>39</v>
      </c>
    </row>
    <row r="654" spans="1:28" outlineLevel="1" x14ac:dyDescent="0.45">
      <c r="A654">
        <v>8980029004</v>
      </c>
      <c r="B654" s="1">
        <v>44345</v>
      </c>
      <c r="C654" t="s">
        <v>5136</v>
      </c>
      <c r="D654" t="s">
        <v>5137</v>
      </c>
      <c r="E654" t="s">
        <v>154</v>
      </c>
      <c r="F654" t="s">
        <v>5651</v>
      </c>
      <c r="G654" t="s">
        <v>5728</v>
      </c>
      <c r="H654" s="9">
        <v>108305.58</v>
      </c>
      <c r="J654" t="s">
        <v>28</v>
      </c>
      <c r="K654" t="s">
        <v>29</v>
      </c>
      <c r="L654" t="s">
        <v>173</v>
      </c>
      <c r="M654" t="s">
        <v>29</v>
      </c>
      <c r="N654" t="s">
        <v>29</v>
      </c>
      <c r="O654" t="s">
        <v>29</v>
      </c>
      <c r="P654" t="s">
        <v>30</v>
      </c>
      <c r="Q654" t="s">
        <v>30</v>
      </c>
      <c r="R654" t="s">
        <v>29</v>
      </c>
      <c r="S654" t="s">
        <v>30</v>
      </c>
      <c r="T654" t="s">
        <v>30</v>
      </c>
      <c r="U654" t="s">
        <v>29</v>
      </c>
      <c r="V654" t="s">
        <v>30</v>
      </c>
      <c r="W654" t="s">
        <v>33</v>
      </c>
      <c r="X654" t="s">
        <v>29</v>
      </c>
      <c r="Y654" t="s">
        <v>29</v>
      </c>
      <c r="Z654" t="s">
        <v>29</v>
      </c>
      <c r="AA654" t="s">
        <v>29</v>
      </c>
      <c r="AB654" t="s">
        <v>32</v>
      </c>
    </row>
    <row r="655" spans="1:28" outlineLevel="1" x14ac:dyDescent="0.45">
      <c r="A655">
        <v>2744849004</v>
      </c>
      <c r="B655" s="1">
        <v>44334</v>
      </c>
      <c r="C655" t="s">
        <v>1535</v>
      </c>
      <c r="D655" t="s">
        <v>1536</v>
      </c>
      <c r="E655" t="s">
        <v>154</v>
      </c>
      <c r="F655" t="s">
        <v>5651</v>
      </c>
      <c r="G655" t="s">
        <v>5827</v>
      </c>
      <c r="H655" s="9">
        <v>104166.8</v>
      </c>
      <c r="J655" t="s">
        <v>28</v>
      </c>
      <c r="K655" t="s">
        <v>30</v>
      </c>
      <c r="L655" t="s">
        <v>173</v>
      </c>
      <c r="M655" t="s">
        <v>30</v>
      </c>
      <c r="N655" t="s">
        <v>30</v>
      </c>
      <c r="O655" t="s">
        <v>29</v>
      </c>
      <c r="P655" t="s">
        <v>30</v>
      </c>
      <c r="Q655" t="s">
        <v>30</v>
      </c>
      <c r="R655" t="s">
        <v>30</v>
      </c>
      <c r="S655" t="s">
        <v>30</v>
      </c>
      <c r="T655" t="s">
        <v>30</v>
      </c>
      <c r="U655" t="s">
        <v>30</v>
      </c>
      <c r="V655" t="s">
        <v>30</v>
      </c>
      <c r="W655" t="s">
        <v>31</v>
      </c>
      <c r="X655" t="s">
        <v>30</v>
      </c>
      <c r="Y655" t="s">
        <v>29</v>
      </c>
      <c r="Z655" t="s">
        <v>30</v>
      </c>
      <c r="AA655" t="s">
        <v>30</v>
      </c>
      <c r="AB655" t="s">
        <v>43</v>
      </c>
    </row>
    <row r="656" spans="1:28" outlineLevel="1" x14ac:dyDescent="0.45">
      <c r="A656">
        <v>3685849008</v>
      </c>
      <c r="B656" s="1">
        <v>44335</v>
      </c>
      <c r="C656" t="s">
        <v>1713</v>
      </c>
      <c r="D656" t="s">
        <v>1714</v>
      </c>
      <c r="E656" t="s">
        <v>154</v>
      </c>
      <c r="F656" t="s">
        <v>5651</v>
      </c>
      <c r="G656" t="s">
        <v>5752</v>
      </c>
      <c r="H656" s="9">
        <v>101368</v>
      </c>
      <c r="J656" t="s">
        <v>28</v>
      </c>
      <c r="K656" t="s">
        <v>29</v>
      </c>
      <c r="L656" t="s">
        <v>155</v>
      </c>
      <c r="M656" t="s">
        <v>29</v>
      </c>
      <c r="N656" t="s">
        <v>30</v>
      </c>
      <c r="O656" t="s">
        <v>29</v>
      </c>
      <c r="P656" t="s">
        <v>30</v>
      </c>
      <c r="Q656" t="s">
        <v>30</v>
      </c>
      <c r="R656" t="s">
        <v>30</v>
      </c>
      <c r="S656" t="s">
        <v>30</v>
      </c>
      <c r="T656" t="s">
        <v>30</v>
      </c>
      <c r="U656" t="s">
        <v>30</v>
      </c>
      <c r="V656" t="s">
        <v>30</v>
      </c>
      <c r="W656" t="s">
        <v>40</v>
      </c>
      <c r="X656" t="s">
        <v>29</v>
      </c>
      <c r="Y656" t="s">
        <v>29</v>
      </c>
      <c r="Z656" t="s">
        <v>29</v>
      </c>
      <c r="AA656" t="s">
        <v>30</v>
      </c>
      <c r="AB656" t="s">
        <v>32</v>
      </c>
    </row>
    <row r="657" spans="1:28" outlineLevel="1" x14ac:dyDescent="0.45">
      <c r="A657">
        <v>8612069001</v>
      </c>
      <c r="B657" s="1">
        <v>44343</v>
      </c>
      <c r="C657" t="s">
        <v>4310</v>
      </c>
      <c r="D657" t="s">
        <v>4311</v>
      </c>
      <c r="E657" t="s">
        <v>154</v>
      </c>
      <c r="F657" t="s">
        <v>5651</v>
      </c>
      <c r="G657" t="s">
        <v>5827</v>
      </c>
      <c r="H657" s="9">
        <v>100913</v>
      </c>
      <c r="J657" t="s">
        <v>28</v>
      </c>
      <c r="K657" t="s">
        <v>29</v>
      </c>
      <c r="L657" t="s">
        <v>173</v>
      </c>
      <c r="M657" t="s">
        <v>30</v>
      </c>
      <c r="N657" t="s">
        <v>29</v>
      </c>
      <c r="O657" t="s">
        <v>29</v>
      </c>
      <c r="P657" t="s">
        <v>29</v>
      </c>
      <c r="Q657" t="s">
        <v>30</v>
      </c>
      <c r="R657" t="s">
        <v>30</v>
      </c>
      <c r="S657" t="s">
        <v>29</v>
      </c>
      <c r="T657" t="s">
        <v>30</v>
      </c>
      <c r="U657" t="s">
        <v>29</v>
      </c>
      <c r="V657" t="s">
        <v>30</v>
      </c>
      <c r="W657" t="s">
        <v>40</v>
      </c>
      <c r="X657" t="s">
        <v>30</v>
      </c>
      <c r="Y657" t="s">
        <v>30</v>
      </c>
      <c r="Z657" t="s">
        <v>29</v>
      </c>
      <c r="AA657" t="s">
        <v>29</v>
      </c>
      <c r="AB657" t="s">
        <v>43</v>
      </c>
    </row>
    <row r="658" spans="1:28" outlineLevel="1" x14ac:dyDescent="0.45">
      <c r="A658">
        <v>2478899004</v>
      </c>
      <c r="B658" s="1">
        <v>44332</v>
      </c>
      <c r="C658" t="s">
        <v>1121</v>
      </c>
      <c r="D658" t="s">
        <v>1122</v>
      </c>
      <c r="E658" t="s">
        <v>154</v>
      </c>
      <c r="F658" t="s">
        <v>5651</v>
      </c>
      <c r="G658" t="s">
        <v>5667</v>
      </c>
      <c r="H658" s="9">
        <v>97798.68</v>
      </c>
      <c r="J658" t="s">
        <v>28</v>
      </c>
      <c r="K658" t="s">
        <v>29</v>
      </c>
      <c r="L658" t="s">
        <v>173</v>
      </c>
      <c r="M658" t="s">
        <v>30</v>
      </c>
      <c r="N658" t="s">
        <v>30</v>
      </c>
      <c r="O658" t="s">
        <v>30</v>
      </c>
      <c r="P658" t="s">
        <v>30</v>
      </c>
      <c r="Q658" t="s">
        <v>30</v>
      </c>
      <c r="R658" t="s">
        <v>30</v>
      </c>
      <c r="S658" t="s">
        <v>30</v>
      </c>
      <c r="T658" t="s">
        <v>30</v>
      </c>
      <c r="U658" t="s">
        <v>30</v>
      </c>
      <c r="V658" t="s">
        <v>30</v>
      </c>
      <c r="W658" t="s">
        <v>40</v>
      </c>
      <c r="X658" t="s">
        <v>29</v>
      </c>
      <c r="Y658" t="s">
        <v>30</v>
      </c>
      <c r="Z658" t="s">
        <v>29</v>
      </c>
      <c r="AA658" t="s">
        <v>29</v>
      </c>
      <c r="AB658" t="s">
        <v>32</v>
      </c>
    </row>
    <row r="659" spans="1:28" outlineLevel="1" x14ac:dyDescent="0.45">
      <c r="A659">
        <v>9992349008</v>
      </c>
      <c r="B659" s="1">
        <v>44358</v>
      </c>
      <c r="C659" t="s">
        <v>5624</v>
      </c>
      <c r="D659" t="s">
        <v>5625</v>
      </c>
      <c r="E659" t="s">
        <v>154</v>
      </c>
      <c r="F659" t="s">
        <v>5651</v>
      </c>
      <c r="G659" t="s">
        <v>5665</v>
      </c>
      <c r="H659" s="9">
        <v>95706</v>
      </c>
      <c r="J659" t="s">
        <v>28</v>
      </c>
      <c r="K659" t="s">
        <v>29</v>
      </c>
      <c r="L659" t="s">
        <v>155</v>
      </c>
      <c r="M659" t="s">
        <v>29</v>
      </c>
      <c r="N659" t="s">
        <v>30</v>
      </c>
      <c r="O659" t="s">
        <v>29</v>
      </c>
      <c r="P659" t="s">
        <v>30</v>
      </c>
      <c r="Q659" t="s">
        <v>30</v>
      </c>
      <c r="R659" t="s">
        <v>30</v>
      </c>
      <c r="S659" t="s">
        <v>30</v>
      </c>
      <c r="T659" t="s">
        <v>30</v>
      </c>
      <c r="U659" t="s">
        <v>30</v>
      </c>
      <c r="V659" t="s">
        <v>30</v>
      </c>
      <c r="W659" t="s">
        <v>31</v>
      </c>
      <c r="X659" t="s">
        <v>29</v>
      </c>
      <c r="Y659" t="s">
        <v>29</v>
      </c>
      <c r="Z659" t="s">
        <v>29</v>
      </c>
      <c r="AA659" t="s">
        <v>29</v>
      </c>
      <c r="AB659" t="s">
        <v>38</v>
      </c>
    </row>
    <row r="660" spans="1:28" outlineLevel="1" x14ac:dyDescent="0.45">
      <c r="A660">
        <v>8837109001</v>
      </c>
      <c r="B660" s="1">
        <v>44345</v>
      </c>
      <c r="C660" t="s">
        <v>4421</v>
      </c>
      <c r="D660" t="s">
        <v>4422</v>
      </c>
      <c r="E660" t="s">
        <v>154</v>
      </c>
      <c r="F660" t="s">
        <v>5651</v>
      </c>
      <c r="G660" t="s">
        <v>5827</v>
      </c>
      <c r="H660" s="9">
        <v>95455.13</v>
      </c>
      <c r="J660" t="s">
        <v>28</v>
      </c>
      <c r="K660" t="s">
        <v>30</v>
      </c>
      <c r="L660" t="s">
        <v>173</v>
      </c>
      <c r="M660" t="s">
        <v>29</v>
      </c>
      <c r="N660" t="s">
        <v>30</v>
      </c>
      <c r="O660" t="s">
        <v>29</v>
      </c>
      <c r="P660" t="s">
        <v>30</v>
      </c>
      <c r="Q660" t="s">
        <v>30</v>
      </c>
      <c r="R660" t="s">
        <v>30</v>
      </c>
      <c r="S660" t="s">
        <v>30</v>
      </c>
      <c r="T660" t="s">
        <v>30</v>
      </c>
      <c r="U660" t="s">
        <v>30</v>
      </c>
      <c r="V660" t="s">
        <v>30</v>
      </c>
      <c r="W660" t="s">
        <v>31</v>
      </c>
      <c r="X660" t="s">
        <v>30</v>
      </c>
      <c r="Y660" t="s">
        <v>29</v>
      </c>
      <c r="Z660" t="s">
        <v>29</v>
      </c>
      <c r="AA660" t="s">
        <v>29</v>
      </c>
      <c r="AB660" t="s">
        <v>45</v>
      </c>
    </row>
    <row r="661" spans="1:28" outlineLevel="1" x14ac:dyDescent="0.45">
      <c r="A661">
        <v>7551109001</v>
      </c>
      <c r="B661" s="1">
        <v>44341</v>
      </c>
      <c r="C661" t="s">
        <v>3012</v>
      </c>
      <c r="D661" t="s">
        <v>431</v>
      </c>
      <c r="E661" t="s">
        <v>154</v>
      </c>
      <c r="F661" t="s">
        <v>5651</v>
      </c>
      <c r="G661" t="s">
        <v>5704</v>
      </c>
      <c r="H661" s="9">
        <v>95241.39</v>
      </c>
      <c r="I661" t="s">
        <v>128</v>
      </c>
      <c r="J661" t="s">
        <v>28</v>
      </c>
      <c r="K661" t="s">
        <v>29</v>
      </c>
      <c r="L661" t="s">
        <v>155</v>
      </c>
      <c r="M661" t="s">
        <v>29</v>
      </c>
      <c r="N661" t="s">
        <v>29</v>
      </c>
      <c r="O661" t="s">
        <v>30</v>
      </c>
      <c r="P661" t="s">
        <v>29</v>
      </c>
      <c r="Q661" t="s">
        <v>30</v>
      </c>
      <c r="R661" t="s">
        <v>30</v>
      </c>
      <c r="S661" t="s">
        <v>30</v>
      </c>
      <c r="T661" t="s">
        <v>30</v>
      </c>
      <c r="U661" t="s">
        <v>30</v>
      </c>
      <c r="V661" t="s">
        <v>30</v>
      </c>
      <c r="W661" t="s">
        <v>31</v>
      </c>
      <c r="X661" t="s">
        <v>29</v>
      </c>
      <c r="Y661" t="s">
        <v>29</v>
      </c>
      <c r="Z661" t="s">
        <v>29</v>
      </c>
      <c r="AA661" t="s">
        <v>30</v>
      </c>
      <c r="AB661" t="s">
        <v>32</v>
      </c>
    </row>
    <row r="662" spans="1:28" outlineLevel="1" x14ac:dyDescent="0.45">
      <c r="A662">
        <v>8605759009</v>
      </c>
      <c r="B662" s="1">
        <v>44343</v>
      </c>
      <c r="C662" t="s">
        <v>4268</v>
      </c>
      <c r="D662" t="s">
        <v>4269</v>
      </c>
      <c r="E662" t="s">
        <v>154</v>
      </c>
      <c r="F662" t="s">
        <v>5651</v>
      </c>
      <c r="G662" t="s">
        <v>5888</v>
      </c>
      <c r="H662" s="9">
        <v>94784.82</v>
      </c>
      <c r="J662" t="s">
        <v>28</v>
      </c>
      <c r="K662" t="s">
        <v>29</v>
      </c>
      <c r="L662" t="s">
        <v>173</v>
      </c>
      <c r="M662" t="s">
        <v>29</v>
      </c>
      <c r="N662" t="s">
        <v>29</v>
      </c>
      <c r="O662" t="s">
        <v>30</v>
      </c>
      <c r="P662" t="s">
        <v>29</v>
      </c>
      <c r="Q662" t="s">
        <v>29</v>
      </c>
      <c r="R662" t="s">
        <v>29</v>
      </c>
      <c r="S662" t="s">
        <v>29</v>
      </c>
      <c r="T662" t="s">
        <v>30</v>
      </c>
      <c r="U662" t="s">
        <v>29</v>
      </c>
      <c r="V662" t="s">
        <v>30</v>
      </c>
      <c r="W662" t="s">
        <v>60</v>
      </c>
      <c r="X662" t="s">
        <v>30</v>
      </c>
      <c r="Y662" t="s">
        <v>29</v>
      </c>
      <c r="Z662" t="s">
        <v>29</v>
      </c>
      <c r="AA662" t="s">
        <v>29</v>
      </c>
      <c r="AB662" t="s">
        <v>43</v>
      </c>
    </row>
    <row r="663" spans="1:28" outlineLevel="1" x14ac:dyDescent="0.45">
      <c r="A663">
        <v>8981469009</v>
      </c>
      <c r="B663" s="1">
        <v>44345</v>
      </c>
      <c r="C663" t="s">
        <v>5140</v>
      </c>
      <c r="D663" t="s">
        <v>5141</v>
      </c>
      <c r="E663" t="s">
        <v>154</v>
      </c>
      <c r="F663" t="s">
        <v>5651</v>
      </c>
      <c r="G663" t="s">
        <v>5750</v>
      </c>
      <c r="H663" s="9">
        <v>92865</v>
      </c>
      <c r="J663" t="s">
        <v>28</v>
      </c>
      <c r="K663" t="s">
        <v>29</v>
      </c>
      <c r="L663" t="s">
        <v>173</v>
      </c>
      <c r="M663" t="s">
        <v>30</v>
      </c>
      <c r="N663" t="s">
        <v>30</v>
      </c>
      <c r="O663" t="s">
        <v>29</v>
      </c>
      <c r="P663" t="s">
        <v>30</v>
      </c>
      <c r="Q663" t="s">
        <v>30</v>
      </c>
      <c r="R663" t="s">
        <v>30</v>
      </c>
      <c r="S663" t="s">
        <v>30</v>
      </c>
      <c r="T663" t="s">
        <v>30</v>
      </c>
      <c r="U663" t="s">
        <v>30</v>
      </c>
      <c r="V663" t="s">
        <v>30</v>
      </c>
      <c r="W663" t="s">
        <v>40</v>
      </c>
      <c r="X663" t="s">
        <v>29</v>
      </c>
      <c r="Y663" t="s">
        <v>29</v>
      </c>
      <c r="Z663" t="s">
        <v>29</v>
      </c>
      <c r="AA663" t="s">
        <v>29</v>
      </c>
      <c r="AB663" t="s">
        <v>32</v>
      </c>
    </row>
    <row r="664" spans="1:28" outlineLevel="1" x14ac:dyDescent="0.45">
      <c r="A664">
        <v>7510739006</v>
      </c>
      <c r="B664" s="1">
        <v>44341</v>
      </c>
      <c r="C664" t="s">
        <v>2570</v>
      </c>
      <c r="D664" t="s">
        <v>2571</v>
      </c>
      <c r="E664" t="s">
        <v>154</v>
      </c>
      <c r="F664" t="s">
        <v>5651</v>
      </c>
      <c r="G664" t="s">
        <v>5728</v>
      </c>
      <c r="H664" s="9">
        <v>91520</v>
      </c>
      <c r="I664" t="s">
        <v>2572</v>
      </c>
      <c r="J664" t="s">
        <v>28</v>
      </c>
      <c r="K664" t="s">
        <v>29</v>
      </c>
      <c r="L664" t="s">
        <v>173</v>
      </c>
      <c r="M664" t="s">
        <v>29</v>
      </c>
      <c r="N664" t="s">
        <v>30</v>
      </c>
      <c r="O664" t="s">
        <v>29</v>
      </c>
      <c r="P664" t="s">
        <v>30</v>
      </c>
      <c r="Q664" t="s">
        <v>30</v>
      </c>
      <c r="R664" t="s">
        <v>30</v>
      </c>
      <c r="S664" t="s">
        <v>30</v>
      </c>
      <c r="T664" t="s">
        <v>30</v>
      </c>
      <c r="U664" t="s">
        <v>30</v>
      </c>
      <c r="V664" t="s">
        <v>30</v>
      </c>
      <c r="W664" t="s">
        <v>60</v>
      </c>
      <c r="X664" t="s">
        <v>29</v>
      </c>
      <c r="Y664" t="s">
        <v>30</v>
      </c>
      <c r="Z664" t="s">
        <v>29</v>
      </c>
      <c r="AA664" t="s">
        <v>29</v>
      </c>
      <c r="AB664" t="s">
        <v>32</v>
      </c>
    </row>
    <row r="665" spans="1:28" outlineLevel="1" x14ac:dyDescent="0.45">
      <c r="A665">
        <v>7566748905</v>
      </c>
      <c r="B665" s="1">
        <v>44323</v>
      </c>
      <c r="C665" t="s">
        <v>3194</v>
      </c>
      <c r="D665" t="s">
        <v>3195</v>
      </c>
      <c r="E665" t="s">
        <v>154</v>
      </c>
      <c r="F665" t="s">
        <v>5651</v>
      </c>
      <c r="G665" t="s">
        <v>5820</v>
      </c>
      <c r="H665" s="9">
        <v>89005</v>
      </c>
      <c r="J665" t="s">
        <v>28</v>
      </c>
      <c r="K665" t="s">
        <v>29</v>
      </c>
      <c r="L665" t="s">
        <v>155</v>
      </c>
      <c r="M665" t="s">
        <v>29</v>
      </c>
      <c r="N665" t="s">
        <v>29</v>
      </c>
      <c r="O665" t="s">
        <v>30</v>
      </c>
      <c r="P665" t="s">
        <v>30</v>
      </c>
      <c r="Q665" t="s">
        <v>30</v>
      </c>
      <c r="R665" t="s">
        <v>30</v>
      </c>
      <c r="S665" t="s">
        <v>30</v>
      </c>
      <c r="T665" t="s">
        <v>30</v>
      </c>
      <c r="U665" t="s">
        <v>30</v>
      </c>
      <c r="V665" t="s">
        <v>30</v>
      </c>
      <c r="W665" t="s">
        <v>40</v>
      </c>
      <c r="X665" t="s">
        <v>29</v>
      </c>
      <c r="Y665" t="s">
        <v>30</v>
      </c>
      <c r="Z665" t="s">
        <v>29</v>
      </c>
      <c r="AA665" t="s">
        <v>29</v>
      </c>
      <c r="AB665" t="s">
        <v>100</v>
      </c>
    </row>
    <row r="666" spans="1:28" outlineLevel="1" x14ac:dyDescent="0.45">
      <c r="A666">
        <v>7893898901</v>
      </c>
      <c r="B666" s="1">
        <v>44327</v>
      </c>
      <c r="C666" t="s">
        <v>3969</v>
      </c>
      <c r="D666" t="s">
        <v>3970</v>
      </c>
      <c r="E666" t="s">
        <v>154</v>
      </c>
      <c r="F666" t="s">
        <v>5651</v>
      </c>
      <c r="G666" t="s">
        <v>5704</v>
      </c>
      <c r="H666" s="9">
        <v>87790.28</v>
      </c>
      <c r="J666" t="s">
        <v>28</v>
      </c>
      <c r="K666" t="s">
        <v>29</v>
      </c>
      <c r="L666" t="s">
        <v>155</v>
      </c>
      <c r="M666" t="s">
        <v>29</v>
      </c>
      <c r="N666" t="s">
        <v>30</v>
      </c>
      <c r="O666" t="s">
        <v>30</v>
      </c>
      <c r="P666" t="s">
        <v>30</v>
      </c>
      <c r="Q666" t="s">
        <v>30</v>
      </c>
      <c r="R666" t="s">
        <v>30</v>
      </c>
      <c r="S666" t="s">
        <v>30</v>
      </c>
      <c r="T666" t="s">
        <v>30</v>
      </c>
      <c r="U666" t="s">
        <v>30</v>
      </c>
      <c r="V666" t="s">
        <v>30</v>
      </c>
      <c r="W666" t="s">
        <v>31</v>
      </c>
      <c r="X666" t="s">
        <v>29</v>
      </c>
      <c r="Y666" t="s">
        <v>30</v>
      </c>
      <c r="Z666" t="s">
        <v>29</v>
      </c>
      <c r="AA666" t="s">
        <v>29</v>
      </c>
      <c r="AB666" t="s">
        <v>32</v>
      </c>
    </row>
    <row r="667" spans="1:28" outlineLevel="1" x14ac:dyDescent="0.45">
      <c r="A667">
        <v>2702659008</v>
      </c>
      <c r="B667" s="1">
        <v>44334</v>
      </c>
      <c r="C667" t="s">
        <v>1333</v>
      </c>
      <c r="D667" t="s">
        <v>1334</v>
      </c>
      <c r="E667" t="s">
        <v>154</v>
      </c>
      <c r="F667" t="s">
        <v>5651</v>
      </c>
      <c r="G667" t="s">
        <v>5704</v>
      </c>
      <c r="H667" s="9">
        <v>87753</v>
      </c>
      <c r="J667" t="s">
        <v>28</v>
      </c>
      <c r="K667" t="s">
        <v>29</v>
      </c>
      <c r="L667" t="s">
        <v>155</v>
      </c>
      <c r="M667" t="s">
        <v>29</v>
      </c>
      <c r="N667" t="s">
        <v>30</v>
      </c>
      <c r="O667" t="s">
        <v>30</v>
      </c>
      <c r="P667" t="s">
        <v>30</v>
      </c>
      <c r="Q667" t="s">
        <v>30</v>
      </c>
      <c r="R667" t="s">
        <v>30</v>
      </c>
      <c r="S667" t="s">
        <v>30</v>
      </c>
      <c r="T667" t="s">
        <v>30</v>
      </c>
      <c r="U667" t="s">
        <v>30</v>
      </c>
      <c r="V667" t="s">
        <v>30</v>
      </c>
      <c r="W667" t="s">
        <v>31</v>
      </c>
      <c r="X667" t="s">
        <v>29</v>
      </c>
      <c r="Y667" t="s">
        <v>30</v>
      </c>
      <c r="Z667" t="s">
        <v>29</v>
      </c>
      <c r="AA667" t="s">
        <v>29</v>
      </c>
      <c r="AB667" t="s">
        <v>32</v>
      </c>
    </row>
    <row r="668" spans="1:28" outlineLevel="1" x14ac:dyDescent="0.45">
      <c r="A668">
        <v>2489619007</v>
      </c>
      <c r="B668" s="1">
        <v>44332</v>
      </c>
      <c r="C668" t="s">
        <v>1175</v>
      </c>
      <c r="D668" t="s">
        <v>1176</v>
      </c>
      <c r="E668" t="s">
        <v>154</v>
      </c>
      <c r="F668" t="s">
        <v>5651</v>
      </c>
      <c r="G668" t="s">
        <v>5674</v>
      </c>
      <c r="H668" s="9">
        <v>86843</v>
      </c>
      <c r="J668" t="s">
        <v>28</v>
      </c>
      <c r="K668" t="s">
        <v>29</v>
      </c>
      <c r="L668" t="s">
        <v>155</v>
      </c>
      <c r="M668" t="s">
        <v>30</v>
      </c>
      <c r="N668" t="s">
        <v>30</v>
      </c>
      <c r="O668" t="s">
        <v>30</v>
      </c>
      <c r="P668" t="s">
        <v>30</v>
      </c>
      <c r="Q668" t="s">
        <v>30</v>
      </c>
      <c r="R668" t="s">
        <v>30</v>
      </c>
      <c r="S668" t="s">
        <v>30</v>
      </c>
      <c r="T668" t="s">
        <v>30</v>
      </c>
      <c r="U668" t="s">
        <v>30</v>
      </c>
      <c r="V668" t="s">
        <v>30</v>
      </c>
      <c r="W668" t="s">
        <v>40</v>
      </c>
      <c r="X668" t="s">
        <v>29</v>
      </c>
      <c r="Y668" t="s">
        <v>30</v>
      </c>
      <c r="Z668" t="s">
        <v>29</v>
      </c>
      <c r="AA668" t="s">
        <v>29</v>
      </c>
      <c r="AB668" t="s">
        <v>32</v>
      </c>
    </row>
    <row r="669" spans="1:28" outlineLevel="1" x14ac:dyDescent="0.45">
      <c r="A669">
        <v>7886408907</v>
      </c>
      <c r="B669" s="1">
        <v>44327</v>
      </c>
      <c r="C669" t="s">
        <v>3929</v>
      </c>
      <c r="D669" t="s">
        <v>3930</v>
      </c>
      <c r="E669" t="s">
        <v>154</v>
      </c>
      <c r="F669" t="s">
        <v>5651</v>
      </c>
      <c r="G669" t="s">
        <v>5824</v>
      </c>
      <c r="H669" s="9">
        <v>86246.85</v>
      </c>
      <c r="J669" t="s">
        <v>28</v>
      </c>
      <c r="K669" t="s">
        <v>30</v>
      </c>
      <c r="L669" t="s">
        <v>173</v>
      </c>
      <c r="M669" t="s">
        <v>30</v>
      </c>
      <c r="N669" t="s">
        <v>30</v>
      </c>
      <c r="O669" t="s">
        <v>29</v>
      </c>
      <c r="P669" t="s">
        <v>30</v>
      </c>
      <c r="Q669" t="s">
        <v>30</v>
      </c>
      <c r="R669" t="s">
        <v>30</v>
      </c>
      <c r="S669" t="s">
        <v>30</v>
      </c>
      <c r="T669" t="s">
        <v>30</v>
      </c>
      <c r="U669" t="s">
        <v>30</v>
      </c>
      <c r="V669" t="s">
        <v>30</v>
      </c>
      <c r="W669" t="s">
        <v>33</v>
      </c>
      <c r="X669" t="s">
        <v>30</v>
      </c>
      <c r="Y669" t="s">
        <v>30</v>
      </c>
      <c r="Z669" t="s">
        <v>29</v>
      </c>
      <c r="AA669" t="s">
        <v>30</v>
      </c>
      <c r="AB669" t="s">
        <v>32</v>
      </c>
    </row>
    <row r="670" spans="1:28" outlineLevel="1" x14ac:dyDescent="0.45">
      <c r="A670">
        <v>8042729006</v>
      </c>
      <c r="B670" s="1">
        <v>44342</v>
      </c>
      <c r="C670" t="s">
        <v>4220</v>
      </c>
      <c r="D670" t="s">
        <v>4221</v>
      </c>
      <c r="E670" t="s">
        <v>154</v>
      </c>
      <c r="F670" t="s">
        <v>5651</v>
      </c>
      <c r="G670" t="s">
        <v>5668</v>
      </c>
      <c r="H670" s="9">
        <v>84933</v>
      </c>
      <c r="J670" t="s">
        <v>28</v>
      </c>
      <c r="K670" t="s">
        <v>29</v>
      </c>
      <c r="L670" t="s">
        <v>173</v>
      </c>
      <c r="M670" t="s">
        <v>30</v>
      </c>
      <c r="N670" t="s">
        <v>30</v>
      </c>
      <c r="O670" t="s">
        <v>29</v>
      </c>
      <c r="P670" t="s">
        <v>30</v>
      </c>
      <c r="Q670" t="s">
        <v>30</v>
      </c>
      <c r="R670" t="s">
        <v>30</v>
      </c>
      <c r="S670" t="s">
        <v>30</v>
      </c>
      <c r="T670" t="s">
        <v>30</v>
      </c>
      <c r="U670" t="s">
        <v>30</v>
      </c>
      <c r="V670" t="s">
        <v>30</v>
      </c>
      <c r="W670" t="s">
        <v>49</v>
      </c>
      <c r="X670" t="s">
        <v>29</v>
      </c>
      <c r="Y670" t="s">
        <v>30</v>
      </c>
      <c r="Z670" t="s">
        <v>29</v>
      </c>
      <c r="AA670" t="s">
        <v>29</v>
      </c>
      <c r="AB670" t="s">
        <v>32</v>
      </c>
    </row>
    <row r="671" spans="1:28" outlineLevel="1" x14ac:dyDescent="0.45">
      <c r="A671">
        <v>7553968902</v>
      </c>
      <c r="B671" s="1">
        <v>44323</v>
      </c>
      <c r="C671" t="s">
        <v>3044</v>
      </c>
      <c r="D671" t="s">
        <v>3045</v>
      </c>
      <c r="E671" t="s">
        <v>154</v>
      </c>
      <c r="F671" t="s">
        <v>5651</v>
      </c>
      <c r="G671" t="s">
        <v>5810</v>
      </c>
      <c r="H671" s="9">
        <v>83672</v>
      </c>
      <c r="J671" t="s">
        <v>28</v>
      </c>
      <c r="K671" t="s">
        <v>30</v>
      </c>
      <c r="L671" t="s">
        <v>275</v>
      </c>
      <c r="M671" t="s">
        <v>29</v>
      </c>
      <c r="N671" t="s">
        <v>30</v>
      </c>
      <c r="O671" t="s">
        <v>30</v>
      </c>
      <c r="P671" t="s">
        <v>30</v>
      </c>
      <c r="Q671" t="s">
        <v>30</v>
      </c>
      <c r="R671" t="s">
        <v>30</v>
      </c>
      <c r="S671" t="s">
        <v>30</v>
      </c>
      <c r="T671" t="s">
        <v>30</v>
      </c>
      <c r="U671" t="s">
        <v>30</v>
      </c>
      <c r="V671" t="s">
        <v>30</v>
      </c>
      <c r="W671" t="s">
        <v>40</v>
      </c>
      <c r="X671" t="s">
        <v>30</v>
      </c>
      <c r="Y671" t="s">
        <v>30</v>
      </c>
      <c r="Z671" t="s">
        <v>29</v>
      </c>
      <c r="AA671" t="s">
        <v>30</v>
      </c>
      <c r="AB671" t="s">
        <v>32</v>
      </c>
    </row>
    <row r="672" spans="1:28" outlineLevel="1" x14ac:dyDescent="0.45">
      <c r="A672">
        <v>7224259003</v>
      </c>
      <c r="B672" s="1">
        <v>44339</v>
      </c>
      <c r="C672" t="s">
        <v>2466</v>
      </c>
      <c r="D672" t="s">
        <v>2467</v>
      </c>
      <c r="E672" t="s">
        <v>154</v>
      </c>
      <c r="F672" t="s">
        <v>5651</v>
      </c>
      <c r="G672" t="s">
        <v>5704</v>
      </c>
      <c r="H672" s="9">
        <v>82729</v>
      </c>
      <c r="J672" t="s">
        <v>28</v>
      </c>
      <c r="K672" t="s">
        <v>29</v>
      </c>
      <c r="L672" t="s">
        <v>155</v>
      </c>
      <c r="M672" t="s">
        <v>29</v>
      </c>
      <c r="N672" t="s">
        <v>30</v>
      </c>
      <c r="O672" t="s">
        <v>30</v>
      </c>
      <c r="P672" t="s">
        <v>30</v>
      </c>
      <c r="Q672" t="s">
        <v>30</v>
      </c>
      <c r="R672" t="s">
        <v>30</v>
      </c>
      <c r="S672" t="s">
        <v>30</v>
      </c>
      <c r="T672" t="s">
        <v>30</v>
      </c>
      <c r="U672" t="s">
        <v>30</v>
      </c>
      <c r="V672" t="s">
        <v>30</v>
      </c>
      <c r="W672" t="s">
        <v>40</v>
      </c>
      <c r="X672" t="s">
        <v>29</v>
      </c>
      <c r="Y672" t="s">
        <v>30</v>
      </c>
      <c r="Z672" t="s">
        <v>30</v>
      </c>
      <c r="AA672" t="s">
        <v>29</v>
      </c>
      <c r="AB672" t="s">
        <v>32</v>
      </c>
    </row>
    <row r="673" spans="1:28" outlineLevel="1" x14ac:dyDescent="0.45">
      <c r="A673">
        <v>6607989002</v>
      </c>
      <c r="B673" s="1">
        <v>44338</v>
      </c>
      <c r="C673" t="s">
        <v>2426</v>
      </c>
      <c r="D673" t="s">
        <v>2427</v>
      </c>
      <c r="E673" t="s">
        <v>154</v>
      </c>
      <c r="F673" t="s">
        <v>5651</v>
      </c>
      <c r="G673" t="s">
        <v>5936</v>
      </c>
      <c r="H673" s="9">
        <v>82088.639999999999</v>
      </c>
      <c r="J673" t="s">
        <v>28</v>
      </c>
      <c r="K673" t="s">
        <v>29</v>
      </c>
      <c r="L673" t="s">
        <v>275</v>
      </c>
      <c r="M673" t="s">
        <v>29</v>
      </c>
      <c r="N673" t="s">
        <v>30</v>
      </c>
      <c r="O673" t="s">
        <v>29</v>
      </c>
      <c r="P673" t="s">
        <v>30</v>
      </c>
      <c r="Q673" t="s">
        <v>30</v>
      </c>
      <c r="R673" t="s">
        <v>30</v>
      </c>
      <c r="S673" t="s">
        <v>30</v>
      </c>
      <c r="T673" t="s">
        <v>30</v>
      </c>
      <c r="U673" t="s">
        <v>30</v>
      </c>
      <c r="V673" t="s">
        <v>30</v>
      </c>
      <c r="W673" t="s">
        <v>31</v>
      </c>
      <c r="X673" t="s">
        <v>29</v>
      </c>
      <c r="Y673" t="s">
        <v>29</v>
      </c>
      <c r="Z673" t="s">
        <v>29</v>
      </c>
      <c r="AA673" t="s">
        <v>30</v>
      </c>
      <c r="AB673" t="s">
        <v>32</v>
      </c>
    </row>
    <row r="674" spans="1:28" outlineLevel="1" x14ac:dyDescent="0.45">
      <c r="A674">
        <v>8599929004</v>
      </c>
      <c r="B674" s="1">
        <v>44343</v>
      </c>
      <c r="C674" t="s">
        <v>4234</v>
      </c>
      <c r="D674" t="s">
        <v>4235</v>
      </c>
      <c r="E674" t="s">
        <v>154</v>
      </c>
      <c r="F674" t="s">
        <v>5651</v>
      </c>
      <c r="G674" t="s">
        <v>5667</v>
      </c>
      <c r="H674" s="9">
        <v>81952.33</v>
      </c>
      <c r="J674" t="s">
        <v>28</v>
      </c>
      <c r="K674" t="s">
        <v>29</v>
      </c>
      <c r="L674" t="s">
        <v>173</v>
      </c>
      <c r="M674" t="s">
        <v>30</v>
      </c>
      <c r="N674" t="s">
        <v>30</v>
      </c>
      <c r="O674" t="s">
        <v>30</v>
      </c>
      <c r="P674" t="s">
        <v>30</v>
      </c>
      <c r="Q674" t="s">
        <v>30</v>
      </c>
      <c r="R674" t="s">
        <v>30</v>
      </c>
      <c r="S674" t="s">
        <v>30</v>
      </c>
      <c r="T674" t="s">
        <v>30</v>
      </c>
      <c r="U674" t="s">
        <v>30</v>
      </c>
      <c r="V674" t="s">
        <v>30</v>
      </c>
      <c r="W674" t="s">
        <v>40</v>
      </c>
      <c r="X674" t="s">
        <v>29</v>
      </c>
      <c r="Y674" t="s">
        <v>30</v>
      </c>
      <c r="Z674" t="s">
        <v>29</v>
      </c>
      <c r="AA674" t="s">
        <v>29</v>
      </c>
      <c r="AB674" t="s">
        <v>32</v>
      </c>
    </row>
    <row r="675" spans="1:28" outlineLevel="1" x14ac:dyDescent="0.45">
      <c r="A675">
        <v>6611419009</v>
      </c>
      <c r="B675" s="1">
        <v>44338</v>
      </c>
      <c r="C675" t="s">
        <v>2444</v>
      </c>
      <c r="D675" t="s">
        <v>2445</v>
      </c>
      <c r="E675" t="s">
        <v>154</v>
      </c>
      <c r="F675" t="s">
        <v>5651</v>
      </c>
      <c r="G675" t="s">
        <v>5728</v>
      </c>
      <c r="H675" s="9">
        <v>81891</v>
      </c>
      <c r="J675" t="s">
        <v>28</v>
      </c>
      <c r="K675" t="s">
        <v>29</v>
      </c>
      <c r="L675" t="s">
        <v>173</v>
      </c>
      <c r="M675" t="s">
        <v>29</v>
      </c>
      <c r="N675" t="s">
        <v>30</v>
      </c>
      <c r="O675" t="s">
        <v>30</v>
      </c>
      <c r="P675" t="s">
        <v>30</v>
      </c>
      <c r="Q675" t="s">
        <v>30</v>
      </c>
      <c r="R675" t="s">
        <v>30</v>
      </c>
      <c r="S675" t="s">
        <v>30</v>
      </c>
      <c r="T675" t="s">
        <v>30</v>
      </c>
      <c r="U675" t="s">
        <v>30</v>
      </c>
      <c r="V675" t="s">
        <v>30</v>
      </c>
      <c r="W675" t="s">
        <v>60</v>
      </c>
      <c r="X675" t="s">
        <v>29</v>
      </c>
      <c r="Y675" t="s">
        <v>29</v>
      </c>
      <c r="Z675" t="s">
        <v>29</v>
      </c>
      <c r="AA675" t="s">
        <v>30</v>
      </c>
      <c r="AB675" t="s">
        <v>39</v>
      </c>
    </row>
    <row r="676" spans="1:28" outlineLevel="1" x14ac:dyDescent="0.45">
      <c r="A676">
        <v>8855199010</v>
      </c>
      <c r="B676" s="1">
        <v>44345</v>
      </c>
      <c r="C676" t="s">
        <v>4523</v>
      </c>
      <c r="D676" t="s">
        <v>4524</v>
      </c>
      <c r="E676" t="s">
        <v>154</v>
      </c>
      <c r="F676" t="s">
        <v>5651</v>
      </c>
      <c r="G676" t="s">
        <v>5750</v>
      </c>
      <c r="H676" s="9">
        <v>81766.289999999994</v>
      </c>
      <c r="J676" t="s">
        <v>28</v>
      </c>
      <c r="K676" t="s">
        <v>29</v>
      </c>
      <c r="L676" t="s">
        <v>173</v>
      </c>
      <c r="M676" t="s">
        <v>29</v>
      </c>
      <c r="N676" t="s">
        <v>30</v>
      </c>
      <c r="O676" t="s">
        <v>29</v>
      </c>
      <c r="P676" t="s">
        <v>30</v>
      </c>
      <c r="Q676" t="s">
        <v>30</v>
      </c>
      <c r="R676" t="s">
        <v>30</v>
      </c>
      <c r="S676" t="s">
        <v>30</v>
      </c>
      <c r="T676" t="s">
        <v>30</v>
      </c>
      <c r="U676" t="s">
        <v>30</v>
      </c>
      <c r="V676" t="s">
        <v>30</v>
      </c>
      <c r="W676" t="s">
        <v>40</v>
      </c>
      <c r="X676" t="s">
        <v>29</v>
      </c>
      <c r="Y676" t="s">
        <v>29</v>
      </c>
      <c r="Z676" t="s">
        <v>29</v>
      </c>
      <c r="AA676" t="s">
        <v>29</v>
      </c>
      <c r="AB676" t="s">
        <v>32</v>
      </c>
    </row>
    <row r="677" spans="1:28" outlineLevel="1" x14ac:dyDescent="0.45">
      <c r="A677">
        <v>7654688900</v>
      </c>
      <c r="B677" s="1">
        <v>44323</v>
      </c>
      <c r="C677" t="s">
        <v>3727</v>
      </c>
      <c r="D677" t="s">
        <v>3728</v>
      </c>
      <c r="E677" t="s">
        <v>154</v>
      </c>
      <c r="F677" t="s">
        <v>5651</v>
      </c>
      <c r="G677" t="s">
        <v>5824</v>
      </c>
      <c r="H677" s="9">
        <v>81136.84</v>
      </c>
      <c r="J677" t="s">
        <v>28</v>
      </c>
      <c r="K677" t="s">
        <v>30</v>
      </c>
      <c r="L677" t="s">
        <v>173</v>
      </c>
      <c r="M677" t="s">
        <v>30</v>
      </c>
      <c r="N677" t="s">
        <v>30</v>
      </c>
      <c r="O677" t="s">
        <v>30</v>
      </c>
      <c r="P677" t="s">
        <v>30</v>
      </c>
      <c r="Q677" t="s">
        <v>30</v>
      </c>
      <c r="R677" t="s">
        <v>30</v>
      </c>
      <c r="S677" t="s">
        <v>30</v>
      </c>
      <c r="T677" t="s">
        <v>30</v>
      </c>
      <c r="U677" t="s">
        <v>30</v>
      </c>
      <c r="V677" t="s">
        <v>30</v>
      </c>
      <c r="W677" t="s">
        <v>40</v>
      </c>
      <c r="X677" t="s">
        <v>30</v>
      </c>
      <c r="Y677" t="s">
        <v>30</v>
      </c>
      <c r="Z677" t="s">
        <v>29</v>
      </c>
      <c r="AA677" t="s">
        <v>30</v>
      </c>
      <c r="AB677" t="s">
        <v>32</v>
      </c>
    </row>
    <row r="678" spans="1:28" outlineLevel="1" x14ac:dyDescent="0.45">
      <c r="A678">
        <v>2218919001</v>
      </c>
      <c r="B678" s="1">
        <v>44330</v>
      </c>
      <c r="C678" t="s">
        <v>644</v>
      </c>
      <c r="D678" t="s">
        <v>645</v>
      </c>
      <c r="E678" t="s">
        <v>154</v>
      </c>
      <c r="F678" t="s">
        <v>5651</v>
      </c>
      <c r="G678" t="s">
        <v>5674</v>
      </c>
      <c r="H678" s="9">
        <v>80305</v>
      </c>
      <c r="J678" t="s">
        <v>28</v>
      </c>
      <c r="K678" t="s">
        <v>29</v>
      </c>
      <c r="L678" t="s">
        <v>155</v>
      </c>
      <c r="M678" t="s">
        <v>29</v>
      </c>
      <c r="N678" t="s">
        <v>29</v>
      </c>
      <c r="O678" t="s">
        <v>29</v>
      </c>
      <c r="P678" t="s">
        <v>29</v>
      </c>
      <c r="Q678" t="s">
        <v>30</v>
      </c>
      <c r="R678" t="s">
        <v>30</v>
      </c>
      <c r="S678" t="s">
        <v>30</v>
      </c>
      <c r="T678" t="s">
        <v>30</v>
      </c>
      <c r="U678" t="s">
        <v>29</v>
      </c>
      <c r="V678" t="s">
        <v>30</v>
      </c>
      <c r="W678" t="s">
        <v>31</v>
      </c>
      <c r="X678" t="s">
        <v>29</v>
      </c>
      <c r="Y678" t="s">
        <v>29</v>
      </c>
      <c r="Z678" t="s">
        <v>29</v>
      </c>
      <c r="AA678" t="s">
        <v>30</v>
      </c>
      <c r="AB678" t="s">
        <v>62</v>
      </c>
    </row>
    <row r="679" spans="1:28" outlineLevel="1" x14ac:dyDescent="0.45">
      <c r="A679">
        <v>4912569002</v>
      </c>
      <c r="B679" s="1">
        <v>44336</v>
      </c>
      <c r="C679" t="s">
        <v>2102</v>
      </c>
      <c r="D679" t="s">
        <v>2103</v>
      </c>
      <c r="E679" t="s">
        <v>154</v>
      </c>
      <c r="F679" t="s">
        <v>5651</v>
      </c>
      <c r="G679" t="s">
        <v>5704</v>
      </c>
      <c r="H679" s="9">
        <v>80244</v>
      </c>
      <c r="J679" t="s">
        <v>28</v>
      </c>
      <c r="K679" t="s">
        <v>29</v>
      </c>
      <c r="L679" t="s">
        <v>155</v>
      </c>
      <c r="M679" t="s">
        <v>30</v>
      </c>
      <c r="N679" t="s">
        <v>30</v>
      </c>
      <c r="O679" t="s">
        <v>29</v>
      </c>
      <c r="P679" t="s">
        <v>30</v>
      </c>
      <c r="Q679" t="s">
        <v>30</v>
      </c>
      <c r="R679" t="s">
        <v>30</v>
      </c>
      <c r="S679" t="s">
        <v>30</v>
      </c>
      <c r="T679" t="s">
        <v>30</v>
      </c>
      <c r="U679" t="s">
        <v>30</v>
      </c>
      <c r="V679" t="s">
        <v>30</v>
      </c>
      <c r="W679" t="s">
        <v>40</v>
      </c>
      <c r="X679" t="s">
        <v>29</v>
      </c>
      <c r="Y679" t="s">
        <v>29</v>
      </c>
      <c r="Z679" t="s">
        <v>29</v>
      </c>
      <c r="AA679" t="s">
        <v>30</v>
      </c>
      <c r="AB679" t="s">
        <v>39</v>
      </c>
    </row>
    <row r="680" spans="1:28" outlineLevel="1" x14ac:dyDescent="0.45">
      <c r="A680">
        <v>2711619009</v>
      </c>
      <c r="B680" s="1">
        <v>44334</v>
      </c>
      <c r="C680" t="s">
        <v>1378</v>
      </c>
      <c r="D680" t="s">
        <v>1379</v>
      </c>
      <c r="E680" t="s">
        <v>154</v>
      </c>
      <c r="F680" t="s">
        <v>5651</v>
      </c>
      <c r="G680" t="s">
        <v>5827</v>
      </c>
      <c r="H680" s="9">
        <v>79477</v>
      </c>
      <c r="J680" t="s">
        <v>28</v>
      </c>
      <c r="K680" t="s">
        <v>30</v>
      </c>
      <c r="L680" t="s">
        <v>173</v>
      </c>
      <c r="M680" t="s">
        <v>30</v>
      </c>
      <c r="N680" t="s">
        <v>29</v>
      </c>
      <c r="O680" t="s">
        <v>29</v>
      </c>
      <c r="P680" t="s">
        <v>29</v>
      </c>
      <c r="Q680" t="s">
        <v>29</v>
      </c>
      <c r="R680" t="s">
        <v>29</v>
      </c>
      <c r="S680" t="s">
        <v>30</v>
      </c>
      <c r="T680" t="s">
        <v>30</v>
      </c>
      <c r="U680" t="s">
        <v>30</v>
      </c>
      <c r="V680" t="s">
        <v>30</v>
      </c>
      <c r="W680" t="s">
        <v>40</v>
      </c>
      <c r="X680" t="s">
        <v>30</v>
      </c>
      <c r="Y680" t="s">
        <v>30</v>
      </c>
      <c r="Z680" t="s">
        <v>29</v>
      </c>
      <c r="AA680" t="s">
        <v>29</v>
      </c>
      <c r="AB680" t="s">
        <v>32</v>
      </c>
    </row>
    <row r="681" spans="1:28" outlineLevel="1" x14ac:dyDescent="0.45">
      <c r="A681">
        <v>1049619107</v>
      </c>
      <c r="B681" s="1">
        <v>44364</v>
      </c>
      <c r="C681" t="s">
        <v>219</v>
      </c>
      <c r="D681" t="s">
        <v>220</v>
      </c>
      <c r="E681" t="s">
        <v>154</v>
      </c>
      <c r="F681" t="s">
        <v>5651</v>
      </c>
      <c r="G681" t="s">
        <v>5674</v>
      </c>
      <c r="H681" s="9">
        <v>77981</v>
      </c>
      <c r="J681" t="s">
        <v>28</v>
      </c>
      <c r="K681" t="s">
        <v>29</v>
      </c>
      <c r="L681" t="s">
        <v>155</v>
      </c>
      <c r="M681" t="s">
        <v>29</v>
      </c>
      <c r="N681" t="s">
        <v>29</v>
      </c>
      <c r="O681" t="s">
        <v>29</v>
      </c>
      <c r="P681" t="s">
        <v>30</v>
      </c>
      <c r="Q681" t="s">
        <v>30</v>
      </c>
      <c r="R681" t="s">
        <v>30</v>
      </c>
      <c r="S681" t="s">
        <v>30</v>
      </c>
      <c r="T681" t="s">
        <v>30</v>
      </c>
      <c r="U681" t="s">
        <v>30</v>
      </c>
      <c r="V681" t="s">
        <v>30</v>
      </c>
      <c r="W681" t="s">
        <v>40</v>
      </c>
      <c r="X681" t="s">
        <v>29</v>
      </c>
      <c r="Y681" t="s">
        <v>29</v>
      </c>
      <c r="Z681" t="s">
        <v>29</v>
      </c>
      <c r="AA681" t="s">
        <v>29</v>
      </c>
      <c r="AB681" t="s">
        <v>32</v>
      </c>
    </row>
    <row r="682" spans="1:28" outlineLevel="1" x14ac:dyDescent="0.45">
      <c r="A682">
        <v>2358759003</v>
      </c>
      <c r="B682" s="1">
        <v>44331</v>
      </c>
      <c r="C682" t="s">
        <v>968</v>
      </c>
      <c r="D682" t="s">
        <v>969</v>
      </c>
      <c r="E682" t="s">
        <v>154</v>
      </c>
      <c r="F682" t="s">
        <v>5651</v>
      </c>
      <c r="G682" t="s">
        <v>5750</v>
      </c>
      <c r="H682" s="9">
        <v>77878</v>
      </c>
      <c r="J682" t="s">
        <v>28</v>
      </c>
      <c r="K682" t="s">
        <v>29</v>
      </c>
      <c r="L682" t="s">
        <v>173</v>
      </c>
      <c r="M682" t="s">
        <v>29</v>
      </c>
      <c r="N682" t="s">
        <v>29</v>
      </c>
      <c r="O682" t="s">
        <v>29</v>
      </c>
      <c r="P682" t="s">
        <v>29</v>
      </c>
      <c r="Q682" t="s">
        <v>29</v>
      </c>
      <c r="R682" t="s">
        <v>29</v>
      </c>
      <c r="S682" t="s">
        <v>30</v>
      </c>
      <c r="T682" t="s">
        <v>30</v>
      </c>
      <c r="U682" t="s">
        <v>29</v>
      </c>
      <c r="V682" t="s">
        <v>30</v>
      </c>
      <c r="W682" t="s">
        <v>31</v>
      </c>
      <c r="X682" t="s">
        <v>29</v>
      </c>
      <c r="Y682" t="s">
        <v>30</v>
      </c>
      <c r="Z682" t="s">
        <v>29</v>
      </c>
      <c r="AA682" t="s">
        <v>29</v>
      </c>
      <c r="AB682" t="s">
        <v>145</v>
      </c>
    </row>
    <row r="683" spans="1:28" outlineLevel="1" x14ac:dyDescent="0.45">
      <c r="A683">
        <v>7672518910</v>
      </c>
      <c r="B683" s="1">
        <v>44323</v>
      </c>
      <c r="C683" t="s">
        <v>3810</v>
      </c>
      <c r="D683" t="s">
        <v>3811</v>
      </c>
      <c r="E683" t="s">
        <v>154</v>
      </c>
      <c r="F683" t="s">
        <v>5651</v>
      </c>
      <c r="G683" t="s">
        <v>5810</v>
      </c>
      <c r="H683" s="9">
        <v>75854</v>
      </c>
      <c r="J683" t="s">
        <v>28</v>
      </c>
      <c r="K683" t="s">
        <v>30</v>
      </c>
      <c r="L683" t="s">
        <v>275</v>
      </c>
      <c r="M683" t="s">
        <v>30</v>
      </c>
      <c r="N683" t="s">
        <v>30</v>
      </c>
      <c r="O683" t="s">
        <v>29</v>
      </c>
      <c r="P683" t="s">
        <v>30</v>
      </c>
      <c r="Q683" t="s">
        <v>30</v>
      </c>
      <c r="R683" t="s">
        <v>30</v>
      </c>
      <c r="S683" t="s">
        <v>30</v>
      </c>
      <c r="T683" t="s">
        <v>30</v>
      </c>
      <c r="U683" t="s">
        <v>30</v>
      </c>
      <c r="V683" t="s">
        <v>30</v>
      </c>
      <c r="W683" t="s">
        <v>40</v>
      </c>
      <c r="X683" t="s">
        <v>30</v>
      </c>
      <c r="Y683" t="s">
        <v>30</v>
      </c>
      <c r="Z683" t="s">
        <v>29</v>
      </c>
      <c r="AA683" t="s">
        <v>30</v>
      </c>
      <c r="AB683" t="s">
        <v>32</v>
      </c>
    </row>
    <row r="684" spans="1:28" outlineLevel="1" x14ac:dyDescent="0.45">
      <c r="A684">
        <v>2770889009</v>
      </c>
      <c r="B684" s="1">
        <v>44334</v>
      </c>
      <c r="C684" t="s">
        <v>1651</v>
      </c>
      <c r="D684" t="s">
        <v>1652</v>
      </c>
      <c r="E684" t="s">
        <v>154</v>
      </c>
      <c r="F684" t="s">
        <v>5651</v>
      </c>
      <c r="G684" t="s">
        <v>5750</v>
      </c>
      <c r="H684" s="9">
        <v>74535</v>
      </c>
      <c r="J684" t="s">
        <v>28</v>
      </c>
      <c r="K684" t="s">
        <v>29</v>
      </c>
      <c r="L684" t="s">
        <v>173</v>
      </c>
      <c r="M684" t="s">
        <v>30</v>
      </c>
      <c r="N684" t="s">
        <v>30</v>
      </c>
      <c r="O684" t="s">
        <v>30</v>
      </c>
      <c r="P684" t="s">
        <v>30</v>
      </c>
      <c r="Q684" t="s">
        <v>30</v>
      </c>
      <c r="R684" t="s">
        <v>30</v>
      </c>
      <c r="S684" t="s">
        <v>29</v>
      </c>
      <c r="T684" t="s">
        <v>29</v>
      </c>
      <c r="U684" t="s">
        <v>30</v>
      </c>
      <c r="V684" t="s">
        <v>29</v>
      </c>
      <c r="W684" t="s">
        <v>60</v>
      </c>
      <c r="X684" t="s">
        <v>29</v>
      </c>
      <c r="Y684" t="s">
        <v>30</v>
      </c>
      <c r="Z684" t="s">
        <v>29</v>
      </c>
      <c r="AA684" t="s">
        <v>29</v>
      </c>
      <c r="AB684" t="s">
        <v>32</v>
      </c>
    </row>
    <row r="685" spans="1:28" outlineLevel="1" x14ac:dyDescent="0.45">
      <c r="A685">
        <v>7523418900</v>
      </c>
      <c r="B685" s="1">
        <v>44323</v>
      </c>
      <c r="C685" t="s">
        <v>2683</v>
      </c>
      <c r="D685" t="s">
        <v>877</v>
      </c>
      <c r="E685" t="s">
        <v>154</v>
      </c>
      <c r="F685" t="s">
        <v>5651</v>
      </c>
      <c r="G685" t="s">
        <v>5668</v>
      </c>
      <c r="H685" s="9">
        <v>74269.5</v>
      </c>
      <c r="J685" t="s">
        <v>28</v>
      </c>
      <c r="K685" t="s">
        <v>29</v>
      </c>
      <c r="L685" t="s">
        <v>173</v>
      </c>
      <c r="M685" t="s">
        <v>29</v>
      </c>
      <c r="N685" t="s">
        <v>29</v>
      </c>
      <c r="O685" t="s">
        <v>29</v>
      </c>
      <c r="P685" t="s">
        <v>30</v>
      </c>
      <c r="Q685" t="s">
        <v>30</v>
      </c>
      <c r="R685" t="s">
        <v>30</v>
      </c>
      <c r="S685" t="s">
        <v>30</v>
      </c>
      <c r="T685" t="s">
        <v>30</v>
      </c>
      <c r="U685" t="s">
        <v>30</v>
      </c>
      <c r="V685" t="s">
        <v>30</v>
      </c>
      <c r="W685" t="s">
        <v>31</v>
      </c>
      <c r="X685" t="s">
        <v>29</v>
      </c>
      <c r="Y685" t="s">
        <v>29</v>
      </c>
      <c r="Z685" t="s">
        <v>29</v>
      </c>
      <c r="AA685" t="s">
        <v>30</v>
      </c>
      <c r="AB685" t="s">
        <v>59</v>
      </c>
    </row>
    <row r="686" spans="1:28" outlineLevel="1" x14ac:dyDescent="0.45">
      <c r="A686">
        <v>7232879001</v>
      </c>
      <c r="B686" s="1">
        <v>44339</v>
      </c>
      <c r="C686" t="s">
        <v>2498</v>
      </c>
      <c r="D686" t="s">
        <v>2499</v>
      </c>
      <c r="E686" t="s">
        <v>154</v>
      </c>
      <c r="F686" t="s">
        <v>5651</v>
      </c>
      <c r="G686" t="s">
        <v>5750</v>
      </c>
      <c r="H686" s="9">
        <v>71427.5</v>
      </c>
      <c r="I686" t="s">
        <v>423</v>
      </c>
      <c r="J686" t="s">
        <v>28</v>
      </c>
      <c r="K686" t="s">
        <v>29</v>
      </c>
      <c r="L686" t="s">
        <v>173</v>
      </c>
      <c r="M686" t="s">
        <v>29</v>
      </c>
      <c r="N686" t="s">
        <v>29</v>
      </c>
      <c r="O686" t="s">
        <v>29</v>
      </c>
      <c r="P686" t="s">
        <v>29</v>
      </c>
      <c r="Q686" t="s">
        <v>29</v>
      </c>
      <c r="R686" t="s">
        <v>30</v>
      </c>
      <c r="S686" t="s">
        <v>30</v>
      </c>
      <c r="T686" t="s">
        <v>30</v>
      </c>
      <c r="U686" t="s">
        <v>29</v>
      </c>
      <c r="V686" t="s">
        <v>30</v>
      </c>
      <c r="W686" t="s">
        <v>31</v>
      </c>
      <c r="X686" t="s">
        <v>29</v>
      </c>
      <c r="Y686" t="s">
        <v>30</v>
      </c>
      <c r="Z686" t="s">
        <v>29</v>
      </c>
      <c r="AA686" t="s">
        <v>30</v>
      </c>
      <c r="AB686" t="s">
        <v>228</v>
      </c>
    </row>
    <row r="687" spans="1:28" outlineLevel="1" x14ac:dyDescent="0.45">
      <c r="A687">
        <v>7519049007</v>
      </c>
      <c r="B687" s="1">
        <v>44341</v>
      </c>
      <c r="C687" t="s">
        <v>2644</v>
      </c>
      <c r="D687" t="s">
        <v>2645</v>
      </c>
      <c r="E687" t="s">
        <v>154</v>
      </c>
      <c r="F687" t="s">
        <v>5651</v>
      </c>
      <c r="G687" t="s">
        <v>5665</v>
      </c>
      <c r="H687" s="9">
        <v>69442</v>
      </c>
      <c r="J687" t="s">
        <v>28</v>
      </c>
      <c r="K687" t="s">
        <v>29</v>
      </c>
      <c r="L687" t="s">
        <v>155</v>
      </c>
      <c r="M687" t="s">
        <v>30</v>
      </c>
      <c r="N687" t="s">
        <v>30</v>
      </c>
      <c r="O687" t="s">
        <v>29</v>
      </c>
      <c r="P687" t="s">
        <v>30</v>
      </c>
      <c r="Q687" t="s">
        <v>30</v>
      </c>
      <c r="R687" t="s">
        <v>30</v>
      </c>
      <c r="S687" t="s">
        <v>30</v>
      </c>
      <c r="T687" t="s">
        <v>30</v>
      </c>
      <c r="U687" t="s">
        <v>30</v>
      </c>
      <c r="V687" t="s">
        <v>30</v>
      </c>
      <c r="W687" t="s">
        <v>40</v>
      </c>
      <c r="X687" t="s">
        <v>29</v>
      </c>
      <c r="Y687" t="s">
        <v>30</v>
      </c>
      <c r="Z687" t="s">
        <v>29</v>
      </c>
      <c r="AA687" t="s">
        <v>29</v>
      </c>
      <c r="AB687" t="s">
        <v>32</v>
      </c>
    </row>
    <row r="688" spans="1:28" outlineLevel="1" x14ac:dyDescent="0.45">
      <c r="A688">
        <v>7606948901</v>
      </c>
      <c r="B688" s="1">
        <v>44323</v>
      </c>
      <c r="C688" t="s">
        <v>3440</v>
      </c>
      <c r="D688" t="s">
        <v>3441</v>
      </c>
      <c r="E688" t="s">
        <v>154</v>
      </c>
      <c r="F688" t="s">
        <v>5651</v>
      </c>
      <c r="G688" t="s">
        <v>5665</v>
      </c>
      <c r="H688" s="9">
        <v>68833</v>
      </c>
      <c r="J688" t="s">
        <v>28</v>
      </c>
      <c r="K688" t="s">
        <v>29</v>
      </c>
      <c r="L688" t="s">
        <v>173</v>
      </c>
      <c r="M688" t="s">
        <v>29</v>
      </c>
      <c r="N688" t="s">
        <v>30</v>
      </c>
      <c r="O688" t="s">
        <v>29</v>
      </c>
      <c r="P688" t="s">
        <v>30</v>
      </c>
      <c r="Q688" t="s">
        <v>30</v>
      </c>
      <c r="R688" t="s">
        <v>30</v>
      </c>
      <c r="S688" t="s">
        <v>30</v>
      </c>
      <c r="T688" t="s">
        <v>30</v>
      </c>
      <c r="U688" t="s">
        <v>30</v>
      </c>
      <c r="V688" t="s">
        <v>30</v>
      </c>
      <c r="W688" t="s">
        <v>40</v>
      </c>
      <c r="X688" t="s">
        <v>29</v>
      </c>
      <c r="Y688" t="s">
        <v>29</v>
      </c>
      <c r="Z688" t="s">
        <v>29</v>
      </c>
      <c r="AA688" t="s">
        <v>30</v>
      </c>
      <c r="AB688" t="s">
        <v>47</v>
      </c>
    </row>
    <row r="689" spans="1:28" outlineLevel="1" x14ac:dyDescent="0.45">
      <c r="A689">
        <v>2699729003</v>
      </c>
      <c r="B689" s="1">
        <v>44334</v>
      </c>
      <c r="C689" t="s">
        <v>1312</v>
      </c>
      <c r="D689" t="s">
        <v>1313</v>
      </c>
      <c r="E689" t="s">
        <v>154</v>
      </c>
      <c r="F689" t="s">
        <v>5651</v>
      </c>
      <c r="G689" t="s">
        <v>5683</v>
      </c>
      <c r="H689" s="9">
        <v>68156</v>
      </c>
      <c r="J689" t="s">
        <v>28</v>
      </c>
      <c r="K689" t="s">
        <v>29</v>
      </c>
      <c r="L689" t="s">
        <v>275</v>
      </c>
      <c r="M689" t="s">
        <v>30</v>
      </c>
      <c r="N689" t="s">
        <v>29</v>
      </c>
      <c r="O689" t="s">
        <v>29</v>
      </c>
      <c r="P689" t="s">
        <v>29</v>
      </c>
      <c r="Q689" t="s">
        <v>29</v>
      </c>
      <c r="R689" t="s">
        <v>29</v>
      </c>
      <c r="S689" t="s">
        <v>30</v>
      </c>
      <c r="T689" t="s">
        <v>30</v>
      </c>
      <c r="U689" t="s">
        <v>29</v>
      </c>
      <c r="V689" t="s">
        <v>30</v>
      </c>
      <c r="W689" t="s">
        <v>60</v>
      </c>
      <c r="X689" t="s">
        <v>29</v>
      </c>
      <c r="Y689" t="s">
        <v>30</v>
      </c>
      <c r="Z689" t="s">
        <v>29</v>
      </c>
      <c r="AA689" t="s">
        <v>29</v>
      </c>
      <c r="AB689" t="s">
        <v>32</v>
      </c>
    </row>
    <row r="690" spans="1:28" outlineLevel="1" x14ac:dyDescent="0.45">
      <c r="A690">
        <v>7533529005</v>
      </c>
      <c r="B690" s="1">
        <v>44341</v>
      </c>
      <c r="C690" t="s">
        <v>2818</v>
      </c>
      <c r="D690" t="s">
        <v>2819</v>
      </c>
      <c r="E690" t="s">
        <v>154</v>
      </c>
      <c r="F690" t="s">
        <v>5651</v>
      </c>
      <c r="G690" t="s">
        <v>5674</v>
      </c>
      <c r="H690" s="9">
        <v>67842</v>
      </c>
      <c r="J690" t="s">
        <v>28</v>
      </c>
      <c r="K690" t="s">
        <v>29</v>
      </c>
      <c r="L690" t="s">
        <v>155</v>
      </c>
      <c r="M690" t="s">
        <v>30</v>
      </c>
      <c r="N690" t="s">
        <v>30</v>
      </c>
      <c r="O690" t="s">
        <v>29</v>
      </c>
      <c r="P690" t="s">
        <v>30</v>
      </c>
      <c r="Q690" t="s">
        <v>30</v>
      </c>
      <c r="R690" t="s">
        <v>30</v>
      </c>
      <c r="S690" t="s">
        <v>30</v>
      </c>
      <c r="T690" t="s">
        <v>30</v>
      </c>
      <c r="U690" t="s">
        <v>30</v>
      </c>
      <c r="V690" t="s">
        <v>30</v>
      </c>
      <c r="W690" t="s">
        <v>40</v>
      </c>
      <c r="X690" t="s">
        <v>29</v>
      </c>
      <c r="Y690" t="s">
        <v>29</v>
      </c>
      <c r="Z690" t="s">
        <v>29</v>
      </c>
      <c r="AA690" t="s">
        <v>30</v>
      </c>
      <c r="AB690" t="s">
        <v>32</v>
      </c>
    </row>
    <row r="691" spans="1:28" outlineLevel="1" x14ac:dyDescent="0.45">
      <c r="A691">
        <v>8973659007</v>
      </c>
      <c r="B691" s="1">
        <v>44345</v>
      </c>
      <c r="C691" t="s">
        <v>5101</v>
      </c>
      <c r="D691" t="s">
        <v>5102</v>
      </c>
      <c r="E691" t="s">
        <v>154</v>
      </c>
      <c r="F691" t="s">
        <v>5651</v>
      </c>
      <c r="G691" t="s">
        <v>5667</v>
      </c>
      <c r="H691" s="9">
        <v>67670.67</v>
      </c>
      <c r="J691" t="s">
        <v>28</v>
      </c>
      <c r="K691" t="s">
        <v>29</v>
      </c>
      <c r="L691" t="s">
        <v>173</v>
      </c>
      <c r="M691" t="s">
        <v>29</v>
      </c>
      <c r="N691" t="s">
        <v>29</v>
      </c>
      <c r="O691" t="s">
        <v>29</v>
      </c>
      <c r="P691" t="s">
        <v>30</v>
      </c>
      <c r="Q691" t="s">
        <v>29</v>
      </c>
      <c r="R691" t="s">
        <v>30</v>
      </c>
      <c r="S691" t="s">
        <v>30</v>
      </c>
      <c r="T691" t="s">
        <v>30</v>
      </c>
      <c r="U691" t="s">
        <v>29</v>
      </c>
      <c r="V691" t="s">
        <v>30</v>
      </c>
      <c r="W691" t="s">
        <v>31</v>
      </c>
      <c r="X691" t="s">
        <v>29</v>
      </c>
      <c r="Y691" t="s">
        <v>29</v>
      </c>
      <c r="Z691" t="s">
        <v>29</v>
      </c>
      <c r="AA691" t="s">
        <v>29</v>
      </c>
      <c r="AB691" t="s">
        <v>32</v>
      </c>
    </row>
    <row r="692" spans="1:28" outlineLevel="1" x14ac:dyDescent="0.45">
      <c r="A692">
        <v>7544228901</v>
      </c>
      <c r="B692" s="1">
        <v>44323</v>
      </c>
      <c r="C692" t="s">
        <v>2935</v>
      </c>
      <c r="D692" t="s">
        <v>2936</v>
      </c>
      <c r="E692" t="s">
        <v>154</v>
      </c>
      <c r="F692" t="s">
        <v>5651</v>
      </c>
      <c r="G692" t="s">
        <v>5752</v>
      </c>
      <c r="H692" s="9">
        <v>66810.539999999994</v>
      </c>
      <c r="J692" t="s">
        <v>28</v>
      </c>
      <c r="K692" t="s">
        <v>29</v>
      </c>
      <c r="L692" t="s">
        <v>155</v>
      </c>
      <c r="M692" t="s">
        <v>29</v>
      </c>
      <c r="N692" t="s">
        <v>29</v>
      </c>
      <c r="O692" t="s">
        <v>29</v>
      </c>
      <c r="P692" t="s">
        <v>30</v>
      </c>
      <c r="Q692" t="s">
        <v>29</v>
      </c>
      <c r="R692" t="s">
        <v>30</v>
      </c>
      <c r="S692" t="s">
        <v>30</v>
      </c>
      <c r="T692" t="s">
        <v>30</v>
      </c>
      <c r="U692" t="s">
        <v>30</v>
      </c>
      <c r="V692" t="s">
        <v>30</v>
      </c>
      <c r="W692" t="s">
        <v>31</v>
      </c>
      <c r="X692" t="s">
        <v>29</v>
      </c>
      <c r="Y692" t="s">
        <v>30</v>
      </c>
      <c r="Z692" t="s">
        <v>29</v>
      </c>
      <c r="AA692" t="s">
        <v>30</v>
      </c>
      <c r="AB692" t="s">
        <v>102</v>
      </c>
    </row>
    <row r="693" spans="1:28" outlineLevel="1" x14ac:dyDescent="0.45">
      <c r="A693">
        <v>2473399008</v>
      </c>
      <c r="B693" s="1">
        <v>44332</v>
      </c>
      <c r="C693" t="s">
        <v>1092</v>
      </c>
      <c r="D693" t="s">
        <v>1093</v>
      </c>
      <c r="E693" t="s">
        <v>154</v>
      </c>
      <c r="F693" t="s">
        <v>5651</v>
      </c>
      <c r="G693" t="s">
        <v>5752</v>
      </c>
      <c r="H693" s="9">
        <v>65933</v>
      </c>
      <c r="J693" t="s">
        <v>28</v>
      </c>
      <c r="K693" t="s">
        <v>29</v>
      </c>
      <c r="L693" t="s">
        <v>155</v>
      </c>
      <c r="M693" t="s">
        <v>30</v>
      </c>
      <c r="N693" t="s">
        <v>30</v>
      </c>
      <c r="O693" t="s">
        <v>29</v>
      </c>
      <c r="P693" t="s">
        <v>30</v>
      </c>
      <c r="Q693" t="s">
        <v>30</v>
      </c>
      <c r="R693" t="s">
        <v>30</v>
      </c>
      <c r="S693" t="s">
        <v>30</v>
      </c>
      <c r="T693" t="s">
        <v>30</v>
      </c>
      <c r="U693" t="s">
        <v>30</v>
      </c>
      <c r="V693" t="s">
        <v>30</v>
      </c>
      <c r="W693" t="s">
        <v>31</v>
      </c>
      <c r="X693" t="s">
        <v>29</v>
      </c>
      <c r="Y693" t="s">
        <v>29</v>
      </c>
      <c r="Z693" t="s">
        <v>29</v>
      </c>
      <c r="AA693" t="s">
        <v>30</v>
      </c>
      <c r="AB693" t="s">
        <v>32</v>
      </c>
    </row>
    <row r="694" spans="1:28" outlineLevel="1" x14ac:dyDescent="0.45">
      <c r="A694">
        <v>8955249009</v>
      </c>
      <c r="B694" s="1">
        <v>44345</v>
      </c>
      <c r="C694" t="s">
        <v>4999</v>
      </c>
      <c r="D694" t="s">
        <v>5000</v>
      </c>
      <c r="E694" t="s">
        <v>154</v>
      </c>
      <c r="F694" t="s">
        <v>5651</v>
      </c>
      <c r="G694" t="s">
        <v>5918</v>
      </c>
      <c r="H694" s="9">
        <v>65433.34</v>
      </c>
      <c r="J694" t="s">
        <v>28</v>
      </c>
      <c r="K694" t="s">
        <v>29</v>
      </c>
      <c r="L694" t="s">
        <v>275</v>
      </c>
      <c r="M694" t="s">
        <v>29</v>
      </c>
      <c r="N694" t="s">
        <v>29</v>
      </c>
      <c r="O694" t="s">
        <v>29</v>
      </c>
      <c r="P694" t="s">
        <v>30</v>
      </c>
      <c r="Q694" t="s">
        <v>30</v>
      </c>
      <c r="R694" t="s">
        <v>30</v>
      </c>
      <c r="S694" t="s">
        <v>29</v>
      </c>
      <c r="T694" t="s">
        <v>30</v>
      </c>
      <c r="U694" t="s">
        <v>30</v>
      </c>
      <c r="V694" t="s">
        <v>30</v>
      </c>
      <c r="W694" t="s">
        <v>31</v>
      </c>
      <c r="X694" t="s">
        <v>29</v>
      </c>
      <c r="Y694" t="s">
        <v>29</v>
      </c>
      <c r="Z694" t="s">
        <v>29</v>
      </c>
      <c r="AA694" t="s">
        <v>29</v>
      </c>
      <c r="AB694" t="s">
        <v>102</v>
      </c>
    </row>
    <row r="695" spans="1:28" outlineLevel="1" x14ac:dyDescent="0.45">
      <c r="A695">
        <v>7868238900</v>
      </c>
      <c r="B695" s="1">
        <v>44327</v>
      </c>
      <c r="C695" t="s">
        <v>3841</v>
      </c>
      <c r="D695" t="s">
        <v>3842</v>
      </c>
      <c r="E695" t="s">
        <v>154</v>
      </c>
      <c r="F695" t="s">
        <v>5651</v>
      </c>
      <c r="G695" t="s">
        <v>5668</v>
      </c>
      <c r="H695" s="9">
        <v>64350</v>
      </c>
      <c r="J695" t="s">
        <v>28</v>
      </c>
      <c r="K695" t="s">
        <v>29</v>
      </c>
      <c r="L695" t="s">
        <v>173</v>
      </c>
      <c r="M695" t="s">
        <v>29</v>
      </c>
      <c r="N695" t="s">
        <v>30</v>
      </c>
      <c r="O695" t="s">
        <v>30</v>
      </c>
      <c r="P695" t="s">
        <v>30</v>
      </c>
      <c r="Q695" t="s">
        <v>30</v>
      </c>
      <c r="R695" t="s">
        <v>30</v>
      </c>
      <c r="S695" t="s">
        <v>30</v>
      </c>
      <c r="T695" t="s">
        <v>30</v>
      </c>
      <c r="U695" t="s">
        <v>30</v>
      </c>
      <c r="V695" t="s">
        <v>30</v>
      </c>
      <c r="W695" t="s">
        <v>40</v>
      </c>
      <c r="X695" t="s">
        <v>29</v>
      </c>
      <c r="Y695" t="s">
        <v>30</v>
      </c>
      <c r="Z695" t="s">
        <v>29</v>
      </c>
      <c r="AA695" t="s">
        <v>29</v>
      </c>
      <c r="AB695" t="s">
        <v>43</v>
      </c>
    </row>
    <row r="696" spans="1:28" outlineLevel="1" x14ac:dyDescent="0.45">
      <c r="A696">
        <v>2751359008</v>
      </c>
      <c r="B696" s="1">
        <v>44334</v>
      </c>
      <c r="C696" t="s">
        <v>1567</v>
      </c>
      <c r="D696" t="s">
        <v>1568</v>
      </c>
      <c r="E696" t="s">
        <v>154</v>
      </c>
      <c r="F696" t="s">
        <v>5651</v>
      </c>
      <c r="G696" t="s">
        <v>5728</v>
      </c>
      <c r="H696" s="9">
        <v>62637</v>
      </c>
      <c r="J696" t="s">
        <v>28</v>
      </c>
      <c r="K696" t="s">
        <v>30</v>
      </c>
      <c r="L696" t="s">
        <v>173</v>
      </c>
      <c r="M696" t="s">
        <v>29</v>
      </c>
      <c r="N696" t="s">
        <v>29</v>
      </c>
      <c r="O696" t="s">
        <v>29</v>
      </c>
      <c r="P696" t="s">
        <v>30</v>
      </c>
      <c r="Q696" t="s">
        <v>30</v>
      </c>
      <c r="R696" t="s">
        <v>30</v>
      </c>
      <c r="S696" t="s">
        <v>30</v>
      </c>
      <c r="T696" t="s">
        <v>30</v>
      </c>
      <c r="U696" t="s">
        <v>30</v>
      </c>
      <c r="V696" t="s">
        <v>30</v>
      </c>
      <c r="W696" t="s">
        <v>33</v>
      </c>
      <c r="X696" t="s">
        <v>29</v>
      </c>
      <c r="Y696" t="s">
        <v>30</v>
      </c>
      <c r="Z696" t="s">
        <v>29</v>
      </c>
      <c r="AA696" t="s">
        <v>29</v>
      </c>
      <c r="AB696" t="s">
        <v>32</v>
      </c>
    </row>
    <row r="697" spans="1:28" outlineLevel="1" x14ac:dyDescent="0.45">
      <c r="A697">
        <v>7605908909</v>
      </c>
      <c r="B697" s="1">
        <v>44323</v>
      </c>
      <c r="C697" t="s">
        <v>3426</v>
      </c>
      <c r="D697" t="s">
        <v>3427</v>
      </c>
      <c r="E697" t="s">
        <v>154</v>
      </c>
      <c r="F697" t="s">
        <v>5651</v>
      </c>
      <c r="G697" t="s">
        <v>5827</v>
      </c>
      <c r="H697" s="9">
        <v>61982</v>
      </c>
      <c r="I697" t="s">
        <v>933</v>
      </c>
      <c r="J697" t="s">
        <v>28</v>
      </c>
      <c r="K697" t="s">
        <v>30</v>
      </c>
      <c r="L697" t="s">
        <v>173</v>
      </c>
      <c r="M697" t="s">
        <v>29</v>
      </c>
      <c r="N697" t="s">
        <v>30</v>
      </c>
      <c r="O697" t="s">
        <v>30</v>
      </c>
      <c r="P697" t="s">
        <v>30</v>
      </c>
      <c r="Q697" t="s">
        <v>30</v>
      </c>
      <c r="R697" t="s">
        <v>30</v>
      </c>
      <c r="S697" t="s">
        <v>30</v>
      </c>
      <c r="T697" t="s">
        <v>30</v>
      </c>
      <c r="U697" t="s">
        <v>30</v>
      </c>
      <c r="V697" t="s">
        <v>30</v>
      </c>
      <c r="W697" t="s">
        <v>31</v>
      </c>
      <c r="X697" t="s">
        <v>30</v>
      </c>
      <c r="Y697" t="s">
        <v>30</v>
      </c>
      <c r="Z697" t="s">
        <v>29</v>
      </c>
      <c r="AA697" t="s">
        <v>30</v>
      </c>
      <c r="AB697" t="s">
        <v>227</v>
      </c>
    </row>
    <row r="698" spans="1:28" outlineLevel="1" x14ac:dyDescent="0.45">
      <c r="A698">
        <v>7566848900</v>
      </c>
      <c r="B698" s="1">
        <v>44323</v>
      </c>
      <c r="C698" t="s">
        <v>3200</v>
      </c>
      <c r="D698" t="s">
        <v>3201</v>
      </c>
      <c r="E698" t="s">
        <v>154</v>
      </c>
      <c r="F698" t="s">
        <v>5651</v>
      </c>
      <c r="G698" t="s">
        <v>5711</v>
      </c>
      <c r="H698" s="9">
        <v>60864</v>
      </c>
      <c r="I698" t="s">
        <v>457</v>
      </c>
      <c r="J698" t="s">
        <v>28</v>
      </c>
      <c r="K698" t="s">
        <v>29</v>
      </c>
      <c r="L698" t="s">
        <v>155</v>
      </c>
      <c r="M698" t="s">
        <v>29</v>
      </c>
      <c r="N698" t="s">
        <v>30</v>
      </c>
      <c r="O698" t="s">
        <v>30</v>
      </c>
      <c r="P698" t="s">
        <v>30</v>
      </c>
      <c r="Q698" t="s">
        <v>30</v>
      </c>
      <c r="R698" t="s">
        <v>30</v>
      </c>
      <c r="S698" t="s">
        <v>30</v>
      </c>
      <c r="T698" t="s">
        <v>30</v>
      </c>
      <c r="U698" t="s">
        <v>30</v>
      </c>
      <c r="V698" t="s">
        <v>30</v>
      </c>
      <c r="W698" t="s">
        <v>31</v>
      </c>
      <c r="X698" t="s">
        <v>29</v>
      </c>
      <c r="Y698" t="s">
        <v>29</v>
      </c>
      <c r="Z698" t="s">
        <v>29</v>
      </c>
      <c r="AA698" t="s">
        <v>30</v>
      </c>
      <c r="AB698" t="s">
        <v>228</v>
      </c>
    </row>
    <row r="699" spans="1:28" outlineLevel="1" x14ac:dyDescent="0.45">
      <c r="A699">
        <v>8840169009</v>
      </c>
      <c r="B699" s="1">
        <v>44345</v>
      </c>
      <c r="C699" t="s">
        <v>4436</v>
      </c>
      <c r="D699" t="s">
        <v>4437</v>
      </c>
      <c r="E699" t="s">
        <v>154</v>
      </c>
      <c r="F699" t="s">
        <v>5651</v>
      </c>
      <c r="G699" t="s">
        <v>5888</v>
      </c>
      <c r="H699" s="9">
        <v>60498.68</v>
      </c>
      <c r="J699" t="s">
        <v>28</v>
      </c>
      <c r="K699" t="s">
        <v>29</v>
      </c>
      <c r="L699" t="s">
        <v>173</v>
      </c>
      <c r="M699" t="s">
        <v>30</v>
      </c>
      <c r="N699" t="s">
        <v>30</v>
      </c>
      <c r="O699" t="s">
        <v>30</v>
      </c>
      <c r="P699" t="s">
        <v>30</v>
      </c>
      <c r="Q699" t="s">
        <v>30</v>
      </c>
      <c r="R699" t="s">
        <v>30</v>
      </c>
      <c r="S699" t="s">
        <v>30</v>
      </c>
      <c r="T699" t="s">
        <v>30</v>
      </c>
      <c r="U699" t="s">
        <v>30</v>
      </c>
      <c r="V699" t="s">
        <v>30</v>
      </c>
      <c r="W699" t="s">
        <v>31</v>
      </c>
      <c r="X699" t="s">
        <v>30</v>
      </c>
      <c r="Y699" t="s">
        <v>29</v>
      </c>
      <c r="Z699" t="s">
        <v>29</v>
      </c>
      <c r="AA699" t="s">
        <v>29</v>
      </c>
      <c r="AB699" t="s">
        <v>236</v>
      </c>
    </row>
    <row r="700" spans="1:28" outlineLevel="1" x14ac:dyDescent="0.45">
      <c r="A700">
        <v>9906329007</v>
      </c>
      <c r="B700" s="1">
        <v>44351</v>
      </c>
      <c r="C700" t="s">
        <v>5378</v>
      </c>
      <c r="D700" t="s">
        <v>5379</v>
      </c>
      <c r="E700" t="s">
        <v>154</v>
      </c>
      <c r="F700" t="s">
        <v>5651</v>
      </c>
      <c r="G700" t="s">
        <v>5674</v>
      </c>
      <c r="H700" s="9">
        <v>59238.5</v>
      </c>
      <c r="J700" t="s">
        <v>28</v>
      </c>
      <c r="K700" t="s">
        <v>29</v>
      </c>
      <c r="L700" t="s">
        <v>155</v>
      </c>
      <c r="M700" t="s">
        <v>29</v>
      </c>
      <c r="N700" t="s">
        <v>29</v>
      </c>
      <c r="O700" t="s">
        <v>29</v>
      </c>
      <c r="P700" t="s">
        <v>29</v>
      </c>
      <c r="Q700" t="s">
        <v>29</v>
      </c>
      <c r="R700" t="s">
        <v>29</v>
      </c>
      <c r="S700" t="s">
        <v>30</v>
      </c>
      <c r="T700" t="s">
        <v>29</v>
      </c>
      <c r="U700" t="s">
        <v>29</v>
      </c>
      <c r="V700" t="s">
        <v>29</v>
      </c>
      <c r="W700" t="s">
        <v>31</v>
      </c>
      <c r="X700" t="s">
        <v>29</v>
      </c>
      <c r="Y700" t="s">
        <v>29</v>
      </c>
      <c r="Z700" t="s">
        <v>29</v>
      </c>
      <c r="AA700" t="s">
        <v>29</v>
      </c>
      <c r="AB700" t="s">
        <v>32</v>
      </c>
    </row>
    <row r="701" spans="1:28" outlineLevel="1" x14ac:dyDescent="0.45">
      <c r="A701">
        <v>4897809003</v>
      </c>
      <c r="B701" s="1">
        <v>44336</v>
      </c>
      <c r="C701" t="s">
        <v>2030</v>
      </c>
      <c r="D701" t="s">
        <v>2031</v>
      </c>
      <c r="E701" t="s">
        <v>154</v>
      </c>
      <c r="F701" t="s">
        <v>5651</v>
      </c>
      <c r="G701" t="s">
        <v>5665</v>
      </c>
      <c r="H701" s="9">
        <v>58674.52</v>
      </c>
      <c r="J701" t="s">
        <v>28</v>
      </c>
      <c r="K701" t="s">
        <v>29</v>
      </c>
      <c r="L701" t="s">
        <v>155</v>
      </c>
      <c r="M701" t="s">
        <v>29</v>
      </c>
      <c r="N701" t="s">
        <v>30</v>
      </c>
      <c r="O701" t="s">
        <v>30</v>
      </c>
      <c r="P701" t="s">
        <v>30</v>
      </c>
      <c r="Q701" t="s">
        <v>30</v>
      </c>
      <c r="R701" t="s">
        <v>30</v>
      </c>
      <c r="S701" t="s">
        <v>30</v>
      </c>
      <c r="T701" t="s">
        <v>30</v>
      </c>
      <c r="U701" t="s">
        <v>30</v>
      </c>
      <c r="V701" t="s">
        <v>30</v>
      </c>
      <c r="W701" t="s">
        <v>33</v>
      </c>
      <c r="X701" t="s">
        <v>29</v>
      </c>
      <c r="Y701" t="s">
        <v>29</v>
      </c>
      <c r="Z701" t="s">
        <v>29</v>
      </c>
      <c r="AA701" t="s">
        <v>30</v>
      </c>
      <c r="AB701" t="s">
        <v>32</v>
      </c>
    </row>
    <row r="702" spans="1:28" outlineLevel="1" x14ac:dyDescent="0.45">
      <c r="A702">
        <v>7596668906</v>
      </c>
      <c r="B702" s="1">
        <v>44323</v>
      </c>
      <c r="C702" t="s">
        <v>3376</v>
      </c>
      <c r="D702" t="s">
        <v>3377</v>
      </c>
      <c r="E702" t="s">
        <v>154</v>
      </c>
      <c r="F702" t="s">
        <v>5651</v>
      </c>
      <c r="G702" t="s">
        <v>5691</v>
      </c>
      <c r="H702" s="9">
        <v>55924</v>
      </c>
      <c r="J702" t="s">
        <v>28</v>
      </c>
      <c r="K702" t="s">
        <v>29</v>
      </c>
      <c r="L702" t="s">
        <v>155</v>
      </c>
      <c r="M702" t="s">
        <v>29</v>
      </c>
      <c r="N702" t="s">
        <v>29</v>
      </c>
      <c r="O702" t="s">
        <v>29</v>
      </c>
      <c r="P702" t="s">
        <v>30</v>
      </c>
      <c r="Q702" t="s">
        <v>29</v>
      </c>
      <c r="R702" t="s">
        <v>29</v>
      </c>
      <c r="S702" t="s">
        <v>30</v>
      </c>
      <c r="T702" t="s">
        <v>30</v>
      </c>
      <c r="U702" t="s">
        <v>29</v>
      </c>
      <c r="V702" t="s">
        <v>30</v>
      </c>
      <c r="W702" t="s">
        <v>40</v>
      </c>
      <c r="X702" t="s">
        <v>30</v>
      </c>
      <c r="Y702" t="s">
        <v>29</v>
      </c>
      <c r="Z702" t="s">
        <v>29</v>
      </c>
      <c r="AA702" t="s">
        <v>30</v>
      </c>
      <c r="AB702" t="s">
        <v>32</v>
      </c>
    </row>
    <row r="703" spans="1:28" outlineLevel="1" x14ac:dyDescent="0.45">
      <c r="A703">
        <v>5250689008</v>
      </c>
      <c r="B703" s="1">
        <v>44337</v>
      </c>
      <c r="C703" t="s">
        <v>2330</v>
      </c>
      <c r="D703" t="s">
        <v>2331</v>
      </c>
      <c r="E703" t="s">
        <v>154</v>
      </c>
      <c r="F703" t="s">
        <v>5651</v>
      </c>
      <c r="G703" t="s">
        <v>5827</v>
      </c>
      <c r="H703" s="9">
        <v>55216</v>
      </c>
      <c r="J703" t="s">
        <v>28</v>
      </c>
      <c r="K703" t="s">
        <v>30</v>
      </c>
      <c r="L703" t="s">
        <v>173</v>
      </c>
      <c r="M703" t="s">
        <v>29</v>
      </c>
      <c r="N703" t="s">
        <v>29</v>
      </c>
      <c r="O703" t="s">
        <v>29</v>
      </c>
      <c r="P703" t="s">
        <v>30</v>
      </c>
      <c r="Q703" t="s">
        <v>30</v>
      </c>
      <c r="R703" t="s">
        <v>30</v>
      </c>
      <c r="S703" t="s">
        <v>30</v>
      </c>
      <c r="T703" t="s">
        <v>29</v>
      </c>
      <c r="U703" t="s">
        <v>30</v>
      </c>
      <c r="V703" t="s">
        <v>30</v>
      </c>
      <c r="W703" t="s">
        <v>40</v>
      </c>
      <c r="X703" t="s">
        <v>30</v>
      </c>
      <c r="Y703" t="s">
        <v>29</v>
      </c>
      <c r="Z703" t="s">
        <v>29</v>
      </c>
      <c r="AA703" t="s">
        <v>30</v>
      </c>
      <c r="AB703" t="s">
        <v>32</v>
      </c>
    </row>
    <row r="704" spans="1:28" outlineLevel="1" x14ac:dyDescent="0.45">
      <c r="A704">
        <v>1130629107</v>
      </c>
      <c r="B704" s="1">
        <v>44372</v>
      </c>
      <c r="C704" t="s">
        <v>560</v>
      </c>
      <c r="D704" t="s">
        <v>561</v>
      </c>
      <c r="E704" t="s">
        <v>154</v>
      </c>
      <c r="F704" t="s">
        <v>5651</v>
      </c>
      <c r="G704" t="s">
        <v>5743</v>
      </c>
      <c r="H704" s="9">
        <v>54257.33</v>
      </c>
      <c r="I704" t="s">
        <v>562</v>
      </c>
      <c r="J704" t="s">
        <v>28</v>
      </c>
      <c r="K704" t="s">
        <v>29</v>
      </c>
      <c r="L704" t="s">
        <v>173</v>
      </c>
      <c r="M704" t="s">
        <v>30</v>
      </c>
      <c r="N704" t="s">
        <v>30</v>
      </c>
      <c r="O704" t="s">
        <v>30</v>
      </c>
      <c r="P704" t="s">
        <v>30</v>
      </c>
      <c r="Q704" t="s">
        <v>30</v>
      </c>
      <c r="R704" t="s">
        <v>30</v>
      </c>
      <c r="S704" t="s">
        <v>29</v>
      </c>
      <c r="T704" t="s">
        <v>30</v>
      </c>
      <c r="U704" t="s">
        <v>30</v>
      </c>
      <c r="V704" t="s">
        <v>30</v>
      </c>
      <c r="W704" t="s">
        <v>31</v>
      </c>
      <c r="X704" t="s">
        <v>29</v>
      </c>
      <c r="Y704" t="s">
        <v>29</v>
      </c>
      <c r="Z704" t="s">
        <v>29</v>
      </c>
      <c r="AA704" t="s">
        <v>29</v>
      </c>
      <c r="AB704" t="s">
        <v>32</v>
      </c>
    </row>
    <row r="705" spans="1:28" outlineLevel="1" x14ac:dyDescent="0.45">
      <c r="A705">
        <v>8827589001</v>
      </c>
      <c r="B705" s="1">
        <v>44345</v>
      </c>
      <c r="C705" t="s">
        <v>4379</v>
      </c>
      <c r="D705" t="s">
        <v>4380</v>
      </c>
      <c r="E705" t="s">
        <v>154</v>
      </c>
      <c r="F705" t="s">
        <v>5651</v>
      </c>
      <c r="G705" t="s">
        <v>5691</v>
      </c>
      <c r="H705" s="9">
        <v>53432.94</v>
      </c>
      <c r="J705" t="s">
        <v>28</v>
      </c>
      <c r="K705" t="s">
        <v>30</v>
      </c>
      <c r="L705" t="s">
        <v>155</v>
      </c>
      <c r="M705" t="s">
        <v>29</v>
      </c>
      <c r="N705" t="s">
        <v>29</v>
      </c>
      <c r="O705" t="s">
        <v>29</v>
      </c>
      <c r="P705" t="s">
        <v>30</v>
      </c>
      <c r="Q705" t="s">
        <v>29</v>
      </c>
      <c r="R705" t="s">
        <v>30</v>
      </c>
      <c r="S705" t="s">
        <v>30</v>
      </c>
      <c r="T705" t="s">
        <v>30</v>
      </c>
      <c r="U705" t="s">
        <v>30</v>
      </c>
      <c r="V705" t="s">
        <v>29</v>
      </c>
      <c r="W705" t="s">
        <v>31</v>
      </c>
      <c r="X705" t="s">
        <v>30</v>
      </c>
      <c r="Y705" t="s">
        <v>29</v>
      </c>
      <c r="Z705" t="s">
        <v>29</v>
      </c>
      <c r="AA705" t="s">
        <v>29</v>
      </c>
      <c r="AB705" t="s">
        <v>92</v>
      </c>
    </row>
    <row r="706" spans="1:28" outlineLevel="1" x14ac:dyDescent="0.45">
      <c r="A706">
        <v>7892268909</v>
      </c>
      <c r="B706" s="1">
        <v>44327</v>
      </c>
      <c r="C706" t="s">
        <v>3961</v>
      </c>
      <c r="D706" t="s">
        <v>3962</v>
      </c>
      <c r="E706" t="s">
        <v>154</v>
      </c>
      <c r="F706" t="s">
        <v>5651</v>
      </c>
      <c r="G706" t="s">
        <v>5888</v>
      </c>
      <c r="H706" s="9">
        <v>52940</v>
      </c>
      <c r="J706" t="s">
        <v>28</v>
      </c>
      <c r="K706" t="s">
        <v>29</v>
      </c>
      <c r="L706" t="s">
        <v>173</v>
      </c>
      <c r="M706" t="s">
        <v>29</v>
      </c>
      <c r="N706" t="s">
        <v>30</v>
      </c>
      <c r="O706" t="s">
        <v>29</v>
      </c>
      <c r="P706" t="s">
        <v>30</v>
      </c>
      <c r="Q706" t="s">
        <v>30</v>
      </c>
      <c r="R706" t="s">
        <v>30</v>
      </c>
      <c r="S706" t="s">
        <v>30</v>
      </c>
      <c r="T706" t="s">
        <v>30</v>
      </c>
      <c r="U706" t="s">
        <v>30</v>
      </c>
      <c r="V706" t="s">
        <v>30</v>
      </c>
      <c r="W706" t="s">
        <v>31</v>
      </c>
      <c r="X706" t="s">
        <v>30</v>
      </c>
      <c r="Y706" t="s">
        <v>30</v>
      </c>
      <c r="Z706" t="s">
        <v>29</v>
      </c>
      <c r="AA706" t="s">
        <v>30</v>
      </c>
      <c r="AB706" t="s">
        <v>45</v>
      </c>
    </row>
    <row r="707" spans="1:28" outlineLevel="1" x14ac:dyDescent="0.45">
      <c r="A707">
        <v>2760079009</v>
      </c>
      <c r="B707" s="1">
        <v>44334</v>
      </c>
      <c r="C707" t="s">
        <v>1605</v>
      </c>
      <c r="D707" t="s">
        <v>1606</v>
      </c>
      <c r="E707" t="s">
        <v>154</v>
      </c>
      <c r="F707" t="s">
        <v>5651</v>
      </c>
      <c r="G707" t="s">
        <v>5711</v>
      </c>
      <c r="H707" s="9">
        <v>52868.41</v>
      </c>
      <c r="J707" t="s">
        <v>28</v>
      </c>
      <c r="K707" t="s">
        <v>30</v>
      </c>
      <c r="L707" t="s">
        <v>155</v>
      </c>
      <c r="M707" t="s">
        <v>29</v>
      </c>
      <c r="N707" t="s">
        <v>29</v>
      </c>
      <c r="O707" t="s">
        <v>29</v>
      </c>
      <c r="P707" t="s">
        <v>30</v>
      </c>
      <c r="Q707" t="s">
        <v>29</v>
      </c>
      <c r="R707" t="s">
        <v>30</v>
      </c>
      <c r="S707" t="s">
        <v>29</v>
      </c>
      <c r="T707" t="s">
        <v>30</v>
      </c>
      <c r="U707" t="s">
        <v>30</v>
      </c>
      <c r="V707" t="s">
        <v>30</v>
      </c>
      <c r="W707" t="s">
        <v>31</v>
      </c>
      <c r="X707" t="s">
        <v>29</v>
      </c>
      <c r="Y707" t="s">
        <v>29</v>
      </c>
      <c r="Z707" t="s">
        <v>29</v>
      </c>
      <c r="AA707" t="s">
        <v>30</v>
      </c>
      <c r="AB707" t="s">
        <v>1078</v>
      </c>
    </row>
    <row r="708" spans="1:28" outlineLevel="1" x14ac:dyDescent="0.45">
      <c r="A708">
        <v>7905438901</v>
      </c>
      <c r="B708" s="1">
        <v>44327</v>
      </c>
      <c r="C708" t="s">
        <v>4030</v>
      </c>
      <c r="D708" t="s">
        <v>4031</v>
      </c>
      <c r="E708" t="s">
        <v>154</v>
      </c>
      <c r="F708" t="s">
        <v>5651</v>
      </c>
      <c r="G708" t="s">
        <v>5674</v>
      </c>
      <c r="H708" s="9">
        <v>49783.47</v>
      </c>
      <c r="J708" t="s">
        <v>28</v>
      </c>
      <c r="K708" t="s">
        <v>30</v>
      </c>
      <c r="L708" t="s">
        <v>155</v>
      </c>
      <c r="M708" t="s">
        <v>29</v>
      </c>
      <c r="N708" t="s">
        <v>29</v>
      </c>
      <c r="O708" t="s">
        <v>30</v>
      </c>
      <c r="P708" t="s">
        <v>29</v>
      </c>
      <c r="Q708" t="s">
        <v>29</v>
      </c>
      <c r="R708" t="s">
        <v>30</v>
      </c>
      <c r="S708" t="s">
        <v>30</v>
      </c>
      <c r="T708" t="s">
        <v>30</v>
      </c>
      <c r="U708" t="s">
        <v>29</v>
      </c>
      <c r="V708" t="s">
        <v>30</v>
      </c>
      <c r="W708" t="s">
        <v>40</v>
      </c>
      <c r="X708" t="s">
        <v>29</v>
      </c>
      <c r="Y708" t="s">
        <v>29</v>
      </c>
      <c r="Z708" t="s">
        <v>30</v>
      </c>
      <c r="AA708" t="s">
        <v>30</v>
      </c>
      <c r="AB708" t="s">
        <v>32</v>
      </c>
    </row>
    <row r="709" spans="1:28" outlineLevel="1" x14ac:dyDescent="0.45">
      <c r="A709">
        <v>7619638901</v>
      </c>
      <c r="B709" s="1">
        <v>44323</v>
      </c>
      <c r="C709" t="s">
        <v>3518</v>
      </c>
      <c r="D709" t="s">
        <v>3519</v>
      </c>
      <c r="E709" t="s">
        <v>154</v>
      </c>
      <c r="F709" t="s">
        <v>5651</v>
      </c>
      <c r="G709" t="s">
        <v>5888</v>
      </c>
      <c r="H709" s="9">
        <v>48796.45</v>
      </c>
      <c r="J709" t="s">
        <v>28</v>
      </c>
      <c r="K709" t="s">
        <v>29</v>
      </c>
      <c r="L709" t="s">
        <v>173</v>
      </c>
      <c r="M709" t="s">
        <v>29</v>
      </c>
      <c r="N709" t="s">
        <v>29</v>
      </c>
      <c r="O709" t="s">
        <v>29</v>
      </c>
      <c r="P709" t="s">
        <v>30</v>
      </c>
      <c r="Q709" t="s">
        <v>29</v>
      </c>
      <c r="R709" t="s">
        <v>30</v>
      </c>
      <c r="S709" t="s">
        <v>29</v>
      </c>
      <c r="T709" t="s">
        <v>30</v>
      </c>
      <c r="U709" t="s">
        <v>30</v>
      </c>
      <c r="V709" t="s">
        <v>29</v>
      </c>
      <c r="W709" t="s">
        <v>37</v>
      </c>
      <c r="X709" t="s">
        <v>30</v>
      </c>
      <c r="Y709" t="s">
        <v>30</v>
      </c>
      <c r="Z709" t="s">
        <v>29</v>
      </c>
      <c r="AA709" t="s">
        <v>30</v>
      </c>
      <c r="AB709" t="s">
        <v>234</v>
      </c>
    </row>
    <row r="710" spans="1:28" outlineLevel="1" x14ac:dyDescent="0.45">
      <c r="A710">
        <v>5249429003</v>
      </c>
      <c r="B710" s="1">
        <v>44337</v>
      </c>
      <c r="C710" t="s">
        <v>2324</v>
      </c>
      <c r="D710" t="s">
        <v>2325</v>
      </c>
      <c r="E710" t="s">
        <v>154</v>
      </c>
      <c r="F710" t="s">
        <v>5651</v>
      </c>
      <c r="G710" t="s">
        <v>5665</v>
      </c>
      <c r="H710" s="9">
        <v>48790.29</v>
      </c>
      <c r="J710" t="s">
        <v>28</v>
      </c>
      <c r="K710" t="s">
        <v>29</v>
      </c>
      <c r="L710" t="s">
        <v>155</v>
      </c>
      <c r="M710" t="s">
        <v>30</v>
      </c>
      <c r="N710" t="s">
        <v>30</v>
      </c>
      <c r="O710" t="s">
        <v>30</v>
      </c>
      <c r="P710" t="s">
        <v>30</v>
      </c>
      <c r="Q710" t="s">
        <v>30</v>
      </c>
      <c r="R710" t="s">
        <v>30</v>
      </c>
      <c r="S710" t="s">
        <v>30</v>
      </c>
      <c r="T710" t="s">
        <v>30</v>
      </c>
      <c r="U710" t="s">
        <v>30</v>
      </c>
      <c r="V710" t="s">
        <v>30</v>
      </c>
      <c r="W710" t="s">
        <v>40</v>
      </c>
      <c r="X710" t="s">
        <v>29</v>
      </c>
      <c r="Y710" t="s">
        <v>30</v>
      </c>
      <c r="Z710" t="s">
        <v>29</v>
      </c>
      <c r="AA710" t="s">
        <v>29</v>
      </c>
      <c r="AB710" t="s">
        <v>32</v>
      </c>
    </row>
    <row r="711" spans="1:28" outlineLevel="1" x14ac:dyDescent="0.45">
      <c r="A711">
        <v>8898319009</v>
      </c>
      <c r="B711" s="1">
        <v>44345</v>
      </c>
      <c r="C711" t="s">
        <v>4760</v>
      </c>
      <c r="D711" t="s">
        <v>4761</v>
      </c>
      <c r="E711" t="s">
        <v>154</v>
      </c>
      <c r="F711" t="s">
        <v>5651</v>
      </c>
      <c r="G711" t="s">
        <v>5704</v>
      </c>
      <c r="H711" s="9">
        <v>47861.39</v>
      </c>
      <c r="J711" t="s">
        <v>28</v>
      </c>
      <c r="K711" t="s">
        <v>29</v>
      </c>
      <c r="L711" t="s">
        <v>155</v>
      </c>
      <c r="M711" t="s">
        <v>29</v>
      </c>
      <c r="N711" t="s">
        <v>29</v>
      </c>
      <c r="O711" t="s">
        <v>30</v>
      </c>
      <c r="P711" t="s">
        <v>30</v>
      </c>
      <c r="Q711" t="s">
        <v>30</v>
      </c>
      <c r="R711" t="s">
        <v>29</v>
      </c>
      <c r="S711" t="s">
        <v>29</v>
      </c>
      <c r="T711" t="s">
        <v>30</v>
      </c>
      <c r="U711" t="s">
        <v>30</v>
      </c>
      <c r="V711" t="s">
        <v>30</v>
      </c>
      <c r="W711" t="s">
        <v>31</v>
      </c>
      <c r="X711" t="s">
        <v>29</v>
      </c>
      <c r="Y711" t="s">
        <v>29</v>
      </c>
      <c r="Z711" t="s">
        <v>29</v>
      </c>
      <c r="AA711" t="s">
        <v>29</v>
      </c>
      <c r="AB711" t="s">
        <v>39</v>
      </c>
    </row>
    <row r="712" spans="1:28" outlineLevel="1" x14ac:dyDescent="0.45">
      <c r="A712">
        <v>7601838904</v>
      </c>
      <c r="B712" s="1">
        <v>44323</v>
      </c>
      <c r="C712" t="s">
        <v>3411</v>
      </c>
      <c r="D712" t="s">
        <v>3412</v>
      </c>
      <c r="E712" t="s">
        <v>154</v>
      </c>
      <c r="F712" t="s">
        <v>5651</v>
      </c>
      <c r="G712" t="s">
        <v>5810</v>
      </c>
      <c r="H712" s="9">
        <v>47732</v>
      </c>
      <c r="J712" t="s">
        <v>28</v>
      </c>
      <c r="K712" t="s">
        <v>29</v>
      </c>
      <c r="L712" t="s">
        <v>275</v>
      </c>
      <c r="M712" t="s">
        <v>29</v>
      </c>
      <c r="N712" t="s">
        <v>30</v>
      </c>
      <c r="O712" t="s">
        <v>29</v>
      </c>
      <c r="P712" t="s">
        <v>30</v>
      </c>
      <c r="Q712" t="s">
        <v>30</v>
      </c>
      <c r="R712" t="s">
        <v>30</v>
      </c>
      <c r="S712" t="s">
        <v>30</v>
      </c>
      <c r="T712" t="s">
        <v>30</v>
      </c>
      <c r="U712" t="s">
        <v>30</v>
      </c>
      <c r="V712" t="s">
        <v>30</v>
      </c>
      <c r="W712" t="s">
        <v>60</v>
      </c>
      <c r="X712" t="s">
        <v>30</v>
      </c>
      <c r="Y712" t="s">
        <v>30</v>
      </c>
      <c r="Z712" t="s">
        <v>29</v>
      </c>
      <c r="AA712" t="s">
        <v>29</v>
      </c>
      <c r="AB712" t="s">
        <v>32</v>
      </c>
    </row>
    <row r="713" spans="1:28" outlineLevel="1" x14ac:dyDescent="0.45">
      <c r="A713">
        <v>9922979003</v>
      </c>
      <c r="B713" s="1">
        <v>44351</v>
      </c>
      <c r="C713" t="s">
        <v>5453</v>
      </c>
      <c r="D713" t="s">
        <v>5454</v>
      </c>
      <c r="E713" t="s">
        <v>154</v>
      </c>
      <c r="F713" t="s">
        <v>5651</v>
      </c>
      <c r="G713" t="s">
        <v>5704</v>
      </c>
      <c r="H713" s="9">
        <v>47386</v>
      </c>
      <c r="I713" t="s">
        <v>2347</v>
      </c>
      <c r="J713" t="s">
        <v>28</v>
      </c>
      <c r="K713" t="s">
        <v>29</v>
      </c>
      <c r="L713" t="s">
        <v>155</v>
      </c>
      <c r="M713" t="s">
        <v>30</v>
      </c>
      <c r="N713" t="s">
        <v>29</v>
      </c>
      <c r="O713" t="s">
        <v>29</v>
      </c>
      <c r="P713" t="s">
        <v>29</v>
      </c>
      <c r="Q713" t="s">
        <v>29</v>
      </c>
      <c r="R713" t="s">
        <v>29</v>
      </c>
      <c r="S713" t="s">
        <v>30</v>
      </c>
      <c r="T713" t="s">
        <v>30</v>
      </c>
      <c r="U713" t="s">
        <v>29</v>
      </c>
      <c r="V713" t="s">
        <v>30</v>
      </c>
      <c r="W713" t="s">
        <v>40</v>
      </c>
      <c r="X713" t="s">
        <v>29</v>
      </c>
      <c r="Y713" t="s">
        <v>29</v>
      </c>
      <c r="Z713" t="s">
        <v>29</v>
      </c>
      <c r="AA713" t="s">
        <v>29</v>
      </c>
      <c r="AB713" t="s">
        <v>32</v>
      </c>
    </row>
    <row r="714" spans="1:28" outlineLevel="1" x14ac:dyDescent="0.45">
      <c r="A714">
        <v>7600108906</v>
      </c>
      <c r="B714" s="1">
        <v>44323</v>
      </c>
      <c r="C714" t="s">
        <v>3399</v>
      </c>
      <c r="D714" t="s">
        <v>3400</v>
      </c>
      <c r="E714" t="s">
        <v>154</v>
      </c>
      <c r="F714" t="s">
        <v>5651</v>
      </c>
      <c r="G714" t="s">
        <v>5665</v>
      </c>
      <c r="H714" s="9">
        <v>45626</v>
      </c>
      <c r="J714" t="s">
        <v>28</v>
      </c>
      <c r="K714" t="s">
        <v>29</v>
      </c>
      <c r="L714" t="s">
        <v>155</v>
      </c>
      <c r="M714" t="s">
        <v>29</v>
      </c>
      <c r="N714" t="s">
        <v>29</v>
      </c>
      <c r="O714" t="s">
        <v>29</v>
      </c>
      <c r="P714" t="s">
        <v>30</v>
      </c>
      <c r="Q714" t="s">
        <v>29</v>
      </c>
      <c r="R714" t="s">
        <v>30</v>
      </c>
      <c r="S714" t="s">
        <v>30</v>
      </c>
      <c r="T714" t="s">
        <v>30</v>
      </c>
      <c r="U714" t="s">
        <v>30</v>
      </c>
      <c r="V714" t="s">
        <v>30</v>
      </c>
      <c r="W714" t="s">
        <v>31</v>
      </c>
      <c r="X714" t="s">
        <v>29</v>
      </c>
      <c r="Y714" t="s">
        <v>30</v>
      </c>
      <c r="Z714" t="s">
        <v>29</v>
      </c>
      <c r="AA714" t="s">
        <v>30</v>
      </c>
      <c r="AB714" t="s">
        <v>59</v>
      </c>
    </row>
    <row r="715" spans="1:28" outlineLevel="1" x14ac:dyDescent="0.45">
      <c r="A715">
        <v>8869569004</v>
      </c>
      <c r="B715" s="1">
        <v>44345</v>
      </c>
      <c r="C715" t="s">
        <v>4623</v>
      </c>
      <c r="D715" t="s">
        <v>4624</v>
      </c>
      <c r="E715" t="s">
        <v>154</v>
      </c>
      <c r="F715" t="s">
        <v>5651</v>
      </c>
      <c r="G715" t="s">
        <v>5743</v>
      </c>
      <c r="H715" s="9">
        <v>44768</v>
      </c>
      <c r="I715" t="s">
        <v>390</v>
      </c>
      <c r="J715" t="s">
        <v>28</v>
      </c>
      <c r="K715" t="s">
        <v>29</v>
      </c>
      <c r="L715" t="s">
        <v>173</v>
      </c>
      <c r="M715" t="s">
        <v>29</v>
      </c>
      <c r="N715" t="s">
        <v>29</v>
      </c>
      <c r="O715" t="s">
        <v>30</v>
      </c>
      <c r="P715" t="s">
        <v>30</v>
      </c>
      <c r="Q715" t="s">
        <v>29</v>
      </c>
      <c r="R715" t="s">
        <v>30</v>
      </c>
      <c r="S715" t="s">
        <v>30</v>
      </c>
      <c r="T715" t="s">
        <v>30</v>
      </c>
      <c r="U715" t="s">
        <v>29</v>
      </c>
      <c r="V715" t="s">
        <v>30</v>
      </c>
      <c r="W715" t="s">
        <v>31</v>
      </c>
      <c r="X715" t="s">
        <v>29</v>
      </c>
      <c r="Y715" t="s">
        <v>29</v>
      </c>
      <c r="Z715" t="s">
        <v>29</v>
      </c>
      <c r="AA715" t="s">
        <v>29</v>
      </c>
      <c r="AB715" t="s">
        <v>73</v>
      </c>
    </row>
    <row r="716" spans="1:28" outlineLevel="1" x14ac:dyDescent="0.45">
      <c r="A716">
        <v>8863549008</v>
      </c>
      <c r="B716" s="1">
        <v>44345</v>
      </c>
      <c r="C716" t="s">
        <v>4583</v>
      </c>
      <c r="D716" t="s">
        <v>4584</v>
      </c>
      <c r="E716" t="s">
        <v>154</v>
      </c>
      <c r="F716" t="s">
        <v>5651</v>
      </c>
      <c r="G716" t="s">
        <v>5665</v>
      </c>
      <c r="H716" s="9">
        <v>44070.25</v>
      </c>
      <c r="I716" t="s">
        <v>128</v>
      </c>
      <c r="J716" t="s">
        <v>28</v>
      </c>
      <c r="K716" t="s">
        <v>29</v>
      </c>
      <c r="L716" t="s">
        <v>155</v>
      </c>
      <c r="M716" t="s">
        <v>29</v>
      </c>
      <c r="N716" t="s">
        <v>29</v>
      </c>
      <c r="O716" t="s">
        <v>29</v>
      </c>
      <c r="P716" t="s">
        <v>30</v>
      </c>
      <c r="Q716" t="s">
        <v>30</v>
      </c>
      <c r="R716" t="s">
        <v>30</v>
      </c>
      <c r="S716" t="s">
        <v>30</v>
      </c>
      <c r="T716" t="s">
        <v>30</v>
      </c>
      <c r="U716" t="s">
        <v>29</v>
      </c>
      <c r="V716" t="s">
        <v>30</v>
      </c>
      <c r="W716" t="s">
        <v>31</v>
      </c>
      <c r="X716" t="s">
        <v>29</v>
      </c>
      <c r="Y716" t="s">
        <v>29</v>
      </c>
      <c r="Z716" t="s">
        <v>29</v>
      </c>
      <c r="AA716" t="s">
        <v>29</v>
      </c>
      <c r="AB716" t="s">
        <v>32</v>
      </c>
    </row>
    <row r="717" spans="1:28" outlineLevel="1" x14ac:dyDescent="0.45">
      <c r="A717">
        <v>8822469001</v>
      </c>
      <c r="B717" s="1">
        <v>44345</v>
      </c>
      <c r="C717" t="s">
        <v>4354</v>
      </c>
      <c r="D717" t="s">
        <v>4355</v>
      </c>
      <c r="E717" t="s">
        <v>154</v>
      </c>
      <c r="F717" t="s">
        <v>5651</v>
      </c>
      <c r="G717" t="s">
        <v>5820</v>
      </c>
      <c r="H717" s="9">
        <v>44001.27</v>
      </c>
      <c r="J717" t="s">
        <v>28</v>
      </c>
      <c r="K717" t="s">
        <v>29</v>
      </c>
      <c r="L717" t="s">
        <v>155</v>
      </c>
      <c r="M717" t="s">
        <v>30</v>
      </c>
      <c r="N717" t="s">
        <v>30</v>
      </c>
      <c r="O717" t="s">
        <v>29</v>
      </c>
      <c r="P717" t="s">
        <v>30</v>
      </c>
      <c r="Q717" t="s">
        <v>30</v>
      </c>
      <c r="R717" t="s">
        <v>30</v>
      </c>
      <c r="S717" t="s">
        <v>30</v>
      </c>
      <c r="T717" t="s">
        <v>30</v>
      </c>
      <c r="U717" t="s">
        <v>30</v>
      </c>
      <c r="V717" t="s">
        <v>30</v>
      </c>
      <c r="W717" t="s">
        <v>40</v>
      </c>
      <c r="X717" t="s">
        <v>29</v>
      </c>
      <c r="Y717" t="s">
        <v>29</v>
      </c>
      <c r="Z717" t="s">
        <v>29</v>
      </c>
      <c r="AA717" t="s">
        <v>29</v>
      </c>
      <c r="AB717" t="s">
        <v>32</v>
      </c>
    </row>
    <row r="718" spans="1:28" outlineLevel="1" x14ac:dyDescent="0.45">
      <c r="A718">
        <v>7621578906</v>
      </c>
      <c r="B718" s="1">
        <v>44323</v>
      </c>
      <c r="C718" t="s">
        <v>3530</v>
      </c>
      <c r="D718" t="s">
        <v>3531</v>
      </c>
      <c r="E718" t="s">
        <v>154</v>
      </c>
      <c r="F718" t="s">
        <v>5651</v>
      </c>
      <c r="G718" t="s">
        <v>5827</v>
      </c>
      <c r="H718" s="9">
        <v>42833</v>
      </c>
      <c r="J718" t="s">
        <v>28</v>
      </c>
      <c r="K718" t="s">
        <v>30</v>
      </c>
      <c r="L718" t="s">
        <v>173</v>
      </c>
      <c r="M718" t="s">
        <v>29</v>
      </c>
      <c r="N718" t="s">
        <v>29</v>
      </c>
      <c r="O718" t="s">
        <v>29</v>
      </c>
      <c r="P718" t="s">
        <v>30</v>
      </c>
      <c r="Q718" t="s">
        <v>29</v>
      </c>
      <c r="R718" t="s">
        <v>30</v>
      </c>
      <c r="S718" t="s">
        <v>30</v>
      </c>
      <c r="T718" t="s">
        <v>30</v>
      </c>
      <c r="U718" t="s">
        <v>30</v>
      </c>
      <c r="V718" t="s">
        <v>30</v>
      </c>
      <c r="W718" t="s">
        <v>31</v>
      </c>
      <c r="X718" t="s">
        <v>30</v>
      </c>
      <c r="Y718" t="s">
        <v>29</v>
      </c>
      <c r="Z718" t="s">
        <v>29</v>
      </c>
      <c r="AA718" t="s">
        <v>30</v>
      </c>
      <c r="AB718" t="s">
        <v>228</v>
      </c>
    </row>
    <row r="719" spans="1:28" outlineLevel="1" x14ac:dyDescent="0.45">
      <c r="A719">
        <v>8020509009</v>
      </c>
      <c r="B719" s="1">
        <v>44342</v>
      </c>
      <c r="C719" t="s">
        <v>4104</v>
      </c>
      <c r="D719" t="s">
        <v>4105</v>
      </c>
      <c r="E719" t="s">
        <v>154</v>
      </c>
      <c r="F719" t="s">
        <v>5651</v>
      </c>
      <c r="G719" t="s">
        <v>5820</v>
      </c>
      <c r="H719" s="9">
        <v>42243</v>
      </c>
      <c r="J719" t="s">
        <v>28</v>
      </c>
      <c r="K719" t="s">
        <v>30</v>
      </c>
      <c r="L719" t="s">
        <v>155</v>
      </c>
      <c r="M719" t="s">
        <v>29</v>
      </c>
      <c r="N719" t="s">
        <v>30</v>
      </c>
      <c r="O719" t="s">
        <v>30</v>
      </c>
      <c r="P719" t="s">
        <v>30</v>
      </c>
      <c r="Q719" t="s">
        <v>30</v>
      </c>
      <c r="R719" t="s">
        <v>30</v>
      </c>
      <c r="S719" t="s">
        <v>30</v>
      </c>
      <c r="T719" t="s">
        <v>30</v>
      </c>
      <c r="U719" t="s">
        <v>30</v>
      </c>
      <c r="V719" t="s">
        <v>30</v>
      </c>
      <c r="W719" t="s">
        <v>31</v>
      </c>
      <c r="X719" t="s">
        <v>29</v>
      </c>
      <c r="Y719" t="s">
        <v>30</v>
      </c>
      <c r="Z719" t="s">
        <v>29</v>
      </c>
      <c r="AA719" t="s">
        <v>29</v>
      </c>
      <c r="AB719" t="s">
        <v>32</v>
      </c>
    </row>
    <row r="720" spans="1:28" outlineLevel="1" x14ac:dyDescent="0.45">
      <c r="A720">
        <v>7642638910</v>
      </c>
      <c r="B720" s="1">
        <v>44323</v>
      </c>
      <c r="C720" t="s">
        <v>3652</v>
      </c>
      <c r="D720" t="s">
        <v>3653</v>
      </c>
      <c r="E720" t="s">
        <v>154</v>
      </c>
      <c r="F720" t="s">
        <v>5651</v>
      </c>
      <c r="G720" t="s">
        <v>5885</v>
      </c>
      <c r="H720" s="9">
        <v>41922.699999999997</v>
      </c>
      <c r="J720" t="s">
        <v>28</v>
      </c>
      <c r="K720" t="s">
        <v>30</v>
      </c>
      <c r="L720" t="s">
        <v>173</v>
      </c>
      <c r="M720" t="s">
        <v>29</v>
      </c>
      <c r="N720" t="s">
        <v>30</v>
      </c>
      <c r="O720" t="s">
        <v>30</v>
      </c>
      <c r="P720" t="s">
        <v>30</v>
      </c>
      <c r="Q720" t="s">
        <v>30</v>
      </c>
      <c r="R720" t="s">
        <v>30</v>
      </c>
      <c r="S720" t="s">
        <v>30</v>
      </c>
      <c r="T720" t="s">
        <v>30</v>
      </c>
      <c r="U720" t="s">
        <v>30</v>
      </c>
      <c r="V720" t="s">
        <v>30</v>
      </c>
      <c r="W720" t="s">
        <v>40</v>
      </c>
      <c r="X720" t="s">
        <v>30</v>
      </c>
      <c r="Y720" t="s">
        <v>30</v>
      </c>
      <c r="Z720" t="s">
        <v>29</v>
      </c>
      <c r="AA720" t="s">
        <v>30</v>
      </c>
      <c r="AB720" t="s">
        <v>32</v>
      </c>
    </row>
    <row r="721" spans="1:28" outlineLevel="1" x14ac:dyDescent="0.45">
      <c r="A721">
        <v>7642598900</v>
      </c>
      <c r="B721" s="1">
        <v>44323</v>
      </c>
      <c r="C721" t="s">
        <v>3650</v>
      </c>
      <c r="D721" t="s">
        <v>3651</v>
      </c>
      <c r="E721" t="s">
        <v>154</v>
      </c>
      <c r="F721" t="s">
        <v>5651</v>
      </c>
      <c r="G721" t="s">
        <v>5704</v>
      </c>
      <c r="H721" s="9">
        <v>41191.300000000003</v>
      </c>
      <c r="J721" t="s">
        <v>28</v>
      </c>
      <c r="K721" t="s">
        <v>29</v>
      </c>
      <c r="L721" t="s">
        <v>155</v>
      </c>
      <c r="M721" t="s">
        <v>29</v>
      </c>
      <c r="N721" t="s">
        <v>30</v>
      </c>
      <c r="O721" t="s">
        <v>29</v>
      </c>
      <c r="P721" t="s">
        <v>30</v>
      </c>
      <c r="Q721" t="s">
        <v>30</v>
      </c>
      <c r="R721" t="s">
        <v>30</v>
      </c>
      <c r="S721" t="s">
        <v>30</v>
      </c>
      <c r="T721" t="s">
        <v>30</v>
      </c>
      <c r="U721" t="s">
        <v>30</v>
      </c>
      <c r="V721" t="s">
        <v>30</v>
      </c>
      <c r="W721" t="s">
        <v>40</v>
      </c>
      <c r="X721" t="s">
        <v>29</v>
      </c>
      <c r="Y721" t="s">
        <v>30</v>
      </c>
      <c r="Z721" t="s">
        <v>29</v>
      </c>
      <c r="AA721" t="s">
        <v>29</v>
      </c>
      <c r="AB721" t="s">
        <v>32</v>
      </c>
    </row>
    <row r="722" spans="1:28" outlineLevel="1" x14ac:dyDescent="0.45">
      <c r="A722">
        <v>8954079004</v>
      </c>
      <c r="B722" s="1">
        <v>44345</v>
      </c>
      <c r="C722" t="s">
        <v>4995</v>
      </c>
      <c r="D722" t="s">
        <v>3698</v>
      </c>
      <c r="E722" t="s">
        <v>154</v>
      </c>
      <c r="F722" t="s">
        <v>5651</v>
      </c>
      <c r="G722" t="s">
        <v>5885</v>
      </c>
      <c r="H722" s="9">
        <v>40468.28</v>
      </c>
      <c r="J722" t="s">
        <v>28</v>
      </c>
      <c r="K722" t="s">
        <v>30</v>
      </c>
      <c r="L722" t="s">
        <v>173</v>
      </c>
      <c r="M722" t="s">
        <v>29</v>
      </c>
      <c r="N722" t="s">
        <v>30</v>
      </c>
      <c r="O722" t="s">
        <v>30</v>
      </c>
      <c r="P722" t="s">
        <v>30</v>
      </c>
      <c r="Q722" t="s">
        <v>30</v>
      </c>
      <c r="R722" t="s">
        <v>30</v>
      </c>
      <c r="S722" t="s">
        <v>30</v>
      </c>
      <c r="T722" t="s">
        <v>30</v>
      </c>
      <c r="U722" t="s">
        <v>30</v>
      </c>
      <c r="V722" t="s">
        <v>30</v>
      </c>
      <c r="W722" t="s">
        <v>31</v>
      </c>
      <c r="X722" t="s">
        <v>30</v>
      </c>
      <c r="Y722" t="s">
        <v>29</v>
      </c>
      <c r="Z722" t="s">
        <v>29</v>
      </c>
      <c r="AA722" t="s">
        <v>29</v>
      </c>
      <c r="AB722" t="s">
        <v>102</v>
      </c>
    </row>
    <row r="723" spans="1:28" outlineLevel="1" x14ac:dyDescent="0.45">
      <c r="A723">
        <v>8866469003</v>
      </c>
      <c r="B723" s="1">
        <v>44345</v>
      </c>
      <c r="C723" t="s">
        <v>4604</v>
      </c>
      <c r="D723" t="s">
        <v>4605</v>
      </c>
      <c r="E723" t="s">
        <v>154</v>
      </c>
      <c r="F723" t="s">
        <v>5651</v>
      </c>
      <c r="G723" t="s">
        <v>5918</v>
      </c>
      <c r="H723" s="9">
        <v>40438.51</v>
      </c>
      <c r="J723" t="s">
        <v>28</v>
      </c>
      <c r="K723" t="s">
        <v>29</v>
      </c>
      <c r="L723" t="s">
        <v>275</v>
      </c>
      <c r="M723" t="s">
        <v>30</v>
      </c>
      <c r="N723" t="s">
        <v>29</v>
      </c>
      <c r="O723" t="s">
        <v>29</v>
      </c>
      <c r="P723" t="s">
        <v>30</v>
      </c>
      <c r="Q723" t="s">
        <v>29</v>
      </c>
      <c r="R723" t="s">
        <v>30</v>
      </c>
      <c r="S723" t="s">
        <v>30</v>
      </c>
      <c r="T723" t="s">
        <v>30</v>
      </c>
      <c r="U723" t="s">
        <v>30</v>
      </c>
      <c r="V723" t="s">
        <v>30</v>
      </c>
      <c r="W723" t="s">
        <v>49</v>
      </c>
      <c r="X723" t="s">
        <v>29</v>
      </c>
      <c r="Y723" t="s">
        <v>29</v>
      </c>
      <c r="Z723" t="s">
        <v>29</v>
      </c>
      <c r="AA723" t="s">
        <v>29</v>
      </c>
      <c r="AB723" t="s">
        <v>47</v>
      </c>
    </row>
    <row r="724" spans="1:28" outlineLevel="1" x14ac:dyDescent="0.45">
      <c r="A724">
        <v>7225939008</v>
      </c>
      <c r="B724" s="1">
        <v>44339</v>
      </c>
      <c r="C724" t="s">
        <v>2472</v>
      </c>
      <c r="D724" t="s">
        <v>2473</v>
      </c>
      <c r="E724" t="s">
        <v>154</v>
      </c>
      <c r="F724" t="s">
        <v>5651</v>
      </c>
      <c r="G724" t="s">
        <v>5825</v>
      </c>
      <c r="H724" s="9">
        <v>39515</v>
      </c>
      <c r="J724" t="s">
        <v>28</v>
      </c>
      <c r="K724" t="s">
        <v>30</v>
      </c>
      <c r="L724" t="s">
        <v>275</v>
      </c>
      <c r="M724" t="s">
        <v>30</v>
      </c>
      <c r="N724" t="s">
        <v>30</v>
      </c>
      <c r="O724" t="s">
        <v>30</v>
      </c>
      <c r="P724" t="s">
        <v>30</v>
      </c>
      <c r="Q724" t="s">
        <v>30</v>
      </c>
      <c r="R724" t="s">
        <v>30</v>
      </c>
      <c r="S724" t="s">
        <v>30</v>
      </c>
      <c r="T724" t="s">
        <v>30</v>
      </c>
      <c r="U724" t="s">
        <v>30</v>
      </c>
      <c r="V724" t="s">
        <v>30</v>
      </c>
      <c r="W724" t="s">
        <v>60</v>
      </c>
      <c r="X724" t="s">
        <v>29</v>
      </c>
      <c r="Y724" t="s">
        <v>30</v>
      </c>
      <c r="Z724" t="s">
        <v>29</v>
      </c>
      <c r="AA724" t="s">
        <v>30</v>
      </c>
      <c r="AB724" t="s">
        <v>39</v>
      </c>
    </row>
    <row r="725" spans="1:28" outlineLevel="1" x14ac:dyDescent="0.45">
      <c r="A725">
        <v>7656898908</v>
      </c>
      <c r="B725" s="1">
        <v>44323</v>
      </c>
      <c r="C725" t="s">
        <v>3740</v>
      </c>
      <c r="D725" t="s">
        <v>3741</v>
      </c>
      <c r="E725" t="s">
        <v>154</v>
      </c>
      <c r="F725" t="s">
        <v>5651</v>
      </c>
      <c r="G725" t="s">
        <v>5820</v>
      </c>
      <c r="H725" s="9">
        <v>39435</v>
      </c>
      <c r="J725" t="s">
        <v>28</v>
      </c>
      <c r="K725" t="s">
        <v>29</v>
      </c>
      <c r="L725" t="s">
        <v>155</v>
      </c>
      <c r="M725" t="s">
        <v>30</v>
      </c>
      <c r="N725" t="s">
        <v>30</v>
      </c>
      <c r="O725" t="s">
        <v>30</v>
      </c>
      <c r="P725" t="s">
        <v>30</v>
      </c>
      <c r="Q725" t="s">
        <v>30</v>
      </c>
      <c r="R725" t="s">
        <v>30</v>
      </c>
      <c r="S725" t="s">
        <v>30</v>
      </c>
      <c r="T725" t="s">
        <v>30</v>
      </c>
      <c r="U725" t="s">
        <v>30</v>
      </c>
      <c r="V725" t="s">
        <v>30</v>
      </c>
      <c r="W725" t="s">
        <v>33</v>
      </c>
      <c r="X725" t="s">
        <v>29</v>
      </c>
      <c r="Y725" t="s">
        <v>30</v>
      </c>
      <c r="Z725" t="s">
        <v>29</v>
      </c>
      <c r="AA725" t="s">
        <v>29</v>
      </c>
      <c r="AB725" t="s">
        <v>32</v>
      </c>
    </row>
    <row r="726" spans="1:28" outlineLevel="1" x14ac:dyDescent="0.45">
      <c r="A726">
        <v>3702579002</v>
      </c>
      <c r="B726" s="1">
        <v>44335</v>
      </c>
      <c r="C726" t="s">
        <v>1791</v>
      </c>
      <c r="D726" t="s">
        <v>1792</v>
      </c>
      <c r="E726" t="s">
        <v>154</v>
      </c>
      <c r="F726" t="s">
        <v>5651</v>
      </c>
      <c r="G726" t="s">
        <v>5711</v>
      </c>
      <c r="H726" s="9">
        <v>39165.019999999997</v>
      </c>
      <c r="J726" t="s">
        <v>28</v>
      </c>
      <c r="K726" t="s">
        <v>29</v>
      </c>
      <c r="L726" t="s">
        <v>155</v>
      </c>
      <c r="M726" t="s">
        <v>29</v>
      </c>
      <c r="N726" t="s">
        <v>30</v>
      </c>
      <c r="O726" t="s">
        <v>29</v>
      </c>
      <c r="P726" t="s">
        <v>30</v>
      </c>
      <c r="Q726" t="s">
        <v>30</v>
      </c>
      <c r="R726" t="s">
        <v>30</v>
      </c>
      <c r="S726" t="s">
        <v>30</v>
      </c>
      <c r="T726" t="s">
        <v>30</v>
      </c>
      <c r="U726" t="s">
        <v>30</v>
      </c>
      <c r="V726" t="s">
        <v>30</v>
      </c>
      <c r="W726" t="s">
        <v>40</v>
      </c>
      <c r="X726" t="s">
        <v>29</v>
      </c>
      <c r="Y726" t="s">
        <v>29</v>
      </c>
      <c r="Z726" t="s">
        <v>29</v>
      </c>
      <c r="AA726" t="s">
        <v>30</v>
      </c>
      <c r="AB726" t="s">
        <v>32</v>
      </c>
    </row>
    <row r="727" spans="1:28" outlineLevel="1" x14ac:dyDescent="0.45">
      <c r="A727">
        <v>7539349000</v>
      </c>
      <c r="B727" s="1">
        <v>44341</v>
      </c>
      <c r="C727" t="s">
        <v>2874</v>
      </c>
      <c r="D727" t="s">
        <v>2875</v>
      </c>
      <c r="E727" t="s">
        <v>154</v>
      </c>
      <c r="F727" t="s">
        <v>5651</v>
      </c>
      <c r="G727" t="s">
        <v>5774</v>
      </c>
      <c r="H727" s="9">
        <v>39015</v>
      </c>
      <c r="J727" t="s">
        <v>28</v>
      </c>
      <c r="K727" t="s">
        <v>30</v>
      </c>
      <c r="L727" t="s">
        <v>275</v>
      </c>
      <c r="M727" t="s">
        <v>29</v>
      </c>
      <c r="N727" t="s">
        <v>29</v>
      </c>
      <c r="O727" t="s">
        <v>30</v>
      </c>
      <c r="P727" t="s">
        <v>30</v>
      </c>
      <c r="Q727" t="s">
        <v>30</v>
      </c>
      <c r="R727" t="s">
        <v>30</v>
      </c>
      <c r="S727" t="s">
        <v>30</v>
      </c>
      <c r="T727" t="s">
        <v>30</v>
      </c>
      <c r="U727" t="s">
        <v>30</v>
      </c>
      <c r="V727" t="s">
        <v>30</v>
      </c>
      <c r="W727" t="s">
        <v>31</v>
      </c>
      <c r="X727" t="s">
        <v>29</v>
      </c>
      <c r="Y727" t="s">
        <v>30</v>
      </c>
      <c r="Z727" t="s">
        <v>29</v>
      </c>
      <c r="AA727" t="s">
        <v>30</v>
      </c>
      <c r="AB727" t="s">
        <v>32</v>
      </c>
    </row>
    <row r="728" spans="1:28" outlineLevel="1" x14ac:dyDescent="0.45">
      <c r="A728">
        <v>7230099010</v>
      </c>
      <c r="B728" s="1">
        <v>44339</v>
      </c>
      <c r="C728" t="s">
        <v>2484</v>
      </c>
      <c r="D728" t="s">
        <v>2485</v>
      </c>
      <c r="E728" t="s">
        <v>154</v>
      </c>
      <c r="F728" t="s">
        <v>5651</v>
      </c>
      <c r="G728" t="s">
        <v>5885</v>
      </c>
      <c r="H728" s="9">
        <v>38588</v>
      </c>
      <c r="J728" t="s">
        <v>28</v>
      </c>
      <c r="K728" t="s">
        <v>30</v>
      </c>
      <c r="L728" t="s">
        <v>173</v>
      </c>
      <c r="M728" t="s">
        <v>30</v>
      </c>
      <c r="N728" t="s">
        <v>29</v>
      </c>
      <c r="O728" t="s">
        <v>30</v>
      </c>
      <c r="P728" t="s">
        <v>30</v>
      </c>
      <c r="Q728" t="s">
        <v>30</v>
      </c>
      <c r="R728" t="s">
        <v>30</v>
      </c>
      <c r="S728" t="s">
        <v>30</v>
      </c>
      <c r="T728" t="s">
        <v>30</v>
      </c>
      <c r="U728" t="s">
        <v>30</v>
      </c>
      <c r="V728" t="s">
        <v>30</v>
      </c>
      <c r="W728" t="s">
        <v>31</v>
      </c>
      <c r="X728" t="s">
        <v>30</v>
      </c>
      <c r="Y728" t="s">
        <v>30</v>
      </c>
      <c r="Z728" t="s">
        <v>29</v>
      </c>
      <c r="AA728" t="s">
        <v>29</v>
      </c>
      <c r="AB728" t="s">
        <v>32</v>
      </c>
    </row>
    <row r="729" spans="1:28" outlineLevel="1" x14ac:dyDescent="0.45">
      <c r="A729">
        <v>2323759003</v>
      </c>
      <c r="B729" s="1">
        <v>44331</v>
      </c>
      <c r="C729" t="s">
        <v>799</v>
      </c>
      <c r="D729" t="s">
        <v>800</v>
      </c>
      <c r="E729" t="s">
        <v>154</v>
      </c>
      <c r="F729" t="s">
        <v>5651</v>
      </c>
      <c r="G729" t="s">
        <v>5665</v>
      </c>
      <c r="H729" s="9">
        <v>38571.449999999997</v>
      </c>
      <c r="J729" t="s">
        <v>28</v>
      </c>
      <c r="K729" t="s">
        <v>29</v>
      </c>
      <c r="L729" t="s">
        <v>155</v>
      </c>
      <c r="M729" t="s">
        <v>30</v>
      </c>
      <c r="N729" t="s">
        <v>30</v>
      </c>
      <c r="O729" t="s">
        <v>30</v>
      </c>
      <c r="P729" t="s">
        <v>30</v>
      </c>
      <c r="Q729" t="s">
        <v>30</v>
      </c>
      <c r="R729" t="s">
        <v>30</v>
      </c>
      <c r="S729" t="s">
        <v>30</v>
      </c>
      <c r="T729" t="s">
        <v>30</v>
      </c>
      <c r="U729" t="s">
        <v>30</v>
      </c>
      <c r="V729" t="s">
        <v>30</v>
      </c>
      <c r="W729" t="s">
        <v>40</v>
      </c>
      <c r="X729" t="s">
        <v>29</v>
      </c>
      <c r="Y729" t="s">
        <v>30</v>
      </c>
      <c r="Z729" t="s">
        <v>29</v>
      </c>
      <c r="AA729" t="s">
        <v>29</v>
      </c>
      <c r="AB729" t="s">
        <v>47</v>
      </c>
    </row>
    <row r="730" spans="1:28" outlineLevel="1" x14ac:dyDescent="0.45">
      <c r="A730">
        <v>2763179010</v>
      </c>
      <c r="B730" s="1">
        <v>44334</v>
      </c>
      <c r="C730" t="s">
        <v>1623</v>
      </c>
      <c r="D730" t="s">
        <v>1624</v>
      </c>
      <c r="E730" t="s">
        <v>154</v>
      </c>
      <c r="F730" t="s">
        <v>5651</v>
      </c>
      <c r="G730" t="s">
        <v>5824</v>
      </c>
      <c r="H730" s="9">
        <v>37630</v>
      </c>
      <c r="J730" t="s">
        <v>28</v>
      </c>
      <c r="K730" t="s">
        <v>30</v>
      </c>
      <c r="L730" t="s">
        <v>173</v>
      </c>
      <c r="M730" t="s">
        <v>29</v>
      </c>
      <c r="N730" t="s">
        <v>29</v>
      </c>
      <c r="O730" t="s">
        <v>29</v>
      </c>
      <c r="P730" t="s">
        <v>30</v>
      </c>
      <c r="Q730" t="s">
        <v>30</v>
      </c>
      <c r="R730" t="s">
        <v>30</v>
      </c>
      <c r="S730" t="s">
        <v>30</v>
      </c>
      <c r="T730" t="s">
        <v>29</v>
      </c>
      <c r="U730" t="s">
        <v>30</v>
      </c>
      <c r="V730" t="s">
        <v>29</v>
      </c>
      <c r="W730" t="s">
        <v>40</v>
      </c>
      <c r="X730" t="s">
        <v>30</v>
      </c>
      <c r="Y730" t="s">
        <v>29</v>
      </c>
      <c r="Z730" t="s">
        <v>29</v>
      </c>
      <c r="AA730" t="s">
        <v>30</v>
      </c>
      <c r="AB730" t="s">
        <v>39</v>
      </c>
    </row>
    <row r="731" spans="1:28" outlineLevel="1" x14ac:dyDescent="0.45">
      <c r="A731">
        <v>7525428907</v>
      </c>
      <c r="B731" s="1">
        <v>44323</v>
      </c>
      <c r="C731" t="s">
        <v>2715</v>
      </c>
      <c r="D731" t="s">
        <v>2716</v>
      </c>
      <c r="E731" t="s">
        <v>154</v>
      </c>
      <c r="F731" t="s">
        <v>5651</v>
      </c>
      <c r="G731" t="s">
        <v>5674</v>
      </c>
      <c r="H731" s="9">
        <v>37247</v>
      </c>
      <c r="J731" t="s">
        <v>28</v>
      </c>
      <c r="K731" t="s">
        <v>29</v>
      </c>
      <c r="L731" t="s">
        <v>155</v>
      </c>
      <c r="M731" t="s">
        <v>29</v>
      </c>
      <c r="N731" t="s">
        <v>29</v>
      </c>
      <c r="O731" t="s">
        <v>29</v>
      </c>
      <c r="P731" t="s">
        <v>30</v>
      </c>
      <c r="Q731" t="s">
        <v>29</v>
      </c>
      <c r="R731" t="s">
        <v>30</v>
      </c>
      <c r="S731" t="s">
        <v>30</v>
      </c>
      <c r="T731" t="s">
        <v>30</v>
      </c>
      <c r="U731" t="s">
        <v>29</v>
      </c>
      <c r="V731" t="s">
        <v>29</v>
      </c>
      <c r="W731" t="s">
        <v>33</v>
      </c>
      <c r="X731" t="s">
        <v>29</v>
      </c>
      <c r="Y731" t="s">
        <v>29</v>
      </c>
      <c r="Z731" t="s">
        <v>29</v>
      </c>
      <c r="AA731" t="s">
        <v>30</v>
      </c>
      <c r="AB731" t="s">
        <v>47</v>
      </c>
    </row>
    <row r="732" spans="1:28" outlineLevel="1" x14ac:dyDescent="0.45">
      <c r="A732">
        <v>8612119003</v>
      </c>
      <c r="B732" s="1">
        <v>44343</v>
      </c>
      <c r="C732" t="s">
        <v>4312</v>
      </c>
      <c r="D732" t="s">
        <v>4313</v>
      </c>
      <c r="E732" t="s">
        <v>154</v>
      </c>
      <c r="F732" t="s">
        <v>5651</v>
      </c>
      <c r="G732" t="s">
        <v>5667</v>
      </c>
      <c r="H732" s="9">
        <v>37056</v>
      </c>
      <c r="J732" t="s">
        <v>28</v>
      </c>
      <c r="K732" t="s">
        <v>30</v>
      </c>
      <c r="L732" t="s">
        <v>173</v>
      </c>
      <c r="M732" t="s">
        <v>29</v>
      </c>
      <c r="N732" t="s">
        <v>29</v>
      </c>
      <c r="O732" t="s">
        <v>29</v>
      </c>
      <c r="P732" t="s">
        <v>29</v>
      </c>
      <c r="Q732" t="s">
        <v>29</v>
      </c>
      <c r="R732" t="s">
        <v>30</v>
      </c>
      <c r="S732" t="s">
        <v>30</v>
      </c>
      <c r="T732" t="s">
        <v>30</v>
      </c>
      <c r="U732" t="s">
        <v>30</v>
      </c>
      <c r="V732" t="s">
        <v>29</v>
      </c>
      <c r="W732" t="s">
        <v>31</v>
      </c>
      <c r="X732" t="s">
        <v>29</v>
      </c>
      <c r="Y732" t="s">
        <v>29</v>
      </c>
      <c r="Z732" t="s">
        <v>29</v>
      </c>
      <c r="AA732" t="s">
        <v>29</v>
      </c>
      <c r="AB732" t="s">
        <v>39</v>
      </c>
    </row>
    <row r="733" spans="1:28" outlineLevel="1" x14ac:dyDescent="0.45">
      <c r="A733">
        <v>7609278907</v>
      </c>
      <c r="B733" s="1">
        <v>44323</v>
      </c>
      <c r="C733" t="s">
        <v>3458</v>
      </c>
      <c r="D733" t="s">
        <v>3459</v>
      </c>
      <c r="E733" t="s">
        <v>154</v>
      </c>
      <c r="F733" t="s">
        <v>5651</v>
      </c>
      <c r="G733" t="s">
        <v>5825</v>
      </c>
      <c r="H733" s="9">
        <v>34071.47</v>
      </c>
      <c r="J733" t="s">
        <v>28</v>
      </c>
      <c r="K733" t="s">
        <v>30</v>
      </c>
      <c r="L733" t="s">
        <v>173</v>
      </c>
      <c r="M733" t="s">
        <v>29</v>
      </c>
      <c r="N733" t="s">
        <v>29</v>
      </c>
      <c r="O733" t="s">
        <v>29</v>
      </c>
      <c r="P733" t="s">
        <v>30</v>
      </c>
      <c r="Q733" t="s">
        <v>29</v>
      </c>
      <c r="R733" t="s">
        <v>30</v>
      </c>
      <c r="S733" t="s">
        <v>30</v>
      </c>
      <c r="T733" t="s">
        <v>30</v>
      </c>
      <c r="U733" t="s">
        <v>30</v>
      </c>
      <c r="V733" t="s">
        <v>30</v>
      </c>
      <c r="W733" t="s">
        <v>31</v>
      </c>
      <c r="X733" t="s">
        <v>29</v>
      </c>
      <c r="Y733" t="s">
        <v>30</v>
      </c>
      <c r="Z733" t="s">
        <v>29</v>
      </c>
      <c r="AA733" t="s">
        <v>30</v>
      </c>
      <c r="AB733" t="s">
        <v>62</v>
      </c>
    </row>
    <row r="734" spans="1:28" outlineLevel="1" x14ac:dyDescent="0.45">
      <c r="A734">
        <v>5232819006</v>
      </c>
      <c r="B734" s="1">
        <v>44337</v>
      </c>
      <c r="C734" t="s">
        <v>2243</v>
      </c>
      <c r="D734" t="s">
        <v>2244</v>
      </c>
      <c r="E734" t="s">
        <v>154</v>
      </c>
      <c r="F734" t="s">
        <v>5651</v>
      </c>
      <c r="G734" t="s">
        <v>5918</v>
      </c>
      <c r="H734" s="9">
        <v>33075</v>
      </c>
      <c r="J734" t="s">
        <v>28</v>
      </c>
      <c r="K734" t="s">
        <v>30</v>
      </c>
      <c r="L734" t="s">
        <v>275</v>
      </c>
      <c r="M734" t="s">
        <v>29</v>
      </c>
      <c r="N734" t="s">
        <v>29</v>
      </c>
      <c r="O734" t="s">
        <v>29</v>
      </c>
      <c r="P734" t="s">
        <v>30</v>
      </c>
      <c r="Q734" t="s">
        <v>30</v>
      </c>
      <c r="R734" t="s">
        <v>30</v>
      </c>
      <c r="S734" t="s">
        <v>30</v>
      </c>
      <c r="T734" t="s">
        <v>29</v>
      </c>
      <c r="U734" t="s">
        <v>30</v>
      </c>
      <c r="V734" t="s">
        <v>29</v>
      </c>
      <c r="W734" t="s">
        <v>60</v>
      </c>
      <c r="X734" t="s">
        <v>29</v>
      </c>
      <c r="Y734" t="s">
        <v>30</v>
      </c>
      <c r="Z734" t="s">
        <v>29</v>
      </c>
      <c r="AA734" t="s">
        <v>29</v>
      </c>
      <c r="AB734" t="s">
        <v>129</v>
      </c>
    </row>
    <row r="735" spans="1:28" outlineLevel="1" x14ac:dyDescent="0.45">
      <c r="A735">
        <v>8600559009</v>
      </c>
      <c r="B735" s="1">
        <v>44343</v>
      </c>
      <c r="C735" t="s">
        <v>4240</v>
      </c>
      <c r="D735" t="s">
        <v>4241</v>
      </c>
      <c r="E735" t="s">
        <v>154</v>
      </c>
      <c r="F735" t="s">
        <v>5651</v>
      </c>
      <c r="G735" t="s">
        <v>5774</v>
      </c>
      <c r="H735" s="9">
        <v>31797.08</v>
      </c>
      <c r="J735" t="s">
        <v>28</v>
      </c>
      <c r="K735" t="s">
        <v>30</v>
      </c>
      <c r="L735" t="s">
        <v>275</v>
      </c>
      <c r="M735" t="s">
        <v>29</v>
      </c>
      <c r="N735" t="s">
        <v>29</v>
      </c>
      <c r="O735" t="s">
        <v>29</v>
      </c>
      <c r="P735" t="s">
        <v>30</v>
      </c>
      <c r="Q735" t="s">
        <v>29</v>
      </c>
      <c r="R735" t="s">
        <v>30</v>
      </c>
      <c r="S735" t="s">
        <v>30</v>
      </c>
      <c r="T735" t="s">
        <v>30</v>
      </c>
      <c r="U735" t="s">
        <v>29</v>
      </c>
      <c r="V735" t="s">
        <v>29</v>
      </c>
      <c r="W735" t="s">
        <v>40</v>
      </c>
      <c r="X735" t="s">
        <v>29</v>
      </c>
      <c r="Y735" t="s">
        <v>29</v>
      </c>
      <c r="Z735" t="s">
        <v>29</v>
      </c>
      <c r="AA735" t="s">
        <v>30</v>
      </c>
      <c r="AB735" t="s">
        <v>335</v>
      </c>
    </row>
    <row r="736" spans="1:28" outlineLevel="1" x14ac:dyDescent="0.45">
      <c r="A736">
        <v>6600559010</v>
      </c>
      <c r="B736" s="1">
        <v>44338</v>
      </c>
      <c r="C736" t="s">
        <v>2388</v>
      </c>
      <c r="D736" t="s">
        <v>2389</v>
      </c>
      <c r="E736" t="s">
        <v>154</v>
      </c>
      <c r="F736" t="s">
        <v>5651</v>
      </c>
      <c r="G736" t="s">
        <v>5936</v>
      </c>
      <c r="H736" s="9">
        <v>31059.69</v>
      </c>
      <c r="J736" t="s">
        <v>28</v>
      </c>
      <c r="K736" t="s">
        <v>29</v>
      </c>
      <c r="L736" t="s">
        <v>275</v>
      </c>
      <c r="M736" t="s">
        <v>29</v>
      </c>
      <c r="N736" t="s">
        <v>29</v>
      </c>
      <c r="O736" t="s">
        <v>29</v>
      </c>
      <c r="P736" t="s">
        <v>30</v>
      </c>
      <c r="Q736" t="s">
        <v>29</v>
      </c>
      <c r="R736" t="s">
        <v>30</v>
      </c>
      <c r="S736" t="s">
        <v>30</v>
      </c>
      <c r="T736" t="s">
        <v>30</v>
      </c>
      <c r="U736" t="s">
        <v>30</v>
      </c>
      <c r="V736" t="s">
        <v>30</v>
      </c>
      <c r="W736" t="s">
        <v>270</v>
      </c>
      <c r="X736" t="s">
        <v>29</v>
      </c>
      <c r="Y736" t="s">
        <v>30</v>
      </c>
      <c r="Z736" t="s">
        <v>29</v>
      </c>
      <c r="AA736" t="s">
        <v>29</v>
      </c>
      <c r="AB736" t="s">
        <v>45</v>
      </c>
    </row>
    <row r="737" spans="1:28" outlineLevel="1" x14ac:dyDescent="0.45">
      <c r="A737">
        <v>2749069005</v>
      </c>
      <c r="B737" s="1">
        <v>44334</v>
      </c>
      <c r="C737" t="s">
        <v>1557</v>
      </c>
      <c r="D737" t="s">
        <v>1558</v>
      </c>
      <c r="E737" t="s">
        <v>154</v>
      </c>
      <c r="F737" t="s">
        <v>5651</v>
      </c>
      <c r="G737" t="s">
        <v>5752</v>
      </c>
      <c r="H737" s="9">
        <v>30853</v>
      </c>
      <c r="J737" t="s">
        <v>28</v>
      </c>
      <c r="K737" t="s">
        <v>29</v>
      </c>
      <c r="L737" t="s">
        <v>155</v>
      </c>
      <c r="M737" t="s">
        <v>29</v>
      </c>
      <c r="N737" t="s">
        <v>29</v>
      </c>
      <c r="O737" t="s">
        <v>29</v>
      </c>
      <c r="P737" t="s">
        <v>29</v>
      </c>
      <c r="Q737" t="s">
        <v>29</v>
      </c>
      <c r="R737" t="s">
        <v>29</v>
      </c>
      <c r="S737" t="s">
        <v>30</v>
      </c>
      <c r="T737" t="s">
        <v>30</v>
      </c>
      <c r="U737" t="s">
        <v>29</v>
      </c>
      <c r="V737" t="s">
        <v>30</v>
      </c>
      <c r="W737" t="s">
        <v>40</v>
      </c>
      <c r="X737" t="s">
        <v>29</v>
      </c>
      <c r="Y737" t="s">
        <v>29</v>
      </c>
      <c r="Z737" t="s">
        <v>29</v>
      </c>
      <c r="AA737" t="s">
        <v>30</v>
      </c>
      <c r="AB737" t="s">
        <v>228</v>
      </c>
    </row>
    <row r="738" spans="1:28" outlineLevel="1" x14ac:dyDescent="0.45">
      <c r="A738">
        <v>2486939003</v>
      </c>
      <c r="B738" s="1">
        <v>44332</v>
      </c>
      <c r="C738" t="s">
        <v>1161</v>
      </c>
      <c r="D738" t="s">
        <v>1162</v>
      </c>
      <c r="E738" t="s">
        <v>154</v>
      </c>
      <c r="F738" t="s">
        <v>5651</v>
      </c>
      <c r="G738" t="s">
        <v>5827</v>
      </c>
      <c r="H738" s="9">
        <v>30734</v>
      </c>
      <c r="J738" t="s">
        <v>28</v>
      </c>
      <c r="K738" t="s">
        <v>30</v>
      </c>
      <c r="L738" t="s">
        <v>173</v>
      </c>
      <c r="M738" t="s">
        <v>29</v>
      </c>
      <c r="N738" t="s">
        <v>29</v>
      </c>
      <c r="O738" t="s">
        <v>29</v>
      </c>
      <c r="P738" t="s">
        <v>29</v>
      </c>
      <c r="Q738" t="s">
        <v>29</v>
      </c>
      <c r="R738" t="s">
        <v>29</v>
      </c>
      <c r="S738" t="s">
        <v>30</v>
      </c>
      <c r="T738" t="s">
        <v>30</v>
      </c>
      <c r="U738" t="s">
        <v>29</v>
      </c>
      <c r="V738" t="s">
        <v>30</v>
      </c>
      <c r="W738" t="s">
        <v>40</v>
      </c>
      <c r="X738" t="s">
        <v>30</v>
      </c>
      <c r="Y738" t="s">
        <v>30</v>
      </c>
      <c r="Z738" t="s">
        <v>29</v>
      </c>
      <c r="AA738" t="s">
        <v>30</v>
      </c>
      <c r="AB738" t="s">
        <v>32</v>
      </c>
    </row>
    <row r="739" spans="1:28" outlineLevel="1" x14ac:dyDescent="0.45">
      <c r="A739">
        <v>8036799009</v>
      </c>
      <c r="B739" s="1">
        <v>44342</v>
      </c>
      <c r="C739" t="s">
        <v>4199</v>
      </c>
      <c r="D739" t="s">
        <v>4200</v>
      </c>
      <c r="E739" t="s">
        <v>154</v>
      </c>
      <c r="F739" t="s">
        <v>5651</v>
      </c>
      <c r="G739" t="s">
        <v>5711</v>
      </c>
      <c r="H739" s="9">
        <v>28132.880000000001</v>
      </c>
      <c r="J739" t="s">
        <v>28</v>
      </c>
      <c r="K739" t="s">
        <v>29</v>
      </c>
      <c r="L739" t="s">
        <v>155</v>
      </c>
      <c r="M739" t="s">
        <v>29</v>
      </c>
      <c r="N739" t="s">
        <v>30</v>
      </c>
      <c r="O739" t="s">
        <v>30</v>
      </c>
      <c r="P739" t="s">
        <v>30</v>
      </c>
      <c r="Q739" t="s">
        <v>30</v>
      </c>
      <c r="R739" t="s">
        <v>30</v>
      </c>
      <c r="S739" t="s">
        <v>30</v>
      </c>
      <c r="T739" t="s">
        <v>30</v>
      </c>
      <c r="U739" t="s">
        <v>30</v>
      </c>
      <c r="V739" t="s">
        <v>30</v>
      </c>
      <c r="W739" t="s">
        <v>60</v>
      </c>
      <c r="X739" t="s">
        <v>29</v>
      </c>
      <c r="Y739" t="s">
        <v>29</v>
      </c>
      <c r="Z739" t="s">
        <v>29</v>
      </c>
      <c r="AA739" t="s">
        <v>30</v>
      </c>
      <c r="AB739" t="s">
        <v>45</v>
      </c>
    </row>
    <row r="740" spans="1:28" outlineLevel="1" x14ac:dyDescent="0.45">
      <c r="A740">
        <v>7535548901</v>
      </c>
      <c r="B740" s="1">
        <v>44323</v>
      </c>
      <c r="C740" t="s">
        <v>2834</v>
      </c>
      <c r="D740" t="s">
        <v>2765</v>
      </c>
      <c r="E740" t="s">
        <v>154</v>
      </c>
      <c r="F740" t="s">
        <v>5651</v>
      </c>
      <c r="G740" t="s">
        <v>5918</v>
      </c>
      <c r="H740" s="9">
        <v>27225.81</v>
      </c>
      <c r="I740" t="s">
        <v>432</v>
      </c>
      <c r="J740" t="s">
        <v>28</v>
      </c>
      <c r="K740" t="s">
        <v>29</v>
      </c>
      <c r="L740" t="s">
        <v>275</v>
      </c>
      <c r="M740" t="s">
        <v>29</v>
      </c>
      <c r="N740" t="s">
        <v>29</v>
      </c>
      <c r="O740" t="s">
        <v>30</v>
      </c>
      <c r="P740" t="s">
        <v>30</v>
      </c>
      <c r="Q740" t="s">
        <v>30</v>
      </c>
      <c r="R740" t="s">
        <v>30</v>
      </c>
      <c r="S740" t="s">
        <v>30</v>
      </c>
      <c r="T740" t="s">
        <v>30</v>
      </c>
      <c r="U740" t="s">
        <v>30</v>
      </c>
      <c r="V740" t="s">
        <v>30</v>
      </c>
      <c r="W740" t="s">
        <v>31</v>
      </c>
      <c r="X740" t="s">
        <v>29</v>
      </c>
      <c r="Y740" t="s">
        <v>30</v>
      </c>
      <c r="Z740" t="s">
        <v>29</v>
      </c>
      <c r="AA740" t="s">
        <v>29</v>
      </c>
      <c r="AB740" t="s">
        <v>32</v>
      </c>
    </row>
    <row r="741" spans="1:28" outlineLevel="1" x14ac:dyDescent="0.45">
      <c r="A741">
        <v>2330369002</v>
      </c>
      <c r="B741" s="1">
        <v>44331</v>
      </c>
      <c r="C741" t="s">
        <v>837</v>
      </c>
      <c r="D741" t="s">
        <v>838</v>
      </c>
      <c r="E741" t="s">
        <v>154</v>
      </c>
      <c r="F741" t="s">
        <v>5651</v>
      </c>
      <c r="G741" t="s">
        <v>5668</v>
      </c>
      <c r="H741" s="9">
        <v>26356.77</v>
      </c>
      <c r="I741" t="s">
        <v>839</v>
      </c>
      <c r="J741" t="s">
        <v>28</v>
      </c>
      <c r="K741" t="s">
        <v>29</v>
      </c>
      <c r="L741" t="s">
        <v>173</v>
      </c>
      <c r="M741" t="s">
        <v>29</v>
      </c>
      <c r="N741" t="s">
        <v>29</v>
      </c>
      <c r="O741" t="s">
        <v>29</v>
      </c>
      <c r="P741" t="s">
        <v>30</v>
      </c>
      <c r="Q741" t="s">
        <v>29</v>
      </c>
      <c r="R741" t="s">
        <v>30</v>
      </c>
      <c r="S741" t="s">
        <v>30</v>
      </c>
      <c r="T741" t="s">
        <v>30</v>
      </c>
      <c r="U741" t="s">
        <v>29</v>
      </c>
      <c r="V741" t="s">
        <v>29</v>
      </c>
      <c r="W741" t="s">
        <v>31</v>
      </c>
      <c r="X741" t="s">
        <v>29</v>
      </c>
      <c r="Y741" t="s">
        <v>30</v>
      </c>
      <c r="Z741" t="s">
        <v>29</v>
      </c>
      <c r="AA741" t="s">
        <v>29</v>
      </c>
      <c r="AB741" t="s">
        <v>32</v>
      </c>
    </row>
    <row r="742" spans="1:28" outlineLevel="1" x14ac:dyDescent="0.45">
      <c r="A742">
        <v>5229269006</v>
      </c>
      <c r="B742" s="1">
        <v>44337</v>
      </c>
      <c r="C742" t="s">
        <v>2215</v>
      </c>
      <c r="D742" t="s">
        <v>2216</v>
      </c>
      <c r="E742" t="s">
        <v>154</v>
      </c>
      <c r="F742" t="s">
        <v>5651</v>
      </c>
      <c r="G742" t="s">
        <v>5824</v>
      </c>
      <c r="H742" s="9">
        <v>26340.07</v>
      </c>
      <c r="J742" t="s">
        <v>28</v>
      </c>
      <c r="K742" t="s">
        <v>30</v>
      </c>
      <c r="L742" t="s">
        <v>173</v>
      </c>
      <c r="M742" t="s">
        <v>29</v>
      </c>
      <c r="N742" t="s">
        <v>30</v>
      </c>
      <c r="O742" t="s">
        <v>29</v>
      </c>
      <c r="P742" t="s">
        <v>30</v>
      </c>
      <c r="Q742" t="s">
        <v>30</v>
      </c>
      <c r="R742" t="s">
        <v>30</v>
      </c>
      <c r="S742" t="s">
        <v>30</v>
      </c>
      <c r="T742" t="s">
        <v>30</v>
      </c>
      <c r="U742" t="s">
        <v>30</v>
      </c>
      <c r="V742" t="s">
        <v>30</v>
      </c>
      <c r="W742" t="s">
        <v>270</v>
      </c>
      <c r="X742" t="s">
        <v>30</v>
      </c>
      <c r="Y742" t="s">
        <v>30</v>
      </c>
      <c r="Z742" t="s">
        <v>29</v>
      </c>
      <c r="AA742" t="s">
        <v>29</v>
      </c>
      <c r="AB742" t="s">
        <v>32</v>
      </c>
    </row>
    <row r="743" spans="1:28" outlineLevel="1" x14ac:dyDescent="0.45">
      <c r="A743">
        <v>7909018901</v>
      </c>
      <c r="B743" s="1">
        <v>44327</v>
      </c>
      <c r="C743" t="s">
        <v>4056</v>
      </c>
      <c r="D743" t="s">
        <v>4057</v>
      </c>
      <c r="E743" t="s">
        <v>154</v>
      </c>
      <c r="F743" t="s">
        <v>5651</v>
      </c>
      <c r="G743" t="s">
        <v>5691</v>
      </c>
      <c r="H743" s="9">
        <v>25690.33</v>
      </c>
      <c r="J743" t="s">
        <v>28</v>
      </c>
      <c r="K743" t="s">
        <v>30</v>
      </c>
      <c r="L743" t="s">
        <v>155</v>
      </c>
      <c r="M743" t="s">
        <v>29</v>
      </c>
      <c r="N743" t="s">
        <v>30</v>
      </c>
      <c r="O743" t="s">
        <v>29</v>
      </c>
      <c r="P743" t="s">
        <v>30</v>
      </c>
      <c r="Q743" t="s">
        <v>30</v>
      </c>
      <c r="R743" t="s">
        <v>30</v>
      </c>
      <c r="S743" t="s">
        <v>30</v>
      </c>
      <c r="T743" t="s">
        <v>30</v>
      </c>
      <c r="U743" t="s">
        <v>30</v>
      </c>
      <c r="V743" t="s">
        <v>30</v>
      </c>
      <c r="W743" t="s">
        <v>60</v>
      </c>
      <c r="X743" t="s">
        <v>30</v>
      </c>
      <c r="Y743" t="s">
        <v>30</v>
      </c>
      <c r="Z743" t="s">
        <v>29</v>
      </c>
      <c r="AA743" t="s">
        <v>30</v>
      </c>
      <c r="AB743" t="s">
        <v>45</v>
      </c>
    </row>
    <row r="744" spans="1:28" outlineLevel="1" x14ac:dyDescent="0.45">
      <c r="A744">
        <v>5225869001</v>
      </c>
      <c r="B744" s="1">
        <v>44337</v>
      </c>
      <c r="C744" t="s">
        <v>2209</v>
      </c>
      <c r="D744" t="s">
        <v>2210</v>
      </c>
      <c r="E744" t="s">
        <v>154</v>
      </c>
      <c r="F744" t="s">
        <v>5651</v>
      </c>
      <c r="G744" t="s">
        <v>5711</v>
      </c>
      <c r="H744" s="9">
        <v>25142.5</v>
      </c>
      <c r="J744" t="s">
        <v>28</v>
      </c>
      <c r="K744" t="s">
        <v>29</v>
      </c>
      <c r="L744" t="s">
        <v>155</v>
      </c>
      <c r="M744" t="s">
        <v>30</v>
      </c>
      <c r="N744" t="s">
        <v>30</v>
      </c>
      <c r="O744" t="s">
        <v>30</v>
      </c>
      <c r="P744" t="s">
        <v>30</v>
      </c>
      <c r="Q744" t="s">
        <v>30</v>
      </c>
      <c r="R744" t="s">
        <v>30</v>
      </c>
      <c r="S744" t="s">
        <v>30</v>
      </c>
      <c r="T744" t="s">
        <v>30</v>
      </c>
      <c r="U744" t="s">
        <v>30</v>
      </c>
      <c r="V744" t="s">
        <v>30</v>
      </c>
      <c r="W744" t="s">
        <v>40</v>
      </c>
      <c r="X744" t="s">
        <v>29</v>
      </c>
      <c r="Y744" t="s">
        <v>30</v>
      </c>
      <c r="Z744" t="s">
        <v>29</v>
      </c>
      <c r="AA744" t="s">
        <v>29</v>
      </c>
      <c r="AB744" t="s">
        <v>32</v>
      </c>
    </row>
    <row r="745" spans="1:28" outlineLevel="1" x14ac:dyDescent="0.45">
      <c r="A745">
        <v>2326789007</v>
      </c>
      <c r="B745" s="1">
        <v>44331</v>
      </c>
      <c r="C745" t="s">
        <v>821</v>
      </c>
      <c r="D745" t="s">
        <v>431</v>
      </c>
      <c r="E745" t="s">
        <v>154</v>
      </c>
      <c r="F745" t="s">
        <v>5651</v>
      </c>
      <c r="G745" t="s">
        <v>5704</v>
      </c>
      <c r="H745" s="9">
        <v>25070.14</v>
      </c>
      <c r="I745" t="s">
        <v>128</v>
      </c>
      <c r="J745" t="s">
        <v>28</v>
      </c>
      <c r="K745" t="s">
        <v>29</v>
      </c>
      <c r="L745" t="s">
        <v>155</v>
      </c>
      <c r="M745" t="s">
        <v>29</v>
      </c>
      <c r="N745" t="s">
        <v>29</v>
      </c>
      <c r="O745" t="s">
        <v>29</v>
      </c>
      <c r="P745" t="s">
        <v>30</v>
      </c>
      <c r="Q745" t="s">
        <v>30</v>
      </c>
      <c r="R745" t="s">
        <v>30</v>
      </c>
      <c r="S745" t="s">
        <v>30</v>
      </c>
      <c r="T745" t="s">
        <v>30</v>
      </c>
      <c r="U745" t="s">
        <v>30</v>
      </c>
      <c r="V745" t="s">
        <v>30</v>
      </c>
      <c r="W745" t="s">
        <v>31</v>
      </c>
      <c r="X745" t="s">
        <v>29</v>
      </c>
      <c r="Y745" t="s">
        <v>29</v>
      </c>
      <c r="Z745" t="s">
        <v>29</v>
      </c>
      <c r="AA745" t="s">
        <v>30</v>
      </c>
      <c r="AB745" t="s">
        <v>32</v>
      </c>
    </row>
    <row r="746" spans="1:28" outlineLevel="1" x14ac:dyDescent="0.45">
      <c r="A746">
        <v>7901858901</v>
      </c>
      <c r="B746" s="1">
        <v>44327</v>
      </c>
      <c r="C746" t="s">
        <v>4011</v>
      </c>
      <c r="D746" t="s">
        <v>4012</v>
      </c>
      <c r="E746" t="s">
        <v>154</v>
      </c>
      <c r="F746" t="s">
        <v>5651</v>
      </c>
      <c r="G746" t="s">
        <v>5810</v>
      </c>
      <c r="H746" s="9">
        <v>24981</v>
      </c>
      <c r="J746" t="s">
        <v>28</v>
      </c>
      <c r="K746" t="s">
        <v>30</v>
      </c>
      <c r="L746" t="s">
        <v>275</v>
      </c>
      <c r="M746" t="s">
        <v>30</v>
      </c>
      <c r="N746" t="s">
        <v>30</v>
      </c>
      <c r="O746" t="s">
        <v>30</v>
      </c>
      <c r="P746" t="s">
        <v>30</v>
      </c>
      <c r="Q746" t="s">
        <v>30</v>
      </c>
      <c r="R746" t="s">
        <v>30</v>
      </c>
      <c r="S746" t="s">
        <v>30</v>
      </c>
      <c r="T746" t="s">
        <v>30</v>
      </c>
      <c r="U746" t="s">
        <v>30</v>
      </c>
      <c r="V746" t="s">
        <v>30</v>
      </c>
      <c r="W746" t="s">
        <v>40</v>
      </c>
      <c r="X746" t="s">
        <v>30</v>
      </c>
      <c r="Y746" t="s">
        <v>30</v>
      </c>
      <c r="Z746" t="s">
        <v>29</v>
      </c>
      <c r="AA746" t="s">
        <v>29</v>
      </c>
      <c r="AB746" t="s">
        <v>32</v>
      </c>
    </row>
    <row r="747" spans="1:28" outlineLevel="1" x14ac:dyDescent="0.45">
      <c r="A747">
        <v>2764439007</v>
      </c>
      <c r="B747" s="1">
        <v>44334</v>
      </c>
      <c r="C747" t="s">
        <v>1627</v>
      </c>
      <c r="D747" t="s">
        <v>1628</v>
      </c>
      <c r="E747" t="s">
        <v>154</v>
      </c>
      <c r="F747" t="s">
        <v>5651</v>
      </c>
      <c r="G747" t="s">
        <v>5888</v>
      </c>
      <c r="H747" s="9">
        <v>24798</v>
      </c>
      <c r="I747" t="s">
        <v>123</v>
      </c>
      <c r="J747" t="s">
        <v>28</v>
      </c>
      <c r="K747" t="s">
        <v>29</v>
      </c>
      <c r="L747" t="s">
        <v>173</v>
      </c>
      <c r="M747" t="s">
        <v>30</v>
      </c>
      <c r="N747" t="s">
        <v>30</v>
      </c>
      <c r="O747" t="s">
        <v>30</v>
      </c>
      <c r="P747" t="s">
        <v>30</v>
      </c>
      <c r="Q747" t="s">
        <v>30</v>
      </c>
      <c r="R747" t="s">
        <v>30</v>
      </c>
      <c r="S747" t="s">
        <v>30</v>
      </c>
      <c r="T747" t="s">
        <v>30</v>
      </c>
      <c r="U747" t="s">
        <v>30</v>
      </c>
      <c r="V747" t="s">
        <v>30</v>
      </c>
      <c r="W747" t="s">
        <v>31</v>
      </c>
      <c r="X747" t="s">
        <v>30</v>
      </c>
      <c r="Y747" t="s">
        <v>30</v>
      </c>
      <c r="Z747" t="s">
        <v>29</v>
      </c>
      <c r="AA747" t="s">
        <v>29</v>
      </c>
      <c r="AB747" t="s">
        <v>39</v>
      </c>
    </row>
    <row r="748" spans="1:28" outlineLevel="1" x14ac:dyDescent="0.45">
      <c r="A748">
        <v>7513649009</v>
      </c>
      <c r="B748" s="1">
        <v>44341</v>
      </c>
      <c r="C748" t="s">
        <v>2584</v>
      </c>
      <c r="D748" t="s">
        <v>2585</v>
      </c>
      <c r="E748" t="s">
        <v>154</v>
      </c>
      <c r="F748" t="s">
        <v>5651</v>
      </c>
      <c r="G748" t="s">
        <v>5728</v>
      </c>
      <c r="H748" s="9">
        <v>23948.6</v>
      </c>
      <c r="J748" t="s">
        <v>28</v>
      </c>
      <c r="K748" t="s">
        <v>29</v>
      </c>
      <c r="L748" t="s">
        <v>173</v>
      </c>
      <c r="M748" t="s">
        <v>29</v>
      </c>
      <c r="N748" t="s">
        <v>29</v>
      </c>
      <c r="O748" t="s">
        <v>29</v>
      </c>
      <c r="P748" t="s">
        <v>30</v>
      </c>
      <c r="Q748" t="s">
        <v>29</v>
      </c>
      <c r="R748" t="s">
        <v>30</v>
      </c>
      <c r="S748" t="s">
        <v>30</v>
      </c>
      <c r="T748" t="s">
        <v>30</v>
      </c>
      <c r="U748" t="s">
        <v>30</v>
      </c>
      <c r="V748" t="s">
        <v>30</v>
      </c>
      <c r="W748" t="s">
        <v>31</v>
      </c>
      <c r="X748" t="s">
        <v>29</v>
      </c>
      <c r="Y748" t="s">
        <v>29</v>
      </c>
      <c r="Z748" t="s">
        <v>29</v>
      </c>
      <c r="AA748" t="s">
        <v>30</v>
      </c>
      <c r="AB748" t="s">
        <v>129</v>
      </c>
    </row>
    <row r="749" spans="1:28" outlineLevel="1" x14ac:dyDescent="0.45">
      <c r="A749">
        <v>7544038903</v>
      </c>
      <c r="B749" s="1">
        <v>44323</v>
      </c>
      <c r="C749" t="s">
        <v>2925</v>
      </c>
      <c r="D749" t="s">
        <v>2926</v>
      </c>
      <c r="E749" t="s">
        <v>154</v>
      </c>
      <c r="F749" t="s">
        <v>5651</v>
      </c>
      <c r="G749" t="s">
        <v>5667</v>
      </c>
      <c r="H749" s="9">
        <v>23878.13</v>
      </c>
      <c r="J749" t="s">
        <v>28</v>
      </c>
      <c r="K749" t="s">
        <v>30</v>
      </c>
      <c r="L749" t="s">
        <v>173</v>
      </c>
      <c r="M749" t="s">
        <v>30</v>
      </c>
      <c r="N749" t="s">
        <v>30</v>
      </c>
      <c r="O749" t="s">
        <v>30</v>
      </c>
      <c r="P749" t="s">
        <v>30</v>
      </c>
      <c r="Q749" t="s">
        <v>30</v>
      </c>
      <c r="R749" t="s">
        <v>30</v>
      </c>
      <c r="S749" t="s">
        <v>30</v>
      </c>
      <c r="T749" t="s">
        <v>30</v>
      </c>
      <c r="U749" t="s">
        <v>30</v>
      </c>
      <c r="V749" t="s">
        <v>30</v>
      </c>
      <c r="W749" t="s">
        <v>40</v>
      </c>
      <c r="X749" t="s">
        <v>29</v>
      </c>
      <c r="Y749" t="s">
        <v>30</v>
      </c>
      <c r="Z749" t="s">
        <v>29</v>
      </c>
      <c r="AA749" t="s">
        <v>30</v>
      </c>
      <c r="AB749" t="s">
        <v>32</v>
      </c>
    </row>
    <row r="750" spans="1:28" outlineLevel="1" x14ac:dyDescent="0.45">
      <c r="A750">
        <v>8606559010</v>
      </c>
      <c r="B750" s="1">
        <v>44343</v>
      </c>
      <c r="C750" t="s">
        <v>4270</v>
      </c>
      <c r="D750" t="s">
        <v>4271</v>
      </c>
      <c r="E750" t="s">
        <v>154</v>
      </c>
      <c r="F750" t="s">
        <v>5651</v>
      </c>
      <c r="G750" t="s">
        <v>5885</v>
      </c>
      <c r="H750" s="9">
        <v>23550.07</v>
      </c>
      <c r="J750" t="s">
        <v>28</v>
      </c>
      <c r="K750" t="s">
        <v>30</v>
      </c>
      <c r="L750" t="s">
        <v>173</v>
      </c>
      <c r="M750" t="s">
        <v>29</v>
      </c>
      <c r="N750" t="s">
        <v>29</v>
      </c>
      <c r="O750" t="s">
        <v>29</v>
      </c>
      <c r="P750" t="s">
        <v>30</v>
      </c>
      <c r="Q750" t="s">
        <v>29</v>
      </c>
      <c r="R750" t="s">
        <v>30</v>
      </c>
      <c r="S750" t="s">
        <v>29</v>
      </c>
      <c r="T750" t="s">
        <v>30</v>
      </c>
      <c r="U750" t="s">
        <v>30</v>
      </c>
      <c r="V750" t="s">
        <v>29</v>
      </c>
      <c r="W750" t="s">
        <v>60</v>
      </c>
      <c r="X750" t="s">
        <v>30</v>
      </c>
      <c r="Y750" t="s">
        <v>29</v>
      </c>
      <c r="Z750" t="s">
        <v>29</v>
      </c>
      <c r="AA750" t="s">
        <v>29</v>
      </c>
      <c r="AB750" t="s">
        <v>39</v>
      </c>
    </row>
    <row r="751" spans="1:28" outlineLevel="1" x14ac:dyDescent="0.45">
      <c r="A751">
        <v>4908009006</v>
      </c>
      <c r="B751" s="1">
        <v>44336</v>
      </c>
      <c r="C751" t="s">
        <v>2084</v>
      </c>
      <c r="D751" t="s">
        <v>2085</v>
      </c>
      <c r="E751" t="s">
        <v>154</v>
      </c>
      <c r="F751" t="s">
        <v>5651</v>
      </c>
      <c r="G751" t="s">
        <v>5728</v>
      </c>
      <c r="H751" s="9">
        <v>23321</v>
      </c>
      <c r="J751" t="s">
        <v>28</v>
      </c>
      <c r="K751" t="s">
        <v>29</v>
      </c>
      <c r="L751" t="s">
        <v>173</v>
      </c>
      <c r="M751" t="s">
        <v>29</v>
      </c>
      <c r="N751" t="s">
        <v>29</v>
      </c>
      <c r="O751" t="s">
        <v>29</v>
      </c>
      <c r="P751" t="s">
        <v>29</v>
      </c>
      <c r="Q751" t="s">
        <v>30</v>
      </c>
      <c r="R751" t="s">
        <v>30</v>
      </c>
      <c r="S751" t="s">
        <v>30</v>
      </c>
      <c r="T751" t="s">
        <v>30</v>
      </c>
      <c r="U751" t="s">
        <v>29</v>
      </c>
      <c r="V751" t="s">
        <v>29</v>
      </c>
      <c r="W751" t="s">
        <v>49</v>
      </c>
      <c r="X751" t="s">
        <v>29</v>
      </c>
      <c r="Y751" t="s">
        <v>30</v>
      </c>
      <c r="Z751" t="s">
        <v>29</v>
      </c>
      <c r="AA751" t="s">
        <v>29</v>
      </c>
      <c r="AB751" t="s">
        <v>39</v>
      </c>
    </row>
    <row r="752" spans="1:28" outlineLevel="1" x14ac:dyDescent="0.45">
      <c r="A752">
        <v>7514538910</v>
      </c>
      <c r="B752" s="1">
        <v>44323</v>
      </c>
      <c r="C752" t="s">
        <v>2590</v>
      </c>
      <c r="D752" t="s">
        <v>2591</v>
      </c>
      <c r="E752" t="s">
        <v>154</v>
      </c>
      <c r="F752" t="s">
        <v>5651</v>
      </c>
      <c r="G752" t="s">
        <v>5827</v>
      </c>
      <c r="H752" s="9">
        <v>23320</v>
      </c>
      <c r="J752" t="s">
        <v>28</v>
      </c>
      <c r="K752" t="s">
        <v>30</v>
      </c>
      <c r="L752" t="s">
        <v>173</v>
      </c>
      <c r="M752" t="s">
        <v>30</v>
      </c>
      <c r="N752" t="s">
        <v>29</v>
      </c>
      <c r="O752" t="s">
        <v>29</v>
      </c>
      <c r="P752" t="s">
        <v>30</v>
      </c>
      <c r="Q752" t="s">
        <v>29</v>
      </c>
      <c r="R752" t="s">
        <v>30</v>
      </c>
      <c r="S752" t="s">
        <v>30</v>
      </c>
      <c r="T752" t="s">
        <v>30</v>
      </c>
      <c r="U752" t="s">
        <v>30</v>
      </c>
      <c r="V752" t="s">
        <v>30</v>
      </c>
      <c r="W752" t="s">
        <v>40</v>
      </c>
      <c r="X752" t="s">
        <v>30</v>
      </c>
      <c r="Y752" t="s">
        <v>29</v>
      </c>
      <c r="Z752" t="s">
        <v>29</v>
      </c>
      <c r="AA752" t="s">
        <v>30</v>
      </c>
      <c r="AB752" t="s">
        <v>32</v>
      </c>
    </row>
    <row r="753" spans="1:28" outlineLevel="1" x14ac:dyDescent="0.45">
      <c r="A753">
        <v>8043859001</v>
      </c>
      <c r="B753" s="1">
        <v>44342</v>
      </c>
      <c r="C753" t="s">
        <v>4226</v>
      </c>
      <c r="D753" t="s">
        <v>4227</v>
      </c>
      <c r="E753" t="s">
        <v>154</v>
      </c>
      <c r="F753" t="s">
        <v>5651</v>
      </c>
      <c r="G753" t="s">
        <v>5825</v>
      </c>
      <c r="H753" s="9">
        <v>21532.5</v>
      </c>
      <c r="I753" t="s">
        <v>590</v>
      </c>
      <c r="J753" t="s">
        <v>28</v>
      </c>
      <c r="K753" t="s">
        <v>29</v>
      </c>
      <c r="L753" t="s">
        <v>275</v>
      </c>
      <c r="M753" t="s">
        <v>29</v>
      </c>
      <c r="N753" t="s">
        <v>30</v>
      </c>
      <c r="O753" t="s">
        <v>29</v>
      </c>
      <c r="P753" t="s">
        <v>30</v>
      </c>
      <c r="Q753" t="s">
        <v>30</v>
      </c>
      <c r="R753" t="s">
        <v>30</v>
      </c>
      <c r="S753" t="s">
        <v>30</v>
      </c>
      <c r="T753" t="s">
        <v>30</v>
      </c>
      <c r="U753" t="s">
        <v>30</v>
      </c>
      <c r="V753" t="s">
        <v>30</v>
      </c>
      <c r="W753" t="s">
        <v>31</v>
      </c>
      <c r="X753" t="s">
        <v>29</v>
      </c>
      <c r="Y753" t="s">
        <v>30</v>
      </c>
      <c r="Z753" t="s">
        <v>29</v>
      </c>
      <c r="AA753" t="s">
        <v>29</v>
      </c>
      <c r="AB753" t="s">
        <v>32</v>
      </c>
    </row>
    <row r="754" spans="1:28" outlineLevel="1" x14ac:dyDescent="0.45">
      <c r="A754">
        <v>7676148903</v>
      </c>
      <c r="B754" s="1">
        <v>44323</v>
      </c>
      <c r="C754" t="s">
        <v>3827</v>
      </c>
      <c r="D754" t="s">
        <v>3828</v>
      </c>
      <c r="E754" t="s">
        <v>154</v>
      </c>
      <c r="F754" t="s">
        <v>5651</v>
      </c>
      <c r="G754" t="s">
        <v>5691</v>
      </c>
      <c r="H754" s="9">
        <v>21398.74</v>
      </c>
      <c r="J754" t="s">
        <v>28</v>
      </c>
      <c r="K754" t="s">
        <v>29</v>
      </c>
      <c r="L754" t="s">
        <v>155</v>
      </c>
      <c r="M754" t="s">
        <v>29</v>
      </c>
      <c r="N754" t="s">
        <v>29</v>
      </c>
      <c r="O754" t="s">
        <v>29</v>
      </c>
      <c r="P754" t="s">
        <v>29</v>
      </c>
      <c r="Q754" t="s">
        <v>29</v>
      </c>
      <c r="R754" t="s">
        <v>29</v>
      </c>
      <c r="S754" t="s">
        <v>30</v>
      </c>
      <c r="T754" t="s">
        <v>30</v>
      </c>
      <c r="U754" t="s">
        <v>29</v>
      </c>
      <c r="V754" t="s">
        <v>30</v>
      </c>
      <c r="W754" t="s">
        <v>31</v>
      </c>
      <c r="X754" t="s">
        <v>30</v>
      </c>
      <c r="Y754" t="s">
        <v>29</v>
      </c>
      <c r="Z754" t="s">
        <v>29</v>
      </c>
      <c r="AA754" t="s">
        <v>30</v>
      </c>
      <c r="AB754" t="s">
        <v>39</v>
      </c>
    </row>
    <row r="755" spans="1:28" outlineLevel="1" x14ac:dyDescent="0.45">
      <c r="A755">
        <v>7509239001</v>
      </c>
      <c r="B755" s="1">
        <v>44341</v>
      </c>
      <c r="C755" t="s">
        <v>2566</v>
      </c>
      <c r="D755" t="s">
        <v>2567</v>
      </c>
      <c r="E755" t="s">
        <v>154</v>
      </c>
      <c r="F755" t="s">
        <v>5651</v>
      </c>
      <c r="G755" t="s">
        <v>5918</v>
      </c>
      <c r="H755" s="9">
        <v>20976</v>
      </c>
      <c r="J755" t="s">
        <v>28</v>
      </c>
      <c r="K755" t="s">
        <v>30</v>
      </c>
      <c r="L755" t="s">
        <v>275</v>
      </c>
      <c r="M755" t="s">
        <v>29</v>
      </c>
      <c r="N755" t="s">
        <v>29</v>
      </c>
      <c r="O755" t="s">
        <v>29</v>
      </c>
      <c r="P755" t="s">
        <v>30</v>
      </c>
      <c r="Q755" t="s">
        <v>29</v>
      </c>
      <c r="R755" t="s">
        <v>30</v>
      </c>
      <c r="S755" t="s">
        <v>30</v>
      </c>
      <c r="T755" t="s">
        <v>30</v>
      </c>
      <c r="U755" t="s">
        <v>30</v>
      </c>
      <c r="V755" t="s">
        <v>30</v>
      </c>
      <c r="W755" t="s">
        <v>31</v>
      </c>
      <c r="X755" t="s">
        <v>29</v>
      </c>
      <c r="Y755" t="s">
        <v>30</v>
      </c>
      <c r="Z755" t="s">
        <v>29</v>
      </c>
      <c r="AA755" t="s">
        <v>29</v>
      </c>
      <c r="AB755" t="s">
        <v>32</v>
      </c>
    </row>
    <row r="756" spans="1:28" outlineLevel="1" x14ac:dyDescent="0.45">
      <c r="A756">
        <v>9894489000</v>
      </c>
      <c r="B756" s="1">
        <v>44351</v>
      </c>
      <c r="C756" t="s">
        <v>5317</v>
      </c>
      <c r="D756" t="s">
        <v>5318</v>
      </c>
      <c r="E756" t="s">
        <v>154</v>
      </c>
      <c r="F756" t="s">
        <v>5651</v>
      </c>
      <c r="G756" t="s">
        <v>5704</v>
      </c>
      <c r="H756" s="9">
        <v>20855</v>
      </c>
      <c r="J756" t="s">
        <v>28</v>
      </c>
      <c r="K756" t="s">
        <v>29</v>
      </c>
      <c r="L756" t="s">
        <v>155</v>
      </c>
      <c r="M756" t="s">
        <v>29</v>
      </c>
      <c r="N756" t="s">
        <v>29</v>
      </c>
      <c r="O756" t="s">
        <v>29</v>
      </c>
      <c r="P756" t="s">
        <v>30</v>
      </c>
      <c r="Q756" t="s">
        <v>29</v>
      </c>
      <c r="R756" t="s">
        <v>30</v>
      </c>
      <c r="S756" t="s">
        <v>30</v>
      </c>
      <c r="T756" t="s">
        <v>30</v>
      </c>
      <c r="U756" t="s">
        <v>29</v>
      </c>
      <c r="V756" t="s">
        <v>29</v>
      </c>
      <c r="W756" t="s">
        <v>33</v>
      </c>
      <c r="X756" t="s">
        <v>29</v>
      </c>
      <c r="Y756" t="s">
        <v>29</v>
      </c>
      <c r="Z756" t="s">
        <v>29</v>
      </c>
      <c r="AA756" t="s">
        <v>29</v>
      </c>
      <c r="AB756" t="s">
        <v>47</v>
      </c>
    </row>
    <row r="757" spans="1:28" outlineLevel="1" x14ac:dyDescent="0.45">
      <c r="A757">
        <v>7559128909</v>
      </c>
      <c r="B757" s="1">
        <v>44323</v>
      </c>
      <c r="C757" t="s">
        <v>3105</v>
      </c>
      <c r="D757" t="s">
        <v>3106</v>
      </c>
      <c r="E757" t="s">
        <v>154</v>
      </c>
      <c r="F757" t="s">
        <v>5651</v>
      </c>
      <c r="G757" t="s">
        <v>5827</v>
      </c>
      <c r="H757" s="9">
        <v>20818.71</v>
      </c>
      <c r="J757" t="s">
        <v>28</v>
      </c>
      <c r="K757" t="s">
        <v>29</v>
      </c>
      <c r="L757" t="s">
        <v>173</v>
      </c>
      <c r="M757" t="s">
        <v>30</v>
      </c>
      <c r="N757" t="s">
        <v>29</v>
      </c>
      <c r="O757" t="s">
        <v>29</v>
      </c>
      <c r="P757" t="s">
        <v>30</v>
      </c>
      <c r="Q757" t="s">
        <v>30</v>
      </c>
      <c r="R757" t="s">
        <v>30</v>
      </c>
      <c r="S757" t="s">
        <v>30</v>
      </c>
      <c r="T757" t="s">
        <v>30</v>
      </c>
      <c r="U757" t="s">
        <v>30</v>
      </c>
      <c r="V757" t="s">
        <v>30</v>
      </c>
      <c r="W757" t="s">
        <v>31</v>
      </c>
      <c r="X757" t="s">
        <v>30</v>
      </c>
      <c r="Y757" t="s">
        <v>29</v>
      </c>
      <c r="Z757" t="s">
        <v>29</v>
      </c>
      <c r="AA757" t="s">
        <v>30</v>
      </c>
      <c r="AB757" t="s">
        <v>32</v>
      </c>
    </row>
    <row r="758" spans="1:28" outlineLevel="1" x14ac:dyDescent="0.45">
      <c r="A758">
        <v>8880019004</v>
      </c>
      <c r="B758" s="1">
        <v>44345</v>
      </c>
      <c r="C758" t="s">
        <v>4693</v>
      </c>
      <c r="D758" t="s">
        <v>4694</v>
      </c>
      <c r="E758" t="s">
        <v>154</v>
      </c>
      <c r="F758" t="s">
        <v>5651</v>
      </c>
      <c r="G758" t="s">
        <v>5750</v>
      </c>
      <c r="H758" s="9">
        <v>20738.150000000001</v>
      </c>
      <c r="I758" t="s">
        <v>520</v>
      </c>
      <c r="J758" t="s">
        <v>28</v>
      </c>
      <c r="K758" t="s">
        <v>29</v>
      </c>
      <c r="L758" t="s">
        <v>173</v>
      </c>
      <c r="M758" t="s">
        <v>29</v>
      </c>
      <c r="N758" t="s">
        <v>29</v>
      </c>
      <c r="O758" t="s">
        <v>29</v>
      </c>
      <c r="P758" t="s">
        <v>29</v>
      </c>
      <c r="Q758" t="s">
        <v>29</v>
      </c>
      <c r="R758" t="s">
        <v>29</v>
      </c>
      <c r="S758" t="s">
        <v>30</v>
      </c>
      <c r="T758" t="s">
        <v>30</v>
      </c>
      <c r="U758" t="s">
        <v>29</v>
      </c>
      <c r="V758" t="s">
        <v>30</v>
      </c>
      <c r="W758" t="s">
        <v>40</v>
      </c>
      <c r="X758" t="s">
        <v>29</v>
      </c>
      <c r="Y758" t="s">
        <v>29</v>
      </c>
      <c r="Z758" t="s">
        <v>29</v>
      </c>
      <c r="AA758" t="s">
        <v>29</v>
      </c>
      <c r="AB758" t="s">
        <v>32</v>
      </c>
    </row>
    <row r="759" spans="1:28" outlineLevel="1" x14ac:dyDescent="0.45">
      <c r="A759">
        <v>7855508910</v>
      </c>
      <c r="B759" s="1">
        <v>44324</v>
      </c>
      <c r="C759" t="s">
        <v>3835</v>
      </c>
      <c r="D759" t="s">
        <v>3836</v>
      </c>
      <c r="E759" t="s">
        <v>154</v>
      </c>
      <c r="F759" t="s">
        <v>5651</v>
      </c>
      <c r="G759" t="s">
        <v>5674</v>
      </c>
      <c r="H759" s="9">
        <v>19000</v>
      </c>
      <c r="J759" t="s">
        <v>28</v>
      </c>
      <c r="K759" t="s">
        <v>29</v>
      </c>
      <c r="L759" t="s">
        <v>173</v>
      </c>
      <c r="M759" t="s">
        <v>29</v>
      </c>
      <c r="N759" t="s">
        <v>29</v>
      </c>
      <c r="O759" t="s">
        <v>29</v>
      </c>
      <c r="P759" t="s">
        <v>30</v>
      </c>
      <c r="Q759" t="s">
        <v>29</v>
      </c>
      <c r="R759" t="s">
        <v>29</v>
      </c>
      <c r="S759" t="s">
        <v>30</v>
      </c>
      <c r="T759" t="s">
        <v>30</v>
      </c>
      <c r="U759" t="s">
        <v>29</v>
      </c>
      <c r="V759" t="s">
        <v>30</v>
      </c>
      <c r="W759" t="s">
        <v>60</v>
      </c>
      <c r="X759" t="s">
        <v>29</v>
      </c>
      <c r="Y759" t="s">
        <v>29</v>
      </c>
      <c r="Z759" t="s">
        <v>29</v>
      </c>
      <c r="AA759" t="s">
        <v>30</v>
      </c>
      <c r="AB759" t="s">
        <v>32</v>
      </c>
    </row>
    <row r="760" spans="1:28" outlineLevel="1" x14ac:dyDescent="0.45">
      <c r="A760">
        <v>8946929010</v>
      </c>
      <c r="B760" s="1">
        <v>44345</v>
      </c>
      <c r="C760" t="s">
        <v>4971</v>
      </c>
      <c r="D760" t="s">
        <v>4972</v>
      </c>
      <c r="E760" t="s">
        <v>154</v>
      </c>
      <c r="F760" t="s">
        <v>5651</v>
      </c>
      <c r="G760" t="s">
        <v>5674</v>
      </c>
      <c r="H760" s="9">
        <v>18901.5</v>
      </c>
      <c r="J760" t="s">
        <v>28</v>
      </c>
      <c r="K760" t="s">
        <v>29</v>
      </c>
      <c r="L760" t="s">
        <v>155</v>
      </c>
      <c r="M760" t="s">
        <v>29</v>
      </c>
      <c r="N760" t="s">
        <v>29</v>
      </c>
      <c r="O760" t="s">
        <v>29</v>
      </c>
      <c r="P760" t="s">
        <v>30</v>
      </c>
      <c r="Q760" t="s">
        <v>30</v>
      </c>
      <c r="R760" t="s">
        <v>30</v>
      </c>
      <c r="S760" t="s">
        <v>30</v>
      </c>
      <c r="T760" t="s">
        <v>30</v>
      </c>
      <c r="U760" t="s">
        <v>30</v>
      </c>
      <c r="V760" t="s">
        <v>30</v>
      </c>
      <c r="W760" t="s">
        <v>33</v>
      </c>
      <c r="X760" t="s">
        <v>29</v>
      </c>
      <c r="Y760" t="s">
        <v>29</v>
      </c>
      <c r="Z760" t="s">
        <v>29</v>
      </c>
      <c r="AA760" t="s">
        <v>29</v>
      </c>
      <c r="AB760" t="s">
        <v>32</v>
      </c>
    </row>
    <row r="761" spans="1:28" outlineLevel="1" x14ac:dyDescent="0.45">
      <c r="A761">
        <v>3709449001</v>
      </c>
      <c r="B761" s="1">
        <v>44335</v>
      </c>
      <c r="C761" t="s">
        <v>1832</v>
      </c>
      <c r="D761" t="s">
        <v>1833</v>
      </c>
      <c r="E761" t="s">
        <v>154</v>
      </c>
      <c r="F761" t="s">
        <v>5651</v>
      </c>
      <c r="G761" t="s">
        <v>5865</v>
      </c>
      <c r="H761" s="9">
        <v>18590.8</v>
      </c>
      <c r="J761" t="s">
        <v>28</v>
      </c>
      <c r="K761" t="s">
        <v>29</v>
      </c>
      <c r="L761" t="s">
        <v>155</v>
      </c>
      <c r="M761" t="s">
        <v>29</v>
      </c>
      <c r="N761" t="s">
        <v>30</v>
      </c>
      <c r="O761" t="s">
        <v>29</v>
      </c>
      <c r="P761" t="s">
        <v>30</v>
      </c>
      <c r="Q761" t="s">
        <v>30</v>
      </c>
      <c r="R761" t="s">
        <v>30</v>
      </c>
      <c r="S761" t="s">
        <v>30</v>
      </c>
      <c r="T761" t="s">
        <v>30</v>
      </c>
      <c r="U761" t="s">
        <v>30</v>
      </c>
      <c r="V761" t="s">
        <v>30</v>
      </c>
      <c r="W761" t="s">
        <v>40</v>
      </c>
      <c r="X761" t="s">
        <v>29</v>
      </c>
      <c r="Y761" t="s">
        <v>30</v>
      </c>
      <c r="Z761" t="s">
        <v>29</v>
      </c>
      <c r="AA761" t="s">
        <v>30</v>
      </c>
      <c r="AB761" t="s">
        <v>32</v>
      </c>
    </row>
    <row r="762" spans="1:28" outlineLevel="1" x14ac:dyDescent="0.45">
      <c r="A762">
        <v>5214049007</v>
      </c>
      <c r="B762" s="1">
        <v>44337</v>
      </c>
      <c r="C762" t="s">
        <v>2135</v>
      </c>
      <c r="D762" t="s">
        <v>2136</v>
      </c>
      <c r="E762" t="s">
        <v>154</v>
      </c>
      <c r="F762" t="s">
        <v>5651</v>
      </c>
      <c r="G762" t="s">
        <v>5665</v>
      </c>
      <c r="H762" s="9">
        <v>18450</v>
      </c>
      <c r="J762" t="s">
        <v>28</v>
      </c>
      <c r="K762" t="s">
        <v>29</v>
      </c>
      <c r="L762" t="s">
        <v>155</v>
      </c>
      <c r="M762" t="s">
        <v>30</v>
      </c>
      <c r="N762" t="s">
        <v>30</v>
      </c>
      <c r="O762" t="s">
        <v>29</v>
      </c>
      <c r="P762" t="s">
        <v>30</v>
      </c>
      <c r="Q762" t="s">
        <v>30</v>
      </c>
      <c r="R762" t="s">
        <v>30</v>
      </c>
      <c r="S762" t="s">
        <v>29</v>
      </c>
      <c r="T762" t="s">
        <v>30</v>
      </c>
      <c r="U762" t="s">
        <v>30</v>
      </c>
      <c r="V762" t="s">
        <v>30</v>
      </c>
      <c r="W762" t="s">
        <v>31</v>
      </c>
      <c r="X762" t="s">
        <v>29</v>
      </c>
      <c r="Y762" t="s">
        <v>30</v>
      </c>
      <c r="Z762" t="s">
        <v>29</v>
      </c>
      <c r="AA762" t="s">
        <v>30</v>
      </c>
      <c r="AB762" t="s">
        <v>194</v>
      </c>
    </row>
    <row r="763" spans="1:28" outlineLevel="1" x14ac:dyDescent="0.45">
      <c r="A763">
        <v>4876489004</v>
      </c>
      <c r="B763" s="1">
        <v>44336</v>
      </c>
      <c r="C763" t="s">
        <v>1914</v>
      </c>
      <c r="D763" t="s">
        <v>1915</v>
      </c>
      <c r="E763" t="s">
        <v>154</v>
      </c>
      <c r="F763" t="s">
        <v>5651</v>
      </c>
      <c r="G763" t="s">
        <v>5728</v>
      </c>
      <c r="H763" s="9">
        <v>18000</v>
      </c>
      <c r="J763" t="s">
        <v>28</v>
      </c>
      <c r="K763" t="s">
        <v>29</v>
      </c>
      <c r="L763" t="s">
        <v>173</v>
      </c>
      <c r="M763" t="s">
        <v>29</v>
      </c>
      <c r="N763" t="s">
        <v>30</v>
      </c>
      <c r="O763" t="s">
        <v>29</v>
      </c>
      <c r="P763" t="s">
        <v>30</v>
      </c>
      <c r="Q763" t="s">
        <v>30</v>
      </c>
      <c r="R763" t="s">
        <v>30</v>
      </c>
      <c r="S763" t="s">
        <v>30</v>
      </c>
      <c r="T763" t="s">
        <v>30</v>
      </c>
      <c r="U763" t="s">
        <v>30</v>
      </c>
      <c r="V763" t="s">
        <v>30</v>
      </c>
      <c r="W763" t="s">
        <v>270</v>
      </c>
      <c r="X763" t="s">
        <v>29</v>
      </c>
      <c r="Y763" t="s">
        <v>30</v>
      </c>
      <c r="Z763" t="s">
        <v>30</v>
      </c>
      <c r="AA763" t="s">
        <v>29</v>
      </c>
      <c r="AB763" t="s">
        <v>129</v>
      </c>
    </row>
    <row r="764" spans="1:28" outlineLevel="1" x14ac:dyDescent="0.45">
      <c r="A764">
        <v>6599809004</v>
      </c>
      <c r="B764" s="1">
        <v>44338</v>
      </c>
      <c r="C764" t="s">
        <v>2382</v>
      </c>
      <c r="D764" t="s">
        <v>2383</v>
      </c>
      <c r="E764" t="s">
        <v>154</v>
      </c>
      <c r="F764" t="s">
        <v>5651</v>
      </c>
      <c r="G764" t="s">
        <v>5774</v>
      </c>
      <c r="H764" s="9">
        <v>17182.45</v>
      </c>
      <c r="J764" t="s">
        <v>28</v>
      </c>
      <c r="K764" t="s">
        <v>30</v>
      </c>
      <c r="L764" t="s">
        <v>275</v>
      </c>
      <c r="M764" t="s">
        <v>29</v>
      </c>
      <c r="N764" t="s">
        <v>29</v>
      </c>
      <c r="O764" t="s">
        <v>29</v>
      </c>
      <c r="P764" t="s">
        <v>30</v>
      </c>
      <c r="Q764" t="s">
        <v>30</v>
      </c>
      <c r="R764" t="s">
        <v>30</v>
      </c>
      <c r="S764" t="s">
        <v>30</v>
      </c>
      <c r="T764" t="s">
        <v>30</v>
      </c>
      <c r="U764" t="s">
        <v>29</v>
      </c>
      <c r="V764" t="s">
        <v>29</v>
      </c>
      <c r="W764" t="s">
        <v>31</v>
      </c>
      <c r="X764" t="s">
        <v>29</v>
      </c>
      <c r="Y764" t="s">
        <v>30</v>
      </c>
      <c r="Z764" t="s">
        <v>29</v>
      </c>
      <c r="AA764" t="s">
        <v>29</v>
      </c>
      <c r="AB764" t="s">
        <v>130</v>
      </c>
    </row>
    <row r="765" spans="1:28" outlineLevel="1" x14ac:dyDescent="0.45">
      <c r="A765">
        <v>7529829009</v>
      </c>
      <c r="B765" s="1">
        <v>44341</v>
      </c>
      <c r="C765" t="s">
        <v>2760</v>
      </c>
      <c r="D765" t="s">
        <v>2761</v>
      </c>
      <c r="E765" t="s">
        <v>154</v>
      </c>
      <c r="F765" t="s">
        <v>5651</v>
      </c>
      <c r="G765" t="s">
        <v>5704</v>
      </c>
      <c r="H765" s="9">
        <v>17104</v>
      </c>
      <c r="J765" t="s">
        <v>28</v>
      </c>
      <c r="K765" t="s">
        <v>29</v>
      </c>
      <c r="L765" t="s">
        <v>155</v>
      </c>
      <c r="M765" t="s">
        <v>29</v>
      </c>
      <c r="N765" t="s">
        <v>29</v>
      </c>
      <c r="O765" t="s">
        <v>29</v>
      </c>
      <c r="P765" t="s">
        <v>30</v>
      </c>
      <c r="Q765" t="s">
        <v>29</v>
      </c>
      <c r="R765" t="s">
        <v>30</v>
      </c>
      <c r="S765" t="s">
        <v>29</v>
      </c>
      <c r="T765" t="s">
        <v>29</v>
      </c>
      <c r="U765" t="s">
        <v>30</v>
      </c>
      <c r="V765" t="s">
        <v>29</v>
      </c>
      <c r="W765" t="s">
        <v>33</v>
      </c>
      <c r="X765" t="s">
        <v>29</v>
      </c>
      <c r="Y765" t="s">
        <v>29</v>
      </c>
      <c r="Z765" t="s">
        <v>29</v>
      </c>
      <c r="AA765" t="s">
        <v>30</v>
      </c>
      <c r="AB765" t="s">
        <v>39</v>
      </c>
    </row>
    <row r="766" spans="1:28" outlineLevel="1" x14ac:dyDescent="0.45">
      <c r="A766">
        <v>1132099107</v>
      </c>
      <c r="B766" s="1">
        <v>44372</v>
      </c>
      <c r="C766" t="s">
        <v>582</v>
      </c>
      <c r="D766" t="s">
        <v>583</v>
      </c>
      <c r="E766" t="s">
        <v>154</v>
      </c>
      <c r="F766" t="s">
        <v>5651</v>
      </c>
      <c r="G766" t="s">
        <v>5704</v>
      </c>
      <c r="H766" s="9">
        <v>17090.73</v>
      </c>
      <c r="J766" t="s">
        <v>28</v>
      </c>
      <c r="K766" t="s">
        <v>29</v>
      </c>
      <c r="L766" t="s">
        <v>155</v>
      </c>
      <c r="M766" t="s">
        <v>29</v>
      </c>
      <c r="N766" t="s">
        <v>29</v>
      </c>
      <c r="O766" t="s">
        <v>29</v>
      </c>
      <c r="P766" t="s">
        <v>30</v>
      </c>
      <c r="Q766" t="s">
        <v>30</v>
      </c>
      <c r="R766" t="s">
        <v>30</v>
      </c>
      <c r="S766" t="s">
        <v>30</v>
      </c>
      <c r="T766" t="s">
        <v>30</v>
      </c>
      <c r="U766" t="s">
        <v>30</v>
      </c>
      <c r="V766" t="s">
        <v>30</v>
      </c>
      <c r="W766" t="s">
        <v>31</v>
      </c>
      <c r="X766" t="s">
        <v>29</v>
      </c>
      <c r="Y766" t="s">
        <v>29</v>
      </c>
      <c r="Z766" t="s">
        <v>29</v>
      </c>
      <c r="AA766" t="s">
        <v>29</v>
      </c>
      <c r="AB766" t="s">
        <v>32</v>
      </c>
    </row>
    <row r="767" spans="1:28" outlineLevel="1" x14ac:dyDescent="0.45">
      <c r="A767">
        <v>2785499002</v>
      </c>
      <c r="B767" s="1">
        <v>44334</v>
      </c>
      <c r="C767" t="s">
        <v>1709</v>
      </c>
      <c r="D767" t="s">
        <v>1710</v>
      </c>
      <c r="E767" t="s">
        <v>154</v>
      </c>
      <c r="F767" t="s">
        <v>5651</v>
      </c>
      <c r="G767" t="s">
        <v>5750</v>
      </c>
      <c r="H767" s="9">
        <v>16188.16</v>
      </c>
      <c r="J767" t="s">
        <v>28</v>
      </c>
      <c r="K767" t="s">
        <v>30</v>
      </c>
      <c r="L767" t="s">
        <v>173</v>
      </c>
      <c r="M767" t="s">
        <v>29</v>
      </c>
      <c r="N767" t="s">
        <v>29</v>
      </c>
      <c r="O767" t="s">
        <v>29</v>
      </c>
      <c r="P767" t="s">
        <v>29</v>
      </c>
      <c r="Q767" t="s">
        <v>29</v>
      </c>
      <c r="R767" t="s">
        <v>30</v>
      </c>
      <c r="S767" t="s">
        <v>30</v>
      </c>
      <c r="T767" t="s">
        <v>30</v>
      </c>
      <c r="U767" t="s">
        <v>29</v>
      </c>
      <c r="V767" t="s">
        <v>29</v>
      </c>
      <c r="W767" t="s">
        <v>31</v>
      </c>
      <c r="X767" t="s">
        <v>29</v>
      </c>
      <c r="Y767" t="s">
        <v>30</v>
      </c>
      <c r="Z767" t="s">
        <v>29</v>
      </c>
      <c r="AA767" t="s">
        <v>29</v>
      </c>
      <c r="AB767" t="s">
        <v>45</v>
      </c>
    </row>
    <row r="768" spans="1:28" outlineLevel="1" x14ac:dyDescent="0.45">
      <c r="A768">
        <v>7567099005</v>
      </c>
      <c r="B768" s="1">
        <v>44341</v>
      </c>
      <c r="C768" t="s">
        <v>3204</v>
      </c>
      <c r="D768" t="s">
        <v>3205</v>
      </c>
      <c r="E768" t="s">
        <v>154</v>
      </c>
      <c r="F768" t="s">
        <v>5651</v>
      </c>
      <c r="G768" t="s">
        <v>5704</v>
      </c>
      <c r="H768" s="9">
        <v>15346.82</v>
      </c>
      <c r="I768" t="s">
        <v>303</v>
      </c>
      <c r="J768" t="s">
        <v>28</v>
      </c>
      <c r="K768" t="s">
        <v>29</v>
      </c>
      <c r="L768" t="s">
        <v>155</v>
      </c>
      <c r="M768" t="s">
        <v>29</v>
      </c>
      <c r="N768" t="s">
        <v>30</v>
      </c>
      <c r="O768" t="s">
        <v>29</v>
      </c>
      <c r="P768" t="s">
        <v>30</v>
      </c>
      <c r="Q768" t="s">
        <v>30</v>
      </c>
      <c r="R768" t="s">
        <v>30</v>
      </c>
      <c r="S768" t="s">
        <v>30</v>
      </c>
      <c r="T768" t="s">
        <v>30</v>
      </c>
      <c r="U768" t="s">
        <v>30</v>
      </c>
      <c r="V768" t="s">
        <v>30</v>
      </c>
      <c r="W768" t="s">
        <v>40</v>
      </c>
      <c r="X768" t="s">
        <v>29</v>
      </c>
      <c r="Y768" t="s">
        <v>30</v>
      </c>
      <c r="Z768" t="s">
        <v>29</v>
      </c>
      <c r="AA768" t="s">
        <v>29</v>
      </c>
      <c r="AB768" t="s">
        <v>32</v>
      </c>
    </row>
    <row r="769" spans="1:28" outlineLevel="1" x14ac:dyDescent="0.45">
      <c r="A769">
        <v>8602319000</v>
      </c>
      <c r="B769" s="1">
        <v>44343</v>
      </c>
      <c r="C769" t="s">
        <v>4247</v>
      </c>
      <c r="D769" t="s">
        <v>4248</v>
      </c>
      <c r="E769" t="s">
        <v>154</v>
      </c>
      <c r="F769" t="s">
        <v>5651</v>
      </c>
      <c r="G769" t="s">
        <v>5665</v>
      </c>
      <c r="H769" s="9">
        <v>15270</v>
      </c>
      <c r="J769" t="s">
        <v>28</v>
      </c>
      <c r="K769" t="s">
        <v>29</v>
      </c>
      <c r="L769" t="s">
        <v>155</v>
      </c>
      <c r="M769" t="s">
        <v>29</v>
      </c>
      <c r="N769" t="s">
        <v>29</v>
      </c>
      <c r="O769" t="s">
        <v>29</v>
      </c>
      <c r="P769" t="s">
        <v>30</v>
      </c>
      <c r="Q769" t="s">
        <v>30</v>
      </c>
      <c r="R769" t="s">
        <v>29</v>
      </c>
      <c r="S769" t="s">
        <v>29</v>
      </c>
      <c r="T769" t="s">
        <v>30</v>
      </c>
      <c r="U769" t="s">
        <v>30</v>
      </c>
      <c r="V769" t="s">
        <v>29</v>
      </c>
      <c r="W769" t="s">
        <v>31</v>
      </c>
      <c r="X769" t="s">
        <v>29</v>
      </c>
      <c r="Y769" t="s">
        <v>30</v>
      </c>
      <c r="Z769" t="s">
        <v>29</v>
      </c>
      <c r="AA769" t="s">
        <v>29</v>
      </c>
      <c r="AB769" t="s">
        <v>39</v>
      </c>
    </row>
    <row r="770" spans="1:28" outlineLevel="1" x14ac:dyDescent="0.45">
      <c r="A770">
        <v>8871199010</v>
      </c>
      <c r="B770" s="1">
        <v>44345</v>
      </c>
      <c r="C770" t="s">
        <v>4639</v>
      </c>
      <c r="D770" t="s">
        <v>4640</v>
      </c>
      <c r="E770" t="s">
        <v>154</v>
      </c>
      <c r="F770" t="s">
        <v>5651</v>
      </c>
      <c r="G770" t="s">
        <v>5774</v>
      </c>
      <c r="H770" s="9">
        <v>13874.22</v>
      </c>
      <c r="J770" t="s">
        <v>28</v>
      </c>
      <c r="K770" t="s">
        <v>29</v>
      </c>
      <c r="L770" t="s">
        <v>173</v>
      </c>
      <c r="M770" t="s">
        <v>29</v>
      </c>
      <c r="N770" t="s">
        <v>30</v>
      </c>
      <c r="O770" t="s">
        <v>30</v>
      </c>
      <c r="P770" t="s">
        <v>30</v>
      </c>
      <c r="Q770" t="s">
        <v>30</v>
      </c>
      <c r="R770" t="s">
        <v>30</v>
      </c>
      <c r="S770" t="s">
        <v>30</v>
      </c>
      <c r="T770" t="s">
        <v>30</v>
      </c>
      <c r="U770" t="s">
        <v>30</v>
      </c>
      <c r="V770" t="s">
        <v>30</v>
      </c>
      <c r="W770" t="s">
        <v>31</v>
      </c>
      <c r="X770" t="s">
        <v>29</v>
      </c>
      <c r="Y770" t="s">
        <v>29</v>
      </c>
      <c r="Z770" t="s">
        <v>29</v>
      </c>
      <c r="AA770" t="s">
        <v>29</v>
      </c>
      <c r="AB770" t="s">
        <v>39</v>
      </c>
    </row>
    <row r="771" spans="1:28" outlineLevel="1" x14ac:dyDescent="0.45">
      <c r="A771">
        <v>5243039003</v>
      </c>
      <c r="B771" s="1">
        <v>44337</v>
      </c>
      <c r="C771" t="s">
        <v>2285</v>
      </c>
      <c r="D771" t="s">
        <v>2286</v>
      </c>
      <c r="E771" t="s">
        <v>154</v>
      </c>
      <c r="F771" t="s">
        <v>5651</v>
      </c>
      <c r="G771" t="s">
        <v>5885</v>
      </c>
      <c r="H771" s="9">
        <v>13871</v>
      </c>
      <c r="J771" t="s">
        <v>28</v>
      </c>
      <c r="K771" t="s">
        <v>30</v>
      </c>
      <c r="L771" t="s">
        <v>173</v>
      </c>
      <c r="M771" t="s">
        <v>30</v>
      </c>
      <c r="N771" t="s">
        <v>30</v>
      </c>
      <c r="O771" t="s">
        <v>30</v>
      </c>
      <c r="P771" t="s">
        <v>30</v>
      </c>
      <c r="Q771" t="s">
        <v>30</v>
      </c>
      <c r="R771" t="s">
        <v>30</v>
      </c>
      <c r="S771" t="s">
        <v>30</v>
      </c>
      <c r="T771" t="s">
        <v>30</v>
      </c>
      <c r="U771" t="s">
        <v>30</v>
      </c>
      <c r="V771" t="s">
        <v>30</v>
      </c>
      <c r="W771" t="s">
        <v>31</v>
      </c>
      <c r="X771" t="s">
        <v>30</v>
      </c>
      <c r="Y771" t="s">
        <v>30</v>
      </c>
      <c r="Z771" t="s">
        <v>29</v>
      </c>
      <c r="AA771" t="s">
        <v>30</v>
      </c>
      <c r="AB771" t="s">
        <v>32</v>
      </c>
    </row>
    <row r="772" spans="1:28" outlineLevel="1" x14ac:dyDescent="0.45">
      <c r="A772">
        <v>4898749000</v>
      </c>
      <c r="B772" s="1">
        <v>44336</v>
      </c>
      <c r="C772" t="s">
        <v>2037</v>
      </c>
      <c r="D772" t="s">
        <v>2038</v>
      </c>
      <c r="E772" t="s">
        <v>154</v>
      </c>
      <c r="F772" t="s">
        <v>5651</v>
      </c>
      <c r="G772" t="s">
        <v>5918</v>
      </c>
      <c r="H772" s="9">
        <v>12520.83</v>
      </c>
      <c r="J772" t="s">
        <v>28</v>
      </c>
      <c r="K772" t="s">
        <v>29</v>
      </c>
      <c r="L772" t="s">
        <v>275</v>
      </c>
      <c r="M772" t="s">
        <v>30</v>
      </c>
      <c r="N772" t="s">
        <v>29</v>
      </c>
      <c r="O772" t="s">
        <v>29</v>
      </c>
      <c r="P772" t="s">
        <v>29</v>
      </c>
      <c r="Q772" t="s">
        <v>29</v>
      </c>
      <c r="R772" t="s">
        <v>30</v>
      </c>
      <c r="S772" t="s">
        <v>30</v>
      </c>
      <c r="T772" t="s">
        <v>30</v>
      </c>
      <c r="U772" t="s">
        <v>29</v>
      </c>
      <c r="V772" t="s">
        <v>29</v>
      </c>
      <c r="W772" t="s">
        <v>40</v>
      </c>
      <c r="X772" t="s">
        <v>29</v>
      </c>
      <c r="Y772" t="s">
        <v>30</v>
      </c>
      <c r="Z772" t="s">
        <v>29</v>
      </c>
      <c r="AA772" t="s">
        <v>29</v>
      </c>
      <c r="AB772" t="s">
        <v>32</v>
      </c>
    </row>
    <row r="773" spans="1:28" outlineLevel="1" x14ac:dyDescent="0.45">
      <c r="A773">
        <v>8858449008</v>
      </c>
      <c r="B773" s="1">
        <v>44345</v>
      </c>
      <c r="C773" t="s">
        <v>4545</v>
      </c>
      <c r="D773" t="s">
        <v>3698</v>
      </c>
      <c r="E773" t="s">
        <v>154</v>
      </c>
      <c r="F773" t="s">
        <v>5651</v>
      </c>
      <c r="G773" t="s">
        <v>5885</v>
      </c>
      <c r="H773" s="9">
        <v>12361.5</v>
      </c>
      <c r="J773" t="s">
        <v>28</v>
      </c>
      <c r="K773" t="s">
        <v>30</v>
      </c>
      <c r="L773" t="s">
        <v>173</v>
      </c>
      <c r="M773" t="s">
        <v>29</v>
      </c>
      <c r="N773" t="s">
        <v>30</v>
      </c>
      <c r="O773" t="s">
        <v>30</v>
      </c>
      <c r="P773" t="s">
        <v>30</v>
      </c>
      <c r="Q773" t="s">
        <v>30</v>
      </c>
      <c r="R773" t="s">
        <v>30</v>
      </c>
      <c r="S773" t="s">
        <v>30</v>
      </c>
      <c r="T773" t="s">
        <v>30</v>
      </c>
      <c r="U773" t="s">
        <v>30</v>
      </c>
      <c r="V773" t="s">
        <v>30</v>
      </c>
      <c r="W773" t="s">
        <v>31</v>
      </c>
      <c r="X773" t="s">
        <v>30</v>
      </c>
      <c r="Y773" t="s">
        <v>29</v>
      </c>
      <c r="Z773" t="s">
        <v>29</v>
      </c>
      <c r="AA773" t="s">
        <v>29</v>
      </c>
      <c r="AB773" t="s">
        <v>67</v>
      </c>
    </row>
    <row r="774" spans="1:28" outlineLevel="1" x14ac:dyDescent="0.45">
      <c r="A774">
        <v>8041809004</v>
      </c>
      <c r="B774" s="1">
        <v>44342</v>
      </c>
      <c r="C774" t="s">
        <v>4216</v>
      </c>
      <c r="D774" t="s">
        <v>4217</v>
      </c>
      <c r="E774" t="s">
        <v>154</v>
      </c>
      <c r="F774" t="s">
        <v>5651</v>
      </c>
      <c r="G774" t="s">
        <v>5668</v>
      </c>
      <c r="H774" s="9">
        <v>12167</v>
      </c>
      <c r="J774" t="s">
        <v>28</v>
      </c>
      <c r="K774" t="s">
        <v>29</v>
      </c>
      <c r="L774" t="s">
        <v>173</v>
      </c>
      <c r="M774" t="s">
        <v>29</v>
      </c>
      <c r="N774" t="s">
        <v>29</v>
      </c>
      <c r="O774" t="s">
        <v>29</v>
      </c>
      <c r="P774" t="s">
        <v>29</v>
      </c>
      <c r="Q774" t="s">
        <v>29</v>
      </c>
      <c r="R774" t="s">
        <v>29</v>
      </c>
      <c r="S774" t="s">
        <v>30</v>
      </c>
      <c r="T774" t="s">
        <v>29</v>
      </c>
      <c r="U774" t="s">
        <v>29</v>
      </c>
      <c r="V774" t="s">
        <v>29</v>
      </c>
      <c r="W774" t="s">
        <v>60</v>
      </c>
      <c r="X774" t="s">
        <v>29</v>
      </c>
      <c r="Y774" t="s">
        <v>29</v>
      </c>
      <c r="Z774" t="s">
        <v>29</v>
      </c>
      <c r="AA774" t="s">
        <v>30</v>
      </c>
      <c r="AB774" t="s">
        <v>32</v>
      </c>
    </row>
    <row r="775" spans="1:28" outlineLevel="1" x14ac:dyDescent="0.45">
      <c r="A775">
        <v>8041789000</v>
      </c>
      <c r="B775" s="1">
        <v>44342</v>
      </c>
      <c r="C775" t="s">
        <v>4214</v>
      </c>
      <c r="D775" t="s">
        <v>4215</v>
      </c>
      <c r="E775" t="s">
        <v>154</v>
      </c>
      <c r="F775" t="s">
        <v>5651</v>
      </c>
      <c r="G775" t="s">
        <v>5668</v>
      </c>
      <c r="H775" s="9">
        <v>11958</v>
      </c>
      <c r="J775" t="s">
        <v>28</v>
      </c>
      <c r="K775" t="s">
        <v>29</v>
      </c>
      <c r="L775" t="s">
        <v>173</v>
      </c>
      <c r="M775" t="s">
        <v>29</v>
      </c>
      <c r="N775" t="s">
        <v>29</v>
      </c>
      <c r="O775" t="s">
        <v>29</v>
      </c>
      <c r="P775" t="s">
        <v>29</v>
      </c>
      <c r="Q775" t="s">
        <v>29</v>
      </c>
      <c r="R775" t="s">
        <v>29</v>
      </c>
      <c r="S775" t="s">
        <v>30</v>
      </c>
      <c r="T775" t="s">
        <v>29</v>
      </c>
      <c r="U775" t="s">
        <v>29</v>
      </c>
      <c r="V775" t="s">
        <v>29</v>
      </c>
      <c r="W775" t="s">
        <v>60</v>
      </c>
      <c r="X775" t="s">
        <v>29</v>
      </c>
      <c r="Y775" t="s">
        <v>29</v>
      </c>
      <c r="Z775" t="s">
        <v>30</v>
      </c>
      <c r="AA775" t="s">
        <v>29</v>
      </c>
      <c r="AB775" t="s">
        <v>45</v>
      </c>
    </row>
    <row r="776" spans="1:28" outlineLevel="1" x14ac:dyDescent="0.45">
      <c r="A776">
        <v>1101319000</v>
      </c>
      <c r="B776" s="1">
        <v>44329</v>
      </c>
      <c r="C776" t="s">
        <v>430</v>
      </c>
      <c r="D776" t="s">
        <v>431</v>
      </c>
      <c r="E776" t="s">
        <v>154</v>
      </c>
      <c r="F776" t="s">
        <v>5651</v>
      </c>
      <c r="G776" t="s">
        <v>5704</v>
      </c>
      <c r="H776" s="9">
        <v>11794.61</v>
      </c>
      <c r="I776" t="s">
        <v>128</v>
      </c>
      <c r="J776" t="s">
        <v>28</v>
      </c>
      <c r="K776" t="s">
        <v>29</v>
      </c>
      <c r="L776" t="s">
        <v>155</v>
      </c>
      <c r="M776" t="s">
        <v>29</v>
      </c>
      <c r="N776" t="s">
        <v>29</v>
      </c>
      <c r="O776" t="s">
        <v>29</v>
      </c>
      <c r="P776" t="s">
        <v>30</v>
      </c>
      <c r="Q776" t="s">
        <v>30</v>
      </c>
      <c r="R776" t="s">
        <v>30</v>
      </c>
      <c r="S776" t="s">
        <v>30</v>
      </c>
      <c r="T776" t="s">
        <v>30</v>
      </c>
      <c r="U776" t="s">
        <v>30</v>
      </c>
      <c r="V776" t="s">
        <v>30</v>
      </c>
      <c r="W776" t="s">
        <v>31</v>
      </c>
      <c r="X776" t="s">
        <v>29</v>
      </c>
      <c r="Y776" t="s">
        <v>29</v>
      </c>
      <c r="Z776" t="s">
        <v>29</v>
      </c>
      <c r="AA776" t="s">
        <v>30</v>
      </c>
      <c r="AB776" t="s">
        <v>32</v>
      </c>
    </row>
    <row r="777" spans="1:28" outlineLevel="1" x14ac:dyDescent="0.45">
      <c r="A777">
        <v>7618868909</v>
      </c>
      <c r="B777" s="1">
        <v>44323</v>
      </c>
      <c r="C777" t="s">
        <v>3515</v>
      </c>
      <c r="D777" t="s">
        <v>3516</v>
      </c>
      <c r="E777" t="s">
        <v>154</v>
      </c>
      <c r="F777" t="s">
        <v>5651</v>
      </c>
      <c r="G777" t="s">
        <v>5704</v>
      </c>
      <c r="H777" s="9">
        <v>11679</v>
      </c>
      <c r="I777" t="s">
        <v>3517</v>
      </c>
      <c r="J777" t="s">
        <v>28</v>
      </c>
      <c r="K777" t="s">
        <v>29</v>
      </c>
      <c r="L777" t="s">
        <v>155</v>
      </c>
      <c r="M777" t="s">
        <v>29</v>
      </c>
      <c r="N777" t="s">
        <v>29</v>
      </c>
      <c r="O777" t="s">
        <v>29</v>
      </c>
      <c r="P777" t="s">
        <v>30</v>
      </c>
      <c r="Q777" t="s">
        <v>29</v>
      </c>
      <c r="R777" t="s">
        <v>29</v>
      </c>
      <c r="S777" t="s">
        <v>29</v>
      </c>
      <c r="T777" t="s">
        <v>30</v>
      </c>
      <c r="U777" t="s">
        <v>30</v>
      </c>
      <c r="V777" t="s">
        <v>29</v>
      </c>
      <c r="W777" t="s">
        <v>31</v>
      </c>
      <c r="X777" t="s">
        <v>29</v>
      </c>
      <c r="Y777" t="s">
        <v>30</v>
      </c>
      <c r="Z777" t="s">
        <v>29</v>
      </c>
      <c r="AA777" t="s">
        <v>30</v>
      </c>
      <c r="AB777" t="s">
        <v>32</v>
      </c>
    </row>
    <row r="778" spans="1:28" outlineLevel="1" x14ac:dyDescent="0.45">
      <c r="A778">
        <v>7645208905</v>
      </c>
      <c r="B778" s="1">
        <v>44323</v>
      </c>
      <c r="C778" t="s">
        <v>3665</v>
      </c>
      <c r="D778" t="s">
        <v>3666</v>
      </c>
      <c r="E778" t="s">
        <v>154</v>
      </c>
      <c r="F778" t="s">
        <v>5651</v>
      </c>
      <c r="G778" t="s">
        <v>5936</v>
      </c>
      <c r="H778" s="9">
        <v>10915</v>
      </c>
      <c r="J778" t="s">
        <v>28</v>
      </c>
      <c r="K778" t="s">
        <v>29</v>
      </c>
      <c r="L778" t="s">
        <v>275</v>
      </c>
      <c r="M778" t="s">
        <v>29</v>
      </c>
      <c r="N778" t="s">
        <v>29</v>
      </c>
      <c r="O778" t="s">
        <v>30</v>
      </c>
      <c r="P778" t="s">
        <v>30</v>
      </c>
      <c r="Q778" t="s">
        <v>29</v>
      </c>
      <c r="R778" t="s">
        <v>29</v>
      </c>
      <c r="S778" t="s">
        <v>30</v>
      </c>
      <c r="T778" t="s">
        <v>30</v>
      </c>
      <c r="U778" t="s">
        <v>30</v>
      </c>
      <c r="V778" t="s">
        <v>30</v>
      </c>
      <c r="W778" t="s">
        <v>40</v>
      </c>
      <c r="X778" t="s">
        <v>29</v>
      </c>
      <c r="Y778" t="s">
        <v>30</v>
      </c>
      <c r="Z778" t="s">
        <v>29</v>
      </c>
      <c r="AA778" t="s">
        <v>30</v>
      </c>
      <c r="AB778" t="s">
        <v>32</v>
      </c>
    </row>
    <row r="779" spans="1:28" outlineLevel="1" x14ac:dyDescent="0.45">
      <c r="A779">
        <v>7621148906</v>
      </c>
      <c r="B779" s="1">
        <v>44323</v>
      </c>
      <c r="C779" t="s">
        <v>3528</v>
      </c>
      <c r="D779" t="s">
        <v>3529</v>
      </c>
      <c r="E779" t="s">
        <v>154</v>
      </c>
      <c r="F779" t="s">
        <v>5651</v>
      </c>
      <c r="G779" t="s">
        <v>5918</v>
      </c>
      <c r="H779" s="9">
        <v>10760.39</v>
      </c>
      <c r="J779" t="s">
        <v>28</v>
      </c>
      <c r="K779" t="s">
        <v>29</v>
      </c>
      <c r="L779" t="s">
        <v>275</v>
      </c>
      <c r="M779" t="s">
        <v>29</v>
      </c>
      <c r="N779" t="s">
        <v>29</v>
      </c>
      <c r="O779" t="s">
        <v>29</v>
      </c>
      <c r="P779" t="s">
        <v>30</v>
      </c>
      <c r="Q779" t="s">
        <v>29</v>
      </c>
      <c r="R779" t="s">
        <v>29</v>
      </c>
      <c r="S779" t="s">
        <v>30</v>
      </c>
      <c r="T779" t="s">
        <v>30</v>
      </c>
      <c r="U779" t="s">
        <v>29</v>
      </c>
      <c r="V779" t="s">
        <v>30</v>
      </c>
      <c r="W779" t="s">
        <v>60</v>
      </c>
      <c r="X779" t="s">
        <v>29</v>
      </c>
      <c r="Y779" t="s">
        <v>29</v>
      </c>
      <c r="Z779" t="s">
        <v>30</v>
      </c>
      <c r="AA779" t="s">
        <v>29</v>
      </c>
      <c r="AB779" t="s">
        <v>39</v>
      </c>
    </row>
    <row r="780" spans="1:28" outlineLevel="1" x14ac:dyDescent="0.45">
      <c r="A780">
        <v>7549039005</v>
      </c>
      <c r="B780" s="1">
        <v>44341</v>
      </c>
      <c r="C780" t="s">
        <v>2989</v>
      </c>
      <c r="D780" t="s">
        <v>2990</v>
      </c>
      <c r="E780" t="s">
        <v>154</v>
      </c>
      <c r="F780" t="s">
        <v>5651</v>
      </c>
      <c r="G780" t="s">
        <v>5668</v>
      </c>
      <c r="H780" s="9">
        <v>9720.1299999999992</v>
      </c>
      <c r="J780" t="s">
        <v>28</v>
      </c>
      <c r="K780" t="s">
        <v>29</v>
      </c>
      <c r="L780" t="s">
        <v>173</v>
      </c>
      <c r="M780" t="s">
        <v>29</v>
      </c>
      <c r="N780" t="s">
        <v>29</v>
      </c>
      <c r="O780" t="s">
        <v>29</v>
      </c>
      <c r="P780" t="s">
        <v>30</v>
      </c>
      <c r="Q780" t="s">
        <v>30</v>
      </c>
      <c r="R780" t="s">
        <v>30</v>
      </c>
      <c r="S780" t="s">
        <v>30</v>
      </c>
      <c r="T780" t="s">
        <v>30</v>
      </c>
      <c r="U780" t="s">
        <v>30</v>
      </c>
      <c r="V780" t="s">
        <v>30</v>
      </c>
      <c r="W780" t="s">
        <v>33</v>
      </c>
      <c r="X780" t="s">
        <v>29</v>
      </c>
      <c r="Y780" t="s">
        <v>30</v>
      </c>
      <c r="Z780" t="s">
        <v>29</v>
      </c>
      <c r="AA780" t="s">
        <v>29</v>
      </c>
      <c r="AB780" t="s">
        <v>32</v>
      </c>
    </row>
    <row r="781" spans="1:28" outlineLevel="1" x14ac:dyDescent="0.45">
      <c r="A781">
        <v>5253089000</v>
      </c>
      <c r="B781" s="1">
        <v>44337</v>
      </c>
      <c r="C781" t="s">
        <v>2340</v>
      </c>
      <c r="D781" t="s">
        <v>2341</v>
      </c>
      <c r="E781" t="s">
        <v>154</v>
      </c>
      <c r="F781" t="s">
        <v>5651</v>
      </c>
      <c r="G781" t="s">
        <v>5668</v>
      </c>
      <c r="H781" s="9">
        <v>9500</v>
      </c>
      <c r="J781" t="s">
        <v>28</v>
      </c>
      <c r="K781" t="s">
        <v>29</v>
      </c>
      <c r="L781" t="s">
        <v>173</v>
      </c>
      <c r="M781" t="s">
        <v>29</v>
      </c>
      <c r="N781" t="s">
        <v>30</v>
      </c>
      <c r="O781" t="s">
        <v>30</v>
      </c>
      <c r="P781" t="s">
        <v>30</v>
      </c>
      <c r="Q781" t="s">
        <v>29</v>
      </c>
      <c r="R781" t="s">
        <v>30</v>
      </c>
      <c r="S781" t="s">
        <v>30</v>
      </c>
      <c r="T781" t="s">
        <v>29</v>
      </c>
      <c r="U781" t="s">
        <v>30</v>
      </c>
      <c r="V781" t="s">
        <v>29</v>
      </c>
      <c r="W781" t="s">
        <v>270</v>
      </c>
      <c r="X781" t="s">
        <v>29</v>
      </c>
      <c r="Y781" t="s">
        <v>30</v>
      </c>
      <c r="Z781" t="s">
        <v>29</v>
      </c>
      <c r="AA781" t="s">
        <v>30</v>
      </c>
      <c r="AB781" t="s">
        <v>39</v>
      </c>
    </row>
    <row r="782" spans="1:28" outlineLevel="1" x14ac:dyDescent="0.45">
      <c r="A782">
        <v>7528889003</v>
      </c>
      <c r="B782" s="1">
        <v>44341</v>
      </c>
      <c r="C782" t="s">
        <v>2750</v>
      </c>
      <c r="D782" t="s">
        <v>2751</v>
      </c>
      <c r="E782" t="s">
        <v>154</v>
      </c>
      <c r="F782" t="s">
        <v>5651</v>
      </c>
      <c r="G782" t="s">
        <v>5711</v>
      </c>
      <c r="H782" s="9">
        <v>7183</v>
      </c>
      <c r="J782" t="s">
        <v>28</v>
      </c>
      <c r="K782" t="s">
        <v>30</v>
      </c>
      <c r="L782" t="s">
        <v>155</v>
      </c>
      <c r="M782" t="s">
        <v>30</v>
      </c>
      <c r="N782" t="s">
        <v>30</v>
      </c>
      <c r="O782" t="s">
        <v>30</v>
      </c>
      <c r="P782" t="s">
        <v>30</v>
      </c>
      <c r="Q782" t="s">
        <v>30</v>
      </c>
      <c r="R782" t="s">
        <v>30</v>
      </c>
      <c r="S782" t="s">
        <v>30</v>
      </c>
      <c r="T782" t="s">
        <v>30</v>
      </c>
      <c r="U782" t="s">
        <v>30</v>
      </c>
      <c r="V782" t="s">
        <v>30</v>
      </c>
      <c r="W782" t="s">
        <v>40</v>
      </c>
      <c r="X782" t="s">
        <v>29</v>
      </c>
      <c r="Y782" t="s">
        <v>30</v>
      </c>
      <c r="Z782" t="s">
        <v>29</v>
      </c>
      <c r="AA782" t="s">
        <v>29</v>
      </c>
      <c r="AB782" t="s">
        <v>32</v>
      </c>
    </row>
    <row r="783" spans="1:28" outlineLevel="1" x14ac:dyDescent="0.45">
      <c r="A783">
        <v>6597799010</v>
      </c>
      <c r="B783" s="1">
        <v>44338</v>
      </c>
      <c r="C783" t="s">
        <v>2374</v>
      </c>
      <c r="D783" t="s">
        <v>2375</v>
      </c>
      <c r="E783" t="s">
        <v>154</v>
      </c>
      <c r="F783" t="s">
        <v>5651</v>
      </c>
      <c r="G783" t="s">
        <v>5668</v>
      </c>
      <c r="H783" s="9">
        <v>7055.63</v>
      </c>
      <c r="J783" t="s">
        <v>28</v>
      </c>
      <c r="K783" t="s">
        <v>29</v>
      </c>
      <c r="L783" t="s">
        <v>173</v>
      </c>
      <c r="M783" t="s">
        <v>30</v>
      </c>
      <c r="N783" t="s">
        <v>30</v>
      </c>
      <c r="O783" t="s">
        <v>30</v>
      </c>
      <c r="P783" t="s">
        <v>30</v>
      </c>
      <c r="Q783" t="s">
        <v>30</v>
      </c>
      <c r="R783" t="s">
        <v>30</v>
      </c>
      <c r="S783" t="s">
        <v>30</v>
      </c>
      <c r="T783" t="s">
        <v>30</v>
      </c>
      <c r="U783" t="s">
        <v>30</v>
      </c>
      <c r="V783" t="s">
        <v>30</v>
      </c>
      <c r="W783" t="s">
        <v>33</v>
      </c>
      <c r="X783" t="s">
        <v>29</v>
      </c>
      <c r="Y783" t="s">
        <v>30</v>
      </c>
      <c r="Z783" t="s">
        <v>29</v>
      </c>
      <c r="AA783" t="s">
        <v>30</v>
      </c>
      <c r="AB783" t="s">
        <v>32</v>
      </c>
    </row>
    <row r="784" spans="1:28" outlineLevel="1" x14ac:dyDescent="0.45">
      <c r="A784">
        <v>7515009009</v>
      </c>
      <c r="B784" s="1">
        <v>44341</v>
      </c>
      <c r="C784" t="s">
        <v>2600</v>
      </c>
      <c r="D784" t="s">
        <v>2601</v>
      </c>
      <c r="E784" t="s">
        <v>154</v>
      </c>
      <c r="F784" t="s">
        <v>5651</v>
      </c>
      <c r="G784" t="s">
        <v>5885</v>
      </c>
      <c r="H784" s="9">
        <v>5596</v>
      </c>
      <c r="J784" t="s">
        <v>28</v>
      </c>
      <c r="K784" t="s">
        <v>30</v>
      </c>
      <c r="L784" t="s">
        <v>173</v>
      </c>
      <c r="M784" t="s">
        <v>29</v>
      </c>
      <c r="N784" t="s">
        <v>29</v>
      </c>
      <c r="O784" t="s">
        <v>29</v>
      </c>
      <c r="P784" t="s">
        <v>30</v>
      </c>
      <c r="Q784" t="s">
        <v>30</v>
      </c>
      <c r="R784" t="s">
        <v>30</v>
      </c>
      <c r="S784" t="s">
        <v>30</v>
      </c>
      <c r="T784" t="s">
        <v>30</v>
      </c>
      <c r="U784" t="s">
        <v>29</v>
      </c>
      <c r="V784" t="s">
        <v>30</v>
      </c>
      <c r="W784" t="s">
        <v>31</v>
      </c>
      <c r="X784" t="s">
        <v>30</v>
      </c>
      <c r="Y784" t="s">
        <v>30</v>
      </c>
      <c r="Z784" t="s">
        <v>29</v>
      </c>
      <c r="AA784" t="s">
        <v>29</v>
      </c>
      <c r="AB784" t="s">
        <v>102</v>
      </c>
    </row>
    <row r="785" spans="1:28" outlineLevel="1" x14ac:dyDescent="0.45">
      <c r="A785">
        <v>6596359005</v>
      </c>
      <c r="B785" s="1">
        <v>44338</v>
      </c>
      <c r="C785" t="s">
        <v>2366</v>
      </c>
      <c r="D785" t="s">
        <v>2367</v>
      </c>
      <c r="E785" t="s">
        <v>154</v>
      </c>
      <c r="F785" t="s">
        <v>5651</v>
      </c>
      <c r="G785" t="s">
        <v>5810</v>
      </c>
      <c r="H785" s="9">
        <v>4891.84</v>
      </c>
      <c r="J785" t="s">
        <v>28</v>
      </c>
      <c r="K785" t="s">
        <v>30</v>
      </c>
      <c r="L785" t="s">
        <v>275</v>
      </c>
      <c r="M785" t="s">
        <v>29</v>
      </c>
      <c r="N785" t="s">
        <v>29</v>
      </c>
      <c r="O785" t="s">
        <v>30</v>
      </c>
      <c r="P785" t="s">
        <v>30</v>
      </c>
      <c r="Q785" t="s">
        <v>30</v>
      </c>
      <c r="R785" t="s">
        <v>30</v>
      </c>
      <c r="S785" t="s">
        <v>30</v>
      </c>
      <c r="T785" t="s">
        <v>29</v>
      </c>
      <c r="U785" t="s">
        <v>30</v>
      </c>
      <c r="V785" t="s">
        <v>29</v>
      </c>
      <c r="W785" t="s">
        <v>270</v>
      </c>
      <c r="X785" t="s">
        <v>30</v>
      </c>
      <c r="Y785" t="s">
        <v>30</v>
      </c>
      <c r="Z785" t="s">
        <v>29</v>
      </c>
      <c r="AA785" t="s">
        <v>30</v>
      </c>
      <c r="AB785" t="s">
        <v>39</v>
      </c>
    </row>
    <row r="786" spans="1:28" outlineLevel="1" x14ac:dyDescent="0.45">
      <c r="A786">
        <v>2760479000</v>
      </c>
      <c r="B786" s="1">
        <v>44334</v>
      </c>
      <c r="C786" t="s">
        <v>1607</v>
      </c>
      <c r="D786" t="s">
        <v>1608</v>
      </c>
      <c r="E786" t="s">
        <v>154</v>
      </c>
      <c r="F786" t="s">
        <v>5651</v>
      </c>
      <c r="G786" t="s">
        <v>5885</v>
      </c>
      <c r="H786" s="9">
        <v>4461</v>
      </c>
      <c r="J786" t="s">
        <v>28</v>
      </c>
      <c r="K786" t="s">
        <v>30</v>
      </c>
      <c r="L786" t="s">
        <v>173</v>
      </c>
      <c r="M786" t="s">
        <v>29</v>
      </c>
      <c r="N786" t="s">
        <v>29</v>
      </c>
      <c r="O786" t="s">
        <v>29</v>
      </c>
      <c r="P786" t="s">
        <v>30</v>
      </c>
      <c r="Q786" t="s">
        <v>29</v>
      </c>
      <c r="R786" t="s">
        <v>29</v>
      </c>
      <c r="S786" t="s">
        <v>30</v>
      </c>
      <c r="T786" t="s">
        <v>29</v>
      </c>
      <c r="U786" t="s">
        <v>29</v>
      </c>
      <c r="V786" t="s">
        <v>29</v>
      </c>
      <c r="W786" t="s">
        <v>31</v>
      </c>
      <c r="X786" t="s">
        <v>30</v>
      </c>
      <c r="Y786" t="s">
        <v>30</v>
      </c>
      <c r="Z786" t="s">
        <v>29</v>
      </c>
      <c r="AA786" t="s">
        <v>30</v>
      </c>
      <c r="AB786" t="s">
        <v>1609</v>
      </c>
    </row>
    <row r="787" spans="1:28" outlineLevel="1" x14ac:dyDescent="0.45">
      <c r="A787">
        <v>7620108903</v>
      </c>
      <c r="B787" s="1">
        <v>44323</v>
      </c>
      <c r="C787" t="s">
        <v>3520</v>
      </c>
      <c r="D787" t="s">
        <v>3521</v>
      </c>
      <c r="E787" t="s">
        <v>154</v>
      </c>
      <c r="F787" t="s">
        <v>5651</v>
      </c>
      <c r="G787" t="s">
        <v>5750</v>
      </c>
      <c r="H787" s="9">
        <v>4370</v>
      </c>
      <c r="J787" t="s">
        <v>28</v>
      </c>
      <c r="K787" t="s">
        <v>30</v>
      </c>
      <c r="L787" t="s">
        <v>173</v>
      </c>
      <c r="M787" t="s">
        <v>29</v>
      </c>
      <c r="N787" t="s">
        <v>29</v>
      </c>
      <c r="O787" t="s">
        <v>29</v>
      </c>
      <c r="P787" t="s">
        <v>29</v>
      </c>
      <c r="Q787" t="s">
        <v>29</v>
      </c>
      <c r="R787" t="s">
        <v>29</v>
      </c>
      <c r="S787" t="s">
        <v>30</v>
      </c>
      <c r="T787" t="s">
        <v>30</v>
      </c>
      <c r="U787" t="s">
        <v>29</v>
      </c>
      <c r="V787" t="s">
        <v>30</v>
      </c>
      <c r="W787" t="s">
        <v>31</v>
      </c>
      <c r="X787" t="s">
        <v>29</v>
      </c>
      <c r="Y787" t="s">
        <v>30</v>
      </c>
      <c r="Z787" t="s">
        <v>29</v>
      </c>
      <c r="AA787" t="s">
        <v>29</v>
      </c>
      <c r="AB787" t="s">
        <v>59</v>
      </c>
    </row>
    <row r="788" spans="1:28" outlineLevel="1" x14ac:dyDescent="0.45">
      <c r="A788">
        <v>7634938906</v>
      </c>
      <c r="B788" s="1">
        <v>44323</v>
      </c>
      <c r="C788" t="s">
        <v>3605</v>
      </c>
      <c r="D788" t="s">
        <v>3606</v>
      </c>
      <c r="E788" t="s">
        <v>154</v>
      </c>
      <c r="F788" t="s">
        <v>5651</v>
      </c>
      <c r="G788" t="s">
        <v>5668</v>
      </c>
      <c r="H788" s="9">
        <v>3829.71</v>
      </c>
      <c r="J788" t="s">
        <v>28</v>
      </c>
      <c r="K788" t="s">
        <v>29</v>
      </c>
      <c r="L788" t="s">
        <v>173</v>
      </c>
      <c r="M788" t="s">
        <v>29</v>
      </c>
      <c r="N788" t="s">
        <v>29</v>
      </c>
      <c r="O788" t="s">
        <v>29</v>
      </c>
      <c r="P788" t="s">
        <v>29</v>
      </c>
      <c r="Q788" t="s">
        <v>29</v>
      </c>
      <c r="R788" t="s">
        <v>29</v>
      </c>
      <c r="S788" t="s">
        <v>30</v>
      </c>
      <c r="T788" t="s">
        <v>30</v>
      </c>
      <c r="U788" t="s">
        <v>29</v>
      </c>
      <c r="V788" t="s">
        <v>30</v>
      </c>
      <c r="W788" t="s">
        <v>31</v>
      </c>
      <c r="X788" t="s">
        <v>29</v>
      </c>
      <c r="Y788" t="s">
        <v>30</v>
      </c>
      <c r="Z788" t="s">
        <v>29</v>
      </c>
      <c r="AA788" t="s">
        <v>29</v>
      </c>
      <c r="AB788" t="s">
        <v>59</v>
      </c>
    </row>
    <row r="789" spans="1:28" outlineLevel="1" x14ac:dyDescent="0.45">
      <c r="A789">
        <v>1107149009</v>
      </c>
      <c r="B789" s="1">
        <v>44329</v>
      </c>
      <c r="C789" t="s">
        <v>475</v>
      </c>
      <c r="D789" t="s">
        <v>476</v>
      </c>
      <c r="E789" t="s">
        <v>154</v>
      </c>
      <c r="F789" t="s">
        <v>5651</v>
      </c>
      <c r="G789" t="s">
        <v>5728</v>
      </c>
      <c r="H789" s="9">
        <v>2981.84</v>
      </c>
      <c r="J789" t="s">
        <v>28</v>
      </c>
      <c r="K789" t="s">
        <v>29</v>
      </c>
      <c r="L789" t="s">
        <v>173</v>
      </c>
      <c r="M789" t="s">
        <v>29</v>
      </c>
      <c r="N789" t="s">
        <v>29</v>
      </c>
      <c r="O789" t="s">
        <v>29</v>
      </c>
      <c r="P789" t="s">
        <v>29</v>
      </c>
      <c r="Q789" t="s">
        <v>30</v>
      </c>
      <c r="R789" t="s">
        <v>29</v>
      </c>
      <c r="S789" t="s">
        <v>30</v>
      </c>
      <c r="T789" t="s">
        <v>29</v>
      </c>
      <c r="U789" t="s">
        <v>30</v>
      </c>
      <c r="V789" t="s">
        <v>29</v>
      </c>
      <c r="W789" t="s">
        <v>31</v>
      </c>
      <c r="X789" t="s">
        <v>29</v>
      </c>
      <c r="Y789" t="s">
        <v>29</v>
      </c>
      <c r="Z789" t="s">
        <v>29</v>
      </c>
      <c r="AA789" t="s">
        <v>30</v>
      </c>
      <c r="AB789" t="s">
        <v>113</v>
      </c>
    </row>
    <row r="790" spans="1:28" outlineLevel="1" x14ac:dyDescent="0.45">
      <c r="A790">
        <v>7588998900</v>
      </c>
      <c r="B790" s="1">
        <v>44323</v>
      </c>
      <c r="C790" t="s">
        <v>3331</v>
      </c>
      <c r="D790" t="s">
        <v>3332</v>
      </c>
      <c r="E790" t="s">
        <v>154</v>
      </c>
      <c r="F790" t="s">
        <v>5651</v>
      </c>
      <c r="G790" t="s">
        <v>5885</v>
      </c>
      <c r="H790" s="9">
        <v>2850.86</v>
      </c>
      <c r="J790" t="s">
        <v>28</v>
      </c>
      <c r="K790" t="s">
        <v>30</v>
      </c>
      <c r="L790" t="s">
        <v>173</v>
      </c>
      <c r="M790" t="s">
        <v>29</v>
      </c>
      <c r="N790" t="s">
        <v>29</v>
      </c>
      <c r="O790" t="s">
        <v>29</v>
      </c>
      <c r="P790" t="s">
        <v>29</v>
      </c>
      <c r="Q790" t="s">
        <v>30</v>
      </c>
      <c r="R790" t="s">
        <v>30</v>
      </c>
      <c r="S790" t="s">
        <v>30</v>
      </c>
      <c r="T790" t="s">
        <v>29</v>
      </c>
      <c r="U790" t="s">
        <v>29</v>
      </c>
      <c r="V790" t="s">
        <v>29</v>
      </c>
      <c r="W790" t="s">
        <v>49</v>
      </c>
      <c r="X790" t="s">
        <v>30</v>
      </c>
      <c r="Y790" t="s">
        <v>29</v>
      </c>
      <c r="Z790" t="s">
        <v>29</v>
      </c>
      <c r="AA790" t="s">
        <v>30</v>
      </c>
      <c r="AB790" t="s">
        <v>39</v>
      </c>
    </row>
    <row r="791" spans="1:28" outlineLevel="1" x14ac:dyDescent="0.45">
      <c r="A791">
        <v>8607219004</v>
      </c>
      <c r="B791" s="1">
        <v>44343</v>
      </c>
      <c r="C791" t="s">
        <v>4278</v>
      </c>
      <c r="D791" t="s">
        <v>4279</v>
      </c>
      <c r="E791" t="s">
        <v>154</v>
      </c>
      <c r="F791" t="s">
        <v>5651</v>
      </c>
      <c r="G791" t="s">
        <v>5885</v>
      </c>
      <c r="H791" s="9">
        <v>2542.96</v>
      </c>
      <c r="J791" t="s">
        <v>28</v>
      </c>
      <c r="K791" t="s">
        <v>30</v>
      </c>
      <c r="L791" t="s">
        <v>173</v>
      </c>
      <c r="M791" t="s">
        <v>29</v>
      </c>
      <c r="N791" t="s">
        <v>30</v>
      </c>
      <c r="O791" t="s">
        <v>29</v>
      </c>
      <c r="P791" t="s">
        <v>30</v>
      </c>
      <c r="Q791" t="s">
        <v>30</v>
      </c>
      <c r="R791" t="s">
        <v>30</v>
      </c>
      <c r="S791" t="s">
        <v>30</v>
      </c>
      <c r="T791" t="s">
        <v>30</v>
      </c>
      <c r="U791" t="s">
        <v>30</v>
      </c>
      <c r="V791" t="s">
        <v>30</v>
      </c>
      <c r="W791" t="s">
        <v>40</v>
      </c>
      <c r="X791" t="s">
        <v>30</v>
      </c>
      <c r="Y791" t="s">
        <v>30</v>
      </c>
      <c r="Z791" t="s">
        <v>29</v>
      </c>
      <c r="AA791" t="s">
        <v>30</v>
      </c>
      <c r="AB791" t="s">
        <v>32</v>
      </c>
    </row>
    <row r="792" spans="1:28" outlineLevel="1" x14ac:dyDescent="0.45">
      <c r="A792">
        <v>2696729008</v>
      </c>
      <c r="B792" s="1">
        <v>44334</v>
      </c>
      <c r="C792" t="s">
        <v>1299</v>
      </c>
      <c r="D792" t="s">
        <v>1300</v>
      </c>
      <c r="E792" t="s">
        <v>154</v>
      </c>
      <c r="F792" t="s">
        <v>5651</v>
      </c>
      <c r="G792" t="s">
        <v>5728</v>
      </c>
      <c r="H792" s="9">
        <v>2295</v>
      </c>
      <c r="J792" t="s">
        <v>28</v>
      </c>
      <c r="K792" t="s">
        <v>29</v>
      </c>
      <c r="L792" t="s">
        <v>173</v>
      </c>
      <c r="M792" t="s">
        <v>29</v>
      </c>
      <c r="N792" t="s">
        <v>30</v>
      </c>
      <c r="O792" t="s">
        <v>29</v>
      </c>
      <c r="P792" t="s">
        <v>29</v>
      </c>
      <c r="Q792" t="s">
        <v>29</v>
      </c>
      <c r="R792" t="s">
        <v>30</v>
      </c>
      <c r="S792" t="s">
        <v>30</v>
      </c>
      <c r="T792" t="s">
        <v>30</v>
      </c>
      <c r="U792" t="s">
        <v>30</v>
      </c>
      <c r="V792" t="s">
        <v>30</v>
      </c>
      <c r="W792" t="s">
        <v>60</v>
      </c>
      <c r="X792" t="s">
        <v>29</v>
      </c>
      <c r="Y792" t="s">
        <v>29</v>
      </c>
      <c r="Z792" t="s">
        <v>29</v>
      </c>
      <c r="AA792" t="s">
        <v>30</v>
      </c>
      <c r="AB792" t="s">
        <v>228</v>
      </c>
    </row>
    <row r="793" spans="1:28" outlineLevel="1" x14ac:dyDescent="0.45">
      <c r="A793">
        <v>7555559004</v>
      </c>
      <c r="B793" s="1">
        <v>44341</v>
      </c>
      <c r="C793" t="s">
        <v>3067</v>
      </c>
      <c r="D793" t="s">
        <v>3068</v>
      </c>
      <c r="E793" t="s">
        <v>154</v>
      </c>
      <c r="F793" t="s">
        <v>5651</v>
      </c>
      <c r="G793" t="s">
        <v>5888</v>
      </c>
      <c r="H793" s="9">
        <v>2144</v>
      </c>
      <c r="J793" t="s">
        <v>28</v>
      </c>
      <c r="K793" t="s">
        <v>29</v>
      </c>
      <c r="L793" t="s">
        <v>173</v>
      </c>
      <c r="M793" t="s">
        <v>29</v>
      </c>
      <c r="N793" t="s">
        <v>29</v>
      </c>
      <c r="O793" t="s">
        <v>29</v>
      </c>
      <c r="P793" t="s">
        <v>30</v>
      </c>
      <c r="Q793" t="s">
        <v>30</v>
      </c>
      <c r="R793" t="s">
        <v>29</v>
      </c>
      <c r="S793" t="s">
        <v>30</v>
      </c>
      <c r="T793" t="s">
        <v>30</v>
      </c>
      <c r="U793" t="s">
        <v>30</v>
      </c>
      <c r="V793" t="s">
        <v>30</v>
      </c>
      <c r="W793" t="s">
        <v>229</v>
      </c>
      <c r="X793" t="s">
        <v>30</v>
      </c>
      <c r="Y793" t="s">
        <v>29</v>
      </c>
      <c r="Z793" t="s">
        <v>29</v>
      </c>
      <c r="AA793" t="s">
        <v>30</v>
      </c>
      <c r="AB793" t="s">
        <v>39</v>
      </c>
    </row>
    <row r="794" spans="1:28" outlineLevel="1" x14ac:dyDescent="0.45">
      <c r="A794">
        <v>7524589010</v>
      </c>
      <c r="B794" s="1">
        <v>44341</v>
      </c>
      <c r="C794" t="s">
        <v>2707</v>
      </c>
      <c r="D794" t="s">
        <v>2708</v>
      </c>
      <c r="E794" t="s">
        <v>154</v>
      </c>
      <c r="F794" t="s">
        <v>5651</v>
      </c>
      <c r="G794" t="s">
        <v>5810</v>
      </c>
      <c r="H794" s="9">
        <v>1614.5</v>
      </c>
      <c r="J794" t="s">
        <v>28</v>
      </c>
      <c r="K794" t="s">
        <v>30</v>
      </c>
      <c r="L794" t="s">
        <v>275</v>
      </c>
      <c r="M794" t="s">
        <v>29</v>
      </c>
      <c r="N794" t="s">
        <v>29</v>
      </c>
      <c r="O794" t="s">
        <v>29</v>
      </c>
      <c r="P794" t="s">
        <v>30</v>
      </c>
      <c r="Q794" t="s">
        <v>30</v>
      </c>
      <c r="R794" t="s">
        <v>30</v>
      </c>
      <c r="S794" t="s">
        <v>29</v>
      </c>
      <c r="T794" t="s">
        <v>30</v>
      </c>
      <c r="U794" t="s">
        <v>30</v>
      </c>
      <c r="V794" t="s">
        <v>30</v>
      </c>
      <c r="W794" t="s">
        <v>31</v>
      </c>
      <c r="X794" t="s">
        <v>30</v>
      </c>
      <c r="Y794" t="s">
        <v>29</v>
      </c>
      <c r="Z794" t="s">
        <v>29</v>
      </c>
      <c r="AA794" t="s">
        <v>30</v>
      </c>
      <c r="AB794" t="s">
        <v>32</v>
      </c>
    </row>
    <row r="795" spans="1:28" outlineLevel="1" x14ac:dyDescent="0.45">
      <c r="A795">
        <v>7662498902</v>
      </c>
      <c r="B795" s="1">
        <v>44323</v>
      </c>
      <c r="C795" t="s">
        <v>3775</v>
      </c>
      <c r="D795" t="s">
        <v>476</v>
      </c>
      <c r="E795" t="s">
        <v>154</v>
      </c>
      <c r="F795" t="s">
        <v>5651</v>
      </c>
      <c r="G795" t="s">
        <v>5728</v>
      </c>
      <c r="H795" s="9">
        <v>1572.55</v>
      </c>
      <c r="J795" t="s">
        <v>28</v>
      </c>
      <c r="K795" t="s">
        <v>29</v>
      </c>
      <c r="L795" t="s">
        <v>173</v>
      </c>
      <c r="M795" t="s">
        <v>29</v>
      </c>
      <c r="N795" t="s">
        <v>29</v>
      </c>
      <c r="O795" t="s">
        <v>29</v>
      </c>
      <c r="P795" t="s">
        <v>29</v>
      </c>
      <c r="Q795" t="s">
        <v>30</v>
      </c>
      <c r="R795" t="s">
        <v>30</v>
      </c>
      <c r="S795" t="s">
        <v>29</v>
      </c>
      <c r="T795" t="s">
        <v>29</v>
      </c>
      <c r="U795" t="s">
        <v>30</v>
      </c>
      <c r="V795" t="s">
        <v>29</v>
      </c>
      <c r="W795" t="s">
        <v>60</v>
      </c>
      <c r="X795" t="s">
        <v>29</v>
      </c>
      <c r="Y795" t="s">
        <v>29</v>
      </c>
      <c r="Z795" t="s">
        <v>29</v>
      </c>
      <c r="AA795" t="s">
        <v>30</v>
      </c>
      <c r="AB795" t="s">
        <v>45</v>
      </c>
    </row>
    <row r="796" spans="1:28" outlineLevel="1" x14ac:dyDescent="0.45">
      <c r="A796">
        <v>9924299004</v>
      </c>
      <c r="B796" s="1">
        <v>44351</v>
      </c>
      <c r="C796" t="s">
        <v>5463</v>
      </c>
      <c r="D796" t="s">
        <v>5464</v>
      </c>
      <c r="E796" t="s">
        <v>657</v>
      </c>
      <c r="F796" t="s">
        <v>5651</v>
      </c>
      <c r="G796" t="s">
        <v>5801</v>
      </c>
      <c r="H796" s="9">
        <v>1102573</v>
      </c>
      <c r="J796" t="s">
        <v>42</v>
      </c>
      <c r="K796" t="s">
        <v>30</v>
      </c>
      <c r="L796" t="s">
        <v>127</v>
      </c>
      <c r="M796" t="s">
        <v>29</v>
      </c>
      <c r="N796" t="s">
        <v>30</v>
      </c>
      <c r="O796" t="s">
        <v>29</v>
      </c>
      <c r="P796" t="s">
        <v>30</v>
      </c>
      <c r="Q796" t="s">
        <v>30</v>
      </c>
      <c r="R796" t="s">
        <v>30</v>
      </c>
      <c r="S796" t="s">
        <v>30</v>
      </c>
      <c r="T796" t="s">
        <v>30</v>
      </c>
      <c r="U796" t="s">
        <v>30</v>
      </c>
      <c r="V796" t="s">
        <v>30</v>
      </c>
      <c r="W796" t="s">
        <v>33</v>
      </c>
      <c r="X796" t="s">
        <v>30</v>
      </c>
      <c r="Y796" t="s">
        <v>29</v>
      </c>
      <c r="Z796" t="s">
        <v>29</v>
      </c>
      <c r="AA796" t="s">
        <v>29</v>
      </c>
      <c r="AB796" t="s">
        <v>32</v>
      </c>
    </row>
    <row r="797" spans="1:28" outlineLevel="1" x14ac:dyDescent="0.45">
      <c r="A797">
        <v>2335149005</v>
      </c>
      <c r="B797" s="1">
        <v>44331</v>
      </c>
      <c r="C797" t="s">
        <v>865</v>
      </c>
      <c r="D797" t="s">
        <v>866</v>
      </c>
      <c r="E797" t="s">
        <v>657</v>
      </c>
      <c r="F797" t="s">
        <v>5651</v>
      </c>
      <c r="G797" t="s">
        <v>5801</v>
      </c>
      <c r="H797" s="9">
        <v>756933</v>
      </c>
      <c r="J797" t="s">
        <v>42</v>
      </c>
      <c r="K797" t="s">
        <v>30</v>
      </c>
      <c r="L797" t="s">
        <v>127</v>
      </c>
      <c r="M797" t="s">
        <v>29</v>
      </c>
      <c r="N797" t="s">
        <v>30</v>
      </c>
      <c r="O797" t="s">
        <v>29</v>
      </c>
      <c r="P797" t="s">
        <v>30</v>
      </c>
      <c r="Q797" t="s">
        <v>30</v>
      </c>
      <c r="R797" t="s">
        <v>30</v>
      </c>
      <c r="S797" t="s">
        <v>30</v>
      </c>
      <c r="T797" t="s">
        <v>29</v>
      </c>
      <c r="U797" t="s">
        <v>30</v>
      </c>
      <c r="V797" t="s">
        <v>30</v>
      </c>
      <c r="W797" t="s">
        <v>40</v>
      </c>
      <c r="X797" t="s">
        <v>30</v>
      </c>
      <c r="Y797" t="s">
        <v>30</v>
      </c>
      <c r="Z797" t="s">
        <v>29</v>
      </c>
      <c r="AA797" t="s">
        <v>30</v>
      </c>
      <c r="AB797" t="s">
        <v>32</v>
      </c>
    </row>
    <row r="798" spans="1:28" outlineLevel="1" x14ac:dyDescent="0.45">
      <c r="A798">
        <v>9953539003</v>
      </c>
      <c r="B798" s="1">
        <v>44354</v>
      </c>
      <c r="C798" t="s">
        <v>5581</v>
      </c>
      <c r="D798" t="s">
        <v>5582</v>
      </c>
      <c r="E798" t="s">
        <v>657</v>
      </c>
      <c r="F798" t="s">
        <v>5651</v>
      </c>
      <c r="G798" t="s">
        <v>5801</v>
      </c>
      <c r="H798" s="9">
        <v>469016</v>
      </c>
      <c r="I798" t="s">
        <v>246</v>
      </c>
      <c r="J798" t="s">
        <v>42</v>
      </c>
      <c r="K798" t="s">
        <v>30</v>
      </c>
      <c r="L798" t="s">
        <v>127</v>
      </c>
      <c r="M798" t="s">
        <v>30</v>
      </c>
      <c r="N798" t="s">
        <v>30</v>
      </c>
      <c r="O798" t="s">
        <v>30</v>
      </c>
      <c r="P798" t="s">
        <v>30</v>
      </c>
      <c r="Q798" t="s">
        <v>30</v>
      </c>
      <c r="R798" t="s">
        <v>30</v>
      </c>
      <c r="S798" t="s">
        <v>30</v>
      </c>
      <c r="T798" t="s">
        <v>30</v>
      </c>
      <c r="U798" t="s">
        <v>30</v>
      </c>
      <c r="V798" t="s">
        <v>30</v>
      </c>
      <c r="W798" t="s">
        <v>40</v>
      </c>
      <c r="X798" t="s">
        <v>30</v>
      </c>
      <c r="Y798" t="s">
        <v>29</v>
      </c>
      <c r="Z798" t="s">
        <v>29</v>
      </c>
      <c r="AA798" t="s">
        <v>29</v>
      </c>
      <c r="AB798" t="s">
        <v>32</v>
      </c>
    </row>
    <row r="799" spans="1:28" outlineLevel="1" x14ac:dyDescent="0.45">
      <c r="A799">
        <v>7615138907</v>
      </c>
      <c r="B799" s="1">
        <v>44323</v>
      </c>
      <c r="C799" t="s">
        <v>3489</v>
      </c>
      <c r="D799" t="s">
        <v>3490</v>
      </c>
      <c r="E799" t="s">
        <v>657</v>
      </c>
      <c r="F799" t="s">
        <v>5651</v>
      </c>
      <c r="G799" t="s">
        <v>5801</v>
      </c>
      <c r="H799" s="9">
        <v>147907</v>
      </c>
      <c r="J799" t="s">
        <v>42</v>
      </c>
      <c r="K799" t="s">
        <v>30</v>
      </c>
      <c r="L799" t="s">
        <v>127</v>
      </c>
      <c r="M799" t="s">
        <v>29</v>
      </c>
      <c r="N799" t="s">
        <v>29</v>
      </c>
      <c r="O799" t="s">
        <v>29</v>
      </c>
      <c r="P799" t="s">
        <v>30</v>
      </c>
      <c r="Q799" t="s">
        <v>29</v>
      </c>
      <c r="R799" t="s">
        <v>30</v>
      </c>
      <c r="S799" t="s">
        <v>30</v>
      </c>
      <c r="T799" t="s">
        <v>30</v>
      </c>
      <c r="U799" t="s">
        <v>30</v>
      </c>
      <c r="V799" t="s">
        <v>30</v>
      </c>
      <c r="W799" t="s">
        <v>31</v>
      </c>
      <c r="X799" t="s">
        <v>30</v>
      </c>
      <c r="Y799" t="s">
        <v>30</v>
      </c>
      <c r="Z799" t="s">
        <v>29</v>
      </c>
      <c r="AA799" t="s">
        <v>30</v>
      </c>
      <c r="AB799" t="s">
        <v>32</v>
      </c>
    </row>
    <row r="800" spans="1:28" outlineLevel="1" x14ac:dyDescent="0.45">
      <c r="A800">
        <v>8983659000</v>
      </c>
      <c r="B800" s="1">
        <v>44345</v>
      </c>
      <c r="C800" t="s">
        <v>5151</v>
      </c>
      <c r="D800" t="s">
        <v>5152</v>
      </c>
      <c r="E800" t="s">
        <v>657</v>
      </c>
      <c r="F800" t="s">
        <v>5651</v>
      </c>
      <c r="G800" t="s">
        <v>5801</v>
      </c>
      <c r="H800" s="9">
        <v>17281.919999999998</v>
      </c>
      <c r="J800" t="s">
        <v>42</v>
      </c>
      <c r="K800" t="s">
        <v>30</v>
      </c>
      <c r="L800" t="s">
        <v>127</v>
      </c>
      <c r="M800" t="s">
        <v>29</v>
      </c>
      <c r="N800" t="s">
        <v>29</v>
      </c>
      <c r="O800" t="s">
        <v>29</v>
      </c>
      <c r="P800" t="s">
        <v>29</v>
      </c>
      <c r="Q800" t="s">
        <v>29</v>
      </c>
      <c r="R800" t="s">
        <v>29</v>
      </c>
      <c r="S800" t="s">
        <v>30</v>
      </c>
      <c r="T800" t="s">
        <v>29</v>
      </c>
      <c r="U800" t="s">
        <v>29</v>
      </c>
      <c r="V800" t="s">
        <v>29</v>
      </c>
      <c r="W800" t="s">
        <v>40</v>
      </c>
      <c r="X800" t="s">
        <v>30</v>
      </c>
      <c r="Y800" t="s">
        <v>29</v>
      </c>
      <c r="Z800" t="s">
        <v>29</v>
      </c>
      <c r="AA800" t="s">
        <v>29</v>
      </c>
      <c r="AB800" t="s">
        <v>32</v>
      </c>
    </row>
    <row r="801" spans="1:28" outlineLevel="1" x14ac:dyDescent="0.45">
      <c r="A801">
        <v>8616769007</v>
      </c>
      <c r="B801" s="1">
        <v>44343</v>
      </c>
      <c r="C801" t="s">
        <v>4334</v>
      </c>
      <c r="D801" t="s">
        <v>4335</v>
      </c>
      <c r="E801" t="s">
        <v>4336</v>
      </c>
      <c r="F801" t="s">
        <v>5651</v>
      </c>
      <c r="G801" t="s">
        <v>6029</v>
      </c>
      <c r="H801" s="9">
        <v>2750</v>
      </c>
      <c r="J801" t="s">
        <v>42</v>
      </c>
      <c r="K801" t="s">
        <v>30</v>
      </c>
      <c r="L801" t="s">
        <v>471</v>
      </c>
      <c r="M801" t="s">
        <v>30</v>
      </c>
      <c r="N801" t="s">
        <v>29</v>
      </c>
      <c r="O801" t="s">
        <v>29</v>
      </c>
      <c r="P801" t="s">
        <v>30</v>
      </c>
      <c r="Q801" t="s">
        <v>29</v>
      </c>
      <c r="R801" t="s">
        <v>30</v>
      </c>
      <c r="S801" t="s">
        <v>29</v>
      </c>
      <c r="T801" t="s">
        <v>29</v>
      </c>
      <c r="U801" t="s">
        <v>30</v>
      </c>
      <c r="V801" t="s">
        <v>29</v>
      </c>
      <c r="W801" t="s">
        <v>270</v>
      </c>
      <c r="X801" t="s">
        <v>30</v>
      </c>
      <c r="Y801" t="s">
        <v>29</v>
      </c>
      <c r="Z801" t="s">
        <v>29</v>
      </c>
      <c r="AA801" t="s">
        <v>29</v>
      </c>
      <c r="AB801" t="s">
        <v>45</v>
      </c>
    </row>
    <row r="802" spans="1:28" outlineLevel="1" x14ac:dyDescent="0.45">
      <c r="A802">
        <v>7898948902</v>
      </c>
      <c r="B802" s="1">
        <v>44327</v>
      </c>
      <c r="C802" t="s">
        <v>3997</v>
      </c>
      <c r="D802" t="s">
        <v>3998</v>
      </c>
      <c r="E802" t="s">
        <v>6017</v>
      </c>
      <c r="F802" t="s">
        <v>5651</v>
      </c>
      <c r="G802" t="s">
        <v>6018</v>
      </c>
      <c r="H802" s="9">
        <v>13360</v>
      </c>
      <c r="J802" t="s">
        <v>42</v>
      </c>
      <c r="K802" t="s">
        <v>29</v>
      </c>
      <c r="L802" t="s">
        <v>77</v>
      </c>
      <c r="M802" t="s">
        <v>30</v>
      </c>
      <c r="N802" t="s">
        <v>30</v>
      </c>
      <c r="O802" t="s">
        <v>29</v>
      </c>
      <c r="P802" t="s">
        <v>30</v>
      </c>
      <c r="Q802" t="s">
        <v>30</v>
      </c>
      <c r="R802" t="s">
        <v>30</v>
      </c>
      <c r="S802" t="s">
        <v>30</v>
      </c>
      <c r="T802" t="s">
        <v>30</v>
      </c>
      <c r="U802" t="s">
        <v>30</v>
      </c>
      <c r="V802" t="s">
        <v>30</v>
      </c>
      <c r="W802" t="s">
        <v>40</v>
      </c>
      <c r="X802" t="s">
        <v>29</v>
      </c>
      <c r="Y802" t="s">
        <v>30</v>
      </c>
      <c r="Z802" t="s">
        <v>29</v>
      </c>
      <c r="AA802" t="s">
        <v>29</v>
      </c>
      <c r="AB802" t="s">
        <v>32</v>
      </c>
    </row>
    <row r="803" spans="1:28" outlineLevel="1" x14ac:dyDescent="0.45">
      <c r="A803">
        <v>7640528908</v>
      </c>
      <c r="B803" s="1">
        <v>44323</v>
      </c>
      <c r="C803" t="s">
        <v>3635</v>
      </c>
      <c r="D803" t="s">
        <v>3636</v>
      </c>
      <c r="E803" t="s">
        <v>954</v>
      </c>
      <c r="F803" t="s">
        <v>5651</v>
      </c>
      <c r="G803" t="s">
        <v>5836</v>
      </c>
      <c r="H803" s="9">
        <v>170456.68</v>
      </c>
      <c r="J803" t="s">
        <v>42</v>
      </c>
      <c r="K803" t="s">
        <v>30</v>
      </c>
      <c r="L803" t="s">
        <v>88</v>
      </c>
      <c r="M803" t="s">
        <v>29</v>
      </c>
      <c r="N803" t="s">
        <v>30</v>
      </c>
      <c r="O803" t="s">
        <v>29</v>
      </c>
      <c r="P803" t="s">
        <v>30</v>
      </c>
      <c r="Q803" t="s">
        <v>30</v>
      </c>
      <c r="R803" t="s">
        <v>30</v>
      </c>
      <c r="S803" t="s">
        <v>30</v>
      </c>
      <c r="T803" t="s">
        <v>30</v>
      </c>
      <c r="U803" t="s">
        <v>30</v>
      </c>
      <c r="V803" t="s">
        <v>30</v>
      </c>
      <c r="W803" t="s">
        <v>40</v>
      </c>
      <c r="X803" t="s">
        <v>30</v>
      </c>
      <c r="Y803" t="s">
        <v>29</v>
      </c>
      <c r="Z803" t="s">
        <v>29</v>
      </c>
      <c r="AA803" t="s">
        <v>30</v>
      </c>
      <c r="AB803" t="s">
        <v>377</v>
      </c>
    </row>
    <row r="804" spans="1:28" outlineLevel="1" x14ac:dyDescent="0.45">
      <c r="A804">
        <v>9922389003</v>
      </c>
      <c r="B804" s="1">
        <v>44351</v>
      </c>
      <c r="C804" t="s">
        <v>5445</v>
      </c>
      <c r="D804" t="s">
        <v>5446</v>
      </c>
      <c r="E804" t="s">
        <v>954</v>
      </c>
      <c r="F804" t="s">
        <v>5651</v>
      </c>
      <c r="G804" t="s">
        <v>5814</v>
      </c>
      <c r="H804" s="9">
        <v>118063.02</v>
      </c>
      <c r="I804" t="s">
        <v>2524</v>
      </c>
      <c r="J804" t="s">
        <v>42</v>
      </c>
      <c r="K804" t="s">
        <v>29</v>
      </c>
      <c r="L804" t="s">
        <v>54</v>
      </c>
      <c r="M804" t="s">
        <v>29</v>
      </c>
      <c r="N804" t="s">
        <v>29</v>
      </c>
      <c r="O804" t="s">
        <v>29</v>
      </c>
      <c r="P804" t="s">
        <v>29</v>
      </c>
      <c r="Q804" t="s">
        <v>29</v>
      </c>
      <c r="R804" t="s">
        <v>29</v>
      </c>
      <c r="S804" t="s">
        <v>30</v>
      </c>
      <c r="T804" t="s">
        <v>30</v>
      </c>
      <c r="U804" t="s">
        <v>29</v>
      </c>
      <c r="V804" t="s">
        <v>30</v>
      </c>
      <c r="W804" t="s">
        <v>33</v>
      </c>
      <c r="X804" t="s">
        <v>29</v>
      </c>
      <c r="Y804" t="s">
        <v>29</v>
      </c>
      <c r="Z804" t="s">
        <v>29</v>
      </c>
      <c r="AA804" t="s">
        <v>29</v>
      </c>
      <c r="AB804" t="s">
        <v>32</v>
      </c>
    </row>
    <row r="805" spans="1:28" outlineLevel="1" x14ac:dyDescent="0.45">
      <c r="A805">
        <v>2356859005</v>
      </c>
      <c r="B805" s="1">
        <v>44331</v>
      </c>
      <c r="C805" t="s">
        <v>952</v>
      </c>
      <c r="D805" t="s">
        <v>953</v>
      </c>
      <c r="E805" t="s">
        <v>954</v>
      </c>
      <c r="F805" t="s">
        <v>5651</v>
      </c>
      <c r="G805" t="s">
        <v>5814</v>
      </c>
      <c r="H805" s="9">
        <v>115423.67999999999</v>
      </c>
      <c r="J805" t="s">
        <v>42</v>
      </c>
      <c r="K805" t="s">
        <v>29</v>
      </c>
      <c r="L805" t="s">
        <v>54</v>
      </c>
      <c r="M805" t="s">
        <v>30</v>
      </c>
      <c r="N805" t="s">
        <v>30</v>
      </c>
      <c r="O805" t="s">
        <v>30</v>
      </c>
      <c r="P805" t="s">
        <v>30</v>
      </c>
      <c r="Q805" t="s">
        <v>30</v>
      </c>
      <c r="R805" t="s">
        <v>30</v>
      </c>
      <c r="S805" t="s">
        <v>30</v>
      </c>
      <c r="T805" t="s">
        <v>30</v>
      </c>
      <c r="U805" t="s">
        <v>30</v>
      </c>
      <c r="V805" t="s">
        <v>30</v>
      </c>
      <c r="W805" t="s">
        <v>40</v>
      </c>
      <c r="X805" t="s">
        <v>29</v>
      </c>
      <c r="Y805" t="s">
        <v>30</v>
      </c>
      <c r="Z805" t="s">
        <v>29</v>
      </c>
      <c r="AA805" t="s">
        <v>29</v>
      </c>
      <c r="AB805" t="s">
        <v>32</v>
      </c>
    </row>
    <row r="806" spans="1:28" outlineLevel="1" x14ac:dyDescent="0.45">
      <c r="A806">
        <v>8896689000</v>
      </c>
      <c r="B806" s="1">
        <v>44345</v>
      </c>
      <c r="C806" t="s">
        <v>4756</v>
      </c>
      <c r="D806" t="s">
        <v>4757</v>
      </c>
      <c r="E806" t="s">
        <v>954</v>
      </c>
      <c r="F806" t="s">
        <v>5651</v>
      </c>
      <c r="G806" t="s">
        <v>5836</v>
      </c>
      <c r="H806" s="9">
        <v>72996.73</v>
      </c>
      <c r="J806" t="s">
        <v>42</v>
      </c>
      <c r="K806" t="s">
        <v>30</v>
      </c>
      <c r="L806" t="s">
        <v>88</v>
      </c>
      <c r="M806" t="s">
        <v>29</v>
      </c>
      <c r="N806" t="s">
        <v>29</v>
      </c>
      <c r="O806" t="s">
        <v>29</v>
      </c>
      <c r="P806" t="s">
        <v>29</v>
      </c>
      <c r="Q806" t="s">
        <v>29</v>
      </c>
      <c r="R806" t="s">
        <v>30</v>
      </c>
      <c r="S806" t="s">
        <v>30</v>
      </c>
      <c r="T806" t="s">
        <v>30</v>
      </c>
      <c r="U806" t="s">
        <v>29</v>
      </c>
      <c r="V806" t="s">
        <v>30</v>
      </c>
      <c r="W806" t="s">
        <v>40</v>
      </c>
      <c r="X806" t="s">
        <v>30</v>
      </c>
      <c r="Y806" t="s">
        <v>29</v>
      </c>
      <c r="Z806" t="s">
        <v>29</v>
      </c>
      <c r="AA806" t="s">
        <v>29</v>
      </c>
      <c r="AB806" t="s">
        <v>32</v>
      </c>
    </row>
    <row r="807" spans="1:28" outlineLevel="1" x14ac:dyDescent="0.45">
      <c r="A807">
        <v>8030079004</v>
      </c>
      <c r="B807" s="1">
        <v>44342</v>
      </c>
      <c r="C807" t="s">
        <v>4157</v>
      </c>
      <c r="D807" t="s">
        <v>4158</v>
      </c>
      <c r="E807" t="s">
        <v>954</v>
      </c>
      <c r="F807" t="s">
        <v>5651</v>
      </c>
      <c r="G807" t="s">
        <v>5836</v>
      </c>
      <c r="H807" s="9">
        <v>23970.6</v>
      </c>
      <c r="I807" t="s">
        <v>35</v>
      </c>
      <c r="J807" t="s">
        <v>42</v>
      </c>
      <c r="K807" t="s">
        <v>29</v>
      </c>
      <c r="L807" t="s">
        <v>88</v>
      </c>
      <c r="M807" t="s">
        <v>29</v>
      </c>
      <c r="N807" t="s">
        <v>29</v>
      </c>
      <c r="O807" t="s">
        <v>29</v>
      </c>
      <c r="P807" t="s">
        <v>30</v>
      </c>
      <c r="Q807" t="s">
        <v>30</v>
      </c>
      <c r="R807" t="s">
        <v>30</v>
      </c>
      <c r="S807" t="s">
        <v>30</v>
      </c>
      <c r="T807" t="s">
        <v>30</v>
      </c>
      <c r="U807" t="s">
        <v>30</v>
      </c>
      <c r="V807" t="s">
        <v>30</v>
      </c>
      <c r="W807" t="s">
        <v>40</v>
      </c>
      <c r="X807" t="s">
        <v>30</v>
      </c>
      <c r="Y807" t="s">
        <v>30</v>
      </c>
      <c r="Z807" t="s">
        <v>29</v>
      </c>
      <c r="AA807" t="s">
        <v>30</v>
      </c>
      <c r="AB807" t="s">
        <v>32</v>
      </c>
    </row>
    <row r="808" spans="1:28" outlineLevel="1" x14ac:dyDescent="0.45">
      <c r="A808">
        <v>7592478900</v>
      </c>
      <c r="B808" s="1">
        <v>44323</v>
      </c>
      <c r="C808" t="s">
        <v>3350</v>
      </c>
      <c r="D808" t="s">
        <v>3351</v>
      </c>
      <c r="E808" t="s">
        <v>954</v>
      </c>
      <c r="F808" t="s">
        <v>5651</v>
      </c>
      <c r="G808" t="s">
        <v>5836</v>
      </c>
      <c r="H808" s="9">
        <v>23215.67</v>
      </c>
      <c r="J808" t="s">
        <v>42</v>
      </c>
      <c r="K808" t="s">
        <v>29</v>
      </c>
      <c r="L808" t="s">
        <v>88</v>
      </c>
      <c r="M808" t="s">
        <v>29</v>
      </c>
      <c r="N808" t="s">
        <v>29</v>
      </c>
      <c r="O808" t="s">
        <v>29</v>
      </c>
      <c r="P808" t="s">
        <v>30</v>
      </c>
      <c r="Q808" t="s">
        <v>30</v>
      </c>
      <c r="R808" t="s">
        <v>30</v>
      </c>
      <c r="S808" t="s">
        <v>30</v>
      </c>
      <c r="T808" t="s">
        <v>30</v>
      </c>
      <c r="U808" t="s">
        <v>30</v>
      </c>
      <c r="V808" t="s">
        <v>30</v>
      </c>
      <c r="W808" t="s">
        <v>40</v>
      </c>
      <c r="X808" t="s">
        <v>30</v>
      </c>
      <c r="Y808" t="s">
        <v>29</v>
      </c>
      <c r="Z808" t="s">
        <v>29</v>
      </c>
      <c r="AA808" t="s">
        <v>30</v>
      </c>
      <c r="AB808" t="s">
        <v>32</v>
      </c>
    </row>
    <row r="809" spans="1:28" outlineLevel="1" x14ac:dyDescent="0.45">
      <c r="A809">
        <v>2473599009</v>
      </c>
      <c r="B809" s="1">
        <v>44332</v>
      </c>
      <c r="C809" t="s">
        <v>1096</v>
      </c>
      <c r="D809" t="s">
        <v>1097</v>
      </c>
      <c r="E809" t="s">
        <v>954</v>
      </c>
      <c r="F809" t="s">
        <v>5651</v>
      </c>
      <c r="G809" t="s">
        <v>5836</v>
      </c>
      <c r="H809" s="9">
        <v>19419</v>
      </c>
      <c r="I809" t="s">
        <v>35</v>
      </c>
      <c r="J809" t="s">
        <v>42</v>
      </c>
      <c r="K809" t="s">
        <v>30</v>
      </c>
      <c r="L809" t="s">
        <v>88</v>
      </c>
      <c r="M809" t="s">
        <v>29</v>
      </c>
      <c r="N809" t="s">
        <v>30</v>
      </c>
      <c r="O809" t="s">
        <v>29</v>
      </c>
      <c r="P809" t="s">
        <v>30</v>
      </c>
      <c r="Q809" t="s">
        <v>30</v>
      </c>
      <c r="R809" t="s">
        <v>30</v>
      </c>
      <c r="S809" t="s">
        <v>30</v>
      </c>
      <c r="T809" t="s">
        <v>30</v>
      </c>
      <c r="U809" t="s">
        <v>30</v>
      </c>
      <c r="V809" t="s">
        <v>30</v>
      </c>
      <c r="W809" t="s">
        <v>33</v>
      </c>
      <c r="X809" t="s">
        <v>30</v>
      </c>
      <c r="Y809" t="s">
        <v>30</v>
      </c>
      <c r="Z809" t="s">
        <v>29</v>
      </c>
      <c r="AA809" t="s">
        <v>29</v>
      </c>
      <c r="AB809" t="s">
        <v>32</v>
      </c>
    </row>
    <row r="810" spans="1:28" outlineLevel="1" x14ac:dyDescent="0.45">
      <c r="A810">
        <v>7663948908</v>
      </c>
      <c r="B810" s="1">
        <v>44323</v>
      </c>
      <c r="C810" t="s">
        <v>3779</v>
      </c>
      <c r="D810" t="s">
        <v>3780</v>
      </c>
      <c r="E810" t="s">
        <v>954</v>
      </c>
      <c r="F810" t="s">
        <v>5651</v>
      </c>
      <c r="G810" t="s">
        <v>5836</v>
      </c>
      <c r="H810" s="9">
        <v>18292</v>
      </c>
      <c r="J810" t="s">
        <v>42</v>
      </c>
      <c r="K810" t="s">
        <v>29</v>
      </c>
      <c r="L810" t="s">
        <v>88</v>
      </c>
      <c r="M810" t="s">
        <v>29</v>
      </c>
      <c r="N810" t="s">
        <v>29</v>
      </c>
      <c r="O810" t="s">
        <v>29</v>
      </c>
      <c r="P810" t="s">
        <v>29</v>
      </c>
      <c r="Q810" t="s">
        <v>29</v>
      </c>
      <c r="R810" t="s">
        <v>30</v>
      </c>
      <c r="S810" t="s">
        <v>29</v>
      </c>
      <c r="T810" t="s">
        <v>29</v>
      </c>
      <c r="U810" t="s">
        <v>29</v>
      </c>
      <c r="V810" t="s">
        <v>29</v>
      </c>
      <c r="W810" t="s">
        <v>60</v>
      </c>
      <c r="X810" t="s">
        <v>30</v>
      </c>
      <c r="Y810" t="s">
        <v>29</v>
      </c>
      <c r="Z810" t="s">
        <v>29</v>
      </c>
      <c r="AA810" t="s">
        <v>30</v>
      </c>
      <c r="AB810" t="s">
        <v>39</v>
      </c>
    </row>
    <row r="811" spans="1:28" outlineLevel="1" x14ac:dyDescent="0.45">
      <c r="A811">
        <v>5245579005</v>
      </c>
      <c r="B811" s="1">
        <v>44337</v>
      </c>
      <c r="C811" t="s">
        <v>2301</v>
      </c>
      <c r="D811" t="s">
        <v>2302</v>
      </c>
      <c r="E811" t="s">
        <v>954</v>
      </c>
      <c r="F811" t="s">
        <v>5651</v>
      </c>
      <c r="G811" t="s">
        <v>5836</v>
      </c>
      <c r="H811" s="9">
        <v>12243.96</v>
      </c>
      <c r="J811" t="s">
        <v>42</v>
      </c>
      <c r="K811" t="s">
        <v>29</v>
      </c>
      <c r="L811" t="s">
        <v>88</v>
      </c>
      <c r="M811" t="s">
        <v>30</v>
      </c>
      <c r="N811" t="s">
        <v>29</v>
      </c>
      <c r="O811" t="s">
        <v>29</v>
      </c>
      <c r="P811" t="s">
        <v>30</v>
      </c>
      <c r="Q811" t="s">
        <v>30</v>
      </c>
      <c r="R811" t="s">
        <v>30</v>
      </c>
      <c r="S811" t="s">
        <v>30</v>
      </c>
      <c r="T811" t="s">
        <v>30</v>
      </c>
      <c r="U811" t="s">
        <v>30</v>
      </c>
      <c r="V811" t="s">
        <v>30</v>
      </c>
      <c r="W811" t="s">
        <v>31</v>
      </c>
      <c r="X811" t="s">
        <v>30</v>
      </c>
      <c r="Y811" t="s">
        <v>29</v>
      </c>
      <c r="Z811" t="s">
        <v>29</v>
      </c>
      <c r="AA811" t="s">
        <v>30</v>
      </c>
      <c r="AB811" t="s">
        <v>45</v>
      </c>
    </row>
    <row r="812" spans="1:28" outlineLevel="1" x14ac:dyDescent="0.45">
      <c r="A812">
        <v>2723789000</v>
      </c>
      <c r="B812" s="1">
        <v>44334</v>
      </c>
      <c r="C812" t="s">
        <v>1439</v>
      </c>
      <c r="D812" t="s">
        <v>1440</v>
      </c>
      <c r="E812" t="s">
        <v>954</v>
      </c>
      <c r="F812" t="s">
        <v>5651</v>
      </c>
      <c r="G812" t="s">
        <v>5836</v>
      </c>
      <c r="H812" s="9">
        <v>9301</v>
      </c>
      <c r="J812" t="s">
        <v>42</v>
      </c>
      <c r="K812" t="s">
        <v>29</v>
      </c>
      <c r="L812" t="s">
        <v>88</v>
      </c>
      <c r="M812" t="s">
        <v>29</v>
      </c>
      <c r="N812" t="s">
        <v>30</v>
      </c>
      <c r="O812" t="s">
        <v>29</v>
      </c>
      <c r="P812" t="s">
        <v>30</v>
      </c>
      <c r="Q812" t="s">
        <v>29</v>
      </c>
      <c r="R812" t="s">
        <v>30</v>
      </c>
      <c r="S812" t="s">
        <v>29</v>
      </c>
      <c r="T812" t="s">
        <v>29</v>
      </c>
      <c r="U812" t="s">
        <v>30</v>
      </c>
      <c r="V812" t="s">
        <v>29</v>
      </c>
      <c r="W812" t="s">
        <v>270</v>
      </c>
      <c r="X812" t="s">
        <v>30</v>
      </c>
      <c r="Y812" t="s">
        <v>29</v>
      </c>
      <c r="Z812" t="s">
        <v>29</v>
      </c>
      <c r="AA812" t="s">
        <v>30</v>
      </c>
      <c r="AB812" t="s">
        <v>45</v>
      </c>
    </row>
    <row r="813" spans="1:28" outlineLevel="1" x14ac:dyDescent="0.45">
      <c r="A813">
        <v>4904239008</v>
      </c>
      <c r="B813" s="1">
        <v>44336</v>
      </c>
      <c r="C813" t="s">
        <v>2064</v>
      </c>
      <c r="D813" t="s">
        <v>2065</v>
      </c>
      <c r="E813" t="s">
        <v>1736</v>
      </c>
      <c r="F813" t="s">
        <v>5651</v>
      </c>
      <c r="G813" t="s">
        <v>5897</v>
      </c>
      <c r="H813" s="9">
        <v>513361</v>
      </c>
      <c r="J813" t="s">
        <v>28</v>
      </c>
      <c r="K813" t="s">
        <v>29</v>
      </c>
      <c r="L813" t="s">
        <v>150</v>
      </c>
      <c r="M813" t="s">
        <v>29</v>
      </c>
      <c r="N813" t="s">
        <v>30</v>
      </c>
      <c r="O813" t="s">
        <v>30</v>
      </c>
      <c r="P813" t="s">
        <v>30</v>
      </c>
      <c r="Q813" t="s">
        <v>30</v>
      </c>
      <c r="R813" t="s">
        <v>30</v>
      </c>
      <c r="S813" t="s">
        <v>30</v>
      </c>
      <c r="T813" t="s">
        <v>30</v>
      </c>
      <c r="U813" t="s">
        <v>30</v>
      </c>
      <c r="V813" t="s">
        <v>30</v>
      </c>
      <c r="W813" t="s">
        <v>31</v>
      </c>
      <c r="X813" t="s">
        <v>29</v>
      </c>
      <c r="Y813" t="s">
        <v>29</v>
      </c>
      <c r="Z813" t="s">
        <v>29</v>
      </c>
      <c r="AA813" t="s">
        <v>30</v>
      </c>
      <c r="AB813" t="s">
        <v>2066</v>
      </c>
    </row>
    <row r="814" spans="1:28" outlineLevel="1" x14ac:dyDescent="0.45">
      <c r="A814">
        <v>9919539010</v>
      </c>
      <c r="B814" s="1">
        <v>44351</v>
      </c>
      <c r="C814" t="s">
        <v>5436</v>
      </c>
      <c r="D814" t="s">
        <v>5437</v>
      </c>
      <c r="E814" t="s">
        <v>1736</v>
      </c>
      <c r="F814" t="s">
        <v>5651</v>
      </c>
      <c r="G814" t="s">
        <v>5897</v>
      </c>
      <c r="H814" s="9">
        <v>200385.21</v>
      </c>
      <c r="J814" t="s">
        <v>28</v>
      </c>
      <c r="K814" t="s">
        <v>29</v>
      </c>
      <c r="L814" t="s">
        <v>150</v>
      </c>
      <c r="M814" t="s">
        <v>30</v>
      </c>
      <c r="N814" t="s">
        <v>30</v>
      </c>
      <c r="O814" t="s">
        <v>29</v>
      </c>
      <c r="P814" t="s">
        <v>30</v>
      </c>
      <c r="Q814" t="s">
        <v>30</v>
      </c>
      <c r="R814" t="s">
        <v>30</v>
      </c>
      <c r="S814" t="s">
        <v>30</v>
      </c>
      <c r="T814" t="s">
        <v>30</v>
      </c>
      <c r="U814" t="s">
        <v>30</v>
      </c>
      <c r="V814" t="s">
        <v>30</v>
      </c>
      <c r="W814" t="s">
        <v>40</v>
      </c>
      <c r="X814" t="s">
        <v>29</v>
      </c>
      <c r="Y814" t="s">
        <v>29</v>
      </c>
      <c r="Z814" t="s">
        <v>29</v>
      </c>
      <c r="AA814" t="s">
        <v>29</v>
      </c>
      <c r="AB814" t="s">
        <v>32</v>
      </c>
    </row>
    <row r="815" spans="1:28" outlineLevel="1" x14ac:dyDescent="0.45">
      <c r="A815">
        <v>8859079006</v>
      </c>
      <c r="B815" s="1">
        <v>44345</v>
      </c>
      <c r="C815" t="s">
        <v>4550</v>
      </c>
      <c r="D815" t="s">
        <v>4551</v>
      </c>
      <c r="E815" t="s">
        <v>1736</v>
      </c>
      <c r="F815" t="s">
        <v>5651</v>
      </c>
      <c r="G815" t="s">
        <v>5897</v>
      </c>
      <c r="H815" s="9">
        <v>184765.49</v>
      </c>
      <c r="J815" t="s">
        <v>28</v>
      </c>
      <c r="K815" t="s">
        <v>29</v>
      </c>
      <c r="L815" t="s">
        <v>150</v>
      </c>
      <c r="M815" t="s">
        <v>29</v>
      </c>
      <c r="N815" t="s">
        <v>29</v>
      </c>
      <c r="O815" t="s">
        <v>29</v>
      </c>
      <c r="P815" t="s">
        <v>29</v>
      </c>
      <c r="Q815" t="s">
        <v>29</v>
      </c>
      <c r="R815" t="s">
        <v>30</v>
      </c>
      <c r="S815" t="s">
        <v>30</v>
      </c>
      <c r="T815" t="s">
        <v>30</v>
      </c>
      <c r="U815" t="s">
        <v>29</v>
      </c>
      <c r="V815" t="s">
        <v>30</v>
      </c>
      <c r="W815" t="s">
        <v>40</v>
      </c>
      <c r="X815" t="s">
        <v>29</v>
      </c>
      <c r="Y815" t="s">
        <v>29</v>
      </c>
      <c r="Z815" t="s">
        <v>29</v>
      </c>
      <c r="AA815" t="s">
        <v>29</v>
      </c>
      <c r="AB815" t="s">
        <v>32</v>
      </c>
    </row>
    <row r="816" spans="1:28" outlineLevel="1" x14ac:dyDescent="0.45">
      <c r="A816">
        <v>3688709007</v>
      </c>
      <c r="B816" s="1">
        <v>44335</v>
      </c>
      <c r="C816" t="s">
        <v>1734</v>
      </c>
      <c r="D816" t="s">
        <v>1735</v>
      </c>
      <c r="E816" t="s">
        <v>1736</v>
      </c>
      <c r="F816" t="s">
        <v>5651</v>
      </c>
      <c r="G816" t="s">
        <v>5897</v>
      </c>
      <c r="H816" s="9">
        <v>87051.7</v>
      </c>
      <c r="I816" t="s">
        <v>143</v>
      </c>
      <c r="J816" t="s">
        <v>28</v>
      </c>
      <c r="K816" t="s">
        <v>29</v>
      </c>
      <c r="L816" t="s">
        <v>150</v>
      </c>
      <c r="M816" t="s">
        <v>29</v>
      </c>
      <c r="N816" t="s">
        <v>30</v>
      </c>
      <c r="O816" t="s">
        <v>29</v>
      </c>
      <c r="P816" t="s">
        <v>30</v>
      </c>
      <c r="Q816" t="s">
        <v>30</v>
      </c>
      <c r="R816" t="s">
        <v>30</v>
      </c>
      <c r="S816" t="s">
        <v>30</v>
      </c>
      <c r="T816" t="s">
        <v>30</v>
      </c>
      <c r="U816" t="s">
        <v>30</v>
      </c>
      <c r="V816" t="s">
        <v>30</v>
      </c>
      <c r="W816" t="s">
        <v>270</v>
      </c>
      <c r="X816" t="s">
        <v>29</v>
      </c>
      <c r="Y816" t="s">
        <v>29</v>
      </c>
      <c r="Z816" t="s">
        <v>29</v>
      </c>
      <c r="AA816" t="s">
        <v>30</v>
      </c>
      <c r="AB816" t="s">
        <v>32</v>
      </c>
    </row>
    <row r="817" spans="1:28" outlineLevel="1" x14ac:dyDescent="0.45">
      <c r="A817">
        <v>8018669001</v>
      </c>
      <c r="B817" s="1">
        <v>44342</v>
      </c>
      <c r="C817" t="s">
        <v>4100</v>
      </c>
      <c r="D817" t="s">
        <v>4101</v>
      </c>
      <c r="E817" t="s">
        <v>1736</v>
      </c>
      <c r="F817" t="s">
        <v>5651</v>
      </c>
      <c r="G817" t="s">
        <v>5897</v>
      </c>
      <c r="H817" s="9">
        <v>85592</v>
      </c>
      <c r="J817" t="s">
        <v>28</v>
      </c>
      <c r="K817" t="s">
        <v>29</v>
      </c>
      <c r="L817" t="s">
        <v>150</v>
      </c>
      <c r="M817" t="s">
        <v>29</v>
      </c>
      <c r="N817" t="s">
        <v>30</v>
      </c>
      <c r="O817" t="s">
        <v>29</v>
      </c>
      <c r="P817" t="s">
        <v>30</v>
      </c>
      <c r="Q817" t="s">
        <v>30</v>
      </c>
      <c r="R817" t="s">
        <v>30</v>
      </c>
      <c r="S817" t="s">
        <v>30</v>
      </c>
      <c r="T817" t="s">
        <v>30</v>
      </c>
      <c r="U817" t="s">
        <v>30</v>
      </c>
      <c r="V817" t="s">
        <v>30</v>
      </c>
      <c r="W817" t="s">
        <v>33</v>
      </c>
      <c r="X817" t="s">
        <v>29</v>
      </c>
      <c r="Y817" t="s">
        <v>29</v>
      </c>
      <c r="Z817" t="s">
        <v>30</v>
      </c>
      <c r="AA817" t="s">
        <v>30</v>
      </c>
      <c r="AB817" t="s">
        <v>45</v>
      </c>
    </row>
    <row r="818" spans="1:28" outlineLevel="1" x14ac:dyDescent="0.45">
      <c r="A818">
        <v>8021019006</v>
      </c>
      <c r="B818" s="1">
        <v>44342</v>
      </c>
      <c r="C818" t="s">
        <v>4108</v>
      </c>
      <c r="D818" t="s">
        <v>4109</v>
      </c>
      <c r="E818" t="s">
        <v>1736</v>
      </c>
      <c r="F818" t="s">
        <v>5651</v>
      </c>
      <c r="G818" t="s">
        <v>5897</v>
      </c>
      <c r="H818" s="9">
        <v>85099</v>
      </c>
      <c r="J818" t="s">
        <v>28</v>
      </c>
      <c r="K818" t="s">
        <v>29</v>
      </c>
      <c r="L818" t="s">
        <v>150</v>
      </c>
      <c r="M818" t="s">
        <v>30</v>
      </c>
      <c r="N818" t="s">
        <v>30</v>
      </c>
      <c r="O818" t="s">
        <v>30</v>
      </c>
      <c r="P818" t="s">
        <v>30</v>
      </c>
      <c r="Q818" t="s">
        <v>30</v>
      </c>
      <c r="R818" t="s">
        <v>30</v>
      </c>
      <c r="S818" t="s">
        <v>30</v>
      </c>
      <c r="T818" t="s">
        <v>30</v>
      </c>
      <c r="U818" t="s">
        <v>30</v>
      </c>
      <c r="V818" t="s">
        <v>30</v>
      </c>
      <c r="W818" t="s">
        <v>31</v>
      </c>
      <c r="X818" t="s">
        <v>29</v>
      </c>
      <c r="Y818" t="s">
        <v>30</v>
      </c>
      <c r="Z818" t="s">
        <v>29</v>
      </c>
      <c r="AA818" t="s">
        <v>29</v>
      </c>
      <c r="AB818" t="s">
        <v>47</v>
      </c>
    </row>
    <row r="819" spans="1:28" outlineLevel="1" x14ac:dyDescent="0.45">
      <c r="A819">
        <v>9871959007</v>
      </c>
      <c r="B819" s="1">
        <v>44351</v>
      </c>
      <c r="C819" t="s">
        <v>5191</v>
      </c>
      <c r="D819" t="s">
        <v>5192</v>
      </c>
      <c r="E819" t="s">
        <v>1736</v>
      </c>
      <c r="F819" t="s">
        <v>5651</v>
      </c>
      <c r="G819" t="s">
        <v>5897</v>
      </c>
      <c r="H819" s="9">
        <v>55014</v>
      </c>
      <c r="J819" t="s">
        <v>28</v>
      </c>
      <c r="K819" t="s">
        <v>29</v>
      </c>
      <c r="L819" t="s">
        <v>150</v>
      </c>
      <c r="M819" t="s">
        <v>30</v>
      </c>
      <c r="N819" t="s">
        <v>30</v>
      </c>
      <c r="O819" t="s">
        <v>29</v>
      </c>
      <c r="P819" t="s">
        <v>30</v>
      </c>
      <c r="Q819" t="s">
        <v>30</v>
      </c>
      <c r="R819" t="s">
        <v>30</v>
      </c>
      <c r="S819" t="s">
        <v>30</v>
      </c>
      <c r="T819" t="s">
        <v>30</v>
      </c>
      <c r="U819" t="s">
        <v>30</v>
      </c>
      <c r="V819" t="s">
        <v>30</v>
      </c>
      <c r="W819" t="s">
        <v>40</v>
      </c>
      <c r="X819" t="s">
        <v>29</v>
      </c>
      <c r="Y819" t="s">
        <v>29</v>
      </c>
      <c r="Z819" t="s">
        <v>29</v>
      </c>
      <c r="AA819" t="s">
        <v>29</v>
      </c>
      <c r="AB819" t="s">
        <v>32</v>
      </c>
    </row>
    <row r="820" spans="1:28" outlineLevel="1" x14ac:dyDescent="0.45">
      <c r="A820">
        <v>8885239010</v>
      </c>
      <c r="B820" s="1">
        <v>44345</v>
      </c>
      <c r="C820" t="s">
        <v>4705</v>
      </c>
      <c r="D820" t="s">
        <v>4706</v>
      </c>
      <c r="E820" t="s">
        <v>1736</v>
      </c>
      <c r="F820" t="s">
        <v>5651</v>
      </c>
      <c r="G820" t="s">
        <v>5897</v>
      </c>
      <c r="H820" s="9">
        <v>52059.31</v>
      </c>
      <c r="J820" t="s">
        <v>28</v>
      </c>
      <c r="K820" t="s">
        <v>29</v>
      </c>
      <c r="L820" t="s">
        <v>150</v>
      </c>
      <c r="M820" t="s">
        <v>30</v>
      </c>
      <c r="N820" t="s">
        <v>30</v>
      </c>
      <c r="O820" t="s">
        <v>30</v>
      </c>
      <c r="P820" t="s">
        <v>30</v>
      </c>
      <c r="Q820" t="s">
        <v>30</v>
      </c>
      <c r="R820" t="s">
        <v>30</v>
      </c>
      <c r="S820" t="s">
        <v>30</v>
      </c>
      <c r="T820" t="s">
        <v>30</v>
      </c>
      <c r="U820" t="s">
        <v>30</v>
      </c>
      <c r="V820" t="s">
        <v>30</v>
      </c>
      <c r="W820" t="s">
        <v>40</v>
      </c>
      <c r="X820" t="s">
        <v>29</v>
      </c>
      <c r="Y820" t="s">
        <v>29</v>
      </c>
      <c r="Z820" t="s">
        <v>29</v>
      </c>
      <c r="AA820" t="s">
        <v>29</v>
      </c>
      <c r="AB820" t="s">
        <v>32</v>
      </c>
    </row>
    <row r="821" spans="1:28" outlineLevel="1" x14ac:dyDescent="0.45">
      <c r="A821">
        <v>8969759010</v>
      </c>
      <c r="B821" s="1">
        <v>44345</v>
      </c>
      <c r="C821" t="s">
        <v>5073</v>
      </c>
      <c r="D821" t="s">
        <v>4492</v>
      </c>
      <c r="E821" t="s">
        <v>1736</v>
      </c>
      <c r="F821" t="s">
        <v>5651</v>
      </c>
      <c r="G821" t="s">
        <v>5897</v>
      </c>
      <c r="H821" s="9">
        <v>50033</v>
      </c>
      <c r="I821" t="s">
        <v>35</v>
      </c>
      <c r="J821" t="s">
        <v>28</v>
      </c>
      <c r="K821" t="s">
        <v>29</v>
      </c>
      <c r="L821" t="s">
        <v>150</v>
      </c>
      <c r="M821" t="s">
        <v>29</v>
      </c>
      <c r="N821" t="s">
        <v>29</v>
      </c>
      <c r="O821" t="s">
        <v>30</v>
      </c>
      <c r="P821" t="s">
        <v>30</v>
      </c>
      <c r="Q821" t="s">
        <v>30</v>
      </c>
      <c r="R821" t="s">
        <v>30</v>
      </c>
      <c r="S821" t="s">
        <v>30</v>
      </c>
      <c r="T821" t="s">
        <v>30</v>
      </c>
      <c r="U821" t="s">
        <v>30</v>
      </c>
      <c r="V821" t="s">
        <v>30</v>
      </c>
      <c r="W821" t="s">
        <v>40</v>
      </c>
      <c r="X821" t="s">
        <v>29</v>
      </c>
      <c r="Y821" t="s">
        <v>29</v>
      </c>
      <c r="Z821" t="s">
        <v>29</v>
      </c>
      <c r="AA821" t="s">
        <v>29</v>
      </c>
      <c r="AB821" t="s">
        <v>32</v>
      </c>
    </row>
    <row r="822" spans="1:28" outlineLevel="1" x14ac:dyDescent="0.45">
      <c r="A822">
        <v>8849549001</v>
      </c>
      <c r="B822" s="1">
        <v>44345</v>
      </c>
      <c r="C822" t="s">
        <v>4491</v>
      </c>
      <c r="D822" t="s">
        <v>4492</v>
      </c>
      <c r="E822" t="s">
        <v>1736</v>
      </c>
      <c r="F822" t="s">
        <v>5651</v>
      </c>
      <c r="G822" t="s">
        <v>5897</v>
      </c>
      <c r="H822" s="9">
        <v>1158</v>
      </c>
      <c r="I822" t="s">
        <v>35</v>
      </c>
      <c r="J822" t="s">
        <v>28</v>
      </c>
      <c r="K822" t="s">
        <v>29</v>
      </c>
      <c r="L822" t="s">
        <v>150</v>
      </c>
      <c r="M822" t="s">
        <v>29</v>
      </c>
      <c r="N822" t="s">
        <v>29</v>
      </c>
      <c r="O822" t="s">
        <v>30</v>
      </c>
      <c r="P822" t="s">
        <v>30</v>
      </c>
      <c r="Q822" t="s">
        <v>30</v>
      </c>
      <c r="R822" t="s">
        <v>30</v>
      </c>
      <c r="S822" t="s">
        <v>30</v>
      </c>
      <c r="T822" t="s">
        <v>30</v>
      </c>
      <c r="U822" t="s">
        <v>30</v>
      </c>
      <c r="V822" t="s">
        <v>30</v>
      </c>
      <c r="W822" t="s">
        <v>31</v>
      </c>
      <c r="X822" t="s">
        <v>29</v>
      </c>
      <c r="Y822" t="s">
        <v>29</v>
      </c>
      <c r="Z822" t="s">
        <v>29</v>
      </c>
      <c r="AA822" t="s">
        <v>29</v>
      </c>
      <c r="AB822" t="s">
        <v>32</v>
      </c>
    </row>
    <row r="823" spans="1:28" outlineLevel="1" x14ac:dyDescent="0.45">
      <c r="A823">
        <v>2218529002</v>
      </c>
      <c r="B823" s="1">
        <v>44330</v>
      </c>
      <c r="C823" t="s">
        <v>636</v>
      </c>
      <c r="D823" t="s">
        <v>637</v>
      </c>
      <c r="E823" t="s">
        <v>104</v>
      </c>
      <c r="F823" t="s">
        <v>5651</v>
      </c>
      <c r="G823" t="s">
        <v>5761</v>
      </c>
      <c r="H823" s="9">
        <v>42286</v>
      </c>
      <c r="J823" t="s">
        <v>42</v>
      </c>
      <c r="K823" t="s">
        <v>29</v>
      </c>
      <c r="L823" t="s">
        <v>150</v>
      </c>
      <c r="M823" t="s">
        <v>30</v>
      </c>
      <c r="N823" t="s">
        <v>30</v>
      </c>
      <c r="O823" t="s">
        <v>29</v>
      </c>
      <c r="P823" t="s">
        <v>30</v>
      </c>
      <c r="Q823" t="s">
        <v>30</v>
      </c>
      <c r="R823" t="s">
        <v>30</v>
      </c>
      <c r="S823" t="s">
        <v>30</v>
      </c>
      <c r="T823" t="s">
        <v>30</v>
      </c>
      <c r="U823" t="s">
        <v>30</v>
      </c>
      <c r="V823" t="s">
        <v>30</v>
      </c>
      <c r="W823" t="s">
        <v>40</v>
      </c>
      <c r="X823" t="s">
        <v>29</v>
      </c>
      <c r="Y823" t="s">
        <v>30</v>
      </c>
      <c r="Z823" t="s">
        <v>29</v>
      </c>
      <c r="AA823" t="s">
        <v>29</v>
      </c>
      <c r="AB823" t="s">
        <v>32</v>
      </c>
    </row>
    <row r="824" spans="1:28" outlineLevel="1" x14ac:dyDescent="0.45">
      <c r="A824">
        <v>2321779005</v>
      </c>
      <c r="B824" s="1">
        <v>44331</v>
      </c>
      <c r="C824" t="s">
        <v>792</v>
      </c>
      <c r="D824" t="s">
        <v>793</v>
      </c>
      <c r="E824" t="s">
        <v>204</v>
      </c>
      <c r="F824" t="s">
        <v>5651</v>
      </c>
      <c r="G824" t="s">
        <v>5790</v>
      </c>
      <c r="H824" s="9">
        <v>306581</v>
      </c>
      <c r="J824" t="s">
        <v>42</v>
      </c>
      <c r="K824" t="s">
        <v>29</v>
      </c>
      <c r="L824" t="s">
        <v>54</v>
      </c>
      <c r="M824" t="s">
        <v>29</v>
      </c>
      <c r="N824" t="s">
        <v>30</v>
      </c>
      <c r="O824" t="s">
        <v>29</v>
      </c>
      <c r="P824" t="s">
        <v>30</v>
      </c>
      <c r="Q824" t="s">
        <v>30</v>
      </c>
      <c r="R824" t="s">
        <v>30</v>
      </c>
      <c r="S824" t="s">
        <v>30</v>
      </c>
      <c r="T824" t="s">
        <v>30</v>
      </c>
      <c r="U824" t="s">
        <v>30</v>
      </c>
      <c r="V824" t="s">
        <v>30</v>
      </c>
      <c r="W824" t="s">
        <v>33</v>
      </c>
      <c r="X824" t="s">
        <v>29</v>
      </c>
      <c r="Y824" t="s">
        <v>29</v>
      </c>
      <c r="Z824" t="s">
        <v>29</v>
      </c>
      <c r="AA824" t="s">
        <v>30</v>
      </c>
      <c r="AB824" t="s">
        <v>144</v>
      </c>
    </row>
    <row r="825" spans="1:28" outlineLevel="1" x14ac:dyDescent="0.45">
      <c r="A825">
        <v>7564889000</v>
      </c>
      <c r="B825" s="1">
        <v>44341</v>
      </c>
      <c r="C825" t="s">
        <v>3181</v>
      </c>
      <c r="D825" t="s">
        <v>3182</v>
      </c>
      <c r="E825" t="s">
        <v>204</v>
      </c>
      <c r="F825" t="s">
        <v>5651</v>
      </c>
      <c r="G825" t="s">
        <v>5790</v>
      </c>
      <c r="H825" s="9">
        <v>270831</v>
      </c>
      <c r="J825" t="s">
        <v>42</v>
      </c>
      <c r="K825" t="s">
        <v>29</v>
      </c>
      <c r="L825" t="s">
        <v>54</v>
      </c>
      <c r="M825" t="s">
        <v>30</v>
      </c>
      <c r="N825" t="s">
        <v>30</v>
      </c>
      <c r="O825" t="s">
        <v>30</v>
      </c>
      <c r="P825" t="s">
        <v>30</v>
      </c>
      <c r="Q825" t="s">
        <v>30</v>
      </c>
      <c r="R825" t="s">
        <v>30</v>
      </c>
      <c r="S825" t="s">
        <v>30</v>
      </c>
      <c r="T825" t="s">
        <v>30</v>
      </c>
      <c r="U825" t="s">
        <v>30</v>
      </c>
      <c r="V825" t="s">
        <v>30</v>
      </c>
      <c r="W825" t="s">
        <v>33</v>
      </c>
      <c r="X825" t="s">
        <v>29</v>
      </c>
      <c r="Y825" t="s">
        <v>30</v>
      </c>
      <c r="Z825" t="s">
        <v>29</v>
      </c>
      <c r="AA825" t="s">
        <v>29</v>
      </c>
      <c r="AB825" t="s">
        <v>32</v>
      </c>
    </row>
    <row r="826" spans="1:28" outlineLevel="1" x14ac:dyDescent="0.45">
      <c r="A826">
        <v>8611079002</v>
      </c>
      <c r="B826" s="1">
        <v>44343</v>
      </c>
      <c r="C826" t="s">
        <v>4298</v>
      </c>
      <c r="D826" t="s">
        <v>4299</v>
      </c>
      <c r="E826" t="s">
        <v>204</v>
      </c>
      <c r="F826" t="s">
        <v>5651</v>
      </c>
      <c r="G826" t="s">
        <v>5790</v>
      </c>
      <c r="H826" s="9">
        <v>21710.36</v>
      </c>
      <c r="J826" t="s">
        <v>42</v>
      </c>
      <c r="K826" t="s">
        <v>30</v>
      </c>
      <c r="L826" t="s">
        <v>54</v>
      </c>
      <c r="M826" t="s">
        <v>29</v>
      </c>
      <c r="N826" t="s">
        <v>29</v>
      </c>
      <c r="O826" t="s">
        <v>29</v>
      </c>
      <c r="P826" t="s">
        <v>30</v>
      </c>
      <c r="Q826" t="s">
        <v>29</v>
      </c>
      <c r="R826" t="s">
        <v>30</v>
      </c>
      <c r="S826" t="s">
        <v>30</v>
      </c>
      <c r="T826" t="s">
        <v>30</v>
      </c>
      <c r="U826" t="s">
        <v>30</v>
      </c>
      <c r="V826" t="s">
        <v>30</v>
      </c>
      <c r="W826" t="s">
        <v>270</v>
      </c>
      <c r="X826" t="s">
        <v>29</v>
      </c>
      <c r="Y826" t="s">
        <v>29</v>
      </c>
      <c r="Z826" t="s">
        <v>29</v>
      </c>
      <c r="AA826" t="s">
        <v>30</v>
      </c>
      <c r="AB826" t="s">
        <v>100</v>
      </c>
    </row>
    <row r="827" spans="1:28" outlineLevel="1" x14ac:dyDescent="0.45">
      <c r="A827">
        <v>2323799004</v>
      </c>
      <c r="B827" s="1">
        <v>44331</v>
      </c>
      <c r="C827" t="s">
        <v>801</v>
      </c>
      <c r="D827" t="s">
        <v>802</v>
      </c>
      <c r="E827" t="s">
        <v>803</v>
      </c>
      <c r="F827" t="s">
        <v>5651</v>
      </c>
      <c r="G827" t="s">
        <v>5791</v>
      </c>
      <c r="H827" s="9">
        <v>80457</v>
      </c>
      <c r="J827" t="s">
        <v>42</v>
      </c>
      <c r="K827" t="s">
        <v>29</v>
      </c>
      <c r="L827" t="s">
        <v>127</v>
      </c>
      <c r="M827" t="s">
        <v>29</v>
      </c>
      <c r="N827" t="s">
        <v>29</v>
      </c>
      <c r="O827" t="s">
        <v>29</v>
      </c>
      <c r="P827" t="s">
        <v>30</v>
      </c>
      <c r="Q827" t="s">
        <v>29</v>
      </c>
      <c r="R827" t="s">
        <v>30</v>
      </c>
      <c r="S827" t="s">
        <v>30</v>
      </c>
      <c r="T827" t="s">
        <v>30</v>
      </c>
      <c r="U827" t="s">
        <v>30</v>
      </c>
      <c r="V827" t="s">
        <v>30</v>
      </c>
      <c r="W827" t="s">
        <v>40</v>
      </c>
      <c r="X827" t="s">
        <v>30</v>
      </c>
      <c r="Y827" t="s">
        <v>29</v>
      </c>
      <c r="Z827" t="s">
        <v>29</v>
      </c>
      <c r="AA827" t="s">
        <v>30</v>
      </c>
      <c r="AB827" t="s">
        <v>32</v>
      </c>
    </row>
    <row r="828" spans="1:28" outlineLevel="1" x14ac:dyDescent="0.45">
      <c r="A828">
        <v>7675318904</v>
      </c>
      <c r="B828" s="1">
        <v>44323</v>
      </c>
      <c r="C828" t="s">
        <v>3822</v>
      </c>
      <c r="D828" t="s">
        <v>3823</v>
      </c>
      <c r="E828" t="s">
        <v>803</v>
      </c>
      <c r="F828" t="s">
        <v>5651</v>
      </c>
      <c r="G828" t="s">
        <v>5791</v>
      </c>
      <c r="H828" s="9">
        <v>39030</v>
      </c>
      <c r="J828" t="s">
        <v>42</v>
      </c>
      <c r="K828" t="s">
        <v>29</v>
      </c>
      <c r="L828" t="s">
        <v>127</v>
      </c>
      <c r="M828" t="s">
        <v>30</v>
      </c>
      <c r="N828" t="s">
        <v>30</v>
      </c>
      <c r="O828" t="s">
        <v>29</v>
      </c>
      <c r="P828" t="s">
        <v>30</v>
      </c>
      <c r="Q828" t="s">
        <v>30</v>
      </c>
      <c r="R828" t="s">
        <v>30</v>
      </c>
      <c r="S828" t="s">
        <v>30</v>
      </c>
      <c r="T828" t="s">
        <v>30</v>
      </c>
      <c r="U828" t="s">
        <v>30</v>
      </c>
      <c r="V828" t="s">
        <v>30</v>
      </c>
      <c r="W828" t="s">
        <v>33</v>
      </c>
      <c r="X828" t="s">
        <v>30</v>
      </c>
      <c r="Y828" t="s">
        <v>29</v>
      </c>
      <c r="Z828" t="s">
        <v>29</v>
      </c>
      <c r="AA828" t="s">
        <v>30</v>
      </c>
      <c r="AB828" t="s">
        <v>32</v>
      </c>
    </row>
    <row r="829" spans="1:28" outlineLevel="1" x14ac:dyDescent="0.45">
      <c r="A829">
        <v>7633558908</v>
      </c>
      <c r="B829" s="1">
        <v>44323</v>
      </c>
      <c r="C829" t="s">
        <v>3594</v>
      </c>
      <c r="D829" t="s">
        <v>3595</v>
      </c>
      <c r="E829" t="s">
        <v>3596</v>
      </c>
      <c r="F829" t="s">
        <v>5651</v>
      </c>
      <c r="G829" t="s">
        <v>5998</v>
      </c>
      <c r="H829" s="9">
        <v>83616</v>
      </c>
      <c r="J829" t="s">
        <v>42</v>
      </c>
      <c r="K829" t="s">
        <v>29</v>
      </c>
      <c r="L829" t="s">
        <v>54</v>
      </c>
      <c r="M829" t="s">
        <v>29</v>
      </c>
      <c r="N829" t="s">
        <v>30</v>
      </c>
      <c r="O829" t="s">
        <v>29</v>
      </c>
      <c r="P829" t="s">
        <v>30</v>
      </c>
      <c r="Q829" t="s">
        <v>30</v>
      </c>
      <c r="R829" t="s">
        <v>30</v>
      </c>
      <c r="S829" t="s">
        <v>30</v>
      </c>
      <c r="T829" t="s">
        <v>29</v>
      </c>
      <c r="U829" t="s">
        <v>30</v>
      </c>
      <c r="V829" t="s">
        <v>30</v>
      </c>
      <c r="W829" t="s">
        <v>60</v>
      </c>
      <c r="X829" t="s">
        <v>29</v>
      </c>
      <c r="Y829" t="s">
        <v>29</v>
      </c>
      <c r="Z829" t="s">
        <v>29</v>
      </c>
      <c r="AA829" t="s">
        <v>30</v>
      </c>
      <c r="AB829" t="s">
        <v>45</v>
      </c>
    </row>
    <row r="830" spans="1:28" outlineLevel="1" x14ac:dyDescent="0.45">
      <c r="A830">
        <v>2491039009</v>
      </c>
      <c r="B830" s="1">
        <v>44332</v>
      </c>
      <c r="C830" t="s">
        <v>1178</v>
      </c>
      <c r="D830" t="s">
        <v>1179</v>
      </c>
      <c r="E830" t="s">
        <v>1180</v>
      </c>
      <c r="F830" t="s">
        <v>5651</v>
      </c>
      <c r="G830" t="s">
        <v>5845</v>
      </c>
      <c r="H830" s="9">
        <v>114507.5</v>
      </c>
      <c r="I830" t="s">
        <v>35</v>
      </c>
      <c r="J830" t="s">
        <v>28</v>
      </c>
      <c r="K830" t="s">
        <v>29</v>
      </c>
      <c r="L830" t="s">
        <v>161</v>
      </c>
      <c r="M830" t="s">
        <v>29</v>
      </c>
      <c r="N830" t="s">
        <v>29</v>
      </c>
      <c r="O830" t="s">
        <v>30</v>
      </c>
      <c r="P830" t="s">
        <v>30</v>
      </c>
      <c r="Q830" t="s">
        <v>30</v>
      </c>
      <c r="R830" t="s">
        <v>29</v>
      </c>
      <c r="S830" t="s">
        <v>30</v>
      </c>
      <c r="T830" t="s">
        <v>30</v>
      </c>
      <c r="U830" t="s">
        <v>30</v>
      </c>
      <c r="V830" t="s">
        <v>29</v>
      </c>
      <c r="W830" t="s">
        <v>40</v>
      </c>
      <c r="X830" t="s">
        <v>29</v>
      </c>
      <c r="Y830" t="s">
        <v>29</v>
      </c>
      <c r="Z830" t="s">
        <v>29</v>
      </c>
      <c r="AA830" t="s">
        <v>30</v>
      </c>
      <c r="AB830" t="s">
        <v>32</v>
      </c>
    </row>
    <row r="831" spans="1:28" outlineLevel="1" x14ac:dyDescent="0.45">
      <c r="A831">
        <v>3701839006</v>
      </c>
      <c r="B831" s="1">
        <v>44335</v>
      </c>
      <c r="C831" t="s">
        <v>1782</v>
      </c>
      <c r="D831" t="s">
        <v>1783</v>
      </c>
      <c r="E831" t="s">
        <v>80</v>
      </c>
      <c r="F831" t="s">
        <v>5651</v>
      </c>
      <c r="G831" t="s">
        <v>5901</v>
      </c>
      <c r="H831" s="9">
        <v>182328.06</v>
      </c>
      <c r="J831" t="s">
        <v>42</v>
      </c>
      <c r="K831" t="s">
        <v>30</v>
      </c>
      <c r="L831" t="s">
        <v>77</v>
      </c>
      <c r="M831" t="s">
        <v>29</v>
      </c>
      <c r="N831" t="s">
        <v>29</v>
      </c>
      <c r="O831" t="s">
        <v>29</v>
      </c>
      <c r="P831" t="s">
        <v>30</v>
      </c>
      <c r="Q831" t="s">
        <v>29</v>
      </c>
      <c r="R831" t="s">
        <v>30</v>
      </c>
      <c r="S831" t="s">
        <v>30</v>
      </c>
      <c r="T831" t="s">
        <v>30</v>
      </c>
      <c r="U831" t="s">
        <v>30</v>
      </c>
      <c r="V831" t="s">
        <v>30</v>
      </c>
      <c r="W831" t="s">
        <v>40</v>
      </c>
      <c r="X831" t="s">
        <v>30</v>
      </c>
      <c r="Y831" t="s">
        <v>30</v>
      </c>
      <c r="Z831" t="s">
        <v>29</v>
      </c>
      <c r="AA831" t="s">
        <v>29</v>
      </c>
      <c r="AB831" t="s">
        <v>32</v>
      </c>
    </row>
    <row r="832" spans="1:28" outlineLevel="1" x14ac:dyDescent="0.45">
      <c r="A832">
        <v>7239769006</v>
      </c>
      <c r="B832" s="1">
        <v>44339</v>
      </c>
      <c r="C832" t="s">
        <v>2533</v>
      </c>
      <c r="D832" t="s">
        <v>2534</v>
      </c>
      <c r="E832" t="s">
        <v>34</v>
      </c>
      <c r="F832" t="s">
        <v>5651</v>
      </c>
      <c r="G832" t="s">
        <v>5758</v>
      </c>
      <c r="H832" s="9">
        <v>243124</v>
      </c>
      <c r="J832" t="s">
        <v>42</v>
      </c>
      <c r="K832" t="s">
        <v>29</v>
      </c>
      <c r="L832" t="s">
        <v>127</v>
      </c>
      <c r="M832" t="s">
        <v>30</v>
      </c>
      <c r="N832" t="s">
        <v>29</v>
      </c>
      <c r="O832" t="s">
        <v>29</v>
      </c>
      <c r="P832" t="s">
        <v>29</v>
      </c>
      <c r="Q832" t="s">
        <v>29</v>
      </c>
      <c r="R832" t="s">
        <v>29</v>
      </c>
      <c r="S832" t="s">
        <v>30</v>
      </c>
      <c r="T832" t="s">
        <v>29</v>
      </c>
      <c r="U832" t="s">
        <v>30</v>
      </c>
      <c r="V832" t="s">
        <v>29</v>
      </c>
      <c r="W832" t="s">
        <v>31</v>
      </c>
      <c r="X832" t="s">
        <v>29</v>
      </c>
      <c r="Y832" t="s">
        <v>29</v>
      </c>
      <c r="Z832" t="s">
        <v>29</v>
      </c>
      <c r="AA832" t="s">
        <v>30</v>
      </c>
      <c r="AB832" t="s">
        <v>136</v>
      </c>
    </row>
    <row r="833" spans="1:28" outlineLevel="1" x14ac:dyDescent="0.45">
      <c r="A833">
        <v>2217979006</v>
      </c>
      <c r="B833" s="1">
        <v>44330</v>
      </c>
      <c r="C833" t="s">
        <v>626</v>
      </c>
      <c r="D833" t="s">
        <v>627</v>
      </c>
      <c r="E833" t="s">
        <v>34</v>
      </c>
      <c r="F833" t="s">
        <v>5651</v>
      </c>
      <c r="G833" t="s">
        <v>5758</v>
      </c>
      <c r="H833" s="9">
        <v>167443</v>
      </c>
      <c r="J833" t="s">
        <v>42</v>
      </c>
      <c r="K833" t="s">
        <v>29</v>
      </c>
      <c r="L833" t="s">
        <v>127</v>
      </c>
      <c r="M833" t="s">
        <v>29</v>
      </c>
      <c r="N833" t="s">
        <v>30</v>
      </c>
      <c r="O833" t="s">
        <v>30</v>
      </c>
      <c r="P833" t="s">
        <v>30</v>
      </c>
      <c r="Q833" t="s">
        <v>30</v>
      </c>
      <c r="R833" t="s">
        <v>30</v>
      </c>
      <c r="S833" t="s">
        <v>30</v>
      </c>
      <c r="T833" t="s">
        <v>30</v>
      </c>
      <c r="U833" t="s">
        <v>30</v>
      </c>
      <c r="V833" t="s">
        <v>30</v>
      </c>
      <c r="W833" t="s">
        <v>31</v>
      </c>
      <c r="X833" t="s">
        <v>29</v>
      </c>
      <c r="Y833" t="s">
        <v>29</v>
      </c>
      <c r="Z833" t="s">
        <v>29</v>
      </c>
      <c r="AA833" t="s">
        <v>30</v>
      </c>
      <c r="AB833" t="s">
        <v>69</v>
      </c>
    </row>
    <row r="834" spans="1:28" outlineLevel="1" x14ac:dyDescent="0.45">
      <c r="A834">
        <v>6604449009</v>
      </c>
      <c r="B834" s="1">
        <v>44338</v>
      </c>
      <c r="C834" t="s">
        <v>2414</v>
      </c>
      <c r="D834" t="s">
        <v>2415</v>
      </c>
      <c r="E834" t="s">
        <v>165</v>
      </c>
      <c r="F834" t="s">
        <v>5651</v>
      </c>
      <c r="G834" t="s">
        <v>5683</v>
      </c>
      <c r="H834" s="9">
        <v>362563</v>
      </c>
      <c r="I834" t="s">
        <v>413</v>
      </c>
      <c r="J834" t="s">
        <v>28</v>
      </c>
      <c r="K834" t="s">
        <v>29</v>
      </c>
      <c r="L834" t="s">
        <v>275</v>
      </c>
      <c r="M834" t="s">
        <v>29</v>
      </c>
      <c r="N834" t="s">
        <v>29</v>
      </c>
      <c r="O834" t="s">
        <v>29</v>
      </c>
      <c r="P834" t="s">
        <v>30</v>
      </c>
      <c r="Q834" t="s">
        <v>30</v>
      </c>
      <c r="R834" t="s">
        <v>30</v>
      </c>
      <c r="S834" t="s">
        <v>30</v>
      </c>
      <c r="T834" t="s">
        <v>30</v>
      </c>
      <c r="U834" t="s">
        <v>30</v>
      </c>
      <c r="V834" t="s">
        <v>30</v>
      </c>
      <c r="W834" t="s">
        <v>31</v>
      </c>
      <c r="X834" t="s">
        <v>29</v>
      </c>
      <c r="Y834" t="s">
        <v>30</v>
      </c>
      <c r="Z834" t="s">
        <v>29</v>
      </c>
      <c r="AA834" t="s">
        <v>29</v>
      </c>
      <c r="AB834" t="s">
        <v>32</v>
      </c>
    </row>
    <row r="835" spans="1:28" outlineLevel="1" x14ac:dyDescent="0.45">
      <c r="A835">
        <v>2763619000</v>
      </c>
      <c r="B835" s="1">
        <v>44334</v>
      </c>
      <c r="C835" t="s">
        <v>1625</v>
      </c>
      <c r="D835" t="s">
        <v>1626</v>
      </c>
      <c r="E835" t="s">
        <v>165</v>
      </c>
      <c r="F835" t="s">
        <v>5651</v>
      </c>
      <c r="G835" t="s">
        <v>5830</v>
      </c>
      <c r="H835" s="9">
        <v>349787.12</v>
      </c>
      <c r="I835" t="s">
        <v>35</v>
      </c>
      <c r="J835" t="s">
        <v>28</v>
      </c>
      <c r="K835" t="s">
        <v>29</v>
      </c>
      <c r="L835" t="s">
        <v>275</v>
      </c>
      <c r="M835" t="s">
        <v>29</v>
      </c>
      <c r="N835" t="s">
        <v>29</v>
      </c>
      <c r="O835" t="s">
        <v>30</v>
      </c>
      <c r="P835" t="s">
        <v>29</v>
      </c>
      <c r="Q835" t="s">
        <v>29</v>
      </c>
      <c r="R835" t="s">
        <v>29</v>
      </c>
      <c r="S835" t="s">
        <v>30</v>
      </c>
      <c r="T835" t="s">
        <v>30</v>
      </c>
      <c r="U835" t="s">
        <v>29</v>
      </c>
      <c r="V835" t="s">
        <v>30</v>
      </c>
      <c r="W835" t="s">
        <v>31</v>
      </c>
      <c r="X835" t="s">
        <v>29</v>
      </c>
      <c r="Y835" t="s">
        <v>29</v>
      </c>
      <c r="Z835" t="s">
        <v>29</v>
      </c>
      <c r="AA835" t="s">
        <v>30</v>
      </c>
      <c r="AB835" t="s">
        <v>32</v>
      </c>
    </row>
    <row r="836" spans="1:28" outlineLevel="1" x14ac:dyDescent="0.45">
      <c r="A836">
        <v>1076849003</v>
      </c>
      <c r="B836" s="1">
        <v>44328</v>
      </c>
      <c r="C836" t="s">
        <v>281</v>
      </c>
      <c r="D836" t="s">
        <v>282</v>
      </c>
      <c r="E836" t="s">
        <v>165</v>
      </c>
      <c r="F836" t="s">
        <v>5651</v>
      </c>
      <c r="G836" t="s">
        <v>5683</v>
      </c>
      <c r="H836" s="9">
        <v>330758</v>
      </c>
      <c r="I836" t="s">
        <v>283</v>
      </c>
      <c r="J836" t="s">
        <v>28</v>
      </c>
      <c r="K836" t="s">
        <v>29</v>
      </c>
      <c r="L836" t="s">
        <v>275</v>
      </c>
      <c r="M836" t="s">
        <v>30</v>
      </c>
      <c r="N836" t="s">
        <v>30</v>
      </c>
      <c r="O836" t="s">
        <v>30</v>
      </c>
      <c r="P836" t="s">
        <v>30</v>
      </c>
      <c r="Q836" t="s">
        <v>30</v>
      </c>
      <c r="R836" t="s">
        <v>30</v>
      </c>
      <c r="S836" t="s">
        <v>30</v>
      </c>
      <c r="T836" t="s">
        <v>30</v>
      </c>
      <c r="U836" t="s">
        <v>30</v>
      </c>
      <c r="V836" t="s">
        <v>30</v>
      </c>
      <c r="W836" t="s">
        <v>40</v>
      </c>
      <c r="X836" t="s">
        <v>29</v>
      </c>
      <c r="Y836" t="s">
        <v>30</v>
      </c>
      <c r="Z836" t="s">
        <v>29</v>
      </c>
      <c r="AA836" t="s">
        <v>29</v>
      </c>
      <c r="AB836" t="s">
        <v>32</v>
      </c>
    </row>
    <row r="837" spans="1:28" outlineLevel="1" x14ac:dyDescent="0.45">
      <c r="A837">
        <v>8015989008</v>
      </c>
      <c r="B837" s="1">
        <v>44342</v>
      </c>
      <c r="C837" t="s">
        <v>4096</v>
      </c>
      <c r="D837" t="s">
        <v>4097</v>
      </c>
      <c r="E837" t="s">
        <v>165</v>
      </c>
      <c r="F837" t="s">
        <v>5651</v>
      </c>
      <c r="G837" t="s">
        <v>5683</v>
      </c>
      <c r="H837" s="9">
        <v>277044</v>
      </c>
      <c r="I837" t="s">
        <v>168</v>
      </c>
      <c r="J837" t="s">
        <v>28</v>
      </c>
      <c r="K837" t="s">
        <v>29</v>
      </c>
      <c r="L837" t="s">
        <v>275</v>
      </c>
      <c r="M837" t="s">
        <v>30</v>
      </c>
      <c r="N837" t="s">
        <v>30</v>
      </c>
      <c r="O837" t="s">
        <v>30</v>
      </c>
      <c r="P837" t="s">
        <v>30</v>
      </c>
      <c r="Q837" t="s">
        <v>30</v>
      </c>
      <c r="R837" t="s">
        <v>30</v>
      </c>
      <c r="S837" t="s">
        <v>30</v>
      </c>
      <c r="T837" t="s">
        <v>30</v>
      </c>
      <c r="U837" t="s">
        <v>30</v>
      </c>
      <c r="V837" t="s">
        <v>30</v>
      </c>
      <c r="W837" t="s">
        <v>31</v>
      </c>
      <c r="X837" t="s">
        <v>29</v>
      </c>
      <c r="Y837" t="s">
        <v>29</v>
      </c>
      <c r="Z837" t="s">
        <v>29</v>
      </c>
      <c r="AA837" t="s">
        <v>30</v>
      </c>
      <c r="AB837" t="s">
        <v>32</v>
      </c>
    </row>
    <row r="838" spans="1:28" outlineLevel="1" x14ac:dyDescent="0.45">
      <c r="A838">
        <v>7556838904</v>
      </c>
      <c r="B838" s="1">
        <v>44323</v>
      </c>
      <c r="C838" t="s">
        <v>3076</v>
      </c>
      <c r="D838" t="s">
        <v>3077</v>
      </c>
      <c r="E838" t="s">
        <v>165</v>
      </c>
      <c r="F838" t="s">
        <v>5651</v>
      </c>
      <c r="G838" t="s">
        <v>5683</v>
      </c>
      <c r="H838" s="9">
        <v>260240.71</v>
      </c>
      <c r="J838" t="s">
        <v>28</v>
      </c>
      <c r="K838" t="s">
        <v>30</v>
      </c>
      <c r="L838" t="s">
        <v>275</v>
      </c>
      <c r="M838" t="s">
        <v>29</v>
      </c>
      <c r="N838" t="s">
        <v>30</v>
      </c>
      <c r="O838" t="s">
        <v>29</v>
      </c>
      <c r="P838" t="s">
        <v>30</v>
      </c>
      <c r="Q838" t="s">
        <v>29</v>
      </c>
      <c r="R838" t="s">
        <v>30</v>
      </c>
      <c r="S838" t="s">
        <v>30</v>
      </c>
      <c r="T838" t="s">
        <v>30</v>
      </c>
      <c r="U838" t="s">
        <v>30</v>
      </c>
      <c r="V838" t="s">
        <v>30</v>
      </c>
      <c r="W838" t="s">
        <v>31</v>
      </c>
      <c r="X838" t="s">
        <v>29</v>
      </c>
      <c r="Y838" t="s">
        <v>30</v>
      </c>
      <c r="Z838" t="s">
        <v>29</v>
      </c>
      <c r="AA838" t="s">
        <v>30</v>
      </c>
      <c r="AB838" t="s">
        <v>230</v>
      </c>
    </row>
    <row r="839" spans="1:28" outlineLevel="1" x14ac:dyDescent="0.45">
      <c r="A839">
        <v>7566608909</v>
      </c>
      <c r="B839" s="1">
        <v>44323</v>
      </c>
      <c r="C839" t="s">
        <v>3190</v>
      </c>
      <c r="D839" t="s">
        <v>3191</v>
      </c>
      <c r="E839" t="s">
        <v>165</v>
      </c>
      <c r="F839" t="s">
        <v>5651</v>
      </c>
      <c r="G839" t="s">
        <v>5830</v>
      </c>
      <c r="H839" s="9">
        <v>223674.14</v>
      </c>
      <c r="J839" t="s">
        <v>28</v>
      </c>
      <c r="K839" t="s">
        <v>30</v>
      </c>
      <c r="L839" t="s">
        <v>275</v>
      </c>
      <c r="M839" t="s">
        <v>30</v>
      </c>
      <c r="N839" t="s">
        <v>30</v>
      </c>
      <c r="O839" t="s">
        <v>29</v>
      </c>
      <c r="P839" t="s">
        <v>30</v>
      </c>
      <c r="Q839" t="s">
        <v>30</v>
      </c>
      <c r="R839" t="s">
        <v>30</v>
      </c>
      <c r="S839" t="s">
        <v>30</v>
      </c>
      <c r="T839" t="s">
        <v>30</v>
      </c>
      <c r="U839" t="s">
        <v>30</v>
      </c>
      <c r="V839" t="s">
        <v>30</v>
      </c>
      <c r="W839" t="s">
        <v>40</v>
      </c>
      <c r="X839" t="s">
        <v>29</v>
      </c>
      <c r="Y839" t="s">
        <v>29</v>
      </c>
      <c r="Z839" t="s">
        <v>29</v>
      </c>
      <c r="AA839" t="s">
        <v>30</v>
      </c>
      <c r="AB839" t="s">
        <v>47</v>
      </c>
    </row>
    <row r="840" spans="1:28" outlineLevel="1" x14ac:dyDescent="0.45">
      <c r="A840">
        <v>8891259001</v>
      </c>
      <c r="B840" s="1">
        <v>44345</v>
      </c>
      <c r="C840" t="s">
        <v>4735</v>
      </c>
      <c r="D840" t="s">
        <v>4736</v>
      </c>
      <c r="E840" t="s">
        <v>165</v>
      </c>
      <c r="F840" t="s">
        <v>5651</v>
      </c>
      <c r="G840" t="s">
        <v>5683</v>
      </c>
      <c r="H840" s="9">
        <v>193391</v>
      </c>
      <c r="J840" t="s">
        <v>28</v>
      </c>
      <c r="K840" t="s">
        <v>29</v>
      </c>
      <c r="L840" t="s">
        <v>275</v>
      </c>
      <c r="M840" t="s">
        <v>30</v>
      </c>
      <c r="N840" t="s">
        <v>30</v>
      </c>
      <c r="O840" t="s">
        <v>30</v>
      </c>
      <c r="P840" t="s">
        <v>30</v>
      </c>
      <c r="Q840" t="s">
        <v>30</v>
      </c>
      <c r="R840" t="s">
        <v>30</v>
      </c>
      <c r="S840" t="s">
        <v>30</v>
      </c>
      <c r="T840" t="s">
        <v>30</v>
      </c>
      <c r="U840" t="s">
        <v>30</v>
      </c>
      <c r="V840" t="s">
        <v>30</v>
      </c>
      <c r="W840" t="s">
        <v>31</v>
      </c>
      <c r="X840" t="s">
        <v>29</v>
      </c>
      <c r="Y840" t="s">
        <v>29</v>
      </c>
      <c r="Z840" t="s">
        <v>29</v>
      </c>
      <c r="AA840" t="s">
        <v>29</v>
      </c>
      <c r="AB840" t="s">
        <v>181</v>
      </c>
    </row>
    <row r="841" spans="1:28" outlineLevel="1" x14ac:dyDescent="0.45">
      <c r="A841">
        <v>7224879001</v>
      </c>
      <c r="B841" s="1">
        <v>44339</v>
      </c>
      <c r="C841" t="s">
        <v>2468</v>
      </c>
      <c r="D841" t="s">
        <v>2469</v>
      </c>
      <c r="E841" t="s">
        <v>165</v>
      </c>
      <c r="F841" t="s">
        <v>5651</v>
      </c>
      <c r="G841" t="s">
        <v>5683</v>
      </c>
      <c r="H841" s="9">
        <v>193222.52</v>
      </c>
      <c r="J841" t="s">
        <v>28</v>
      </c>
      <c r="K841" t="s">
        <v>29</v>
      </c>
      <c r="L841" t="s">
        <v>275</v>
      </c>
      <c r="M841" t="s">
        <v>29</v>
      </c>
      <c r="N841" t="s">
        <v>30</v>
      </c>
      <c r="O841" t="s">
        <v>30</v>
      </c>
      <c r="P841" t="s">
        <v>30</v>
      </c>
      <c r="Q841" t="s">
        <v>30</v>
      </c>
      <c r="R841" t="s">
        <v>30</v>
      </c>
      <c r="S841" t="s">
        <v>30</v>
      </c>
      <c r="T841" t="s">
        <v>30</v>
      </c>
      <c r="U841" t="s">
        <v>30</v>
      </c>
      <c r="V841" t="s">
        <v>30</v>
      </c>
      <c r="W841" t="s">
        <v>33</v>
      </c>
      <c r="X841" t="s">
        <v>29</v>
      </c>
      <c r="Y841" t="s">
        <v>29</v>
      </c>
      <c r="Z841" t="s">
        <v>29</v>
      </c>
      <c r="AA841" t="s">
        <v>30</v>
      </c>
      <c r="AB841" t="s">
        <v>32</v>
      </c>
    </row>
    <row r="842" spans="1:28" outlineLevel="1" x14ac:dyDescent="0.45">
      <c r="A842">
        <v>9924119007</v>
      </c>
      <c r="B842" s="1">
        <v>44351</v>
      </c>
      <c r="C842" t="s">
        <v>5461</v>
      </c>
      <c r="D842" t="s">
        <v>5462</v>
      </c>
      <c r="E842" t="s">
        <v>165</v>
      </c>
      <c r="F842" t="s">
        <v>5651</v>
      </c>
      <c r="G842" t="s">
        <v>5683</v>
      </c>
      <c r="H842" s="9">
        <v>173030.41</v>
      </c>
      <c r="J842" t="s">
        <v>28</v>
      </c>
      <c r="K842" t="s">
        <v>30</v>
      </c>
      <c r="L842" t="s">
        <v>275</v>
      </c>
      <c r="M842" t="s">
        <v>29</v>
      </c>
      <c r="N842" t="s">
        <v>30</v>
      </c>
      <c r="O842" t="s">
        <v>29</v>
      </c>
      <c r="P842" t="s">
        <v>30</v>
      </c>
      <c r="Q842" t="s">
        <v>30</v>
      </c>
      <c r="R842" t="s">
        <v>30</v>
      </c>
      <c r="S842" t="s">
        <v>30</v>
      </c>
      <c r="T842" t="s">
        <v>30</v>
      </c>
      <c r="U842" t="s">
        <v>30</v>
      </c>
      <c r="V842" t="s">
        <v>30</v>
      </c>
      <c r="W842" t="s">
        <v>31</v>
      </c>
      <c r="X842" t="s">
        <v>29</v>
      </c>
      <c r="Y842" t="s">
        <v>29</v>
      </c>
      <c r="Z842" t="s">
        <v>29</v>
      </c>
      <c r="AA842" t="s">
        <v>29</v>
      </c>
      <c r="AB842" t="s">
        <v>32</v>
      </c>
    </row>
    <row r="843" spans="1:28" outlineLevel="1" x14ac:dyDescent="0.45">
      <c r="A843">
        <v>7610368907</v>
      </c>
      <c r="B843" s="1">
        <v>44323</v>
      </c>
      <c r="C843" t="s">
        <v>3464</v>
      </c>
      <c r="D843" t="s">
        <v>3465</v>
      </c>
      <c r="E843" t="s">
        <v>165</v>
      </c>
      <c r="F843" t="s">
        <v>5651</v>
      </c>
      <c r="G843" t="s">
        <v>5683</v>
      </c>
      <c r="H843" s="9">
        <v>164083</v>
      </c>
      <c r="J843" t="s">
        <v>28</v>
      </c>
      <c r="K843" t="s">
        <v>29</v>
      </c>
      <c r="L843" t="s">
        <v>275</v>
      </c>
      <c r="M843" t="s">
        <v>29</v>
      </c>
      <c r="N843" t="s">
        <v>30</v>
      </c>
      <c r="O843" t="s">
        <v>29</v>
      </c>
      <c r="P843" t="s">
        <v>30</v>
      </c>
      <c r="Q843" t="s">
        <v>30</v>
      </c>
      <c r="R843" t="s">
        <v>30</v>
      </c>
      <c r="S843" t="s">
        <v>30</v>
      </c>
      <c r="T843" t="s">
        <v>30</v>
      </c>
      <c r="U843" t="s">
        <v>30</v>
      </c>
      <c r="V843" t="s">
        <v>30</v>
      </c>
      <c r="W843" t="s">
        <v>31</v>
      </c>
      <c r="X843" t="s">
        <v>29</v>
      </c>
      <c r="Y843" t="s">
        <v>30</v>
      </c>
      <c r="Z843" t="s">
        <v>29</v>
      </c>
      <c r="AA843" t="s">
        <v>29</v>
      </c>
      <c r="AB843" t="s">
        <v>32</v>
      </c>
    </row>
    <row r="844" spans="1:28" outlineLevel="1" x14ac:dyDescent="0.45">
      <c r="A844">
        <v>7617988908</v>
      </c>
      <c r="B844" s="1">
        <v>44323</v>
      </c>
      <c r="C844" t="s">
        <v>3505</v>
      </c>
      <c r="D844" t="s">
        <v>3506</v>
      </c>
      <c r="E844" t="s">
        <v>165</v>
      </c>
      <c r="F844" t="s">
        <v>5651</v>
      </c>
      <c r="G844" t="s">
        <v>5683</v>
      </c>
      <c r="H844" s="9">
        <v>143175.56</v>
      </c>
      <c r="I844" t="s">
        <v>83</v>
      </c>
      <c r="J844" t="s">
        <v>28</v>
      </c>
      <c r="K844" t="s">
        <v>29</v>
      </c>
      <c r="L844" t="s">
        <v>275</v>
      </c>
      <c r="M844" t="s">
        <v>30</v>
      </c>
      <c r="N844" t="s">
        <v>29</v>
      </c>
      <c r="O844" t="s">
        <v>29</v>
      </c>
      <c r="P844" t="s">
        <v>30</v>
      </c>
      <c r="Q844" t="s">
        <v>30</v>
      </c>
      <c r="R844" t="s">
        <v>30</v>
      </c>
      <c r="S844" t="s">
        <v>30</v>
      </c>
      <c r="T844" t="s">
        <v>30</v>
      </c>
      <c r="U844" t="s">
        <v>30</v>
      </c>
      <c r="V844" t="s">
        <v>30</v>
      </c>
      <c r="W844" t="s">
        <v>33</v>
      </c>
      <c r="X844" t="s">
        <v>29</v>
      </c>
      <c r="Y844" t="s">
        <v>29</v>
      </c>
      <c r="Z844" t="s">
        <v>29</v>
      </c>
      <c r="AA844" t="s">
        <v>30</v>
      </c>
      <c r="AB844" t="s">
        <v>32</v>
      </c>
    </row>
    <row r="845" spans="1:28" outlineLevel="1" x14ac:dyDescent="0.45">
      <c r="A845">
        <v>3700569006</v>
      </c>
      <c r="B845" s="1">
        <v>44335</v>
      </c>
      <c r="C845" t="s">
        <v>1774</v>
      </c>
      <c r="D845" t="s">
        <v>1775</v>
      </c>
      <c r="E845" t="s">
        <v>165</v>
      </c>
      <c r="F845" t="s">
        <v>5651</v>
      </c>
      <c r="G845" t="s">
        <v>5830</v>
      </c>
      <c r="H845" s="9">
        <v>136801</v>
      </c>
      <c r="J845" t="s">
        <v>28</v>
      </c>
      <c r="K845" t="s">
        <v>29</v>
      </c>
      <c r="L845" t="s">
        <v>275</v>
      </c>
      <c r="M845" t="s">
        <v>30</v>
      </c>
      <c r="N845" t="s">
        <v>29</v>
      </c>
      <c r="O845" t="s">
        <v>29</v>
      </c>
      <c r="P845" t="s">
        <v>30</v>
      </c>
      <c r="Q845" t="s">
        <v>30</v>
      </c>
      <c r="R845" t="s">
        <v>30</v>
      </c>
      <c r="S845" t="s">
        <v>30</v>
      </c>
      <c r="T845" t="s">
        <v>30</v>
      </c>
      <c r="U845" t="s">
        <v>30</v>
      </c>
      <c r="V845" t="s">
        <v>30</v>
      </c>
      <c r="W845" t="s">
        <v>40</v>
      </c>
      <c r="X845" t="s">
        <v>29</v>
      </c>
      <c r="Y845" t="s">
        <v>30</v>
      </c>
      <c r="Z845" t="s">
        <v>30</v>
      </c>
      <c r="AA845" t="s">
        <v>29</v>
      </c>
      <c r="AB845" t="s">
        <v>47</v>
      </c>
    </row>
    <row r="846" spans="1:28" outlineLevel="1" x14ac:dyDescent="0.45">
      <c r="A846">
        <v>8971279007</v>
      </c>
      <c r="B846" s="1">
        <v>44345</v>
      </c>
      <c r="C846" t="s">
        <v>5088</v>
      </c>
      <c r="D846" t="s">
        <v>5089</v>
      </c>
      <c r="E846" t="s">
        <v>165</v>
      </c>
      <c r="F846" t="s">
        <v>5651</v>
      </c>
      <c r="G846" t="s">
        <v>5683</v>
      </c>
      <c r="H846" s="9">
        <v>128485</v>
      </c>
      <c r="I846" t="s">
        <v>190</v>
      </c>
      <c r="J846" t="s">
        <v>28</v>
      </c>
      <c r="K846" t="s">
        <v>29</v>
      </c>
      <c r="L846" t="s">
        <v>275</v>
      </c>
      <c r="M846" t="s">
        <v>29</v>
      </c>
      <c r="N846" t="s">
        <v>29</v>
      </c>
      <c r="O846" t="s">
        <v>29</v>
      </c>
      <c r="P846" t="s">
        <v>29</v>
      </c>
      <c r="Q846" t="s">
        <v>29</v>
      </c>
      <c r="R846" t="s">
        <v>30</v>
      </c>
      <c r="S846" t="s">
        <v>30</v>
      </c>
      <c r="T846" t="s">
        <v>30</v>
      </c>
      <c r="U846" t="s">
        <v>29</v>
      </c>
      <c r="V846" t="s">
        <v>29</v>
      </c>
      <c r="W846" t="s">
        <v>33</v>
      </c>
      <c r="X846" t="s">
        <v>29</v>
      </c>
      <c r="Y846" t="s">
        <v>29</v>
      </c>
      <c r="Z846" t="s">
        <v>29</v>
      </c>
      <c r="AA846" t="s">
        <v>29</v>
      </c>
      <c r="AB846" t="s">
        <v>62</v>
      </c>
    </row>
    <row r="847" spans="1:28" outlineLevel="1" x14ac:dyDescent="0.45">
      <c r="A847">
        <v>2324649007</v>
      </c>
      <c r="B847" s="1">
        <v>44331</v>
      </c>
      <c r="C847" t="s">
        <v>810</v>
      </c>
      <c r="D847" t="s">
        <v>811</v>
      </c>
      <c r="E847" t="s">
        <v>165</v>
      </c>
      <c r="F847" t="s">
        <v>5651</v>
      </c>
      <c r="G847" t="s">
        <v>5683</v>
      </c>
      <c r="H847" s="9">
        <v>90947</v>
      </c>
      <c r="J847" t="s">
        <v>28</v>
      </c>
      <c r="K847" t="s">
        <v>29</v>
      </c>
      <c r="L847" t="s">
        <v>275</v>
      </c>
      <c r="M847" t="s">
        <v>30</v>
      </c>
      <c r="N847" t="s">
        <v>30</v>
      </c>
      <c r="O847" t="s">
        <v>30</v>
      </c>
      <c r="P847" t="s">
        <v>30</v>
      </c>
      <c r="Q847" t="s">
        <v>30</v>
      </c>
      <c r="R847" t="s">
        <v>30</v>
      </c>
      <c r="S847" t="s">
        <v>30</v>
      </c>
      <c r="T847" t="s">
        <v>30</v>
      </c>
      <c r="U847" t="s">
        <v>30</v>
      </c>
      <c r="V847" t="s">
        <v>30</v>
      </c>
      <c r="W847" t="s">
        <v>40</v>
      </c>
      <c r="X847" t="s">
        <v>29</v>
      </c>
      <c r="Y847" t="s">
        <v>30</v>
      </c>
      <c r="Z847" t="s">
        <v>29</v>
      </c>
      <c r="AA847" t="s">
        <v>29</v>
      </c>
      <c r="AB847" t="s">
        <v>32</v>
      </c>
    </row>
    <row r="848" spans="1:28" outlineLevel="1" x14ac:dyDescent="0.45">
      <c r="A848">
        <v>8021749002</v>
      </c>
      <c r="B848" s="1">
        <v>44342</v>
      </c>
      <c r="C848" t="s">
        <v>4112</v>
      </c>
      <c r="D848" t="s">
        <v>4113</v>
      </c>
      <c r="E848" t="s">
        <v>165</v>
      </c>
      <c r="F848" t="s">
        <v>5651</v>
      </c>
      <c r="G848" t="s">
        <v>5830</v>
      </c>
      <c r="H848" s="9">
        <v>73907.960000000006</v>
      </c>
      <c r="J848" t="s">
        <v>28</v>
      </c>
      <c r="K848" t="s">
        <v>30</v>
      </c>
      <c r="L848" t="s">
        <v>275</v>
      </c>
      <c r="M848" t="s">
        <v>29</v>
      </c>
      <c r="N848" t="s">
        <v>29</v>
      </c>
      <c r="O848" t="s">
        <v>29</v>
      </c>
      <c r="P848" t="s">
        <v>29</v>
      </c>
      <c r="Q848" t="s">
        <v>30</v>
      </c>
      <c r="R848" t="s">
        <v>30</v>
      </c>
      <c r="S848" t="s">
        <v>30</v>
      </c>
      <c r="T848" t="s">
        <v>30</v>
      </c>
      <c r="U848" t="s">
        <v>29</v>
      </c>
      <c r="V848" t="s">
        <v>30</v>
      </c>
      <c r="W848" t="s">
        <v>31</v>
      </c>
      <c r="X848" t="s">
        <v>29</v>
      </c>
      <c r="Y848" t="s">
        <v>29</v>
      </c>
      <c r="Z848" t="s">
        <v>29</v>
      </c>
      <c r="AA848" t="s">
        <v>30</v>
      </c>
      <c r="AB848" t="s">
        <v>32</v>
      </c>
    </row>
    <row r="849" spans="1:28" outlineLevel="1" x14ac:dyDescent="0.45">
      <c r="A849">
        <v>9922799008</v>
      </c>
      <c r="B849" s="1">
        <v>44351</v>
      </c>
      <c r="C849" t="s">
        <v>5449</v>
      </c>
      <c r="D849" t="s">
        <v>5450</v>
      </c>
      <c r="E849" t="s">
        <v>165</v>
      </c>
      <c r="F849" t="s">
        <v>5651</v>
      </c>
      <c r="G849" t="s">
        <v>5830</v>
      </c>
      <c r="H849" s="9">
        <v>61662</v>
      </c>
      <c r="J849" t="s">
        <v>28</v>
      </c>
      <c r="K849" t="s">
        <v>30</v>
      </c>
      <c r="L849" t="s">
        <v>275</v>
      </c>
      <c r="M849" t="s">
        <v>29</v>
      </c>
      <c r="N849" t="s">
        <v>30</v>
      </c>
      <c r="O849" t="s">
        <v>29</v>
      </c>
      <c r="P849" t="s">
        <v>30</v>
      </c>
      <c r="Q849" t="s">
        <v>29</v>
      </c>
      <c r="R849" t="s">
        <v>30</v>
      </c>
      <c r="S849" t="s">
        <v>30</v>
      </c>
      <c r="T849" t="s">
        <v>30</v>
      </c>
      <c r="U849" t="s">
        <v>30</v>
      </c>
      <c r="V849" t="s">
        <v>30</v>
      </c>
      <c r="W849" t="s">
        <v>31</v>
      </c>
      <c r="X849" t="s">
        <v>29</v>
      </c>
      <c r="Y849" t="s">
        <v>29</v>
      </c>
      <c r="Z849" t="s">
        <v>29</v>
      </c>
      <c r="AA849" t="s">
        <v>29</v>
      </c>
      <c r="AB849" t="s">
        <v>47</v>
      </c>
    </row>
    <row r="850" spans="1:28" outlineLevel="1" x14ac:dyDescent="0.45">
      <c r="A850">
        <v>3719709000</v>
      </c>
      <c r="B850" s="1">
        <v>44335</v>
      </c>
      <c r="C850" t="s">
        <v>1891</v>
      </c>
      <c r="D850" t="s">
        <v>1892</v>
      </c>
      <c r="E850" t="s">
        <v>165</v>
      </c>
      <c r="F850" t="s">
        <v>5651</v>
      </c>
      <c r="G850" t="s">
        <v>5830</v>
      </c>
      <c r="H850" s="9">
        <v>58846.15</v>
      </c>
      <c r="J850" t="s">
        <v>28</v>
      </c>
      <c r="K850" t="s">
        <v>30</v>
      </c>
      <c r="L850" t="s">
        <v>275</v>
      </c>
      <c r="M850" t="s">
        <v>29</v>
      </c>
      <c r="N850" t="s">
        <v>29</v>
      </c>
      <c r="O850" t="s">
        <v>29</v>
      </c>
      <c r="P850" t="s">
        <v>29</v>
      </c>
      <c r="Q850" t="s">
        <v>29</v>
      </c>
      <c r="R850" t="s">
        <v>30</v>
      </c>
      <c r="S850" t="s">
        <v>30</v>
      </c>
      <c r="T850" t="s">
        <v>30</v>
      </c>
      <c r="U850" t="s">
        <v>29</v>
      </c>
      <c r="V850" t="s">
        <v>30</v>
      </c>
      <c r="W850" t="s">
        <v>40</v>
      </c>
      <c r="X850" t="s">
        <v>29</v>
      </c>
      <c r="Y850" t="s">
        <v>29</v>
      </c>
      <c r="Z850" t="s">
        <v>29</v>
      </c>
      <c r="AA850" t="s">
        <v>30</v>
      </c>
      <c r="AB850" t="s">
        <v>45</v>
      </c>
    </row>
    <row r="851" spans="1:28" outlineLevel="1" x14ac:dyDescent="0.45">
      <c r="A851">
        <v>1075829006</v>
      </c>
      <c r="B851" s="1">
        <v>44328</v>
      </c>
      <c r="C851" t="s">
        <v>273</v>
      </c>
      <c r="D851" t="s">
        <v>274</v>
      </c>
      <c r="E851" t="s">
        <v>165</v>
      </c>
      <c r="F851" t="s">
        <v>5651</v>
      </c>
      <c r="G851" t="s">
        <v>5683</v>
      </c>
      <c r="H851" s="9">
        <v>52158</v>
      </c>
      <c r="J851" t="s">
        <v>28</v>
      </c>
      <c r="K851" t="s">
        <v>29</v>
      </c>
      <c r="L851" t="s">
        <v>275</v>
      </c>
      <c r="M851" t="s">
        <v>29</v>
      </c>
      <c r="N851" t="s">
        <v>29</v>
      </c>
      <c r="O851" t="s">
        <v>29</v>
      </c>
      <c r="P851" t="s">
        <v>30</v>
      </c>
      <c r="Q851" t="s">
        <v>29</v>
      </c>
      <c r="R851" t="s">
        <v>30</v>
      </c>
      <c r="S851" t="s">
        <v>30</v>
      </c>
      <c r="T851" t="s">
        <v>30</v>
      </c>
      <c r="U851" t="s">
        <v>29</v>
      </c>
      <c r="V851" t="s">
        <v>30</v>
      </c>
      <c r="W851" t="s">
        <v>40</v>
      </c>
      <c r="X851" t="s">
        <v>29</v>
      </c>
      <c r="Y851" t="s">
        <v>29</v>
      </c>
      <c r="Z851" t="s">
        <v>29</v>
      </c>
      <c r="AA851" t="s">
        <v>30</v>
      </c>
      <c r="AB851" t="s">
        <v>32</v>
      </c>
    </row>
    <row r="852" spans="1:28" outlineLevel="1" x14ac:dyDescent="0.45">
      <c r="A852">
        <v>8610429009</v>
      </c>
      <c r="B852" s="1">
        <v>44343</v>
      </c>
      <c r="C852" t="s">
        <v>4294</v>
      </c>
      <c r="D852" t="s">
        <v>4295</v>
      </c>
      <c r="E852" t="s">
        <v>165</v>
      </c>
      <c r="F852" t="s">
        <v>5651</v>
      </c>
      <c r="G852" t="s">
        <v>5830</v>
      </c>
      <c r="H852" s="9">
        <v>50822</v>
      </c>
      <c r="J852" t="s">
        <v>28</v>
      </c>
      <c r="K852" t="s">
        <v>30</v>
      </c>
      <c r="L852" t="s">
        <v>275</v>
      </c>
      <c r="M852" t="s">
        <v>29</v>
      </c>
      <c r="N852" t="s">
        <v>30</v>
      </c>
      <c r="O852" t="s">
        <v>29</v>
      </c>
      <c r="P852" t="s">
        <v>30</v>
      </c>
      <c r="Q852" t="s">
        <v>30</v>
      </c>
      <c r="R852" t="s">
        <v>30</v>
      </c>
      <c r="S852" t="s">
        <v>30</v>
      </c>
      <c r="T852" t="s">
        <v>30</v>
      </c>
      <c r="U852" t="s">
        <v>30</v>
      </c>
      <c r="V852" t="s">
        <v>30</v>
      </c>
      <c r="W852" t="s">
        <v>31</v>
      </c>
      <c r="X852" t="s">
        <v>29</v>
      </c>
      <c r="Y852" t="s">
        <v>29</v>
      </c>
      <c r="Z852" t="s">
        <v>29</v>
      </c>
      <c r="AA852" t="s">
        <v>30</v>
      </c>
      <c r="AB852" t="s">
        <v>32</v>
      </c>
    </row>
    <row r="853" spans="1:28" outlineLevel="1" x14ac:dyDescent="0.45">
      <c r="A853">
        <v>7607498910</v>
      </c>
      <c r="B853" s="1">
        <v>44323</v>
      </c>
      <c r="C853" t="s">
        <v>3442</v>
      </c>
      <c r="D853" t="s">
        <v>3443</v>
      </c>
      <c r="E853" t="s">
        <v>165</v>
      </c>
      <c r="F853" t="s">
        <v>5651</v>
      </c>
      <c r="G853" t="s">
        <v>5830</v>
      </c>
      <c r="H853" s="9">
        <v>46527</v>
      </c>
      <c r="I853" t="s">
        <v>35</v>
      </c>
      <c r="J853" t="s">
        <v>28</v>
      </c>
      <c r="K853" t="s">
        <v>29</v>
      </c>
      <c r="L853" t="s">
        <v>275</v>
      </c>
      <c r="M853" t="s">
        <v>29</v>
      </c>
      <c r="N853" t="s">
        <v>29</v>
      </c>
      <c r="O853" t="s">
        <v>30</v>
      </c>
      <c r="P853" t="s">
        <v>29</v>
      </c>
      <c r="Q853" t="s">
        <v>29</v>
      </c>
      <c r="R853" t="s">
        <v>30</v>
      </c>
      <c r="S853" t="s">
        <v>30</v>
      </c>
      <c r="T853" t="s">
        <v>30</v>
      </c>
      <c r="U853" t="s">
        <v>29</v>
      </c>
      <c r="V853" t="s">
        <v>30</v>
      </c>
      <c r="W853" t="s">
        <v>40</v>
      </c>
      <c r="X853" t="s">
        <v>29</v>
      </c>
      <c r="Y853" t="s">
        <v>29</v>
      </c>
      <c r="Z853" t="s">
        <v>29</v>
      </c>
      <c r="AA853" t="s">
        <v>30</v>
      </c>
      <c r="AB853" t="s">
        <v>32</v>
      </c>
    </row>
    <row r="854" spans="1:28" outlineLevel="1" x14ac:dyDescent="0.45">
      <c r="A854">
        <v>9934539008</v>
      </c>
      <c r="B854" s="1">
        <v>44351</v>
      </c>
      <c r="C854" t="s">
        <v>5531</v>
      </c>
      <c r="D854" t="s">
        <v>5532</v>
      </c>
      <c r="E854" t="s">
        <v>165</v>
      </c>
      <c r="F854" t="s">
        <v>5651</v>
      </c>
      <c r="G854" t="s">
        <v>5683</v>
      </c>
      <c r="H854" s="9">
        <v>35166</v>
      </c>
      <c r="J854" t="s">
        <v>28</v>
      </c>
      <c r="K854" t="s">
        <v>30</v>
      </c>
      <c r="L854" t="s">
        <v>275</v>
      </c>
      <c r="M854" t="s">
        <v>29</v>
      </c>
      <c r="N854" t="s">
        <v>29</v>
      </c>
      <c r="O854" t="s">
        <v>29</v>
      </c>
      <c r="P854" t="s">
        <v>30</v>
      </c>
      <c r="Q854" t="s">
        <v>30</v>
      </c>
      <c r="R854" t="s">
        <v>30</v>
      </c>
      <c r="S854" t="s">
        <v>29</v>
      </c>
      <c r="T854" t="s">
        <v>30</v>
      </c>
      <c r="U854" t="s">
        <v>30</v>
      </c>
      <c r="V854" t="s">
        <v>30</v>
      </c>
      <c r="W854" t="s">
        <v>31</v>
      </c>
      <c r="X854" t="s">
        <v>29</v>
      </c>
      <c r="Y854" t="s">
        <v>29</v>
      </c>
      <c r="Z854" t="s">
        <v>29</v>
      </c>
      <c r="AA854" t="s">
        <v>29</v>
      </c>
      <c r="AB854" t="s">
        <v>39</v>
      </c>
    </row>
    <row r="855" spans="1:28" outlineLevel="1" x14ac:dyDescent="0.45">
      <c r="A855">
        <v>7532459006</v>
      </c>
      <c r="B855" s="1">
        <v>44341</v>
      </c>
      <c r="C855" t="s">
        <v>2800</v>
      </c>
      <c r="D855" t="s">
        <v>2801</v>
      </c>
      <c r="E855" t="s">
        <v>165</v>
      </c>
      <c r="F855" t="s">
        <v>5651</v>
      </c>
      <c r="G855" t="s">
        <v>5683</v>
      </c>
      <c r="H855" s="9">
        <v>32197</v>
      </c>
      <c r="J855" t="s">
        <v>28</v>
      </c>
      <c r="K855" t="s">
        <v>30</v>
      </c>
      <c r="L855" t="s">
        <v>275</v>
      </c>
      <c r="M855" t="s">
        <v>30</v>
      </c>
      <c r="N855" t="s">
        <v>30</v>
      </c>
      <c r="O855" t="s">
        <v>30</v>
      </c>
      <c r="P855" t="s">
        <v>30</v>
      </c>
      <c r="Q855" t="s">
        <v>30</v>
      </c>
      <c r="R855" t="s">
        <v>30</v>
      </c>
      <c r="S855" t="s">
        <v>30</v>
      </c>
      <c r="T855" t="s">
        <v>30</v>
      </c>
      <c r="U855" t="s">
        <v>30</v>
      </c>
      <c r="V855" t="s">
        <v>30</v>
      </c>
      <c r="W855" t="s">
        <v>33</v>
      </c>
      <c r="X855" t="s">
        <v>29</v>
      </c>
      <c r="Y855" t="s">
        <v>30</v>
      </c>
      <c r="Z855" t="s">
        <v>29</v>
      </c>
      <c r="AA855" t="s">
        <v>30</v>
      </c>
      <c r="AB855" t="s">
        <v>32</v>
      </c>
    </row>
    <row r="856" spans="1:28" outlineLevel="1" x14ac:dyDescent="0.45">
      <c r="A856">
        <v>3702979004</v>
      </c>
      <c r="B856" s="1">
        <v>44335</v>
      </c>
      <c r="C856" t="s">
        <v>1793</v>
      </c>
      <c r="D856" t="s">
        <v>1794</v>
      </c>
      <c r="E856" t="s">
        <v>165</v>
      </c>
      <c r="F856" t="s">
        <v>5651</v>
      </c>
      <c r="G856" t="s">
        <v>5683</v>
      </c>
      <c r="H856" s="9">
        <v>31226</v>
      </c>
      <c r="J856" t="s">
        <v>28</v>
      </c>
      <c r="K856" t="s">
        <v>29</v>
      </c>
      <c r="L856" t="s">
        <v>275</v>
      </c>
      <c r="M856" t="s">
        <v>30</v>
      </c>
      <c r="N856" t="s">
        <v>30</v>
      </c>
      <c r="O856" t="s">
        <v>30</v>
      </c>
      <c r="P856" t="s">
        <v>30</v>
      </c>
      <c r="Q856" t="s">
        <v>30</v>
      </c>
      <c r="R856" t="s">
        <v>30</v>
      </c>
      <c r="S856" t="s">
        <v>29</v>
      </c>
      <c r="T856" t="s">
        <v>30</v>
      </c>
      <c r="U856" t="s">
        <v>30</v>
      </c>
      <c r="V856" t="s">
        <v>30</v>
      </c>
      <c r="W856" t="s">
        <v>60</v>
      </c>
      <c r="X856" t="s">
        <v>29</v>
      </c>
      <c r="Y856" t="s">
        <v>30</v>
      </c>
      <c r="Z856" t="s">
        <v>29</v>
      </c>
      <c r="AA856" t="s">
        <v>29</v>
      </c>
      <c r="AB856" t="s">
        <v>39</v>
      </c>
    </row>
    <row r="857" spans="1:28" outlineLevel="1" x14ac:dyDescent="0.45">
      <c r="A857">
        <v>7531289001</v>
      </c>
      <c r="B857" s="1">
        <v>44341</v>
      </c>
      <c r="C857" t="s">
        <v>2785</v>
      </c>
      <c r="D857" t="s">
        <v>2786</v>
      </c>
      <c r="E857" t="s">
        <v>165</v>
      </c>
      <c r="F857" t="s">
        <v>5651</v>
      </c>
      <c r="G857" t="s">
        <v>5830</v>
      </c>
      <c r="H857" s="9">
        <v>27460</v>
      </c>
      <c r="J857" t="s">
        <v>28</v>
      </c>
      <c r="K857" t="s">
        <v>29</v>
      </c>
      <c r="L857" t="s">
        <v>275</v>
      </c>
      <c r="M857" t="s">
        <v>29</v>
      </c>
      <c r="N857" t="s">
        <v>29</v>
      </c>
      <c r="O857" t="s">
        <v>29</v>
      </c>
      <c r="P857" t="s">
        <v>29</v>
      </c>
      <c r="Q857" t="s">
        <v>29</v>
      </c>
      <c r="R857" t="s">
        <v>30</v>
      </c>
      <c r="S857" t="s">
        <v>30</v>
      </c>
      <c r="T857" t="s">
        <v>30</v>
      </c>
      <c r="U857" t="s">
        <v>29</v>
      </c>
      <c r="V857" t="s">
        <v>30</v>
      </c>
      <c r="W857" t="s">
        <v>33</v>
      </c>
      <c r="X857" t="s">
        <v>29</v>
      </c>
      <c r="Y857" t="s">
        <v>29</v>
      </c>
      <c r="Z857" t="s">
        <v>29</v>
      </c>
      <c r="AA857" t="s">
        <v>30</v>
      </c>
      <c r="AB857" t="s">
        <v>228</v>
      </c>
    </row>
    <row r="858" spans="1:28" outlineLevel="1" x14ac:dyDescent="0.45">
      <c r="A858">
        <v>2374849006</v>
      </c>
      <c r="B858" s="1">
        <v>44331</v>
      </c>
      <c r="C858" t="s">
        <v>1064</v>
      </c>
      <c r="D858" t="s">
        <v>1065</v>
      </c>
      <c r="E858" t="s">
        <v>165</v>
      </c>
      <c r="F858" t="s">
        <v>5651</v>
      </c>
      <c r="G858" t="s">
        <v>5830</v>
      </c>
      <c r="H858" s="9">
        <v>21403.46</v>
      </c>
      <c r="J858" t="s">
        <v>28</v>
      </c>
      <c r="K858" t="s">
        <v>29</v>
      </c>
      <c r="L858" t="s">
        <v>275</v>
      </c>
      <c r="M858" t="s">
        <v>30</v>
      </c>
      <c r="N858" t="s">
        <v>29</v>
      </c>
      <c r="O858" t="s">
        <v>29</v>
      </c>
      <c r="P858" t="s">
        <v>30</v>
      </c>
      <c r="Q858" t="s">
        <v>29</v>
      </c>
      <c r="R858" t="s">
        <v>29</v>
      </c>
      <c r="S858" t="s">
        <v>30</v>
      </c>
      <c r="T858" t="s">
        <v>30</v>
      </c>
      <c r="U858" t="s">
        <v>29</v>
      </c>
      <c r="V858" t="s">
        <v>30</v>
      </c>
      <c r="W858" t="s">
        <v>31</v>
      </c>
      <c r="X858" t="s">
        <v>29</v>
      </c>
      <c r="Y858" t="s">
        <v>29</v>
      </c>
      <c r="Z858" t="s">
        <v>30</v>
      </c>
      <c r="AA858" t="s">
        <v>29</v>
      </c>
      <c r="AB858" t="s">
        <v>232</v>
      </c>
    </row>
    <row r="859" spans="1:28" outlineLevel="1" x14ac:dyDescent="0.45">
      <c r="A859">
        <v>7885638904</v>
      </c>
      <c r="B859" s="1">
        <v>44327</v>
      </c>
      <c r="C859" t="s">
        <v>3925</v>
      </c>
      <c r="D859" t="s">
        <v>3926</v>
      </c>
      <c r="E859" t="s">
        <v>165</v>
      </c>
      <c r="F859" t="s">
        <v>5651</v>
      </c>
      <c r="G859" t="s">
        <v>5830</v>
      </c>
      <c r="H859" s="9">
        <v>14483.52</v>
      </c>
      <c r="J859" t="s">
        <v>28</v>
      </c>
      <c r="K859" t="s">
        <v>30</v>
      </c>
      <c r="L859" t="s">
        <v>275</v>
      </c>
      <c r="M859" t="s">
        <v>29</v>
      </c>
      <c r="N859" t="s">
        <v>29</v>
      </c>
      <c r="O859" t="s">
        <v>29</v>
      </c>
      <c r="P859" t="s">
        <v>29</v>
      </c>
      <c r="Q859" t="s">
        <v>29</v>
      </c>
      <c r="R859" t="s">
        <v>29</v>
      </c>
      <c r="S859" t="s">
        <v>30</v>
      </c>
      <c r="T859" t="s">
        <v>30</v>
      </c>
      <c r="U859" t="s">
        <v>29</v>
      </c>
      <c r="V859" t="s">
        <v>29</v>
      </c>
      <c r="W859" t="s">
        <v>31</v>
      </c>
      <c r="X859" t="s">
        <v>29</v>
      </c>
      <c r="Y859" t="s">
        <v>30</v>
      </c>
      <c r="Z859" t="s">
        <v>29</v>
      </c>
      <c r="AA859" t="s">
        <v>29</v>
      </c>
      <c r="AB859" t="s">
        <v>32</v>
      </c>
    </row>
    <row r="860" spans="1:28" outlineLevel="1" x14ac:dyDescent="0.45">
      <c r="A860">
        <v>2726959009</v>
      </c>
      <c r="B860" s="1">
        <v>44334</v>
      </c>
      <c r="C860" t="s">
        <v>1457</v>
      </c>
      <c r="D860" t="s">
        <v>1458</v>
      </c>
      <c r="E860" t="s">
        <v>165</v>
      </c>
      <c r="F860" t="s">
        <v>5651</v>
      </c>
      <c r="G860" t="s">
        <v>5683</v>
      </c>
      <c r="H860" s="9">
        <v>10854</v>
      </c>
      <c r="J860" t="s">
        <v>28</v>
      </c>
      <c r="K860" t="s">
        <v>30</v>
      </c>
      <c r="L860" t="s">
        <v>275</v>
      </c>
      <c r="M860" t="s">
        <v>29</v>
      </c>
      <c r="N860" t="s">
        <v>29</v>
      </c>
      <c r="O860" t="s">
        <v>29</v>
      </c>
      <c r="P860" t="s">
        <v>30</v>
      </c>
      <c r="Q860" t="s">
        <v>29</v>
      </c>
      <c r="R860" t="s">
        <v>29</v>
      </c>
      <c r="S860" t="s">
        <v>30</v>
      </c>
      <c r="T860" t="s">
        <v>29</v>
      </c>
      <c r="U860" t="s">
        <v>30</v>
      </c>
      <c r="V860" t="s">
        <v>29</v>
      </c>
      <c r="W860" t="s">
        <v>31</v>
      </c>
      <c r="X860" t="s">
        <v>29</v>
      </c>
      <c r="Y860" t="s">
        <v>29</v>
      </c>
      <c r="Z860" t="s">
        <v>30</v>
      </c>
      <c r="AA860" t="s">
        <v>29</v>
      </c>
      <c r="AB860" t="s">
        <v>39</v>
      </c>
    </row>
    <row r="861" spans="1:28" outlineLevel="1" x14ac:dyDescent="0.45">
      <c r="A861">
        <v>2506329006</v>
      </c>
      <c r="B861" s="1">
        <v>44332</v>
      </c>
      <c r="C861" t="s">
        <v>1255</v>
      </c>
      <c r="D861" t="s">
        <v>1256</v>
      </c>
      <c r="E861" t="s">
        <v>165</v>
      </c>
      <c r="F861" t="s">
        <v>5651</v>
      </c>
      <c r="G861" t="s">
        <v>5683</v>
      </c>
      <c r="H861" s="9">
        <v>2129</v>
      </c>
      <c r="J861" t="s">
        <v>28</v>
      </c>
      <c r="K861" t="s">
        <v>29</v>
      </c>
      <c r="L861" t="s">
        <v>275</v>
      </c>
      <c r="M861" t="s">
        <v>30</v>
      </c>
      <c r="N861" t="s">
        <v>30</v>
      </c>
      <c r="O861" t="s">
        <v>30</v>
      </c>
      <c r="P861" t="s">
        <v>30</v>
      </c>
      <c r="Q861" t="s">
        <v>30</v>
      </c>
      <c r="R861" t="s">
        <v>30</v>
      </c>
      <c r="S861" t="s">
        <v>30</v>
      </c>
      <c r="T861" t="s">
        <v>30</v>
      </c>
      <c r="U861" t="s">
        <v>30</v>
      </c>
      <c r="V861" t="s">
        <v>30</v>
      </c>
      <c r="W861" t="s">
        <v>40</v>
      </c>
      <c r="X861" t="s">
        <v>29</v>
      </c>
      <c r="Y861" t="s">
        <v>30</v>
      </c>
      <c r="Z861" t="s">
        <v>29</v>
      </c>
      <c r="AA861" t="s">
        <v>30</v>
      </c>
      <c r="AB861" t="s">
        <v>39</v>
      </c>
    </row>
    <row r="862" spans="1:28" outlineLevel="1" x14ac:dyDescent="0.45">
      <c r="A862">
        <v>7576068906</v>
      </c>
      <c r="B862" s="1">
        <v>44323</v>
      </c>
      <c r="C862" t="s">
        <v>3284</v>
      </c>
      <c r="D862" t="s">
        <v>3285</v>
      </c>
      <c r="E862" t="s">
        <v>5984</v>
      </c>
      <c r="F862" t="s">
        <v>5651</v>
      </c>
      <c r="G862" t="s">
        <v>5985</v>
      </c>
      <c r="H862" s="9">
        <v>208894.32</v>
      </c>
      <c r="J862" t="s">
        <v>42</v>
      </c>
      <c r="K862" t="s">
        <v>29</v>
      </c>
      <c r="L862" t="s">
        <v>210</v>
      </c>
      <c r="M862" t="s">
        <v>30</v>
      </c>
      <c r="N862" t="s">
        <v>30</v>
      </c>
      <c r="O862" t="s">
        <v>30</v>
      </c>
      <c r="P862" t="s">
        <v>30</v>
      </c>
      <c r="Q862" t="s">
        <v>30</v>
      </c>
      <c r="R862" t="s">
        <v>30</v>
      </c>
      <c r="S862" t="s">
        <v>30</v>
      </c>
      <c r="T862" t="s">
        <v>30</v>
      </c>
      <c r="U862" t="s">
        <v>30</v>
      </c>
      <c r="V862" t="s">
        <v>30</v>
      </c>
      <c r="W862" t="s">
        <v>33</v>
      </c>
      <c r="X862" t="s">
        <v>29</v>
      </c>
      <c r="Y862" t="s">
        <v>29</v>
      </c>
      <c r="Z862" t="s">
        <v>29</v>
      </c>
      <c r="AA862" t="s">
        <v>30</v>
      </c>
      <c r="AB862" t="s">
        <v>32</v>
      </c>
    </row>
    <row r="863" spans="1:28" outlineLevel="1" x14ac:dyDescent="0.45">
      <c r="A863">
        <v>7615158902</v>
      </c>
      <c r="B863" s="1">
        <v>44323</v>
      </c>
      <c r="C863" t="s">
        <v>3491</v>
      </c>
      <c r="D863" t="s">
        <v>3492</v>
      </c>
      <c r="E863" t="s">
        <v>1033</v>
      </c>
      <c r="F863" t="s">
        <v>5651</v>
      </c>
      <c r="G863" t="s">
        <v>5826</v>
      </c>
      <c r="H863" s="9">
        <v>180247.43</v>
      </c>
      <c r="J863" t="s">
        <v>42</v>
      </c>
      <c r="K863" t="s">
        <v>29</v>
      </c>
      <c r="L863" t="s">
        <v>210</v>
      </c>
      <c r="M863" t="s">
        <v>29</v>
      </c>
      <c r="N863" t="s">
        <v>29</v>
      </c>
      <c r="O863" t="s">
        <v>29</v>
      </c>
      <c r="P863" t="s">
        <v>30</v>
      </c>
      <c r="Q863" t="s">
        <v>29</v>
      </c>
      <c r="R863" t="s">
        <v>29</v>
      </c>
      <c r="S863" t="s">
        <v>30</v>
      </c>
      <c r="T863" t="s">
        <v>30</v>
      </c>
      <c r="U863" t="s">
        <v>30</v>
      </c>
      <c r="V863" t="s">
        <v>30</v>
      </c>
      <c r="W863" t="s">
        <v>31</v>
      </c>
      <c r="X863" t="s">
        <v>29</v>
      </c>
      <c r="Y863" t="s">
        <v>30</v>
      </c>
      <c r="Z863" t="s">
        <v>29</v>
      </c>
      <c r="AA863" t="s">
        <v>30</v>
      </c>
      <c r="AB863" t="s">
        <v>32</v>
      </c>
    </row>
    <row r="864" spans="1:28" outlineLevel="1" x14ac:dyDescent="0.45">
      <c r="A864">
        <v>2370359004</v>
      </c>
      <c r="B864" s="1">
        <v>44331</v>
      </c>
      <c r="C864" t="s">
        <v>1031</v>
      </c>
      <c r="D864" t="s">
        <v>1032</v>
      </c>
      <c r="E864" t="s">
        <v>1033</v>
      </c>
      <c r="F864" t="s">
        <v>5651</v>
      </c>
      <c r="G864" t="s">
        <v>5826</v>
      </c>
      <c r="H864" s="9">
        <v>33376</v>
      </c>
      <c r="J864" t="s">
        <v>42</v>
      </c>
      <c r="K864" t="s">
        <v>30</v>
      </c>
      <c r="L864" t="s">
        <v>210</v>
      </c>
      <c r="M864" t="s">
        <v>29</v>
      </c>
      <c r="N864" t="s">
        <v>29</v>
      </c>
      <c r="O864" t="s">
        <v>29</v>
      </c>
      <c r="P864" t="s">
        <v>30</v>
      </c>
      <c r="Q864" t="s">
        <v>29</v>
      </c>
      <c r="R864" t="s">
        <v>30</v>
      </c>
      <c r="S864" t="s">
        <v>30</v>
      </c>
      <c r="T864" t="s">
        <v>30</v>
      </c>
      <c r="U864" t="s">
        <v>29</v>
      </c>
      <c r="V864" t="s">
        <v>30</v>
      </c>
      <c r="W864" t="s">
        <v>40</v>
      </c>
      <c r="X864" t="s">
        <v>29</v>
      </c>
      <c r="Y864" t="s">
        <v>29</v>
      </c>
      <c r="Z864" t="s">
        <v>29</v>
      </c>
      <c r="AA864" t="s">
        <v>30</v>
      </c>
      <c r="AB864" t="s">
        <v>32</v>
      </c>
    </row>
    <row r="865" spans="1:28" outlineLevel="1" x14ac:dyDescent="0.45">
      <c r="A865">
        <v>6609079004</v>
      </c>
      <c r="B865" s="1">
        <v>44338</v>
      </c>
      <c r="C865" t="s">
        <v>2430</v>
      </c>
      <c r="D865" t="s">
        <v>2431</v>
      </c>
      <c r="E865" t="s">
        <v>454</v>
      </c>
      <c r="F865" t="s">
        <v>5651</v>
      </c>
      <c r="G865" t="s">
        <v>5722</v>
      </c>
      <c r="H865" s="9">
        <v>508164</v>
      </c>
      <c r="J865" t="s">
        <v>28</v>
      </c>
      <c r="K865" t="s">
        <v>29</v>
      </c>
      <c r="L865" t="s">
        <v>173</v>
      </c>
      <c r="M865" t="s">
        <v>30</v>
      </c>
      <c r="N865" t="s">
        <v>30</v>
      </c>
      <c r="O865" t="s">
        <v>29</v>
      </c>
      <c r="P865" t="s">
        <v>30</v>
      </c>
      <c r="Q865" t="s">
        <v>30</v>
      </c>
      <c r="R865" t="s">
        <v>30</v>
      </c>
      <c r="S865" t="s">
        <v>30</v>
      </c>
      <c r="T865" t="s">
        <v>30</v>
      </c>
      <c r="U865" t="s">
        <v>30</v>
      </c>
      <c r="V865" t="s">
        <v>30</v>
      </c>
      <c r="W865" t="s">
        <v>40</v>
      </c>
      <c r="X865" t="s">
        <v>29</v>
      </c>
      <c r="Y865" t="s">
        <v>29</v>
      </c>
      <c r="Z865" t="s">
        <v>29</v>
      </c>
      <c r="AA865" t="s">
        <v>30</v>
      </c>
      <c r="AB865" t="s">
        <v>32</v>
      </c>
    </row>
    <row r="866" spans="1:28" outlineLevel="1" x14ac:dyDescent="0.45">
      <c r="A866">
        <v>8975389002</v>
      </c>
      <c r="B866" s="1">
        <v>44345</v>
      </c>
      <c r="C866" t="s">
        <v>5113</v>
      </c>
      <c r="D866" t="s">
        <v>5114</v>
      </c>
      <c r="E866" t="s">
        <v>454</v>
      </c>
      <c r="F866" t="s">
        <v>5651</v>
      </c>
      <c r="G866" t="s">
        <v>5722</v>
      </c>
      <c r="H866" s="9">
        <v>242608</v>
      </c>
      <c r="J866" t="s">
        <v>28</v>
      </c>
      <c r="K866" t="s">
        <v>29</v>
      </c>
      <c r="L866" t="s">
        <v>173</v>
      </c>
      <c r="M866" t="s">
        <v>29</v>
      </c>
      <c r="N866" t="s">
        <v>30</v>
      </c>
      <c r="O866" t="s">
        <v>29</v>
      </c>
      <c r="P866" t="s">
        <v>30</v>
      </c>
      <c r="Q866" t="s">
        <v>30</v>
      </c>
      <c r="R866" t="s">
        <v>30</v>
      </c>
      <c r="S866" t="s">
        <v>30</v>
      </c>
      <c r="T866" t="s">
        <v>30</v>
      </c>
      <c r="U866" t="s">
        <v>30</v>
      </c>
      <c r="V866" t="s">
        <v>30</v>
      </c>
      <c r="W866" t="s">
        <v>31</v>
      </c>
      <c r="X866" t="s">
        <v>29</v>
      </c>
      <c r="Y866" t="s">
        <v>29</v>
      </c>
      <c r="Z866" t="s">
        <v>29</v>
      </c>
      <c r="AA866" t="s">
        <v>29</v>
      </c>
      <c r="AB866" t="s">
        <v>32</v>
      </c>
    </row>
    <row r="867" spans="1:28" outlineLevel="1" x14ac:dyDescent="0.45">
      <c r="A867">
        <v>7506389005</v>
      </c>
      <c r="B867" s="1">
        <v>44341</v>
      </c>
      <c r="C867" t="s">
        <v>2562</v>
      </c>
      <c r="D867" t="s">
        <v>2563</v>
      </c>
      <c r="E867" t="s">
        <v>454</v>
      </c>
      <c r="F867" t="s">
        <v>5651</v>
      </c>
      <c r="G867" t="s">
        <v>5722</v>
      </c>
      <c r="H867" s="9">
        <v>159553.48000000001</v>
      </c>
      <c r="J867" t="s">
        <v>28</v>
      </c>
      <c r="K867" t="s">
        <v>29</v>
      </c>
      <c r="L867" t="s">
        <v>173</v>
      </c>
      <c r="M867" t="s">
        <v>30</v>
      </c>
      <c r="N867" t="s">
        <v>30</v>
      </c>
      <c r="O867" t="s">
        <v>30</v>
      </c>
      <c r="P867" t="s">
        <v>30</v>
      </c>
      <c r="Q867" t="s">
        <v>30</v>
      </c>
      <c r="R867" t="s">
        <v>30</v>
      </c>
      <c r="S867" t="s">
        <v>30</v>
      </c>
      <c r="T867" t="s">
        <v>30</v>
      </c>
      <c r="U867" t="s">
        <v>30</v>
      </c>
      <c r="V867" t="s">
        <v>30</v>
      </c>
      <c r="W867" t="s">
        <v>40</v>
      </c>
      <c r="X867" t="s">
        <v>29</v>
      </c>
      <c r="Y867" t="s">
        <v>30</v>
      </c>
      <c r="Z867" t="s">
        <v>29</v>
      </c>
      <c r="AA867" t="s">
        <v>29</v>
      </c>
      <c r="AB867" t="s">
        <v>32</v>
      </c>
    </row>
    <row r="868" spans="1:28" outlineLevel="1" x14ac:dyDescent="0.45">
      <c r="A868">
        <v>8888299001</v>
      </c>
      <c r="B868" s="1">
        <v>44345</v>
      </c>
      <c r="C868" t="s">
        <v>4727</v>
      </c>
      <c r="D868" t="s">
        <v>4728</v>
      </c>
      <c r="E868" t="s">
        <v>454</v>
      </c>
      <c r="F868" t="s">
        <v>5651</v>
      </c>
      <c r="G868" t="s">
        <v>5722</v>
      </c>
      <c r="H868" s="9">
        <v>111586.85</v>
      </c>
      <c r="J868" t="s">
        <v>28</v>
      </c>
      <c r="K868" t="s">
        <v>29</v>
      </c>
      <c r="L868" t="s">
        <v>173</v>
      </c>
      <c r="M868" t="s">
        <v>29</v>
      </c>
      <c r="N868" t="s">
        <v>29</v>
      </c>
      <c r="O868" t="s">
        <v>29</v>
      </c>
      <c r="P868" t="s">
        <v>30</v>
      </c>
      <c r="Q868" t="s">
        <v>30</v>
      </c>
      <c r="R868" t="s">
        <v>30</v>
      </c>
      <c r="S868" t="s">
        <v>30</v>
      </c>
      <c r="T868" t="s">
        <v>30</v>
      </c>
      <c r="U868" t="s">
        <v>30</v>
      </c>
      <c r="V868" t="s">
        <v>30</v>
      </c>
      <c r="W868" t="s">
        <v>40</v>
      </c>
      <c r="X868" t="s">
        <v>29</v>
      </c>
      <c r="Y868" t="s">
        <v>29</v>
      </c>
      <c r="Z868" t="s">
        <v>29</v>
      </c>
      <c r="AA868" t="s">
        <v>29</v>
      </c>
      <c r="AB868" t="s">
        <v>32</v>
      </c>
    </row>
    <row r="869" spans="1:28" outlineLevel="1" x14ac:dyDescent="0.45">
      <c r="A869">
        <v>1104119005</v>
      </c>
      <c r="B869" s="1">
        <v>44329</v>
      </c>
      <c r="C869" t="s">
        <v>452</v>
      </c>
      <c r="D869" t="s">
        <v>453</v>
      </c>
      <c r="E869" t="s">
        <v>454</v>
      </c>
      <c r="F869" t="s">
        <v>5651</v>
      </c>
      <c r="G869" t="s">
        <v>5722</v>
      </c>
      <c r="H869" s="9">
        <v>95263.5</v>
      </c>
      <c r="J869" t="s">
        <v>28</v>
      </c>
      <c r="K869" t="s">
        <v>29</v>
      </c>
      <c r="L869" t="s">
        <v>173</v>
      </c>
      <c r="M869" t="s">
        <v>29</v>
      </c>
      <c r="N869" t="s">
        <v>29</v>
      </c>
      <c r="O869" t="s">
        <v>29</v>
      </c>
      <c r="P869" t="s">
        <v>29</v>
      </c>
      <c r="Q869" t="s">
        <v>29</v>
      </c>
      <c r="R869" t="s">
        <v>30</v>
      </c>
      <c r="S869" t="s">
        <v>30</v>
      </c>
      <c r="T869" t="s">
        <v>30</v>
      </c>
      <c r="U869" t="s">
        <v>29</v>
      </c>
      <c r="V869" t="s">
        <v>30</v>
      </c>
      <c r="W869" t="s">
        <v>40</v>
      </c>
      <c r="X869" t="s">
        <v>29</v>
      </c>
      <c r="Y869" t="s">
        <v>29</v>
      </c>
      <c r="Z869" t="s">
        <v>30</v>
      </c>
      <c r="AA869" t="s">
        <v>29</v>
      </c>
      <c r="AB869" t="s">
        <v>43</v>
      </c>
    </row>
    <row r="870" spans="1:28" outlineLevel="1" x14ac:dyDescent="0.45">
      <c r="A870">
        <v>8911029000</v>
      </c>
      <c r="B870" s="1">
        <v>44345</v>
      </c>
      <c r="C870" t="s">
        <v>4808</v>
      </c>
      <c r="D870" t="s">
        <v>4809</v>
      </c>
      <c r="E870" t="s">
        <v>454</v>
      </c>
      <c r="F870" t="s">
        <v>5651</v>
      </c>
      <c r="G870" t="s">
        <v>5722</v>
      </c>
      <c r="H870" s="9">
        <v>52915.29</v>
      </c>
      <c r="J870" t="s">
        <v>28</v>
      </c>
      <c r="K870" t="s">
        <v>29</v>
      </c>
      <c r="L870" t="s">
        <v>173</v>
      </c>
      <c r="M870" t="s">
        <v>30</v>
      </c>
      <c r="N870" t="s">
        <v>30</v>
      </c>
      <c r="O870" t="s">
        <v>30</v>
      </c>
      <c r="P870" t="s">
        <v>30</v>
      </c>
      <c r="Q870" t="s">
        <v>30</v>
      </c>
      <c r="R870" t="s">
        <v>30</v>
      </c>
      <c r="S870" t="s">
        <v>30</v>
      </c>
      <c r="T870" t="s">
        <v>30</v>
      </c>
      <c r="U870" t="s">
        <v>30</v>
      </c>
      <c r="V870" t="s">
        <v>30</v>
      </c>
      <c r="W870" t="s">
        <v>31</v>
      </c>
      <c r="X870" t="s">
        <v>29</v>
      </c>
      <c r="Y870" t="s">
        <v>29</v>
      </c>
      <c r="Z870" t="s">
        <v>29</v>
      </c>
      <c r="AA870" t="s">
        <v>29</v>
      </c>
      <c r="AB870" t="s">
        <v>164</v>
      </c>
    </row>
    <row r="871" spans="1:28" outlineLevel="1" x14ac:dyDescent="0.45">
      <c r="A871">
        <v>2330739006</v>
      </c>
      <c r="B871" s="1">
        <v>44331</v>
      </c>
      <c r="C871" t="s">
        <v>842</v>
      </c>
      <c r="D871" t="s">
        <v>843</v>
      </c>
      <c r="E871" t="s">
        <v>454</v>
      </c>
      <c r="F871" t="s">
        <v>5651</v>
      </c>
      <c r="G871" t="s">
        <v>5722</v>
      </c>
      <c r="H871" s="9">
        <v>28430</v>
      </c>
      <c r="I871" t="s">
        <v>35</v>
      </c>
      <c r="J871" t="s">
        <v>28</v>
      </c>
      <c r="K871" t="s">
        <v>29</v>
      </c>
      <c r="L871" t="s">
        <v>173</v>
      </c>
      <c r="M871" t="s">
        <v>29</v>
      </c>
      <c r="N871" t="s">
        <v>29</v>
      </c>
      <c r="O871" t="s">
        <v>29</v>
      </c>
      <c r="P871" t="s">
        <v>29</v>
      </c>
      <c r="Q871" t="s">
        <v>29</v>
      </c>
      <c r="R871" t="s">
        <v>29</v>
      </c>
      <c r="S871" t="s">
        <v>30</v>
      </c>
      <c r="T871" t="s">
        <v>30</v>
      </c>
      <c r="U871" t="s">
        <v>29</v>
      </c>
      <c r="V871" t="s">
        <v>30</v>
      </c>
      <c r="W871" t="s">
        <v>40</v>
      </c>
      <c r="X871" t="s">
        <v>29</v>
      </c>
      <c r="Y871" t="s">
        <v>30</v>
      </c>
      <c r="Z871" t="s">
        <v>29</v>
      </c>
      <c r="AA871" t="s">
        <v>29</v>
      </c>
      <c r="AB871" t="s">
        <v>32</v>
      </c>
    </row>
    <row r="872" spans="1:28" outlineLevel="1" x14ac:dyDescent="0.45">
      <c r="A872">
        <v>7586028909</v>
      </c>
      <c r="B872" s="1">
        <v>44323</v>
      </c>
      <c r="C872" t="s">
        <v>3320</v>
      </c>
      <c r="D872" t="s">
        <v>3321</v>
      </c>
      <c r="E872" t="s">
        <v>454</v>
      </c>
      <c r="F872" t="s">
        <v>5651</v>
      </c>
      <c r="G872" t="s">
        <v>5722</v>
      </c>
      <c r="H872" s="9">
        <v>2236.44</v>
      </c>
      <c r="J872" t="s">
        <v>28</v>
      </c>
      <c r="K872" t="s">
        <v>29</v>
      </c>
      <c r="L872" t="s">
        <v>173</v>
      </c>
      <c r="M872" t="s">
        <v>29</v>
      </c>
      <c r="N872" t="s">
        <v>29</v>
      </c>
      <c r="O872" t="s">
        <v>29</v>
      </c>
      <c r="P872" t="s">
        <v>29</v>
      </c>
      <c r="Q872" t="s">
        <v>29</v>
      </c>
      <c r="R872" t="s">
        <v>29</v>
      </c>
      <c r="S872" t="s">
        <v>30</v>
      </c>
      <c r="T872" t="s">
        <v>30</v>
      </c>
      <c r="U872" t="s">
        <v>29</v>
      </c>
      <c r="V872" t="s">
        <v>29</v>
      </c>
      <c r="W872" t="s">
        <v>31</v>
      </c>
      <c r="X872" t="s">
        <v>29</v>
      </c>
      <c r="Y872" t="s">
        <v>30</v>
      </c>
      <c r="Z872" t="s">
        <v>29</v>
      </c>
      <c r="AA872" t="s">
        <v>29</v>
      </c>
      <c r="AB872" t="s">
        <v>59</v>
      </c>
    </row>
    <row r="873" spans="1:28" outlineLevel="1" x14ac:dyDescent="0.45">
      <c r="A873">
        <v>3712619005</v>
      </c>
      <c r="B873" s="1">
        <v>44335</v>
      </c>
      <c r="C873" t="s">
        <v>1852</v>
      </c>
      <c r="D873" t="s">
        <v>1853</v>
      </c>
      <c r="E873" t="s">
        <v>1854</v>
      </c>
      <c r="F873" t="s">
        <v>5651</v>
      </c>
      <c r="G873" t="s">
        <v>5905</v>
      </c>
      <c r="H873" s="9">
        <v>790614</v>
      </c>
      <c r="J873" t="s">
        <v>42</v>
      </c>
      <c r="K873" t="s">
        <v>29</v>
      </c>
      <c r="L873" t="s">
        <v>77</v>
      </c>
      <c r="M873" t="s">
        <v>30</v>
      </c>
      <c r="N873" t="s">
        <v>30</v>
      </c>
      <c r="O873" t="s">
        <v>30</v>
      </c>
      <c r="P873" t="s">
        <v>30</v>
      </c>
      <c r="Q873" t="s">
        <v>30</v>
      </c>
      <c r="R873" t="s">
        <v>30</v>
      </c>
      <c r="S873" t="s">
        <v>30</v>
      </c>
      <c r="T873" t="s">
        <v>30</v>
      </c>
      <c r="U873" t="s">
        <v>30</v>
      </c>
      <c r="V873" t="s">
        <v>30</v>
      </c>
      <c r="W873" t="s">
        <v>33</v>
      </c>
      <c r="X873" t="s">
        <v>29</v>
      </c>
      <c r="Y873" t="s">
        <v>29</v>
      </c>
      <c r="Z873" t="s">
        <v>29</v>
      </c>
      <c r="AA873" t="s">
        <v>30</v>
      </c>
      <c r="AB873" t="s">
        <v>32</v>
      </c>
    </row>
    <row r="874" spans="1:28" outlineLevel="1" x14ac:dyDescent="0.45">
      <c r="A874">
        <v>7568658906</v>
      </c>
      <c r="B874" s="1">
        <v>44323</v>
      </c>
      <c r="C874" t="s">
        <v>3213</v>
      </c>
      <c r="D874" t="s">
        <v>3214</v>
      </c>
      <c r="E874" t="s">
        <v>1854</v>
      </c>
      <c r="F874" t="s">
        <v>5651</v>
      </c>
      <c r="G874" t="s">
        <v>5905</v>
      </c>
      <c r="H874" s="9">
        <v>8597.57</v>
      </c>
      <c r="J874" t="s">
        <v>42</v>
      </c>
      <c r="K874" t="s">
        <v>29</v>
      </c>
      <c r="L874" t="s">
        <v>77</v>
      </c>
      <c r="M874" t="s">
        <v>29</v>
      </c>
      <c r="N874" t="s">
        <v>29</v>
      </c>
      <c r="O874" t="s">
        <v>29</v>
      </c>
      <c r="P874" t="s">
        <v>30</v>
      </c>
      <c r="Q874" t="s">
        <v>30</v>
      </c>
      <c r="R874" t="s">
        <v>30</v>
      </c>
      <c r="S874" t="s">
        <v>30</v>
      </c>
      <c r="T874" t="s">
        <v>30</v>
      </c>
      <c r="U874" t="s">
        <v>30</v>
      </c>
      <c r="V874" t="s">
        <v>30</v>
      </c>
      <c r="W874" t="s">
        <v>33</v>
      </c>
      <c r="X874" t="s">
        <v>29</v>
      </c>
      <c r="Y874" t="s">
        <v>29</v>
      </c>
      <c r="Z874" t="s">
        <v>29</v>
      </c>
      <c r="AA874" t="s">
        <v>30</v>
      </c>
      <c r="AB874" t="s">
        <v>73</v>
      </c>
    </row>
    <row r="875" spans="1:28" outlineLevel="1" x14ac:dyDescent="0.45">
      <c r="A875">
        <v>2341149001</v>
      </c>
      <c r="B875" s="1">
        <v>44331</v>
      </c>
      <c r="C875" t="s">
        <v>886</v>
      </c>
      <c r="D875" t="s">
        <v>887</v>
      </c>
      <c r="E875" t="s">
        <v>888</v>
      </c>
      <c r="F875" t="s">
        <v>5651</v>
      </c>
      <c r="G875" t="s">
        <v>5804</v>
      </c>
      <c r="H875" s="9">
        <v>228673</v>
      </c>
      <c r="J875" t="s">
        <v>28</v>
      </c>
      <c r="K875" t="s">
        <v>30</v>
      </c>
      <c r="L875" t="s">
        <v>210</v>
      </c>
      <c r="M875" t="s">
        <v>29</v>
      </c>
      <c r="N875" t="s">
        <v>29</v>
      </c>
      <c r="O875" t="s">
        <v>29</v>
      </c>
      <c r="P875" t="s">
        <v>30</v>
      </c>
      <c r="Q875" t="s">
        <v>30</v>
      </c>
      <c r="R875" t="s">
        <v>30</v>
      </c>
      <c r="S875" t="s">
        <v>30</v>
      </c>
      <c r="T875" t="s">
        <v>30</v>
      </c>
      <c r="U875" t="s">
        <v>30</v>
      </c>
      <c r="V875" t="s">
        <v>30</v>
      </c>
      <c r="W875" t="s">
        <v>40</v>
      </c>
      <c r="X875" t="s">
        <v>30</v>
      </c>
      <c r="Y875" t="s">
        <v>30</v>
      </c>
      <c r="Z875" t="s">
        <v>29</v>
      </c>
      <c r="AA875" t="s">
        <v>29</v>
      </c>
      <c r="AB875" t="s">
        <v>32</v>
      </c>
    </row>
    <row r="876" spans="1:28" outlineLevel="1" x14ac:dyDescent="0.45">
      <c r="A876">
        <v>2227429009</v>
      </c>
      <c r="B876" s="1">
        <v>44330</v>
      </c>
      <c r="C876" t="s">
        <v>684</v>
      </c>
      <c r="D876" t="s">
        <v>685</v>
      </c>
      <c r="E876" t="s">
        <v>686</v>
      </c>
      <c r="F876" t="s">
        <v>5651</v>
      </c>
      <c r="G876" t="s">
        <v>5770</v>
      </c>
      <c r="H876" s="9">
        <v>122775.13</v>
      </c>
      <c r="J876" t="s">
        <v>42</v>
      </c>
      <c r="K876" t="s">
        <v>29</v>
      </c>
      <c r="L876" t="s">
        <v>96</v>
      </c>
      <c r="M876" t="s">
        <v>29</v>
      </c>
      <c r="N876" t="s">
        <v>29</v>
      </c>
      <c r="O876" t="s">
        <v>30</v>
      </c>
      <c r="P876" t="s">
        <v>30</v>
      </c>
      <c r="Q876" t="s">
        <v>30</v>
      </c>
      <c r="R876" t="s">
        <v>30</v>
      </c>
      <c r="S876" t="s">
        <v>30</v>
      </c>
      <c r="T876" t="s">
        <v>30</v>
      </c>
      <c r="U876" t="s">
        <v>30</v>
      </c>
      <c r="V876" t="s">
        <v>30</v>
      </c>
      <c r="W876" t="s">
        <v>40</v>
      </c>
      <c r="X876" t="s">
        <v>29</v>
      </c>
      <c r="Y876" t="s">
        <v>30</v>
      </c>
      <c r="Z876" t="s">
        <v>29</v>
      </c>
      <c r="AA876" t="s">
        <v>29</v>
      </c>
      <c r="AB876" t="s">
        <v>39</v>
      </c>
    </row>
    <row r="877" spans="1:28" outlineLevel="1" x14ac:dyDescent="0.45">
      <c r="A877">
        <v>7662038904</v>
      </c>
      <c r="B877" s="1">
        <v>44323</v>
      </c>
      <c r="C877" t="s">
        <v>3771</v>
      </c>
      <c r="D877" t="s">
        <v>3772</v>
      </c>
      <c r="E877" t="s">
        <v>686</v>
      </c>
      <c r="F877" t="s">
        <v>5651</v>
      </c>
      <c r="G877" t="s">
        <v>5770</v>
      </c>
      <c r="H877" s="9">
        <v>60688.26</v>
      </c>
      <c r="J877" t="s">
        <v>42</v>
      </c>
      <c r="K877" t="s">
        <v>29</v>
      </c>
      <c r="L877" t="s">
        <v>96</v>
      </c>
      <c r="M877" t="s">
        <v>29</v>
      </c>
      <c r="N877" t="s">
        <v>29</v>
      </c>
      <c r="O877" t="s">
        <v>29</v>
      </c>
      <c r="P877" t="s">
        <v>29</v>
      </c>
      <c r="Q877" t="s">
        <v>30</v>
      </c>
      <c r="R877" t="s">
        <v>29</v>
      </c>
      <c r="S877" t="s">
        <v>30</v>
      </c>
      <c r="T877" t="s">
        <v>30</v>
      </c>
      <c r="U877" t="s">
        <v>29</v>
      </c>
      <c r="V877" t="s">
        <v>29</v>
      </c>
      <c r="W877" t="s">
        <v>31</v>
      </c>
      <c r="X877" t="s">
        <v>29</v>
      </c>
      <c r="Y877" t="s">
        <v>29</v>
      </c>
      <c r="Z877" t="s">
        <v>29</v>
      </c>
      <c r="AA877" t="s">
        <v>30</v>
      </c>
      <c r="AB877" t="s">
        <v>39</v>
      </c>
    </row>
    <row r="878" spans="1:28" outlineLevel="1" x14ac:dyDescent="0.45">
      <c r="A878">
        <v>2319869009</v>
      </c>
      <c r="B878" s="1">
        <v>44331</v>
      </c>
      <c r="C878" t="s">
        <v>770</v>
      </c>
      <c r="D878" t="s">
        <v>771</v>
      </c>
      <c r="E878" t="s">
        <v>686</v>
      </c>
      <c r="F878" t="s">
        <v>5651</v>
      </c>
      <c r="G878" t="s">
        <v>5770</v>
      </c>
      <c r="H878" s="9">
        <v>14800.45</v>
      </c>
      <c r="I878" t="s">
        <v>35</v>
      </c>
      <c r="J878" t="s">
        <v>42</v>
      </c>
      <c r="K878" t="s">
        <v>30</v>
      </c>
      <c r="L878" t="s">
        <v>96</v>
      </c>
      <c r="M878" t="s">
        <v>30</v>
      </c>
      <c r="N878" t="s">
        <v>30</v>
      </c>
      <c r="O878" t="s">
        <v>30</v>
      </c>
      <c r="P878" t="s">
        <v>30</v>
      </c>
      <c r="Q878" t="s">
        <v>30</v>
      </c>
      <c r="R878" t="s">
        <v>30</v>
      </c>
      <c r="S878" t="s">
        <v>30</v>
      </c>
      <c r="T878" t="s">
        <v>30</v>
      </c>
      <c r="U878" t="s">
        <v>30</v>
      </c>
      <c r="V878" t="s">
        <v>30</v>
      </c>
      <c r="W878" t="s">
        <v>40</v>
      </c>
      <c r="X878" t="s">
        <v>29</v>
      </c>
      <c r="Y878" t="s">
        <v>30</v>
      </c>
      <c r="Z878" t="s">
        <v>29</v>
      </c>
      <c r="AA878" t="s">
        <v>29</v>
      </c>
      <c r="AB878" t="s">
        <v>32</v>
      </c>
    </row>
    <row r="879" spans="1:28" outlineLevel="1" x14ac:dyDescent="0.45">
      <c r="A879">
        <v>7632308901</v>
      </c>
      <c r="B879" s="1">
        <v>44323</v>
      </c>
      <c r="C879" t="s">
        <v>3582</v>
      </c>
      <c r="D879" t="s">
        <v>3583</v>
      </c>
      <c r="E879" t="s">
        <v>233</v>
      </c>
      <c r="F879" t="s">
        <v>5651</v>
      </c>
      <c r="G879" t="s">
        <v>5997</v>
      </c>
      <c r="H879" s="9">
        <v>92520.41</v>
      </c>
      <c r="J879" t="s">
        <v>42</v>
      </c>
      <c r="K879" t="s">
        <v>30</v>
      </c>
      <c r="L879" t="s">
        <v>119</v>
      </c>
      <c r="M879" t="s">
        <v>29</v>
      </c>
      <c r="N879" t="s">
        <v>29</v>
      </c>
      <c r="O879" t="s">
        <v>29</v>
      </c>
      <c r="P879" t="s">
        <v>30</v>
      </c>
      <c r="Q879" t="s">
        <v>30</v>
      </c>
      <c r="R879" t="s">
        <v>30</v>
      </c>
      <c r="S879" t="s">
        <v>30</v>
      </c>
      <c r="T879" t="s">
        <v>30</v>
      </c>
      <c r="U879" t="s">
        <v>30</v>
      </c>
      <c r="V879" t="s">
        <v>30</v>
      </c>
      <c r="W879" t="s">
        <v>60</v>
      </c>
      <c r="X879" t="s">
        <v>29</v>
      </c>
      <c r="Y879" t="s">
        <v>29</v>
      </c>
      <c r="Z879" t="s">
        <v>29</v>
      </c>
      <c r="AA879" t="s">
        <v>30</v>
      </c>
      <c r="AB879" t="s">
        <v>32</v>
      </c>
    </row>
    <row r="880" spans="1:28" outlineLevel="1" x14ac:dyDescent="0.45">
      <c r="A880">
        <v>8864999005</v>
      </c>
      <c r="B880" s="1">
        <v>44345</v>
      </c>
      <c r="C880" t="s">
        <v>4593</v>
      </c>
      <c r="D880" t="s">
        <v>4594</v>
      </c>
      <c r="E880" t="s">
        <v>409</v>
      </c>
      <c r="F880" t="s">
        <v>5651</v>
      </c>
      <c r="G880" t="s">
        <v>5712</v>
      </c>
      <c r="H880" s="9">
        <v>121809</v>
      </c>
      <c r="J880" t="s">
        <v>28</v>
      </c>
      <c r="K880" t="s">
        <v>29</v>
      </c>
      <c r="L880" t="s">
        <v>275</v>
      </c>
      <c r="M880" t="s">
        <v>30</v>
      </c>
      <c r="N880" t="s">
        <v>29</v>
      </c>
      <c r="O880" t="s">
        <v>29</v>
      </c>
      <c r="P880" t="s">
        <v>30</v>
      </c>
      <c r="Q880" t="s">
        <v>30</v>
      </c>
      <c r="R880" t="s">
        <v>30</v>
      </c>
      <c r="S880" t="s">
        <v>30</v>
      </c>
      <c r="T880" t="s">
        <v>30</v>
      </c>
      <c r="U880" t="s">
        <v>30</v>
      </c>
      <c r="V880" t="s">
        <v>30</v>
      </c>
      <c r="W880" t="s">
        <v>31</v>
      </c>
      <c r="X880" t="s">
        <v>29</v>
      </c>
      <c r="Y880" t="s">
        <v>29</v>
      </c>
      <c r="Z880" t="s">
        <v>29</v>
      </c>
      <c r="AA880" t="s">
        <v>29</v>
      </c>
      <c r="AB880" t="s">
        <v>32</v>
      </c>
    </row>
    <row r="881" spans="1:28" outlineLevel="1" x14ac:dyDescent="0.45">
      <c r="A881">
        <v>1098599001</v>
      </c>
      <c r="B881" s="1">
        <v>44329</v>
      </c>
      <c r="C881" t="s">
        <v>407</v>
      </c>
      <c r="D881" t="s">
        <v>408</v>
      </c>
      <c r="E881" t="s">
        <v>409</v>
      </c>
      <c r="F881" t="s">
        <v>5651</v>
      </c>
      <c r="G881" t="s">
        <v>5712</v>
      </c>
      <c r="H881" s="9">
        <v>118831.21</v>
      </c>
      <c r="J881" t="s">
        <v>28</v>
      </c>
      <c r="K881" t="s">
        <v>29</v>
      </c>
      <c r="L881" t="s">
        <v>275</v>
      </c>
      <c r="M881" t="s">
        <v>30</v>
      </c>
      <c r="N881" t="s">
        <v>30</v>
      </c>
      <c r="O881" t="s">
        <v>30</v>
      </c>
      <c r="P881" t="s">
        <v>30</v>
      </c>
      <c r="Q881" t="s">
        <v>30</v>
      </c>
      <c r="R881" t="s">
        <v>30</v>
      </c>
      <c r="S881" t="s">
        <v>30</v>
      </c>
      <c r="T881" t="s">
        <v>30</v>
      </c>
      <c r="U881" t="s">
        <v>30</v>
      </c>
      <c r="V881" t="s">
        <v>30</v>
      </c>
      <c r="W881" t="s">
        <v>31</v>
      </c>
      <c r="X881" t="s">
        <v>29</v>
      </c>
      <c r="Y881" t="s">
        <v>30</v>
      </c>
      <c r="Z881" t="s">
        <v>29</v>
      </c>
      <c r="AA881" t="s">
        <v>30</v>
      </c>
      <c r="AB881" t="s">
        <v>136</v>
      </c>
    </row>
    <row r="882" spans="1:28" outlineLevel="1" x14ac:dyDescent="0.45">
      <c r="A882">
        <v>7902898904</v>
      </c>
      <c r="B882" s="1">
        <v>44327</v>
      </c>
      <c r="C882" t="s">
        <v>4023</v>
      </c>
      <c r="D882" t="s">
        <v>4024</v>
      </c>
      <c r="E882" t="s">
        <v>409</v>
      </c>
      <c r="F882" t="s">
        <v>5651</v>
      </c>
      <c r="G882" t="s">
        <v>5712</v>
      </c>
      <c r="H882" s="9">
        <v>116269.95</v>
      </c>
      <c r="J882" t="s">
        <v>28</v>
      </c>
      <c r="K882" t="s">
        <v>29</v>
      </c>
      <c r="L882" t="s">
        <v>275</v>
      </c>
      <c r="M882" t="s">
        <v>29</v>
      </c>
      <c r="N882" t="s">
        <v>30</v>
      </c>
      <c r="O882" t="s">
        <v>30</v>
      </c>
      <c r="P882" t="s">
        <v>30</v>
      </c>
      <c r="Q882" t="s">
        <v>30</v>
      </c>
      <c r="R882" t="s">
        <v>30</v>
      </c>
      <c r="S882" t="s">
        <v>30</v>
      </c>
      <c r="T882" t="s">
        <v>30</v>
      </c>
      <c r="U882" t="s">
        <v>30</v>
      </c>
      <c r="V882" t="s">
        <v>30</v>
      </c>
      <c r="W882" t="s">
        <v>40</v>
      </c>
      <c r="X882" t="s">
        <v>29</v>
      </c>
      <c r="Y882" t="s">
        <v>29</v>
      </c>
      <c r="Z882" t="s">
        <v>29</v>
      </c>
      <c r="AA882" t="s">
        <v>30</v>
      </c>
      <c r="AB882" t="s">
        <v>32</v>
      </c>
    </row>
    <row r="883" spans="1:28" outlineLevel="1" x14ac:dyDescent="0.45">
      <c r="A883">
        <v>2349489003</v>
      </c>
      <c r="B883" s="1">
        <v>44331</v>
      </c>
      <c r="C883" t="s">
        <v>922</v>
      </c>
      <c r="D883" t="s">
        <v>923</v>
      </c>
      <c r="E883" t="s">
        <v>409</v>
      </c>
      <c r="F883" t="s">
        <v>5651</v>
      </c>
      <c r="G883" t="s">
        <v>5712</v>
      </c>
      <c r="H883" s="9">
        <v>74532.5</v>
      </c>
      <c r="J883" t="s">
        <v>28</v>
      </c>
      <c r="K883" t="s">
        <v>29</v>
      </c>
      <c r="L883" t="s">
        <v>275</v>
      </c>
      <c r="M883" t="s">
        <v>29</v>
      </c>
      <c r="N883" t="s">
        <v>29</v>
      </c>
      <c r="O883" t="s">
        <v>29</v>
      </c>
      <c r="P883" t="s">
        <v>29</v>
      </c>
      <c r="Q883" t="s">
        <v>30</v>
      </c>
      <c r="R883" t="s">
        <v>30</v>
      </c>
      <c r="S883" t="s">
        <v>30</v>
      </c>
      <c r="T883" t="s">
        <v>30</v>
      </c>
      <c r="U883" t="s">
        <v>30</v>
      </c>
      <c r="V883" t="s">
        <v>30</v>
      </c>
      <c r="W883" t="s">
        <v>31</v>
      </c>
      <c r="X883" t="s">
        <v>29</v>
      </c>
      <c r="Y883" t="s">
        <v>29</v>
      </c>
      <c r="Z883" t="s">
        <v>30</v>
      </c>
      <c r="AA883" t="s">
        <v>30</v>
      </c>
      <c r="AB883" t="s">
        <v>32</v>
      </c>
    </row>
    <row r="884" spans="1:28" outlineLevel="1" x14ac:dyDescent="0.45">
      <c r="A884">
        <v>8991989005</v>
      </c>
      <c r="B884" s="1">
        <v>44345</v>
      </c>
      <c r="C884" t="s">
        <v>5187</v>
      </c>
      <c r="D884" t="s">
        <v>5188</v>
      </c>
      <c r="E884" t="s">
        <v>409</v>
      </c>
      <c r="F884" t="s">
        <v>5651</v>
      </c>
      <c r="G884" t="s">
        <v>5712</v>
      </c>
      <c r="H884" s="9">
        <v>57828</v>
      </c>
      <c r="J884" t="s">
        <v>28</v>
      </c>
      <c r="K884" t="s">
        <v>29</v>
      </c>
      <c r="L884" t="s">
        <v>275</v>
      </c>
      <c r="M884" t="s">
        <v>29</v>
      </c>
      <c r="N884" t="s">
        <v>29</v>
      </c>
      <c r="O884" t="s">
        <v>29</v>
      </c>
      <c r="P884" t="s">
        <v>30</v>
      </c>
      <c r="Q884" t="s">
        <v>29</v>
      </c>
      <c r="R884" t="s">
        <v>29</v>
      </c>
      <c r="S884" t="s">
        <v>30</v>
      </c>
      <c r="T884" t="s">
        <v>30</v>
      </c>
      <c r="U884" t="s">
        <v>29</v>
      </c>
      <c r="V884" t="s">
        <v>30</v>
      </c>
      <c r="W884" t="s">
        <v>31</v>
      </c>
      <c r="X884" t="s">
        <v>29</v>
      </c>
      <c r="Y884" t="s">
        <v>29</v>
      </c>
      <c r="Z884" t="s">
        <v>29</v>
      </c>
      <c r="AA884" t="s">
        <v>29</v>
      </c>
      <c r="AB884" t="s">
        <v>32</v>
      </c>
    </row>
    <row r="885" spans="1:28" outlineLevel="1" x14ac:dyDescent="0.45">
      <c r="A885">
        <v>8842829010</v>
      </c>
      <c r="B885" s="1">
        <v>44345</v>
      </c>
      <c r="C885" t="s">
        <v>4460</v>
      </c>
      <c r="D885" t="s">
        <v>4461</v>
      </c>
      <c r="E885" t="s">
        <v>409</v>
      </c>
      <c r="F885" t="s">
        <v>5651</v>
      </c>
      <c r="G885" t="s">
        <v>5712</v>
      </c>
      <c r="H885" s="9">
        <v>49669.440000000002</v>
      </c>
      <c r="J885" t="s">
        <v>28</v>
      </c>
      <c r="K885" t="s">
        <v>29</v>
      </c>
      <c r="L885" t="s">
        <v>275</v>
      </c>
      <c r="M885" t="s">
        <v>29</v>
      </c>
      <c r="N885" t="s">
        <v>30</v>
      </c>
      <c r="O885" t="s">
        <v>29</v>
      </c>
      <c r="P885" t="s">
        <v>30</v>
      </c>
      <c r="Q885" t="s">
        <v>30</v>
      </c>
      <c r="R885" t="s">
        <v>30</v>
      </c>
      <c r="S885" t="s">
        <v>29</v>
      </c>
      <c r="T885" t="s">
        <v>29</v>
      </c>
      <c r="U885" t="s">
        <v>30</v>
      </c>
      <c r="V885" t="s">
        <v>29</v>
      </c>
      <c r="W885" t="s">
        <v>31</v>
      </c>
      <c r="X885" t="s">
        <v>29</v>
      </c>
      <c r="Y885" t="s">
        <v>29</v>
      </c>
      <c r="Z885" t="s">
        <v>29</v>
      </c>
      <c r="AA885" t="s">
        <v>29</v>
      </c>
      <c r="AB885" t="s">
        <v>32</v>
      </c>
    </row>
    <row r="886" spans="1:28" outlineLevel="1" x14ac:dyDescent="0.45">
      <c r="A886">
        <v>7658718904</v>
      </c>
      <c r="B886" s="1">
        <v>44323</v>
      </c>
      <c r="C886" t="s">
        <v>3750</v>
      </c>
      <c r="D886" t="s">
        <v>3751</v>
      </c>
      <c r="E886" t="s">
        <v>409</v>
      </c>
      <c r="F886" t="s">
        <v>5651</v>
      </c>
      <c r="G886" t="s">
        <v>5712</v>
      </c>
      <c r="H886" s="9">
        <v>34177</v>
      </c>
      <c r="J886" t="s">
        <v>28</v>
      </c>
      <c r="K886" t="s">
        <v>29</v>
      </c>
      <c r="L886" t="s">
        <v>275</v>
      </c>
      <c r="M886" t="s">
        <v>30</v>
      </c>
      <c r="N886" t="s">
        <v>29</v>
      </c>
      <c r="O886" t="s">
        <v>30</v>
      </c>
      <c r="P886" t="s">
        <v>30</v>
      </c>
      <c r="Q886" t="s">
        <v>29</v>
      </c>
      <c r="R886" t="s">
        <v>30</v>
      </c>
      <c r="S886" t="s">
        <v>30</v>
      </c>
      <c r="T886" t="s">
        <v>30</v>
      </c>
      <c r="U886" t="s">
        <v>29</v>
      </c>
      <c r="V886" t="s">
        <v>30</v>
      </c>
      <c r="W886" t="s">
        <v>31</v>
      </c>
      <c r="X886" t="s">
        <v>29</v>
      </c>
      <c r="Y886" t="s">
        <v>29</v>
      </c>
      <c r="Z886" t="s">
        <v>29</v>
      </c>
      <c r="AA886" t="s">
        <v>30</v>
      </c>
      <c r="AB886" t="s">
        <v>32</v>
      </c>
    </row>
    <row r="887" spans="1:28" outlineLevel="1" x14ac:dyDescent="0.45">
      <c r="A887">
        <v>7907718906</v>
      </c>
      <c r="B887" s="1">
        <v>44327</v>
      </c>
      <c r="C887" t="s">
        <v>4048</v>
      </c>
      <c r="D887" t="s">
        <v>4049</v>
      </c>
      <c r="E887" t="s">
        <v>409</v>
      </c>
      <c r="F887" t="s">
        <v>5651</v>
      </c>
      <c r="G887" t="s">
        <v>5712</v>
      </c>
      <c r="H887" s="9">
        <v>28613.38</v>
      </c>
      <c r="J887" t="s">
        <v>28</v>
      </c>
      <c r="K887" t="s">
        <v>29</v>
      </c>
      <c r="L887" t="s">
        <v>275</v>
      </c>
      <c r="M887" t="s">
        <v>29</v>
      </c>
      <c r="N887" t="s">
        <v>29</v>
      </c>
      <c r="O887" t="s">
        <v>29</v>
      </c>
      <c r="P887" t="s">
        <v>30</v>
      </c>
      <c r="Q887" t="s">
        <v>30</v>
      </c>
      <c r="R887" t="s">
        <v>30</v>
      </c>
      <c r="S887" t="s">
        <v>30</v>
      </c>
      <c r="T887" t="s">
        <v>30</v>
      </c>
      <c r="U887" t="s">
        <v>30</v>
      </c>
      <c r="V887" t="s">
        <v>30</v>
      </c>
      <c r="W887" t="s">
        <v>31</v>
      </c>
      <c r="X887" t="s">
        <v>29</v>
      </c>
      <c r="Y887" t="s">
        <v>29</v>
      </c>
      <c r="Z887" t="s">
        <v>29</v>
      </c>
      <c r="AA887" t="s">
        <v>30</v>
      </c>
      <c r="AB887" t="s">
        <v>39</v>
      </c>
    </row>
    <row r="888" spans="1:28" outlineLevel="1" x14ac:dyDescent="0.45">
      <c r="A888">
        <v>8902409005</v>
      </c>
      <c r="B888" s="1">
        <v>44345</v>
      </c>
      <c r="C888" t="s">
        <v>4772</v>
      </c>
      <c r="D888" t="s">
        <v>4773</v>
      </c>
      <c r="E888" t="s">
        <v>409</v>
      </c>
      <c r="F888" t="s">
        <v>5651</v>
      </c>
      <c r="G888" t="s">
        <v>5712</v>
      </c>
      <c r="H888" s="9">
        <v>5017.38</v>
      </c>
      <c r="J888" t="s">
        <v>28</v>
      </c>
      <c r="K888" t="s">
        <v>29</v>
      </c>
      <c r="L888" t="s">
        <v>275</v>
      </c>
      <c r="M888" t="s">
        <v>29</v>
      </c>
      <c r="N888" t="s">
        <v>29</v>
      </c>
      <c r="O888" t="s">
        <v>29</v>
      </c>
      <c r="P888" t="s">
        <v>29</v>
      </c>
      <c r="Q888" t="s">
        <v>29</v>
      </c>
      <c r="R888" t="s">
        <v>29</v>
      </c>
      <c r="S888" t="s">
        <v>30</v>
      </c>
      <c r="T888" t="s">
        <v>30</v>
      </c>
      <c r="U888" t="s">
        <v>29</v>
      </c>
      <c r="V888" t="s">
        <v>30</v>
      </c>
      <c r="W888" t="s">
        <v>60</v>
      </c>
      <c r="X888" t="s">
        <v>29</v>
      </c>
      <c r="Y888" t="s">
        <v>29</v>
      </c>
      <c r="Z888" t="s">
        <v>29</v>
      </c>
      <c r="AA888" t="s">
        <v>29</v>
      </c>
      <c r="AB888" t="s">
        <v>291</v>
      </c>
    </row>
    <row r="889" spans="1:28" outlineLevel="1" x14ac:dyDescent="0.45">
      <c r="A889">
        <v>8941539001</v>
      </c>
      <c r="B889" s="1">
        <v>44345</v>
      </c>
      <c r="C889" t="s">
        <v>4945</v>
      </c>
      <c r="D889" t="s">
        <v>4946</v>
      </c>
      <c r="E889" t="s">
        <v>65</v>
      </c>
      <c r="F889" t="s">
        <v>5651</v>
      </c>
      <c r="G889" t="s">
        <v>6045</v>
      </c>
      <c r="H889" s="9">
        <v>20577.740000000002</v>
      </c>
      <c r="I889" t="s">
        <v>123</v>
      </c>
      <c r="J889" t="s">
        <v>42</v>
      </c>
      <c r="K889" t="s">
        <v>29</v>
      </c>
      <c r="L889" t="s">
        <v>275</v>
      </c>
      <c r="M889" t="s">
        <v>30</v>
      </c>
      <c r="N889" t="s">
        <v>30</v>
      </c>
      <c r="O889" t="s">
        <v>30</v>
      </c>
      <c r="P889" t="s">
        <v>30</v>
      </c>
      <c r="Q889" t="s">
        <v>30</v>
      </c>
      <c r="R889" t="s">
        <v>30</v>
      </c>
      <c r="S889" t="s">
        <v>30</v>
      </c>
      <c r="T889" t="s">
        <v>30</v>
      </c>
      <c r="U889" t="s">
        <v>30</v>
      </c>
      <c r="V889" t="s">
        <v>30</v>
      </c>
      <c r="W889" t="s">
        <v>31</v>
      </c>
      <c r="X889" t="s">
        <v>29</v>
      </c>
      <c r="Y889" t="s">
        <v>29</v>
      </c>
      <c r="Z889" t="s">
        <v>29</v>
      </c>
      <c r="AA889" t="s">
        <v>29</v>
      </c>
      <c r="AB889" t="s">
        <v>39</v>
      </c>
    </row>
    <row r="890" spans="1:28" outlineLevel="1" x14ac:dyDescent="0.45">
      <c r="A890">
        <v>7536718906</v>
      </c>
      <c r="B890" s="1">
        <v>44323</v>
      </c>
      <c r="C890" t="s">
        <v>2845</v>
      </c>
      <c r="D890" t="s">
        <v>2097</v>
      </c>
      <c r="E890" t="s">
        <v>44</v>
      </c>
      <c r="F890" t="s">
        <v>5651</v>
      </c>
      <c r="G890" t="s">
        <v>5921</v>
      </c>
      <c r="H890" s="9">
        <v>272446</v>
      </c>
      <c r="I890" t="s">
        <v>35</v>
      </c>
      <c r="J890" t="s">
        <v>42</v>
      </c>
      <c r="K890" t="s">
        <v>29</v>
      </c>
      <c r="L890" t="s">
        <v>150</v>
      </c>
      <c r="M890" t="s">
        <v>30</v>
      </c>
      <c r="N890" t="s">
        <v>30</v>
      </c>
      <c r="O890" t="s">
        <v>30</v>
      </c>
      <c r="P890" t="s">
        <v>30</v>
      </c>
      <c r="Q890" t="s">
        <v>30</v>
      </c>
      <c r="R890" t="s">
        <v>30</v>
      </c>
      <c r="S890" t="s">
        <v>30</v>
      </c>
      <c r="T890" t="s">
        <v>30</v>
      </c>
      <c r="U890" t="s">
        <v>30</v>
      </c>
      <c r="V890" t="s">
        <v>30</v>
      </c>
      <c r="W890" t="s">
        <v>40</v>
      </c>
      <c r="X890" t="s">
        <v>29</v>
      </c>
      <c r="Y890" t="s">
        <v>29</v>
      </c>
      <c r="Z890" t="s">
        <v>29</v>
      </c>
      <c r="AA890" t="s">
        <v>30</v>
      </c>
      <c r="AB890" t="s">
        <v>32</v>
      </c>
    </row>
    <row r="891" spans="1:28" outlineLevel="1" x14ac:dyDescent="0.45">
      <c r="A891">
        <v>4911449010</v>
      </c>
      <c r="B891" s="1">
        <v>44336</v>
      </c>
      <c r="C891" t="s">
        <v>2096</v>
      </c>
      <c r="D891" t="s">
        <v>2097</v>
      </c>
      <c r="E891" t="s">
        <v>44</v>
      </c>
      <c r="F891" t="s">
        <v>5651</v>
      </c>
      <c r="G891" t="s">
        <v>5921</v>
      </c>
      <c r="H891" s="9">
        <v>187126</v>
      </c>
      <c r="I891" t="s">
        <v>35</v>
      </c>
      <c r="J891" t="s">
        <v>42</v>
      </c>
      <c r="K891" t="s">
        <v>29</v>
      </c>
      <c r="L891" t="s">
        <v>150</v>
      </c>
      <c r="M891" t="s">
        <v>29</v>
      </c>
      <c r="N891" t="s">
        <v>30</v>
      </c>
      <c r="O891" t="s">
        <v>30</v>
      </c>
      <c r="P891" t="s">
        <v>30</v>
      </c>
      <c r="Q891" t="s">
        <v>30</v>
      </c>
      <c r="R891" t="s">
        <v>30</v>
      </c>
      <c r="S891" t="s">
        <v>29</v>
      </c>
      <c r="T891" t="s">
        <v>30</v>
      </c>
      <c r="U891" t="s">
        <v>30</v>
      </c>
      <c r="V891" t="s">
        <v>30</v>
      </c>
      <c r="W891" t="s">
        <v>40</v>
      </c>
      <c r="X891" t="s">
        <v>29</v>
      </c>
      <c r="Y891" t="s">
        <v>29</v>
      </c>
      <c r="Z891" t="s">
        <v>29</v>
      </c>
      <c r="AA891" t="s">
        <v>30</v>
      </c>
      <c r="AB891" t="s">
        <v>32</v>
      </c>
    </row>
    <row r="892" spans="1:28" outlineLevel="1" x14ac:dyDescent="0.45">
      <c r="A892">
        <v>7535199006</v>
      </c>
      <c r="B892" s="1">
        <v>44341</v>
      </c>
      <c r="C892" t="s">
        <v>2830</v>
      </c>
      <c r="D892" t="s">
        <v>2831</v>
      </c>
      <c r="E892" t="s">
        <v>44</v>
      </c>
      <c r="F892" t="s">
        <v>5651</v>
      </c>
      <c r="G892" t="s">
        <v>5921</v>
      </c>
      <c r="H892" s="9">
        <v>152474</v>
      </c>
      <c r="J892" t="s">
        <v>42</v>
      </c>
      <c r="K892" t="s">
        <v>29</v>
      </c>
      <c r="L892" t="s">
        <v>150</v>
      </c>
      <c r="M892" t="s">
        <v>30</v>
      </c>
      <c r="N892" t="s">
        <v>30</v>
      </c>
      <c r="O892" t="s">
        <v>29</v>
      </c>
      <c r="P892" t="s">
        <v>30</v>
      </c>
      <c r="Q892" t="s">
        <v>30</v>
      </c>
      <c r="R892" t="s">
        <v>30</v>
      </c>
      <c r="S892" t="s">
        <v>30</v>
      </c>
      <c r="T892" t="s">
        <v>30</v>
      </c>
      <c r="U892" t="s">
        <v>30</v>
      </c>
      <c r="V892" t="s">
        <v>30</v>
      </c>
      <c r="W892" t="s">
        <v>31</v>
      </c>
      <c r="X892" t="s">
        <v>29</v>
      </c>
      <c r="Y892" t="s">
        <v>29</v>
      </c>
      <c r="Z892" t="s">
        <v>29</v>
      </c>
      <c r="AA892" t="s">
        <v>30</v>
      </c>
      <c r="AB892" t="s">
        <v>32</v>
      </c>
    </row>
    <row r="893" spans="1:28" outlineLevel="1" x14ac:dyDescent="0.45">
      <c r="A893">
        <v>7537009010</v>
      </c>
      <c r="B893" s="1">
        <v>44341</v>
      </c>
      <c r="C893" t="s">
        <v>2849</v>
      </c>
      <c r="D893" t="s">
        <v>2850</v>
      </c>
      <c r="E893" t="s">
        <v>44</v>
      </c>
      <c r="F893" t="s">
        <v>5651</v>
      </c>
      <c r="G893" t="s">
        <v>5921</v>
      </c>
      <c r="H893" s="9">
        <v>106665</v>
      </c>
      <c r="J893" t="s">
        <v>42</v>
      </c>
      <c r="K893" t="s">
        <v>30</v>
      </c>
      <c r="L893" t="s">
        <v>150</v>
      </c>
      <c r="M893" t="s">
        <v>29</v>
      </c>
      <c r="N893" t="s">
        <v>29</v>
      </c>
      <c r="O893" t="s">
        <v>29</v>
      </c>
      <c r="P893" t="s">
        <v>29</v>
      </c>
      <c r="Q893" t="s">
        <v>29</v>
      </c>
      <c r="R893" t="s">
        <v>29</v>
      </c>
      <c r="S893" t="s">
        <v>30</v>
      </c>
      <c r="T893" t="s">
        <v>30</v>
      </c>
      <c r="U893" t="s">
        <v>29</v>
      </c>
      <c r="V893" t="s">
        <v>30</v>
      </c>
      <c r="W893" t="s">
        <v>31</v>
      </c>
      <c r="X893" t="s">
        <v>29</v>
      </c>
      <c r="Y893" t="s">
        <v>30</v>
      </c>
      <c r="Z893" t="s">
        <v>29</v>
      </c>
      <c r="AA893" t="s">
        <v>29</v>
      </c>
      <c r="AB893" t="s">
        <v>32</v>
      </c>
    </row>
    <row r="894" spans="1:28" outlineLevel="1" x14ac:dyDescent="0.45">
      <c r="A894">
        <v>7528439008</v>
      </c>
      <c r="B894" s="1">
        <v>44341</v>
      </c>
      <c r="C894" t="s">
        <v>2742</v>
      </c>
      <c r="D894" t="s">
        <v>2743</v>
      </c>
      <c r="E894" t="s">
        <v>44</v>
      </c>
      <c r="F894" t="s">
        <v>5651</v>
      </c>
      <c r="G894" t="s">
        <v>5921</v>
      </c>
      <c r="H894" s="9">
        <v>88371.11</v>
      </c>
      <c r="J894" t="s">
        <v>42</v>
      </c>
      <c r="K894" t="s">
        <v>29</v>
      </c>
      <c r="L894" t="s">
        <v>150</v>
      </c>
      <c r="M894" t="s">
        <v>30</v>
      </c>
      <c r="N894" t="s">
        <v>30</v>
      </c>
      <c r="O894" t="s">
        <v>30</v>
      </c>
      <c r="P894" t="s">
        <v>30</v>
      </c>
      <c r="Q894" t="s">
        <v>30</v>
      </c>
      <c r="R894" t="s">
        <v>30</v>
      </c>
      <c r="S894" t="s">
        <v>30</v>
      </c>
      <c r="T894" t="s">
        <v>30</v>
      </c>
      <c r="U894" t="s">
        <v>30</v>
      </c>
      <c r="V894" t="s">
        <v>30</v>
      </c>
      <c r="W894" t="s">
        <v>40</v>
      </c>
      <c r="X894" t="s">
        <v>29</v>
      </c>
      <c r="Y894" t="s">
        <v>30</v>
      </c>
      <c r="Z894" t="s">
        <v>29</v>
      </c>
      <c r="AA894" t="s">
        <v>29</v>
      </c>
      <c r="AB894" t="s">
        <v>32</v>
      </c>
    </row>
    <row r="895" spans="1:28" outlineLevel="1" x14ac:dyDescent="0.45">
      <c r="A895">
        <v>7239619007</v>
      </c>
      <c r="B895" s="1">
        <v>44339</v>
      </c>
      <c r="C895" t="s">
        <v>2531</v>
      </c>
      <c r="D895" t="s">
        <v>2532</v>
      </c>
      <c r="E895" t="s">
        <v>44</v>
      </c>
      <c r="F895" t="s">
        <v>5651</v>
      </c>
      <c r="G895" t="s">
        <v>5921</v>
      </c>
      <c r="H895" s="9">
        <v>38032</v>
      </c>
      <c r="J895" t="s">
        <v>42</v>
      </c>
      <c r="K895" t="s">
        <v>29</v>
      </c>
      <c r="L895" t="s">
        <v>150</v>
      </c>
      <c r="M895" t="s">
        <v>30</v>
      </c>
      <c r="N895" t="s">
        <v>30</v>
      </c>
      <c r="O895" t="s">
        <v>30</v>
      </c>
      <c r="P895" t="s">
        <v>30</v>
      </c>
      <c r="Q895" t="s">
        <v>30</v>
      </c>
      <c r="R895" t="s">
        <v>30</v>
      </c>
      <c r="S895" t="s">
        <v>30</v>
      </c>
      <c r="T895" t="s">
        <v>30</v>
      </c>
      <c r="U895" t="s">
        <v>30</v>
      </c>
      <c r="V895" t="s">
        <v>30</v>
      </c>
      <c r="W895" t="s">
        <v>31</v>
      </c>
      <c r="X895" t="s">
        <v>29</v>
      </c>
      <c r="Y895" t="s">
        <v>29</v>
      </c>
      <c r="Z895" t="s">
        <v>29</v>
      </c>
      <c r="AA895" t="s">
        <v>30</v>
      </c>
      <c r="AB895" t="s">
        <v>32</v>
      </c>
    </row>
    <row r="896" spans="1:28" outlineLevel="1" x14ac:dyDescent="0.45">
      <c r="A896">
        <v>8838419002</v>
      </c>
      <c r="B896" s="1">
        <v>44345</v>
      </c>
      <c r="C896" t="s">
        <v>4427</v>
      </c>
      <c r="D896" t="s">
        <v>4428</v>
      </c>
      <c r="E896" t="s">
        <v>44</v>
      </c>
      <c r="F896" t="s">
        <v>5651</v>
      </c>
      <c r="G896" t="s">
        <v>5921</v>
      </c>
      <c r="H896" s="9">
        <v>29044</v>
      </c>
      <c r="I896" t="s">
        <v>35</v>
      </c>
      <c r="J896" t="s">
        <v>42</v>
      </c>
      <c r="K896" t="s">
        <v>29</v>
      </c>
      <c r="L896" t="s">
        <v>150</v>
      </c>
      <c r="M896" t="s">
        <v>29</v>
      </c>
      <c r="N896" t="s">
        <v>30</v>
      </c>
      <c r="O896" t="s">
        <v>30</v>
      </c>
      <c r="P896" t="s">
        <v>30</v>
      </c>
      <c r="Q896" t="s">
        <v>30</v>
      </c>
      <c r="R896" t="s">
        <v>30</v>
      </c>
      <c r="S896" t="s">
        <v>30</v>
      </c>
      <c r="T896" t="s">
        <v>30</v>
      </c>
      <c r="U896" t="s">
        <v>30</v>
      </c>
      <c r="V896" t="s">
        <v>30</v>
      </c>
      <c r="W896" t="s">
        <v>33</v>
      </c>
      <c r="X896" t="s">
        <v>29</v>
      </c>
      <c r="Y896" t="s">
        <v>29</v>
      </c>
      <c r="Z896" t="s">
        <v>29</v>
      </c>
      <c r="AA896" t="s">
        <v>29</v>
      </c>
      <c r="AB896" t="s">
        <v>32</v>
      </c>
    </row>
    <row r="897" spans="1:28" outlineLevel="1" x14ac:dyDescent="0.45">
      <c r="A897">
        <v>5235969000</v>
      </c>
      <c r="B897" s="1">
        <v>44337</v>
      </c>
      <c r="C897" t="s">
        <v>2259</v>
      </c>
      <c r="D897" t="s">
        <v>2260</v>
      </c>
      <c r="E897" t="s">
        <v>2261</v>
      </c>
      <c r="F897" t="s">
        <v>5651</v>
      </c>
      <c r="G897" t="s">
        <v>5938</v>
      </c>
      <c r="H897" s="9">
        <v>413752.46</v>
      </c>
      <c r="J897" t="s">
        <v>42</v>
      </c>
      <c r="K897" t="s">
        <v>29</v>
      </c>
      <c r="L897" t="s">
        <v>127</v>
      </c>
      <c r="M897" t="s">
        <v>30</v>
      </c>
      <c r="N897" t="s">
        <v>30</v>
      </c>
      <c r="O897" t="s">
        <v>30</v>
      </c>
      <c r="P897" t="s">
        <v>30</v>
      </c>
      <c r="Q897" t="s">
        <v>30</v>
      </c>
      <c r="R897" t="s">
        <v>30</v>
      </c>
      <c r="S897" t="s">
        <v>30</v>
      </c>
      <c r="T897" t="s">
        <v>30</v>
      </c>
      <c r="U897" t="s">
        <v>30</v>
      </c>
      <c r="V897" t="s">
        <v>30</v>
      </c>
      <c r="W897" t="s">
        <v>60</v>
      </c>
      <c r="X897" t="s">
        <v>29</v>
      </c>
      <c r="Y897" t="s">
        <v>29</v>
      </c>
      <c r="Z897" t="s">
        <v>29</v>
      </c>
      <c r="AA897" t="s">
        <v>30</v>
      </c>
      <c r="AB897" t="s">
        <v>47</v>
      </c>
    </row>
    <row r="898" spans="1:28" outlineLevel="1" x14ac:dyDescent="0.45">
      <c r="A898">
        <v>8912579003</v>
      </c>
      <c r="B898" s="1">
        <v>44345</v>
      </c>
      <c r="C898" t="s">
        <v>4815</v>
      </c>
      <c r="D898" t="s">
        <v>4816</v>
      </c>
      <c r="E898" t="s">
        <v>4817</v>
      </c>
      <c r="F898" t="s">
        <v>5651</v>
      </c>
      <c r="G898" t="s">
        <v>5849</v>
      </c>
      <c r="H898" s="9">
        <v>422710.45</v>
      </c>
      <c r="J898" t="s">
        <v>28</v>
      </c>
      <c r="K898" t="s">
        <v>30</v>
      </c>
      <c r="L898" t="s">
        <v>77</v>
      </c>
      <c r="M898" t="s">
        <v>30</v>
      </c>
      <c r="N898" t="s">
        <v>29</v>
      </c>
      <c r="O898" t="s">
        <v>30</v>
      </c>
      <c r="P898" t="s">
        <v>29</v>
      </c>
      <c r="Q898" t="s">
        <v>30</v>
      </c>
      <c r="R898" t="s">
        <v>30</v>
      </c>
      <c r="S898" t="s">
        <v>30</v>
      </c>
      <c r="T898" t="s">
        <v>29</v>
      </c>
      <c r="U898" t="s">
        <v>29</v>
      </c>
      <c r="V898" t="s">
        <v>29</v>
      </c>
      <c r="W898" t="s">
        <v>31</v>
      </c>
      <c r="X898" t="s">
        <v>29</v>
      </c>
      <c r="Y898" t="s">
        <v>29</v>
      </c>
      <c r="Z898" t="s">
        <v>29</v>
      </c>
      <c r="AA898" t="s">
        <v>29</v>
      </c>
      <c r="AB898" t="s">
        <v>32</v>
      </c>
    </row>
    <row r="899" spans="1:28" outlineLevel="1" x14ac:dyDescent="0.45">
      <c r="A899">
        <v>5247979000</v>
      </c>
      <c r="B899" s="1">
        <v>44337</v>
      </c>
      <c r="C899" t="s">
        <v>2315</v>
      </c>
      <c r="D899" t="s">
        <v>2316</v>
      </c>
      <c r="E899" t="s">
        <v>2188</v>
      </c>
      <c r="F899" t="s">
        <v>5651</v>
      </c>
      <c r="G899" t="s">
        <v>5930</v>
      </c>
      <c r="H899" s="9">
        <v>417916.14</v>
      </c>
      <c r="J899" t="s">
        <v>42</v>
      </c>
      <c r="K899" t="s">
        <v>29</v>
      </c>
      <c r="L899" t="s">
        <v>54</v>
      </c>
      <c r="M899" t="s">
        <v>29</v>
      </c>
      <c r="N899" t="s">
        <v>30</v>
      </c>
      <c r="O899" t="s">
        <v>30</v>
      </c>
      <c r="P899" t="s">
        <v>30</v>
      </c>
      <c r="Q899" t="s">
        <v>30</v>
      </c>
      <c r="R899" t="s">
        <v>30</v>
      </c>
      <c r="S899" t="s">
        <v>30</v>
      </c>
      <c r="T899" t="s">
        <v>30</v>
      </c>
      <c r="U899" t="s">
        <v>30</v>
      </c>
      <c r="V899" t="s">
        <v>30</v>
      </c>
      <c r="W899" t="s">
        <v>40</v>
      </c>
      <c r="X899" t="s">
        <v>30</v>
      </c>
      <c r="Y899" t="s">
        <v>29</v>
      </c>
      <c r="Z899" t="s">
        <v>29</v>
      </c>
      <c r="AA899" t="s">
        <v>30</v>
      </c>
      <c r="AB899" t="s">
        <v>32</v>
      </c>
    </row>
    <row r="900" spans="1:28" outlineLevel="1" x14ac:dyDescent="0.45">
      <c r="A900">
        <v>5223259002</v>
      </c>
      <c r="B900" s="1">
        <v>44337</v>
      </c>
      <c r="C900" t="s">
        <v>2186</v>
      </c>
      <c r="D900" t="s">
        <v>2187</v>
      </c>
      <c r="E900" t="s">
        <v>2188</v>
      </c>
      <c r="F900" t="s">
        <v>5651</v>
      </c>
      <c r="G900" t="s">
        <v>5930</v>
      </c>
      <c r="H900" s="9">
        <v>15152.73</v>
      </c>
      <c r="J900" t="s">
        <v>42</v>
      </c>
      <c r="K900" t="s">
        <v>29</v>
      </c>
      <c r="L900" t="s">
        <v>54</v>
      </c>
      <c r="M900" t="s">
        <v>29</v>
      </c>
      <c r="N900" t="s">
        <v>29</v>
      </c>
      <c r="O900" t="s">
        <v>29</v>
      </c>
      <c r="P900" t="s">
        <v>30</v>
      </c>
      <c r="Q900" t="s">
        <v>29</v>
      </c>
      <c r="R900" t="s">
        <v>30</v>
      </c>
      <c r="S900" t="s">
        <v>30</v>
      </c>
      <c r="T900" t="s">
        <v>30</v>
      </c>
      <c r="U900" t="s">
        <v>30</v>
      </c>
      <c r="V900" t="s">
        <v>30</v>
      </c>
      <c r="W900" t="s">
        <v>40</v>
      </c>
      <c r="X900" t="s">
        <v>30</v>
      </c>
      <c r="Y900" t="s">
        <v>29</v>
      </c>
      <c r="Z900" t="s">
        <v>29</v>
      </c>
      <c r="AA900" t="s">
        <v>30</v>
      </c>
      <c r="AB900" t="s">
        <v>32</v>
      </c>
    </row>
    <row r="901" spans="1:28" outlineLevel="1" x14ac:dyDescent="0.45">
      <c r="A901">
        <v>8617889010</v>
      </c>
      <c r="B901" s="1">
        <v>44343</v>
      </c>
      <c r="C901" t="s">
        <v>4341</v>
      </c>
      <c r="D901" t="s">
        <v>4342</v>
      </c>
      <c r="E901" t="s">
        <v>2188</v>
      </c>
      <c r="F901" t="s">
        <v>5651</v>
      </c>
      <c r="G901" t="s">
        <v>5930</v>
      </c>
      <c r="H901" s="9">
        <v>13747.53</v>
      </c>
      <c r="J901" t="s">
        <v>42</v>
      </c>
      <c r="K901" t="s">
        <v>29</v>
      </c>
      <c r="L901" t="s">
        <v>54</v>
      </c>
      <c r="M901" t="s">
        <v>29</v>
      </c>
      <c r="N901" t="s">
        <v>29</v>
      </c>
      <c r="O901" t="s">
        <v>29</v>
      </c>
      <c r="P901" t="s">
        <v>30</v>
      </c>
      <c r="Q901" t="s">
        <v>30</v>
      </c>
      <c r="R901" t="s">
        <v>29</v>
      </c>
      <c r="S901" t="s">
        <v>29</v>
      </c>
      <c r="T901" t="s">
        <v>30</v>
      </c>
      <c r="U901" t="s">
        <v>30</v>
      </c>
      <c r="V901" t="s">
        <v>30</v>
      </c>
      <c r="W901" t="s">
        <v>60</v>
      </c>
      <c r="X901" t="s">
        <v>30</v>
      </c>
      <c r="Y901" t="s">
        <v>29</v>
      </c>
      <c r="Z901" t="s">
        <v>29</v>
      </c>
      <c r="AA901" t="s">
        <v>29</v>
      </c>
      <c r="AB901" t="s">
        <v>39</v>
      </c>
    </row>
    <row r="902" spans="1:28" outlineLevel="1" x14ac:dyDescent="0.45">
      <c r="A902">
        <v>2336879003</v>
      </c>
      <c r="B902" s="1">
        <v>44331</v>
      </c>
      <c r="C902" t="s">
        <v>868</v>
      </c>
      <c r="D902" t="s">
        <v>869</v>
      </c>
      <c r="E902" t="s">
        <v>135</v>
      </c>
      <c r="F902" t="s">
        <v>5651</v>
      </c>
      <c r="G902" t="s">
        <v>5724</v>
      </c>
      <c r="H902" s="9">
        <v>3032274</v>
      </c>
      <c r="J902" t="s">
        <v>28</v>
      </c>
      <c r="K902" t="s">
        <v>29</v>
      </c>
      <c r="L902" t="s">
        <v>88</v>
      </c>
      <c r="M902" t="s">
        <v>29</v>
      </c>
      <c r="N902" t="s">
        <v>29</v>
      </c>
      <c r="O902" t="s">
        <v>29</v>
      </c>
      <c r="P902" t="s">
        <v>29</v>
      </c>
      <c r="Q902" t="s">
        <v>29</v>
      </c>
      <c r="R902" t="s">
        <v>30</v>
      </c>
      <c r="S902" t="s">
        <v>30</v>
      </c>
      <c r="T902" t="s">
        <v>30</v>
      </c>
      <c r="U902" t="s">
        <v>29</v>
      </c>
      <c r="V902" t="s">
        <v>30</v>
      </c>
      <c r="W902" t="s">
        <v>40</v>
      </c>
      <c r="X902" t="s">
        <v>29</v>
      </c>
      <c r="Y902" t="s">
        <v>30</v>
      </c>
      <c r="Z902" t="s">
        <v>29</v>
      </c>
      <c r="AA902" t="s">
        <v>29</v>
      </c>
      <c r="AB902" t="s">
        <v>32</v>
      </c>
    </row>
    <row r="903" spans="1:28" outlineLevel="1" x14ac:dyDescent="0.45">
      <c r="A903">
        <v>2222339007</v>
      </c>
      <c r="B903" s="1">
        <v>44330</v>
      </c>
      <c r="C903" t="s">
        <v>664</v>
      </c>
      <c r="D903" t="s">
        <v>665</v>
      </c>
      <c r="E903" t="s">
        <v>135</v>
      </c>
      <c r="F903" t="s">
        <v>5651</v>
      </c>
      <c r="G903" t="s">
        <v>5662</v>
      </c>
      <c r="H903" s="9">
        <v>2846149</v>
      </c>
      <c r="J903" t="s">
        <v>28</v>
      </c>
      <c r="K903" t="s">
        <v>30</v>
      </c>
      <c r="L903" t="s">
        <v>96</v>
      </c>
      <c r="M903" t="s">
        <v>29</v>
      </c>
      <c r="N903" t="s">
        <v>30</v>
      </c>
      <c r="O903" t="s">
        <v>30</v>
      </c>
      <c r="P903" t="s">
        <v>30</v>
      </c>
      <c r="Q903" t="s">
        <v>30</v>
      </c>
      <c r="R903" t="s">
        <v>30</v>
      </c>
      <c r="S903" t="s">
        <v>30</v>
      </c>
      <c r="T903" t="s">
        <v>30</v>
      </c>
      <c r="U903" t="s">
        <v>30</v>
      </c>
      <c r="V903" t="s">
        <v>30</v>
      </c>
      <c r="W903" t="s">
        <v>40</v>
      </c>
      <c r="X903" t="s">
        <v>29</v>
      </c>
      <c r="Y903" t="s">
        <v>30</v>
      </c>
      <c r="Z903" t="s">
        <v>29</v>
      </c>
      <c r="AA903" t="s">
        <v>29</v>
      </c>
      <c r="AB903" t="s">
        <v>32</v>
      </c>
    </row>
    <row r="904" spans="1:28" outlineLevel="1" x14ac:dyDescent="0.45">
      <c r="A904">
        <v>9888639001</v>
      </c>
      <c r="B904" s="1">
        <v>44351</v>
      </c>
      <c r="C904" t="s">
        <v>5285</v>
      </c>
      <c r="D904" t="s">
        <v>5286</v>
      </c>
      <c r="E904" t="s">
        <v>135</v>
      </c>
      <c r="F904" t="s">
        <v>5651</v>
      </c>
      <c r="G904" t="s">
        <v>5661</v>
      </c>
      <c r="H904" s="9">
        <v>2519625</v>
      </c>
      <c r="I904" t="s">
        <v>131</v>
      </c>
      <c r="J904" t="s">
        <v>28</v>
      </c>
      <c r="K904" t="s">
        <v>29</v>
      </c>
      <c r="L904" t="s">
        <v>96</v>
      </c>
      <c r="M904" t="s">
        <v>30</v>
      </c>
      <c r="N904" t="s">
        <v>30</v>
      </c>
      <c r="O904" t="s">
        <v>30</v>
      </c>
      <c r="P904" t="s">
        <v>30</v>
      </c>
      <c r="Q904" t="s">
        <v>30</v>
      </c>
      <c r="R904" t="s">
        <v>30</v>
      </c>
      <c r="S904" t="s">
        <v>30</v>
      </c>
      <c r="T904" t="s">
        <v>30</v>
      </c>
      <c r="U904" t="s">
        <v>30</v>
      </c>
      <c r="V904" t="s">
        <v>30</v>
      </c>
      <c r="W904" t="s">
        <v>33</v>
      </c>
      <c r="X904" t="s">
        <v>30</v>
      </c>
      <c r="Y904" t="s">
        <v>29</v>
      </c>
      <c r="Z904" t="s">
        <v>29</v>
      </c>
      <c r="AA904" t="s">
        <v>29</v>
      </c>
      <c r="AB904" t="s">
        <v>32</v>
      </c>
    </row>
    <row r="905" spans="1:28" outlineLevel="1" x14ac:dyDescent="0.45">
      <c r="A905">
        <v>3704309006</v>
      </c>
      <c r="B905" s="1">
        <v>44335</v>
      </c>
      <c r="C905" t="s">
        <v>1804</v>
      </c>
      <c r="D905" t="s">
        <v>1805</v>
      </c>
      <c r="E905" t="s">
        <v>135</v>
      </c>
      <c r="F905" t="s">
        <v>5651</v>
      </c>
      <c r="G905" t="s">
        <v>5755</v>
      </c>
      <c r="H905" s="9">
        <v>1953833</v>
      </c>
      <c r="I905" t="s">
        <v>131</v>
      </c>
      <c r="J905" t="s">
        <v>28</v>
      </c>
      <c r="K905" t="s">
        <v>29</v>
      </c>
      <c r="L905" t="s">
        <v>88</v>
      </c>
      <c r="M905" t="s">
        <v>29</v>
      </c>
      <c r="N905" t="s">
        <v>30</v>
      </c>
      <c r="O905" t="s">
        <v>29</v>
      </c>
      <c r="P905" t="s">
        <v>30</v>
      </c>
      <c r="Q905" t="s">
        <v>30</v>
      </c>
      <c r="R905" t="s">
        <v>30</v>
      </c>
      <c r="S905" t="s">
        <v>30</v>
      </c>
      <c r="T905" t="s">
        <v>30</v>
      </c>
      <c r="U905" t="s">
        <v>30</v>
      </c>
      <c r="V905" t="s">
        <v>30</v>
      </c>
      <c r="W905" t="s">
        <v>31</v>
      </c>
      <c r="X905" t="s">
        <v>29</v>
      </c>
      <c r="Y905" t="s">
        <v>30</v>
      </c>
      <c r="Z905" t="s">
        <v>29</v>
      </c>
      <c r="AA905" t="s">
        <v>29</v>
      </c>
      <c r="AB905" t="s">
        <v>32</v>
      </c>
    </row>
    <row r="906" spans="1:28" outlineLevel="1" x14ac:dyDescent="0.45">
      <c r="A906">
        <v>6613219001</v>
      </c>
      <c r="B906" s="1">
        <v>44338</v>
      </c>
      <c r="C906" t="s">
        <v>2455</v>
      </c>
      <c r="D906" t="s">
        <v>2456</v>
      </c>
      <c r="E906" t="s">
        <v>135</v>
      </c>
      <c r="F906" t="s">
        <v>5651</v>
      </c>
      <c r="G906" t="s">
        <v>5661</v>
      </c>
      <c r="H906" s="9">
        <v>1819390</v>
      </c>
      <c r="J906" t="s">
        <v>28</v>
      </c>
      <c r="K906" t="s">
        <v>29</v>
      </c>
      <c r="L906" t="s">
        <v>96</v>
      </c>
      <c r="M906" t="s">
        <v>29</v>
      </c>
      <c r="N906" t="s">
        <v>30</v>
      </c>
      <c r="O906" t="s">
        <v>29</v>
      </c>
      <c r="P906" t="s">
        <v>30</v>
      </c>
      <c r="Q906" t="s">
        <v>30</v>
      </c>
      <c r="R906" t="s">
        <v>30</v>
      </c>
      <c r="S906" t="s">
        <v>30</v>
      </c>
      <c r="T906" t="s">
        <v>30</v>
      </c>
      <c r="U906" t="s">
        <v>30</v>
      </c>
      <c r="V906" t="s">
        <v>30</v>
      </c>
      <c r="W906" t="s">
        <v>40</v>
      </c>
      <c r="X906" t="s">
        <v>30</v>
      </c>
      <c r="Y906" t="s">
        <v>29</v>
      </c>
      <c r="Z906" t="s">
        <v>29</v>
      </c>
      <c r="AA906" t="s">
        <v>30</v>
      </c>
      <c r="AB906" t="s">
        <v>47</v>
      </c>
    </row>
    <row r="907" spans="1:28" outlineLevel="1" x14ac:dyDescent="0.45">
      <c r="A907">
        <v>5253109004</v>
      </c>
      <c r="B907" s="1">
        <v>44337</v>
      </c>
      <c r="C907" t="s">
        <v>2342</v>
      </c>
      <c r="D907" t="s">
        <v>2154</v>
      </c>
      <c r="E907" t="s">
        <v>135</v>
      </c>
      <c r="F907" t="s">
        <v>5651</v>
      </c>
      <c r="G907" t="s">
        <v>5661</v>
      </c>
      <c r="H907" s="9">
        <v>1699731.4</v>
      </c>
      <c r="J907" t="s">
        <v>28</v>
      </c>
      <c r="K907" t="s">
        <v>30</v>
      </c>
      <c r="L907" t="s">
        <v>96</v>
      </c>
      <c r="M907" t="s">
        <v>30</v>
      </c>
      <c r="N907" t="s">
        <v>30</v>
      </c>
      <c r="O907" t="s">
        <v>30</v>
      </c>
      <c r="P907" t="s">
        <v>30</v>
      </c>
      <c r="Q907" t="s">
        <v>30</v>
      </c>
      <c r="R907" t="s">
        <v>29</v>
      </c>
      <c r="S907" t="s">
        <v>30</v>
      </c>
      <c r="T907" t="s">
        <v>30</v>
      </c>
      <c r="U907" t="s">
        <v>30</v>
      </c>
      <c r="V907" t="s">
        <v>30</v>
      </c>
      <c r="W907" t="s">
        <v>40</v>
      </c>
      <c r="X907" t="s">
        <v>30</v>
      </c>
      <c r="Y907" t="s">
        <v>30</v>
      </c>
      <c r="Z907" t="s">
        <v>29</v>
      </c>
      <c r="AA907" t="s">
        <v>30</v>
      </c>
      <c r="AB907" t="s">
        <v>32</v>
      </c>
    </row>
    <row r="908" spans="1:28" outlineLevel="1" x14ac:dyDescent="0.45">
      <c r="A908">
        <v>6607219005</v>
      </c>
      <c r="B908" s="1">
        <v>44338</v>
      </c>
      <c r="C908" t="s">
        <v>2422</v>
      </c>
      <c r="D908" t="s">
        <v>2423</v>
      </c>
      <c r="E908" t="s">
        <v>135</v>
      </c>
      <c r="F908" t="s">
        <v>5651</v>
      </c>
      <c r="G908" t="s">
        <v>5662</v>
      </c>
      <c r="H908" s="9">
        <v>1658493.77</v>
      </c>
      <c r="J908" t="s">
        <v>28</v>
      </c>
      <c r="K908" t="s">
        <v>30</v>
      </c>
      <c r="L908" t="s">
        <v>96</v>
      </c>
      <c r="M908" t="s">
        <v>30</v>
      </c>
      <c r="N908" t="s">
        <v>30</v>
      </c>
      <c r="O908" t="s">
        <v>30</v>
      </c>
      <c r="P908" t="s">
        <v>30</v>
      </c>
      <c r="Q908" t="s">
        <v>30</v>
      </c>
      <c r="R908" t="s">
        <v>30</v>
      </c>
      <c r="S908" t="s">
        <v>30</v>
      </c>
      <c r="T908" t="s">
        <v>30</v>
      </c>
      <c r="U908" t="s">
        <v>30</v>
      </c>
      <c r="V908" t="s">
        <v>30</v>
      </c>
      <c r="W908" t="s">
        <v>31</v>
      </c>
      <c r="X908" t="s">
        <v>29</v>
      </c>
      <c r="Y908" t="s">
        <v>29</v>
      </c>
      <c r="Z908" t="s">
        <v>29</v>
      </c>
      <c r="AA908" t="s">
        <v>30</v>
      </c>
      <c r="AB908" t="s">
        <v>47</v>
      </c>
    </row>
    <row r="909" spans="1:28" outlineLevel="1" x14ac:dyDescent="0.45">
      <c r="A909">
        <v>3703629006</v>
      </c>
      <c r="B909" s="1">
        <v>44335</v>
      </c>
      <c r="C909" t="s">
        <v>1798</v>
      </c>
      <c r="D909" t="s">
        <v>1799</v>
      </c>
      <c r="E909" t="s">
        <v>135</v>
      </c>
      <c r="F909" t="s">
        <v>5651</v>
      </c>
      <c r="G909" t="s">
        <v>5662</v>
      </c>
      <c r="H909" s="9">
        <v>1499577.18</v>
      </c>
      <c r="J909" t="s">
        <v>28</v>
      </c>
      <c r="K909" t="s">
        <v>29</v>
      </c>
      <c r="L909" t="s">
        <v>96</v>
      </c>
      <c r="M909" t="s">
        <v>30</v>
      </c>
      <c r="N909" t="s">
        <v>30</v>
      </c>
      <c r="O909" t="s">
        <v>30</v>
      </c>
      <c r="P909" t="s">
        <v>30</v>
      </c>
      <c r="Q909" t="s">
        <v>30</v>
      </c>
      <c r="R909" t="s">
        <v>30</v>
      </c>
      <c r="S909" t="s">
        <v>30</v>
      </c>
      <c r="T909" t="s">
        <v>30</v>
      </c>
      <c r="U909" t="s">
        <v>30</v>
      </c>
      <c r="V909" t="s">
        <v>30</v>
      </c>
      <c r="W909" t="s">
        <v>31</v>
      </c>
      <c r="X909" t="s">
        <v>29</v>
      </c>
      <c r="Y909" t="s">
        <v>29</v>
      </c>
      <c r="Z909" t="s">
        <v>29</v>
      </c>
      <c r="AA909" t="s">
        <v>30</v>
      </c>
      <c r="AB909" t="s">
        <v>144</v>
      </c>
    </row>
    <row r="910" spans="1:28" outlineLevel="1" x14ac:dyDescent="0.45">
      <c r="A910">
        <v>9951839006</v>
      </c>
      <c r="B910" s="1">
        <v>44354</v>
      </c>
      <c r="C910" t="s">
        <v>5573</v>
      </c>
      <c r="D910" t="s">
        <v>5574</v>
      </c>
      <c r="E910" t="s">
        <v>135</v>
      </c>
      <c r="F910" t="s">
        <v>5651</v>
      </c>
      <c r="G910" t="s">
        <v>5741</v>
      </c>
      <c r="H910" s="9">
        <v>1232577.8600000001</v>
      </c>
      <c r="J910" t="s">
        <v>28</v>
      </c>
      <c r="K910" t="s">
        <v>29</v>
      </c>
      <c r="L910" t="s">
        <v>96</v>
      </c>
      <c r="M910" t="s">
        <v>29</v>
      </c>
      <c r="N910" t="s">
        <v>30</v>
      </c>
      <c r="O910" t="s">
        <v>29</v>
      </c>
      <c r="P910" t="s">
        <v>30</v>
      </c>
      <c r="Q910" t="s">
        <v>29</v>
      </c>
      <c r="R910" t="s">
        <v>30</v>
      </c>
      <c r="S910" t="s">
        <v>30</v>
      </c>
      <c r="T910" t="s">
        <v>30</v>
      </c>
      <c r="U910" t="s">
        <v>30</v>
      </c>
      <c r="V910" t="s">
        <v>30</v>
      </c>
      <c r="W910" t="s">
        <v>40</v>
      </c>
      <c r="X910" t="s">
        <v>29</v>
      </c>
      <c r="Y910" t="s">
        <v>29</v>
      </c>
      <c r="Z910" t="s">
        <v>29</v>
      </c>
      <c r="AA910" t="s">
        <v>29</v>
      </c>
      <c r="AB910" t="s">
        <v>32</v>
      </c>
    </row>
    <row r="911" spans="1:28" outlineLevel="1" x14ac:dyDescent="0.45">
      <c r="A911">
        <v>6593639000</v>
      </c>
      <c r="B911" s="1">
        <v>44338</v>
      </c>
      <c r="C911" t="s">
        <v>2356</v>
      </c>
      <c r="D911" t="s">
        <v>2357</v>
      </c>
      <c r="E911" t="s">
        <v>135</v>
      </c>
      <c r="F911" t="s">
        <v>5651</v>
      </c>
      <c r="G911" t="s">
        <v>5661</v>
      </c>
      <c r="H911" s="9">
        <v>1162873</v>
      </c>
      <c r="J911" t="s">
        <v>28</v>
      </c>
      <c r="K911" t="s">
        <v>29</v>
      </c>
      <c r="L911" t="s">
        <v>96</v>
      </c>
      <c r="M911" t="s">
        <v>29</v>
      </c>
      <c r="N911" t="s">
        <v>29</v>
      </c>
      <c r="O911" t="s">
        <v>29</v>
      </c>
      <c r="P911" t="s">
        <v>30</v>
      </c>
      <c r="Q911" t="s">
        <v>29</v>
      </c>
      <c r="R911" t="s">
        <v>29</v>
      </c>
      <c r="S911" t="s">
        <v>30</v>
      </c>
      <c r="T911" t="s">
        <v>30</v>
      </c>
      <c r="U911" t="s">
        <v>30</v>
      </c>
      <c r="V911" t="s">
        <v>30</v>
      </c>
      <c r="W911" t="s">
        <v>40</v>
      </c>
      <c r="X911" t="s">
        <v>30</v>
      </c>
      <c r="Y911" t="s">
        <v>29</v>
      </c>
      <c r="Z911" t="s">
        <v>29</v>
      </c>
      <c r="AA911" t="s">
        <v>30</v>
      </c>
      <c r="AB911" t="s">
        <v>32</v>
      </c>
    </row>
    <row r="912" spans="1:28" outlineLevel="1" x14ac:dyDescent="0.45">
      <c r="A912">
        <v>9954649003</v>
      </c>
      <c r="B912" s="1">
        <v>44354</v>
      </c>
      <c r="C912" t="s">
        <v>5587</v>
      </c>
      <c r="D912" t="s">
        <v>5588</v>
      </c>
      <c r="E912" t="s">
        <v>135</v>
      </c>
      <c r="F912" t="s">
        <v>5651</v>
      </c>
      <c r="G912" t="s">
        <v>5662</v>
      </c>
      <c r="H912" s="9">
        <v>1081214.5</v>
      </c>
      <c r="J912" t="s">
        <v>28</v>
      </c>
      <c r="K912" t="s">
        <v>30</v>
      </c>
      <c r="L912" t="s">
        <v>96</v>
      </c>
      <c r="M912" t="s">
        <v>30</v>
      </c>
      <c r="N912" t="s">
        <v>30</v>
      </c>
      <c r="O912" t="s">
        <v>30</v>
      </c>
      <c r="P912" t="s">
        <v>30</v>
      </c>
      <c r="Q912" t="s">
        <v>30</v>
      </c>
      <c r="R912" t="s">
        <v>30</v>
      </c>
      <c r="S912" t="s">
        <v>30</v>
      </c>
      <c r="T912" t="s">
        <v>30</v>
      </c>
      <c r="U912" t="s">
        <v>30</v>
      </c>
      <c r="V912" t="s">
        <v>30</v>
      </c>
      <c r="W912" t="s">
        <v>33</v>
      </c>
      <c r="X912" t="s">
        <v>29</v>
      </c>
      <c r="Y912" t="s">
        <v>29</v>
      </c>
      <c r="Z912" t="s">
        <v>29</v>
      </c>
      <c r="AA912" t="s">
        <v>29</v>
      </c>
      <c r="AB912" t="s">
        <v>32</v>
      </c>
    </row>
    <row r="913" spans="1:28" outlineLevel="1" x14ac:dyDescent="0.45">
      <c r="A913">
        <v>1128819106</v>
      </c>
      <c r="B913" s="1">
        <v>44372</v>
      </c>
      <c r="C913" t="s">
        <v>553</v>
      </c>
      <c r="D913" t="s">
        <v>554</v>
      </c>
      <c r="E913" t="s">
        <v>135</v>
      </c>
      <c r="F913" t="s">
        <v>5651</v>
      </c>
      <c r="G913" t="s">
        <v>5741</v>
      </c>
      <c r="H913" s="9">
        <v>1079949</v>
      </c>
      <c r="J913" t="s">
        <v>28</v>
      </c>
      <c r="K913" t="s">
        <v>29</v>
      </c>
      <c r="L913" t="s">
        <v>96</v>
      </c>
      <c r="M913" t="s">
        <v>29</v>
      </c>
      <c r="N913" t="s">
        <v>30</v>
      </c>
      <c r="O913" t="s">
        <v>29</v>
      </c>
      <c r="P913" t="s">
        <v>30</v>
      </c>
      <c r="Q913" t="s">
        <v>30</v>
      </c>
      <c r="R913" t="s">
        <v>30</v>
      </c>
      <c r="S913" t="s">
        <v>30</v>
      </c>
      <c r="T913" t="s">
        <v>30</v>
      </c>
      <c r="U913" t="s">
        <v>30</v>
      </c>
      <c r="V913" t="s">
        <v>30</v>
      </c>
      <c r="W913" t="s">
        <v>40</v>
      </c>
      <c r="X913" t="s">
        <v>29</v>
      </c>
      <c r="Y913" t="s">
        <v>29</v>
      </c>
      <c r="Z913" t="s">
        <v>29</v>
      </c>
      <c r="AA913" t="s">
        <v>29</v>
      </c>
      <c r="AB913" t="s">
        <v>32</v>
      </c>
    </row>
    <row r="914" spans="1:28" outlineLevel="1" x14ac:dyDescent="0.45">
      <c r="A914">
        <v>9880819002</v>
      </c>
      <c r="B914" s="1">
        <v>44351</v>
      </c>
      <c r="C914" t="s">
        <v>5240</v>
      </c>
      <c r="D914" t="s">
        <v>5241</v>
      </c>
      <c r="E914" t="s">
        <v>135</v>
      </c>
      <c r="F914" t="s">
        <v>5651</v>
      </c>
      <c r="G914" t="s">
        <v>5724</v>
      </c>
      <c r="H914" s="9">
        <v>1027235</v>
      </c>
      <c r="J914" t="s">
        <v>28</v>
      </c>
      <c r="K914" t="s">
        <v>30</v>
      </c>
      <c r="L914" t="s">
        <v>88</v>
      </c>
      <c r="M914" t="s">
        <v>30</v>
      </c>
      <c r="N914" t="s">
        <v>30</v>
      </c>
      <c r="O914" t="s">
        <v>30</v>
      </c>
      <c r="P914" t="s">
        <v>30</v>
      </c>
      <c r="Q914" t="s">
        <v>30</v>
      </c>
      <c r="R914" t="s">
        <v>30</v>
      </c>
      <c r="S914" t="s">
        <v>30</v>
      </c>
      <c r="T914" t="s">
        <v>30</v>
      </c>
      <c r="U914" t="s">
        <v>30</v>
      </c>
      <c r="V914" t="s">
        <v>30</v>
      </c>
      <c r="W914" t="s">
        <v>31</v>
      </c>
      <c r="X914" t="s">
        <v>29</v>
      </c>
      <c r="Y914" t="s">
        <v>29</v>
      </c>
      <c r="Z914" t="s">
        <v>29</v>
      </c>
      <c r="AA914" t="s">
        <v>29</v>
      </c>
      <c r="AB914" t="s">
        <v>43</v>
      </c>
    </row>
    <row r="915" spans="1:28" outlineLevel="1" x14ac:dyDescent="0.45">
      <c r="A915">
        <v>3720849004</v>
      </c>
      <c r="B915" s="1">
        <v>44335</v>
      </c>
      <c r="C915" t="s">
        <v>1893</v>
      </c>
      <c r="D915" t="s">
        <v>1894</v>
      </c>
      <c r="E915" t="s">
        <v>135</v>
      </c>
      <c r="F915" t="s">
        <v>5651</v>
      </c>
      <c r="G915" t="s">
        <v>5661</v>
      </c>
      <c r="H915" s="9">
        <v>987194</v>
      </c>
      <c r="J915" t="s">
        <v>28</v>
      </c>
      <c r="K915" t="s">
        <v>29</v>
      </c>
      <c r="L915" t="s">
        <v>96</v>
      </c>
      <c r="M915" t="s">
        <v>29</v>
      </c>
      <c r="N915" t="s">
        <v>30</v>
      </c>
      <c r="O915" t="s">
        <v>29</v>
      </c>
      <c r="P915" t="s">
        <v>30</v>
      </c>
      <c r="Q915" t="s">
        <v>30</v>
      </c>
      <c r="R915" t="s">
        <v>30</v>
      </c>
      <c r="S915" t="s">
        <v>29</v>
      </c>
      <c r="T915" t="s">
        <v>29</v>
      </c>
      <c r="U915" t="s">
        <v>30</v>
      </c>
      <c r="V915" t="s">
        <v>30</v>
      </c>
      <c r="W915" t="s">
        <v>31</v>
      </c>
      <c r="X915" t="s">
        <v>30</v>
      </c>
      <c r="Y915" t="s">
        <v>29</v>
      </c>
      <c r="Z915" t="s">
        <v>30</v>
      </c>
      <c r="AA915" t="s">
        <v>29</v>
      </c>
      <c r="AB915" t="s">
        <v>32</v>
      </c>
    </row>
    <row r="916" spans="1:28" outlineLevel="1" x14ac:dyDescent="0.45">
      <c r="A916">
        <v>6601279000</v>
      </c>
      <c r="B916" s="1">
        <v>44338</v>
      </c>
      <c r="C916" t="s">
        <v>2392</v>
      </c>
      <c r="D916" t="s">
        <v>2393</v>
      </c>
      <c r="E916" t="s">
        <v>135</v>
      </c>
      <c r="F916" t="s">
        <v>5651</v>
      </c>
      <c r="G916" t="s">
        <v>5662</v>
      </c>
      <c r="H916" s="9">
        <v>975493</v>
      </c>
      <c r="J916" t="s">
        <v>28</v>
      </c>
      <c r="K916" t="s">
        <v>30</v>
      </c>
      <c r="L916" t="s">
        <v>96</v>
      </c>
      <c r="M916" t="s">
        <v>29</v>
      </c>
      <c r="N916" t="s">
        <v>30</v>
      </c>
      <c r="O916" t="s">
        <v>30</v>
      </c>
      <c r="P916" t="s">
        <v>30</v>
      </c>
      <c r="Q916" t="s">
        <v>30</v>
      </c>
      <c r="R916" t="s">
        <v>30</v>
      </c>
      <c r="S916" t="s">
        <v>30</v>
      </c>
      <c r="T916" t="s">
        <v>30</v>
      </c>
      <c r="U916" t="s">
        <v>30</v>
      </c>
      <c r="V916" t="s">
        <v>30</v>
      </c>
      <c r="W916" t="s">
        <v>37</v>
      </c>
      <c r="X916" t="s">
        <v>29</v>
      </c>
      <c r="Y916" t="s">
        <v>29</v>
      </c>
      <c r="Z916" t="s">
        <v>29</v>
      </c>
      <c r="AA916" t="s">
        <v>30</v>
      </c>
      <c r="AB916" t="s">
        <v>38</v>
      </c>
    </row>
    <row r="917" spans="1:28" outlineLevel="1" x14ac:dyDescent="0.45">
      <c r="A917">
        <v>1128349107</v>
      </c>
      <c r="B917" s="1">
        <v>44372</v>
      </c>
      <c r="C917" t="s">
        <v>551</v>
      </c>
      <c r="D917" t="s">
        <v>552</v>
      </c>
      <c r="E917" t="s">
        <v>135</v>
      </c>
      <c r="F917" t="s">
        <v>5651</v>
      </c>
      <c r="G917" t="s">
        <v>5662</v>
      </c>
      <c r="H917" s="9">
        <v>963738.27</v>
      </c>
      <c r="J917" t="s">
        <v>28</v>
      </c>
      <c r="K917" t="s">
        <v>30</v>
      </c>
      <c r="L917" t="s">
        <v>96</v>
      </c>
      <c r="M917" t="s">
        <v>29</v>
      </c>
      <c r="N917" t="s">
        <v>29</v>
      </c>
      <c r="O917" t="s">
        <v>29</v>
      </c>
      <c r="P917" t="s">
        <v>30</v>
      </c>
      <c r="Q917" t="s">
        <v>30</v>
      </c>
      <c r="R917" t="s">
        <v>30</v>
      </c>
      <c r="S917" t="s">
        <v>30</v>
      </c>
      <c r="T917" t="s">
        <v>30</v>
      </c>
      <c r="U917" t="s">
        <v>30</v>
      </c>
      <c r="V917" t="s">
        <v>30</v>
      </c>
      <c r="W917" t="s">
        <v>40</v>
      </c>
      <c r="X917" t="s">
        <v>29</v>
      </c>
      <c r="Y917" t="s">
        <v>29</v>
      </c>
      <c r="Z917" t="s">
        <v>29</v>
      </c>
      <c r="AA917" t="s">
        <v>29</v>
      </c>
      <c r="AB917" t="s">
        <v>32</v>
      </c>
    </row>
    <row r="918" spans="1:28" outlineLevel="1" x14ac:dyDescent="0.45">
      <c r="A918">
        <v>5216849004</v>
      </c>
      <c r="B918" s="1">
        <v>44337</v>
      </c>
      <c r="C918" t="s">
        <v>2153</v>
      </c>
      <c r="D918" t="s">
        <v>2154</v>
      </c>
      <c r="E918" t="s">
        <v>135</v>
      </c>
      <c r="F918" t="s">
        <v>5651</v>
      </c>
      <c r="G918" t="s">
        <v>5661</v>
      </c>
      <c r="H918" s="9">
        <v>926143.91</v>
      </c>
      <c r="J918" t="s">
        <v>28</v>
      </c>
      <c r="K918" t="s">
        <v>30</v>
      </c>
      <c r="L918" t="s">
        <v>96</v>
      </c>
      <c r="M918" t="s">
        <v>30</v>
      </c>
      <c r="N918" t="s">
        <v>30</v>
      </c>
      <c r="O918" t="s">
        <v>30</v>
      </c>
      <c r="P918" t="s">
        <v>30</v>
      </c>
      <c r="Q918" t="s">
        <v>30</v>
      </c>
      <c r="R918" t="s">
        <v>30</v>
      </c>
      <c r="S918" t="s">
        <v>30</v>
      </c>
      <c r="T918" t="s">
        <v>30</v>
      </c>
      <c r="U918" t="s">
        <v>30</v>
      </c>
      <c r="V918" t="s">
        <v>30</v>
      </c>
      <c r="W918" t="s">
        <v>40</v>
      </c>
      <c r="X918" t="s">
        <v>30</v>
      </c>
      <c r="Y918" t="s">
        <v>30</v>
      </c>
      <c r="Z918" t="s">
        <v>29</v>
      </c>
      <c r="AA918" t="s">
        <v>30</v>
      </c>
      <c r="AB918" t="s">
        <v>257</v>
      </c>
    </row>
    <row r="919" spans="1:28" outlineLevel="1" x14ac:dyDescent="0.45">
      <c r="A919">
        <v>7226569006</v>
      </c>
      <c r="B919" s="1">
        <v>44339</v>
      </c>
      <c r="C919" t="s">
        <v>2474</v>
      </c>
      <c r="D919" t="s">
        <v>2475</v>
      </c>
      <c r="E919" t="s">
        <v>135</v>
      </c>
      <c r="F919" t="s">
        <v>5651</v>
      </c>
      <c r="G919" t="s">
        <v>5741</v>
      </c>
      <c r="H919" s="9">
        <v>853699</v>
      </c>
      <c r="J919" t="s">
        <v>28</v>
      </c>
      <c r="K919" t="s">
        <v>30</v>
      </c>
      <c r="L919" t="s">
        <v>96</v>
      </c>
      <c r="M919" t="s">
        <v>30</v>
      </c>
      <c r="N919" t="s">
        <v>30</v>
      </c>
      <c r="O919" t="s">
        <v>30</v>
      </c>
      <c r="P919" t="s">
        <v>30</v>
      </c>
      <c r="Q919" t="s">
        <v>30</v>
      </c>
      <c r="R919" t="s">
        <v>30</v>
      </c>
      <c r="S919" t="s">
        <v>30</v>
      </c>
      <c r="T919" t="s">
        <v>30</v>
      </c>
      <c r="U919" t="s">
        <v>30</v>
      </c>
      <c r="V919" t="s">
        <v>30</v>
      </c>
      <c r="W919" t="s">
        <v>40</v>
      </c>
      <c r="X919" t="s">
        <v>29</v>
      </c>
      <c r="Y919" t="s">
        <v>29</v>
      </c>
      <c r="Z919" t="s">
        <v>29</v>
      </c>
      <c r="AA919" t="s">
        <v>30</v>
      </c>
      <c r="AB919" t="s">
        <v>32</v>
      </c>
    </row>
    <row r="920" spans="1:28" outlineLevel="1" x14ac:dyDescent="0.45">
      <c r="A920">
        <v>9996199008</v>
      </c>
      <c r="B920" s="1">
        <v>44358</v>
      </c>
      <c r="C920" t="s">
        <v>5642</v>
      </c>
      <c r="D920" t="s">
        <v>5643</v>
      </c>
      <c r="E920" t="s">
        <v>135</v>
      </c>
      <c r="F920" t="s">
        <v>5651</v>
      </c>
      <c r="G920" t="s">
        <v>5741</v>
      </c>
      <c r="H920" s="9">
        <v>802773</v>
      </c>
      <c r="J920" t="s">
        <v>28</v>
      </c>
      <c r="K920" t="s">
        <v>29</v>
      </c>
      <c r="L920" t="s">
        <v>96</v>
      </c>
      <c r="M920" t="s">
        <v>29</v>
      </c>
      <c r="N920" t="s">
        <v>30</v>
      </c>
      <c r="O920" t="s">
        <v>29</v>
      </c>
      <c r="P920" t="s">
        <v>30</v>
      </c>
      <c r="Q920" t="s">
        <v>30</v>
      </c>
      <c r="R920" t="s">
        <v>30</v>
      </c>
      <c r="S920" t="s">
        <v>30</v>
      </c>
      <c r="T920" t="s">
        <v>30</v>
      </c>
      <c r="U920" t="s">
        <v>30</v>
      </c>
      <c r="V920" t="s">
        <v>30</v>
      </c>
      <c r="W920" t="s">
        <v>40</v>
      </c>
      <c r="X920" t="s">
        <v>29</v>
      </c>
      <c r="Y920" t="s">
        <v>29</v>
      </c>
      <c r="Z920" t="s">
        <v>29</v>
      </c>
      <c r="AA920" t="s">
        <v>29</v>
      </c>
      <c r="AB920" t="s">
        <v>32</v>
      </c>
    </row>
    <row r="921" spans="1:28" outlineLevel="1" x14ac:dyDescent="0.45">
      <c r="A921">
        <v>8913249000</v>
      </c>
      <c r="B921" s="1">
        <v>44345</v>
      </c>
      <c r="C921" t="s">
        <v>4820</v>
      </c>
      <c r="D921" t="s">
        <v>4821</v>
      </c>
      <c r="E921" t="s">
        <v>135</v>
      </c>
      <c r="F921" t="s">
        <v>5651</v>
      </c>
      <c r="G921" t="s">
        <v>5662</v>
      </c>
      <c r="H921" s="9">
        <v>745571.57</v>
      </c>
      <c r="J921" t="s">
        <v>28</v>
      </c>
      <c r="K921" t="s">
        <v>30</v>
      </c>
      <c r="L921" t="s">
        <v>96</v>
      </c>
      <c r="M921" t="s">
        <v>29</v>
      </c>
      <c r="N921" t="s">
        <v>30</v>
      </c>
      <c r="O921" t="s">
        <v>30</v>
      </c>
      <c r="P921" t="s">
        <v>30</v>
      </c>
      <c r="Q921" t="s">
        <v>30</v>
      </c>
      <c r="R921" t="s">
        <v>30</v>
      </c>
      <c r="S921" t="s">
        <v>30</v>
      </c>
      <c r="T921" t="s">
        <v>30</v>
      </c>
      <c r="U921" t="s">
        <v>30</v>
      </c>
      <c r="V921" t="s">
        <v>30</v>
      </c>
      <c r="W921" t="s">
        <v>31</v>
      </c>
      <c r="X921" t="s">
        <v>29</v>
      </c>
      <c r="Y921" t="s">
        <v>29</v>
      </c>
      <c r="Z921" t="s">
        <v>29</v>
      </c>
      <c r="AA921" t="s">
        <v>29</v>
      </c>
      <c r="AB921" t="s">
        <v>73</v>
      </c>
    </row>
    <row r="922" spans="1:28" outlineLevel="1" x14ac:dyDescent="0.45">
      <c r="A922">
        <v>1127099102</v>
      </c>
      <c r="B922" s="1">
        <v>44372</v>
      </c>
      <c r="C922" t="s">
        <v>549</v>
      </c>
      <c r="D922" t="s">
        <v>550</v>
      </c>
      <c r="E922" t="s">
        <v>135</v>
      </c>
      <c r="F922" t="s">
        <v>5651</v>
      </c>
      <c r="G922" t="s">
        <v>5662</v>
      </c>
      <c r="H922" s="9">
        <v>744479</v>
      </c>
      <c r="J922" t="s">
        <v>28</v>
      </c>
      <c r="K922" t="s">
        <v>30</v>
      </c>
      <c r="L922" t="s">
        <v>96</v>
      </c>
      <c r="M922" t="s">
        <v>29</v>
      </c>
      <c r="N922" t="s">
        <v>29</v>
      </c>
      <c r="O922" t="s">
        <v>29</v>
      </c>
      <c r="P922" t="s">
        <v>30</v>
      </c>
      <c r="Q922" t="s">
        <v>30</v>
      </c>
      <c r="R922" t="s">
        <v>30</v>
      </c>
      <c r="S922" t="s">
        <v>30</v>
      </c>
      <c r="T922" t="s">
        <v>30</v>
      </c>
      <c r="U922" t="s">
        <v>30</v>
      </c>
      <c r="V922" t="s">
        <v>30</v>
      </c>
      <c r="W922" t="s">
        <v>40</v>
      </c>
      <c r="X922" t="s">
        <v>29</v>
      </c>
      <c r="Y922" t="s">
        <v>29</v>
      </c>
      <c r="Z922" t="s">
        <v>29</v>
      </c>
      <c r="AA922" t="s">
        <v>29</v>
      </c>
      <c r="AB922" t="s">
        <v>38</v>
      </c>
    </row>
    <row r="923" spans="1:28" outlineLevel="1" x14ac:dyDescent="0.45">
      <c r="A923">
        <v>5218399004</v>
      </c>
      <c r="B923" s="1">
        <v>44337</v>
      </c>
      <c r="C923" t="s">
        <v>2159</v>
      </c>
      <c r="D923" t="s">
        <v>2160</v>
      </c>
      <c r="E923" t="s">
        <v>135</v>
      </c>
      <c r="F923" t="s">
        <v>5651</v>
      </c>
      <c r="G923" t="s">
        <v>5662</v>
      </c>
      <c r="H923" s="9">
        <v>717991.53</v>
      </c>
      <c r="J923" t="s">
        <v>28</v>
      </c>
      <c r="K923" t="s">
        <v>30</v>
      </c>
      <c r="L923" t="s">
        <v>96</v>
      </c>
      <c r="M923" t="s">
        <v>30</v>
      </c>
      <c r="N923" t="s">
        <v>30</v>
      </c>
      <c r="O923" t="s">
        <v>30</v>
      </c>
      <c r="P923" t="s">
        <v>30</v>
      </c>
      <c r="Q923" t="s">
        <v>30</v>
      </c>
      <c r="R923" t="s">
        <v>30</v>
      </c>
      <c r="S923" t="s">
        <v>30</v>
      </c>
      <c r="T923" t="s">
        <v>30</v>
      </c>
      <c r="U923" t="s">
        <v>30</v>
      </c>
      <c r="V923" t="s">
        <v>30</v>
      </c>
      <c r="W923" t="s">
        <v>31</v>
      </c>
      <c r="X923" t="s">
        <v>29</v>
      </c>
      <c r="Y923" t="s">
        <v>29</v>
      </c>
      <c r="Z923" t="s">
        <v>29</v>
      </c>
      <c r="AA923" t="s">
        <v>30</v>
      </c>
      <c r="AB923" t="s">
        <v>47</v>
      </c>
    </row>
    <row r="924" spans="1:28" outlineLevel="1" x14ac:dyDescent="0.45">
      <c r="A924">
        <v>2649609004</v>
      </c>
      <c r="B924" s="1">
        <v>44333</v>
      </c>
      <c r="C924" t="s">
        <v>1279</v>
      </c>
      <c r="D924" t="s">
        <v>1280</v>
      </c>
      <c r="E924" t="s">
        <v>135</v>
      </c>
      <c r="F924" t="s">
        <v>5651</v>
      </c>
      <c r="G924" t="s">
        <v>5662</v>
      </c>
      <c r="H924" s="9">
        <v>531239.19999999995</v>
      </c>
      <c r="J924" t="s">
        <v>28</v>
      </c>
      <c r="K924" t="s">
        <v>30</v>
      </c>
      <c r="L924" t="s">
        <v>96</v>
      </c>
      <c r="M924" t="s">
        <v>29</v>
      </c>
      <c r="N924" t="s">
        <v>30</v>
      </c>
      <c r="O924" t="s">
        <v>30</v>
      </c>
      <c r="P924" t="s">
        <v>30</v>
      </c>
      <c r="Q924" t="s">
        <v>30</v>
      </c>
      <c r="R924" t="s">
        <v>30</v>
      </c>
      <c r="S924" t="s">
        <v>30</v>
      </c>
      <c r="T924" t="s">
        <v>30</v>
      </c>
      <c r="U924" t="s">
        <v>30</v>
      </c>
      <c r="V924" t="s">
        <v>30</v>
      </c>
      <c r="W924" t="s">
        <v>31</v>
      </c>
      <c r="X924" t="s">
        <v>29</v>
      </c>
      <c r="Y924" t="s">
        <v>29</v>
      </c>
      <c r="Z924" t="s">
        <v>29</v>
      </c>
      <c r="AA924" t="s">
        <v>30</v>
      </c>
      <c r="AB924" t="s">
        <v>62</v>
      </c>
    </row>
    <row r="925" spans="1:28" outlineLevel="1" x14ac:dyDescent="0.45">
      <c r="A925">
        <v>6608689008</v>
      </c>
      <c r="B925" s="1">
        <v>44338</v>
      </c>
      <c r="C925" t="s">
        <v>2428</v>
      </c>
      <c r="D925" t="s">
        <v>2429</v>
      </c>
      <c r="E925" t="s">
        <v>135</v>
      </c>
      <c r="F925" t="s">
        <v>5651</v>
      </c>
      <c r="G925" t="s">
        <v>5662</v>
      </c>
      <c r="H925" s="9">
        <v>511720</v>
      </c>
      <c r="J925" t="s">
        <v>28</v>
      </c>
      <c r="K925" t="s">
        <v>30</v>
      </c>
      <c r="L925" t="s">
        <v>96</v>
      </c>
      <c r="M925" t="s">
        <v>30</v>
      </c>
      <c r="N925" t="s">
        <v>30</v>
      </c>
      <c r="O925" t="s">
        <v>30</v>
      </c>
      <c r="P925" t="s">
        <v>30</v>
      </c>
      <c r="Q925" t="s">
        <v>30</v>
      </c>
      <c r="R925" t="s">
        <v>30</v>
      </c>
      <c r="S925" t="s">
        <v>30</v>
      </c>
      <c r="T925" t="s">
        <v>30</v>
      </c>
      <c r="U925" t="s">
        <v>30</v>
      </c>
      <c r="V925" t="s">
        <v>30</v>
      </c>
      <c r="W925" t="s">
        <v>40</v>
      </c>
      <c r="X925" t="s">
        <v>29</v>
      </c>
      <c r="Y925" t="s">
        <v>29</v>
      </c>
      <c r="Z925" t="s">
        <v>30</v>
      </c>
      <c r="AA925" t="s">
        <v>29</v>
      </c>
      <c r="AB925" t="s">
        <v>43</v>
      </c>
    </row>
    <row r="926" spans="1:28" outlineLevel="1" x14ac:dyDescent="0.45">
      <c r="A926">
        <v>3710429003</v>
      </c>
      <c r="B926" s="1">
        <v>44335</v>
      </c>
      <c r="C926" t="s">
        <v>1842</v>
      </c>
      <c r="D926" t="s">
        <v>1843</v>
      </c>
      <c r="E926" t="s">
        <v>135</v>
      </c>
      <c r="F926" t="s">
        <v>5651</v>
      </c>
      <c r="G926" t="s">
        <v>5661</v>
      </c>
      <c r="H926" s="9">
        <v>485995</v>
      </c>
      <c r="J926" t="s">
        <v>28</v>
      </c>
      <c r="K926" t="s">
        <v>29</v>
      </c>
      <c r="L926" t="s">
        <v>96</v>
      </c>
      <c r="M926" t="s">
        <v>30</v>
      </c>
      <c r="N926" t="s">
        <v>30</v>
      </c>
      <c r="O926" t="s">
        <v>30</v>
      </c>
      <c r="P926" t="s">
        <v>30</v>
      </c>
      <c r="Q926" t="s">
        <v>30</v>
      </c>
      <c r="R926" t="s">
        <v>30</v>
      </c>
      <c r="S926" t="s">
        <v>30</v>
      </c>
      <c r="T926" t="s">
        <v>30</v>
      </c>
      <c r="U926" t="s">
        <v>30</v>
      </c>
      <c r="V926" t="s">
        <v>30</v>
      </c>
      <c r="W926" t="s">
        <v>31</v>
      </c>
      <c r="X926" t="s">
        <v>30</v>
      </c>
      <c r="Y926" t="s">
        <v>29</v>
      </c>
      <c r="Z926" t="s">
        <v>29</v>
      </c>
      <c r="AA926" t="s">
        <v>30</v>
      </c>
      <c r="AB926" t="s">
        <v>32</v>
      </c>
    </row>
    <row r="927" spans="1:28" outlineLevel="1" x14ac:dyDescent="0.45">
      <c r="A927">
        <v>4910869005</v>
      </c>
      <c r="B927" s="1">
        <v>44336</v>
      </c>
      <c r="C927" t="s">
        <v>2094</v>
      </c>
      <c r="D927" t="s">
        <v>2095</v>
      </c>
      <c r="E927" t="s">
        <v>135</v>
      </c>
      <c r="F927" t="s">
        <v>5651</v>
      </c>
      <c r="G927" t="s">
        <v>5755</v>
      </c>
      <c r="H927" s="9">
        <v>485146</v>
      </c>
      <c r="J927" t="s">
        <v>28</v>
      </c>
      <c r="K927" t="s">
        <v>29</v>
      </c>
      <c r="L927" t="s">
        <v>88</v>
      </c>
      <c r="M927" t="s">
        <v>29</v>
      </c>
      <c r="N927" t="s">
        <v>30</v>
      </c>
      <c r="O927" t="s">
        <v>30</v>
      </c>
      <c r="P927" t="s">
        <v>30</v>
      </c>
      <c r="Q927" t="s">
        <v>30</v>
      </c>
      <c r="R927" t="s">
        <v>30</v>
      </c>
      <c r="S927" t="s">
        <v>30</v>
      </c>
      <c r="T927" t="s">
        <v>30</v>
      </c>
      <c r="U927" t="s">
        <v>30</v>
      </c>
      <c r="V927" t="s">
        <v>30</v>
      </c>
      <c r="W927" t="s">
        <v>40</v>
      </c>
      <c r="X927" t="s">
        <v>29</v>
      </c>
      <c r="Y927" t="s">
        <v>29</v>
      </c>
      <c r="Z927" t="s">
        <v>29</v>
      </c>
      <c r="AA927" t="s">
        <v>30</v>
      </c>
      <c r="AB927" t="s">
        <v>45</v>
      </c>
    </row>
    <row r="928" spans="1:28" outlineLevel="1" x14ac:dyDescent="0.45">
      <c r="A928">
        <v>9899409008</v>
      </c>
      <c r="B928" s="1">
        <v>44351</v>
      </c>
      <c r="C928" t="s">
        <v>5336</v>
      </c>
      <c r="D928" t="s">
        <v>5337</v>
      </c>
      <c r="E928" t="s">
        <v>135</v>
      </c>
      <c r="F928" t="s">
        <v>5651</v>
      </c>
      <c r="G928" t="s">
        <v>5662</v>
      </c>
      <c r="H928" s="9">
        <v>462253.1</v>
      </c>
      <c r="I928" t="s">
        <v>213</v>
      </c>
      <c r="J928" t="s">
        <v>28</v>
      </c>
      <c r="K928" t="s">
        <v>30</v>
      </c>
      <c r="L928" t="s">
        <v>96</v>
      </c>
      <c r="M928" t="s">
        <v>29</v>
      </c>
      <c r="N928" t="s">
        <v>30</v>
      </c>
      <c r="O928" t="s">
        <v>29</v>
      </c>
      <c r="P928" t="s">
        <v>30</v>
      </c>
      <c r="Q928" t="s">
        <v>30</v>
      </c>
      <c r="R928" t="s">
        <v>30</v>
      </c>
      <c r="S928" t="s">
        <v>29</v>
      </c>
      <c r="T928" t="s">
        <v>30</v>
      </c>
      <c r="U928" t="s">
        <v>30</v>
      </c>
      <c r="V928" t="s">
        <v>30</v>
      </c>
      <c r="W928" t="s">
        <v>31</v>
      </c>
      <c r="X928" t="s">
        <v>29</v>
      </c>
      <c r="Y928" t="s">
        <v>29</v>
      </c>
      <c r="Z928" t="s">
        <v>29</v>
      </c>
      <c r="AA928" t="s">
        <v>29</v>
      </c>
      <c r="AB928" t="s">
        <v>32</v>
      </c>
    </row>
    <row r="929" spans="1:28" outlineLevel="1" x14ac:dyDescent="0.45">
      <c r="A929">
        <v>3686429002</v>
      </c>
      <c r="B929" s="1">
        <v>44335</v>
      </c>
      <c r="C929" t="s">
        <v>1719</v>
      </c>
      <c r="D929" t="s">
        <v>1720</v>
      </c>
      <c r="E929" t="s">
        <v>135</v>
      </c>
      <c r="F929" t="s">
        <v>5651</v>
      </c>
      <c r="G929" t="s">
        <v>5755</v>
      </c>
      <c r="H929" s="9">
        <v>457603.6</v>
      </c>
      <c r="J929" t="s">
        <v>28</v>
      </c>
      <c r="K929" t="s">
        <v>29</v>
      </c>
      <c r="L929" t="s">
        <v>88</v>
      </c>
      <c r="M929" t="s">
        <v>30</v>
      </c>
      <c r="N929" t="s">
        <v>30</v>
      </c>
      <c r="O929" t="s">
        <v>30</v>
      </c>
      <c r="P929" t="s">
        <v>30</v>
      </c>
      <c r="Q929" t="s">
        <v>30</v>
      </c>
      <c r="R929" t="s">
        <v>30</v>
      </c>
      <c r="S929" t="s">
        <v>30</v>
      </c>
      <c r="T929" t="s">
        <v>30</v>
      </c>
      <c r="U929" t="s">
        <v>30</v>
      </c>
      <c r="V929" t="s">
        <v>30</v>
      </c>
      <c r="W929" t="s">
        <v>31</v>
      </c>
      <c r="X929" t="s">
        <v>29</v>
      </c>
      <c r="Y929" t="s">
        <v>30</v>
      </c>
      <c r="Z929" t="s">
        <v>29</v>
      </c>
      <c r="AA929" t="s">
        <v>30</v>
      </c>
      <c r="AB929" t="s">
        <v>32</v>
      </c>
    </row>
    <row r="930" spans="1:28" outlineLevel="1" x14ac:dyDescent="0.45">
      <c r="A930">
        <v>3690659004</v>
      </c>
      <c r="B930" s="1">
        <v>44335</v>
      </c>
      <c r="C930" t="s">
        <v>1739</v>
      </c>
      <c r="D930" t="s">
        <v>1740</v>
      </c>
      <c r="E930" t="s">
        <v>135</v>
      </c>
      <c r="F930" t="s">
        <v>5651</v>
      </c>
      <c r="G930" t="s">
        <v>5741</v>
      </c>
      <c r="H930" s="9">
        <v>446006</v>
      </c>
      <c r="J930" t="s">
        <v>28</v>
      </c>
      <c r="K930" t="s">
        <v>29</v>
      </c>
      <c r="L930" t="s">
        <v>96</v>
      </c>
      <c r="M930" t="s">
        <v>29</v>
      </c>
      <c r="N930" t="s">
        <v>30</v>
      </c>
      <c r="O930" t="s">
        <v>30</v>
      </c>
      <c r="P930" t="s">
        <v>30</v>
      </c>
      <c r="Q930" t="s">
        <v>30</v>
      </c>
      <c r="R930" t="s">
        <v>30</v>
      </c>
      <c r="S930" t="s">
        <v>30</v>
      </c>
      <c r="T930" t="s">
        <v>30</v>
      </c>
      <c r="U930" t="s">
        <v>30</v>
      </c>
      <c r="V930" t="s">
        <v>30</v>
      </c>
      <c r="W930" t="s">
        <v>40</v>
      </c>
      <c r="X930" t="s">
        <v>29</v>
      </c>
      <c r="Y930" t="s">
        <v>29</v>
      </c>
      <c r="Z930" t="s">
        <v>29</v>
      </c>
      <c r="AA930" t="s">
        <v>30</v>
      </c>
      <c r="AB930" t="s">
        <v>32</v>
      </c>
    </row>
    <row r="931" spans="1:28" outlineLevel="1" x14ac:dyDescent="0.45">
      <c r="A931">
        <v>6594909000</v>
      </c>
      <c r="B931" s="1">
        <v>44338</v>
      </c>
      <c r="C931" t="s">
        <v>2362</v>
      </c>
      <c r="D931" t="s">
        <v>2363</v>
      </c>
      <c r="E931" t="s">
        <v>135</v>
      </c>
      <c r="F931" t="s">
        <v>5651</v>
      </c>
      <c r="G931" t="s">
        <v>5805</v>
      </c>
      <c r="H931" s="9">
        <v>429680</v>
      </c>
      <c r="J931" t="s">
        <v>28</v>
      </c>
      <c r="K931" t="s">
        <v>30</v>
      </c>
      <c r="L931" t="s">
        <v>96</v>
      </c>
      <c r="M931" t="s">
        <v>29</v>
      </c>
      <c r="N931" t="s">
        <v>30</v>
      </c>
      <c r="O931" t="s">
        <v>30</v>
      </c>
      <c r="P931" t="s">
        <v>30</v>
      </c>
      <c r="Q931" t="s">
        <v>30</v>
      </c>
      <c r="R931" t="s">
        <v>30</v>
      </c>
      <c r="S931" t="s">
        <v>30</v>
      </c>
      <c r="T931" t="s">
        <v>30</v>
      </c>
      <c r="U931" t="s">
        <v>30</v>
      </c>
      <c r="V931" t="s">
        <v>30</v>
      </c>
      <c r="W931" t="s">
        <v>31</v>
      </c>
      <c r="X931" t="s">
        <v>29</v>
      </c>
      <c r="Y931" t="s">
        <v>29</v>
      </c>
      <c r="Z931" t="s">
        <v>29</v>
      </c>
      <c r="AA931" t="s">
        <v>30</v>
      </c>
      <c r="AB931" t="s">
        <v>32</v>
      </c>
    </row>
    <row r="932" spans="1:28" outlineLevel="1" x14ac:dyDescent="0.45">
      <c r="A932">
        <v>1132739109</v>
      </c>
      <c r="B932" s="1">
        <v>44372</v>
      </c>
      <c r="C932" t="s">
        <v>585</v>
      </c>
      <c r="D932" t="s">
        <v>586</v>
      </c>
      <c r="E932" t="s">
        <v>135</v>
      </c>
      <c r="F932" t="s">
        <v>5651</v>
      </c>
      <c r="G932" t="s">
        <v>5661</v>
      </c>
      <c r="H932" s="9">
        <v>394422.33</v>
      </c>
      <c r="J932" t="s">
        <v>28</v>
      </c>
      <c r="K932" t="s">
        <v>30</v>
      </c>
      <c r="L932" t="s">
        <v>96</v>
      </c>
      <c r="M932" t="s">
        <v>30</v>
      </c>
      <c r="N932" t="s">
        <v>30</v>
      </c>
      <c r="O932" t="s">
        <v>30</v>
      </c>
      <c r="P932" t="s">
        <v>30</v>
      </c>
      <c r="Q932" t="s">
        <v>30</v>
      </c>
      <c r="R932" t="s">
        <v>30</v>
      </c>
      <c r="S932" t="s">
        <v>30</v>
      </c>
      <c r="T932" t="s">
        <v>30</v>
      </c>
      <c r="U932" t="s">
        <v>30</v>
      </c>
      <c r="V932" t="s">
        <v>30</v>
      </c>
      <c r="W932" t="s">
        <v>31</v>
      </c>
      <c r="X932" t="s">
        <v>30</v>
      </c>
      <c r="Y932" t="s">
        <v>29</v>
      </c>
      <c r="Z932" t="s">
        <v>29</v>
      </c>
      <c r="AA932" t="s">
        <v>29</v>
      </c>
      <c r="AB932" t="s">
        <v>32</v>
      </c>
    </row>
    <row r="933" spans="1:28" outlineLevel="1" x14ac:dyDescent="0.45">
      <c r="A933">
        <v>9920259006</v>
      </c>
      <c r="B933" s="1">
        <v>44351</v>
      </c>
      <c r="C933" t="s">
        <v>5440</v>
      </c>
      <c r="D933" t="s">
        <v>5441</v>
      </c>
      <c r="E933" t="s">
        <v>135</v>
      </c>
      <c r="F933" t="s">
        <v>5651</v>
      </c>
      <c r="G933" t="s">
        <v>5662</v>
      </c>
      <c r="H933" s="9">
        <v>373845</v>
      </c>
      <c r="I933" t="s">
        <v>53</v>
      </c>
      <c r="J933" t="s">
        <v>28</v>
      </c>
      <c r="K933" t="s">
        <v>29</v>
      </c>
      <c r="L933" t="s">
        <v>96</v>
      </c>
      <c r="M933" t="s">
        <v>29</v>
      </c>
      <c r="N933" t="s">
        <v>30</v>
      </c>
      <c r="O933" t="s">
        <v>29</v>
      </c>
      <c r="P933" t="s">
        <v>30</v>
      </c>
      <c r="Q933" t="s">
        <v>30</v>
      </c>
      <c r="R933" t="s">
        <v>30</v>
      </c>
      <c r="S933" t="s">
        <v>30</v>
      </c>
      <c r="T933" t="s">
        <v>30</v>
      </c>
      <c r="U933" t="s">
        <v>30</v>
      </c>
      <c r="V933" t="s">
        <v>30</v>
      </c>
      <c r="W933" t="s">
        <v>40</v>
      </c>
      <c r="X933" t="s">
        <v>29</v>
      </c>
      <c r="Y933" t="s">
        <v>29</v>
      </c>
      <c r="Z933" t="s">
        <v>29</v>
      </c>
      <c r="AA933" t="s">
        <v>29</v>
      </c>
      <c r="AB933" t="s">
        <v>32</v>
      </c>
    </row>
    <row r="934" spans="1:28" outlineLevel="1" x14ac:dyDescent="0.45">
      <c r="A934">
        <v>8970649009</v>
      </c>
      <c r="B934" s="1">
        <v>44345</v>
      </c>
      <c r="C934" t="s">
        <v>5080</v>
      </c>
      <c r="D934" t="s">
        <v>5081</v>
      </c>
      <c r="E934" t="s">
        <v>135</v>
      </c>
      <c r="F934" t="s">
        <v>5651</v>
      </c>
      <c r="G934" t="s">
        <v>5741</v>
      </c>
      <c r="H934" s="9">
        <v>355877.19</v>
      </c>
      <c r="J934" t="s">
        <v>28</v>
      </c>
      <c r="K934" t="s">
        <v>29</v>
      </c>
      <c r="L934" t="s">
        <v>96</v>
      </c>
      <c r="M934" t="s">
        <v>30</v>
      </c>
      <c r="N934" t="s">
        <v>30</v>
      </c>
      <c r="O934" t="s">
        <v>29</v>
      </c>
      <c r="P934" t="s">
        <v>30</v>
      </c>
      <c r="Q934" t="s">
        <v>30</v>
      </c>
      <c r="R934" t="s">
        <v>30</v>
      </c>
      <c r="S934" t="s">
        <v>30</v>
      </c>
      <c r="T934" t="s">
        <v>30</v>
      </c>
      <c r="U934" t="s">
        <v>30</v>
      </c>
      <c r="V934" t="s">
        <v>30</v>
      </c>
      <c r="W934" t="s">
        <v>40</v>
      </c>
      <c r="X934" t="s">
        <v>29</v>
      </c>
      <c r="Y934" t="s">
        <v>29</v>
      </c>
      <c r="Z934" t="s">
        <v>29</v>
      </c>
      <c r="AA934" t="s">
        <v>29</v>
      </c>
      <c r="AB934" t="s">
        <v>38</v>
      </c>
    </row>
    <row r="935" spans="1:28" outlineLevel="1" x14ac:dyDescent="0.45">
      <c r="A935">
        <v>8891289010</v>
      </c>
      <c r="B935" s="1">
        <v>44345</v>
      </c>
      <c r="C935" t="s">
        <v>4737</v>
      </c>
      <c r="D935" t="s">
        <v>4738</v>
      </c>
      <c r="E935" t="s">
        <v>135</v>
      </c>
      <c r="F935" t="s">
        <v>5651</v>
      </c>
      <c r="G935" t="s">
        <v>5741</v>
      </c>
      <c r="H935" s="9">
        <v>355718</v>
      </c>
      <c r="J935" t="s">
        <v>28</v>
      </c>
      <c r="K935" t="s">
        <v>29</v>
      </c>
      <c r="L935" t="s">
        <v>96</v>
      </c>
      <c r="M935" t="s">
        <v>29</v>
      </c>
      <c r="N935" t="s">
        <v>29</v>
      </c>
      <c r="O935" t="s">
        <v>29</v>
      </c>
      <c r="P935" t="s">
        <v>29</v>
      </c>
      <c r="Q935" t="s">
        <v>30</v>
      </c>
      <c r="R935" t="s">
        <v>30</v>
      </c>
      <c r="S935" t="s">
        <v>30</v>
      </c>
      <c r="T935" t="s">
        <v>30</v>
      </c>
      <c r="U935" t="s">
        <v>29</v>
      </c>
      <c r="V935" t="s">
        <v>30</v>
      </c>
      <c r="W935" t="s">
        <v>40</v>
      </c>
      <c r="X935" t="s">
        <v>29</v>
      </c>
      <c r="Y935" t="s">
        <v>29</v>
      </c>
      <c r="Z935" t="s">
        <v>29</v>
      </c>
      <c r="AA935" t="s">
        <v>29</v>
      </c>
      <c r="AB935" t="s">
        <v>45</v>
      </c>
    </row>
    <row r="936" spans="1:28" outlineLevel="1" x14ac:dyDescent="0.45">
      <c r="A936">
        <v>7633948907</v>
      </c>
      <c r="B936" s="1">
        <v>44323</v>
      </c>
      <c r="C936" t="s">
        <v>3603</v>
      </c>
      <c r="D936" t="s">
        <v>3604</v>
      </c>
      <c r="E936" t="s">
        <v>135</v>
      </c>
      <c r="F936" t="s">
        <v>5651</v>
      </c>
      <c r="G936" t="s">
        <v>5741</v>
      </c>
      <c r="H936" s="9">
        <v>350671.47</v>
      </c>
      <c r="J936" t="s">
        <v>28</v>
      </c>
      <c r="K936" t="s">
        <v>29</v>
      </c>
      <c r="L936" t="s">
        <v>96</v>
      </c>
      <c r="M936" t="s">
        <v>29</v>
      </c>
      <c r="N936" t="s">
        <v>29</v>
      </c>
      <c r="O936" t="s">
        <v>30</v>
      </c>
      <c r="P936" t="s">
        <v>30</v>
      </c>
      <c r="Q936" t="s">
        <v>30</v>
      </c>
      <c r="R936" t="s">
        <v>30</v>
      </c>
      <c r="S936" t="s">
        <v>30</v>
      </c>
      <c r="T936" t="s">
        <v>30</v>
      </c>
      <c r="U936" t="s">
        <v>30</v>
      </c>
      <c r="V936" t="s">
        <v>30</v>
      </c>
      <c r="W936" t="s">
        <v>33</v>
      </c>
      <c r="X936" t="s">
        <v>29</v>
      </c>
      <c r="Y936" t="s">
        <v>30</v>
      </c>
      <c r="Z936" t="s">
        <v>29</v>
      </c>
      <c r="AA936" t="s">
        <v>30</v>
      </c>
      <c r="AB936" t="s">
        <v>32</v>
      </c>
    </row>
    <row r="937" spans="1:28" outlineLevel="1" x14ac:dyDescent="0.45">
      <c r="A937">
        <v>2322929004</v>
      </c>
      <c r="B937" s="1">
        <v>44331</v>
      </c>
      <c r="C937" t="s">
        <v>795</v>
      </c>
      <c r="D937" t="s">
        <v>796</v>
      </c>
      <c r="E937" t="s">
        <v>135</v>
      </c>
      <c r="F937" t="s">
        <v>5651</v>
      </c>
      <c r="G937" t="s">
        <v>5755</v>
      </c>
      <c r="H937" s="9">
        <v>345818.37</v>
      </c>
      <c r="J937" t="s">
        <v>28</v>
      </c>
      <c r="K937" t="s">
        <v>29</v>
      </c>
      <c r="L937" t="s">
        <v>88</v>
      </c>
      <c r="M937" t="s">
        <v>30</v>
      </c>
      <c r="N937" t="s">
        <v>30</v>
      </c>
      <c r="O937" t="s">
        <v>30</v>
      </c>
      <c r="P937" t="s">
        <v>30</v>
      </c>
      <c r="Q937" t="s">
        <v>30</v>
      </c>
      <c r="R937" t="s">
        <v>30</v>
      </c>
      <c r="S937" t="s">
        <v>30</v>
      </c>
      <c r="T937" t="s">
        <v>30</v>
      </c>
      <c r="U937" t="s">
        <v>30</v>
      </c>
      <c r="V937" t="s">
        <v>30</v>
      </c>
      <c r="W937" t="s">
        <v>40</v>
      </c>
      <c r="X937" t="s">
        <v>29</v>
      </c>
      <c r="Y937" t="s">
        <v>29</v>
      </c>
      <c r="Z937" t="s">
        <v>29</v>
      </c>
      <c r="AA937" t="s">
        <v>30</v>
      </c>
      <c r="AB937" t="s">
        <v>32</v>
      </c>
    </row>
    <row r="938" spans="1:28" outlineLevel="1" x14ac:dyDescent="0.45">
      <c r="A938">
        <v>2214909001</v>
      </c>
      <c r="B938" s="1">
        <v>44330</v>
      </c>
      <c r="C938" t="s">
        <v>613</v>
      </c>
      <c r="D938" t="s">
        <v>614</v>
      </c>
      <c r="E938" t="s">
        <v>135</v>
      </c>
      <c r="F938" t="s">
        <v>5651</v>
      </c>
      <c r="G938" t="s">
        <v>5755</v>
      </c>
      <c r="H938" s="9">
        <v>345159</v>
      </c>
      <c r="J938" t="s">
        <v>28</v>
      </c>
      <c r="K938" t="s">
        <v>29</v>
      </c>
      <c r="L938" t="s">
        <v>88</v>
      </c>
      <c r="M938" t="s">
        <v>29</v>
      </c>
      <c r="N938" t="s">
        <v>29</v>
      </c>
      <c r="O938" t="s">
        <v>29</v>
      </c>
      <c r="P938" t="s">
        <v>30</v>
      </c>
      <c r="Q938" t="s">
        <v>29</v>
      </c>
      <c r="R938" t="s">
        <v>29</v>
      </c>
      <c r="S938" t="s">
        <v>30</v>
      </c>
      <c r="T938" t="s">
        <v>30</v>
      </c>
      <c r="U938" t="s">
        <v>30</v>
      </c>
      <c r="V938" t="s">
        <v>30</v>
      </c>
      <c r="W938" t="s">
        <v>40</v>
      </c>
      <c r="X938" t="s">
        <v>29</v>
      </c>
      <c r="Y938" t="s">
        <v>30</v>
      </c>
      <c r="Z938" t="s">
        <v>29</v>
      </c>
      <c r="AA938" t="s">
        <v>29</v>
      </c>
      <c r="AB938" t="s">
        <v>32</v>
      </c>
    </row>
    <row r="939" spans="1:28" outlineLevel="1" x14ac:dyDescent="0.45">
      <c r="A939">
        <v>2487149004</v>
      </c>
      <c r="B939" s="1">
        <v>44332</v>
      </c>
      <c r="C939" t="s">
        <v>1166</v>
      </c>
      <c r="D939" t="s">
        <v>1167</v>
      </c>
      <c r="E939" t="s">
        <v>135</v>
      </c>
      <c r="F939" t="s">
        <v>5651</v>
      </c>
      <c r="G939" t="s">
        <v>5741</v>
      </c>
      <c r="H939" s="9">
        <v>344045</v>
      </c>
      <c r="J939" t="s">
        <v>28</v>
      </c>
      <c r="K939" t="s">
        <v>29</v>
      </c>
      <c r="L939" t="s">
        <v>96</v>
      </c>
      <c r="M939" t="s">
        <v>29</v>
      </c>
      <c r="N939" t="s">
        <v>30</v>
      </c>
      <c r="O939" t="s">
        <v>29</v>
      </c>
      <c r="P939" t="s">
        <v>30</v>
      </c>
      <c r="Q939" t="s">
        <v>29</v>
      </c>
      <c r="R939" t="s">
        <v>30</v>
      </c>
      <c r="S939" t="s">
        <v>30</v>
      </c>
      <c r="T939" t="s">
        <v>29</v>
      </c>
      <c r="U939" t="s">
        <v>30</v>
      </c>
      <c r="V939" t="s">
        <v>30</v>
      </c>
      <c r="W939" t="s">
        <v>40</v>
      </c>
      <c r="X939" t="s">
        <v>29</v>
      </c>
      <c r="Y939" t="s">
        <v>29</v>
      </c>
      <c r="Z939" t="s">
        <v>29</v>
      </c>
      <c r="AA939" t="s">
        <v>30</v>
      </c>
      <c r="AB939" t="s">
        <v>47</v>
      </c>
    </row>
    <row r="940" spans="1:28" outlineLevel="1" x14ac:dyDescent="0.45">
      <c r="A940">
        <v>3718069007</v>
      </c>
      <c r="B940" s="1">
        <v>44335</v>
      </c>
      <c r="C940" t="s">
        <v>1880</v>
      </c>
      <c r="D940" t="s">
        <v>1881</v>
      </c>
      <c r="E940" t="s">
        <v>135</v>
      </c>
      <c r="F940" t="s">
        <v>5651</v>
      </c>
      <c r="G940" t="s">
        <v>5755</v>
      </c>
      <c r="H940" s="9">
        <v>342864.19</v>
      </c>
      <c r="J940" t="s">
        <v>28</v>
      </c>
      <c r="K940" t="s">
        <v>29</v>
      </c>
      <c r="L940" t="s">
        <v>88</v>
      </c>
      <c r="M940" t="s">
        <v>29</v>
      </c>
      <c r="N940" t="s">
        <v>29</v>
      </c>
      <c r="O940" t="s">
        <v>29</v>
      </c>
      <c r="P940" t="s">
        <v>30</v>
      </c>
      <c r="Q940" t="s">
        <v>30</v>
      </c>
      <c r="R940" t="s">
        <v>30</v>
      </c>
      <c r="S940" t="s">
        <v>30</v>
      </c>
      <c r="T940" t="s">
        <v>30</v>
      </c>
      <c r="U940" t="s">
        <v>30</v>
      </c>
      <c r="V940" t="s">
        <v>30</v>
      </c>
      <c r="W940" t="s">
        <v>40</v>
      </c>
      <c r="X940" t="s">
        <v>29</v>
      </c>
      <c r="Y940" t="s">
        <v>30</v>
      </c>
      <c r="Z940" t="s">
        <v>29</v>
      </c>
      <c r="AA940" t="s">
        <v>30</v>
      </c>
      <c r="AB940" t="s">
        <v>32</v>
      </c>
    </row>
    <row r="941" spans="1:28" outlineLevel="1" x14ac:dyDescent="0.45">
      <c r="A941">
        <v>9925439000</v>
      </c>
      <c r="B941" s="1">
        <v>44351</v>
      </c>
      <c r="C941" t="s">
        <v>5469</v>
      </c>
      <c r="D941" t="s">
        <v>5470</v>
      </c>
      <c r="E941" t="s">
        <v>135</v>
      </c>
      <c r="F941" t="s">
        <v>5651</v>
      </c>
      <c r="G941" t="s">
        <v>5755</v>
      </c>
      <c r="H941" s="9">
        <v>338324</v>
      </c>
      <c r="J941" t="s">
        <v>28</v>
      </c>
      <c r="K941" t="s">
        <v>29</v>
      </c>
      <c r="L941" t="s">
        <v>88</v>
      </c>
      <c r="M941" t="s">
        <v>29</v>
      </c>
      <c r="N941" t="s">
        <v>29</v>
      </c>
      <c r="O941" t="s">
        <v>29</v>
      </c>
      <c r="P941" t="s">
        <v>30</v>
      </c>
      <c r="Q941" t="s">
        <v>30</v>
      </c>
      <c r="R941" t="s">
        <v>30</v>
      </c>
      <c r="S941" t="s">
        <v>30</v>
      </c>
      <c r="T941" t="s">
        <v>30</v>
      </c>
      <c r="U941" t="s">
        <v>29</v>
      </c>
      <c r="V941" t="s">
        <v>30</v>
      </c>
      <c r="W941" t="s">
        <v>31</v>
      </c>
      <c r="X941" t="s">
        <v>29</v>
      </c>
      <c r="Y941" t="s">
        <v>29</v>
      </c>
      <c r="Z941" t="s">
        <v>29</v>
      </c>
      <c r="AA941" t="s">
        <v>29</v>
      </c>
      <c r="AB941" t="s">
        <v>32</v>
      </c>
    </row>
    <row r="942" spans="1:28" outlineLevel="1" x14ac:dyDescent="0.45">
      <c r="A942">
        <v>8850359000</v>
      </c>
      <c r="B942" s="1">
        <v>44345</v>
      </c>
      <c r="C942" t="s">
        <v>4495</v>
      </c>
      <c r="D942" t="s">
        <v>4496</v>
      </c>
      <c r="E942" t="s">
        <v>135</v>
      </c>
      <c r="F942" t="s">
        <v>5651</v>
      </c>
      <c r="G942" t="s">
        <v>5662</v>
      </c>
      <c r="H942" s="9">
        <v>335670.91</v>
      </c>
      <c r="J942" t="s">
        <v>28</v>
      </c>
      <c r="K942" t="s">
        <v>30</v>
      </c>
      <c r="L942" t="s">
        <v>96</v>
      </c>
      <c r="M942" t="s">
        <v>30</v>
      </c>
      <c r="N942" t="s">
        <v>29</v>
      </c>
      <c r="O942" t="s">
        <v>30</v>
      </c>
      <c r="P942" t="s">
        <v>30</v>
      </c>
      <c r="Q942" t="s">
        <v>30</v>
      </c>
      <c r="R942" t="s">
        <v>30</v>
      </c>
      <c r="S942" t="s">
        <v>30</v>
      </c>
      <c r="T942" t="s">
        <v>30</v>
      </c>
      <c r="U942" t="s">
        <v>30</v>
      </c>
      <c r="V942" t="s">
        <v>30</v>
      </c>
      <c r="W942" t="s">
        <v>31</v>
      </c>
      <c r="X942" t="s">
        <v>29</v>
      </c>
      <c r="Y942" t="s">
        <v>29</v>
      </c>
      <c r="Z942" t="s">
        <v>29</v>
      </c>
      <c r="AA942" t="s">
        <v>29</v>
      </c>
      <c r="AB942" t="s">
        <v>48</v>
      </c>
    </row>
    <row r="943" spans="1:28" outlineLevel="1" x14ac:dyDescent="0.45">
      <c r="A943">
        <v>7617948907</v>
      </c>
      <c r="B943" s="1">
        <v>44323</v>
      </c>
      <c r="C943" t="s">
        <v>3503</v>
      </c>
      <c r="D943" t="s">
        <v>3504</v>
      </c>
      <c r="E943" t="s">
        <v>135</v>
      </c>
      <c r="F943" t="s">
        <v>5651</v>
      </c>
      <c r="G943" t="s">
        <v>5724</v>
      </c>
      <c r="H943" s="9">
        <v>335505.69</v>
      </c>
      <c r="J943" t="s">
        <v>28</v>
      </c>
      <c r="K943" t="s">
        <v>29</v>
      </c>
      <c r="L943" t="s">
        <v>88</v>
      </c>
      <c r="M943" t="s">
        <v>30</v>
      </c>
      <c r="N943" t="s">
        <v>30</v>
      </c>
      <c r="O943" t="s">
        <v>29</v>
      </c>
      <c r="P943" t="s">
        <v>30</v>
      </c>
      <c r="Q943" t="s">
        <v>30</v>
      </c>
      <c r="R943" t="s">
        <v>30</v>
      </c>
      <c r="S943" t="s">
        <v>30</v>
      </c>
      <c r="T943" t="s">
        <v>30</v>
      </c>
      <c r="U943" t="s">
        <v>30</v>
      </c>
      <c r="V943" t="s">
        <v>30</v>
      </c>
      <c r="W943" t="s">
        <v>31</v>
      </c>
      <c r="X943" t="s">
        <v>29</v>
      </c>
      <c r="Y943" t="s">
        <v>30</v>
      </c>
      <c r="Z943" t="s">
        <v>29</v>
      </c>
      <c r="AA943" t="s">
        <v>29</v>
      </c>
      <c r="AB943" t="s">
        <v>32</v>
      </c>
    </row>
    <row r="944" spans="1:28" outlineLevel="1" x14ac:dyDescent="0.45">
      <c r="A944">
        <v>1042659105</v>
      </c>
      <c r="B944" s="1">
        <v>44364</v>
      </c>
      <c r="C944" t="s">
        <v>133</v>
      </c>
      <c r="D944" t="s">
        <v>134</v>
      </c>
      <c r="E944" t="s">
        <v>135</v>
      </c>
      <c r="F944" t="s">
        <v>5651</v>
      </c>
      <c r="G944" t="s">
        <v>5661</v>
      </c>
      <c r="H944" s="9">
        <v>334307</v>
      </c>
      <c r="J944" t="s">
        <v>28</v>
      </c>
      <c r="K944" t="s">
        <v>29</v>
      </c>
      <c r="L944" t="s">
        <v>96</v>
      </c>
      <c r="M944" t="s">
        <v>30</v>
      </c>
      <c r="N944" t="s">
        <v>30</v>
      </c>
      <c r="O944" t="s">
        <v>29</v>
      </c>
      <c r="P944" t="s">
        <v>30</v>
      </c>
      <c r="Q944" t="s">
        <v>30</v>
      </c>
      <c r="R944" t="s">
        <v>30</v>
      </c>
      <c r="S944" t="s">
        <v>30</v>
      </c>
      <c r="T944" t="s">
        <v>30</v>
      </c>
      <c r="U944" t="s">
        <v>30</v>
      </c>
      <c r="V944" t="s">
        <v>30</v>
      </c>
      <c r="W944" t="s">
        <v>40</v>
      </c>
      <c r="X944" t="s">
        <v>30</v>
      </c>
      <c r="Y944" t="s">
        <v>29</v>
      </c>
      <c r="Z944" t="s">
        <v>29</v>
      </c>
      <c r="AA944" t="s">
        <v>29</v>
      </c>
      <c r="AB944" t="s">
        <v>32</v>
      </c>
    </row>
    <row r="945" spans="1:28" outlineLevel="1" x14ac:dyDescent="0.45">
      <c r="A945">
        <v>8866979003</v>
      </c>
      <c r="B945" s="1">
        <v>44345</v>
      </c>
      <c r="C945" t="s">
        <v>4610</v>
      </c>
      <c r="D945" t="s">
        <v>415</v>
      </c>
      <c r="E945" t="s">
        <v>135</v>
      </c>
      <c r="F945" t="s">
        <v>5651</v>
      </c>
      <c r="G945" t="s">
        <v>5662</v>
      </c>
      <c r="H945" s="9">
        <v>327432</v>
      </c>
      <c r="J945" t="s">
        <v>28</v>
      </c>
      <c r="K945" t="s">
        <v>30</v>
      </c>
      <c r="L945" t="s">
        <v>96</v>
      </c>
      <c r="M945" t="s">
        <v>30</v>
      </c>
      <c r="N945" t="s">
        <v>30</v>
      </c>
      <c r="O945" t="s">
        <v>29</v>
      </c>
      <c r="P945" t="s">
        <v>30</v>
      </c>
      <c r="Q945" t="s">
        <v>30</v>
      </c>
      <c r="R945" t="s">
        <v>30</v>
      </c>
      <c r="S945" t="s">
        <v>30</v>
      </c>
      <c r="T945" t="s">
        <v>30</v>
      </c>
      <c r="U945" t="s">
        <v>30</v>
      </c>
      <c r="V945" t="s">
        <v>30</v>
      </c>
      <c r="W945" t="s">
        <v>40</v>
      </c>
      <c r="X945" t="s">
        <v>29</v>
      </c>
      <c r="Y945" t="s">
        <v>29</v>
      </c>
      <c r="Z945" t="s">
        <v>29</v>
      </c>
      <c r="AA945" t="s">
        <v>29</v>
      </c>
      <c r="AB945" t="s">
        <v>32</v>
      </c>
    </row>
    <row r="946" spans="1:28" outlineLevel="1" x14ac:dyDescent="0.45">
      <c r="A946">
        <v>7675818901</v>
      </c>
      <c r="B946" s="1">
        <v>44323</v>
      </c>
      <c r="C946" t="s">
        <v>3825</v>
      </c>
      <c r="D946" t="s">
        <v>3826</v>
      </c>
      <c r="E946" t="s">
        <v>135</v>
      </c>
      <c r="F946" t="s">
        <v>5651</v>
      </c>
      <c r="G946" t="s">
        <v>5741</v>
      </c>
      <c r="H946" s="9">
        <v>312385</v>
      </c>
      <c r="J946" t="s">
        <v>28</v>
      </c>
      <c r="K946" t="s">
        <v>29</v>
      </c>
      <c r="L946" t="s">
        <v>96</v>
      </c>
      <c r="M946" t="s">
        <v>29</v>
      </c>
      <c r="N946" t="s">
        <v>30</v>
      </c>
      <c r="O946" t="s">
        <v>29</v>
      </c>
      <c r="P946" t="s">
        <v>30</v>
      </c>
      <c r="Q946" t="s">
        <v>30</v>
      </c>
      <c r="R946" t="s">
        <v>30</v>
      </c>
      <c r="S946" t="s">
        <v>30</v>
      </c>
      <c r="T946" t="s">
        <v>30</v>
      </c>
      <c r="U946" t="s">
        <v>30</v>
      </c>
      <c r="V946" t="s">
        <v>30</v>
      </c>
      <c r="W946" t="s">
        <v>40</v>
      </c>
      <c r="X946" t="s">
        <v>29</v>
      </c>
      <c r="Y946" t="s">
        <v>30</v>
      </c>
      <c r="Z946" t="s">
        <v>29</v>
      </c>
      <c r="AA946" t="s">
        <v>29</v>
      </c>
      <c r="AB946" t="s">
        <v>32</v>
      </c>
    </row>
    <row r="947" spans="1:28" outlineLevel="1" x14ac:dyDescent="0.45">
      <c r="A947">
        <v>7615428900</v>
      </c>
      <c r="B947" s="1">
        <v>44323</v>
      </c>
      <c r="C947" t="s">
        <v>3493</v>
      </c>
      <c r="D947" t="s">
        <v>3494</v>
      </c>
      <c r="E947" t="s">
        <v>135</v>
      </c>
      <c r="F947" t="s">
        <v>5651</v>
      </c>
      <c r="G947" t="s">
        <v>5755</v>
      </c>
      <c r="H947" s="9">
        <v>310750</v>
      </c>
      <c r="J947" t="s">
        <v>28</v>
      </c>
      <c r="K947" t="s">
        <v>29</v>
      </c>
      <c r="L947" t="s">
        <v>88</v>
      </c>
      <c r="M947" t="s">
        <v>29</v>
      </c>
      <c r="N947" t="s">
        <v>30</v>
      </c>
      <c r="O947" t="s">
        <v>30</v>
      </c>
      <c r="P947" t="s">
        <v>30</v>
      </c>
      <c r="Q947" t="s">
        <v>30</v>
      </c>
      <c r="R947" t="s">
        <v>30</v>
      </c>
      <c r="S947" t="s">
        <v>30</v>
      </c>
      <c r="T947" t="s">
        <v>30</v>
      </c>
      <c r="U947" t="s">
        <v>30</v>
      </c>
      <c r="V947" t="s">
        <v>30</v>
      </c>
      <c r="W947" t="s">
        <v>40</v>
      </c>
      <c r="X947" t="s">
        <v>29</v>
      </c>
      <c r="Y947" t="s">
        <v>30</v>
      </c>
      <c r="Z947" t="s">
        <v>29</v>
      </c>
      <c r="AA947" t="s">
        <v>29</v>
      </c>
      <c r="AB947" t="s">
        <v>32</v>
      </c>
    </row>
    <row r="948" spans="1:28" outlineLevel="1" x14ac:dyDescent="0.45">
      <c r="A948">
        <v>2320329008</v>
      </c>
      <c r="B948" s="1">
        <v>44331</v>
      </c>
      <c r="C948" t="s">
        <v>777</v>
      </c>
      <c r="D948" t="s">
        <v>778</v>
      </c>
      <c r="E948" t="s">
        <v>135</v>
      </c>
      <c r="F948" t="s">
        <v>5651</v>
      </c>
      <c r="G948" t="s">
        <v>5741</v>
      </c>
      <c r="H948" s="9">
        <v>307144</v>
      </c>
      <c r="J948" t="s">
        <v>28</v>
      </c>
      <c r="K948" t="s">
        <v>29</v>
      </c>
      <c r="L948" t="s">
        <v>96</v>
      </c>
      <c r="M948" t="s">
        <v>29</v>
      </c>
      <c r="N948" t="s">
        <v>30</v>
      </c>
      <c r="O948" t="s">
        <v>29</v>
      </c>
      <c r="P948" t="s">
        <v>30</v>
      </c>
      <c r="Q948" t="s">
        <v>30</v>
      </c>
      <c r="R948" t="s">
        <v>30</v>
      </c>
      <c r="S948" t="s">
        <v>30</v>
      </c>
      <c r="T948" t="s">
        <v>30</v>
      </c>
      <c r="U948" t="s">
        <v>30</v>
      </c>
      <c r="V948" t="s">
        <v>30</v>
      </c>
      <c r="W948" t="s">
        <v>40</v>
      </c>
      <c r="X948" t="s">
        <v>29</v>
      </c>
      <c r="Y948" t="s">
        <v>30</v>
      </c>
      <c r="Z948" t="s">
        <v>29</v>
      </c>
      <c r="AA948" t="s">
        <v>29</v>
      </c>
      <c r="AB948" t="s">
        <v>32</v>
      </c>
    </row>
    <row r="949" spans="1:28" outlineLevel="1" x14ac:dyDescent="0.45">
      <c r="A949">
        <v>9930349002</v>
      </c>
      <c r="B949" s="1">
        <v>44351</v>
      </c>
      <c r="C949" t="s">
        <v>5504</v>
      </c>
      <c r="D949" t="s">
        <v>5505</v>
      </c>
      <c r="E949" t="s">
        <v>135</v>
      </c>
      <c r="F949" t="s">
        <v>5651</v>
      </c>
      <c r="G949" t="s">
        <v>5662</v>
      </c>
      <c r="H949" s="9">
        <v>297679.7</v>
      </c>
      <c r="J949" t="s">
        <v>28</v>
      </c>
      <c r="K949" t="s">
        <v>30</v>
      </c>
      <c r="L949" t="s">
        <v>96</v>
      </c>
      <c r="M949" t="s">
        <v>30</v>
      </c>
      <c r="N949" t="s">
        <v>30</v>
      </c>
      <c r="O949" t="s">
        <v>30</v>
      </c>
      <c r="P949" t="s">
        <v>30</v>
      </c>
      <c r="Q949" t="s">
        <v>30</v>
      </c>
      <c r="R949" t="s">
        <v>30</v>
      </c>
      <c r="S949" t="s">
        <v>30</v>
      </c>
      <c r="T949" t="s">
        <v>30</v>
      </c>
      <c r="U949" t="s">
        <v>30</v>
      </c>
      <c r="V949" t="s">
        <v>30</v>
      </c>
      <c r="W949" t="s">
        <v>31</v>
      </c>
      <c r="X949" t="s">
        <v>29</v>
      </c>
      <c r="Y949" t="s">
        <v>29</v>
      </c>
      <c r="Z949" t="s">
        <v>29</v>
      </c>
      <c r="AA949" t="s">
        <v>29</v>
      </c>
      <c r="AB949" t="s">
        <v>43</v>
      </c>
    </row>
    <row r="950" spans="1:28" outlineLevel="1" x14ac:dyDescent="0.45">
      <c r="A950">
        <v>7598728904</v>
      </c>
      <c r="B950" s="1">
        <v>44323</v>
      </c>
      <c r="C950" t="s">
        <v>3390</v>
      </c>
      <c r="D950" t="s">
        <v>3391</v>
      </c>
      <c r="E950" t="s">
        <v>135</v>
      </c>
      <c r="F950" t="s">
        <v>5651</v>
      </c>
      <c r="G950" t="s">
        <v>5805</v>
      </c>
      <c r="H950" s="9">
        <v>296587</v>
      </c>
      <c r="J950" t="s">
        <v>28</v>
      </c>
      <c r="K950" t="s">
        <v>29</v>
      </c>
      <c r="L950" t="s">
        <v>96</v>
      </c>
      <c r="M950" t="s">
        <v>29</v>
      </c>
      <c r="N950" t="s">
        <v>30</v>
      </c>
      <c r="O950" t="s">
        <v>30</v>
      </c>
      <c r="P950" t="s">
        <v>30</v>
      </c>
      <c r="Q950" t="s">
        <v>30</v>
      </c>
      <c r="R950" t="s">
        <v>30</v>
      </c>
      <c r="S950" t="s">
        <v>30</v>
      </c>
      <c r="T950" t="s">
        <v>30</v>
      </c>
      <c r="U950" t="s">
        <v>30</v>
      </c>
      <c r="V950" t="s">
        <v>30</v>
      </c>
      <c r="W950" t="s">
        <v>40</v>
      </c>
      <c r="X950" t="s">
        <v>29</v>
      </c>
      <c r="Y950" t="s">
        <v>30</v>
      </c>
      <c r="Z950" t="s">
        <v>29</v>
      </c>
      <c r="AA950" t="s">
        <v>30</v>
      </c>
      <c r="AB950" t="s">
        <v>38</v>
      </c>
    </row>
    <row r="951" spans="1:28" outlineLevel="1" x14ac:dyDescent="0.45">
      <c r="A951">
        <v>8936309008</v>
      </c>
      <c r="B951" s="1">
        <v>44345</v>
      </c>
      <c r="C951" t="s">
        <v>4917</v>
      </c>
      <c r="D951" t="s">
        <v>4918</v>
      </c>
      <c r="E951" t="s">
        <v>135</v>
      </c>
      <c r="F951" t="s">
        <v>5651</v>
      </c>
      <c r="G951" t="s">
        <v>5662</v>
      </c>
      <c r="H951" s="9">
        <v>293311</v>
      </c>
      <c r="J951" t="s">
        <v>28</v>
      </c>
      <c r="K951" t="s">
        <v>30</v>
      </c>
      <c r="L951" t="s">
        <v>96</v>
      </c>
      <c r="M951" t="s">
        <v>30</v>
      </c>
      <c r="N951" t="s">
        <v>30</v>
      </c>
      <c r="O951" t="s">
        <v>30</v>
      </c>
      <c r="P951" t="s">
        <v>30</v>
      </c>
      <c r="Q951" t="s">
        <v>30</v>
      </c>
      <c r="R951" t="s">
        <v>30</v>
      </c>
      <c r="S951" t="s">
        <v>30</v>
      </c>
      <c r="T951" t="s">
        <v>30</v>
      </c>
      <c r="U951" t="s">
        <v>30</v>
      </c>
      <c r="V951" t="s">
        <v>30</v>
      </c>
      <c r="W951" t="s">
        <v>31</v>
      </c>
      <c r="X951" t="s">
        <v>29</v>
      </c>
      <c r="Y951" t="s">
        <v>29</v>
      </c>
      <c r="Z951" t="s">
        <v>29</v>
      </c>
      <c r="AA951" t="s">
        <v>29</v>
      </c>
      <c r="AB951" t="s">
        <v>139</v>
      </c>
    </row>
    <row r="952" spans="1:28" outlineLevel="1" x14ac:dyDescent="0.45">
      <c r="A952">
        <v>2771459000</v>
      </c>
      <c r="B952" s="1">
        <v>44334</v>
      </c>
      <c r="C952" t="s">
        <v>1655</v>
      </c>
      <c r="D952" t="s">
        <v>1656</v>
      </c>
      <c r="E952" t="s">
        <v>135</v>
      </c>
      <c r="F952" t="s">
        <v>5651</v>
      </c>
      <c r="G952" t="s">
        <v>5662</v>
      </c>
      <c r="H952" s="9">
        <v>291877</v>
      </c>
      <c r="J952" t="s">
        <v>28</v>
      </c>
      <c r="K952" t="s">
        <v>30</v>
      </c>
      <c r="L952" t="s">
        <v>96</v>
      </c>
      <c r="M952" t="s">
        <v>29</v>
      </c>
      <c r="N952" t="s">
        <v>30</v>
      </c>
      <c r="O952" t="s">
        <v>30</v>
      </c>
      <c r="P952" t="s">
        <v>30</v>
      </c>
      <c r="Q952" t="s">
        <v>30</v>
      </c>
      <c r="R952" t="s">
        <v>30</v>
      </c>
      <c r="S952" t="s">
        <v>30</v>
      </c>
      <c r="T952" t="s">
        <v>30</v>
      </c>
      <c r="U952" t="s">
        <v>30</v>
      </c>
      <c r="V952" t="s">
        <v>30</v>
      </c>
      <c r="W952" t="s">
        <v>37</v>
      </c>
      <c r="X952" t="s">
        <v>29</v>
      </c>
      <c r="Y952" t="s">
        <v>29</v>
      </c>
      <c r="Z952" t="s">
        <v>29</v>
      </c>
      <c r="AA952" t="s">
        <v>30</v>
      </c>
      <c r="AB952" t="s">
        <v>43</v>
      </c>
    </row>
    <row r="953" spans="1:28" outlineLevel="1" x14ac:dyDescent="0.45">
      <c r="A953">
        <v>9887159008</v>
      </c>
      <c r="B953" s="1">
        <v>44351</v>
      </c>
      <c r="C953" t="s">
        <v>5276</v>
      </c>
      <c r="D953" t="s">
        <v>5277</v>
      </c>
      <c r="E953" t="s">
        <v>135</v>
      </c>
      <c r="F953" t="s">
        <v>5651</v>
      </c>
      <c r="G953" t="s">
        <v>5724</v>
      </c>
      <c r="H953" s="9">
        <v>272155</v>
      </c>
      <c r="I953" t="s">
        <v>35</v>
      </c>
      <c r="J953" t="s">
        <v>28</v>
      </c>
      <c r="K953" t="s">
        <v>29</v>
      </c>
      <c r="L953" t="s">
        <v>88</v>
      </c>
      <c r="M953" t="s">
        <v>29</v>
      </c>
      <c r="N953" t="s">
        <v>29</v>
      </c>
      <c r="O953" t="s">
        <v>29</v>
      </c>
      <c r="P953" t="s">
        <v>30</v>
      </c>
      <c r="Q953" t="s">
        <v>30</v>
      </c>
      <c r="R953" t="s">
        <v>30</v>
      </c>
      <c r="S953" t="s">
        <v>30</v>
      </c>
      <c r="T953" t="s">
        <v>30</v>
      </c>
      <c r="U953" t="s">
        <v>30</v>
      </c>
      <c r="V953" t="s">
        <v>30</v>
      </c>
      <c r="W953" t="s">
        <v>40</v>
      </c>
      <c r="X953" t="s">
        <v>29</v>
      </c>
      <c r="Y953" t="s">
        <v>29</v>
      </c>
      <c r="Z953" t="s">
        <v>29</v>
      </c>
      <c r="AA953" t="s">
        <v>29</v>
      </c>
      <c r="AB953" t="s">
        <v>32</v>
      </c>
    </row>
    <row r="954" spans="1:28" outlineLevel="1" x14ac:dyDescent="0.45">
      <c r="A954">
        <v>8971889002</v>
      </c>
      <c r="B954" s="1">
        <v>44345</v>
      </c>
      <c r="C954" t="s">
        <v>5092</v>
      </c>
      <c r="D954" t="s">
        <v>5093</v>
      </c>
      <c r="E954" t="s">
        <v>135</v>
      </c>
      <c r="F954" t="s">
        <v>5651</v>
      </c>
      <c r="G954" t="s">
        <v>5755</v>
      </c>
      <c r="H954" s="9">
        <v>272105.19</v>
      </c>
      <c r="I954" t="s">
        <v>213</v>
      </c>
      <c r="J954" t="s">
        <v>28</v>
      </c>
      <c r="K954" t="s">
        <v>29</v>
      </c>
      <c r="L954" t="s">
        <v>88</v>
      </c>
      <c r="M954" t="s">
        <v>29</v>
      </c>
      <c r="N954" t="s">
        <v>30</v>
      </c>
      <c r="O954" t="s">
        <v>29</v>
      </c>
      <c r="P954" t="s">
        <v>30</v>
      </c>
      <c r="Q954" t="s">
        <v>30</v>
      </c>
      <c r="R954" t="s">
        <v>30</v>
      </c>
      <c r="S954" t="s">
        <v>29</v>
      </c>
      <c r="T954" t="s">
        <v>30</v>
      </c>
      <c r="U954" t="s">
        <v>30</v>
      </c>
      <c r="V954" t="s">
        <v>30</v>
      </c>
      <c r="W954" t="s">
        <v>40</v>
      </c>
      <c r="X954" t="s">
        <v>29</v>
      </c>
      <c r="Y954" t="s">
        <v>29</v>
      </c>
      <c r="Z954" t="s">
        <v>29</v>
      </c>
      <c r="AA954" t="s">
        <v>29</v>
      </c>
      <c r="AB954" t="s">
        <v>32</v>
      </c>
    </row>
    <row r="955" spans="1:28" outlineLevel="1" x14ac:dyDescent="0.45">
      <c r="A955">
        <v>3686549003</v>
      </c>
      <c r="B955" s="1">
        <v>44335</v>
      </c>
      <c r="C955" t="s">
        <v>1721</v>
      </c>
      <c r="D955" t="s">
        <v>1722</v>
      </c>
      <c r="E955" t="s">
        <v>135</v>
      </c>
      <c r="F955" t="s">
        <v>5651</v>
      </c>
      <c r="G955" t="s">
        <v>5724</v>
      </c>
      <c r="H955" s="9">
        <v>261236</v>
      </c>
      <c r="J955" t="s">
        <v>28</v>
      </c>
      <c r="K955" t="s">
        <v>29</v>
      </c>
      <c r="L955" t="s">
        <v>88</v>
      </c>
      <c r="M955" t="s">
        <v>30</v>
      </c>
      <c r="N955" t="s">
        <v>30</v>
      </c>
      <c r="O955" t="s">
        <v>29</v>
      </c>
      <c r="P955" t="s">
        <v>30</v>
      </c>
      <c r="Q955" t="s">
        <v>30</v>
      </c>
      <c r="R955" t="s">
        <v>30</v>
      </c>
      <c r="S955" t="s">
        <v>30</v>
      </c>
      <c r="T955" t="s">
        <v>30</v>
      </c>
      <c r="U955" t="s">
        <v>30</v>
      </c>
      <c r="V955" t="s">
        <v>30</v>
      </c>
      <c r="W955" t="s">
        <v>31</v>
      </c>
      <c r="X955" t="s">
        <v>29</v>
      </c>
      <c r="Y955" t="s">
        <v>30</v>
      </c>
      <c r="Z955" t="s">
        <v>29</v>
      </c>
      <c r="AA955" t="s">
        <v>30</v>
      </c>
      <c r="AB955" t="s">
        <v>32</v>
      </c>
    </row>
    <row r="956" spans="1:28" outlineLevel="1" x14ac:dyDescent="0.45">
      <c r="A956">
        <v>2472059009</v>
      </c>
      <c r="B956" s="1">
        <v>44332</v>
      </c>
      <c r="C956" t="s">
        <v>1079</v>
      </c>
      <c r="D956" t="s">
        <v>1080</v>
      </c>
      <c r="E956" t="s">
        <v>135</v>
      </c>
      <c r="F956" t="s">
        <v>5651</v>
      </c>
      <c r="G956" t="s">
        <v>5662</v>
      </c>
      <c r="H956" s="9">
        <v>260323.96</v>
      </c>
      <c r="J956" t="s">
        <v>28</v>
      </c>
      <c r="K956" t="s">
        <v>30</v>
      </c>
      <c r="L956" t="s">
        <v>96</v>
      </c>
      <c r="M956" t="s">
        <v>29</v>
      </c>
      <c r="N956" t="s">
        <v>30</v>
      </c>
      <c r="O956" t="s">
        <v>30</v>
      </c>
      <c r="P956" t="s">
        <v>30</v>
      </c>
      <c r="Q956" t="s">
        <v>30</v>
      </c>
      <c r="R956" t="s">
        <v>30</v>
      </c>
      <c r="S956" t="s">
        <v>30</v>
      </c>
      <c r="T956" t="s">
        <v>30</v>
      </c>
      <c r="U956" t="s">
        <v>30</v>
      </c>
      <c r="V956" t="s">
        <v>30</v>
      </c>
      <c r="W956" t="s">
        <v>40</v>
      </c>
      <c r="X956" t="s">
        <v>29</v>
      </c>
      <c r="Y956" t="s">
        <v>30</v>
      </c>
      <c r="Z956" t="s">
        <v>29</v>
      </c>
      <c r="AA956" t="s">
        <v>29</v>
      </c>
      <c r="AB956" t="s">
        <v>32</v>
      </c>
    </row>
    <row r="957" spans="1:28" outlineLevel="1" x14ac:dyDescent="0.45">
      <c r="A957">
        <v>7535978901</v>
      </c>
      <c r="B957" s="1">
        <v>44323</v>
      </c>
      <c r="C957" t="s">
        <v>2841</v>
      </c>
      <c r="D957" t="s">
        <v>2842</v>
      </c>
      <c r="E957" t="s">
        <v>135</v>
      </c>
      <c r="F957" t="s">
        <v>5651</v>
      </c>
      <c r="G957" t="s">
        <v>5661</v>
      </c>
      <c r="H957" s="9">
        <v>255678.88</v>
      </c>
      <c r="J957" t="s">
        <v>28</v>
      </c>
      <c r="K957" t="s">
        <v>29</v>
      </c>
      <c r="L957" t="s">
        <v>96</v>
      </c>
      <c r="M957" t="s">
        <v>30</v>
      </c>
      <c r="N957" t="s">
        <v>30</v>
      </c>
      <c r="O957" t="s">
        <v>30</v>
      </c>
      <c r="P957" t="s">
        <v>30</v>
      </c>
      <c r="Q957" t="s">
        <v>30</v>
      </c>
      <c r="R957" t="s">
        <v>30</v>
      </c>
      <c r="S957" t="s">
        <v>30</v>
      </c>
      <c r="T957" t="s">
        <v>30</v>
      </c>
      <c r="U957" t="s">
        <v>30</v>
      </c>
      <c r="V957" t="s">
        <v>30</v>
      </c>
      <c r="W957" t="s">
        <v>40</v>
      </c>
      <c r="X957" t="s">
        <v>30</v>
      </c>
      <c r="Y957" t="s">
        <v>29</v>
      </c>
      <c r="Z957" t="s">
        <v>29</v>
      </c>
      <c r="AA957" t="s">
        <v>30</v>
      </c>
      <c r="AB957" t="s">
        <v>32</v>
      </c>
    </row>
    <row r="958" spans="1:28" outlineLevel="1" x14ac:dyDescent="0.45">
      <c r="A958">
        <v>2351149005</v>
      </c>
      <c r="B958" s="1">
        <v>44331</v>
      </c>
      <c r="C958" t="s">
        <v>931</v>
      </c>
      <c r="D958" t="s">
        <v>932</v>
      </c>
      <c r="E958" t="s">
        <v>135</v>
      </c>
      <c r="F958" t="s">
        <v>5651</v>
      </c>
      <c r="G958" t="s">
        <v>5661</v>
      </c>
      <c r="H958" s="9">
        <v>252063.72</v>
      </c>
      <c r="J958" t="s">
        <v>28</v>
      </c>
      <c r="K958" t="s">
        <v>30</v>
      </c>
      <c r="L958" t="s">
        <v>96</v>
      </c>
      <c r="M958" t="s">
        <v>30</v>
      </c>
      <c r="N958" t="s">
        <v>30</v>
      </c>
      <c r="O958" t="s">
        <v>30</v>
      </c>
      <c r="P958" t="s">
        <v>30</v>
      </c>
      <c r="Q958" t="s">
        <v>30</v>
      </c>
      <c r="R958" t="s">
        <v>30</v>
      </c>
      <c r="S958" t="s">
        <v>30</v>
      </c>
      <c r="T958" t="s">
        <v>30</v>
      </c>
      <c r="U958" t="s">
        <v>30</v>
      </c>
      <c r="V958" t="s">
        <v>30</v>
      </c>
      <c r="W958" t="s">
        <v>31</v>
      </c>
      <c r="X958" t="s">
        <v>30</v>
      </c>
      <c r="Y958" t="s">
        <v>30</v>
      </c>
      <c r="Z958" t="s">
        <v>29</v>
      </c>
      <c r="AA958" t="s">
        <v>30</v>
      </c>
      <c r="AB958" t="s">
        <v>32</v>
      </c>
    </row>
    <row r="959" spans="1:28" outlineLevel="1" x14ac:dyDescent="0.45">
      <c r="A959">
        <v>3702139010</v>
      </c>
      <c r="B959" s="1">
        <v>44335</v>
      </c>
      <c r="C959" t="s">
        <v>1789</v>
      </c>
      <c r="D959" t="s">
        <v>1790</v>
      </c>
      <c r="E959" t="s">
        <v>135</v>
      </c>
      <c r="F959" t="s">
        <v>5651</v>
      </c>
      <c r="G959" t="s">
        <v>5724</v>
      </c>
      <c r="H959" s="9">
        <v>249476</v>
      </c>
      <c r="J959" t="s">
        <v>28</v>
      </c>
      <c r="K959" t="s">
        <v>29</v>
      </c>
      <c r="L959" t="s">
        <v>88</v>
      </c>
      <c r="M959" t="s">
        <v>30</v>
      </c>
      <c r="N959" t="s">
        <v>30</v>
      </c>
      <c r="O959" t="s">
        <v>29</v>
      </c>
      <c r="P959" t="s">
        <v>30</v>
      </c>
      <c r="Q959" t="s">
        <v>30</v>
      </c>
      <c r="R959" t="s">
        <v>30</v>
      </c>
      <c r="S959" t="s">
        <v>30</v>
      </c>
      <c r="T959" t="s">
        <v>30</v>
      </c>
      <c r="U959" t="s">
        <v>30</v>
      </c>
      <c r="V959" t="s">
        <v>30</v>
      </c>
      <c r="W959" t="s">
        <v>270</v>
      </c>
      <c r="X959" t="s">
        <v>29</v>
      </c>
      <c r="Y959" t="s">
        <v>30</v>
      </c>
      <c r="Z959" t="s">
        <v>29</v>
      </c>
      <c r="AA959" t="s">
        <v>29</v>
      </c>
      <c r="AB959" t="s">
        <v>39</v>
      </c>
    </row>
    <row r="960" spans="1:28" outlineLevel="1" x14ac:dyDescent="0.45">
      <c r="A960">
        <v>7559108903</v>
      </c>
      <c r="B960" s="1">
        <v>44323</v>
      </c>
      <c r="C960" t="s">
        <v>3103</v>
      </c>
      <c r="D960" t="s">
        <v>3104</v>
      </c>
      <c r="E960" t="s">
        <v>135</v>
      </c>
      <c r="F960" t="s">
        <v>5651</v>
      </c>
      <c r="G960" t="s">
        <v>5755</v>
      </c>
      <c r="H960" s="9">
        <v>248838</v>
      </c>
      <c r="J960" t="s">
        <v>28</v>
      </c>
      <c r="K960" t="s">
        <v>29</v>
      </c>
      <c r="L960" t="s">
        <v>88</v>
      </c>
      <c r="M960" t="s">
        <v>29</v>
      </c>
      <c r="N960" t="s">
        <v>30</v>
      </c>
      <c r="O960" t="s">
        <v>30</v>
      </c>
      <c r="P960" t="s">
        <v>30</v>
      </c>
      <c r="Q960" t="s">
        <v>30</v>
      </c>
      <c r="R960" t="s">
        <v>30</v>
      </c>
      <c r="S960" t="s">
        <v>30</v>
      </c>
      <c r="T960" t="s">
        <v>30</v>
      </c>
      <c r="U960" t="s">
        <v>30</v>
      </c>
      <c r="V960" t="s">
        <v>30</v>
      </c>
      <c r="W960" t="s">
        <v>40</v>
      </c>
      <c r="X960" t="s">
        <v>29</v>
      </c>
      <c r="Y960" t="s">
        <v>30</v>
      </c>
      <c r="Z960" t="s">
        <v>29</v>
      </c>
      <c r="AA960" t="s">
        <v>29</v>
      </c>
      <c r="AB960" t="s">
        <v>32</v>
      </c>
    </row>
    <row r="961" spans="1:28" outlineLevel="1" x14ac:dyDescent="0.45">
      <c r="A961">
        <v>8964709007</v>
      </c>
      <c r="B961" s="1">
        <v>44345</v>
      </c>
      <c r="C961" t="s">
        <v>5052</v>
      </c>
      <c r="D961" t="s">
        <v>2423</v>
      </c>
      <c r="E961" t="s">
        <v>135</v>
      </c>
      <c r="F961" t="s">
        <v>5651</v>
      </c>
      <c r="G961" t="s">
        <v>5662</v>
      </c>
      <c r="H961" s="9">
        <v>245851.81</v>
      </c>
      <c r="J961" t="s">
        <v>28</v>
      </c>
      <c r="K961" t="s">
        <v>30</v>
      </c>
      <c r="L961" t="s">
        <v>96</v>
      </c>
      <c r="M961" t="s">
        <v>30</v>
      </c>
      <c r="N961" t="s">
        <v>30</v>
      </c>
      <c r="O961" t="s">
        <v>30</v>
      </c>
      <c r="P961" t="s">
        <v>30</v>
      </c>
      <c r="Q961" t="s">
        <v>30</v>
      </c>
      <c r="R961" t="s">
        <v>30</v>
      </c>
      <c r="S961" t="s">
        <v>30</v>
      </c>
      <c r="T961" t="s">
        <v>30</v>
      </c>
      <c r="U961" t="s">
        <v>30</v>
      </c>
      <c r="V961" t="s">
        <v>30</v>
      </c>
      <c r="W961" t="s">
        <v>31</v>
      </c>
      <c r="X961" t="s">
        <v>29</v>
      </c>
      <c r="Y961" t="s">
        <v>29</v>
      </c>
      <c r="Z961" t="s">
        <v>29</v>
      </c>
      <c r="AA961" t="s">
        <v>29</v>
      </c>
      <c r="AB961" t="s">
        <v>129</v>
      </c>
    </row>
    <row r="962" spans="1:28" outlineLevel="1" x14ac:dyDescent="0.45">
      <c r="A962">
        <v>8959249006</v>
      </c>
      <c r="B962" s="1">
        <v>44345</v>
      </c>
      <c r="C962" t="s">
        <v>5019</v>
      </c>
      <c r="D962" t="s">
        <v>5020</v>
      </c>
      <c r="E962" t="s">
        <v>135</v>
      </c>
      <c r="F962" t="s">
        <v>5651</v>
      </c>
      <c r="G962" t="s">
        <v>5662</v>
      </c>
      <c r="H962" s="9">
        <v>243702.13</v>
      </c>
      <c r="J962" t="s">
        <v>28</v>
      </c>
      <c r="K962" t="s">
        <v>30</v>
      </c>
      <c r="L962" t="s">
        <v>96</v>
      </c>
      <c r="M962" t="s">
        <v>30</v>
      </c>
      <c r="N962" t="s">
        <v>29</v>
      </c>
      <c r="O962" t="s">
        <v>29</v>
      </c>
      <c r="P962" t="s">
        <v>30</v>
      </c>
      <c r="Q962" t="s">
        <v>30</v>
      </c>
      <c r="R962" t="s">
        <v>30</v>
      </c>
      <c r="S962" t="s">
        <v>30</v>
      </c>
      <c r="T962" t="s">
        <v>30</v>
      </c>
      <c r="U962" t="s">
        <v>30</v>
      </c>
      <c r="V962" t="s">
        <v>30</v>
      </c>
      <c r="W962" t="s">
        <v>40</v>
      </c>
      <c r="X962" t="s">
        <v>29</v>
      </c>
      <c r="Y962" t="s">
        <v>29</v>
      </c>
      <c r="Z962" t="s">
        <v>29</v>
      </c>
      <c r="AA962" t="s">
        <v>29</v>
      </c>
      <c r="AB962" t="s">
        <v>32</v>
      </c>
    </row>
    <row r="963" spans="1:28" outlineLevel="1" x14ac:dyDescent="0.45">
      <c r="A963">
        <v>7885448906</v>
      </c>
      <c r="B963" s="1">
        <v>44327</v>
      </c>
      <c r="C963" t="s">
        <v>3919</v>
      </c>
      <c r="D963" t="s">
        <v>3920</v>
      </c>
      <c r="E963" t="s">
        <v>135</v>
      </c>
      <c r="F963" t="s">
        <v>5651</v>
      </c>
      <c r="G963" t="s">
        <v>5741</v>
      </c>
      <c r="H963" s="9">
        <v>242086.03</v>
      </c>
      <c r="I963" t="s">
        <v>260</v>
      </c>
      <c r="J963" t="s">
        <v>28</v>
      </c>
      <c r="K963" t="s">
        <v>30</v>
      </c>
      <c r="L963" t="s">
        <v>96</v>
      </c>
      <c r="M963" t="s">
        <v>30</v>
      </c>
      <c r="N963" t="s">
        <v>30</v>
      </c>
      <c r="O963" t="s">
        <v>30</v>
      </c>
      <c r="P963" t="s">
        <v>30</v>
      </c>
      <c r="Q963" t="s">
        <v>30</v>
      </c>
      <c r="R963" t="s">
        <v>30</v>
      </c>
      <c r="S963" t="s">
        <v>30</v>
      </c>
      <c r="T963" t="s">
        <v>30</v>
      </c>
      <c r="U963" t="s">
        <v>30</v>
      </c>
      <c r="V963" t="s">
        <v>30</v>
      </c>
      <c r="W963" t="s">
        <v>31</v>
      </c>
      <c r="X963" t="s">
        <v>29</v>
      </c>
      <c r="Y963" t="s">
        <v>30</v>
      </c>
      <c r="Z963" t="s">
        <v>29</v>
      </c>
      <c r="AA963" t="s">
        <v>29</v>
      </c>
      <c r="AB963" t="s">
        <v>32</v>
      </c>
    </row>
    <row r="964" spans="1:28" outlineLevel="1" x14ac:dyDescent="0.45">
      <c r="A964">
        <v>7566598908</v>
      </c>
      <c r="B964" s="1">
        <v>44323</v>
      </c>
      <c r="C964" t="s">
        <v>3189</v>
      </c>
      <c r="D964" t="s">
        <v>830</v>
      </c>
      <c r="E964" t="s">
        <v>135</v>
      </c>
      <c r="F964" t="s">
        <v>5651</v>
      </c>
      <c r="G964" t="s">
        <v>5755</v>
      </c>
      <c r="H964" s="9">
        <v>239606.04</v>
      </c>
      <c r="J964" t="s">
        <v>28</v>
      </c>
      <c r="K964" t="s">
        <v>29</v>
      </c>
      <c r="L964" t="s">
        <v>88</v>
      </c>
      <c r="M964" t="s">
        <v>29</v>
      </c>
      <c r="N964" t="s">
        <v>29</v>
      </c>
      <c r="O964" t="s">
        <v>29</v>
      </c>
      <c r="P964" t="s">
        <v>30</v>
      </c>
      <c r="Q964" t="s">
        <v>29</v>
      </c>
      <c r="R964" t="s">
        <v>29</v>
      </c>
      <c r="S964" t="s">
        <v>30</v>
      </c>
      <c r="T964" t="s">
        <v>30</v>
      </c>
      <c r="U964" t="s">
        <v>30</v>
      </c>
      <c r="V964" t="s">
        <v>30</v>
      </c>
      <c r="W964" t="s">
        <v>40</v>
      </c>
      <c r="X964" t="s">
        <v>29</v>
      </c>
      <c r="Y964" t="s">
        <v>30</v>
      </c>
      <c r="Z964" t="s">
        <v>29</v>
      </c>
      <c r="AA964" t="s">
        <v>29</v>
      </c>
      <c r="AB964" t="s">
        <v>32</v>
      </c>
    </row>
    <row r="965" spans="1:28" outlineLevel="1" x14ac:dyDescent="0.45">
      <c r="A965">
        <v>7546029007</v>
      </c>
      <c r="B965" s="1">
        <v>44341</v>
      </c>
      <c r="C965" t="s">
        <v>2955</v>
      </c>
      <c r="D965" t="s">
        <v>2956</v>
      </c>
      <c r="E965" t="s">
        <v>135</v>
      </c>
      <c r="F965" t="s">
        <v>5651</v>
      </c>
      <c r="G965" t="s">
        <v>5662</v>
      </c>
      <c r="H965" s="9">
        <v>237191</v>
      </c>
      <c r="J965" t="s">
        <v>28</v>
      </c>
      <c r="K965" t="s">
        <v>30</v>
      </c>
      <c r="L965" t="s">
        <v>96</v>
      </c>
      <c r="M965" t="s">
        <v>30</v>
      </c>
      <c r="N965" t="s">
        <v>30</v>
      </c>
      <c r="O965" t="s">
        <v>30</v>
      </c>
      <c r="P965" t="s">
        <v>30</v>
      </c>
      <c r="Q965" t="s">
        <v>30</v>
      </c>
      <c r="R965" t="s">
        <v>30</v>
      </c>
      <c r="S965" t="s">
        <v>30</v>
      </c>
      <c r="T965" t="s">
        <v>30</v>
      </c>
      <c r="U965" t="s">
        <v>30</v>
      </c>
      <c r="V965" t="s">
        <v>30</v>
      </c>
      <c r="W965" t="s">
        <v>31</v>
      </c>
      <c r="X965" t="s">
        <v>29</v>
      </c>
      <c r="Y965" t="s">
        <v>29</v>
      </c>
      <c r="Z965" t="s">
        <v>29</v>
      </c>
      <c r="AA965" t="s">
        <v>30</v>
      </c>
      <c r="AB965" t="s">
        <v>32</v>
      </c>
    </row>
    <row r="966" spans="1:28" outlineLevel="1" x14ac:dyDescent="0.45">
      <c r="A966">
        <v>1075769001</v>
      </c>
      <c r="B966" s="1">
        <v>44328</v>
      </c>
      <c r="C966" t="s">
        <v>271</v>
      </c>
      <c r="D966" t="s">
        <v>272</v>
      </c>
      <c r="E966" t="s">
        <v>135</v>
      </c>
      <c r="F966" t="s">
        <v>5651</v>
      </c>
      <c r="G966" t="s">
        <v>5682</v>
      </c>
      <c r="H966" s="9">
        <v>235680</v>
      </c>
      <c r="J966" t="s">
        <v>28</v>
      </c>
      <c r="K966" t="s">
        <v>30</v>
      </c>
      <c r="L966" t="s">
        <v>96</v>
      </c>
      <c r="M966" t="s">
        <v>29</v>
      </c>
      <c r="N966" t="s">
        <v>29</v>
      </c>
      <c r="O966" t="s">
        <v>29</v>
      </c>
      <c r="P966" t="s">
        <v>30</v>
      </c>
      <c r="Q966" t="s">
        <v>30</v>
      </c>
      <c r="R966" t="s">
        <v>30</v>
      </c>
      <c r="S966" t="s">
        <v>30</v>
      </c>
      <c r="T966" t="s">
        <v>30</v>
      </c>
      <c r="U966" t="s">
        <v>30</v>
      </c>
      <c r="V966" t="s">
        <v>30</v>
      </c>
      <c r="W966" t="s">
        <v>31</v>
      </c>
      <c r="X966" t="s">
        <v>29</v>
      </c>
      <c r="Y966" t="s">
        <v>30</v>
      </c>
      <c r="Z966" t="s">
        <v>29</v>
      </c>
      <c r="AA966" t="s">
        <v>29</v>
      </c>
      <c r="AB966" t="s">
        <v>73</v>
      </c>
    </row>
    <row r="967" spans="1:28" outlineLevel="1" x14ac:dyDescent="0.45">
      <c r="A967">
        <v>7593198901</v>
      </c>
      <c r="B967" s="1">
        <v>44323</v>
      </c>
      <c r="C967" t="s">
        <v>3356</v>
      </c>
      <c r="D967" t="s">
        <v>3357</v>
      </c>
      <c r="E967" t="s">
        <v>135</v>
      </c>
      <c r="F967" t="s">
        <v>5651</v>
      </c>
      <c r="G967" t="s">
        <v>5755</v>
      </c>
      <c r="H967" s="9">
        <v>228863.86</v>
      </c>
      <c r="I967" t="s">
        <v>696</v>
      </c>
      <c r="J967" t="s">
        <v>28</v>
      </c>
      <c r="K967" t="s">
        <v>29</v>
      </c>
      <c r="L967" t="s">
        <v>88</v>
      </c>
      <c r="M967" t="s">
        <v>29</v>
      </c>
      <c r="N967" t="s">
        <v>29</v>
      </c>
      <c r="O967" t="s">
        <v>29</v>
      </c>
      <c r="P967" t="s">
        <v>29</v>
      </c>
      <c r="Q967" t="s">
        <v>29</v>
      </c>
      <c r="R967" t="s">
        <v>29</v>
      </c>
      <c r="S967" t="s">
        <v>30</v>
      </c>
      <c r="T967" t="s">
        <v>30</v>
      </c>
      <c r="U967" t="s">
        <v>29</v>
      </c>
      <c r="V967" t="s">
        <v>30</v>
      </c>
      <c r="W967" t="s">
        <v>40</v>
      </c>
      <c r="X967" t="s">
        <v>29</v>
      </c>
      <c r="Y967" t="s">
        <v>30</v>
      </c>
      <c r="Z967" t="s">
        <v>29</v>
      </c>
      <c r="AA967" t="s">
        <v>29</v>
      </c>
      <c r="AB967" t="s">
        <v>32</v>
      </c>
    </row>
    <row r="968" spans="1:28" outlineLevel="1" x14ac:dyDescent="0.45">
      <c r="A968">
        <v>2754089005</v>
      </c>
      <c r="B968" s="1">
        <v>44334</v>
      </c>
      <c r="C968" t="s">
        <v>1579</v>
      </c>
      <c r="D968" t="s">
        <v>1580</v>
      </c>
      <c r="E968" t="s">
        <v>135</v>
      </c>
      <c r="F968" t="s">
        <v>5651</v>
      </c>
      <c r="G968" t="s">
        <v>5662</v>
      </c>
      <c r="H968" s="9">
        <v>227735</v>
      </c>
      <c r="J968" t="s">
        <v>28</v>
      </c>
      <c r="K968" t="s">
        <v>30</v>
      </c>
      <c r="L968" t="s">
        <v>96</v>
      </c>
      <c r="M968" t="s">
        <v>30</v>
      </c>
      <c r="N968" t="s">
        <v>30</v>
      </c>
      <c r="O968" t="s">
        <v>30</v>
      </c>
      <c r="P968" t="s">
        <v>30</v>
      </c>
      <c r="Q968" t="s">
        <v>30</v>
      </c>
      <c r="R968" t="s">
        <v>30</v>
      </c>
      <c r="S968" t="s">
        <v>30</v>
      </c>
      <c r="T968" t="s">
        <v>30</v>
      </c>
      <c r="U968" t="s">
        <v>30</v>
      </c>
      <c r="V968" t="s">
        <v>30</v>
      </c>
      <c r="W968" t="s">
        <v>31</v>
      </c>
      <c r="X968" t="s">
        <v>29</v>
      </c>
      <c r="Y968" t="s">
        <v>29</v>
      </c>
      <c r="Z968" t="s">
        <v>29</v>
      </c>
      <c r="AA968" t="s">
        <v>30</v>
      </c>
      <c r="AB968" t="s">
        <v>32</v>
      </c>
    </row>
    <row r="969" spans="1:28" outlineLevel="1" x14ac:dyDescent="0.45">
      <c r="A969">
        <v>3699729008</v>
      </c>
      <c r="B969" s="1">
        <v>44335</v>
      </c>
      <c r="C969" t="s">
        <v>1772</v>
      </c>
      <c r="D969" t="s">
        <v>1773</v>
      </c>
      <c r="E969" t="s">
        <v>135</v>
      </c>
      <c r="F969" t="s">
        <v>5651</v>
      </c>
      <c r="G969" t="s">
        <v>5662</v>
      </c>
      <c r="H969" s="9">
        <v>226889</v>
      </c>
      <c r="I969" t="s">
        <v>240</v>
      </c>
      <c r="J969" t="s">
        <v>28</v>
      </c>
      <c r="K969" t="s">
        <v>30</v>
      </c>
      <c r="L969" t="s">
        <v>96</v>
      </c>
      <c r="M969" t="s">
        <v>29</v>
      </c>
      <c r="N969" t="s">
        <v>30</v>
      </c>
      <c r="O969" t="s">
        <v>30</v>
      </c>
      <c r="P969" t="s">
        <v>30</v>
      </c>
      <c r="Q969" t="s">
        <v>30</v>
      </c>
      <c r="R969" t="s">
        <v>30</v>
      </c>
      <c r="S969" t="s">
        <v>30</v>
      </c>
      <c r="T969" t="s">
        <v>30</v>
      </c>
      <c r="U969" t="s">
        <v>30</v>
      </c>
      <c r="V969" t="s">
        <v>30</v>
      </c>
      <c r="W969" t="s">
        <v>33</v>
      </c>
      <c r="X969" t="s">
        <v>29</v>
      </c>
      <c r="Y969" t="s">
        <v>29</v>
      </c>
      <c r="Z969" t="s">
        <v>29</v>
      </c>
      <c r="AA969" t="s">
        <v>30</v>
      </c>
      <c r="AB969" t="s">
        <v>102</v>
      </c>
    </row>
    <row r="970" spans="1:28" outlineLevel="1" x14ac:dyDescent="0.45">
      <c r="A970">
        <v>8848089003</v>
      </c>
      <c r="B970" s="1">
        <v>44345</v>
      </c>
      <c r="C970" t="s">
        <v>4485</v>
      </c>
      <c r="D970" t="s">
        <v>4486</v>
      </c>
      <c r="E970" t="s">
        <v>135</v>
      </c>
      <c r="F970" t="s">
        <v>5651</v>
      </c>
      <c r="G970" t="s">
        <v>5661</v>
      </c>
      <c r="H970" s="9">
        <v>224182.53</v>
      </c>
      <c r="I970" t="s">
        <v>213</v>
      </c>
      <c r="J970" t="s">
        <v>28</v>
      </c>
      <c r="K970" t="s">
        <v>29</v>
      </c>
      <c r="L970" t="s">
        <v>96</v>
      </c>
      <c r="M970" t="s">
        <v>29</v>
      </c>
      <c r="N970" t="s">
        <v>30</v>
      </c>
      <c r="O970" t="s">
        <v>29</v>
      </c>
      <c r="P970" t="s">
        <v>30</v>
      </c>
      <c r="Q970" t="s">
        <v>30</v>
      </c>
      <c r="R970" t="s">
        <v>30</v>
      </c>
      <c r="S970" t="s">
        <v>29</v>
      </c>
      <c r="T970" t="s">
        <v>30</v>
      </c>
      <c r="U970" t="s">
        <v>30</v>
      </c>
      <c r="V970" t="s">
        <v>30</v>
      </c>
      <c r="W970" t="s">
        <v>31</v>
      </c>
      <c r="X970" t="s">
        <v>30</v>
      </c>
      <c r="Y970" t="s">
        <v>29</v>
      </c>
      <c r="Z970" t="s">
        <v>29</v>
      </c>
      <c r="AA970" t="s">
        <v>29</v>
      </c>
      <c r="AB970" t="s">
        <v>32</v>
      </c>
    </row>
    <row r="971" spans="1:28" outlineLevel="1" x14ac:dyDescent="0.45">
      <c r="A971">
        <v>8876159008</v>
      </c>
      <c r="B971" s="1">
        <v>44345</v>
      </c>
      <c r="C971" t="s">
        <v>4672</v>
      </c>
      <c r="D971" t="s">
        <v>2081</v>
      </c>
      <c r="E971" t="s">
        <v>135</v>
      </c>
      <c r="F971" t="s">
        <v>5651</v>
      </c>
      <c r="G971" t="s">
        <v>5662</v>
      </c>
      <c r="H971" s="9">
        <v>202009.98</v>
      </c>
      <c r="J971" t="s">
        <v>28</v>
      </c>
      <c r="K971" t="s">
        <v>30</v>
      </c>
      <c r="L971" t="s">
        <v>96</v>
      </c>
      <c r="M971" t="s">
        <v>30</v>
      </c>
      <c r="N971" t="s">
        <v>30</v>
      </c>
      <c r="O971" t="s">
        <v>30</v>
      </c>
      <c r="P971" t="s">
        <v>30</v>
      </c>
      <c r="Q971" t="s">
        <v>30</v>
      </c>
      <c r="R971" t="s">
        <v>30</v>
      </c>
      <c r="S971" t="s">
        <v>30</v>
      </c>
      <c r="T971" t="s">
        <v>30</v>
      </c>
      <c r="U971" t="s">
        <v>30</v>
      </c>
      <c r="V971" t="s">
        <v>30</v>
      </c>
      <c r="W971" t="s">
        <v>31</v>
      </c>
      <c r="X971" t="s">
        <v>29</v>
      </c>
      <c r="Y971" t="s">
        <v>29</v>
      </c>
      <c r="Z971" t="s">
        <v>29</v>
      </c>
      <c r="AA971" t="s">
        <v>29</v>
      </c>
      <c r="AB971" t="s">
        <v>32</v>
      </c>
    </row>
    <row r="972" spans="1:28" outlineLevel="1" x14ac:dyDescent="0.45">
      <c r="A972">
        <v>7549528907</v>
      </c>
      <c r="B972" s="1">
        <v>44323</v>
      </c>
      <c r="C972" t="s">
        <v>2999</v>
      </c>
      <c r="D972" t="s">
        <v>3000</v>
      </c>
      <c r="E972" t="s">
        <v>135</v>
      </c>
      <c r="F972" t="s">
        <v>5651</v>
      </c>
      <c r="G972" t="s">
        <v>5724</v>
      </c>
      <c r="H972" s="9">
        <v>199726.18</v>
      </c>
      <c r="J972" t="s">
        <v>28</v>
      </c>
      <c r="K972" t="s">
        <v>29</v>
      </c>
      <c r="L972" t="s">
        <v>88</v>
      </c>
      <c r="M972" t="s">
        <v>29</v>
      </c>
      <c r="N972" t="s">
        <v>29</v>
      </c>
      <c r="O972" t="s">
        <v>30</v>
      </c>
      <c r="P972" t="s">
        <v>30</v>
      </c>
      <c r="Q972" t="s">
        <v>30</v>
      </c>
      <c r="R972" t="s">
        <v>30</v>
      </c>
      <c r="S972" t="s">
        <v>30</v>
      </c>
      <c r="T972" t="s">
        <v>30</v>
      </c>
      <c r="U972" t="s">
        <v>30</v>
      </c>
      <c r="V972" t="s">
        <v>30</v>
      </c>
      <c r="W972" t="s">
        <v>31</v>
      </c>
      <c r="X972" t="s">
        <v>29</v>
      </c>
      <c r="Y972" t="s">
        <v>29</v>
      </c>
      <c r="Z972" t="s">
        <v>29</v>
      </c>
      <c r="AA972" t="s">
        <v>30</v>
      </c>
      <c r="AB972" t="s">
        <v>32</v>
      </c>
    </row>
    <row r="973" spans="1:28" outlineLevel="1" x14ac:dyDescent="0.45">
      <c r="A973">
        <v>9874319009</v>
      </c>
      <c r="B973" s="1">
        <v>44351</v>
      </c>
      <c r="C973" t="s">
        <v>5202</v>
      </c>
      <c r="D973" t="s">
        <v>5203</v>
      </c>
      <c r="E973" t="s">
        <v>135</v>
      </c>
      <c r="F973" t="s">
        <v>5651</v>
      </c>
      <c r="G973" t="s">
        <v>5741</v>
      </c>
      <c r="H973" s="9">
        <v>194751</v>
      </c>
      <c r="J973" t="s">
        <v>28</v>
      </c>
      <c r="K973" t="s">
        <v>29</v>
      </c>
      <c r="L973" t="s">
        <v>96</v>
      </c>
      <c r="M973" t="s">
        <v>29</v>
      </c>
      <c r="N973" t="s">
        <v>29</v>
      </c>
      <c r="O973" t="s">
        <v>30</v>
      </c>
      <c r="P973" t="s">
        <v>30</v>
      </c>
      <c r="Q973" t="s">
        <v>29</v>
      </c>
      <c r="R973" t="s">
        <v>30</v>
      </c>
      <c r="S973" t="s">
        <v>29</v>
      </c>
      <c r="T973" t="s">
        <v>30</v>
      </c>
      <c r="U973" t="s">
        <v>30</v>
      </c>
      <c r="V973" t="s">
        <v>30</v>
      </c>
      <c r="W973" t="s">
        <v>40</v>
      </c>
      <c r="X973" t="s">
        <v>29</v>
      </c>
      <c r="Y973" t="s">
        <v>29</v>
      </c>
      <c r="Z973" t="s">
        <v>29</v>
      </c>
      <c r="AA973" t="s">
        <v>29</v>
      </c>
      <c r="AB973" t="s">
        <v>47</v>
      </c>
    </row>
    <row r="974" spans="1:28" outlineLevel="1" x14ac:dyDescent="0.45">
      <c r="A974">
        <v>5213899002</v>
      </c>
      <c r="B974" s="1">
        <v>44337</v>
      </c>
      <c r="C974" t="s">
        <v>2133</v>
      </c>
      <c r="D974" t="s">
        <v>2134</v>
      </c>
      <c r="E974" t="s">
        <v>135</v>
      </c>
      <c r="F974" t="s">
        <v>5651</v>
      </c>
      <c r="G974" t="s">
        <v>5662</v>
      </c>
      <c r="H974" s="9">
        <v>194010.54</v>
      </c>
      <c r="J974" t="s">
        <v>28</v>
      </c>
      <c r="K974" t="s">
        <v>30</v>
      </c>
      <c r="L974" t="s">
        <v>96</v>
      </c>
      <c r="M974" t="s">
        <v>30</v>
      </c>
      <c r="N974" t="s">
        <v>30</v>
      </c>
      <c r="O974" t="s">
        <v>30</v>
      </c>
      <c r="P974" t="s">
        <v>30</v>
      </c>
      <c r="Q974" t="s">
        <v>30</v>
      </c>
      <c r="R974" t="s">
        <v>30</v>
      </c>
      <c r="S974" t="s">
        <v>30</v>
      </c>
      <c r="T974" t="s">
        <v>30</v>
      </c>
      <c r="U974" t="s">
        <v>30</v>
      </c>
      <c r="V974" t="s">
        <v>30</v>
      </c>
      <c r="W974" t="s">
        <v>31</v>
      </c>
      <c r="X974" t="s">
        <v>29</v>
      </c>
      <c r="Y974" t="s">
        <v>30</v>
      </c>
      <c r="Z974" t="s">
        <v>29</v>
      </c>
      <c r="AA974" t="s">
        <v>29</v>
      </c>
      <c r="AB974" t="s">
        <v>32</v>
      </c>
    </row>
    <row r="975" spans="1:28" outlineLevel="1" x14ac:dyDescent="0.45">
      <c r="A975">
        <v>9876499010</v>
      </c>
      <c r="B975" s="1">
        <v>44351</v>
      </c>
      <c r="C975" t="s">
        <v>5219</v>
      </c>
      <c r="D975" t="s">
        <v>5220</v>
      </c>
      <c r="E975" t="s">
        <v>135</v>
      </c>
      <c r="F975" t="s">
        <v>5651</v>
      </c>
      <c r="G975" t="s">
        <v>5755</v>
      </c>
      <c r="H975" s="9">
        <v>190211</v>
      </c>
      <c r="J975" t="s">
        <v>28</v>
      </c>
      <c r="K975" t="s">
        <v>29</v>
      </c>
      <c r="L975" t="s">
        <v>88</v>
      </c>
      <c r="M975" t="s">
        <v>29</v>
      </c>
      <c r="N975" t="s">
        <v>29</v>
      </c>
      <c r="O975" t="s">
        <v>29</v>
      </c>
      <c r="P975" t="s">
        <v>30</v>
      </c>
      <c r="Q975" t="s">
        <v>30</v>
      </c>
      <c r="R975" t="s">
        <v>30</v>
      </c>
      <c r="S975" t="s">
        <v>30</v>
      </c>
      <c r="T975" t="s">
        <v>30</v>
      </c>
      <c r="U975" t="s">
        <v>30</v>
      </c>
      <c r="V975" t="s">
        <v>30</v>
      </c>
      <c r="W975" t="s">
        <v>40</v>
      </c>
      <c r="X975" t="s">
        <v>29</v>
      </c>
      <c r="Y975" t="s">
        <v>29</v>
      </c>
      <c r="Z975" t="s">
        <v>29</v>
      </c>
      <c r="AA975" t="s">
        <v>29</v>
      </c>
      <c r="AB975" t="s">
        <v>32</v>
      </c>
    </row>
    <row r="976" spans="1:28" outlineLevel="1" x14ac:dyDescent="0.45">
      <c r="A976">
        <v>2478159005</v>
      </c>
      <c r="B976" s="1">
        <v>44332</v>
      </c>
      <c r="C976" t="s">
        <v>1116</v>
      </c>
      <c r="D976" t="s">
        <v>814</v>
      </c>
      <c r="E976" t="s">
        <v>135</v>
      </c>
      <c r="F976" t="s">
        <v>5651</v>
      </c>
      <c r="G976" t="s">
        <v>5662</v>
      </c>
      <c r="H976" s="9">
        <v>178192</v>
      </c>
      <c r="J976" t="s">
        <v>28</v>
      </c>
      <c r="K976" t="s">
        <v>30</v>
      </c>
      <c r="L976" t="s">
        <v>96</v>
      </c>
      <c r="M976" t="s">
        <v>30</v>
      </c>
      <c r="N976" t="s">
        <v>30</v>
      </c>
      <c r="O976" t="s">
        <v>30</v>
      </c>
      <c r="P976" t="s">
        <v>30</v>
      </c>
      <c r="Q976" t="s">
        <v>30</v>
      </c>
      <c r="R976" t="s">
        <v>30</v>
      </c>
      <c r="S976" t="s">
        <v>30</v>
      </c>
      <c r="T976" t="s">
        <v>30</v>
      </c>
      <c r="U976" t="s">
        <v>30</v>
      </c>
      <c r="V976" t="s">
        <v>30</v>
      </c>
      <c r="W976" t="s">
        <v>31</v>
      </c>
      <c r="X976" t="s">
        <v>29</v>
      </c>
      <c r="Y976" t="s">
        <v>30</v>
      </c>
      <c r="Z976" t="s">
        <v>29</v>
      </c>
      <c r="AA976" t="s">
        <v>30</v>
      </c>
      <c r="AB976" t="s">
        <v>32</v>
      </c>
    </row>
    <row r="977" spans="1:28" outlineLevel="1" x14ac:dyDescent="0.45">
      <c r="A977">
        <v>2325919007</v>
      </c>
      <c r="B977" s="1">
        <v>44331</v>
      </c>
      <c r="C977" t="s">
        <v>817</v>
      </c>
      <c r="D977" t="s">
        <v>818</v>
      </c>
      <c r="E977" t="s">
        <v>135</v>
      </c>
      <c r="F977" t="s">
        <v>5651</v>
      </c>
      <c r="G977" t="s">
        <v>5724</v>
      </c>
      <c r="H977" s="9">
        <v>177347</v>
      </c>
      <c r="J977" t="s">
        <v>28</v>
      </c>
      <c r="K977" t="s">
        <v>29</v>
      </c>
      <c r="L977" t="s">
        <v>88</v>
      </c>
      <c r="M977" t="s">
        <v>30</v>
      </c>
      <c r="N977" t="s">
        <v>30</v>
      </c>
      <c r="O977" t="s">
        <v>30</v>
      </c>
      <c r="P977" t="s">
        <v>30</v>
      </c>
      <c r="Q977" t="s">
        <v>30</v>
      </c>
      <c r="R977" t="s">
        <v>30</v>
      </c>
      <c r="S977" t="s">
        <v>30</v>
      </c>
      <c r="T977" t="s">
        <v>30</v>
      </c>
      <c r="U977" t="s">
        <v>30</v>
      </c>
      <c r="V977" t="s">
        <v>30</v>
      </c>
      <c r="W977" t="s">
        <v>40</v>
      </c>
      <c r="X977" t="s">
        <v>29</v>
      </c>
      <c r="Y977" t="s">
        <v>29</v>
      </c>
      <c r="Z977" t="s">
        <v>29</v>
      </c>
      <c r="AA977" t="s">
        <v>30</v>
      </c>
      <c r="AB977" t="s">
        <v>32</v>
      </c>
    </row>
    <row r="978" spans="1:28" outlineLevel="1" x14ac:dyDescent="0.45">
      <c r="A978">
        <v>7558318905</v>
      </c>
      <c r="B978" s="1">
        <v>44323</v>
      </c>
      <c r="C978" t="s">
        <v>3092</v>
      </c>
      <c r="D978" t="s">
        <v>3093</v>
      </c>
      <c r="E978" t="s">
        <v>135</v>
      </c>
      <c r="F978" t="s">
        <v>5651</v>
      </c>
      <c r="G978" t="s">
        <v>5662</v>
      </c>
      <c r="H978" s="9">
        <v>175810</v>
      </c>
      <c r="J978" t="s">
        <v>28</v>
      </c>
      <c r="K978" t="s">
        <v>30</v>
      </c>
      <c r="L978" t="s">
        <v>96</v>
      </c>
      <c r="M978" t="s">
        <v>30</v>
      </c>
      <c r="N978" t="s">
        <v>30</v>
      </c>
      <c r="O978" t="s">
        <v>30</v>
      </c>
      <c r="P978" t="s">
        <v>30</v>
      </c>
      <c r="Q978" t="s">
        <v>30</v>
      </c>
      <c r="R978" t="s">
        <v>30</v>
      </c>
      <c r="S978" t="s">
        <v>30</v>
      </c>
      <c r="T978" t="s">
        <v>30</v>
      </c>
      <c r="U978" t="s">
        <v>30</v>
      </c>
      <c r="V978" t="s">
        <v>30</v>
      </c>
      <c r="W978" t="s">
        <v>31</v>
      </c>
      <c r="X978" t="s">
        <v>29</v>
      </c>
      <c r="Y978" t="s">
        <v>29</v>
      </c>
      <c r="Z978" t="s">
        <v>29</v>
      </c>
      <c r="AA978" t="s">
        <v>30</v>
      </c>
      <c r="AB978" t="s">
        <v>43</v>
      </c>
    </row>
    <row r="979" spans="1:28" outlineLevel="1" x14ac:dyDescent="0.45">
      <c r="A979">
        <v>8030999009</v>
      </c>
      <c r="B979" s="1">
        <v>44342</v>
      </c>
      <c r="C979" t="s">
        <v>4159</v>
      </c>
      <c r="D979" t="s">
        <v>4160</v>
      </c>
      <c r="E979" t="s">
        <v>135</v>
      </c>
      <c r="F979" t="s">
        <v>5651</v>
      </c>
      <c r="G979" t="s">
        <v>5755</v>
      </c>
      <c r="H979" s="9">
        <v>175512.07</v>
      </c>
      <c r="J979" t="s">
        <v>28</v>
      </c>
      <c r="K979" t="s">
        <v>29</v>
      </c>
      <c r="L979" t="s">
        <v>88</v>
      </c>
      <c r="M979" t="s">
        <v>30</v>
      </c>
      <c r="N979" t="s">
        <v>30</v>
      </c>
      <c r="O979" t="s">
        <v>30</v>
      </c>
      <c r="P979" t="s">
        <v>30</v>
      </c>
      <c r="Q979" t="s">
        <v>30</v>
      </c>
      <c r="R979" t="s">
        <v>30</v>
      </c>
      <c r="S979" t="s">
        <v>30</v>
      </c>
      <c r="T979" t="s">
        <v>30</v>
      </c>
      <c r="U979" t="s">
        <v>30</v>
      </c>
      <c r="V979" t="s">
        <v>30</v>
      </c>
      <c r="W979" t="s">
        <v>270</v>
      </c>
      <c r="X979" t="s">
        <v>29</v>
      </c>
      <c r="Y979" t="s">
        <v>30</v>
      </c>
      <c r="Z979" t="s">
        <v>29</v>
      </c>
      <c r="AA979" t="s">
        <v>29</v>
      </c>
      <c r="AB979" t="s">
        <v>32</v>
      </c>
    </row>
    <row r="980" spans="1:28" outlineLevel="1" x14ac:dyDescent="0.45">
      <c r="A980">
        <v>2227979010</v>
      </c>
      <c r="B980" s="1">
        <v>44330</v>
      </c>
      <c r="C980" t="s">
        <v>690</v>
      </c>
      <c r="D980" t="s">
        <v>691</v>
      </c>
      <c r="E980" t="s">
        <v>135</v>
      </c>
      <c r="F980" t="s">
        <v>5651</v>
      </c>
      <c r="G980" t="s">
        <v>5741</v>
      </c>
      <c r="H980" s="9">
        <v>174484</v>
      </c>
      <c r="J980" t="s">
        <v>28</v>
      </c>
      <c r="K980" t="s">
        <v>29</v>
      </c>
      <c r="L980" t="s">
        <v>96</v>
      </c>
      <c r="M980" t="s">
        <v>30</v>
      </c>
      <c r="N980" t="s">
        <v>29</v>
      </c>
      <c r="O980" t="s">
        <v>29</v>
      </c>
      <c r="P980" t="s">
        <v>29</v>
      </c>
      <c r="Q980" t="s">
        <v>30</v>
      </c>
      <c r="R980" t="s">
        <v>30</v>
      </c>
      <c r="S980" t="s">
        <v>30</v>
      </c>
      <c r="T980" t="s">
        <v>30</v>
      </c>
      <c r="U980" t="s">
        <v>30</v>
      </c>
      <c r="V980" t="s">
        <v>29</v>
      </c>
      <c r="W980" t="s">
        <v>40</v>
      </c>
      <c r="X980" t="s">
        <v>29</v>
      </c>
      <c r="Y980" t="s">
        <v>29</v>
      </c>
      <c r="Z980" t="s">
        <v>29</v>
      </c>
      <c r="AA980" t="s">
        <v>30</v>
      </c>
      <c r="AB980" t="s">
        <v>32</v>
      </c>
    </row>
    <row r="981" spans="1:28" outlineLevel="1" x14ac:dyDescent="0.45">
      <c r="A981">
        <v>7581918906</v>
      </c>
      <c r="B981" s="1">
        <v>44323</v>
      </c>
      <c r="C981" t="s">
        <v>3304</v>
      </c>
      <c r="D981" t="s">
        <v>3305</v>
      </c>
      <c r="E981" t="s">
        <v>135</v>
      </c>
      <c r="F981" t="s">
        <v>5651</v>
      </c>
      <c r="G981" t="s">
        <v>5755</v>
      </c>
      <c r="H981" s="9">
        <v>173179.17</v>
      </c>
      <c r="I981" t="s">
        <v>35</v>
      </c>
      <c r="J981" t="s">
        <v>28</v>
      </c>
      <c r="K981" t="s">
        <v>29</v>
      </c>
      <c r="L981" t="s">
        <v>88</v>
      </c>
      <c r="M981" t="s">
        <v>29</v>
      </c>
      <c r="N981" t="s">
        <v>29</v>
      </c>
      <c r="O981" t="s">
        <v>30</v>
      </c>
      <c r="P981" t="s">
        <v>30</v>
      </c>
      <c r="Q981" t="s">
        <v>30</v>
      </c>
      <c r="R981" t="s">
        <v>30</v>
      </c>
      <c r="S981" t="s">
        <v>30</v>
      </c>
      <c r="T981" t="s">
        <v>30</v>
      </c>
      <c r="U981" t="s">
        <v>30</v>
      </c>
      <c r="V981" t="s">
        <v>30</v>
      </c>
      <c r="W981" t="s">
        <v>40</v>
      </c>
      <c r="X981" t="s">
        <v>29</v>
      </c>
      <c r="Y981" t="s">
        <v>30</v>
      </c>
      <c r="Z981" t="s">
        <v>29</v>
      </c>
      <c r="AA981" t="s">
        <v>29</v>
      </c>
      <c r="AB981" t="s">
        <v>32</v>
      </c>
    </row>
    <row r="982" spans="1:28" outlineLevel="1" x14ac:dyDescent="0.45">
      <c r="A982">
        <v>7639648901</v>
      </c>
      <c r="B982" s="1">
        <v>44323</v>
      </c>
      <c r="C982" t="s">
        <v>3629</v>
      </c>
      <c r="D982" t="s">
        <v>3630</v>
      </c>
      <c r="E982" t="s">
        <v>135</v>
      </c>
      <c r="F982" t="s">
        <v>5651</v>
      </c>
      <c r="G982" t="s">
        <v>5662</v>
      </c>
      <c r="H982" s="9">
        <v>161886.01999999999</v>
      </c>
      <c r="J982" t="s">
        <v>28</v>
      </c>
      <c r="K982" t="s">
        <v>30</v>
      </c>
      <c r="L982" t="s">
        <v>96</v>
      </c>
      <c r="M982" t="s">
        <v>30</v>
      </c>
      <c r="N982" t="s">
        <v>29</v>
      </c>
      <c r="O982" t="s">
        <v>30</v>
      </c>
      <c r="P982" t="s">
        <v>30</v>
      </c>
      <c r="Q982" t="s">
        <v>30</v>
      </c>
      <c r="R982" t="s">
        <v>30</v>
      </c>
      <c r="S982" t="s">
        <v>30</v>
      </c>
      <c r="T982" t="s">
        <v>30</v>
      </c>
      <c r="U982" t="s">
        <v>30</v>
      </c>
      <c r="V982" t="s">
        <v>30</v>
      </c>
      <c r="W982" t="s">
        <v>31</v>
      </c>
      <c r="X982" t="s">
        <v>29</v>
      </c>
      <c r="Y982" t="s">
        <v>29</v>
      </c>
      <c r="Z982" t="s">
        <v>30</v>
      </c>
      <c r="AA982" t="s">
        <v>30</v>
      </c>
      <c r="AB982" t="s">
        <v>38</v>
      </c>
    </row>
    <row r="983" spans="1:28" outlineLevel="1" x14ac:dyDescent="0.45">
      <c r="A983">
        <v>8965599002</v>
      </c>
      <c r="B983" s="1">
        <v>44345</v>
      </c>
      <c r="C983" t="s">
        <v>5053</v>
      </c>
      <c r="D983" t="s">
        <v>1544</v>
      </c>
      <c r="E983" t="s">
        <v>135</v>
      </c>
      <c r="F983" t="s">
        <v>5651</v>
      </c>
      <c r="G983" t="s">
        <v>5662</v>
      </c>
      <c r="H983" s="9">
        <v>161598</v>
      </c>
      <c r="J983" t="s">
        <v>28</v>
      </c>
      <c r="K983" t="s">
        <v>30</v>
      </c>
      <c r="L983" t="s">
        <v>96</v>
      </c>
      <c r="M983" t="s">
        <v>30</v>
      </c>
      <c r="N983" t="s">
        <v>30</v>
      </c>
      <c r="O983" t="s">
        <v>30</v>
      </c>
      <c r="P983" t="s">
        <v>30</v>
      </c>
      <c r="Q983" t="s">
        <v>30</v>
      </c>
      <c r="R983" t="s">
        <v>30</v>
      </c>
      <c r="S983" t="s">
        <v>30</v>
      </c>
      <c r="T983" t="s">
        <v>30</v>
      </c>
      <c r="U983" t="s">
        <v>30</v>
      </c>
      <c r="V983" t="s">
        <v>30</v>
      </c>
      <c r="W983" t="s">
        <v>40</v>
      </c>
      <c r="X983" t="s">
        <v>29</v>
      </c>
      <c r="Y983" t="s">
        <v>29</v>
      </c>
      <c r="Z983" t="s">
        <v>29</v>
      </c>
      <c r="AA983" t="s">
        <v>29</v>
      </c>
      <c r="AB983" t="s">
        <v>32</v>
      </c>
    </row>
    <row r="984" spans="1:28" outlineLevel="1" x14ac:dyDescent="0.45">
      <c r="A984">
        <v>8935539005</v>
      </c>
      <c r="B984" s="1">
        <v>44345</v>
      </c>
      <c r="C984" t="s">
        <v>4915</v>
      </c>
      <c r="D984" t="s">
        <v>4916</v>
      </c>
      <c r="E984" t="s">
        <v>135</v>
      </c>
      <c r="F984" t="s">
        <v>5651</v>
      </c>
      <c r="G984" t="s">
        <v>5724</v>
      </c>
      <c r="H984" s="9">
        <v>155587</v>
      </c>
      <c r="J984" t="s">
        <v>28</v>
      </c>
      <c r="K984" t="s">
        <v>29</v>
      </c>
      <c r="L984" t="s">
        <v>88</v>
      </c>
      <c r="M984" t="s">
        <v>30</v>
      </c>
      <c r="N984" t="s">
        <v>30</v>
      </c>
      <c r="O984" t="s">
        <v>30</v>
      </c>
      <c r="P984" t="s">
        <v>30</v>
      </c>
      <c r="Q984" t="s">
        <v>30</v>
      </c>
      <c r="R984" t="s">
        <v>30</v>
      </c>
      <c r="S984" t="s">
        <v>30</v>
      </c>
      <c r="T984" t="s">
        <v>30</v>
      </c>
      <c r="U984" t="s">
        <v>30</v>
      </c>
      <c r="V984" t="s">
        <v>30</v>
      </c>
      <c r="W984" t="s">
        <v>33</v>
      </c>
      <c r="X984" t="s">
        <v>29</v>
      </c>
      <c r="Y984" t="s">
        <v>29</v>
      </c>
      <c r="Z984" t="s">
        <v>29</v>
      </c>
      <c r="AA984" t="s">
        <v>29</v>
      </c>
      <c r="AB984" t="s">
        <v>197</v>
      </c>
    </row>
    <row r="985" spans="1:28" outlineLevel="1" x14ac:dyDescent="0.45">
      <c r="A985">
        <v>2329359002</v>
      </c>
      <c r="B985" s="1">
        <v>44331</v>
      </c>
      <c r="C985" t="s">
        <v>829</v>
      </c>
      <c r="D985" t="s">
        <v>830</v>
      </c>
      <c r="E985" t="s">
        <v>135</v>
      </c>
      <c r="F985" t="s">
        <v>5651</v>
      </c>
      <c r="G985" t="s">
        <v>5755</v>
      </c>
      <c r="H985" s="9">
        <v>152931</v>
      </c>
      <c r="J985" t="s">
        <v>28</v>
      </c>
      <c r="K985" t="s">
        <v>29</v>
      </c>
      <c r="L985" t="s">
        <v>88</v>
      </c>
      <c r="M985" t="s">
        <v>29</v>
      </c>
      <c r="N985" t="s">
        <v>29</v>
      </c>
      <c r="O985" t="s">
        <v>29</v>
      </c>
      <c r="P985" t="s">
        <v>30</v>
      </c>
      <c r="Q985" t="s">
        <v>29</v>
      </c>
      <c r="R985" t="s">
        <v>29</v>
      </c>
      <c r="S985" t="s">
        <v>30</v>
      </c>
      <c r="T985" t="s">
        <v>30</v>
      </c>
      <c r="U985" t="s">
        <v>30</v>
      </c>
      <c r="V985" t="s">
        <v>30</v>
      </c>
      <c r="W985" t="s">
        <v>40</v>
      </c>
      <c r="X985" t="s">
        <v>29</v>
      </c>
      <c r="Y985" t="s">
        <v>30</v>
      </c>
      <c r="Z985" t="s">
        <v>29</v>
      </c>
      <c r="AA985" t="s">
        <v>29</v>
      </c>
      <c r="AB985" t="s">
        <v>32</v>
      </c>
    </row>
    <row r="986" spans="1:28" outlineLevel="1" x14ac:dyDescent="0.45">
      <c r="A986">
        <v>6613189005</v>
      </c>
      <c r="B986" s="1">
        <v>44338</v>
      </c>
      <c r="C986" t="s">
        <v>2453</v>
      </c>
      <c r="D986" t="s">
        <v>2454</v>
      </c>
      <c r="E986" t="s">
        <v>135</v>
      </c>
      <c r="F986" t="s">
        <v>5651</v>
      </c>
      <c r="G986" t="s">
        <v>5741</v>
      </c>
      <c r="H986" s="9">
        <v>146274</v>
      </c>
      <c r="J986" t="s">
        <v>28</v>
      </c>
      <c r="K986" t="s">
        <v>29</v>
      </c>
      <c r="L986" t="s">
        <v>96</v>
      </c>
      <c r="M986" t="s">
        <v>30</v>
      </c>
      <c r="N986" t="s">
        <v>30</v>
      </c>
      <c r="O986" t="s">
        <v>30</v>
      </c>
      <c r="P986" t="s">
        <v>30</v>
      </c>
      <c r="Q986" t="s">
        <v>30</v>
      </c>
      <c r="R986" t="s">
        <v>30</v>
      </c>
      <c r="S986" t="s">
        <v>30</v>
      </c>
      <c r="T986" t="s">
        <v>30</v>
      </c>
      <c r="U986" t="s">
        <v>30</v>
      </c>
      <c r="V986" t="s">
        <v>30</v>
      </c>
      <c r="W986" t="s">
        <v>33</v>
      </c>
      <c r="X986" t="s">
        <v>29</v>
      </c>
      <c r="Y986" t="s">
        <v>29</v>
      </c>
      <c r="Z986" t="s">
        <v>30</v>
      </c>
      <c r="AA986" t="s">
        <v>29</v>
      </c>
      <c r="AB986" t="s">
        <v>181</v>
      </c>
    </row>
    <row r="987" spans="1:28" outlineLevel="1" x14ac:dyDescent="0.45">
      <c r="A987">
        <v>8861419000</v>
      </c>
      <c r="B987" s="1">
        <v>44345</v>
      </c>
      <c r="C987" t="s">
        <v>4566</v>
      </c>
      <c r="D987" t="s">
        <v>4567</v>
      </c>
      <c r="E987" t="s">
        <v>135</v>
      </c>
      <c r="F987" t="s">
        <v>5651</v>
      </c>
      <c r="G987" t="s">
        <v>5662</v>
      </c>
      <c r="H987" s="9">
        <v>144874</v>
      </c>
      <c r="J987" t="s">
        <v>28</v>
      </c>
      <c r="K987" t="s">
        <v>30</v>
      </c>
      <c r="L987" t="s">
        <v>96</v>
      </c>
      <c r="M987" t="s">
        <v>30</v>
      </c>
      <c r="N987" t="s">
        <v>30</v>
      </c>
      <c r="O987" t="s">
        <v>30</v>
      </c>
      <c r="P987" t="s">
        <v>30</v>
      </c>
      <c r="Q987" t="s">
        <v>30</v>
      </c>
      <c r="R987" t="s">
        <v>30</v>
      </c>
      <c r="S987" t="s">
        <v>30</v>
      </c>
      <c r="T987" t="s">
        <v>30</v>
      </c>
      <c r="U987" t="s">
        <v>30</v>
      </c>
      <c r="V987" t="s">
        <v>30</v>
      </c>
      <c r="W987" t="s">
        <v>31</v>
      </c>
      <c r="X987" t="s">
        <v>29</v>
      </c>
      <c r="Y987" t="s">
        <v>29</v>
      </c>
      <c r="Z987" t="s">
        <v>29</v>
      </c>
      <c r="AA987" t="s">
        <v>29</v>
      </c>
      <c r="AB987" t="s">
        <v>32</v>
      </c>
    </row>
    <row r="988" spans="1:28" outlineLevel="1" x14ac:dyDescent="0.45">
      <c r="A988">
        <v>8887269001</v>
      </c>
      <c r="B988" s="1">
        <v>44345</v>
      </c>
      <c r="C988" t="s">
        <v>4716</v>
      </c>
      <c r="D988" t="s">
        <v>4717</v>
      </c>
      <c r="E988" t="s">
        <v>135</v>
      </c>
      <c r="F988" t="s">
        <v>5651</v>
      </c>
      <c r="G988" t="s">
        <v>5661</v>
      </c>
      <c r="H988" s="9">
        <v>132892.20000000001</v>
      </c>
      <c r="J988" t="s">
        <v>28</v>
      </c>
      <c r="K988" t="s">
        <v>30</v>
      </c>
      <c r="L988" t="s">
        <v>96</v>
      </c>
      <c r="M988" t="s">
        <v>29</v>
      </c>
      <c r="N988" t="s">
        <v>29</v>
      </c>
      <c r="O988" t="s">
        <v>29</v>
      </c>
      <c r="P988" t="s">
        <v>30</v>
      </c>
      <c r="Q988" t="s">
        <v>30</v>
      </c>
      <c r="R988" t="s">
        <v>30</v>
      </c>
      <c r="S988" t="s">
        <v>30</v>
      </c>
      <c r="T988" t="s">
        <v>30</v>
      </c>
      <c r="U988" t="s">
        <v>30</v>
      </c>
      <c r="V988" t="s">
        <v>30</v>
      </c>
      <c r="W988" t="s">
        <v>33</v>
      </c>
      <c r="X988" t="s">
        <v>30</v>
      </c>
      <c r="Y988" t="s">
        <v>29</v>
      </c>
      <c r="Z988" t="s">
        <v>29</v>
      </c>
      <c r="AA988" t="s">
        <v>29</v>
      </c>
      <c r="AB988" t="s">
        <v>32</v>
      </c>
    </row>
    <row r="989" spans="1:28" outlineLevel="1" x14ac:dyDescent="0.45">
      <c r="A989">
        <v>2487479009</v>
      </c>
      <c r="B989" s="1">
        <v>44332</v>
      </c>
      <c r="C989" t="s">
        <v>1172</v>
      </c>
      <c r="D989" t="s">
        <v>1173</v>
      </c>
      <c r="E989" t="s">
        <v>135</v>
      </c>
      <c r="F989" t="s">
        <v>5651</v>
      </c>
      <c r="G989" t="s">
        <v>5661</v>
      </c>
      <c r="H989" s="9">
        <v>130549.12</v>
      </c>
      <c r="J989" t="s">
        <v>28</v>
      </c>
      <c r="K989" t="s">
        <v>29</v>
      </c>
      <c r="L989" t="s">
        <v>96</v>
      </c>
      <c r="M989" t="s">
        <v>30</v>
      </c>
      <c r="N989" t="s">
        <v>30</v>
      </c>
      <c r="O989" t="s">
        <v>30</v>
      </c>
      <c r="P989" t="s">
        <v>30</v>
      </c>
      <c r="Q989" t="s">
        <v>30</v>
      </c>
      <c r="R989" t="s">
        <v>30</v>
      </c>
      <c r="S989" t="s">
        <v>30</v>
      </c>
      <c r="T989" t="s">
        <v>30</v>
      </c>
      <c r="U989" t="s">
        <v>30</v>
      </c>
      <c r="V989" t="s">
        <v>30</v>
      </c>
      <c r="W989" t="s">
        <v>40</v>
      </c>
      <c r="X989" t="s">
        <v>30</v>
      </c>
      <c r="Y989" t="s">
        <v>30</v>
      </c>
      <c r="Z989" t="s">
        <v>29</v>
      </c>
      <c r="AA989" t="s">
        <v>29</v>
      </c>
      <c r="AB989" t="s">
        <v>39</v>
      </c>
    </row>
    <row r="990" spans="1:28" outlineLevel="1" x14ac:dyDescent="0.45">
      <c r="A990">
        <v>8939699004</v>
      </c>
      <c r="B990" s="1">
        <v>44345</v>
      </c>
      <c r="C990" t="s">
        <v>4931</v>
      </c>
      <c r="D990" t="s">
        <v>4932</v>
      </c>
      <c r="E990" t="s">
        <v>135</v>
      </c>
      <c r="F990" t="s">
        <v>5651</v>
      </c>
      <c r="G990" t="s">
        <v>5724</v>
      </c>
      <c r="H990" s="9">
        <v>129627</v>
      </c>
      <c r="J990" t="s">
        <v>28</v>
      </c>
      <c r="K990" t="s">
        <v>29</v>
      </c>
      <c r="L990" t="s">
        <v>88</v>
      </c>
      <c r="M990" t="s">
        <v>29</v>
      </c>
      <c r="N990" t="s">
        <v>30</v>
      </c>
      <c r="O990" t="s">
        <v>30</v>
      </c>
      <c r="P990" t="s">
        <v>30</v>
      </c>
      <c r="Q990" t="s">
        <v>30</v>
      </c>
      <c r="R990" t="s">
        <v>30</v>
      </c>
      <c r="S990" t="s">
        <v>30</v>
      </c>
      <c r="T990" t="s">
        <v>30</v>
      </c>
      <c r="U990" t="s">
        <v>30</v>
      </c>
      <c r="V990" t="s">
        <v>30</v>
      </c>
      <c r="W990" t="s">
        <v>31</v>
      </c>
      <c r="X990" t="s">
        <v>29</v>
      </c>
      <c r="Y990" t="s">
        <v>29</v>
      </c>
      <c r="Z990" t="s">
        <v>29</v>
      </c>
      <c r="AA990" t="s">
        <v>29</v>
      </c>
      <c r="AB990" t="s">
        <v>47</v>
      </c>
    </row>
    <row r="991" spans="1:28" outlineLevel="1" x14ac:dyDescent="0.45">
      <c r="A991">
        <v>1073559004</v>
      </c>
      <c r="B991" s="1">
        <v>44328</v>
      </c>
      <c r="C991" t="s">
        <v>258</v>
      </c>
      <c r="D991" t="s">
        <v>259</v>
      </c>
      <c r="E991" t="s">
        <v>135</v>
      </c>
      <c r="F991" t="s">
        <v>5651</v>
      </c>
      <c r="G991" t="s">
        <v>5662</v>
      </c>
      <c r="H991" s="9">
        <v>125588</v>
      </c>
      <c r="J991" t="s">
        <v>28</v>
      </c>
      <c r="K991" t="s">
        <v>30</v>
      </c>
      <c r="L991" t="s">
        <v>96</v>
      </c>
      <c r="M991" t="s">
        <v>30</v>
      </c>
      <c r="N991" t="s">
        <v>29</v>
      </c>
      <c r="O991" t="s">
        <v>29</v>
      </c>
      <c r="P991" t="s">
        <v>30</v>
      </c>
      <c r="Q991" t="s">
        <v>30</v>
      </c>
      <c r="R991" t="s">
        <v>30</v>
      </c>
      <c r="S991" t="s">
        <v>30</v>
      </c>
      <c r="T991" t="s">
        <v>30</v>
      </c>
      <c r="U991" t="s">
        <v>30</v>
      </c>
      <c r="V991" t="s">
        <v>30</v>
      </c>
      <c r="W991" t="s">
        <v>40</v>
      </c>
      <c r="X991" t="s">
        <v>29</v>
      </c>
      <c r="Y991" t="s">
        <v>30</v>
      </c>
      <c r="Z991" t="s">
        <v>29</v>
      </c>
      <c r="AA991" t="s">
        <v>30</v>
      </c>
      <c r="AB991" t="s">
        <v>47</v>
      </c>
    </row>
    <row r="992" spans="1:28" outlineLevel="1" x14ac:dyDescent="0.45">
      <c r="A992">
        <v>2326869007</v>
      </c>
      <c r="B992" s="1">
        <v>44331</v>
      </c>
      <c r="C992" t="s">
        <v>822</v>
      </c>
      <c r="D992" t="s">
        <v>823</v>
      </c>
      <c r="E992" t="s">
        <v>135</v>
      </c>
      <c r="F992" t="s">
        <v>5651</v>
      </c>
      <c r="G992" t="s">
        <v>5661</v>
      </c>
      <c r="H992" s="9">
        <v>124846.56</v>
      </c>
      <c r="J992" t="s">
        <v>28</v>
      </c>
      <c r="K992" t="s">
        <v>29</v>
      </c>
      <c r="L992" t="s">
        <v>96</v>
      </c>
      <c r="M992" t="s">
        <v>29</v>
      </c>
      <c r="N992" t="s">
        <v>29</v>
      </c>
      <c r="O992" t="s">
        <v>29</v>
      </c>
      <c r="P992" t="s">
        <v>30</v>
      </c>
      <c r="Q992" t="s">
        <v>29</v>
      </c>
      <c r="R992" t="s">
        <v>29</v>
      </c>
      <c r="S992" t="s">
        <v>30</v>
      </c>
      <c r="T992" t="s">
        <v>30</v>
      </c>
      <c r="U992" t="s">
        <v>30</v>
      </c>
      <c r="V992" t="s">
        <v>30</v>
      </c>
      <c r="W992" t="s">
        <v>40</v>
      </c>
      <c r="X992" t="s">
        <v>30</v>
      </c>
      <c r="Y992" t="s">
        <v>30</v>
      </c>
      <c r="Z992" t="s">
        <v>29</v>
      </c>
      <c r="AA992" t="s">
        <v>29</v>
      </c>
      <c r="AB992" t="s">
        <v>32</v>
      </c>
    </row>
    <row r="993" spans="1:28" outlineLevel="1" x14ac:dyDescent="0.45">
      <c r="A993">
        <v>8943719000</v>
      </c>
      <c r="B993" s="1">
        <v>44345</v>
      </c>
      <c r="C993" t="s">
        <v>4961</v>
      </c>
      <c r="D993" t="s">
        <v>4962</v>
      </c>
      <c r="E993" t="s">
        <v>135</v>
      </c>
      <c r="F993" t="s">
        <v>5651</v>
      </c>
      <c r="G993" t="s">
        <v>5755</v>
      </c>
      <c r="H993" s="9">
        <v>124285</v>
      </c>
      <c r="J993" t="s">
        <v>28</v>
      </c>
      <c r="K993" t="s">
        <v>29</v>
      </c>
      <c r="L993" t="s">
        <v>88</v>
      </c>
      <c r="M993" t="s">
        <v>29</v>
      </c>
      <c r="N993" t="s">
        <v>29</v>
      </c>
      <c r="O993" t="s">
        <v>29</v>
      </c>
      <c r="P993" t="s">
        <v>30</v>
      </c>
      <c r="Q993" t="s">
        <v>29</v>
      </c>
      <c r="R993" t="s">
        <v>29</v>
      </c>
      <c r="S993" t="s">
        <v>30</v>
      </c>
      <c r="T993" t="s">
        <v>30</v>
      </c>
      <c r="U993" t="s">
        <v>29</v>
      </c>
      <c r="V993" t="s">
        <v>29</v>
      </c>
      <c r="W993" t="s">
        <v>31</v>
      </c>
      <c r="X993" t="s">
        <v>29</v>
      </c>
      <c r="Y993" t="s">
        <v>29</v>
      </c>
      <c r="Z993" t="s">
        <v>29</v>
      </c>
      <c r="AA993" t="s">
        <v>29</v>
      </c>
      <c r="AB993" t="s">
        <v>32</v>
      </c>
    </row>
    <row r="994" spans="1:28" outlineLevel="1" x14ac:dyDescent="0.45">
      <c r="A994">
        <v>1043799103</v>
      </c>
      <c r="B994" s="1">
        <v>44364</v>
      </c>
      <c r="C994" t="s">
        <v>162</v>
      </c>
      <c r="D994" t="s">
        <v>163</v>
      </c>
      <c r="E994" t="s">
        <v>135</v>
      </c>
      <c r="F994" t="s">
        <v>5651</v>
      </c>
      <c r="G994" t="s">
        <v>5661</v>
      </c>
      <c r="H994" s="9">
        <v>123708</v>
      </c>
      <c r="J994" t="s">
        <v>28</v>
      </c>
      <c r="K994" t="s">
        <v>29</v>
      </c>
      <c r="L994" t="s">
        <v>96</v>
      </c>
      <c r="M994" t="s">
        <v>29</v>
      </c>
      <c r="N994" t="s">
        <v>30</v>
      </c>
      <c r="O994" t="s">
        <v>29</v>
      </c>
      <c r="P994" t="s">
        <v>30</v>
      </c>
      <c r="Q994" t="s">
        <v>29</v>
      </c>
      <c r="R994" t="s">
        <v>30</v>
      </c>
      <c r="S994" t="s">
        <v>30</v>
      </c>
      <c r="T994" t="s">
        <v>30</v>
      </c>
      <c r="U994" t="s">
        <v>30</v>
      </c>
      <c r="V994" t="s">
        <v>30</v>
      </c>
      <c r="W994" t="s">
        <v>31</v>
      </c>
      <c r="X994" t="s">
        <v>30</v>
      </c>
      <c r="Y994" t="s">
        <v>29</v>
      </c>
      <c r="Z994" t="s">
        <v>29</v>
      </c>
      <c r="AA994" t="s">
        <v>29</v>
      </c>
      <c r="AB994" t="s">
        <v>32</v>
      </c>
    </row>
    <row r="995" spans="1:28" outlineLevel="1" x14ac:dyDescent="0.45">
      <c r="A995">
        <v>9887659005</v>
      </c>
      <c r="B995" s="1">
        <v>44351</v>
      </c>
      <c r="C995" t="s">
        <v>5279</v>
      </c>
      <c r="D995" t="s">
        <v>5280</v>
      </c>
      <c r="E995" t="s">
        <v>135</v>
      </c>
      <c r="F995" t="s">
        <v>5651</v>
      </c>
      <c r="G995" t="s">
        <v>5805</v>
      </c>
      <c r="H995" s="9">
        <v>120083</v>
      </c>
      <c r="I995" t="s">
        <v>35</v>
      </c>
      <c r="J995" t="s">
        <v>28</v>
      </c>
      <c r="K995" t="s">
        <v>30</v>
      </c>
      <c r="L995" t="s">
        <v>96</v>
      </c>
      <c r="M995" t="s">
        <v>29</v>
      </c>
      <c r="N995" t="s">
        <v>29</v>
      </c>
      <c r="O995" t="s">
        <v>29</v>
      </c>
      <c r="P995" t="s">
        <v>30</v>
      </c>
      <c r="Q995" t="s">
        <v>30</v>
      </c>
      <c r="R995" t="s">
        <v>30</v>
      </c>
      <c r="S995" t="s">
        <v>30</v>
      </c>
      <c r="T995" t="s">
        <v>30</v>
      </c>
      <c r="U995" t="s">
        <v>30</v>
      </c>
      <c r="V995" t="s">
        <v>30</v>
      </c>
      <c r="W995" t="s">
        <v>31</v>
      </c>
      <c r="X995" t="s">
        <v>29</v>
      </c>
      <c r="Y995" t="s">
        <v>29</v>
      </c>
      <c r="Z995" t="s">
        <v>29</v>
      </c>
      <c r="AA995" t="s">
        <v>29</v>
      </c>
      <c r="AB995" t="s">
        <v>32</v>
      </c>
    </row>
    <row r="996" spans="1:28" outlineLevel="1" x14ac:dyDescent="0.45">
      <c r="A996">
        <v>8029319007</v>
      </c>
      <c r="B996" s="1">
        <v>44342</v>
      </c>
      <c r="C996" t="s">
        <v>4147</v>
      </c>
      <c r="D996" t="s">
        <v>4148</v>
      </c>
      <c r="E996" t="s">
        <v>135</v>
      </c>
      <c r="F996" t="s">
        <v>5651</v>
      </c>
      <c r="G996" t="s">
        <v>5662</v>
      </c>
      <c r="H996" s="9">
        <v>120055</v>
      </c>
      <c r="J996" t="s">
        <v>28</v>
      </c>
      <c r="K996" t="s">
        <v>30</v>
      </c>
      <c r="L996" t="s">
        <v>96</v>
      </c>
      <c r="M996" t="s">
        <v>30</v>
      </c>
      <c r="N996" t="s">
        <v>30</v>
      </c>
      <c r="O996" t="s">
        <v>30</v>
      </c>
      <c r="P996" t="s">
        <v>30</v>
      </c>
      <c r="Q996" t="s">
        <v>30</v>
      </c>
      <c r="R996" t="s">
        <v>30</v>
      </c>
      <c r="S996" t="s">
        <v>30</v>
      </c>
      <c r="T996" t="s">
        <v>30</v>
      </c>
      <c r="U996" t="s">
        <v>30</v>
      </c>
      <c r="V996" t="s">
        <v>30</v>
      </c>
      <c r="W996" t="s">
        <v>40</v>
      </c>
      <c r="X996" t="s">
        <v>29</v>
      </c>
      <c r="Y996" t="s">
        <v>30</v>
      </c>
      <c r="Z996" t="s">
        <v>29</v>
      </c>
      <c r="AA996" t="s">
        <v>29</v>
      </c>
      <c r="AB996" t="s">
        <v>32</v>
      </c>
    </row>
    <row r="997" spans="1:28" outlineLevel="1" x14ac:dyDescent="0.45">
      <c r="A997">
        <v>7589618904</v>
      </c>
      <c r="B997" s="1">
        <v>44323</v>
      </c>
      <c r="C997" t="s">
        <v>3335</v>
      </c>
      <c r="D997" t="s">
        <v>3336</v>
      </c>
      <c r="E997" t="s">
        <v>135</v>
      </c>
      <c r="F997" t="s">
        <v>5651</v>
      </c>
      <c r="G997" t="s">
        <v>5661</v>
      </c>
      <c r="H997" s="9">
        <v>118667</v>
      </c>
      <c r="J997" t="s">
        <v>28</v>
      </c>
      <c r="K997" t="s">
        <v>29</v>
      </c>
      <c r="L997" t="s">
        <v>96</v>
      </c>
      <c r="M997" t="s">
        <v>30</v>
      </c>
      <c r="N997" t="s">
        <v>29</v>
      </c>
      <c r="O997" t="s">
        <v>29</v>
      </c>
      <c r="P997" t="s">
        <v>30</v>
      </c>
      <c r="Q997" t="s">
        <v>29</v>
      </c>
      <c r="R997" t="s">
        <v>29</v>
      </c>
      <c r="S997" t="s">
        <v>30</v>
      </c>
      <c r="T997" t="s">
        <v>30</v>
      </c>
      <c r="U997" t="s">
        <v>30</v>
      </c>
      <c r="V997" t="s">
        <v>30</v>
      </c>
      <c r="W997" t="s">
        <v>40</v>
      </c>
      <c r="X997" t="s">
        <v>30</v>
      </c>
      <c r="Y997" t="s">
        <v>29</v>
      </c>
      <c r="Z997" t="s">
        <v>29</v>
      </c>
      <c r="AA997" t="s">
        <v>30</v>
      </c>
      <c r="AB997" t="s">
        <v>47</v>
      </c>
    </row>
    <row r="998" spans="1:28" outlineLevel="1" x14ac:dyDescent="0.45">
      <c r="A998">
        <v>7579178910</v>
      </c>
      <c r="B998" s="1">
        <v>44323</v>
      </c>
      <c r="C998" t="s">
        <v>3296</v>
      </c>
      <c r="D998" t="s">
        <v>3297</v>
      </c>
      <c r="E998" t="s">
        <v>135</v>
      </c>
      <c r="F998" t="s">
        <v>5651</v>
      </c>
      <c r="G998" t="s">
        <v>5741</v>
      </c>
      <c r="H998" s="9">
        <v>109646</v>
      </c>
      <c r="J998" t="s">
        <v>28</v>
      </c>
      <c r="K998" t="s">
        <v>29</v>
      </c>
      <c r="L998" t="s">
        <v>96</v>
      </c>
      <c r="M998" t="s">
        <v>29</v>
      </c>
      <c r="N998" t="s">
        <v>29</v>
      </c>
      <c r="O998" t="s">
        <v>29</v>
      </c>
      <c r="P998" t="s">
        <v>29</v>
      </c>
      <c r="Q998" t="s">
        <v>29</v>
      </c>
      <c r="R998" t="s">
        <v>30</v>
      </c>
      <c r="S998" t="s">
        <v>30</v>
      </c>
      <c r="T998" t="s">
        <v>30</v>
      </c>
      <c r="U998" t="s">
        <v>29</v>
      </c>
      <c r="V998" t="s">
        <v>30</v>
      </c>
      <c r="W998" t="s">
        <v>40</v>
      </c>
      <c r="X998" t="s">
        <v>29</v>
      </c>
      <c r="Y998" t="s">
        <v>30</v>
      </c>
      <c r="Z998" t="s">
        <v>29</v>
      </c>
      <c r="AA998" t="s">
        <v>29</v>
      </c>
      <c r="AB998" t="s">
        <v>32</v>
      </c>
    </row>
    <row r="999" spans="1:28" outlineLevel="1" x14ac:dyDescent="0.45">
      <c r="A999">
        <v>8856089003</v>
      </c>
      <c r="B999" s="1">
        <v>44345</v>
      </c>
      <c r="C999" t="s">
        <v>4529</v>
      </c>
      <c r="D999" t="s">
        <v>4530</v>
      </c>
      <c r="E999" t="s">
        <v>135</v>
      </c>
      <c r="F999" t="s">
        <v>5651</v>
      </c>
      <c r="G999" t="s">
        <v>5662</v>
      </c>
      <c r="H999" s="9">
        <v>99847</v>
      </c>
      <c r="J999" t="s">
        <v>28</v>
      </c>
      <c r="K999" t="s">
        <v>30</v>
      </c>
      <c r="L999" t="s">
        <v>96</v>
      </c>
      <c r="M999" t="s">
        <v>29</v>
      </c>
      <c r="N999" t="s">
        <v>30</v>
      </c>
      <c r="O999" t="s">
        <v>30</v>
      </c>
      <c r="P999" t="s">
        <v>30</v>
      </c>
      <c r="Q999" t="s">
        <v>30</v>
      </c>
      <c r="R999" t="s">
        <v>30</v>
      </c>
      <c r="S999" t="s">
        <v>30</v>
      </c>
      <c r="T999" t="s">
        <v>30</v>
      </c>
      <c r="U999" t="s">
        <v>30</v>
      </c>
      <c r="V999" t="s">
        <v>30</v>
      </c>
      <c r="W999" t="s">
        <v>33</v>
      </c>
      <c r="X999" t="s">
        <v>29</v>
      </c>
      <c r="Y999" t="s">
        <v>29</v>
      </c>
      <c r="Z999" t="s">
        <v>29</v>
      </c>
      <c r="AA999" t="s">
        <v>29</v>
      </c>
      <c r="AB999" t="s">
        <v>43</v>
      </c>
    </row>
    <row r="1000" spans="1:28" outlineLevel="1" x14ac:dyDescent="0.45">
      <c r="A1000">
        <v>8870029003</v>
      </c>
      <c r="B1000" s="1">
        <v>44345</v>
      </c>
      <c r="C1000" t="s">
        <v>4627</v>
      </c>
      <c r="D1000" t="s">
        <v>4628</v>
      </c>
      <c r="E1000" t="s">
        <v>135</v>
      </c>
      <c r="F1000" t="s">
        <v>5651</v>
      </c>
      <c r="G1000" t="s">
        <v>6039</v>
      </c>
      <c r="H1000" s="9">
        <v>93955.13</v>
      </c>
      <c r="I1000" t="s">
        <v>759</v>
      </c>
      <c r="J1000" t="s">
        <v>28</v>
      </c>
      <c r="K1000" t="s">
        <v>29</v>
      </c>
      <c r="L1000" t="s">
        <v>96</v>
      </c>
      <c r="M1000" t="s">
        <v>29</v>
      </c>
      <c r="N1000" t="s">
        <v>30</v>
      </c>
      <c r="O1000" t="s">
        <v>30</v>
      </c>
      <c r="P1000" t="s">
        <v>30</v>
      </c>
      <c r="Q1000" t="s">
        <v>30</v>
      </c>
      <c r="R1000" t="s">
        <v>30</v>
      </c>
      <c r="S1000" t="s">
        <v>30</v>
      </c>
      <c r="T1000" t="s">
        <v>30</v>
      </c>
      <c r="U1000" t="s">
        <v>30</v>
      </c>
      <c r="V1000" t="s">
        <v>30</v>
      </c>
      <c r="W1000" t="s">
        <v>37</v>
      </c>
      <c r="X1000" t="s">
        <v>29</v>
      </c>
      <c r="Y1000" t="s">
        <v>29</v>
      </c>
      <c r="Z1000" t="s">
        <v>29</v>
      </c>
      <c r="AA1000" t="s">
        <v>29</v>
      </c>
      <c r="AB1000" t="s">
        <v>73</v>
      </c>
    </row>
    <row r="1001" spans="1:28" outlineLevel="1" x14ac:dyDescent="0.45">
      <c r="A1001">
        <v>9925449003</v>
      </c>
      <c r="B1001" s="1">
        <v>44351</v>
      </c>
      <c r="C1001" t="s">
        <v>5471</v>
      </c>
      <c r="D1001" t="s">
        <v>5472</v>
      </c>
      <c r="E1001" t="s">
        <v>135</v>
      </c>
      <c r="F1001" t="s">
        <v>5651</v>
      </c>
      <c r="G1001" t="s">
        <v>5661</v>
      </c>
      <c r="H1001" s="9">
        <v>93218</v>
      </c>
      <c r="J1001" t="s">
        <v>28</v>
      </c>
      <c r="K1001" t="s">
        <v>29</v>
      </c>
      <c r="L1001" t="s">
        <v>96</v>
      </c>
      <c r="M1001" t="s">
        <v>29</v>
      </c>
      <c r="N1001" t="s">
        <v>30</v>
      </c>
      <c r="O1001" t="s">
        <v>30</v>
      </c>
      <c r="P1001" t="s">
        <v>30</v>
      </c>
      <c r="Q1001" t="s">
        <v>30</v>
      </c>
      <c r="R1001" t="s">
        <v>30</v>
      </c>
      <c r="S1001" t="s">
        <v>30</v>
      </c>
      <c r="T1001" t="s">
        <v>30</v>
      </c>
      <c r="U1001" t="s">
        <v>30</v>
      </c>
      <c r="V1001" t="s">
        <v>30</v>
      </c>
      <c r="W1001" t="s">
        <v>31</v>
      </c>
      <c r="X1001" t="s">
        <v>30</v>
      </c>
      <c r="Y1001" t="s">
        <v>29</v>
      </c>
      <c r="Z1001" t="s">
        <v>29</v>
      </c>
      <c r="AA1001" t="s">
        <v>29</v>
      </c>
      <c r="AB1001" t="s">
        <v>32</v>
      </c>
    </row>
    <row r="1002" spans="1:28" outlineLevel="1" x14ac:dyDescent="0.45">
      <c r="A1002">
        <v>7516739007</v>
      </c>
      <c r="B1002" s="1">
        <v>44341</v>
      </c>
      <c r="C1002" t="s">
        <v>2622</v>
      </c>
      <c r="D1002" t="s">
        <v>2623</v>
      </c>
      <c r="E1002" t="s">
        <v>135</v>
      </c>
      <c r="F1002" t="s">
        <v>5651</v>
      </c>
      <c r="G1002" t="s">
        <v>5741</v>
      </c>
      <c r="H1002" s="9">
        <v>84800.25</v>
      </c>
      <c r="J1002" t="s">
        <v>28</v>
      </c>
      <c r="K1002" t="s">
        <v>29</v>
      </c>
      <c r="L1002" t="s">
        <v>96</v>
      </c>
      <c r="M1002" t="s">
        <v>29</v>
      </c>
      <c r="N1002" t="s">
        <v>29</v>
      </c>
      <c r="O1002" t="s">
        <v>29</v>
      </c>
      <c r="P1002" t="s">
        <v>30</v>
      </c>
      <c r="Q1002" t="s">
        <v>30</v>
      </c>
      <c r="R1002" t="s">
        <v>30</v>
      </c>
      <c r="S1002" t="s">
        <v>30</v>
      </c>
      <c r="T1002" t="s">
        <v>30</v>
      </c>
      <c r="U1002" t="s">
        <v>30</v>
      </c>
      <c r="V1002" t="s">
        <v>30</v>
      </c>
      <c r="W1002" t="s">
        <v>31</v>
      </c>
      <c r="X1002" t="s">
        <v>29</v>
      </c>
      <c r="Y1002" t="s">
        <v>29</v>
      </c>
      <c r="Z1002" t="s">
        <v>29</v>
      </c>
      <c r="AA1002" t="s">
        <v>30</v>
      </c>
      <c r="AB1002" t="s">
        <v>486</v>
      </c>
    </row>
    <row r="1003" spans="1:28" outlineLevel="1" x14ac:dyDescent="0.45">
      <c r="A1003">
        <v>7600168902</v>
      </c>
      <c r="B1003" s="1">
        <v>44323</v>
      </c>
      <c r="C1003" t="s">
        <v>3401</v>
      </c>
      <c r="D1003" t="s">
        <v>3402</v>
      </c>
      <c r="E1003" t="s">
        <v>135</v>
      </c>
      <c r="F1003" t="s">
        <v>5651</v>
      </c>
      <c r="G1003" t="s">
        <v>5741</v>
      </c>
      <c r="H1003" s="9">
        <v>84560.320000000007</v>
      </c>
      <c r="J1003" t="s">
        <v>28</v>
      </c>
      <c r="K1003" t="s">
        <v>30</v>
      </c>
      <c r="L1003" t="s">
        <v>96</v>
      </c>
      <c r="M1003" t="s">
        <v>29</v>
      </c>
      <c r="N1003" t="s">
        <v>29</v>
      </c>
      <c r="O1003" t="s">
        <v>29</v>
      </c>
      <c r="P1003" t="s">
        <v>29</v>
      </c>
      <c r="Q1003" t="s">
        <v>29</v>
      </c>
      <c r="R1003" t="s">
        <v>29</v>
      </c>
      <c r="S1003" t="s">
        <v>30</v>
      </c>
      <c r="T1003" t="s">
        <v>30</v>
      </c>
      <c r="U1003" t="s">
        <v>29</v>
      </c>
      <c r="V1003" t="s">
        <v>30</v>
      </c>
      <c r="W1003" t="s">
        <v>31</v>
      </c>
      <c r="X1003" t="s">
        <v>29</v>
      </c>
      <c r="Y1003" t="s">
        <v>30</v>
      </c>
      <c r="Z1003" t="s">
        <v>29</v>
      </c>
      <c r="AA1003" t="s">
        <v>29</v>
      </c>
      <c r="AB1003" t="s">
        <v>32</v>
      </c>
    </row>
    <row r="1004" spans="1:28" outlineLevel="1" x14ac:dyDescent="0.45">
      <c r="A1004">
        <v>7648738906</v>
      </c>
      <c r="B1004" s="1">
        <v>44323</v>
      </c>
      <c r="C1004" t="s">
        <v>3685</v>
      </c>
      <c r="D1004" t="s">
        <v>3686</v>
      </c>
      <c r="E1004" t="s">
        <v>135</v>
      </c>
      <c r="F1004" t="s">
        <v>5651</v>
      </c>
      <c r="G1004" t="s">
        <v>5661</v>
      </c>
      <c r="H1004" s="9">
        <v>80491</v>
      </c>
      <c r="I1004" t="s">
        <v>195</v>
      </c>
      <c r="J1004" t="s">
        <v>28</v>
      </c>
      <c r="K1004" t="s">
        <v>29</v>
      </c>
      <c r="L1004" t="s">
        <v>96</v>
      </c>
      <c r="M1004" t="s">
        <v>29</v>
      </c>
      <c r="N1004" t="s">
        <v>30</v>
      </c>
      <c r="O1004" t="s">
        <v>30</v>
      </c>
      <c r="P1004" t="s">
        <v>30</v>
      </c>
      <c r="Q1004" t="s">
        <v>30</v>
      </c>
      <c r="R1004" t="s">
        <v>30</v>
      </c>
      <c r="S1004" t="s">
        <v>30</v>
      </c>
      <c r="T1004" t="s">
        <v>30</v>
      </c>
      <c r="U1004" t="s">
        <v>30</v>
      </c>
      <c r="V1004" t="s">
        <v>30</v>
      </c>
      <c r="W1004" t="s">
        <v>40</v>
      </c>
      <c r="X1004" t="s">
        <v>30</v>
      </c>
      <c r="Y1004" t="s">
        <v>30</v>
      </c>
      <c r="Z1004" t="s">
        <v>29</v>
      </c>
      <c r="AA1004" t="s">
        <v>30</v>
      </c>
      <c r="AB1004" t="s">
        <v>62</v>
      </c>
    </row>
    <row r="1005" spans="1:28" outlineLevel="1" x14ac:dyDescent="0.45">
      <c r="A1005">
        <v>7886958908</v>
      </c>
      <c r="B1005" s="1">
        <v>44327</v>
      </c>
      <c r="C1005" t="s">
        <v>3934</v>
      </c>
      <c r="D1005" t="s">
        <v>3935</v>
      </c>
      <c r="E1005" t="s">
        <v>135</v>
      </c>
      <c r="F1005" t="s">
        <v>5651</v>
      </c>
      <c r="G1005" t="s">
        <v>5662</v>
      </c>
      <c r="H1005" s="9">
        <v>78163.570000000007</v>
      </c>
      <c r="J1005" t="s">
        <v>28</v>
      </c>
      <c r="K1005" t="s">
        <v>30</v>
      </c>
      <c r="L1005" t="s">
        <v>96</v>
      </c>
      <c r="M1005" t="s">
        <v>29</v>
      </c>
      <c r="N1005" t="s">
        <v>29</v>
      </c>
      <c r="O1005" t="s">
        <v>29</v>
      </c>
      <c r="P1005" t="s">
        <v>30</v>
      </c>
      <c r="Q1005" t="s">
        <v>30</v>
      </c>
      <c r="R1005" t="s">
        <v>30</v>
      </c>
      <c r="S1005" t="s">
        <v>30</v>
      </c>
      <c r="T1005" t="s">
        <v>30</v>
      </c>
      <c r="U1005" t="s">
        <v>30</v>
      </c>
      <c r="V1005" t="s">
        <v>30</v>
      </c>
      <c r="W1005" t="s">
        <v>31</v>
      </c>
      <c r="X1005" t="s">
        <v>29</v>
      </c>
      <c r="Y1005" t="s">
        <v>30</v>
      </c>
      <c r="Z1005" t="s">
        <v>29</v>
      </c>
      <c r="AA1005" t="s">
        <v>29</v>
      </c>
      <c r="AB1005" t="s">
        <v>73</v>
      </c>
    </row>
    <row r="1006" spans="1:28" outlineLevel="1" x14ac:dyDescent="0.45">
      <c r="A1006">
        <v>3688449001</v>
      </c>
      <c r="B1006" s="1">
        <v>44335</v>
      </c>
      <c r="C1006" t="s">
        <v>1732</v>
      </c>
      <c r="D1006" t="s">
        <v>1733</v>
      </c>
      <c r="E1006" t="s">
        <v>135</v>
      </c>
      <c r="F1006" t="s">
        <v>5651</v>
      </c>
      <c r="G1006" t="s">
        <v>5661</v>
      </c>
      <c r="H1006" s="9">
        <v>78101</v>
      </c>
      <c r="J1006" t="s">
        <v>28</v>
      </c>
      <c r="K1006" t="s">
        <v>29</v>
      </c>
      <c r="L1006" t="s">
        <v>96</v>
      </c>
      <c r="M1006" t="s">
        <v>30</v>
      </c>
      <c r="N1006" t="s">
        <v>30</v>
      </c>
      <c r="O1006" t="s">
        <v>29</v>
      </c>
      <c r="P1006" t="s">
        <v>30</v>
      </c>
      <c r="Q1006" t="s">
        <v>30</v>
      </c>
      <c r="R1006" t="s">
        <v>30</v>
      </c>
      <c r="S1006" t="s">
        <v>30</v>
      </c>
      <c r="T1006" t="s">
        <v>30</v>
      </c>
      <c r="U1006" t="s">
        <v>30</v>
      </c>
      <c r="V1006" t="s">
        <v>30</v>
      </c>
      <c r="W1006" t="s">
        <v>33</v>
      </c>
      <c r="X1006" t="s">
        <v>30</v>
      </c>
      <c r="Y1006" t="s">
        <v>30</v>
      </c>
      <c r="Z1006" t="s">
        <v>29</v>
      </c>
      <c r="AA1006" t="s">
        <v>29</v>
      </c>
      <c r="AB1006" t="s">
        <v>32</v>
      </c>
    </row>
    <row r="1007" spans="1:28" outlineLevel="1" x14ac:dyDescent="0.45">
      <c r="A1007">
        <v>8893019003</v>
      </c>
      <c r="B1007" s="1">
        <v>44345</v>
      </c>
      <c r="C1007" t="s">
        <v>4742</v>
      </c>
      <c r="D1007" t="s">
        <v>3357</v>
      </c>
      <c r="E1007" t="s">
        <v>135</v>
      </c>
      <c r="F1007" t="s">
        <v>5651</v>
      </c>
      <c r="G1007" t="s">
        <v>5755</v>
      </c>
      <c r="H1007" s="9">
        <v>78060.59</v>
      </c>
      <c r="I1007" t="s">
        <v>451</v>
      </c>
      <c r="J1007" t="s">
        <v>28</v>
      </c>
      <c r="K1007" t="s">
        <v>29</v>
      </c>
      <c r="L1007" t="s">
        <v>88</v>
      </c>
      <c r="M1007" t="s">
        <v>29</v>
      </c>
      <c r="N1007" t="s">
        <v>29</v>
      </c>
      <c r="O1007" t="s">
        <v>29</v>
      </c>
      <c r="P1007" t="s">
        <v>30</v>
      </c>
      <c r="Q1007" t="s">
        <v>30</v>
      </c>
      <c r="R1007" t="s">
        <v>30</v>
      </c>
      <c r="S1007" t="s">
        <v>30</v>
      </c>
      <c r="T1007" t="s">
        <v>30</v>
      </c>
      <c r="U1007" t="s">
        <v>29</v>
      </c>
      <c r="V1007" t="s">
        <v>30</v>
      </c>
      <c r="W1007" t="s">
        <v>31</v>
      </c>
      <c r="X1007" t="s">
        <v>29</v>
      </c>
      <c r="Y1007" t="s">
        <v>29</v>
      </c>
      <c r="Z1007" t="s">
        <v>29</v>
      </c>
      <c r="AA1007" t="s">
        <v>29</v>
      </c>
      <c r="AB1007" t="s">
        <v>73</v>
      </c>
    </row>
    <row r="1008" spans="1:28" outlineLevel="1" x14ac:dyDescent="0.45">
      <c r="A1008">
        <v>2743419002</v>
      </c>
      <c r="B1008" s="1">
        <v>44334</v>
      </c>
      <c r="C1008" t="s">
        <v>1522</v>
      </c>
      <c r="D1008" t="s">
        <v>1523</v>
      </c>
      <c r="E1008" t="s">
        <v>135</v>
      </c>
      <c r="F1008" t="s">
        <v>5651</v>
      </c>
      <c r="G1008" t="s">
        <v>5724</v>
      </c>
      <c r="H1008" s="9">
        <v>76932.53</v>
      </c>
      <c r="J1008" t="s">
        <v>28</v>
      </c>
      <c r="K1008" t="s">
        <v>29</v>
      </c>
      <c r="L1008" t="s">
        <v>88</v>
      </c>
      <c r="M1008" t="s">
        <v>30</v>
      </c>
      <c r="N1008" t="s">
        <v>30</v>
      </c>
      <c r="O1008" t="s">
        <v>29</v>
      </c>
      <c r="P1008" t="s">
        <v>30</v>
      </c>
      <c r="Q1008" t="s">
        <v>30</v>
      </c>
      <c r="R1008" t="s">
        <v>30</v>
      </c>
      <c r="S1008" t="s">
        <v>30</v>
      </c>
      <c r="T1008" t="s">
        <v>30</v>
      </c>
      <c r="U1008" t="s">
        <v>30</v>
      </c>
      <c r="V1008" t="s">
        <v>30</v>
      </c>
      <c r="W1008" t="s">
        <v>31</v>
      </c>
      <c r="X1008" t="s">
        <v>29</v>
      </c>
      <c r="Y1008" t="s">
        <v>30</v>
      </c>
      <c r="Z1008" t="s">
        <v>29</v>
      </c>
      <c r="AA1008" t="s">
        <v>29</v>
      </c>
      <c r="AB1008" t="s">
        <v>32</v>
      </c>
    </row>
    <row r="1009" spans="1:28" outlineLevel="1" x14ac:dyDescent="0.45">
      <c r="A1009">
        <v>7551468901</v>
      </c>
      <c r="B1009" s="1">
        <v>44323</v>
      </c>
      <c r="C1009" t="s">
        <v>3022</v>
      </c>
      <c r="D1009" t="s">
        <v>3023</v>
      </c>
      <c r="E1009" t="s">
        <v>135</v>
      </c>
      <c r="F1009" t="s">
        <v>5651</v>
      </c>
      <c r="G1009" t="s">
        <v>5755</v>
      </c>
      <c r="H1009" s="9">
        <v>76828.460000000006</v>
      </c>
      <c r="J1009" t="s">
        <v>28</v>
      </c>
      <c r="K1009" t="s">
        <v>30</v>
      </c>
      <c r="L1009" t="s">
        <v>88</v>
      </c>
      <c r="M1009" t="s">
        <v>29</v>
      </c>
      <c r="N1009" t="s">
        <v>30</v>
      </c>
      <c r="O1009" t="s">
        <v>30</v>
      </c>
      <c r="P1009" t="s">
        <v>30</v>
      </c>
      <c r="Q1009" t="s">
        <v>30</v>
      </c>
      <c r="R1009" t="s">
        <v>30</v>
      </c>
      <c r="S1009" t="s">
        <v>30</v>
      </c>
      <c r="T1009" t="s">
        <v>30</v>
      </c>
      <c r="U1009" t="s">
        <v>30</v>
      </c>
      <c r="V1009" t="s">
        <v>30</v>
      </c>
      <c r="W1009" t="s">
        <v>40</v>
      </c>
      <c r="X1009" t="s">
        <v>29</v>
      </c>
      <c r="Y1009" t="s">
        <v>30</v>
      </c>
      <c r="Z1009" t="s">
        <v>29</v>
      </c>
      <c r="AA1009" t="s">
        <v>29</v>
      </c>
      <c r="AB1009" t="s">
        <v>32</v>
      </c>
    </row>
    <row r="1010" spans="1:28" outlineLevel="1" x14ac:dyDescent="0.45">
      <c r="A1010">
        <v>7661738900</v>
      </c>
      <c r="B1010" s="1">
        <v>44323</v>
      </c>
      <c r="C1010" t="s">
        <v>3767</v>
      </c>
      <c r="D1010" t="s">
        <v>3768</v>
      </c>
      <c r="E1010" t="s">
        <v>135</v>
      </c>
      <c r="F1010" t="s">
        <v>5651</v>
      </c>
      <c r="G1010" t="s">
        <v>5724</v>
      </c>
      <c r="H1010" s="9">
        <v>75551.45</v>
      </c>
      <c r="J1010" t="s">
        <v>28</v>
      </c>
      <c r="K1010" t="s">
        <v>29</v>
      </c>
      <c r="L1010" t="s">
        <v>88</v>
      </c>
      <c r="M1010" t="s">
        <v>29</v>
      </c>
      <c r="N1010" t="s">
        <v>30</v>
      </c>
      <c r="O1010" t="s">
        <v>29</v>
      </c>
      <c r="P1010" t="s">
        <v>30</v>
      </c>
      <c r="Q1010" t="s">
        <v>30</v>
      </c>
      <c r="R1010" t="s">
        <v>30</v>
      </c>
      <c r="S1010" t="s">
        <v>30</v>
      </c>
      <c r="T1010" t="s">
        <v>30</v>
      </c>
      <c r="U1010" t="s">
        <v>30</v>
      </c>
      <c r="V1010" t="s">
        <v>30</v>
      </c>
      <c r="W1010" t="s">
        <v>31</v>
      </c>
      <c r="X1010" t="s">
        <v>29</v>
      </c>
      <c r="Y1010" t="s">
        <v>29</v>
      </c>
      <c r="Z1010" t="s">
        <v>30</v>
      </c>
      <c r="AA1010" t="s">
        <v>30</v>
      </c>
      <c r="AB1010" t="s">
        <v>39</v>
      </c>
    </row>
    <row r="1011" spans="1:28" outlineLevel="1" x14ac:dyDescent="0.45">
      <c r="A1011">
        <v>2483709009</v>
      </c>
      <c r="B1011" s="1">
        <v>44332</v>
      </c>
      <c r="C1011" t="s">
        <v>1146</v>
      </c>
      <c r="D1011" t="s">
        <v>1147</v>
      </c>
      <c r="E1011" t="s">
        <v>135</v>
      </c>
      <c r="F1011" t="s">
        <v>5651</v>
      </c>
      <c r="G1011" t="s">
        <v>5755</v>
      </c>
      <c r="H1011" s="9">
        <v>75453</v>
      </c>
      <c r="I1011" t="s">
        <v>1148</v>
      </c>
      <c r="J1011" t="s">
        <v>28</v>
      </c>
      <c r="K1011" t="s">
        <v>29</v>
      </c>
      <c r="L1011" t="s">
        <v>88</v>
      </c>
      <c r="M1011" t="s">
        <v>29</v>
      </c>
      <c r="N1011" t="s">
        <v>29</v>
      </c>
      <c r="O1011" t="s">
        <v>29</v>
      </c>
      <c r="P1011" t="s">
        <v>30</v>
      </c>
      <c r="Q1011" t="s">
        <v>29</v>
      </c>
      <c r="R1011" t="s">
        <v>29</v>
      </c>
      <c r="S1011" t="s">
        <v>30</v>
      </c>
      <c r="T1011" t="s">
        <v>30</v>
      </c>
      <c r="U1011" t="s">
        <v>29</v>
      </c>
      <c r="V1011" t="s">
        <v>30</v>
      </c>
      <c r="W1011" t="s">
        <v>33</v>
      </c>
      <c r="X1011" t="s">
        <v>29</v>
      </c>
      <c r="Y1011" t="s">
        <v>29</v>
      </c>
      <c r="Z1011" t="s">
        <v>30</v>
      </c>
      <c r="AA1011" t="s">
        <v>29</v>
      </c>
      <c r="AB1011" t="s">
        <v>32</v>
      </c>
    </row>
    <row r="1012" spans="1:28" outlineLevel="1" x14ac:dyDescent="0.45">
      <c r="A1012">
        <v>7225029006</v>
      </c>
      <c r="B1012" s="1">
        <v>44339</v>
      </c>
      <c r="C1012" t="s">
        <v>2470</v>
      </c>
      <c r="D1012" t="s">
        <v>2471</v>
      </c>
      <c r="E1012" t="s">
        <v>135</v>
      </c>
      <c r="F1012" t="s">
        <v>5651</v>
      </c>
      <c r="G1012" t="s">
        <v>5741</v>
      </c>
      <c r="H1012" s="9">
        <v>75453</v>
      </c>
      <c r="J1012" t="s">
        <v>28</v>
      </c>
      <c r="K1012" t="s">
        <v>29</v>
      </c>
      <c r="L1012" t="s">
        <v>96</v>
      </c>
      <c r="M1012" t="s">
        <v>29</v>
      </c>
      <c r="N1012" t="s">
        <v>29</v>
      </c>
      <c r="O1012" t="s">
        <v>29</v>
      </c>
      <c r="P1012" t="s">
        <v>30</v>
      </c>
      <c r="Q1012" t="s">
        <v>30</v>
      </c>
      <c r="R1012" t="s">
        <v>30</v>
      </c>
      <c r="S1012" t="s">
        <v>30</v>
      </c>
      <c r="T1012" t="s">
        <v>29</v>
      </c>
      <c r="U1012" t="s">
        <v>30</v>
      </c>
      <c r="V1012" t="s">
        <v>30</v>
      </c>
      <c r="W1012" t="s">
        <v>40</v>
      </c>
      <c r="X1012" t="s">
        <v>29</v>
      </c>
      <c r="Y1012" t="s">
        <v>30</v>
      </c>
      <c r="Z1012" t="s">
        <v>29</v>
      </c>
      <c r="AA1012" t="s">
        <v>29</v>
      </c>
      <c r="AB1012" t="s">
        <v>32</v>
      </c>
    </row>
    <row r="1013" spans="1:28" outlineLevel="1" x14ac:dyDescent="0.45">
      <c r="A1013">
        <v>1104739003</v>
      </c>
      <c r="B1013" s="1">
        <v>44329</v>
      </c>
      <c r="C1013" t="s">
        <v>460</v>
      </c>
      <c r="D1013" t="s">
        <v>461</v>
      </c>
      <c r="E1013" t="s">
        <v>135</v>
      </c>
      <c r="F1013" t="s">
        <v>5651</v>
      </c>
      <c r="G1013" t="s">
        <v>5724</v>
      </c>
      <c r="H1013" s="9">
        <v>69824.03</v>
      </c>
      <c r="J1013" t="s">
        <v>28</v>
      </c>
      <c r="K1013" t="s">
        <v>29</v>
      </c>
      <c r="L1013" t="s">
        <v>88</v>
      </c>
      <c r="M1013" t="s">
        <v>30</v>
      </c>
      <c r="N1013" t="s">
        <v>30</v>
      </c>
      <c r="O1013" t="s">
        <v>29</v>
      </c>
      <c r="P1013" t="s">
        <v>30</v>
      </c>
      <c r="Q1013" t="s">
        <v>30</v>
      </c>
      <c r="R1013" t="s">
        <v>30</v>
      </c>
      <c r="S1013" t="s">
        <v>30</v>
      </c>
      <c r="T1013" t="s">
        <v>30</v>
      </c>
      <c r="U1013" t="s">
        <v>30</v>
      </c>
      <c r="V1013" t="s">
        <v>30</v>
      </c>
      <c r="W1013" t="s">
        <v>31</v>
      </c>
      <c r="X1013" t="s">
        <v>29</v>
      </c>
      <c r="Y1013" t="s">
        <v>30</v>
      </c>
      <c r="Z1013" t="s">
        <v>29</v>
      </c>
      <c r="AA1013" t="s">
        <v>29</v>
      </c>
      <c r="AB1013" t="s">
        <v>32</v>
      </c>
    </row>
    <row r="1014" spans="1:28" outlineLevel="1" x14ac:dyDescent="0.45">
      <c r="A1014">
        <v>2342359007</v>
      </c>
      <c r="B1014" s="1">
        <v>44331</v>
      </c>
      <c r="C1014" t="s">
        <v>896</v>
      </c>
      <c r="D1014" t="s">
        <v>897</v>
      </c>
      <c r="E1014" t="s">
        <v>135</v>
      </c>
      <c r="F1014" t="s">
        <v>5651</v>
      </c>
      <c r="G1014" t="s">
        <v>5805</v>
      </c>
      <c r="H1014" s="9">
        <v>59396.36</v>
      </c>
      <c r="J1014" t="s">
        <v>28</v>
      </c>
      <c r="K1014" t="s">
        <v>29</v>
      </c>
      <c r="L1014" t="s">
        <v>96</v>
      </c>
      <c r="M1014" t="s">
        <v>29</v>
      </c>
      <c r="N1014" t="s">
        <v>30</v>
      </c>
      <c r="O1014" t="s">
        <v>30</v>
      </c>
      <c r="P1014" t="s">
        <v>30</v>
      </c>
      <c r="Q1014" t="s">
        <v>30</v>
      </c>
      <c r="R1014" t="s">
        <v>30</v>
      </c>
      <c r="S1014" t="s">
        <v>30</v>
      </c>
      <c r="T1014" t="s">
        <v>30</v>
      </c>
      <c r="U1014" t="s">
        <v>30</v>
      </c>
      <c r="V1014" t="s">
        <v>30</v>
      </c>
      <c r="W1014" t="s">
        <v>31</v>
      </c>
      <c r="X1014" t="s">
        <v>29</v>
      </c>
      <c r="Y1014" t="s">
        <v>30</v>
      </c>
      <c r="Z1014" t="s">
        <v>30</v>
      </c>
      <c r="AA1014" t="s">
        <v>30</v>
      </c>
      <c r="AB1014" t="s">
        <v>45</v>
      </c>
    </row>
    <row r="1015" spans="1:28" outlineLevel="1" x14ac:dyDescent="0.45">
      <c r="A1015">
        <v>7240909008</v>
      </c>
      <c r="B1015" s="1">
        <v>44339</v>
      </c>
      <c r="C1015" t="s">
        <v>2539</v>
      </c>
      <c r="D1015" t="s">
        <v>2540</v>
      </c>
      <c r="E1015" t="s">
        <v>135</v>
      </c>
      <c r="F1015" t="s">
        <v>5651</v>
      </c>
      <c r="G1015" t="s">
        <v>5755</v>
      </c>
      <c r="H1015" s="9">
        <v>52692.43</v>
      </c>
      <c r="J1015" t="s">
        <v>28</v>
      </c>
      <c r="K1015" t="s">
        <v>29</v>
      </c>
      <c r="L1015" t="s">
        <v>88</v>
      </c>
      <c r="M1015" t="s">
        <v>30</v>
      </c>
      <c r="N1015" t="s">
        <v>30</v>
      </c>
      <c r="O1015" t="s">
        <v>30</v>
      </c>
      <c r="P1015" t="s">
        <v>30</v>
      </c>
      <c r="Q1015" t="s">
        <v>30</v>
      </c>
      <c r="R1015" t="s">
        <v>30</v>
      </c>
      <c r="S1015" t="s">
        <v>30</v>
      </c>
      <c r="T1015" t="s">
        <v>30</v>
      </c>
      <c r="U1015" t="s">
        <v>30</v>
      </c>
      <c r="V1015" t="s">
        <v>30</v>
      </c>
      <c r="W1015" t="s">
        <v>31</v>
      </c>
      <c r="X1015" t="s">
        <v>29</v>
      </c>
      <c r="Y1015" t="s">
        <v>30</v>
      </c>
      <c r="Z1015" t="s">
        <v>29</v>
      </c>
      <c r="AA1015" t="s">
        <v>30</v>
      </c>
      <c r="AB1015" t="s">
        <v>32</v>
      </c>
    </row>
    <row r="1016" spans="1:28" outlineLevel="1" x14ac:dyDescent="0.45">
      <c r="A1016">
        <v>7640018908</v>
      </c>
      <c r="B1016" s="1">
        <v>44323</v>
      </c>
      <c r="C1016" t="s">
        <v>3633</v>
      </c>
      <c r="D1016" t="s">
        <v>3634</v>
      </c>
      <c r="E1016" t="s">
        <v>135</v>
      </c>
      <c r="F1016" t="s">
        <v>5651</v>
      </c>
      <c r="G1016" t="s">
        <v>5661</v>
      </c>
      <c r="H1016" s="9">
        <v>47925.45</v>
      </c>
      <c r="J1016" t="s">
        <v>28</v>
      </c>
      <c r="K1016" t="s">
        <v>30</v>
      </c>
      <c r="L1016" t="s">
        <v>96</v>
      </c>
      <c r="M1016" t="s">
        <v>29</v>
      </c>
      <c r="N1016" t="s">
        <v>29</v>
      </c>
      <c r="O1016" t="s">
        <v>29</v>
      </c>
      <c r="P1016" t="s">
        <v>30</v>
      </c>
      <c r="Q1016" t="s">
        <v>29</v>
      </c>
      <c r="R1016" t="s">
        <v>30</v>
      </c>
      <c r="S1016" t="s">
        <v>29</v>
      </c>
      <c r="T1016" t="s">
        <v>29</v>
      </c>
      <c r="U1016" t="s">
        <v>30</v>
      </c>
      <c r="V1016" t="s">
        <v>29</v>
      </c>
      <c r="W1016" t="s">
        <v>31</v>
      </c>
      <c r="X1016" t="s">
        <v>30</v>
      </c>
      <c r="Y1016" t="s">
        <v>29</v>
      </c>
      <c r="Z1016" t="s">
        <v>29</v>
      </c>
      <c r="AA1016" t="s">
        <v>30</v>
      </c>
      <c r="AB1016" t="s">
        <v>129</v>
      </c>
    </row>
    <row r="1017" spans="1:28" outlineLevel="1" x14ac:dyDescent="0.45">
      <c r="A1017">
        <v>7631568907</v>
      </c>
      <c r="B1017" s="1">
        <v>44323</v>
      </c>
      <c r="C1017" t="s">
        <v>3577</v>
      </c>
      <c r="D1017" t="s">
        <v>3578</v>
      </c>
      <c r="E1017" t="s">
        <v>135</v>
      </c>
      <c r="F1017" t="s">
        <v>5651</v>
      </c>
      <c r="G1017" t="s">
        <v>5805</v>
      </c>
      <c r="H1017" s="9">
        <v>46794.51</v>
      </c>
      <c r="J1017" t="s">
        <v>28</v>
      </c>
      <c r="K1017" t="s">
        <v>29</v>
      </c>
      <c r="L1017" t="s">
        <v>96</v>
      </c>
      <c r="M1017" t="s">
        <v>30</v>
      </c>
      <c r="N1017" t="s">
        <v>29</v>
      </c>
      <c r="O1017" t="s">
        <v>30</v>
      </c>
      <c r="P1017" t="s">
        <v>30</v>
      </c>
      <c r="Q1017" t="s">
        <v>30</v>
      </c>
      <c r="R1017" t="s">
        <v>30</v>
      </c>
      <c r="S1017" t="s">
        <v>30</v>
      </c>
      <c r="T1017" t="s">
        <v>30</v>
      </c>
      <c r="U1017" t="s">
        <v>30</v>
      </c>
      <c r="V1017" t="s">
        <v>30</v>
      </c>
      <c r="W1017" t="s">
        <v>31</v>
      </c>
      <c r="X1017" t="s">
        <v>29</v>
      </c>
      <c r="Y1017" t="s">
        <v>29</v>
      </c>
      <c r="Z1017" t="s">
        <v>29</v>
      </c>
      <c r="AA1017" t="s">
        <v>30</v>
      </c>
      <c r="AB1017" t="s">
        <v>39</v>
      </c>
    </row>
    <row r="1018" spans="1:28" outlineLevel="1" x14ac:dyDescent="0.45">
      <c r="A1018">
        <v>2373379005</v>
      </c>
      <c r="B1018" s="1">
        <v>44331</v>
      </c>
      <c r="C1018" t="s">
        <v>1049</v>
      </c>
      <c r="D1018" t="s">
        <v>1050</v>
      </c>
      <c r="E1018" t="s">
        <v>135</v>
      </c>
      <c r="F1018" t="s">
        <v>5651</v>
      </c>
      <c r="G1018" t="s">
        <v>5724</v>
      </c>
      <c r="H1018" s="9">
        <v>43105.72</v>
      </c>
      <c r="J1018" t="s">
        <v>28</v>
      </c>
      <c r="K1018" t="s">
        <v>29</v>
      </c>
      <c r="L1018" t="s">
        <v>88</v>
      </c>
      <c r="M1018" t="s">
        <v>29</v>
      </c>
      <c r="N1018" t="s">
        <v>29</v>
      </c>
      <c r="O1018" t="s">
        <v>29</v>
      </c>
      <c r="P1018" t="s">
        <v>29</v>
      </c>
      <c r="Q1018" t="s">
        <v>30</v>
      </c>
      <c r="R1018" t="s">
        <v>30</v>
      </c>
      <c r="S1018" t="s">
        <v>30</v>
      </c>
      <c r="T1018" t="s">
        <v>30</v>
      </c>
      <c r="U1018" t="s">
        <v>29</v>
      </c>
      <c r="V1018" t="s">
        <v>30</v>
      </c>
      <c r="W1018" t="s">
        <v>40</v>
      </c>
      <c r="X1018" t="s">
        <v>29</v>
      </c>
      <c r="Y1018" t="s">
        <v>30</v>
      </c>
      <c r="Z1018" t="s">
        <v>29</v>
      </c>
      <c r="AA1018" t="s">
        <v>29</v>
      </c>
      <c r="AB1018" t="s">
        <v>32</v>
      </c>
    </row>
    <row r="1019" spans="1:28" outlineLevel="1" x14ac:dyDescent="0.45">
      <c r="A1019">
        <v>6601359000</v>
      </c>
      <c r="B1019" s="1">
        <v>44338</v>
      </c>
      <c r="C1019" t="s">
        <v>2394</v>
      </c>
      <c r="D1019" t="s">
        <v>2395</v>
      </c>
      <c r="E1019" t="s">
        <v>135</v>
      </c>
      <c r="F1019" t="s">
        <v>5651</v>
      </c>
      <c r="G1019" t="s">
        <v>5662</v>
      </c>
      <c r="H1019" s="9">
        <v>42953</v>
      </c>
      <c r="J1019" t="s">
        <v>28</v>
      </c>
      <c r="K1019" t="s">
        <v>30</v>
      </c>
      <c r="L1019" t="s">
        <v>96</v>
      </c>
      <c r="M1019" t="s">
        <v>29</v>
      </c>
      <c r="N1019" t="s">
        <v>29</v>
      </c>
      <c r="O1019" t="s">
        <v>30</v>
      </c>
      <c r="P1019" t="s">
        <v>30</v>
      </c>
      <c r="Q1019" t="s">
        <v>29</v>
      </c>
      <c r="R1019" t="s">
        <v>30</v>
      </c>
      <c r="S1019" t="s">
        <v>29</v>
      </c>
      <c r="T1019" t="s">
        <v>30</v>
      </c>
      <c r="U1019" t="s">
        <v>30</v>
      </c>
      <c r="V1019" t="s">
        <v>30</v>
      </c>
      <c r="W1019" t="s">
        <v>270</v>
      </c>
      <c r="X1019" t="s">
        <v>29</v>
      </c>
      <c r="Y1019" t="s">
        <v>30</v>
      </c>
      <c r="Z1019" t="s">
        <v>29</v>
      </c>
      <c r="AA1019" t="s">
        <v>30</v>
      </c>
      <c r="AB1019" t="s">
        <v>39</v>
      </c>
    </row>
    <row r="1020" spans="1:28" outlineLevel="1" x14ac:dyDescent="0.45">
      <c r="A1020">
        <v>7613468908</v>
      </c>
      <c r="B1020" s="1">
        <v>44323</v>
      </c>
      <c r="C1020" t="s">
        <v>3478</v>
      </c>
      <c r="D1020" t="s">
        <v>3479</v>
      </c>
      <c r="E1020" t="s">
        <v>135</v>
      </c>
      <c r="F1020" t="s">
        <v>5651</v>
      </c>
      <c r="G1020" t="s">
        <v>5662</v>
      </c>
      <c r="H1020" s="9">
        <v>40633.5</v>
      </c>
      <c r="J1020" t="s">
        <v>28</v>
      </c>
      <c r="K1020" t="s">
        <v>29</v>
      </c>
      <c r="L1020" t="s">
        <v>96</v>
      </c>
      <c r="M1020" t="s">
        <v>29</v>
      </c>
      <c r="N1020" t="s">
        <v>30</v>
      </c>
      <c r="O1020" t="s">
        <v>30</v>
      </c>
      <c r="P1020" t="s">
        <v>30</v>
      </c>
      <c r="Q1020" t="s">
        <v>30</v>
      </c>
      <c r="R1020" t="s">
        <v>30</v>
      </c>
      <c r="S1020" t="s">
        <v>30</v>
      </c>
      <c r="T1020" t="s">
        <v>30</v>
      </c>
      <c r="U1020" t="s">
        <v>30</v>
      </c>
      <c r="V1020" t="s">
        <v>30</v>
      </c>
      <c r="W1020" t="s">
        <v>31</v>
      </c>
      <c r="X1020" t="s">
        <v>29</v>
      </c>
      <c r="Y1020" t="s">
        <v>30</v>
      </c>
      <c r="Z1020" t="s">
        <v>29</v>
      </c>
      <c r="AA1020" t="s">
        <v>30</v>
      </c>
      <c r="AB1020" t="s">
        <v>45</v>
      </c>
    </row>
    <row r="1021" spans="1:28" outlineLevel="1" x14ac:dyDescent="0.45">
      <c r="A1021">
        <v>1042799101</v>
      </c>
      <c r="B1021" s="1">
        <v>44364</v>
      </c>
      <c r="C1021" t="s">
        <v>137</v>
      </c>
      <c r="D1021" t="s">
        <v>138</v>
      </c>
      <c r="E1021" t="s">
        <v>135</v>
      </c>
      <c r="F1021" t="s">
        <v>5651</v>
      </c>
      <c r="G1021" t="s">
        <v>5662</v>
      </c>
      <c r="H1021" s="9">
        <v>40257</v>
      </c>
      <c r="J1021" t="s">
        <v>28</v>
      </c>
      <c r="K1021" t="s">
        <v>30</v>
      </c>
      <c r="L1021" t="s">
        <v>96</v>
      </c>
      <c r="M1021" t="s">
        <v>30</v>
      </c>
      <c r="N1021" t="s">
        <v>30</v>
      </c>
      <c r="O1021" t="s">
        <v>29</v>
      </c>
      <c r="P1021" t="s">
        <v>30</v>
      </c>
      <c r="Q1021" t="s">
        <v>29</v>
      </c>
      <c r="R1021" t="s">
        <v>30</v>
      </c>
      <c r="S1021" t="s">
        <v>30</v>
      </c>
      <c r="T1021" t="s">
        <v>30</v>
      </c>
      <c r="U1021" t="s">
        <v>29</v>
      </c>
      <c r="V1021" t="s">
        <v>30</v>
      </c>
      <c r="W1021" t="s">
        <v>31</v>
      </c>
      <c r="X1021" t="s">
        <v>29</v>
      </c>
      <c r="Y1021" t="s">
        <v>29</v>
      </c>
      <c r="Z1021" t="s">
        <v>29</v>
      </c>
      <c r="AA1021" t="s">
        <v>29</v>
      </c>
      <c r="AB1021" t="s">
        <v>139</v>
      </c>
    </row>
    <row r="1022" spans="1:28" outlineLevel="1" x14ac:dyDescent="0.45">
      <c r="A1022">
        <v>7572789005</v>
      </c>
      <c r="B1022" s="1">
        <v>44341</v>
      </c>
      <c r="C1022" t="s">
        <v>3257</v>
      </c>
      <c r="D1022" t="s">
        <v>3258</v>
      </c>
      <c r="E1022" t="s">
        <v>135</v>
      </c>
      <c r="F1022" t="s">
        <v>5651</v>
      </c>
      <c r="G1022" t="s">
        <v>5741</v>
      </c>
      <c r="H1022" s="9">
        <v>39052</v>
      </c>
      <c r="J1022" t="s">
        <v>28</v>
      </c>
      <c r="K1022" t="s">
        <v>29</v>
      </c>
      <c r="L1022" t="s">
        <v>96</v>
      </c>
      <c r="M1022" t="s">
        <v>29</v>
      </c>
      <c r="N1022" t="s">
        <v>30</v>
      </c>
      <c r="O1022" t="s">
        <v>29</v>
      </c>
      <c r="P1022" t="s">
        <v>30</v>
      </c>
      <c r="Q1022" t="s">
        <v>29</v>
      </c>
      <c r="R1022" t="s">
        <v>29</v>
      </c>
      <c r="S1022" t="s">
        <v>30</v>
      </c>
      <c r="T1022" t="s">
        <v>29</v>
      </c>
      <c r="U1022" t="s">
        <v>30</v>
      </c>
      <c r="V1022" t="s">
        <v>29</v>
      </c>
      <c r="W1022" t="s">
        <v>60</v>
      </c>
      <c r="X1022" t="s">
        <v>29</v>
      </c>
      <c r="Y1022" t="s">
        <v>29</v>
      </c>
      <c r="Z1022" t="s">
        <v>29</v>
      </c>
      <c r="AA1022" t="s">
        <v>30</v>
      </c>
      <c r="AB1022" t="s">
        <v>45</v>
      </c>
    </row>
    <row r="1023" spans="1:28" outlineLevel="1" x14ac:dyDescent="0.45">
      <c r="A1023">
        <v>8872009001</v>
      </c>
      <c r="B1023" s="1">
        <v>44345</v>
      </c>
      <c r="C1023" t="s">
        <v>4645</v>
      </c>
      <c r="D1023" t="s">
        <v>4646</v>
      </c>
      <c r="E1023" t="s">
        <v>135</v>
      </c>
      <c r="F1023" t="s">
        <v>5651</v>
      </c>
      <c r="G1023" t="s">
        <v>5755</v>
      </c>
      <c r="H1023" s="9">
        <v>38518.410000000003</v>
      </c>
      <c r="I1023" t="s">
        <v>916</v>
      </c>
      <c r="J1023" t="s">
        <v>28</v>
      </c>
      <c r="K1023" t="s">
        <v>29</v>
      </c>
      <c r="L1023" t="s">
        <v>88</v>
      </c>
      <c r="M1023" t="s">
        <v>29</v>
      </c>
      <c r="N1023" t="s">
        <v>29</v>
      </c>
      <c r="O1023" t="s">
        <v>30</v>
      </c>
      <c r="P1023" t="s">
        <v>29</v>
      </c>
      <c r="Q1023" t="s">
        <v>29</v>
      </c>
      <c r="R1023" t="s">
        <v>29</v>
      </c>
      <c r="S1023" t="s">
        <v>30</v>
      </c>
      <c r="T1023" t="s">
        <v>30</v>
      </c>
      <c r="U1023" t="s">
        <v>29</v>
      </c>
      <c r="V1023" t="s">
        <v>29</v>
      </c>
      <c r="W1023" t="s">
        <v>31</v>
      </c>
      <c r="X1023" t="s">
        <v>29</v>
      </c>
      <c r="Y1023" t="s">
        <v>29</v>
      </c>
      <c r="Z1023" t="s">
        <v>29</v>
      </c>
      <c r="AA1023" t="s">
        <v>29</v>
      </c>
      <c r="AB1023" t="s">
        <v>32</v>
      </c>
    </row>
    <row r="1024" spans="1:28" outlineLevel="1" x14ac:dyDescent="0.45">
      <c r="A1024">
        <v>8040479010</v>
      </c>
      <c r="B1024" s="1">
        <v>44342</v>
      </c>
      <c r="C1024" t="s">
        <v>4208</v>
      </c>
      <c r="D1024" t="s">
        <v>4209</v>
      </c>
      <c r="E1024" t="s">
        <v>135</v>
      </c>
      <c r="F1024" t="s">
        <v>5651</v>
      </c>
      <c r="G1024" t="s">
        <v>5755</v>
      </c>
      <c r="H1024" s="9">
        <v>35831</v>
      </c>
      <c r="I1024" t="s">
        <v>369</v>
      </c>
      <c r="J1024" t="s">
        <v>28</v>
      </c>
      <c r="K1024" t="s">
        <v>29</v>
      </c>
      <c r="L1024" t="s">
        <v>88</v>
      </c>
      <c r="M1024" t="s">
        <v>29</v>
      </c>
      <c r="N1024" t="s">
        <v>30</v>
      </c>
      <c r="O1024" t="s">
        <v>30</v>
      </c>
      <c r="P1024" t="s">
        <v>29</v>
      </c>
      <c r="Q1024" t="s">
        <v>29</v>
      </c>
      <c r="R1024" t="s">
        <v>30</v>
      </c>
      <c r="S1024" t="s">
        <v>30</v>
      </c>
      <c r="T1024" t="s">
        <v>30</v>
      </c>
      <c r="U1024" t="s">
        <v>29</v>
      </c>
      <c r="V1024" t="s">
        <v>30</v>
      </c>
      <c r="W1024" t="s">
        <v>31</v>
      </c>
      <c r="X1024" t="s">
        <v>29</v>
      </c>
      <c r="Y1024" t="s">
        <v>30</v>
      </c>
      <c r="Z1024" t="s">
        <v>29</v>
      </c>
      <c r="AA1024" t="s">
        <v>29</v>
      </c>
      <c r="AB1024" t="s">
        <v>32</v>
      </c>
    </row>
    <row r="1025" spans="1:28" outlineLevel="1" x14ac:dyDescent="0.45">
      <c r="A1025">
        <v>3709039007</v>
      </c>
      <c r="B1025" s="1">
        <v>44335</v>
      </c>
      <c r="C1025" t="s">
        <v>1828</v>
      </c>
      <c r="D1025" t="s">
        <v>1829</v>
      </c>
      <c r="E1025" t="s">
        <v>135</v>
      </c>
      <c r="F1025" t="s">
        <v>5651</v>
      </c>
      <c r="G1025" t="s">
        <v>5755</v>
      </c>
      <c r="H1025" s="9">
        <v>35765.800000000003</v>
      </c>
      <c r="J1025" t="s">
        <v>28</v>
      </c>
      <c r="K1025" t="s">
        <v>29</v>
      </c>
      <c r="L1025" t="s">
        <v>88</v>
      </c>
      <c r="M1025" t="s">
        <v>29</v>
      </c>
      <c r="N1025" t="s">
        <v>29</v>
      </c>
      <c r="O1025" t="s">
        <v>29</v>
      </c>
      <c r="P1025" t="s">
        <v>30</v>
      </c>
      <c r="Q1025" t="s">
        <v>29</v>
      </c>
      <c r="R1025" t="s">
        <v>30</v>
      </c>
      <c r="S1025" t="s">
        <v>29</v>
      </c>
      <c r="T1025" t="s">
        <v>30</v>
      </c>
      <c r="U1025" t="s">
        <v>29</v>
      </c>
      <c r="V1025" t="s">
        <v>30</v>
      </c>
      <c r="W1025" t="s">
        <v>33</v>
      </c>
      <c r="X1025" t="s">
        <v>29</v>
      </c>
      <c r="Y1025" t="s">
        <v>29</v>
      </c>
      <c r="Z1025" t="s">
        <v>29</v>
      </c>
      <c r="AA1025" t="s">
        <v>30</v>
      </c>
      <c r="AB1025" t="s">
        <v>48</v>
      </c>
    </row>
    <row r="1026" spans="1:28" outlineLevel="1" x14ac:dyDescent="0.45">
      <c r="A1026">
        <v>2749539004</v>
      </c>
      <c r="B1026" s="1">
        <v>44334</v>
      </c>
      <c r="C1026" t="s">
        <v>1559</v>
      </c>
      <c r="D1026" t="s">
        <v>1560</v>
      </c>
      <c r="E1026" t="s">
        <v>135</v>
      </c>
      <c r="F1026" t="s">
        <v>5651</v>
      </c>
      <c r="G1026" t="s">
        <v>5661</v>
      </c>
      <c r="H1026" s="9">
        <v>34368.65</v>
      </c>
      <c r="J1026" t="s">
        <v>28</v>
      </c>
      <c r="K1026" t="s">
        <v>29</v>
      </c>
      <c r="L1026" t="s">
        <v>96</v>
      </c>
      <c r="M1026" t="s">
        <v>29</v>
      </c>
      <c r="N1026" t="s">
        <v>29</v>
      </c>
      <c r="O1026" t="s">
        <v>29</v>
      </c>
      <c r="P1026" t="s">
        <v>29</v>
      </c>
      <c r="Q1026" t="s">
        <v>29</v>
      </c>
      <c r="R1026" t="s">
        <v>29</v>
      </c>
      <c r="S1026" t="s">
        <v>30</v>
      </c>
      <c r="T1026" t="s">
        <v>30</v>
      </c>
      <c r="U1026" t="s">
        <v>29</v>
      </c>
      <c r="V1026" t="s">
        <v>29</v>
      </c>
      <c r="W1026" t="s">
        <v>31</v>
      </c>
      <c r="X1026" t="s">
        <v>30</v>
      </c>
      <c r="Y1026" t="s">
        <v>29</v>
      </c>
      <c r="Z1026" t="s">
        <v>29</v>
      </c>
      <c r="AA1026" t="s">
        <v>30</v>
      </c>
      <c r="AB1026" t="s">
        <v>32</v>
      </c>
    </row>
    <row r="1027" spans="1:28" outlineLevel="1" x14ac:dyDescent="0.45">
      <c r="A1027">
        <v>2493439004</v>
      </c>
      <c r="B1027" s="1">
        <v>44332</v>
      </c>
      <c r="C1027" t="s">
        <v>1188</v>
      </c>
      <c r="D1027" t="s">
        <v>1189</v>
      </c>
      <c r="E1027" t="s">
        <v>135</v>
      </c>
      <c r="F1027" t="s">
        <v>5651</v>
      </c>
      <c r="G1027" t="s">
        <v>5805</v>
      </c>
      <c r="H1027" s="9">
        <v>34329</v>
      </c>
      <c r="J1027" t="s">
        <v>28</v>
      </c>
      <c r="K1027" t="s">
        <v>30</v>
      </c>
      <c r="L1027" t="s">
        <v>96</v>
      </c>
      <c r="M1027" t="s">
        <v>29</v>
      </c>
      <c r="N1027" t="s">
        <v>29</v>
      </c>
      <c r="O1027" t="s">
        <v>29</v>
      </c>
      <c r="P1027" t="s">
        <v>30</v>
      </c>
      <c r="Q1027" t="s">
        <v>30</v>
      </c>
      <c r="R1027" t="s">
        <v>30</v>
      </c>
      <c r="S1027" t="s">
        <v>30</v>
      </c>
      <c r="T1027" t="s">
        <v>30</v>
      </c>
      <c r="U1027" t="s">
        <v>30</v>
      </c>
      <c r="V1027" t="s">
        <v>30</v>
      </c>
      <c r="W1027" t="s">
        <v>40</v>
      </c>
      <c r="X1027" t="s">
        <v>29</v>
      </c>
      <c r="Y1027" t="s">
        <v>29</v>
      </c>
      <c r="Z1027" t="s">
        <v>29</v>
      </c>
      <c r="AA1027" t="s">
        <v>30</v>
      </c>
      <c r="AB1027" t="s">
        <v>32</v>
      </c>
    </row>
    <row r="1028" spans="1:28" outlineLevel="1" x14ac:dyDescent="0.45">
      <c r="A1028">
        <v>7239959004</v>
      </c>
      <c r="B1028" s="1">
        <v>44339</v>
      </c>
      <c r="C1028" t="s">
        <v>2535</v>
      </c>
      <c r="D1028" t="s">
        <v>2536</v>
      </c>
      <c r="E1028" t="s">
        <v>135</v>
      </c>
      <c r="F1028" t="s">
        <v>5651</v>
      </c>
      <c r="G1028" t="s">
        <v>5724</v>
      </c>
      <c r="H1028" s="9">
        <v>32605.52</v>
      </c>
      <c r="J1028" t="s">
        <v>28</v>
      </c>
      <c r="K1028" t="s">
        <v>29</v>
      </c>
      <c r="L1028" t="s">
        <v>88</v>
      </c>
      <c r="M1028" t="s">
        <v>29</v>
      </c>
      <c r="N1028" t="s">
        <v>30</v>
      </c>
      <c r="O1028" t="s">
        <v>30</v>
      </c>
      <c r="P1028" t="s">
        <v>30</v>
      </c>
      <c r="Q1028" t="s">
        <v>30</v>
      </c>
      <c r="R1028" t="s">
        <v>30</v>
      </c>
      <c r="S1028" t="s">
        <v>30</v>
      </c>
      <c r="T1028" t="s">
        <v>30</v>
      </c>
      <c r="U1028" t="s">
        <v>30</v>
      </c>
      <c r="V1028" t="s">
        <v>30</v>
      </c>
      <c r="W1028" t="s">
        <v>33</v>
      </c>
      <c r="X1028" t="s">
        <v>29</v>
      </c>
      <c r="Y1028" t="s">
        <v>30</v>
      </c>
      <c r="Z1028" t="s">
        <v>29</v>
      </c>
      <c r="AA1028" t="s">
        <v>29</v>
      </c>
      <c r="AB1028" t="s">
        <v>32</v>
      </c>
    </row>
    <row r="1029" spans="1:28" outlineLevel="1" x14ac:dyDescent="0.45">
      <c r="A1029">
        <v>8831669004</v>
      </c>
      <c r="B1029" s="1">
        <v>44345</v>
      </c>
      <c r="C1029" t="s">
        <v>4395</v>
      </c>
      <c r="D1029" t="s">
        <v>4396</v>
      </c>
      <c r="E1029" t="s">
        <v>135</v>
      </c>
      <c r="F1029" t="s">
        <v>5651</v>
      </c>
      <c r="G1029" t="s">
        <v>5724</v>
      </c>
      <c r="H1029" s="9">
        <v>28497</v>
      </c>
      <c r="I1029" t="s">
        <v>35</v>
      </c>
      <c r="J1029" t="s">
        <v>28</v>
      </c>
      <c r="K1029" t="s">
        <v>30</v>
      </c>
      <c r="L1029" t="s">
        <v>88</v>
      </c>
      <c r="M1029" t="s">
        <v>30</v>
      </c>
      <c r="N1029" t="s">
        <v>30</v>
      </c>
      <c r="O1029" t="s">
        <v>30</v>
      </c>
      <c r="P1029" t="s">
        <v>30</v>
      </c>
      <c r="Q1029" t="s">
        <v>30</v>
      </c>
      <c r="R1029" t="s">
        <v>30</v>
      </c>
      <c r="S1029" t="s">
        <v>30</v>
      </c>
      <c r="T1029" t="s">
        <v>30</v>
      </c>
      <c r="U1029" t="s">
        <v>30</v>
      </c>
      <c r="V1029" t="s">
        <v>30</v>
      </c>
      <c r="W1029" t="s">
        <v>40</v>
      </c>
      <c r="X1029" t="s">
        <v>29</v>
      </c>
      <c r="Y1029" t="s">
        <v>29</v>
      </c>
      <c r="Z1029" t="s">
        <v>29</v>
      </c>
      <c r="AA1029" t="s">
        <v>29</v>
      </c>
      <c r="AB1029" t="s">
        <v>32</v>
      </c>
    </row>
    <row r="1030" spans="1:28" outlineLevel="1" x14ac:dyDescent="0.45">
      <c r="A1030">
        <v>8846699005</v>
      </c>
      <c r="B1030" s="1">
        <v>44345</v>
      </c>
      <c r="C1030" t="s">
        <v>4481</v>
      </c>
      <c r="D1030" t="s">
        <v>4482</v>
      </c>
      <c r="E1030" t="s">
        <v>135</v>
      </c>
      <c r="F1030" t="s">
        <v>5651</v>
      </c>
      <c r="G1030" t="s">
        <v>5662</v>
      </c>
      <c r="H1030" s="9">
        <v>27353.040000000001</v>
      </c>
      <c r="J1030" t="s">
        <v>28</v>
      </c>
      <c r="K1030" t="s">
        <v>30</v>
      </c>
      <c r="L1030" t="s">
        <v>96</v>
      </c>
      <c r="M1030" t="s">
        <v>30</v>
      </c>
      <c r="N1030" t="s">
        <v>29</v>
      </c>
      <c r="O1030" t="s">
        <v>29</v>
      </c>
      <c r="P1030" t="s">
        <v>30</v>
      </c>
      <c r="Q1030" t="s">
        <v>30</v>
      </c>
      <c r="R1030" t="s">
        <v>30</v>
      </c>
      <c r="S1030" t="s">
        <v>29</v>
      </c>
      <c r="T1030" t="s">
        <v>30</v>
      </c>
      <c r="U1030" t="s">
        <v>29</v>
      </c>
      <c r="V1030" t="s">
        <v>29</v>
      </c>
      <c r="W1030" t="s">
        <v>49</v>
      </c>
      <c r="X1030" t="s">
        <v>29</v>
      </c>
      <c r="Y1030" t="s">
        <v>29</v>
      </c>
      <c r="Z1030" t="s">
        <v>29</v>
      </c>
      <c r="AA1030" t="s">
        <v>29</v>
      </c>
      <c r="AB1030" t="s">
        <v>32</v>
      </c>
    </row>
    <row r="1031" spans="1:28" outlineLevel="1" x14ac:dyDescent="0.45">
      <c r="A1031">
        <v>7525909001</v>
      </c>
      <c r="B1031" s="1">
        <v>44341</v>
      </c>
      <c r="C1031" t="s">
        <v>2726</v>
      </c>
      <c r="D1031" t="s">
        <v>2727</v>
      </c>
      <c r="E1031" t="s">
        <v>135</v>
      </c>
      <c r="F1031" t="s">
        <v>5651</v>
      </c>
      <c r="G1031" t="s">
        <v>5755</v>
      </c>
      <c r="H1031" s="9">
        <v>27209</v>
      </c>
      <c r="J1031" t="s">
        <v>28</v>
      </c>
      <c r="K1031" t="s">
        <v>29</v>
      </c>
      <c r="L1031" t="s">
        <v>88</v>
      </c>
      <c r="M1031" t="s">
        <v>29</v>
      </c>
      <c r="N1031" t="s">
        <v>30</v>
      </c>
      <c r="O1031" t="s">
        <v>29</v>
      </c>
      <c r="P1031" t="s">
        <v>30</v>
      </c>
      <c r="Q1031" t="s">
        <v>30</v>
      </c>
      <c r="R1031" t="s">
        <v>30</v>
      </c>
      <c r="S1031" t="s">
        <v>30</v>
      </c>
      <c r="T1031" t="s">
        <v>29</v>
      </c>
      <c r="U1031" t="s">
        <v>30</v>
      </c>
      <c r="V1031" t="s">
        <v>29</v>
      </c>
      <c r="W1031" t="s">
        <v>270</v>
      </c>
      <c r="X1031" t="s">
        <v>29</v>
      </c>
      <c r="Y1031" t="s">
        <v>30</v>
      </c>
      <c r="Z1031" t="s">
        <v>29</v>
      </c>
      <c r="AA1031" t="s">
        <v>29</v>
      </c>
      <c r="AB1031" t="s">
        <v>39</v>
      </c>
    </row>
    <row r="1032" spans="1:28" outlineLevel="1" x14ac:dyDescent="0.45">
      <c r="A1032">
        <v>7641038905</v>
      </c>
      <c r="B1032" s="1">
        <v>44323</v>
      </c>
      <c r="C1032" t="s">
        <v>3642</v>
      </c>
      <c r="D1032" t="s">
        <v>3643</v>
      </c>
      <c r="E1032" t="s">
        <v>135</v>
      </c>
      <c r="F1032" t="s">
        <v>5651</v>
      </c>
      <c r="G1032" t="s">
        <v>5741</v>
      </c>
      <c r="H1032" s="9">
        <v>27167</v>
      </c>
      <c r="J1032" t="s">
        <v>28</v>
      </c>
      <c r="K1032" t="s">
        <v>29</v>
      </c>
      <c r="L1032" t="s">
        <v>96</v>
      </c>
      <c r="M1032" t="s">
        <v>29</v>
      </c>
      <c r="N1032" t="s">
        <v>29</v>
      </c>
      <c r="O1032" t="s">
        <v>29</v>
      </c>
      <c r="P1032" t="s">
        <v>30</v>
      </c>
      <c r="Q1032" t="s">
        <v>29</v>
      </c>
      <c r="R1032" t="s">
        <v>30</v>
      </c>
      <c r="S1032" t="s">
        <v>30</v>
      </c>
      <c r="T1032" t="s">
        <v>30</v>
      </c>
      <c r="U1032" t="s">
        <v>29</v>
      </c>
      <c r="V1032" t="s">
        <v>30</v>
      </c>
      <c r="W1032" t="s">
        <v>40</v>
      </c>
      <c r="X1032" t="s">
        <v>29</v>
      </c>
      <c r="Y1032" t="s">
        <v>30</v>
      </c>
      <c r="Z1032" t="s">
        <v>29</v>
      </c>
      <c r="AA1032" t="s">
        <v>30</v>
      </c>
      <c r="AB1032" t="s">
        <v>45</v>
      </c>
    </row>
    <row r="1033" spans="1:28" outlineLevel="1" x14ac:dyDescent="0.45">
      <c r="A1033">
        <v>9930149001</v>
      </c>
      <c r="B1033" s="1">
        <v>44351</v>
      </c>
      <c r="C1033" t="s">
        <v>5500</v>
      </c>
      <c r="D1033" t="s">
        <v>5501</v>
      </c>
      <c r="E1033" t="s">
        <v>135</v>
      </c>
      <c r="F1033" t="s">
        <v>5651</v>
      </c>
      <c r="G1033" t="s">
        <v>5741</v>
      </c>
      <c r="H1033" s="9">
        <v>25876</v>
      </c>
      <c r="I1033" t="s">
        <v>209</v>
      </c>
      <c r="J1033" t="s">
        <v>28</v>
      </c>
      <c r="K1033" t="s">
        <v>29</v>
      </c>
      <c r="L1033" t="s">
        <v>96</v>
      </c>
      <c r="M1033" t="s">
        <v>30</v>
      </c>
      <c r="N1033" t="s">
        <v>30</v>
      </c>
      <c r="O1033" t="s">
        <v>30</v>
      </c>
      <c r="P1033" t="s">
        <v>30</v>
      </c>
      <c r="Q1033" t="s">
        <v>30</v>
      </c>
      <c r="R1033" t="s">
        <v>30</v>
      </c>
      <c r="S1033" t="s">
        <v>30</v>
      </c>
      <c r="T1033" t="s">
        <v>30</v>
      </c>
      <c r="U1033" t="s">
        <v>30</v>
      </c>
      <c r="V1033" t="s">
        <v>30</v>
      </c>
      <c r="W1033" t="s">
        <v>31</v>
      </c>
      <c r="X1033" t="s">
        <v>29</v>
      </c>
      <c r="Y1033" t="s">
        <v>29</v>
      </c>
      <c r="Z1033" t="s">
        <v>29</v>
      </c>
      <c r="AA1033" t="s">
        <v>29</v>
      </c>
      <c r="AB1033" t="s">
        <v>32</v>
      </c>
    </row>
    <row r="1034" spans="1:28" outlineLevel="1" x14ac:dyDescent="0.45">
      <c r="A1034">
        <v>7554668908</v>
      </c>
      <c r="B1034" s="1">
        <v>44323</v>
      </c>
      <c r="C1034" t="s">
        <v>3055</v>
      </c>
      <c r="D1034" t="s">
        <v>3056</v>
      </c>
      <c r="E1034" t="s">
        <v>135</v>
      </c>
      <c r="F1034" t="s">
        <v>5651</v>
      </c>
      <c r="G1034" t="s">
        <v>5755</v>
      </c>
      <c r="H1034" s="9">
        <v>25486.54</v>
      </c>
      <c r="J1034" t="s">
        <v>28</v>
      </c>
      <c r="K1034" t="s">
        <v>29</v>
      </c>
      <c r="L1034" t="s">
        <v>96</v>
      </c>
      <c r="M1034" t="s">
        <v>29</v>
      </c>
      <c r="N1034" t="s">
        <v>29</v>
      </c>
      <c r="O1034" t="s">
        <v>29</v>
      </c>
      <c r="P1034" t="s">
        <v>30</v>
      </c>
      <c r="Q1034" t="s">
        <v>29</v>
      </c>
      <c r="R1034" t="s">
        <v>29</v>
      </c>
      <c r="S1034" t="s">
        <v>30</v>
      </c>
      <c r="T1034" t="s">
        <v>30</v>
      </c>
      <c r="U1034" t="s">
        <v>29</v>
      </c>
      <c r="V1034" t="s">
        <v>29</v>
      </c>
      <c r="W1034" t="s">
        <v>60</v>
      </c>
      <c r="X1034" t="s">
        <v>29</v>
      </c>
      <c r="Y1034" t="s">
        <v>30</v>
      </c>
      <c r="Z1034" t="s">
        <v>29</v>
      </c>
      <c r="AA1034" t="s">
        <v>30</v>
      </c>
      <c r="AB1034" t="s">
        <v>45</v>
      </c>
    </row>
    <row r="1035" spans="1:28" outlineLevel="1" x14ac:dyDescent="0.45">
      <c r="A1035">
        <v>6614679001</v>
      </c>
      <c r="B1035" s="1">
        <v>44338</v>
      </c>
      <c r="C1035" t="s">
        <v>2460</v>
      </c>
      <c r="D1035" t="s">
        <v>2461</v>
      </c>
      <c r="E1035" t="s">
        <v>135</v>
      </c>
      <c r="F1035" t="s">
        <v>5651</v>
      </c>
      <c r="G1035" t="s">
        <v>5755</v>
      </c>
      <c r="H1035" s="9">
        <v>23832.46</v>
      </c>
      <c r="J1035" t="s">
        <v>28</v>
      </c>
      <c r="K1035" t="s">
        <v>29</v>
      </c>
      <c r="L1035" t="s">
        <v>88</v>
      </c>
      <c r="M1035" t="s">
        <v>29</v>
      </c>
      <c r="N1035" t="s">
        <v>29</v>
      </c>
      <c r="O1035" t="s">
        <v>29</v>
      </c>
      <c r="P1035" t="s">
        <v>30</v>
      </c>
      <c r="Q1035" t="s">
        <v>29</v>
      </c>
      <c r="R1035" t="s">
        <v>29</v>
      </c>
      <c r="S1035" t="s">
        <v>30</v>
      </c>
      <c r="T1035" t="s">
        <v>30</v>
      </c>
      <c r="U1035" t="s">
        <v>30</v>
      </c>
      <c r="V1035" t="s">
        <v>30</v>
      </c>
      <c r="W1035" t="s">
        <v>40</v>
      </c>
      <c r="X1035" t="s">
        <v>29</v>
      </c>
      <c r="Y1035" t="s">
        <v>29</v>
      </c>
      <c r="Z1035" t="s">
        <v>29</v>
      </c>
      <c r="AA1035" t="s">
        <v>30</v>
      </c>
      <c r="AB1035" t="s">
        <v>32</v>
      </c>
    </row>
    <row r="1036" spans="1:28" outlineLevel="1" x14ac:dyDescent="0.45">
      <c r="A1036">
        <v>8941599008</v>
      </c>
      <c r="B1036" s="1">
        <v>44345</v>
      </c>
      <c r="C1036" t="s">
        <v>4947</v>
      </c>
      <c r="D1036" t="s">
        <v>4948</v>
      </c>
      <c r="E1036" t="s">
        <v>135</v>
      </c>
      <c r="F1036" t="s">
        <v>5651</v>
      </c>
      <c r="G1036" t="s">
        <v>5662</v>
      </c>
      <c r="H1036" s="9">
        <v>22100.59</v>
      </c>
      <c r="J1036" t="s">
        <v>28</v>
      </c>
      <c r="K1036" t="s">
        <v>30</v>
      </c>
      <c r="L1036" t="s">
        <v>96</v>
      </c>
      <c r="M1036" t="s">
        <v>30</v>
      </c>
      <c r="N1036" t="s">
        <v>30</v>
      </c>
      <c r="O1036" t="s">
        <v>30</v>
      </c>
      <c r="P1036" t="s">
        <v>30</v>
      </c>
      <c r="Q1036" t="s">
        <v>30</v>
      </c>
      <c r="R1036" t="s">
        <v>30</v>
      </c>
      <c r="S1036" t="s">
        <v>30</v>
      </c>
      <c r="T1036" t="s">
        <v>30</v>
      </c>
      <c r="U1036" t="s">
        <v>30</v>
      </c>
      <c r="V1036" t="s">
        <v>30</v>
      </c>
      <c r="W1036" t="s">
        <v>31</v>
      </c>
      <c r="X1036" t="s">
        <v>29</v>
      </c>
      <c r="Y1036" t="s">
        <v>29</v>
      </c>
      <c r="Z1036" t="s">
        <v>29</v>
      </c>
      <c r="AA1036" t="s">
        <v>29</v>
      </c>
      <c r="AB1036" t="s">
        <v>48</v>
      </c>
    </row>
    <row r="1037" spans="1:28" outlineLevel="1" x14ac:dyDescent="0.45">
      <c r="A1037">
        <v>2705209008</v>
      </c>
      <c r="B1037" s="1">
        <v>44334</v>
      </c>
      <c r="C1037" t="s">
        <v>1350</v>
      </c>
      <c r="D1037" t="s">
        <v>1351</v>
      </c>
      <c r="E1037" t="s">
        <v>135</v>
      </c>
      <c r="F1037" t="s">
        <v>5651</v>
      </c>
      <c r="G1037" t="s">
        <v>5661</v>
      </c>
      <c r="H1037" s="9">
        <v>16291.62</v>
      </c>
      <c r="J1037" t="s">
        <v>28</v>
      </c>
      <c r="K1037" t="s">
        <v>30</v>
      </c>
      <c r="L1037" t="s">
        <v>96</v>
      </c>
      <c r="M1037" t="s">
        <v>29</v>
      </c>
      <c r="N1037" t="s">
        <v>29</v>
      </c>
      <c r="O1037" t="s">
        <v>30</v>
      </c>
      <c r="P1037" t="s">
        <v>30</v>
      </c>
      <c r="Q1037" t="s">
        <v>29</v>
      </c>
      <c r="R1037" t="s">
        <v>30</v>
      </c>
      <c r="S1037" t="s">
        <v>30</v>
      </c>
      <c r="T1037" t="s">
        <v>30</v>
      </c>
      <c r="U1037" t="s">
        <v>29</v>
      </c>
      <c r="V1037" t="s">
        <v>30</v>
      </c>
      <c r="W1037" t="s">
        <v>31</v>
      </c>
      <c r="X1037" t="s">
        <v>30</v>
      </c>
      <c r="Y1037" t="s">
        <v>30</v>
      </c>
      <c r="Z1037" t="s">
        <v>29</v>
      </c>
      <c r="AA1037" t="s">
        <v>30</v>
      </c>
      <c r="AB1037" t="s">
        <v>45</v>
      </c>
    </row>
    <row r="1038" spans="1:28" outlineLevel="1" x14ac:dyDescent="0.45">
      <c r="A1038">
        <v>7544978903</v>
      </c>
      <c r="B1038" s="1">
        <v>44323</v>
      </c>
      <c r="C1038" t="s">
        <v>2945</v>
      </c>
      <c r="D1038" t="s">
        <v>2946</v>
      </c>
      <c r="E1038" t="s">
        <v>135</v>
      </c>
      <c r="F1038" t="s">
        <v>5651</v>
      </c>
      <c r="G1038" t="s">
        <v>5724</v>
      </c>
      <c r="H1038" s="9">
        <v>16090.82</v>
      </c>
      <c r="J1038" t="s">
        <v>28</v>
      </c>
      <c r="K1038" t="s">
        <v>29</v>
      </c>
      <c r="L1038" t="s">
        <v>96</v>
      </c>
      <c r="M1038" t="s">
        <v>29</v>
      </c>
      <c r="N1038" t="s">
        <v>29</v>
      </c>
      <c r="O1038" t="s">
        <v>29</v>
      </c>
      <c r="P1038" t="s">
        <v>30</v>
      </c>
      <c r="Q1038" t="s">
        <v>29</v>
      </c>
      <c r="R1038" t="s">
        <v>29</v>
      </c>
      <c r="S1038" t="s">
        <v>30</v>
      </c>
      <c r="T1038" t="s">
        <v>30</v>
      </c>
      <c r="U1038" t="s">
        <v>30</v>
      </c>
      <c r="V1038" t="s">
        <v>29</v>
      </c>
      <c r="W1038" t="s">
        <v>270</v>
      </c>
      <c r="X1038" t="s">
        <v>29</v>
      </c>
      <c r="Y1038" t="s">
        <v>29</v>
      </c>
      <c r="Z1038" t="s">
        <v>30</v>
      </c>
      <c r="AA1038" t="s">
        <v>29</v>
      </c>
      <c r="AB1038" t="s">
        <v>39</v>
      </c>
    </row>
    <row r="1039" spans="1:28" outlineLevel="1" x14ac:dyDescent="0.45">
      <c r="A1039">
        <v>8861249008</v>
      </c>
      <c r="B1039" s="1">
        <v>44345</v>
      </c>
      <c r="C1039" t="s">
        <v>4564</v>
      </c>
      <c r="D1039" t="s">
        <v>4565</v>
      </c>
      <c r="E1039" t="s">
        <v>135</v>
      </c>
      <c r="F1039" t="s">
        <v>5651</v>
      </c>
      <c r="G1039" t="s">
        <v>5724</v>
      </c>
      <c r="H1039" s="9">
        <v>14805.61</v>
      </c>
      <c r="J1039" t="s">
        <v>28</v>
      </c>
      <c r="K1039" t="s">
        <v>30</v>
      </c>
      <c r="L1039" t="s">
        <v>88</v>
      </c>
      <c r="M1039" t="s">
        <v>29</v>
      </c>
      <c r="N1039" t="s">
        <v>29</v>
      </c>
      <c r="O1039" t="s">
        <v>30</v>
      </c>
      <c r="P1039" t="s">
        <v>30</v>
      </c>
      <c r="Q1039" t="s">
        <v>30</v>
      </c>
      <c r="R1039" t="s">
        <v>30</v>
      </c>
      <c r="S1039" t="s">
        <v>30</v>
      </c>
      <c r="T1039" t="s">
        <v>30</v>
      </c>
      <c r="U1039" t="s">
        <v>29</v>
      </c>
      <c r="V1039" t="s">
        <v>29</v>
      </c>
      <c r="W1039" t="s">
        <v>31</v>
      </c>
      <c r="X1039" t="s">
        <v>29</v>
      </c>
      <c r="Y1039" t="s">
        <v>29</v>
      </c>
      <c r="Z1039" t="s">
        <v>29</v>
      </c>
      <c r="AA1039" t="s">
        <v>29</v>
      </c>
      <c r="AB1039" t="s">
        <v>67</v>
      </c>
    </row>
    <row r="1040" spans="1:28" outlineLevel="1" x14ac:dyDescent="0.45">
      <c r="A1040">
        <v>2323449004</v>
      </c>
      <c r="B1040" s="1">
        <v>44331</v>
      </c>
      <c r="C1040" t="s">
        <v>797</v>
      </c>
      <c r="D1040" t="s">
        <v>798</v>
      </c>
      <c r="E1040" t="s">
        <v>135</v>
      </c>
      <c r="F1040" t="s">
        <v>5651</v>
      </c>
      <c r="G1040" t="s">
        <v>5755</v>
      </c>
      <c r="H1040" s="9">
        <v>14222</v>
      </c>
      <c r="J1040" t="s">
        <v>28</v>
      </c>
      <c r="K1040" t="s">
        <v>29</v>
      </c>
      <c r="L1040" t="s">
        <v>88</v>
      </c>
      <c r="M1040" t="s">
        <v>29</v>
      </c>
      <c r="N1040" t="s">
        <v>29</v>
      </c>
      <c r="O1040" t="s">
        <v>29</v>
      </c>
      <c r="P1040" t="s">
        <v>30</v>
      </c>
      <c r="Q1040" t="s">
        <v>29</v>
      </c>
      <c r="R1040" t="s">
        <v>29</v>
      </c>
      <c r="S1040" t="s">
        <v>30</v>
      </c>
      <c r="T1040" t="s">
        <v>30</v>
      </c>
      <c r="U1040" t="s">
        <v>29</v>
      </c>
      <c r="V1040" t="s">
        <v>30</v>
      </c>
      <c r="W1040" t="s">
        <v>40</v>
      </c>
      <c r="X1040" t="s">
        <v>29</v>
      </c>
      <c r="Y1040" t="s">
        <v>30</v>
      </c>
      <c r="Z1040" t="s">
        <v>29</v>
      </c>
      <c r="AA1040" t="s">
        <v>29</v>
      </c>
      <c r="AB1040" t="s">
        <v>47</v>
      </c>
    </row>
    <row r="1041" spans="1:28" outlineLevel="1" x14ac:dyDescent="0.45">
      <c r="A1041">
        <v>7905108907</v>
      </c>
      <c r="B1041" s="1">
        <v>44327</v>
      </c>
      <c r="C1041" t="s">
        <v>4028</v>
      </c>
      <c r="D1041" t="s">
        <v>4029</v>
      </c>
      <c r="E1041" t="s">
        <v>135</v>
      </c>
      <c r="F1041" t="s">
        <v>5651</v>
      </c>
      <c r="G1041" t="s">
        <v>5661</v>
      </c>
      <c r="H1041" s="9">
        <v>13163</v>
      </c>
      <c r="J1041" t="s">
        <v>28</v>
      </c>
      <c r="K1041" t="s">
        <v>29</v>
      </c>
      <c r="L1041" t="s">
        <v>96</v>
      </c>
      <c r="M1041" t="s">
        <v>29</v>
      </c>
      <c r="N1041" t="s">
        <v>30</v>
      </c>
      <c r="O1041" t="s">
        <v>29</v>
      </c>
      <c r="P1041" t="s">
        <v>30</v>
      </c>
      <c r="Q1041" t="s">
        <v>30</v>
      </c>
      <c r="R1041" t="s">
        <v>30</v>
      </c>
      <c r="S1041" t="s">
        <v>30</v>
      </c>
      <c r="T1041" t="s">
        <v>30</v>
      </c>
      <c r="U1041" t="s">
        <v>30</v>
      </c>
      <c r="V1041" t="s">
        <v>30</v>
      </c>
      <c r="W1041" t="s">
        <v>31</v>
      </c>
      <c r="X1041" t="s">
        <v>30</v>
      </c>
      <c r="Y1041" t="s">
        <v>29</v>
      </c>
      <c r="Z1041" t="s">
        <v>29</v>
      </c>
      <c r="AA1041" t="s">
        <v>30</v>
      </c>
      <c r="AB1041" t="s">
        <v>32</v>
      </c>
    </row>
    <row r="1042" spans="1:28" outlineLevel="1" x14ac:dyDescent="0.45">
      <c r="A1042">
        <v>7873628904</v>
      </c>
      <c r="B1042" s="1">
        <v>44327</v>
      </c>
      <c r="C1042" t="s">
        <v>3871</v>
      </c>
      <c r="D1042" t="s">
        <v>3872</v>
      </c>
      <c r="E1042" t="s">
        <v>135</v>
      </c>
      <c r="F1042" t="s">
        <v>5651</v>
      </c>
      <c r="G1042" t="s">
        <v>5662</v>
      </c>
      <c r="H1042" s="9">
        <v>9134.02</v>
      </c>
      <c r="J1042" t="s">
        <v>28</v>
      </c>
      <c r="K1042" t="s">
        <v>30</v>
      </c>
      <c r="L1042" t="s">
        <v>96</v>
      </c>
      <c r="M1042" t="s">
        <v>29</v>
      </c>
      <c r="N1042" t="s">
        <v>29</v>
      </c>
      <c r="O1042" t="s">
        <v>29</v>
      </c>
      <c r="P1042" t="s">
        <v>30</v>
      </c>
      <c r="Q1042" t="s">
        <v>30</v>
      </c>
      <c r="R1042" t="s">
        <v>30</v>
      </c>
      <c r="S1042" t="s">
        <v>30</v>
      </c>
      <c r="T1042" t="s">
        <v>30</v>
      </c>
      <c r="U1042" t="s">
        <v>30</v>
      </c>
      <c r="V1042" t="s">
        <v>30</v>
      </c>
      <c r="W1042" t="s">
        <v>40</v>
      </c>
      <c r="X1042" t="s">
        <v>29</v>
      </c>
      <c r="Y1042" t="s">
        <v>30</v>
      </c>
      <c r="Z1042" t="s">
        <v>29</v>
      </c>
      <c r="AA1042" t="s">
        <v>29</v>
      </c>
      <c r="AB1042" t="s">
        <v>32</v>
      </c>
    </row>
    <row r="1043" spans="1:28" outlineLevel="1" x14ac:dyDescent="0.45">
      <c r="A1043">
        <v>5251299000</v>
      </c>
      <c r="B1043" s="1">
        <v>44337</v>
      </c>
      <c r="C1043" t="s">
        <v>2337</v>
      </c>
      <c r="D1043" t="s">
        <v>2338</v>
      </c>
      <c r="E1043" t="s">
        <v>135</v>
      </c>
      <c r="F1043" t="s">
        <v>5651</v>
      </c>
      <c r="G1043" t="s">
        <v>5755</v>
      </c>
      <c r="H1043" s="9">
        <v>6201</v>
      </c>
      <c r="J1043" t="s">
        <v>28</v>
      </c>
      <c r="K1043" t="s">
        <v>29</v>
      </c>
      <c r="L1043" t="s">
        <v>88</v>
      </c>
      <c r="M1043" t="s">
        <v>30</v>
      </c>
      <c r="N1043" t="s">
        <v>30</v>
      </c>
      <c r="O1043" t="s">
        <v>30</v>
      </c>
      <c r="P1043" t="s">
        <v>30</v>
      </c>
      <c r="Q1043" t="s">
        <v>30</v>
      </c>
      <c r="R1043" t="s">
        <v>30</v>
      </c>
      <c r="S1043" t="s">
        <v>30</v>
      </c>
      <c r="T1043" t="s">
        <v>30</v>
      </c>
      <c r="U1043" t="s">
        <v>30</v>
      </c>
      <c r="V1043" t="s">
        <v>30</v>
      </c>
      <c r="W1043" t="s">
        <v>31</v>
      </c>
      <c r="X1043" t="s">
        <v>29</v>
      </c>
      <c r="Y1043" t="s">
        <v>30</v>
      </c>
      <c r="Z1043" t="s">
        <v>29</v>
      </c>
      <c r="AA1043" t="s">
        <v>30</v>
      </c>
      <c r="AB1043" t="s">
        <v>32</v>
      </c>
    </row>
    <row r="1044" spans="1:28" outlineLevel="1" x14ac:dyDescent="0.45">
      <c r="A1044">
        <v>7871918904</v>
      </c>
      <c r="B1044" s="1">
        <v>44327</v>
      </c>
      <c r="C1044" t="s">
        <v>3858</v>
      </c>
      <c r="D1044" t="s">
        <v>3859</v>
      </c>
      <c r="E1044" t="s">
        <v>135</v>
      </c>
      <c r="F1044" t="s">
        <v>5651</v>
      </c>
      <c r="G1044" t="s">
        <v>5662</v>
      </c>
      <c r="H1044" s="9">
        <v>5103.66</v>
      </c>
      <c r="J1044" t="s">
        <v>28</v>
      </c>
      <c r="K1044" t="s">
        <v>30</v>
      </c>
      <c r="L1044" t="s">
        <v>96</v>
      </c>
      <c r="M1044" t="s">
        <v>29</v>
      </c>
      <c r="N1044" t="s">
        <v>29</v>
      </c>
      <c r="O1044" t="s">
        <v>29</v>
      </c>
      <c r="P1044" t="s">
        <v>29</v>
      </c>
      <c r="Q1044" t="s">
        <v>30</v>
      </c>
      <c r="R1044" t="s">
        <v>30</v>
      </c>
      <c r="S1044" t="s">
        <v>30</v>
      </c>
      <c r="T1044" t="s">
        <v>30</v>
      </c>
      <c r="U1044" t="s">
        <v>30</v>
      </c>
      <c r="V1044" t="s">
        <v>30</v>
      </c>
      <c r="W1044" t="s">
        <v>31</v>
      </c>
      <c r="X1044" t="s">
        <v>29</v>
      </c>
      <c r="Y1044" t="s">
        <v>29</v>
      </c>
      <c r="Z1044" t="s">
        <v>29</v>
      </c>
      <c r="AA1044" t="s">
        <v>30</v>
      </c>
      <c r="AB1044" t="s">
        <v>39</v>
      </c>
    </row>
    <row r="1045" spans="1:28" outlineLevel="1" x14ac:dyDescent="0.45">
      <c r="A1045">
        <v>7648528902</v>
      </c>
      <c r="B1045" s="1">
        <v>44323</v>
      </c>
      <c r="C1045" t="s">
        <v>3683</v>
      </c>
      <c r="D1045" t="s">
        <v>3684</v>
      </c>
      <c r="E1045" t="s">
        <v>135</v>
      </c>
      <c r="F1045" t="s">
        <v>5651</v>
      </c>
      <c r="G1045" t="s">
        <v>5661</v>
      </c>
      <c r="H1045" s="9">
        <v>4164.96</v>
      </c>
      <c r="J1045" t="s">
        <v>28</v>
      </c>
      <c r="K1045" t="s">
        <v>29</v>
      </c>
      <c r="L1045" t="s">
        <v>96</v>
      </c>
      <c r="M1045" t="s">
        <v>29</v>
      </c>
      <c r="N1045" t="s">
        <v>29</v>
      </c>
      <c r="O1045" t="s">
        <v>29</v>
      </c>
      <c r="P1045" t="s">
        <v>29</v>
      </c>
      <c r="Q1045" t="s">
        <v>29</v>
      </c>
      <c r="R1045" t="s">
        <v>29</v>
      </c>
      <c r="S1045" t="s">
        <v>30</v>
      </c>
      <c r="T1045" t="s">
        <v>30</v>
      </c>
      <c r="U1045" t="s">
        <v>29</v>
      </c>
      <c r="V1045" t="s">
        <v>29</v>
      </c>
      <c r="W1045" t="s">
        <v>31</v>
      </c>
      <c r="X1045" t="s">
        <v>30</v>
      </c>
      <c r="Y1045" t="s">
        <v>30</v>
      </c>
      <c r="Z1045" t="s">
        <v>29</v>
      </c>
      <c r="AA1045" t="s">
        <v>29</v>
      </c>
      <c r="AB1045" t="s">
        <v>32</v>
      </c>
    </row>
    <row r="1046" spans="1:28" outlineLevel="1" x14ac:dyDescent="0.45">
      <c r="A1046">
        <v>9875979010</v>
      </c>
      <c r="B1046" s="1">
        <v>44351</v>
      </c>
      <c r="C1046" t="s">
        <v>5210</v>
      </c>
      <c r="D1046" t="s">
        <v>5211</v>
      </c>
      <c r="E1046" t="s">
        <v>4186</v>
      </c>
      <c r="F1046" t="s">
        <v>5651</v>
      </c>
      <c r="G1046" t="s">
        <v>6023</v>
      </c>
      <c r="H1046" s="9">
        <v>155683</v>
      </c>
      <c r="J1046" t="s">
        <v>42</v>
      </c>
      <c r="K1046" t="s">
        <v>29</v>
      </c>
      <c r="L1046" t="s">
        <v>150</v>
      </c>
      <c r="M1046" t="s">
        <v>30</v>
      </c>
      <c r="N1046" t="s">
        <v>29</v>
      </c>
      <c r="O1046" t="s">
        <v>29</v>
      </c>
      <c r="P1046" t="s">
        <v>30</v>
      </c>
      <c r="Q1046" t="s">
        <v>30</v>
      </c>
      <c r="R1046" t="s">
        <v>30</v>
      </c>
      <c r="S1046" t="s">
        <v>30</v>
      </c>
      <c r="T1046" t="s">
        <v>29</v>
      </c>
      <c r="U1046" t="s">
        <v>30</v>
      </c>
      <c r="V1046" t="s">
        <v>30</v>
      </c>
      <c r="W1046" t="s">
        <v>33</v>
      </c>
      <c r="X1046" t="s">
        <v>30</v>
      </c>
      <c r="Y1046" t="s">
        <v>29</v>
      </c>
      <c r="Z1046" t="s">
        <v>29</v>
      </c>
      <c r="AA1046" t="s">
        <v>29</v>
      </c>
      <c r="AB1046" t="s">
        <v>32</v>
      </c>
    </row>
    <row r="1047" spans="1:28" outlineLevel="1" x14ac:dyDescent="0.45">
      <c r="A1047">
        <v>8033939008</v>
      </c>
      <c r="B1047" s="1">
        <v>44342</v>
      </c>
      <c r="C1047" t="s">
        <v>4184</v>
      </c>
      <c r="D1047" t="s">
        <v>4185</v>
      </c>
      <c r="E1047" t="s">
        <v>4186</v>
      </c>
      <c r="F1047" t="s">
        <v>5651</v>
      </c>
      <c r="G1047" t="s">
        <v>6023</v>
      </c>
      <c r="H1047" s="9">
        <v>81618</v>
      </c>
      <c r="J1047" t="s">
        <v>42</v>
      </c>
      <c r="K1047" t="s">
        <v>29</v>
      </c>
      <c r="L1047" t="s">
        <v>150</v>
      </c>
      <c r="M1047" t="s">
        <v>29</v>
      </c>
      <c r="N1047" t="s">
        <v>29</v>
      </c>
      <c r="O1047" t="s">
        <v>29</v>
      </c>
      <c r="P1047" t="s">
        <v>30</v>
      </c>
      <c r="Q1047" t="s">
        <v>30</v>
      </c>
      <c r="R1047" t="s">
        <v>30</v>
      </c>
      <c r="S1047" t="s">
        <v>29</v>
      </c>
      <c r="T1047" t="s">
        <v>29</v>
      </c>
      <c r="U1047" t="s">
        <v>30</v>
      </c>
      <c r="V1047" t="s">
        <v>30</v>
      </c>
      <c r="W1047" t="s">
        <v>33</v>
      </c>
      <c r="X1047" t="s">
        <v>30</v>
      </c>
      <c r="Y1047" t="s">
        <v>29</v>
      </c>
      <c r="Z1047" t="s">
        <v>29</v>
      </c>
      <c r="AA1047" t="s">
        <v>30</v>
      </c>
      <c r="AB1047" t="s">
        <v>45</v>
      </c>
    </row>
    <row r="1048" spans="1:28" outlineLevel="1" x14ac:dyDescent="0.45">
      <c r="A1048">
        <v>8972739005</v>
      </c>
      <c r="B1048" s="1">
        <v>44345</v>
      </c>
      <c r="C1048" t="s">
        <v>5094</v>
      </c>
      <c r="D1048" t="s">
        <v>5095</v>
      </c>
      <c r="E1048" t="s">
        <v>5096</v>
      </c>
      <c r="F1048" t="s">
        <v>5651</v>
      </c>
      <c r="G1048" t="s">
        <v>6051</v>
      </c>
      <c r="H1048" s="9">
        <v>49933.65</v>
      </c>
      <c r="J1048" t="s">
        <v>42</v>
      </c>
      <c r="K1048" t="s">
        <v>30</v>
      </c>
      <c r="L1048" t="s">
        <v>127</v>
      </c>
      <c r="M1048" t="s">
        <v>30</v>
      </c>
      <c r="N1048" t="s">
        <v>30</v>
      </c>
      <c r="O1048" t="s">
        <v>30</v>
      </c>
      <c r="P1048" t="s">
        <v>30</v>
      </c>
      <c r="Q1048" t="s">
        <v>30</v>
      </c>
      <c r="R1048" t="s">
        <v>30</v>
      </c>
      <c r="S1048" t="s">
        <v>30</v>
      </c>
      <c r="T1048" t="s">
        <v>30</v>
      </c>
      <c r="U1048" t="s">
        <v>30</v>
      </c>
      <c r="V1048" t="s">
        <v>30</v>
      </c>
      <c r="W1048" t="s">
        <v>31</v>
      </c>
      <c r="X1048" t="s">
        <v>30</v>
      </c>
      <c r="Y1048" t="s">
        <v>29</v>
      </c>
      <c r="Z1048" t="s">
        <v>29</v>
      </c>
      <c r="AA1048" t="s">
        <v>29</v>
      </c>
      <c r="AB1048" t="s">
        <v>1586</v>
      </c>
    </row>
    <row r="1049" spans="1:28" outlineLevel="1" x14ac:dyDescent="0.45">
      <c r="A1049">
        <v>8015259001</v>
      </c>
      <c r="B1049" s="1">
        <v>44342</v>
      </c>
      <c r="C1049" t="s">
        <v>4092</v>
      </c>
      <c r="D1049" t="s">
        <v>4093</v>
      </c>
      <c r="E1049" t="s">
        <v>331</v>
      </c>
      <c r="F1049" t="s">
        <v>5651</v>
      </c>
      <c r="G1049" t="s">
        <v>5698</v>
      </c>
      <c r="H1049" s="9">
        <v>146662</v>
      </c>
      <c r="J1049" t="s">
        <v>42</v>
      </c>
      <c r="K1049" t="s">
        <v>29</v>
      </c>
      <c r="L1049" t="s">
        <v>150</v>
      </c>
      <c r="M1049" t="s">
        <v>29</v>
      </c>
      <c r="N1049" t="s">
        <v>29</v>
      </c>
      <c r="O1049" t="s">
        <v>29</v>
      </c>
      <c r="P1049" t="s">
        <v>29</v>
      </c>
      <c r="Q1049" t="s">
        <v>29</v>
      </c>
      <c r="R1049" t="s">
        <v>29</v>
      </c>
      <c r="S1049" t="s">
        <v>30</v>
      </c>
      <c r="T1049" t="s">
        <v>30</v>
      </c>
      <c r="U1049" t="s">
        <v>29</v>
      </c>
      <c r="V1049" t="s">
        <v>30</v>
      </c>
      <c r="W1049" t="s">
        <v>33</v>
      </c>
      <c r="X1049" t="s">
        <v>29</v>
      </c>
      <c r="Y1049" t="s">
        <v>30</v>
      </c>
      <c r="Z1049" t="s">
        <v>29</v>
      </c>
      <c r="AA1049" t="s">
        <v>29</v>
      </c>
      <c r="AB1049" t="s">
        <v>32</v>
      </c>
    </row>
    <row r="1050" spans="1:28" outlineLevel="1" x14ac:dyDescent="0.45">
      <c r="A1050">
        <v>1088079005</v>
      </c>
      <c r="B1050" s="1">
        <v>44329</v>
      </c>
      <c r="C1050" t="s">
        <v>329</v>
      </c>
      <c r="D1050" t="s">
        <v>330</v>
      </c>
      <c r="E1050" t="s">
        <v>331</v>
      </c>
      <c r="F1050" t="s">
        <v>5651</v>
      </c>
      <c r="G1050" t="s">
        <v>5698</v>
      </c>
      <c r="H1050" s="9">
        <v>139865</v>
      </c>
      <c r="J1050" t="s">
        <v>42</v>
      </c>
      <c r="K1050" t="s">
        <v>29</v>
      </c>
      <c r="L1050" t="s">
        <v>150</v>
      </c>
      <c r="M1050" t="s">
        <v>29</v>
      </c>
      <c r="N1050" t="s">
        <v>30</v>
      </c>
      <c r="O1050" t="s">
        <v>29</v>
      </c>
      <c r="P1050" t="s">
        <v>30</v>
      </c>
      <c r="Q1050" t="s">
        <v>30</v>
      </c>
      <c r="R1050" t="s">
        <v>30</v>
      </c>
      <c r="S1050" t="s">
        <v>30</v>
      </c>
      <c r="T1050" t="s">
        <v>30</v>
      </c>
      <c r="U1050" t="s">
        <v>30</v>
      </c>
      <c r="V1050" t="s">
        <v>30</v>
      </c>
      <c r="W1050" t="s">
        <v>31</v>
      </c>
      <c r="X1050" t="s">
        <v>29</v>
      </c>
      <c r="Y1050" t="s">
        <v>29</v>
      </c>
      <c r="Z1050" t="s">
        <v>29</v>
      </c>
      <c r="AA1050" t="s">
        <v>30</v>
      </c>
      <c r="AB1050" t="s">
        <v>100</v>
      </c>
    </row>
    <row r="1051" spans="1:28" outlineLevel="1" x14ac:dyDescent="0.45">
      <c r="A1051">
        <v>2709309000</v>
      </c>
      <c r="B1051" s="1">
        <v>44334</v>
      </c>
      <c r="C1051" t="s">
        <v>1368</v>
      </c>
      <c r="D1051" t="s">
        <v>1369</v>
      </c>
      <c r="E1051" t="s">
        <v>331</v>
      </c>
      <c r="F1051" t="s">
        <v>5651</v>
      </c>
      <c r="G1051" t="s">
        <v>5698</v>
      </c>
      <c r="H1051" s="9">
        <v>124943.15</v>
      </c>
      <c r="J1051" t="s">
        <v>42</v>
      </c>
      <c r="K1051" t="s">
        <v>29</v>
      </c>
      <c r="L1051" t="s">
        <v>150</v>
      </c>
      <c r="M1051" t="s">
        <v>29</v>
      </c>
      <c r="N1051" t="s">
        <v>29</v>
      </c>
      <c r="O1051" t="s">
        <v>29</v>
      </c>
      <c r="P1051" t="s">
        <v>30</v>
      </c>
      <c r="Q1051" t="s">
        <v>30</v>
      </c>
      <c r="R1051" t="s">
        <v>30</v>
      </c>
      <c r="S1051" t="s">
        <v>30</v>
      </c>
      <c r="T1051" t="s">
        <v>30</v>
      </c>
      <c r="U1051" t="s">
        <v>30</v>
      </c>
      <c r="V1051" t="s">
        <v>30</v>
      </c>
      <c r="W1051" t="s">
        <v>31</v>
      </c>
      <c r="X1051" t="s">
        <v>29</v>
      </c>
      <c r="Y1051" t="s">
        <v>29</v>
      </c>
      <c r="Z1051" t="s">
        <v>29</v>
      </c>
      <c r="AA1051" t="s">
        <v>30</v>
      </c>
      <c r="AB1051" t="s">
        <v>32</v>
      </c>
    </row>
    <row r="1052" spans="1:28" outlineLevel="1" x14ac:dyDescent="0.45">
      <c r="A1052">
        <v>7592438910</v>
      </c>
      <c r="B1052" s="1">
        <v>44323</v>
      </c>
      <c r="C1052" t="s">
        <v>3349</v>
      </c>
      <c r="D1052" t="s">
        <v>1326</v>
      </c>
      <c r="E1052" t="s">
        <v>331</v>
      </c>
      <c r="F1052" t="s">
        <v>5651</v>
      </c>
      <c r="G1052" t="s">
        <v>5698</v>
      </c>
      <c r="H1052" s="9">
        <v>19144</v>
      </c>
      <c r="J1052" t="s">
        <v>42</v>
      </c>
      <c r="K1052" t="s">
        <v>30</v>
      </c>
      <c r="L1052" t="s">
        <v>150</v>
      </c>
      <c r="M1052" t="s">
        <v>29</v>
      </c>
      <c r="N1052" t="s">
        <v>30</v>
      </c>
      <c r="O1052" t="s">
        <v>30</v>
      </c>
      <c r="P1052" t="s">
        <v>30</v>
      </c>
      <c r="Q1052" t="s">
        <v>29</v>
      </c>
      <c r="R1052" t="s">
        <v>30</v>
      </c>
      <c r="S1052" t="s">
        <v>29</v>
      </c>
      <c r="T1052" t="s">
        <v>30</v>
      </c>
      <c r="U1052" t="s">
        <v>30</v>
      </c>
      <c r="V1052" t="s">
        <v>30</v>
      </c>
      <c r="W1052" t="s">
        <v>31</v>
      </c>
      <c r="X1052" t="s">
        <v>29</v>
      </c>
      <c r="Y1052" t="s">
        <v>30</v>
      </c>
      <c r="Z1052" t="s">
        <v>29</v>
      </c>
      <c r="AA1052" t="s">
        <v>30</v>
      </c>
      <c r="AB1052" t="s">
        <v>32</v>
      </c>
    </row>
    <row r="1053" spans="1:28" outlineLevel="1" x14ac:dyDescent="0.45">
      <c r="A1053">
        <v>7655388906</v>
      </c>
      <c r="B1053" s="1">
        <v>44323</v>
      </c>
      <c r="C1053" t="s">
        <v>3732</v>
      </c>
      <c r="D1053" t="s">
        <v>3733</v>
      </c>
      <c r="E1053" t="s">
        <v>2896</v>
      </c>
      <c r="F1053" t="s">
        <v>5651</v>
      </c>
      <c r="G1053" t="s">
        <v>5970</v>
      </c>
      <c r="H1053" s="9">
        <v>135122</v>
      </c>
      <c r="J1053" t="s">
        <v>42</v>
      </c>
      <c r="K1053" t="s">
        <v>29</v>
      </c>
      <c r="L1053" t="s">
        <v>77</v>
      </c>
      <c r="M1053" t="s">
        <v>29</v>
      </c>
      <c r="N1053" t="s">
        <v>30</v>
      </c>
      <c r="O1053" t="s">
        <v>29</v>
      </c>
      <c r="P1053" t="s">
        <v>29</v>
      </c>
      <c r="Q1053" t="s">
        <v>30</v>
      </c>
      <c r="R1053" t="s">
        <v>30</v>
      </c>
      <c r="S1053" t="s">
        <v>30</v>
      </c>
      <c r="T1053" t="s">
        <v>30</v>
      </c>
      <c r="U1053" t="s">
        <v>29</v>
      </c>
      <c r="V1053" t="s">
        <v>30</v>
      </c>
      <c r="W1053" t="s">
        <v>31</v>
      </c>
      <c r="X1053" t="s">
        <v>29</v>
      </c>
      <c r="Y1053" t="s">
        <v>29</v>
      </c>
      <c r="Z1053" t="s">
        <v>29</v>
      </c>
      <c r="AA1053" t="s">
        <v>30</v>
      </c>
      <c r="AB1053" t="s">
        <v>32</v>
      </c>
    </row>
    <row r="1054" spans="1:28" outlineLevel="1" x14ac:dyDescent="0.45">
      <c r="A1054">
        <v>7541408901</v>
      </c>
      <c r="B1054" s="1">
        <v>44323</v>
      </c>
      <c r="C1054" t="s">
        <v>2894</v>
      </c>
      <c r="D1054" t="s">
        <v>2895</v>
      </c>
      <c r="E1054" t="s">
        <v>2896</v>
      </c>
      <c r="F1054" t="s">
        <v>5651</v>
      </c>
      <c r="G1054" t="s">
        <v>5970</v>
      </c>
      <c r="H1054" s="9">
        <v>134966</v>
      </c>
      <c r="J1054" t="s">
        <v>42</v>
      </c>
      <c r="K1054" t="s">
        <v>30</v>
      </c>
      <c r="L1054" t="s">
        <v>77</v>
      </c>
      <c r="M1054" t="s">
        <v>29</v>
      </c>
      <c r="N1054" t="s">
        <v>29</v>
      </c>
      <c r="O1054" t="s">
        <v>29</v>
      </c>
      <c r="P1054" t="s">
        <v>29</v>
      </c>
      <c r="Q1054" t="s">
        <v>30</v>
      </c>
      <c r="R1054" t="s">
        <v>30</v>
      </c>
      <c r="S1054" t="s">
        <v>30</v>
      </c>
      <c r="T1054" t="s">
        <v>30</v>
      </c>
      <c r="U1054" t="s">
        <v>29</v>
      </c>
      <c r="V1054" t="s">
        <v>30</v>
      </c>
      <c r="W1054" t="s">
        <v>33</v>
      </c>
      <c r="X1054" t="s">
        <v>29</v>
      </c>
      <c r="Y1054" t="s">
        <v>29</v>
      </c>
      <c r="Z1054" t="s">
        <v>30</v>
      </c>
      <c r="AA1054" t="s">
        <v>30</v>
      </c>
      <c r="AB1054" t="s">
        <v>32</v>
      </c>
    </row>
    <row r="1055" spans="1:28" outlineLevel="1" x14ac:dyDescent="0.45">
      <c r="A1055">
        <v>8960239000</v>
      </c>
      <c r="B1055" s="1">
        <v>44345</v>
      </c>
      <c r="C1055" t="s">
        <v>5023</v>
      </c>
      <c r="D1055" t="s">
        <v>5024</v>
      </c>
      <c r="E1055" t="s">
        <v>2896</v>
      </c>
      <c r="F1055" t="s">
        <v>5651</v>
      </c>
      <c r="G1055" t="s">
        <v>5970</v>
      </c>
      <c r="H1055" s="9">
        <v>52076</v>
      </c>
      <c r="J1055" t="s">
        <v>42</v>
      </c>
      <c r="K1055" t="s">
        <v>30</v>
      </c>
      <c r="L1055" t="s">
        <v>77</v>
      </c>
      <c r="M1055" t="s">
        <v>29</v>
      </c>
      <c r="N1055" t="s">
        <v>29</v>
      </c>
      <c r="O1055" t="s">
        <v>29</v>
      </c>
      <c r="P1055" t="s">
        <v>29</v>
      </c>
      <c r="Q1055" t="s">
        <v>30</v>
      </c>
      <c r="R1055" t="s">
        <v>29</v>
      </c>
      <c r="S1055" t="s">
        <v>30</v>
      </c>
      <c r="T1055" t="s">
        <v>30</v>
      </c>
      <c r="U1055" t="s">
        <v>30</v>
      </c>
      <c r="V1055" t="s">
        <v>30</v>
      </c>
      <c r="W1055" t="s">
        <v>33</v>
      </c>
      <c r="X1055" t="s">
        <v>29</v>
      </c>
      <c r="Y1055" t="s">
        <v>29</v>
      </c>
      <c r="Z1055" t="s">
        <v>29</v>
      </c>
      <c r="AA1055" t="s">
        <v>29</v>
      </c>
      <c r="AB1055" t="s">
        <v>32</v>
      </c>
    </row>
    <row r="1056" spans="1:28" outlineLevel="1" x14ac:dyDescent="0.45">
      <c r="A1056">
        <v>7894278905</v>
      </c>
      <c r="B1056" s="1">
        <v>44327</v>
      </c>
      <c r="C1056" t="s">
        <v>3973</v>
      </c>
      <c r="D1056" t="s">
        <v>3974</v>
      </c>
      <c r="E1056" t="s">
        <v>287</v>
      </c>
      <c r="F1056" t="s">
        <v>5651</v>
      </c>
      <c r="G1056" t="s">
        <v>5685</v>
      </c>
      <c r="H1056" s="9">
        <v>334179.89</v>
      </c>
      <c r="J1056" t="s">
        <v>42</v>
      </c>
      <c r="K1056" t="s">
        <v>30</v>
      </c>
      <c r="L1056" t="s">
        <v>77</v>
      </c>
      <c r="M1056" t="s">
        <v>30</v>
      </c>
      <c r="N1056" t="s">
        <v>30</v>
      </c>
      <c r="O1056" t="s">
        <v>30</v>
      </c>
      <c r="P1056" t="s">
        <v>30</v>
      </c>
      <c r="Q1056" t="s">
        <v>30</v>
      </c>
      <c r="R1056" t="s">
        <v>30</v>
      </c>
      <c r="S1056" t="s">
        <v>30</v>
      </c>
      <c r="T1056" t="s">
        <v>30</v>
      </c>
      <c r="U1056" t="s">
        <v>30</v>
      </c>
      <c r="V1056" t="s">
        <v>30</v>
      </c>
      <c r="W1056" t="s">
        <v>40</v>
      </c>
      <c r="X1056" t="s">
        <v>30</v>
      </c>
      <c r="Y1056" t="s">
        <v>29</v>
      </c>
      <c r="Z1056" t="s">
        <v>29</v>
      </c>
      <c r="AA1056" t="s">
        <v>30</v>
      </c>
      <c r="AB1056" t="s">
        <v>32</v>
      </c>
    </row>
    <row r="1057" spans="1:28" outlineLevel="1" x14ac:dyDescent="0.45">
      <c r="A1057">
        <v>7633758909</v>
      </c>
      <c r="B1057" s="1">
        <v>44323</v>
      </c>
      <c r="C1057" t="s">
        <v>3599</v>
      </c>
      <c r="D1057" t="s">
        <v>3600</v>
      </c>
      <c r="E1057" t="s">
        <v>287</v>
      </c>
      <c r="F1057" t="s">
        <v>5651</v>
      </c>
      <c r="G1057" t="s">
        <v>5685</v>
      </c>
      <c r="H1057" s="9">
        <v>284380</v>
      </c>
      <c r="I1057" t="s">
        <v>217</v>
      </c>
      <c r="J1057" t="s">
        <v>42</v>
      </c>
      <c r="K1057" t="s">
        <v>29</v>
      </c>
      <c r="L1057" t="s">
        <v>77</v>
      </c>
      <c r="M1057" t="s">
        <v>30</v>
      </c>
      <c r="N1057" t="s">
        <v>30</v>
      </c>
      <c r="O1057" t="s">
        <v>29</v>
      </c>
      <c r="P1057" t="s">
        <v>30</v>
      </c>
      <c r="Q1057" t="s">
        <v>30</v>
      </c>
      <c r="R1057" t="s">
        <v>30</v>
      </c>
      <c r="S1057" t="s">
        <v>30</v>
      </c>
      <c r="T1057" t="s">
        <v>30</v>
      </c>
      <c r="U1057" t="s">
        <v>30</v>
      </c>
      <c r="V1057" t="s">
        <v>30</v>
      </c>
      <c r="W1057" t="s">
        <v>33</v>
      </c>
      <c r="X1057" t="s">
        <v>30</v>
      </c>
      <c r="Y1057" t="s">
        <v>29</v>
      </c>
      <c r="Z1057" t="s">
        <v>29</v>
      </c>
      <c r="AA1057" t="s">
        <v>30</v>
      </c>
      <c r="AB1057" t="s">
        <v>32</v>
      </c>
    </row>
    <row r="1058" spans="1:28" outlineLevel="1" x14ac:dyDescent="0.45">
      <c r="A1058">
        <v>2744539005</v>
      </c>
      <c r="B1058" s="1">
        <v>44334</v>
      </c>
      <c r="C1058" t="s">
        <v>1528</v>
      </c>
      <c r="D1058" t="s">
        <v>1529</v>
      </c>
      <c r="E1058" t="s">
        <v>287</v>
      </c>
      <c r="F1058" t="s">
        <v>5651</v>
      </c>
      <c r="G1058" t="s">
        <v>5685</v>
      </c>
      <c r="H1058" s="9">
        <v>194707.82</v>
      </c>
      <c r="J1058" t="s">
        <v>42</v>
      </c>
      <c r="K1058" t="s">
        <v>30</v>
      </c>
      <c r="L1058" t="s">
        <v>77</v>
      </c>
      <c r="M1058" t="s">
        <v>29</v>
      </c>
      <c r="N1058" t="s">
        <v>29</v>
      </c>
      <c r="O1058" t="s">
        <v>29</v>
      </c>
      <c r="P1058" t="s">
        <v>29</v>
      </c>
      <c r="Q1058" t="s">
        <v>29</v>
      </c>
      <c r="R1058" t="s">
        <v>29</v>
      </c>
      <c r="S1058" t="s">
        <v>30</v>
      </c>
      <c r="T1058" t="s">
        <v>29</v>
      </c>
      <c r="U1058" t="s">
        <v>29</v>
      </c>
      <c r="V1058" t="s">
        <v>29</v>
      </c>
      <c r="W1058" t="s">
        <v>33</v>
      </c>
      <c r="X1058" t="s">
        <v>30</v>
      </c>
      <c r="Y1058" t="s">
        <v>29</v>
      </c>
      <c r="Z1058" t="s">
        <v>29</v>
      </c>
      <c r="AA1058" t="s">
        <v>30</v>
      </c>
      <c r="AB1058" t="s">
        <v>144</v>
      </c>
    </row>
    <row r="1059" spans="1:28" outlineLevel="1" x14ac:dyDescent="0.45">
      <c r="A1059">
        <v>6592709006</v>
      </c>
      <c r="B1059" s="1">
        <v>44338</v>
      </c>
      <c r="C1059" t="s">
        <v>2354</v>
      </c>
      <c r="D1059" t="s">
        <v>2355</v>
      </c>
      <c r="E1059" t="s">
        <v>287</v>
      </c>
      <c r="F1059" t="s">
        <v>5651</v>
      </c>
      <c r="G1059" t="s">
        <v>5685</v>
      </c>
      <c r="H1059" s="9">
        <v>174587</v>
      </c>
      <c r="J1059" t="s">
        <v>42</v>
      </c>
      <c r="K1059" t="s">
        <v>29</v>
      </c>
      <c r="L1059" t="s">
        <v>77</v>
      </c>
      <c r="M1059" t="s">
        <v>29</v>
      </c>
      <c r="N1059" t="s">
        <v>30</v>
      </c>
      <c r="O1059" t="s">
        <v>30</v>
      </c>
      <c r="P1059" t="s">
        <v>30</v>
      </c>
      <c r="Q1059" t="s">
        <v>30</v>
      </c>
      <c r="R1059" t="s">
        <v>30</v>
      </c>
      <c r="S1059" t="s">
        <v>30</v>
      </c>
      <c r="T1059" t="s">
        <v>30</v>
      </c>
      <c r="U1059" t="s">
        <v>30</v>
      </c>
      <c r="V1059" t="s">
        <v>30</v>
      </c>
      <c r="W1059" t="s">
        <v>31</v>
      </c>
      <c r="X1059" t="s">
        <v>30</v>
      </c>
      <c r="Y1059" t="s">
        <v>30</v>
      </c>
      <c r="Z1059" t="s">
        <v>29</v>
      </c>
      <c r="AA1059" t="s">
        <v>29</v>
      </c>
      <c r="AB1059" t="s">
        <v>32</v>
      </c>
    </row>
    <row r="1060" spans="1:28" outlineLevel="1" x14ac:dyDescent="0.45">
      <c r="A1060">
        <v>1077149007</v>
      </c>
      <c r="B1060" s="1">
        <v>44328</v>
      </c>
      <c r="C1060" t="s">
        <v>285</v>
      </c>
      <c r="D1060" t="s">
        <v>286</v>
      </c>
      <c r="E1060" t="s">
        <v>287</v>
      </c>
      <c r="F1060" t="s">
        <v>5651</v>
      </c>
      <c r="G1060" t="s">
        <v>5685</v>
      </c>
      <c r="H1060" s="9">
        <v>75770.91</v>
      </c>
      <c r="J1060" t="s">
        <v>42</v>
      </c>
      <c r="K1060" t="s">
        <v>30</v>
      </c>
      <c r="L1060" t="s">
        <v>77</v>
      </c>
      <c r="M1060" t="s">
        <v>29</v>
      </c>
      <c r="N1060" t="s">
        <v>29</v>
      </c>
      <c r="O1060" t="s">
        <v>29</v>
      </c>
      <c r="P1060" t="s">
        <v>29</v>
      </c>
      <c r="Q1060" t="s">
        <v>30</v>
      </c>
      <c r="R1060" t="s">
        <v>30</v>
      </c>
      <c r="S1060" t="s">
        <v>30</v>
      </c>
      <c r="T1060" t="s">
        <v>30</v>
      </c>
      <c r="U1060" t="s">
        <v>29</v>
      </c>
      <c r="V1060" t="s">
        <v>30</v>
      </c>
      <c r="W1060" t="s">
        <v>31</v>
      </c>
      <c r="X1060" t="s">
        <v>30</v>
      </c>
      <c r="Y1060" t="s">
        <v>29</v>
      </c>
      <c r="Z1060" t="s">
        <v>29</v>
      </c>
      <c r="AA1060" t="s">
        <v>30</v>
      </c>
      <c r="AB1060" t="s">
        <v>32</v>
      </c>
    </row>
    <row r="1061" spans="1:28" outlineLevel="1" x14ac:dyDescent="0.45">
      <c r="A1061">
        <v>7563618906</v>
      </c>
      <c r="B1061" s="1">
        <v>44323</v>
      </c>
      <c r="C1061" t="s">
        <v>3162</v>
      </c>
      <c r="D1061" t="s">
        <v>3163</v>
      </c>
      <c r="E1061" t="s">
        <v>287</v>
      </c>
      <c r="F1061" t="s">
        <v>5651</v>
      </c>
      <c r="G1061" t="s">
        <v>5685</v>
      </c>
      <c r="H1061" s="9">
        <v>74760.399999999994</v>
      </c>
      <c r="J1061" t="s">
        <v>42</v>
      </c>
      <c r="K1061" t="s">
        <v>30</v>
      </c>
      <c r="L1061" t="s">
        <v>77</v>
      </c>
      <c r="M1061" t="s">
        <v>30</v>
      </c>
      <c r="N1061" t="s">
        <v>29</v>
      </c>
      <c r="O1061" t="s">
        <v>29</v>
      </c>
      <c r="P1061" t="s">
        <v>29</v>
      </c>
      <c r="Q1061" t="s">
        <v>29</v>
      </c>
      <c r="R1061" t="s">
        <v>29</v>
      </c>
      <c r="S1061" t="s">
        <v>29</v>
      </c>
      <c r="T1061" t="s">
        <v>30</v>
      </c>
      <c r="U1061" t="s">
        <v>29</v>
      </c>
      <c r="V1061" t="s">
        <v>30</v>
      </c>
      <c r="W1061" t="s">
        <v>40</v>
      </c>
      <c r="X1061" t="s">
        <v>30</v>
      </c>
      <c r="Y1061" t="s">
        <v>30</v>
      </c>
      <c r="Z1061" t="s">
        <v>29</v>
      </c>
      <c r="AA1061" t="s">
        <v>30</v>
      </c>
      <c r="AB1061" t="s">
        <v>47</v>
      </c>
    </row>
    <row r="1062" spans="1:28" outlineLevel="1" x14ac:dyDescent="0.45">
      <c r="A1062">
        <v>7537839001</v>
      </c>
      <c r="B1062" s="1">
        <v>44341</v>
      </c>
      <c r="C1062" t="s">
        <v>2858</v>
      </c>
      <c r="D1062" t="s">
        <v>2859</v>
      </c>
      <c r="E1062" t="s">
        <v>287</v>
      </c>
      <c r="F1062" t="s">
        <v>5651</v>
      </c>
      <c r="G1062" t="s">
        <v>5685</v>
      </c>
      <c r="H1062" s="9">
        <v>66576.55</v>
      </c>
      <c r="J1062" t="s">
        <v>42</v>
      </c>
      <c r="K1062" t="s">
        <v>30</v>
      </c>
      <c r="L1062" t="s">
        <v>77</v>
      </c>
      <c r="M1062" t="s">
        <v>30</v>
      </c>
      <c r="N1062" t="s">
        <v>30</v>
      </c>
      <c r="O1062" t="s">
        <v>29</v>
      </c>
      <c r="P1062" t="s">
        <v>30</v>
      </c>
      <c r="Q1062" t="s">
        <v>30</v>
      </c>
      <c r="R1062" t="s">
        <v>30</v>
      </c>
      <c r="S1062" t="s">
        <v>30</v>
      </c>
      <c r="T1062" t="s">
        <v>30</v>
      </c>
      <c r="U1062" t="s">
        <v>30</v>
      </c>
      <c r="V1062" t="s">
        <v>30</v>
      </c>
      <c r="W1062" t="s">
        <v>31</v>
      </c>
      <c r="X1062" t="s">
        <v>30</v>
      </c>
      <c r="Y1062" t="s">
        <v>29</v>
      </c>
      <c r="Z1062" t="s">
        <v>29</v>
      </c>
      <c r="AA1062" t="s">
        <v>30</v>
      </c>
      <c r="AB1062" t="s">
        <v>32</v>
      </c>
    </row>
    <row r="1063" spans="1:28" outlineLevel="1" x14ac:dyDescent="0.45">
      <c r="A1063">
        <v>2477199004</v>
      </c>
      <c r="B1063" s="1">
        <v>44332</v>
      </c>
      <c r="C1063" t="s">
        <v>1110</v>
      </c>
      <c r="D1063" t="s">
        <v>1111</v>
      </c>
      <c r="E1063" t="s">
        <v>287</v>
      </c>
      <c r="F1063" t="s">
        <v>5651</v>
      </c>
      <c r="G1063" t="s">
        <v>5685</v>
      </c>
      <c r="H1063" s="9">
        <v>37118</v>
      </c>
      <c r="J1063" t="s">
        <v>42</v>
      </c>
      <c r="K1063" t="s">
        <v>30</v>
      </c>
      <c r="L1063" t="s">
        <v>77</v>
      </c>
      <c r="M1063" t="s">
        <v>29</v>
      </c>
      <c r="N1063" t="s">
        <v>29</v>
      </c>
      <c r="O1063" t="s">
        <v>29</v>
      </c>
      <c r="P1063" t="s">
        <v>30</v>
      </c>
      <c r="Q1063" t="s">
        <v>30</v>
      </c>
      <c r="R1063" t="s">
        <v>30</v>
      </c>
      <c r="S1063" t="s">
        <v>30</v>
      </c>
      <c r="T1063" t="s">
        <v>29</v>
      </c>
      <c r="U1063" t="s">
        <v>30</v>
      </c>
      <c r="V1063" t="s">
        <v>30</v>
      </c>
      <c r="W1063" t="s">
        <v>40</v>
      </c>
      <c r="X1063" t="s">
        <v>30</v>
      </c>
      <c r="Y1063" t="s">
        <v>30</v>
      </c>
      <c r="Z1063" t="s">
        <v>29</v>
      </c>
      <c r="AA1063" t="s">
        <v>29</v>
      </c>
      <c r="AB1063" t="s">
        <v>32</v>
      </c>
    </row>
    <row r="1064" spans="1:28" outlineLevel="1" x14ac:dyDescent="0.45">
      <c r="A1064">
        <v>3695139000</v>
      </c>
      <c r="B1064" s="1">
        <v>44335</v>
      </c>
      <c r="C1064" t="s">
        <v>1753</v>
      </c>
      <c r="D1064" t="s">
        <v>1754</v>
      </c>
      <c r="E1064" t="s">
        <v>287</v>
      </c>
      <c r="F1064" t="s">
        <v>5651</v>
      </c>
      <c r="G1064" t="s">
        <v>5685</v>
      </c>
      <c r="H1064" s="9">
        <v>31507.63</v>
      </c>
      <c r="J1064" t="s">
        <v>42</v>
      </c>
      <c r="K1064" t="s">
        <v>30</v>
      </c>
      <c r="L1064" t="s">
        <v>77</v>
      </c>
      <c r="M1064" t="s">
        <v>29</v>
      </c>
      <c r="N1064" t="s">
        <v>29</v>
      </c>
      <c r="O1064" t="s">
        <v>29</v>
      </c>
      <c r="P1064" t="s">
        <v>30</v>
      </c>
      <c r="Q1064" t="s">
        <v>29</v>
      </c>
      <c r="R1064" t="s">
        <v>29</v>
      </c>
      <c r="S1064" t="s">
        <v>30</v>
      </c>
      <c r="T1064" t="s">
        <v>30</v>
      </c>
      <c r="U1064" t="s">
        <v>30</v>
      </c>
      <c r="V1064" t="s">
        <v>30</v>
      </c>
      <c r="W1064" t="s">
        <v>31</v>
      </c>
      <c r="X1064" t="s">
        <v>30</v>
      </c>
      <c r="Y1064" t="s">
        <v>29</v>
      </c>
      <c r="Z1064" t="s">
        <v>30</v>
      </c>
      <c r="AA1064" t="s">
        <v>30</v>
      </c>
      <c r="AB1064" t="s">
        <v>366</v>
      </c>
    </row>
    <row r="1065" spans="1:28" outlineLevel="1" x14ac:dyDescent="0.45">
      <c r="A1065">
        <v>6592249010</v>
      </c>
      <c r="B1065" s="1">
        <v>44338</v>
      </c>
      <c r="C1065" t="s">
        <v>2352</v>
      </c>
      <c r="D1065" t="s">
        <v>2353</v>
      </c>
      <c r="E1065" t="s">
        <v>287</v>
      </c>
      <c r="F1065" t="s">
        <v>5651</v>
      </c>
      <c r="G1065" t="s">
        <v>5685</v>
      </c>
      <c r="H1065" s="9">
        <v>19736</v>
      </c>
      <c r="J1065" t="s">
        <v>42</v>
      </c>
      <c r="K1065" t="s">
        <v>29</v>
      </c>
      <c r="L1065" t="s">
        <v>77</v>
      </c>
      <c r="M1065" t="s">
        <v>29</v>
      </c>
      <c r="N1065" t="s">
        <v>29</v>
      </c>
      <c r="O1065" t="s">
        <v>29</v>
      </c>
      <c r="P1065" t="s">
        <v>30</v>
      </c>
      <c r="Q1065" t="s">
        <v>29</v>
      </c>
      <c r="R1065" t="s">
        <v>30</v>
      </c>
      <c r="S1065" t="s">
        <v>30</v>
      </c>
      <c r="T1065" t="s">
        <v>30</v>
      </c>
      <c r="U1065" t="s">
        <v>30</v>
      </c>
      <c r="V1065" t="s">
        <v>30</v>
      </c>
      <c r="W1065" t="s">
        <v>31</v>
      </c>
      <c r="X1065" t="s">
        <v>30</v>
      </c>
      <c r="Y1065" t="s">
        <v>29</v>
      </c>
      <c r="Z1065" t="s">
        <v>29</v>
      </c>
      <c r="AA1065" t="s">
        <v>30</v>
      </c>
      <c r="AB1065" t="s">
        <v>373</v>
      </c>
    </row>
    <row r="1066" spans="1:28" outlineLevel="1" x14ac:dyDescent="0.45">
      <c r="A1066">
        <v>7902698903</v>
      </c>
      <c r="B1066" s="1">
        <v>44327</v>
      </c>
      <c r="C1066" t="s">
        <v>4021</v>
      </c>
      <c r="D1066" t="s">
        <v>4022</v>
      </c>
      <c r="E1066" t="s">
        <v>548</v>
      </c>
      <c r="F1066" t="s">
        <v>5651</v>
      </c>
      <c r="G1066" t="s">
        <v>6020</v>
      </c>
      <c r="H1066" s="9">
        <v>131348</v>
      </c>
      <c r="J1066" t="s">
        <v>42</v>
      </c>
      <c r="K1066" t="s">
        <v>30</v>
      </c>
      <c r="L1066" t="s">
        <v>54</v>
      </c>
      <c r="M1066" t="s">
        <v>30</v>
      </c>
      <c r="N1066" t="s">
        <v>30</v>
      </c>
      <c r="O1066" t="s">
        <v>30</v>
      </c>
      <c r="P1066" t="s">
        <v>30</v>
      </c>
      <c r="Q1066" t="s">
        <v>30</v>
      </c>
      <c r="R1066" t="s">
        <v>30</v>
      </c>
      <c r="S1066" t="s">
        <v>30</v>
      </c>
      <c r="T1066" t="s">
        <v>30</v>
      </c>
      <c r="U1066" t="s">
        <v>30</v>
      </c>
      <c r="V1066" t="s">
        <v>30</v>
      </c>
      <c r="W1066" t="s">
        <v>31</v>
      </c>
      <c r="X1066" t="s">
        <v>29</v>
      </c>
      <c r="Y1066" t="s">
        <v>30</v>
      </c>
      <c r="Z1066" t="s">
        <v>29</v>
      </c>
      <c r="AA1066" t="s">
        <v>29</v>
      </c>
      <c r="AB1066" t="s">
        <v>32</v>
      </c>
    </row>
    <row r="1067" spans="1:28" outlineLevel="1" x14ac:dyDescent="0.45">
      <c r="A1067">
        <v>8041079010</v>
      </c>
      <c r="B1067" s="1">
        <v>44342</v>
      </c>
      <c r="C1067" t="s">
        <v>4212</v>
      </c>
      <c r="D1067" t="s">
        <v>4213</v>
      </c>
      <c r="E1067" t="s">
        <v>548</v>
      </c>
      <c r="F1067" t="s">
        <v>5651</v>
      </c>
      <c r="G1067" t="s">
        <v>6020</v>
      </c>
      <c r="H1067" s="9">
        <v>82164.2</v>
      </c>
      <c r="J1067" t="s">
        <v>42</v>
      </c>
      <c r="K1067" t="s">
        <v>30</v>
      </c>
      <c r="L1067" t="s">
        <v>54</v>
      </c>
      <c r="M1067" t="s">
        <v>30</v>
      </c>
      <c r="N1067" t="s">
        <v>30</v>
      </c>
      <c r="O1067" t="s">
        <v>30</v>
      </c>
      <c r="P1067" t="s">
        <v>30</v>
      </c>
      <c r="Q1067" t="s">
        <v>30</v>
      </c>
      <c r="R1067" t="s">
        <v>30</v>
      </c>
      <c r="S1067" t="s">
        <v>30</v>
      </c>
      <c r="T1067" t="s">
        <v>30</v>
      </c>
      <c r="U1067" t="s">
        <v>30</v>
      </c>
      <c r="V1067" t="s">
        <v>30</v>
      </c>
      <c r="W1067" t="s">
        <v>40</v>
      </c>
      <c r="X1067" t="s">
        <v>29</v>
      </c>
      <c r="Y1067" t="s">
        <v>30</v>
      </c>
      <c r="Z1067" t="s">
        <v>29</v>
      </c>
      <c r="AA1067" t="s">
        <v>29</v>
      </c>
      <c r="AB1067" t="s">
        <v>32</v>
      </c>
    </row>
    <row r="1068" spans="1:28" outlineLevel="1" x14ac:dyDescent="0.45">
      <c r="A1068">
        <v>6609099010</v>
      </c>
      <c r="B1068" s="1">
        <v>44338</v>
      </c>
      <c r="C1068" t="s">
        <v>2432</v>
      </c>
      <c r="D1068" t="s">
        <v>2433</v>
      </c>
      <c r="E1068" t="s">
        <v>1786</v>
      </c>
      <c r="F1068" t="s">
        <v>5651</v>
      </c>
      <c r="G1068" t="s">
        <v>5902</v>
      </c>
      <c r="H1068" s="9">
        <v>263860</v>
      </c>
      <c r="J1068" t="s">
        <v>42</v>
      </c>
      <c r="K1068" t="s">
        <v>29</v>
      </c>
      <c r="L1068" t="s">
        <v>210</v>
      </c>
      <c r="M1068" t="s">
        <v>30</v>
      </c>
      <c r="N1068" t="s">
        <v>30</v>
      </c>
      <c r="O1068" t="s">
        <v>30</v>
      </c>
      <c r="P1068" t="s">
        <v>30</v>
      </c>
      <c r="Q1068" t="s">
        <v>30</v>
      </c>
      <c r="R1068" t="s">
        <v>30</v>
      </c>
      <c r="S1068" t="s">
        <v>30</v>
      </c>
      <c r="T1068" t="s">
        <v>30</v>
      </c>
      <c r="U1068" t="s">
        <v>30</v>
      </c>
      <c r="V1068" t="s">
        <v>30</v>
      </c>
      <c r="W1068" t="s">
        <v>40</v>
      </c>
      <c r="X1068" t="s">
        <v>29</v>
      </c>
      <c r="Y1068" t="s">
        <v>29</v>
      </c>
      <c r="Z1068" t="s">
        <v>29</v>
      </c>
      <c r="AA1068" t="s">
        <v>30</v>
      </c>
      <c r="AB1068" t="s">
        <v>32</v>
      </c>
    </row>
    <row r="1069" spans="1:28" outlineLevel="1" x14ac:dyDescent="0.45">
      <c r="A1069">
        <v>7551259000</v>
      </c>
      <c r="B1069" s="1">
        <v>44341</v>
      </c>
      <c r="C1069" t="s">
        <v>3015</v>
      </c>
      <c r="D1069" t="s">
        <v>3016</v>
      </c>
      <c r="E1069" t="s">
        <v>1786</v>
      </c>
      <c r="F1069" t="s">
        <v>5651</v>
      </c>
      <c r="G1069" t="s">
        <v>5902</v>
      </c>
      <c r="H1069" s="9">
        <v>133733.03</v>
      </c>
      <c r="J1069" t="s">
        <v>42</v>
      </c>
      <c r="K1069" t="s">
        <v>29</v>
      </c>
      <c r="L1069" t="s">
        <v>210</v>
      </c>
      <c r="M1069" t="s">
        <v>29</v>
      </c>
      <c r="N1069" t="s">
        <v>29</v>
      </c>
      <c r="O1069" t="s">
        <v>29</v>
      </c>
      <c r="P1069" t="s">
        <v>30</v>
      </c>
      <c r="Q1069" t="s">
        <v>29</v>
      </c>
      <c r="R1069" t="s">
        <v>30</v>
      </c>
      <c r="S1069" t="s">
        <v>30</v>
      </c>
      <c r="T1069" t="s">
        <v>30</v>
      </c>
      <c r="U1069" t="s">
        <v>30</v>
      </c>
      <c r="V1069" t="s">
        <v>30</v>
      </c>
      <c r="W1069" t="s">
        <v>40</v>
      </c>
      <c r="X1069" t="s">
        <v>29</v>
      </c>
      <c r="Y1069" t="s">
        <v>29</v>
      </c>
      <c r="Z1069" t="s">
        <v>29</v>
      </c>
      <c r="AA1069" t="s">
        <v>30</v>
      </c>
      <c r="AB1069" t="s">
        <v>47</v>
      </c>
    </row>
    <row r="1070" spans="1:28" outlineLevel="1" x14ac:dyDescent="0.45">
      <c r="A1070">
        <v>3701969010</v>
      </c>
      <c r="B1070" s="1">
        <v>44335</v>
      </c>
      <c r="C1070" t="s">
        <v>1784</v>
      </c>
      <c r="D1070" t="s">
        <v>1785</v>
      </c>
      <c r="E1070" t="s">
        <v>1786</v>
      </c>
      <c r="F1070" t="s">
        <v>5651</v>
      </c>
      <c r="G1070" t="s">
        <v>5902</v>
      </c>
      <c r="H1070" s="9">
        <v>85298</v>
      </c>
      <c r="J1070" t="s">
        <v>42</v>
      </c>
      <c r="K1070" t="s">
        <v>29</v>
      </c>
      <c r="L1070" t="s">
        <v>210</v>
      </c>
      <c r="M1070" t="s">
        <v>29</v>
      </c>
      <c r="N1070" t="s">
        <v>30</v>
      </c>
      <c r="O1070" t="s">
        <v>29</v>
      </c>
      <c r="P1070" t="s">
        <v>30</v>
      </c>
      <c r="Q1070" t="s">
        <v>30</v>
      </c>
      <c r="R1070" t="s">
        <v>30</v>
      </c>
      <c r="S1070" t="s">
        <v>30</v>
      </c>
      <c r="T1070" t="s">
        <v>30</v>
      </c>
      <c r="U1070" t="s">
        <v>30</v>
      </c>
      <c r="V1070" t="s">
        <v>30</v>
      </c>
      <c r="W1070" t="s">
        <v>49</v>
      </c>
      <c r="X1070" t="s">
        <v>29</v>
      </c>
      <c r="Y1070" t="s">
        <v>30</v>
      </c>
      <c r="Z1070" t="s">
        <v>29</v>
      </c>
      <c r="AA1070" t="s">
        <v>29</v>
      </c>
      <c r="AB1070" t="s">
        <v>32</v>
      </c>
    </row>
    <row r="1071" spans="1:28" outlineLevel="1" x14ac:dyDescent="0.45">
      <c r="A1071">
        <v>7541489006</v>
      </c>
      <c r="B1071" s="1">
        <v>44341</v>
      </c>
      <c r="C1071" t="s">
        <v>2897</v>
      </c>
      <c r="D1071" t="s">
        <v>2898</v>
      </c>
      <c r="E1071" t="s">
        <v>1786</v>
      </c>
      <c r="F1071" t="s">
        <v>5651</v>
      </c>
      <c r="G1071" t="s">
        <v>5902</v>
      </c>
      <c r="H1071" s="9">
        <v>11871.31</v>
      </c>
      <c r="J1071" t="s">
        <v>42</v>
      </c>
      <c r="K1071" t="s">
        <v>29</v>
      </c>
      <c r="L1071" t="s">
        <v>210</v>
      </c>
      <c r="M1071" t="s">
        <v>29</v>
      </c>
      <c r="N1071" t="s">
        <v>29</v>
      </c>
      <c r="O1071" t="s">
        <v>30</v>
      </c>
      <c r="P1071" t="s">
        <v>30</v>
      </c>
      <c r="Q1071" t="s">
        <v>29</v>
      </c>
      <c r="R1071" t="s">
        <v>30</v>
      </c>
      <c r="S1071" t="s">
        <v>29</v>
      </c>
      <c r="T1071" t="s">
        <v>30</v>
      </c>
      <c r="U1071" t="s">
        <v>29</v>
      </c>
      <c r="V1071" t="s">
        <v>30</v>
      </c>
      <c r="W1071" t="s">
        <v>40</v>
      </c>
      <c r="X1071" t="s">
        <v>29</v>
      </c>
      <c r="Y1071" t="s">
        <v>29</v>
      </c>
      <c r="Z1071" t="s">
        <v>29</v>
      </c>
      <c r="AA1071" t="s">
        <v>30</v>
      </c>
      <c r="AB1071" t="s">
        <v>32</v>
      </c>
    </row>
    <row r="1072" spans="1:28" outlineLevel="1" x14ac:dyDescent="0.45">
      <c r="A1072">
        <v>1082009005</v>
      </c>
      <c r="B1072" s="1">
        <v>44328</v>
      </c>
      <c r="C1072" t="s">
        <v>322</v>
      </c>
      <c r="D1072" t="s">
        <v>323</v>
      </c>
      <c r="E1072" t="s">
        <v>324</v>
      </c>
      <c r="F1072" t="s">
        <v>5651</v>
      </c>
      <c r="G1072" t="s">
        <v>5696</v>
      </c>
      <c r="H1072" s="9">
        <v>381741.03</v>
      </c>
      <c r="J1072" t="s">
        <v>28</v>
      </c>
      <c r="K1072" t="s">
        <v>29</v>
      </c>
      <c r="L1072" t="s">
        <v>161</v>
      </c>
      <c r="M1072" t="s">
        <v>29</v>
      </c>
      <c r="N1072" t="s">
        <v>29</v>
      </c>
      <c r="O1072" t="s">
        <v>29</v>
      </c>
      <c r="P1072" t="s">
        <v>30</v>
      </c>
      <c r="Q1072" t="s">
        <v>29</v>
      </c>
      <c r="R1072" t="s">
        <v>29</v>
      </c>
      <c r="S1072" t="s">
        <v>30</v>
      </c>
      <c r="T1072" t="s">
        <v>30</v>
      </c>
      <c r="U1072" t="s">
        <v>30</v>
      </c>
      <c r="V1072" t="s">
        <v>30</v>
      </c>
      <c r="W1072" t="s">
        <v>31</v>
      </c>
      <c r="X1072" t="s">
        <v>29</v>
      </c>
      <c r="Y1072" t="s">
        <v>30</v>
      </c>
      <c r="Z1072" t="s">
        <v>29</v>
      </c>
      <c r="AA1072" t="s">
        <v>29</v>
      </c>
      <c r="AB1072" t="s">
        <v>47</v>
      </c>
    </row>
    <row r="1073" spans="1:28" outlineLevel="1" x14ac:dyDescent="0.45">
      <c r="A1073">
        <v>8940999008</v>
      </c>
      <c r="B1073" s="1">
        <v>44345</v>
      </c>
      <c r="C1073" t="s">
        <v>4939</v>
      </c>
      <c r="D1073" t="s">
        <v>4940</v>
      </c>
      <c r="E1073" t="s">
        <v>324</v>
      </c>
      <c r="F1073" t="s">
        <v>5651</v>
      </c>
      <c r="G1073" t="s">
        <v>5696</v>
      </c>
      <c r="H1073" s="9">
        <v>254984</v>
      </c>
      <c r="J1073" t="s">
        <v>28</v>
      </c>
      <c r="K1073" t="s">
        <v>29</v>
      </c>
      <c r="L1073" t="s">
        <v>161</v>
      </c>
      <c r="M1073" t="s">
        <v>29</v>
      </c>
      <c r="N1073" t="s">
        <v>29</v>
      </c>
      <c r="O1073" t="s">
        <v>29</v>
      </c>
      <c r="P1073" t="s">
        <v>30</v>
      </c>
      <c r="Q1073" t="s">
        <v>30</v>
      </c>
      <c r="R1073" t="s">
        <v>30</v>
      </c>
      <c r="S1073" t="s">
        <v>30</v>
      </c>
      <c r="T1073" t="s">
        <v>30</v>
      </c>
      <c r="U1073" t="s">
        <v>30</v>
      </c>
      <c r="V1073" t="s">
        <v>30</v>
      </c>
      <c r="W1073" t="s">
        <v>31</v>
      </c>
      <c r="X1073" t="s">
        <v>29</v>
      </c>
      <c r="Y1073" t="s">
        <v>29</v>
      </c>
      <c r="Z1073" t="s">
        <v>29</v>
      </c>
      <c r="AA1073" t="s">
        <v>29</v>
      </c>
      <c r="AB1073" t="s">
        <v>221</v>
      </c>
    </row>
    <row r="1074" spans="1:28" outlineLevel="1" x14ac:dyDescent="0.45">
      <c r="A1074">
        <v>8903879008</v>
      </c>
      <c r="B1074" s="1">
        <v>44345</v>
      </c>
      <c r="C1074" t="s">
        <v>4784</v>
      </c>
      <c r="D1074" t="s">
        <v>4785</v>
      </c>
      <c r="E1074" t="s">
        <v>324</v>
      </c>
      <c r="F1074" t="s">
        <v>5651</v>
      </c>
      <c r="G1074" t="s">
        <v>5696</v>
      </c>
      <c r="H1074" s="9">
        <v>214302.94</v>
      </c>
      <c r="J1074" t="s">
        <v>28</v>
      </c>
      <c r="K1074" t="s">
        <v>29</v>
      </c>
      <c r="L1074" t="s">
        <v>161</v>
      </c>
      <c r="M1074" t="s">
        <v>30</v>
      </c>
      <c r="N1074" t="s">
        <v>29</v>
      </c>
      <c r="O1074" t="s">
        <v>29</v>
      </c>
      <c r="P1074" t="s">
        <v>30</v>
      </c>
      <c r="Q1074" t="s">
        <v>30</v>
      </c>
      <c r="R1074" t="s">
        <v>30</v>
      </c>
      <c r="S1074" t="s">
        <v>30</v>
      </c>
      <c r="T1074" t="s">
        <v>30</v>
      </c>
      <c r="U1074" t="s">
        <v>30</v>
      </c>
      <c r="V1074" t="s">
        <v>30</v>
      </c>
      <c r="W1074" t="s">
        <v>31</v>
      </c>
      <c r="X1074" t="s">
        <v>29</v>
      </c>
      <c r="Y1074" t="s">
        <v>29</v>
      </c>
      <c r="Z1074" t="s">
        <v>29</v>
      </c>
      <c r="AA1074" t="s">
        <v>29</v>
      </c>
      <c r="AB1074" t="s">
        <v>38</v>
      </c>
    </row>
    <row r="1075" spans="1:28" outlineLevel="1" x14ac:dyDescent="0.45">
      <c r="A1075">
        <v>7633828906</v>
      </c>
      <c r="B1075" s="1">
        <v>44323</v>
      </c>
      <c r="C1075" t="s">
        <v>3601</v>
      </c>
      <c r="D1075" t="s">
        <v>3602</v>
      </c>
      <c r="E1075" t="s">
        <v>2864</v>
      </c>
      <c r="F1075" t="s">
        <v>5651</v>
      </c>
      <c r="G1075" t="s">
        <v>5969</v>
      </c>
      <c r="H1075" s="9">
        <v>109939</v>
      </c>
      <c r="J1075" t="s">
        <v>42</v>
      </c>
      <c r="K1075" t="s">
        <v>29</v>
      </c>
      <c r="L1075" t="s">
        <v>77</v>
      </c>
      <c r="M1075" t="s">
        <v>29</v>
      </c>
      <c r="N1075" t="s">
        <v>30</v>
      </c>
      <c r="O1075" t="s">
        <v>29</v>
      </c>
      <c r="P1075" t="s">
        <v>30</v>
      </c>
      <c r="Q1075" t="s">
        <v>30</v>
      </c>
      <c r="R1075" t="s">
        <v>30</v>
      </c>
      <c r="S1075" t="s">
        <v>30</v>
      </c>
      <c r="T1075" t="s">
        <v>30</v>
      </c>
      <c r="U1075" t="s">
        <v>30</v>
      </c>
      <c r="V1075" t="s">
        <v>30</v>
      </c>
      <c r="W1075" t="s">
        <v>40</v>
      </c>
      <c r="X1075" t="s">
        <v>29</v>
      </c>
      <c r="Y1075" t="s">
        <v>29</v>
      </c>
      <c r="Z1075" t="s">
        <v>29</v>
      </c>
      <c r="AA1075" t="s">
        <v>30</v>
      </c>
      <c r="AB1075" t="s">
        <v>47</v>
      </c>
    </row>
    <row r="1076" spans="1:28" outlineLevel="1" x14ac:dyDescent="0.45">
      <c r="A1076">
        <v>8841569002</v>
      </c>
      <c r="B1076" s="1">
        <v>44345</v>
      </c>
      <c r="C1076" t="s">
        <v>4451</v>
      </c>
      <c r="D1076" t="s">
        <v>4452</v>
      </c>
      <c r="E1076" t="s">
        <v>2864</v>
      </c>
      <c r="F1076" t="s">
        <v>5651</v>
      </c>
      <c r="G1076" t="s">
        <v>5969</v>
      </c>
      <c r="H1076" s="9">
        <v>99450.5</v>
      </c>
      <c r="J1076" t="s">
        <v>42</v>
      </c>
      <c r="K1076" t="s">
        <v>29</v>
      </c>
      <c r="L1076" t="s">
        <v>77</v>
      </c>
      <c r="M1076" t="s">
        <v>29</v>
      </c>
      <c r="N1076" t="s">
        <v>29</v>
      </c>
      <c r="O1076" t="s">
        <v>29</v>
      </c>
      <c r="P1076" t="s">
        <v>30</v>
      </c>
      <c r="Q1076" t="s">
        <v>29</v>
      </c>
      <c r="R1076" t="s">
        <v>29</v>
      </c>
      <c r="S1076" t="s">
        <v>30</v>
      </c>
      <c r="T1076" t="s">
        <v>30</v>
      </c>
      <c r="U1076" t="s">
        <v>29</v>
      </c>
      <c r="V1076" t="s">
        <v>30</v>
      </c>
      <c r="W1076" t="s">
        <v>33</v>
      </c>
      <c r="X1076" t="s">
        <v>29</v>
      </c>
      <c r="Y1076" t="s">
        <v>29</v>
      </c>
      <c r="Z1076" t="s">
        <v>29</v>
      </c>
      <c r="AA1076" t="s">
        <v>29</v>
      </c>
      <c r="AB1076" t="s">
        <v>32</v>
      </c>
    </row>
    <row r="1077" spans="1:28" outlineLevel="1" x14ac:dyDescent="0.45">
      <c r="A1077">
        <v>7538299007</v>
      </c>
      <c r="B1077" s="1">
        <v>44341</v>
      </c>
      <c r="C1077" t="s">
        <v>2862</v>
      </c>
      <c r="D1077" t="s">
        <v>2863</v>
      </c>
      <c r="E1077" t="s">
        <v>2864</v>
      </c>
      <c r="F1077" t="s">
        <v>5651</v>
      </c>
      <c r="G1077" t="s">
        <v>5969</v>
      </c>
      <c r="H1077" s="9">
        <v>94111.97</v>
      </c>
      <c r="J1077" t="s">
        <v>42</v>
      </c>
      <c r="K1077" t="s">
        <v>29</v>
      </c>
      <c r="L1077" t="s">
        <v>77</v>
      </c>
      <c r="M1077" t="s">
        <v>30</v>
      </c>
      <c r="N1077" t="s">
        <v>30</v>
      </c>
      <c r="O1077" t="s">
        <v>30</v>
      </c>
      <c r="P1077" t="s">
        <v>29</v>
      </c>
      <c r="Q1077" t="s">
        <v>30</v>
      </c>
      <c r="R1077" t="s">
        <v>29</v>
      </c>
      <c r="S1077" t="s">
        <v>30</v>
      </c>
      <c r="T1077" t="s">
        <v>30</v>
      </c>
      <c r="U1077" t="s">
        <v>30</v>
      </c>
      <c r="V1077" t="s">
        <v>30</v>
      </c>
      <c r="W1077" t="s">
        <v>60</v>
      </c>
      <c r="X1077" t="s">
        <v>29</v>
      </c>
      <c r="Y1077" t="s">
        <v>29</v>
      </c>
      <c r="Z1077" t="s">
        <v>29</v>
      </c>
      <c r="AA1077" t="s">
        <v>30</v>
      </c>
      <c r="AB1077" t="s">
        <v>32</v>
      </c>
    </row>
    <row r="1078" spans="1:28" outlineLevel="1" x14ac:dyDescent="0.45">
      <c r="A1078">
        <v>8963049008</v>
      </c>
      <c r="B1078" s="1">
        <v>44345</v>
      </c>
      <c r="C1078" t="s">
        <v>5042</v>
      </c>
      <c r="D1078" t="s">
        <v>5043</v>
      </c>
      <c r="E1078" t="s">
        <v>2864</v>
      </c>
      <c r="F1078" t="s">
        <v>5651</v>
      </c>
      <c r="G1078" t="s">
        <v>5969</v>
      </c>
      <c r="H1078" s="9">
        <v>23203.57</v>
      </c>
      <c r="I1078" t="s">
        <v>157</v>
      </c>
      <c r="J1078" t="s">
        <v>42</v>
      </c>
      <c r="K1078" t="s">
        <v>29</v>
      </c>
      <c r="L1078" t="s">
        <v>77</v>
      </c>
      <c r="M1078" t="s">
        <v>29</v>
      </c>
      <c r="N1078" t="s">
        <v>29</v>
      </c>
      <c r="O1078" t="s">
        <v>29</v>
      </c>
      <c r="P1078" t="s">
        <v>30</v>
      </c>
      <c r="Q1078" t="s">
        <v>29</v>
      </c>
      <c r="R1078" t="s">
        <v>30</v>
      </c>
      <c r="S1078" t="s">
        <v>30</v>
      </c>
      <c r="T1078" t="s">
        <v>30</v>
      </c>
      <c r="U1078" t="s">
        <v>30</v>
      </c>
      <c r="V1078" t="s">
        <v>30</v>
      </c>
      <c r="W1078" t="s">
        <v>31</v>
      </c>
      <c r="X1078" t="s">
        <v>29</v>
      </c>
      <c r="Y1078" t="s">
        <v>29</v>
      </c>
      <c r="Z1078" t="s">
        <v>29</v>
      </c>
      <c r="AA1078" t="s">
        <v>29</v>
      </c>
      <c r="AB1078" t="s">
        <v>73</v>
      </c>
    </row>
    <row r="1079" spans="1:28" outlineLevel="1" x14ac:dyDescent="0.45">
      <c r="A1079">
        <v>7533148906</v>
      </c>
      <c r="B1079" s="1">
        <v>44323</v>
      </c>
      <c r="C1079" t="s">
        <v>2810</v>
      </c>
      <c r="D1079" t="s">
        <v>2811</v>
      </c>
      <c r="E1079" t="s">
        <v>483</v>
      </c>
      <c r="F1079" t="s">
        <v>5651</v>
      </c>
      <c r="G1079" t="s">
        <v>5961</v>
      </c>
      <c r="H1079" s="9">
        <v>109679</v>
      </c>
      <c r="I1079" t="s">
        <v>128</v>
      </c>
      <c r="J1079" t="s">
        <v>42</v>
      </c>
      <c r="K1079" t="s">
        <v>30</v>
      </c>
      <c r="L1079" t="s">
        <v>119</v>
      </c>
      <c r="M1079" t="s">
        <v>29</v>
      </c>
      <c r="N1079" t="s">
        <v>29</v>
      </c>
      <c r="O1079" t="s">
        <v>29</v>
      </c>
      <c r="P1079" t="s">
        <v>29</v>
      </c>
      <c r="Q1079" t="s">
        <v>29</v>
      </c>
      <c r="R1079" t="s">
        <v>29</v>
      </c>
      <c r="S1079" t="s">
        <v>30</v>
      </c>
      <c r="T1079" t="s">
        <v>30</v>
      </c>
      <c r="U1079" t="s">
        <v>29</v>
      </c>
      <c r="V1079" t="s">
        <v>30</v>
      </c>
      <c r="W1079" t="s">
        <v>31</v>
      </c>
      <c r="X1079" t="s">
        <v>29</v>
      </c>
      <c r="Y1079" t="s">
        <v>29</v>
      </c>
      <c r="Z1079" t="s">
        <v>29</v>
      </c>
      <c r="AA1079" t="s">
        <v>30</v>
      </c>
      <c r="AB1079" t="s">
        <v>32</v>
      </c>
    </row>
    <row r="1080" spans="1:28" outlineLevel="1" x14ac:dyDescent="0.45">
      <c r="A1080">
        <v>7531128907</v>
      </c>
      <c r="B1080" s="1">
        <v>44323</v>
      </c>
      <c r="C1080" t="s">
        <v>2781</v>
      </c>
      <c r="D1080" t="s">
        <v>2782</v>
      </c>
      <c r="E1080" t="s">
        <v>1962</v>
      </c>
      <c r="F1080" t="s">
        <v>5651</v>
      </c>
      <c r="G1080" t="s">
        <v>5957</v>
      </c>
      <c r="H1080" s="9">
        <v>38924</v>
      </c>
      <c r="J1080" t="s">
        <v>42</v>
      </c>
      <c r="K1080" t="s">
        <v>29</v>
      </c>
      <c r="L1080" t="s">
        <v>54</v>
      </c>
      <c r="M1080" t="s">
        <v>30</v>
      </c>
      <c r="N1080" t="s">
        <v>30</v>
      </c>
      <c r="O1080" t="s">
        <v>30</v>
      </c>
      <c r="P1080" t="s">
        <v>30</v>
      </c>
      <c r="Q1080" t="s">
        <v>30</v>
      </c>
      <c r="R1080" t="s">
        <v>30</v>
      </c>
      <c r="S1080" t="s">
        <v>30</v>
      </c>
      <c r="T1080" t="s">
        <v>30</v>
      </c>
      <c r="U1080" t="s">
        <v>30</v>
      </c>
      <c r="V1080" t="s">
        <v>30</v>
      </c>
      <c r="W1080" t="s">
        <v>60</v>
      </c>
      <c r="X1080" t="s">
        <v>29</v>
      </c>
      <c r="Y1080" t="s">
        <v>30</v>
      </c>
      <c r="Z1080" t="s">
        <v>29</v>
      </c>
      <c r="AA1080" t="s">
        <v>29</v>
      </c>
      <c r="AB1080" t="s">
        <v>43</v>
      </c>
    </row>
    <row r="1081" spans="1:28" outlineLevel="1" x14ac:dyDescent="0.45">
      <c r="A1081">
        <v>1123979109</v>
      </c>
      <c r="B1081" s="1">
        <v>44372</v>
      </c>
      <c r="C1081" t="s">
        <v>518</v>
      </c>
      <c r="D1081" t="s">
        <v>519</v>
      </c>
      <c r="E1081" t="s">
        <v>5735</v>
      </c>
      <c r="F1081" t="s">
        <v>5651</v>
      </c>
      <c r="G1081" t="s">
        <v>5736</v>
      </c>
      <c r="H1081" s="9">
        <v>6449</v>
      </c>
      <c r="J1081" t="s">
        <v>42</v>
      </c>
      <c r="K1081" t="s">
        <v>30</v>
      </c>
      <c r="L1081" t="s">
        <v>119</v>
      </c>
      <c r="M1081" t="s">
        <v>29</v>
      </c>
      <c r="N1081" t="s">
        <v>29</v>
      </c>
      <c r="O1081" t="s">
        <v>29</v>
      </c>
      <c r="P1081" t="s">
        <v>29</v>
      </c>
      <c r="Q1081" t="s">
        <v>29</v>
      </c>
      <c r="R1081" t="s">
        <v>30</v>
      </c>
      <c r="S1081" t="s">
        <v>30</v>
      </c>
      <c r="T1081" t="s">
        <v>29</v>
      </c>
      <c r="U1081" t="s">
        <v>29</v>
      </c>
      <c r="V1081" t="s">
        <v>30</v>
      </c>
      <c r="W1081" t="s">
        <v>40</v>
      </c>
      <c r="X1081" t="s">
        <v>29</v>
      </c>
      <c r="Y1081" t="s">
        <v>29</v>
      </c>
      <c r="Z1081" t="s">
        <v>29</v>
      </c>
      <c r="AA1081" t="s">
        <v>29</v>
      </c>
      <c r="AB1081" t="s">
        <v>32</v>
      </c>
    </row>
    <row r="1082" spans="1:28" outlineLevel="1" x14ac:dyDescent="0.45">
      <c r="A1082">
        <v>7530719008</v>
      </c>
      <c r="B1082" s="1">
        <v>44341</v>
      </c>
      <c r="C1082" t="s">
        <v>2774</v>
      </c>
      <c r="D1082" t="s">
        <v>2775</v>
      </c>
      <c r="E1082" t="s">
        <v>1143</v>
      </c>
      <c r="F1082" t="s">
        <v>5651</v>
      </c>
      <c r="G1082" t="s">
        <v>5956</v>
      </c>
      <c r="H1082" s="9">
        <v>108648.53</v>
      </c>
      <c r="J1082" t="s">
        <v>28</v>
      </c>
      <c r="K1082" t="s">
        <v>29</v>
      </c>
      <c r="L1082" t="s">
        <v>127</v>
      </c>
      <c r="M1082" t="s">
        <v>30</v>
      </c>
      <c r="N1082" t="s">
        <v>30</v>
      </c>
      <c r="O1082" t="s">
        <v>29</v>
      </c>
      <c r="P1082" t="s">
        <v>30</v>
      </c>
      <c r="Q1082" t="s">
        <v>30</v>
      </c>
      <c r="R1082" t="s">
        <v>30</v>
      </c>
      <c r="S1082" t="s">
        <v>30</v>
      </c>
      <c r="T1082" t="s">
        <v>30</v>
      </c>
      <c r="U1082" t="s">
        <v>30</v>
      </c>
      <c r="V1082" t="s">
        <v>30</v>
      </c>
      <c r="W1082" t="s">
        <v>31</v>
      </c>
      <c r="X1082" t="s">
        <v>29</v>
      </c>
      <c r="Y1082" t="s">
        <v>30</v>
      </c>
      <c r="Z1082" t="s">
        <v>29</v>
      </c>
      <c r="AA1082" t="s">
        <v>29</v>
      </c>
      <c r="AB1082" t="s">
        <v>1901</v>
      </c>
    </row>
    <row r="1083" spans="1:28" outlineLevel="1" x14ac:dyDescent="0.45">
      <c r="A1083">
        <v>8962119003</v>
      </c>
      <c r="B1083" s="1">
        <v>44345</v>
      </c>
      <c r="C1083" t="s">
        <v>5038</v>
      </c>
      <c r="D1083" t="s">
        <v>5039</v>
      </c>
      <c r="E1083" t="s">
        <v>1364</v>
      </c>
      <c r="F1083" t="s">
        <v>5651</v>
      </c>
      <c r="G1083" t="s">
        <v>6041</v>
      </c>
      <c r="H1083" s="9">
        <v>31388.6</v>
      </c>
      <c r="J1083" t="s">
        <v>28</v>
      </c>
      <c r="K1083" t="s">
        <v>30</v>
      </c>
      <c r="L1083" t="s">
        <v>119</v>
      </c>
      <c r="M1083" t="s">
        <v>29</v>
      </c>
      <c r="N1083" t="s">
        <v>29</v>
      </c>
      <c r="O1083" t="s">
        <v>29</v>
      </c>
      <c r="P1083" t="s">
        <v>30</v>
      </c>
      <c r="Q1083" t="s">
        <v>29</v>
      </c>
      <c r="R1083" t="s">
        <v>30</v>
      </c>
      <c r="S1083" t="s">
        <v>30</v>
      </c>
      <c r="T1083" t="s">
        <v>30</v>
      </c>
      <c r="U1083" t="s">
        <v>29</v>
      </c>
      <c r="V1083" t="s">
        <v>30</v>
      </c>
      <c r="W1083" t="s">
        <v>31</v>
      </c>
      <c r="X1083" t="s">
        <v>29</v>
      </c>
      <c r="Y1083" t="s">
        <v>29</v>
      </c>
      <c r="Z1083" t="s">
        <v>29</v>
      </c>
      <c r="AA1083" t="s">
        <v>29</v>
      </c>
      <c r="AB1083" t="s">
        <v>32</v>
      </c>
    </row>
    <row r="1084" spans="1:28" outlineLevel="1" x14ac:dyDescent="0.45">
      <c r="A1084">
        <v>8906259005</v>
      </c>
      <c r="B1084" s="1">
        <v>44345</v>
      </c>
      <c r="C1084" t="s">
        <v>4794</v>
      </c>
      <c r="D1084" t="s">
        <v>4795</v>
      </c>
      <c r="E1084" t="s">
        <v>1364</v>
      </c>
      <c r="F1084" t="s">
        <v>5651</v>
      </c>
      <c r="G1084" t="s">
        <v>6041</v>
      </c>
      <c r="H1084" s="9">
        <v>28971.7</v>
      </c>
      <c r="I1084" t="s">
        <v>35</v>
      </c>
      <c r="J1084" t="s">
        <v>28</v>
      </c>
      <c r="K1084" t="s">
        <v>30</v>
      </c>
      <c r="L1084" t="s">
        <v>119</v>
      </c>
      <c r="M1084" t="s">
        <v>30</v>
      </c>
      <c r="N1084" t="s">
        <v>30</v>
      </c>
      <c r="O1084" t="s">
        <v>30</v>
      </c>
      <c r="P1084" t="s">
        <v>30</v>
      </c>
      <c r="Q1084" t="s">
        <v>30</v>
      </c>
      <c r="R1084" t="s">
        <v>30</v>
      </c>
      <c r="S1084" t="s">
        <v>30</v>
      </c>
      <c r="T1084" t="s">
        <v>30</v>
      </c>
      <c r="U1084" t="s">
        <v>30</v>
      </c>
      <c r="V1084" t="s">
        <v>30</v>
      </c>
      <c r="W1084" t="s">
        <v>31</v>
      </c>
      <c r="X1084" t="s">
        <v>29</v>
      </c>
      <c r="Y1084" t="s">
        <v>29</v>
      </c>
      <c r="Z1084" t="s">
        <v>29</v>
      </c>
      <c r="AA1084" t="s">
        <v>29</v>
      </c>
      <c r="AB1084" t="s">
        <v>32</v>
      </c>
    </row>
    <row r="1085" spans="1:28" outlineLevel="1" x14ac:dyDescent="0.45">
      <c r="A1085">
        <v>9889819009</v>
      </c>
      <c r="B1085" s="1">
        <v>44351</v>
      </c>
      <c r="C1085" t="s">
        <v>5293</v>
      </c>
      <c r="D1085" t="s">
        <v>5294</v>
      </c>
      <c r="E1085" t="s">
        <v>78</v>
      </c>
      <c r="F1085" t="s">
        <v>5651</v>
      </c>
      <c r="G1085" t="s">
        <v>5831</v>
      </c>
      <c r="H1085" s="9">
        <v>1927659</v>
      </c>
      <c r="I1085" t="s">
        <v>131</v>
      </c>
      <c r="J1085" t="s">
        <v>28</v>
      </c>
      <c r="K1085" t="s">
        <v>29</v>
      </c>
      <c r="L1085" t="s">
        <v>275</v>
      </c>
      <c r="M1085" t="s">
        <v>29</v>
      </c>
      <c r="N1085" t="s">
        <v>30</v>
      </c>
      <c r="O1085" t="s">
        <v>29</v>
      </c>
      <c r="P1085" t="s">
        <v>30</v>
      </c>
      <c r="Q1085" t="s">
        <v>30</v>
      </c>
      <c r="R1085" t="s">
        <v>30</v>
      </c>
      <c r="S1085" t="s">
        <v>30</v>
      </c>
      <c r="T1085" t="s">
        <v>30</v>
      </c>
      <c r="U1085" t="s">
        <v>30</v>
      </c>
      <c r="V1085" t="s">
        <v>30</v>
      </c>
      <c r="W1085" t="s">
        <v>33</v>
      </c>
      <c r="X1085" t="s">
        <v>29</v>
      </c>
      <c r="Y1085" t="s">
        <v>29</v>
      </c>
      <c r="Z1085" t="s">
        <v>29</v>
      </c>
      <c r="AA1085" t="s">
        <v>29</v>
      </c>
      <c r="AB1085" t="s">
        <v>32</v>
      </c>
    </row>
    <row r="1086" spans="1:28" outlineLevel="1" x14ac:dyDescent="0.45">
      <c r="A1086">
        <v>1131629109</v>
      </c>
      <c r="B1086" s="1">
        <v>44372</v>
      </c>
      <c r="C1086" t="s">
        <v>573</v>
      </c>
      <c r="D1086" t="s">
        <v>574</v>
      </c>
      <c r="E1086" t="s">
        <v>78</v>
      </c>
      <c r="F1086" t="s">
        <v>5651</v>
      </c>
      <c r="G1086" t="s">
        <v>5746</v>
      </c>
      <c r="H1086" s="9">
        <v>1194079.52</v>
      </c>
      <c r="I1086" t="s">
        <v>575</v>
      </c>
      <c r="J1086" t="s">
        <v>28</v>
      </c>
      <c r="K1086" t="s">
        <v>30</v>
      </c>
      <c r="L1086" t="s">
        <v>275</v>
      </c>
      <c r="M1086" t="s">
        <v>29</v>
      </c>
      <c r="N1086" t="s">
        <v>30</v>
      </c>
      <c r="O1086" t="s">
        <v>30</v>
      </c>
      <c r="P1086" t="s">
        <v>30</v>
      </c>
      <c r="Q1086" t="s">
        <v>30</v>
      </c>
      <c r="R1086" t="s">
        <v>30</v>
      </c>
      <c r="S1086" t="s">
        <v>30</v>
      </c>
      <c r="T1086" t="s">
        <v>30</v>
      </c>
      <c r="U1086" t="s">
        <v>30</v>
      </c>
      <c r="V1086" t="s">
        <v>30</v>
      </c>
      <c r="W1086" t="s">
        <v>31</v>
      </c>
      <c r="X1086" t="s">
        <v>29</v>
      </c>
      <c r="Y1086" t="s">
        <v>29</v>
      </c>
      <c r="Z1086" t="s">
        <v>29</v>
      </c>
      <c r="AA1086" t="s">
        <v>29</v>
      </c>
      <c r="AB1086" t="s">
        <v>32</v>
      </c>
    </row>
    <row r="1087" spans="1:28" outlineLevel="1" x14ac:dyDescent="0.45">
      <c r="A1087">
        <v>9952629004</v>
      </c>
      <c r="B1087" s="1">
        <v>44354</v>
      </c>
      <c r="C1087" t="s">
        <v>5577</v>
      </c>
      <c r="D1087" t="s">
        <v>5578</v>
      </c>
      <c r="E1087" t="s">
        <v>78</v>
      </c>
      <c r="F1087" t="s">
        <v>5651</v>
      </c>
      <c r="G1087" t="s">
        <v>5831</v>
      </c>
      <c r="H1087" s="9">
        <v>686873.71</v>
      </c>
      <c r="J1087" t="s">
        <v>28</v>
      </c>
      <c r="K1087" t="s">
        <v>29</v>
      </c>
      <c r="L1087" t="s">
        <v>275</v>
      </c>
      <c r="M1087" t="s">
        <v>29</v>
      </c>
      <c r="N1087" t="s">
        <v>30</v>
      </c>
      <c r="O1087" t="s">
        <v>29</v>
      </c>
      <c r="P1087" t="s">
        <v>30</v>
      </c>
      <c r="Q1087" t="s">
        <v>30</v>
      </c>
      <c r="R1087" t="s">
        <v>30</v>
      </c>
      <c r="S1087" t="s">
        <v>30</v>
      </c>
      <c r="T1087" t="s">
        <v>30</v>
      </c>
      <c r="U1087" t="s">
        <v>30</v>
      </c>
      <c r="V1087" t="s">
        <v>30</v>
      </c>
      <c r="W1087" t="s">
        <v>40</v>
      </c>
      <c r="X1087" t="s">
        <v>29</v>
      </c>
      <c r="Y1087" t="s">
        <v>29</v>
      </c>
      <c r="Z1087" t="s">
        <v>29</v>
      </c>
      <c r="AA1087" t="s">
        <v>29</v>
      </c>
      <c r="AB1087" t="s">
        <v>32</v>
      </c>
    </row>
    <row r="1088" spans="1:28" outlineLevel="1" x14ac:dyDescent="0.45">
      <c r="A1088">
        <v>5247919004</v>
      </c>
      <c r="B1088" s="1">
        <v>44337</v>
      </c>
      <c r="C1088" t="s">
        <v>2313</v>
      </c>
      <c r="D1088" t="s">
        <v>2314</v>
      </c>
      <c r="E1088" t="s">
        <v>78</v>
      </c>
      <c r="F1088" t="s">
        <v>5651</v>
      </c>
      <c r="G1088" t="s">
        <v>5831</v>
      </c>
      <c r="H1088" s="9">
        <v>681392.52</v>
      </c>
      <c r="I1088" t="s">
        <v>666</v>
      </c>
      <c r="J1088" t="s">
        <v>28</v>
      </c>
      <c r="K1088" t="s">
        <v>29</v>
      </c>
      <c r="L1088" t="s">
        <v>275</v>
      </c>
      <c r="M1088" t="s">
        <v>29</v>
      </c>
      <c r="N1088" t="s">
        <v>30</v>
      </c>
      <c r="O1088" t="s">
        <v>30</v>
      </c>
      <c r="P1088" t="s">
        <v>30</v>
      </c>
      <c r="Q1088" t="s">
        <v>30</v>
      </c>
      <c r="R1088" t="s">
        <v>30</v>
      </c>
      <c r="S1088" t="s">
        <v>30</v>
      </c>
      <c r="T1088" t="s">
        <v>30</v>
      </c>
      <c r="U1088" t="s">
        <v>30</v>
      </c>
      <c r="V1088" t="s">
        <v>30</v>
      </c>
      <c r="W1088" t="s">
        <v>40</v>
      </c>
      <c r="X1088" t="s">
        <v>29</v>
      </c>
      <c r="Y1088" t="s">
        <v>30</v>
      </c>
      <c r="Z1088" t="s">
        <v>29</v>
      </c>
      <c r="AA1088" t="s">
        <v>29</v>
      </c>
      <c r="AB1088" t="s">
        <v>47</v>
      </c>
    </row>
    <row r="1089" spans="1:28" outlineLevel="1" x14ac:dyDescent="0.45">
      <c r="A1089">
        <v>6605709006</v>
      </c>
      <c r="B1089" s="1">
        <v>44338</v>
      </c>
      <c r="C1089" t="s">
        <v>2416</v>
      </c>
      <c r="D1089" t="s">
        <v>2417</v>
      </c>
      <c r="E1089" t="s">
        <v>78</v>
      </c>
      <c r="F1089" t="s">
        <v>5651</v>
      </c>
      <c r="G1089" t="s">
        <v>5831</v>
      </c>
      <c r="H1089" s="9">
        <v>584634.77</v>
      </c>
      <c r="I1089" t="s">
        <v>2418</v>
      </c>
      <c r="J1089" t="s">
        <v>28</v>
      </c>
      <c r="K1089" t="s">
        <v>29</v>
      </c>
      <c r="L1089" t="s">
        <v>275</v>
      </c>
      <c r="M1089" t="s">
        <v>30</v>
      </c>
      <c r="N1089" t="s">
        <v>30</v>
      </c>
      <c r="O1089" t="s">
        <v>29</v>
      </c>
      <c r="P1089" t="s">
        <v>30</v>
      </c>
      <c r="Q1089" t="s">
        <v>30</v>
      </c>
      <c r="R1089" t="s">
        <v>30</v>
      </c>
      <c r="S1089" t="s">
        <v>30</v>
      </c>
      <c r="T1089" t="s">
        <v>30</v>
      </c>
      <c r="U1089" t="s">
        <v>30</v>
      </c>
      <c r="V1089" t="s">
        <v>30</v>
      </c>
      <c r="W1089" t="s">
        <v>40</v>
      </c>
      <c r="X1089" t="s">
        <v>29</v>
      </c>
      <c r="Y1089" t="s">
        <v>30</v>
      </c>
      <c r="Z1089" t="s">
        <v>29</v>
      </c>
      <c r="AA1089" t="s">
        <v>29</v>
      </c>
      <c r="AB1089" t="s">
        <v>2419</v>
      </c>
    </row>
    <row r="1090" spans="1:28" outlineLevel="1" x14ac:dyDescent="0.45">
      <c r="A1090">
        <v>9907689001</v>
      </c>
      <c r="B1090" s="1">
        <v>44351</v>
      </c>
      <c r="C1090" t="s">
        <v>5386</v>
      </c>
      <c r="D1090" t="s">
        <v>5387</v>
      </c>
      <c r="E1090" t="s">
        <v>78</v>
      </c>
      <c r="F1090" t="s">
        <v>5651</v>
      </c>
      <c r="G1090" t="s">
        <v>5831</v>
      </c>
      <c r="H1090" s="9">
        <v>582822</v>
      </c>
      <c r="I1090" t="s">
        <v>303</v>
      </c>
      <c r="J1090" t="s">
        <v>28</v>
      </c>
      <c r="K1090" t="s">
        <v>29</v>
      </c>
      <c r="L1090" t="s">
        <v>275</v>
      </c>
      <c r="M1090" t="s">
        <v>29</v>
      </c>
      <c r="N1090" t="s">
        <v>30</v>
      </c>
      <c r="O1090" t="s">
        <v>29</v>
      </c>
      <c r="P1090" t="s">
        <v>30</v>
      </c>
      <c r="Q1090" t="s">
        <v>30</v>
      </c>
      <c r="R1090" t="s">
        <v>30</v>
      </c>
      <c r="S1090" t="s">
        <v>30</v>
      </c>
      <c r="T1090" t="s">
        <v>30</v>
      </c>
      <c r="U1090" t="s">
        <v>30</v>
      </c>
      <c r="V1090" t="s">
        <v>30</v>
      </c>
      <c r="W1090" t="s">
        <v>40</v>
      </c>
      <c r="X1090" t="s">
        <v>29</v>
      </c>
      <c r="Y1090" t="s">
        <v>29</v>
      </c>
      <c r="Z1090" t="s">
        <v>29</v>
      </c>
      <c r="AA1090" t="s">
        <v>29</v>
      </c>
      <c r="AB1090" t="s">
        <v>32</v>
      </c>
    </row>
    <row r="1091" spans="1:28" outlineLevel="1" x14ac:dyDescent="0.45">
      <c r="A1091">
        <v>7913408903</v>
      </c>
      <c r="B1091" s="1">
        <v>44327</v>
      </c>
      <c r="C1091" t="s">
        <v>4082</v>
      </c>
      <c r="D1091" t="s">
        <v>4083</v>
      </c>
      <c r="E1091" t="s">
        <v>78</v>
      </c>
      <c r="F1091" t="s">
        <v>5651</v>
      </c>
      <c r="G1091" t="s">
        <v>5831</v>
      </c>
      <c r="H1091" s="9">
        <v>418060.42</v>
      </c>
      <c r="J1091" t="s">
        <v>28</v>
      </c>
      <c r="K1091" t="s">
        <v>29</v>
      </c>
      <c r="L1091" t="s">
        <v>275</v>
      </c>
      <c r="M1091" t="s">
        <v>29</v>
      </c>
      <c r="N1091" t="s">
        <v>30</v>
      </c>
      <c r="O1091" t="s">
        <v>30</v>
      </c>
      <c r="P1091" t="s">
        <v>30</v>
      </c>
      <c r="Q1091" t="s">
        <v>30</v>
      </c>
      <c r="R1091" t="s">
        <v>30</v>
      </c>
      <c r="S1091" t="s">
        <v>30</v>
      </c>
      <c r="T1091" t="s">
        <v>30</v>
      </c>
      <c r="U1091" t="s">
        <v>30</v>
      </c>
      <c r="V1091" t="s">
        <v>30</v>
      </c>
      <c r="W1091" t="s">
        <v>31</v>
      </c>
      <c r="X1091" t="s">
        <v>29</v>
      </c>
      <c r="Y1091" t="s">
        <v>30</v>
      </c>
      <c r="Z1091" t="s">
        <v>29</v>
      </c>
      <c r="AA1091" t="s">
        <v>30</v>
      </c>
      <c r="AB1091" t="s">
        <v>43</v>
      </c>
    </row>
    <row r="1092" spans="1:28" outlineLevel="1" x14ac:dyDescent="0.45">
      <c r="A1092">
        <v>7874048909</v>
      </c>
      <c r="B1092" s="1">
        <v>44327</v>
      </c>
      <c r="C1092" t="s">
        <v>3873</v>
      </c>
      <c r="D1092" t="s">
        <v>3874</v>
      </c>
      <c r="E1092" t="s">
        <v>78</v>
      </c>
      <c r="F1092" t="s">
        <v>5651</v>
      </c>
      <c r="G1092" t="s">
        <v>5831</v>
      </c>
      <c r="H1092" s="9">
        <v>330766</v>
      </c>
      <c r="J1092" t="s">
        <v>28</v>
      </c>
      <c r="K1092" t="s">
        <v>30</v>
      </c>
      <c r="L1092" t="s">
        <v>275</v>
      </c>
      <c r="M1092" t="s">
        <v>29</v>
      </c>
      <c r="N1092" t="s">
        <v>30</v>
      </c>
      <c r="O1092" t="s">
        <v>30</v>
      </c>
      <c r="P1092" t="s">
        <v>30</v>
      </c>
      <c r="Q1092" t="s">
        <v>30</v>
      </c>
      <c r="R1092" t="s">
        <v>30</v>
      </c>
      <c r="S1092" t="s">
        <v>30</v>
      </c>
      <c r="T1092" t="s">
        <v>30</v>
      </c>
      <c r="U1092" t="s">
        <v>30</v>
      </c>
      <c r="V1092" t="s">
        <v>30</v>
      </c>
      <c r="W1092" t="s">
        <v>33</v>
      </c>
      <c r="X1092" t="s">
        <v>29</v>
      </c>
      <c r="Y1092" t="s">
        <v>29</v>
      </c>
      <c r="Z1092" t="s">
        <v>29</v>
      </c>
      <c r="AA1092" t="s">
        <v>30</v>
      </c>
      <c r="AB1092" t="s">
        <v>43</v>
      </c>
    </row>
    <row r="1093" spans="1:28" outlineLevel="1" x14ac:dyDescent="0.45">
      <c r="A1093">
        <v>7649668900</v>
      </c>
      <c r="B1093" s="1">
        <v>44323</v>
      </c>
      <c r="C1093" t="s">
        <v>3695</v>
      </c>
      <c r="D1093" t="s">
        <v>3696</v>
      </c>
      <c r="E1093" t="s">
        <v>78</v>
      </c>
      <c r="F1093" t="s">
        <v>5651</v>
      </c>
      <c r="G1093" t="s">
        <v>5831</v>
      </c>
      <c r="H1093" s="9">
        <v>324881</v>
      </c>
      <c r="J1093" t="s">
        <v>28</v>
      </c>
      <c r="K1093" t="s">
        <v>30</v>
      </c>
      <c r="L1093" t="s">
        <v>275</v>
      </c>
      <c r="M1093" t="s">
        <v>29</v>
      </c>
      <c r="N1093" t="s">
        <v>30</v>
      </c>
      <c r="O1093" t="s">
        <v>29</v>
      </c>
      <c r="P1093" t="s">
        <v>30</v>
      </c>
      <c r="Q1093" t="s">
        <v>30</v>
      </c>
      <c r="R1093" t="s">
        <v>30</v>
      </c>
      <c r="S1093" t="s">
        <v>30</v>
      </c>
      <c r="T1093" t="s">
        <v>30</v>
      </c>
      <c r="U1093" t="s">
        <v>30</v>
      </c>
      <c r="V1093" t="s">
        <v>30</v>
      </c>
      <c r="W1093" t="s">
        <v>33</v>
      </c>
      <c r="X1093" t="s">
        <v>29</v>
      </c>
      <c r="Y1093" t="s">
        <v>29</v>
      </c>
      <c r="Z1093" t="s">
        <v>29</v>
      </c>
      <c r="AA1093" t="s">
        <v>30</v>
      </c>
      <c r="AB1093" t="s">
        <v>32</v>
      </c>
    </row>
    <row r="1094" spans="1:28" outlineLevel="1" x14ac:dyDescent="0.45">
      <c r="A1094">
        <v>2476469000</v>
      </c>
      <c r="B1094" s="1">
        <v>44332</v>
      </c>
      <c r="C1094" t="s">
        <v>1108</v>
      </c>
      <c r="D1094" t="s">
        <v>1109</v>
      </c>
      <c r="E1094" t="s">
        <v>78</v>
      </c>
      <c r="F1094" t="s">
        <v>5651</v>
      </c>
      <c r="G1094" t="s">
        <v>5837</v>
      </c>
      <c r="H1094" s="9">
        <v>303386</v>
      </c>
      <c r="J1094" t="s">
        <v>28</v>
      </c>
      <c r="K1094" t="s">
        <v>30</v>
      </c>
      <c r="L1094" t="s">
        <v>275</v>
      </c>
      <c r="M1094" t="s">
        <v>30</v>
      </c>
      <c r="N1094" t="s">
        <v>30</v>
      </c>
      <c r="O1094" t="s">
        <v>30</v>
      </c>
      <c r="P1094" t="s">
        <v>30</v>
      </c>
      <c r="Q1094" t="s">
        <v>30</v>
      </c>
      <c r="R1094" t="s">
        <v>30</v>
      </c>
      <c r="S1094" t="s">
        <v>30</v>
      </c>
      <c r="T1094" t="s">
        <v>30</v>
      </c>
      <c r="U1094" t="s">
        <v>30</v>
      </c>
      <c r="V1094" t="s">
        <v>30</v>
      </c>
      <c r="W1094" t="s">
        <v>40</v>
      </c>
      <c r="X1094" t="s">
        <v>29</v>
      </c>
      <c r="Y1094" t="s">
        <v>29</v>
      </c>
      <c r="Z1094" t="s">
        <v>30</v>
      </c>
      <c r="AA1094" t="s">
        <v>30</v>
      </c>
      <c r="AB1094" t="s">
        <v>43</v>
      </c>
    </row>
    <row r="1095" spans="1:28" outlineLevel="1" x14ac:dyDescent="0.45">
      <c r="A1095">
        <v>2330419004</v>
      </c>
      <c r="B1095" s="1">
        <v>44331</v>
      </c>
      <c r="C1095" t="s">
        <v>840</v>
      </c>
      <c r="D1095" t="s">
        <v>841</v>
      </c>
      <c r="E1095" t="s">
        <v>78</v>
      </c>
      <c r="F1095" t="s">
        <v>5651</v>
      </c>
      <c r="G1095" t="s">
        <v>5746</v>
      </c>
      <c r="H1095" s="9">
        <v>299014.12</v>
      </c>
      <c r="J1095" t="s">
        <v>28</v>
      </c>
      <c r="K1095" t="s">
        <v>29</v>
      </c>
      <c r="L1095" t="s">
        <v>275</v>
      </c>
      <c r="M1095" t="s">
        <v>29</v>
      </c>
      <c r="N1095" t="s">
        <v>30</v>
      </c>
      <c r="O1095" t="s">
        <v>30</v>
      </c>
      <c r="P1095" t="s">
        <v>30</v>
      </c>
      <c r="Q1095" t="s">
        <v>30</v>
      </c>
      <c r="R1095" t="s">
        <v>30</v>
      </c>
      <c r="S1095" t="s">
        <v>30</v>
      </c>
      <c r="T1095" t="s">
        <v>30</v>
      </c>
      <c r="U1095" t="s">
        <v>30</v>
      </c>
      <c r="V1095" t="s">
        <v>29</v>
      </c>
      <c r="W1095" t="s">
        <v>40</v>
      </c>
      <c r="X1095" t="s">
        <v>29</v>
      </c>
      <c r="Y1095" t="s">
        <v>30</v>
      </c>
      <c r="Z1095" t="s">
        <v>29</v>
      </c>
      <c r="AA1095" t="s">
        <v>29</v>
      </c>
      <c r="AB1095" t="s">
        <v>32</v>
      </c>
    </row>
    <row r="1096" spans="1:28" outlineLevel="1" x14ac:dyDescent="0.45">
      <c r="A1096">
        <v>8616059006</v>
      </c>
      <c r="B1096" s="1">
        <v>44343</v>
      </c>
      <c r="C1096" t="s">
        <v>4332</v>
      </c>
      <c r="D1096" t="s">
        <v>4333</v>
      </c>
      <c r="E1096" t="s">
        <v>78</v>
      </c>
      <c r="F1096" t="s">
        <v>5651</v>
      </c>
      <c r="G1096" t="s">
        <v>5746</v>
      </c>
      <c r="H1096" s="9">
        <v>285012</v>
      </c>
      <c r="J1096" t="s">
        <v>28</v>
      </c>
      <c r="K1096" t="s">
        <v>29</v>
      </c>
      <c r="L1096" t="s">
        <v>275</v>
      </c>
      <c r="M1096" t="s">
        <v>29</v>
      </c>
      <c r="N1096" t="s">
        <v>30</v>
      </c>
      <c r="O1096" t="s">
        <v>30</v>
      </c>
      <c r="P1096" t="s">
        <v>30</v>
      </c>
      <c r="Q1096" t="s">
        <v>30</v>
      </c>
      <c r="R1096" t="s">
        <v>30</v>
      </c>
      <c r="S1096" t="s">
        <v>30</v>
      </c>
      <c r="T1096" t="s">
        <v>30</v>
      </c>
      <c r="U1096" t="s">
        <v>30</v>
      </c>
      <c r="V1096" t="s">
        <v>30</v>
      </c>
      <c r="W1096" t="s">
        <v>270</v>
      </c>
      <c r="X1096" t="s">
        <v>29</v>
      </c>
      <c r="Y1096" t="s">
        <v>29</v>
      </c>
      <c r="Z1096" t="s">
        <v>30</v>
      </c>
      <c r="AA1096" t="s">
        <v>29</v>
      </c>
      <c r="AB1096" t="s">
        <v>38</v>
      </c>
    </row>
    <row r="1097" spans="1:28" outlineLevel="1" x14ac:dyDescent="0.45">
      <c r="A1097">
        <v>2476149009</v>
      </c>
      <c r="B1097" s="1">
        <v>44332</v>
      </c>
      <c r="C1097" t="s">
        <v>1106</v>
      </c>
      <c r="D1097" t="s">
        <v>1107</v>
      </c>
      <c r="E1097" t="s">
        <v>78</v>
      </c>
      <c r="F1097" t="s">
        <v>5651</v>
      </c>
      <c r="G1097" t="s">
        <v>5831</v>
      </c>
      <c r="H1097" s="9">
        <v>264620</v>
      </c>
      <c r="J1097" t="s">
        <v>28</v>
      </c>
      <c r="K1097" t="s">
        <v>29</v>
      </c>
      <c r="L1097" t="s">
        <v>275</v>
      </c>
      <c r="M1097" t="s">
        <v>29</v>
      </c>
      <c r="N1097" t="s">
        <v>30</v>
      </c>
      <c r="O1097" t="s">
        <v>30</v>
      </c>
      <c r="P1097" t="s">
        <v>30</v>
      </c>
      <c r="Q1097" t="s">
        <v>30</v>
      </c>
      <c r="R1097" t="s">
        <v>30</v>
      </c>
      <c r="S1097" t="s">
        <v>30</v>
      </c>
      <c r="T1097" t="s">
        <v>30</v>
      </c>
      <c r="U1097" t="s">
        <v>30</v>
      </c>
      <c r="V1097" t="s">
        <v>30</v>
      </c>
      <c r="W1097" t="s">
        <v>33</v>
      </c>
      <c r="X1097" t="s">
        <v>29</v>
      </c>
      <c r="Y1097" t="s">
        <v>30</v>
      </c>
      <c r="Z1097" t="s">
        <v>29</v>
      </c>
      <c r="AA1097" t="s">
        <v>29</v>
      </c>
      <c r="AB1097" t="s">
        <v>32</v>
      </c>
    </row>
    <row r="1098" spans="1:28" outlineLevel="1" x14ac:dyDescent="0.45">
      <c r="A1098">
        <v>4901069010</v>
      </c>
      <c r="B1098" s="1">
        <v>44336</v>
      </c>
      <c r="C1098" t="s">
        <v>2046</v>
      </c>
      <c r="D1098" t="s">
        <v>2047</v>
      </c>
      <c r="E1098" t="s">
        <v>78</v>
      </c>
      <c r="F1098" t="s">
        <v>5651</v>
      </c>
      <c r="G1098" t="s">
        <v>5707</v>
      </c>
      <c r="H1098" s="9">
        <v>224302.61</v>
      </c>
      <c r="J1098" t="s">
        <v>28</v>
      </c>
      <c r="K1098" t="s">
        <v>30</v>
      </c>
      <c r="L1098" t="s">
        <v>275</v>
      </c>
      <c r="M1098" t="s">
        <v>30</v>
      </c>
      <c r="N1098" t="s">
        <v>29</v>
      </c>
      <c r="O1098" t="s">
        <v>29</v>
      </c>
      <c r="P1098" t="s">
        <v>30</v>
      </c>
      <c r="Q1098" t="s">
        <v>30</v>
      </c>
      <c r="R1098" t="s">
        <v>30</v>
      </c>
      <c r="S1098" t="s">
        <v>30</v>
      </c>
      <c r="T1098" t="s">
        <v>30</v>
      </c>
      <c r="U1098" t="s">
        <v>29</v>
      </c>
      <c r="V1098" t="s">
        <v>30</v>
      </c>
      <c r="W1098" t="s">
        <v>40</v>
      </c>
      <c r="X1098" t="s">
        <v>30</v>
      </c>
      <c r="Y1098" t="s">
        <v>29</v>
      </c>
      <c r="Z1098" t="s">
        <v>30</v>
      </c>
      <c r="AA1098" t="s">
        <v>29</v>
      </c>
      <c r="AB1098" t="s">
        <v>232</v>
      </c>
    </row>
    <row r="1099" spans="1:28" outlineLevel="1" x14ac:dyDescent="0.45">
      <c r="A1099">
        <v>7573769001</v>
      </c>
      <c r="B1099" s="1">
        <v>44341</v>
      </c>
      <c r="C1099" t="s">
        <v>3266</v>
      </c>
      <c r="D1099" t="s">
        <v>3267</v>
      </c>
      <c r="E1099" t="s">
        <v>78</v>
      </c>
      <c r="F1099" t="s">
        <v>5651</v>
      </c>
      <c r="G1099" t="s">
        <v>5831</v>
      </c>
      <c r="H1099" s="9">
        <v>179291</v>
      </c>
      <c r="J1099" t="s">
        <v>28</v>
      </c>
      <c r="K1099" t="s">
        <v>30</v>
      </c>
      <c r="L1099" t="s">
        <v>275</v>
      </c>
      <c r="M1099" t="s">
        <v>30</v>
      </c>
      <c r="N1099" t="s">
        <v>30</v>
      </c>
      <c r="O1099" t="s">
        <v>30</v>
      </c>
      <c r="P1099" t="s">
        <v>30</v>
      </c>
      <c r="Q1099" t="s">
        <v>30</v>
      </c>
      <c r="R1099" t="s">
        <v>30</v>
      </c>
      <c r="S1099" t="s">
        <v>30</v>
      </c>
      <c r="T1099" t="s">
        <v>30</v>
      </c>
      <c r="U1099" t="s">
        <v>30</v>
      </c>
      <c r="V1099" t="s">
        <v>30</v>
      </c>
      <c r="W1099" t="s">
        <v>33</v>
      </c>
      <c r="X1099" t="s">
        <v>29</v>
      </c>
      <c r="Y1099" t="s">
        <v>29</v>
      </c>
      <c r="Z1099" t="s">
        <v>30</v>
      </c>
      <c r="AA1099" t="s">
        <v>29</v>
      </c>
      <c r="AB1099" t="s">
        <v>43</v>
      </c>
    </row>
    <row r="1100" spans="1:28" outlineLevel="1" x14ac:dyDescent="0.45">
      <c r="A1100">
        <v>7656728903</v>
      </c>
      <c r="B1100" s="1">
        <v>44323</v>
      </c>
      <c r="C1100" t="s">
        <v>3738</v>
      </c>
      <c r="D1100" t="s">
        <v>3739</v>
      </c>
      <c r="E1100" t="s">
        <v>78</v>
      </c>
      <c r="F1100" t="s">
        <v>5651</v>
      </c>
      <c r="G1100" t="s">
        <v>5887</v>
      </c>
      <c r="H1100" s="9">
        <v>172649.59</v>
      </c>
      <c r="J1100" t="s">
        <v>28</v>
      </c>
      <c r="K1100" t="s">
        <v>30</v>
      </c>
      <c r="L1100" t="s">
        <v>54</v>
      </c>
      <c r="M1100" t="s">
        <v>29</v>
      </c>
      <c r="N1100" t="s">
        <v>30</v>
      </c>
      <c r="O1100" t="s">
        <v>30</v>
      </c>
      <c r="P1100" t="s">
        <v>30</v>
      </c>
      <c r="Q1100" t="s">
        <v>30</v>
      </c>
      <c r="R1100" t="s">
        <v>30</v>
      </c>
      <c r="S1100" t="s">
        <v>30</v>
      </c>
      <c r="T1100" t="s">
        <v>30</v>
      </c>
      <c r="U1100" t="s">
        <v>30</v>
      </c>
      <c r="V1100" t="s">
        <v>30</v>
      </c>
      <c r="W1100" t="s">
        <v>31</v>
      </c>
      <c r="X1100" t="s">
        <v>30</v>
      </c>
      <c r="Y1100" t="s">
        <v>29</v>
      </c>
      <c r="Z1100" t="s">
        <v>29</v>
      </c>
      <c r="AA1100" t="s">
        <v>30</v>
      </c>
      <c r="AB1100" t="s">
        <v>32</v>
      </c>
    </row>
    <row r="1101" spans="1:28" outlineLevel="1" x14ac:dyDescent="0.45">
      <c r="A1101">
        <v>4902929010</v>
      </c>
      <c r="B1101" s="1">
        <v>44336</v>
      </c>
      <c r="C1101" t="s">
        <v>2051</v>
      </c>
      <c r="D1101" t="s">
        <v>2052</v>
      </c>
      <c r="E1101" t="s">
        <v>78</v>
      </c>
      <c r="F1101" t="s">
        <v>5651</v>
      </c>
      <c r="G1101" t="s">
        <v>5831</v>
      </c>
      <c r="H1101" s="9">
        <v>167885</v>
      </c>
      <c r="J1101" t="s">
        <v>28</v>
      </c>
      <c r="K1101" t="s">
        <v>29</v>
      </c>
      <c r="L1101" t="s">
        <v>275</v>
      </c>
      <c r="M1101" t="s">
        <v>29</v>
      </c>
      <c r="N1101" t="s">
        <v>29</v>
      </c>
      <c r="O1101" t="s">
        <v>29</v>
      </c>
      <c r="P1101" t="s">
        <v>30</v>
      </c>
      <c r="Q1101" t="s">
        <v>30</v>
      </c>
      <c r="R1101" t="s">
        <v>30</v>
      </c>
      <c r="S1101" t="s">
        <v>30</v>
      </c>
      <c r="T1101" t="s">
        <v>30</v>
      </c>
      <c r="U1101" t="s">
        <v>30</v>
      </c>
      <c r="V1101" t="s">
        <v>30</v>
      </c>
      <c r="W1101" t="s">
        <v>33</v>
      </c>
      <c r="X1101" t="s">
        <v>29</v>
      </c>
      <c r="Y1101" t="s">
        <v>30</v>
      </c>
      <c r="Z1101" t="s">
        <v>29</v>
      </c>
      <c r="AA1101" t="s">
        <v>29</v>
      </c>
      <c r="AB1101" t="s">
        <v>32</v>
      </c>
    </row>
    <row r="1102" spans="1:28" outlineLevel="1" x14ac:dyDescent="0.45">
      <c r="A1102">
        <v>7529228903</v>
      </c>
      <c r="B1102" s="1">
        <v>44323</v>
      </c>
      <c r="C1102" t="s">
        <v>2752</v>
      </c>
      <c r="D1102" t="s">
        <v>2753</v>
      </c>
      <c r="E1102" t="s">
        <v>78</v>
      </c>
      <c r="F1102" t="s">
        <v>5651</v>
      </c>
      <c r="G1102" t="s">
        <v>5707</v>
      </c>
      <c r="H1102" s="9">
        <v>153287.9</v>
      </c>
      <c r="J1102" t="s">
        <v>28</v>
      </c>
      <c r="K1102" t="s">
        <v>30</v>
      </c>
      <c r="L1102" t="s">
        <v>275</v>
      </c>
      <c r="M1102" t="s">
        <v>29</v>
      </c>
      <c r="N1102" t="s">
        <v>29</v>
      </c>
      <c r="O1102" t="s">
        <v>29</v>
      </c>
      <c r="P1102" t="s">
        <v>29</v>
      </c>
      <c r="Q1102" t="s">
        <v>30</v>
      </c>
      <c r="R1102" t="s">
        <v>30</v>
      </c>
      <c r="S1102" t="s">
        <v>30</v>
      </c>
      <c r="T1102" t="s">
        <v>30</v>
      </c>
      <c r="U1102" t="s">
        <v>30</v>
      </c>
      <c r="V1102" t="s">
        <v>30</v>
      </c>
      <c r="W1102" t="s">
        <v>40</v>
      </c>
      <c r="X1102" t="s">
        <v>30</v>
      </c>
      <c r="Y1102" t="s">
        <v>30</v>
      </c>
      <c r="Z1102" t="s">
        <v>30</v>
      </c>
      <c r="AA1102" t="s">
        <v>29</v>
      </c>
      <c r="AB1102" t="s">
        <v>47</v>
      </c>
    </row>
    <row r="1103" spans="1:28" outlineLevel="1" x14ac:dyDescent="0.45">
      <c r="A1103">
        <v>4906659009</v>
      </c>
      <c r="B1103" s="1">
        <v>44336</v>
      </c>
      <c r="C1103" t="s">
        <v>2079</v>
      </c>
      <c r="D1103" t="s">
        <v>2080</v>
      </c>
      <c r="E1103" t="s">
        <v>78</v>
      </c>
      <c r="F1103" t="s">
        <v>5651</v>
      </c>
      <c r="G1103" t="s">
        <v>5887</v>
      </c>
      <c r="H1103" s="9">
        <v>120222</v>
      </c>
      <c r="J1103" t="s">
        <v>28</v>
      </c>
      <c r="K1103" t="s">
        <v>29</v>
      </c>
      <c r="L1103" t="s">
        <v>54</v>
      </c>
      <c r="M1103" t="s">
        <v>29</v>
      </c>
      <c r="N1103" t="s">
        <v>30</v>
      </c>
      <c r="O1103" t="s">
        <v>30</v>
      </c>
      <c r="P1103" t="s">
        <v>30</v>
      </c>
      <c r="Q1103" t="s">
        <v>30</v>
      </c>
      <c r="R1103" t="s">
        <v>30</v>
      </c>
      <c r="S1103" t="s">
        <v>30</v>
      </c>
      <c r="T1103" t="s">
        <v>30</v>
      </c>
      <c r="U1103" t="s">
        <v>30</v>
      </c>
      <c r="V1103" t="s">
        <v>30</v>
      </c>
      <c r="W1103" t="s">
        <v>33</v>
      </c>
      <c r="X1103" t="s">
        <v>30</v>
      </c>
      <c r="Y1103" t="s">
        <v>30</v>
      </c>
      <c r="Z1103" t="s">
        <v>29</v>
      </c>
      <c r="AA1103" t="s">
        <v>30</v>
      </c>
      <c r="AB1103" t="s">
        <v>32</v>
      </c>
    </row>
    <row r="1104" spans="1:28" outlineLevel="1" x14ac:dyDescent="0.45">
      <c r="A1104">
        <v>1172369110</v>
      </c>
      <c r="B1104" s="1">
        <v>44376</v>
      </c>
      <c r="C1104" t="s">
        <v>603</v>
      </c>
      <c r="D1104" t="s">
        <v>604</v>
      </c>
      <c r="E1104" t="s">
        <v>78</v>
      </c>
      <c r="F1104" t="s">
        <v>5651</v>
      </c>
      <c r="G1104" t="s">
        <v>5744</v>
      </c>
      <c r="H1104" s="9">
        <v>117139</v>
      </c>
      <c r="J1104" t="s">
        <v>28</v>
      </c>
      <c r="K1104" t="s">
        <v>29</v>
      </c>
      <c r="L1104" t="s">
        <v>275</v>
      </c>
      <c r="M1104" t="s">
        <v>29</v>
      </c>
      <c r="N1104" t="s">
        <v>30</v>
      </c>
      <c r="O1104" t="s">
        <v>29</v>
      </c>
      <c r="P1104" t="s">
        <v>30</v>
      </c>
      <c r="Q1104" t="s">
        <v>30</v>
      </c>
      <c r="R1104" t="s">
        <v>30</v>
      </c>
      <c r="S1104" t="s">
        <v>30</v>
      </c>
      <c r="T1104" t="s">
        <v>30</v>
      </c>
      <c r="U1104" t="s">
        <v>30</v>
      </c>
      <c r="V1104" t="s">
        <v>30</v>
      </c>
      <c r="W1104" t="s">
        <v>33</v>
      </c>
      <c r="X1104" t="s">
        <v>29</v>
      </c>
      <c r="Y1104" t="s">
        <v>29</v>
      </c>
      <c r="Z1104" t="s">
        <v>29</v>
      </c>
      <c r="AA1104" t="s">
        <v>29</v>
      </c>
      <c r="AB1104" t="s">
        <v>32</v>
      </c>
    </row>
    <row r="1105" spans="1:28" outlineLevel="1" x14ac:dyDescent="0.45">
      <c r="A1105">
        <v>6600679000</v>
      </c>
      <c r="B1105" s="1">
        <v>44338</v>
      </c>
      <c r="C1105" t="s">
        <v>2390</v>
      </c>
      <c r="D1105" t="s">
        <v>2391</v>
      </c>
      <c r="E1105" t="s">
        <v>78</v>
      </c>
      <c r="F1105" t="s">
        <v>5651</v>
      </c>
      <c r="G1105" t="s">
        <v>5707</v>
      </c>
      <c r="H1105" s="9">
        <v>89591.039999999994</v>
      </c>
      <c r="J1105" t="s">
        <v>28</v>
      </c>
      <c r="K1105" t="s">
        <v>30</v>
      </c>
      <c r="L1105" t="s">
        <v>275</v>
      </c>
      <c r="M1105" t="s">
        <v>29</v>
      </c>
      <c r="N1105" t="s">
        <v>30</v>
      </c>
      <c r="O1105" t="s">
        <v>30</v>
      </c>
      <c r="P1105" t="s">
        <v>30</v>
      </c>
      <c r="Q1105" t="s">
        <v>30</v>
      </c>
      <c r="R1105" t="s">
        <v>30</v>
      </c>
      <c r="S1105" t="s">
        <v>30</v>
      </c>
      <c r="T1105" t="s">
        <v>30</v>
      </c>
      <c r="U1105" t="s">
        <v>30</v>
      </c>
      <c r="V1105" t="s">
        <v>30</v>
      </c>
      <c r="W1105" t="s">
        <v>31</v>
      </c>
      <c r="X1105" t="s">
        <v>30</v>
      </c>
      <c r="Y1105" t="s">
        <v>30</v>
      </c>
      <c r="Z1105" t="s">
        <v>29</v>
      </c>
      <c r="AA1105" t="s">
        <v>29</v>
      </c>
      <c r="AB1105" t="s">
        <v>32</v>
      </c>
    </row>
    <row r="1106" spans="1:28" outlineLevel="1" x14ac:dyDescent="0.45">
      <c r="A1106">
        <v>2734259000</v>
      </c>
      <c r="B1106" s="1">
        <v>44334</v>
      </c>
      <c r="C1106" t="s">
        <v>1479</v>
      </c>
      <c r="D1106" t="s">
        <v>1480</v>
      </c>
      <c r="E1106" t="s">
        <v>78</v>
      </c>
      <c r="F1106" t="s">
        <v>5651</v>
      </c>
      <c r="G1106" t="s">
        <v>5831</v>
      </c>
      <c r="H1106" s="9">
        <v>88290</v>
      </c>
      <c r="J1106" t="s">
        <v>28</v>
      </c>
      <c r="K1106" t="s">
        <v>29</v>
      </c>
      <c r="L1106" t="s">
        <v>275</v>
      </c>
      <c r="M1106" t="s">
        <v>29</v>
      </c>
      <c r="N1106" t="s">
        <v>30</v>
      </c>
      <c r="O1106" t="s">
        <v>29</v>
      </c>
      <c r="P1106" t="s">
        <v>30</v>
      </c>
      <c r="Q1106" t="s">
        <v>30</v>
      </c>
      <c r="R1106" t="s">
        <v>30</v>
      </c>
      <c r="S1106" t="s">
        <v>30</v>
      </c>
      <c r="T1106" t="s">
        <v>30</v>
      </c>
      <c r="U1106" t="s">
        <v>30</v>
      </c>
      <c r="V1106" t="s">
        <v>30</v>
      </c>
      <c r="W1106" t="s">
        <v>40</v>
      </c>
      <c r="X1106" t="s">
        <v>29</v>
      </c>
      <c r="Y1106" t="s">
        <v>30</v>
      </c>
      <c r="Z1106" t="s">
        <v>30</v>
      </c>
      <c r="AA1106" t="s">
        <v>29</v>
      </c>
      <c r="AB1106" t="s">
        <v>32</v>
      </c>
    </row>
    <row r="1107" spans="1:28" outlineLevel="1" x14ac:dyDescent="0.45">
      <c r="A1107">
        <v>2220429006</v>
      </c>
      <c r="B1107" s="1">
        <v>44330</v>
      </c>
      <c r="C1107" t="s">
        <v>658</v>
      </c>
      <c r="D1107" t="s">
        <v>659</v>
      </c>
      <c r="E1107" t="s">
        <v>78</v>
      </c>
      <c r="F1107" t="s">
        <v>5651</v>
      </c>
      <c r="G1107" t="s">
        <v>5744</v>
      </c>
      <c r="H1107" s="9">
        <v>82651.66</v>
      </c>
      <c r="J1107" t="s">
        <v>28</v>
      </c>
      <c r="K1107" t="s">
        <v>29</v>
      </c>
      <c r="L1107" t="s">
        <v>275</v>
      </c>
      <c r="M1107" t="s">
        <v>29</v>
      </c>
      <c r="N1107" t="s">
        <v>30</v>
      </c>
      <c r="O1107" t="s">
        <v>29</v>
      </c>
      <c r="P1107" t="s">
        <v>30</v>
      </c>
      <c r="Q1107" t="s">
        <v>30</v>
      </c>
      <c r="R1107" t="s">
        <v>30</v>
      </c>
      <c r="S1107" t="s">
        <v>30</v>
      </c>
      <c r="T1107" t="s">
        <v>30</v>
      </c>
      <c r="U1107" t="s">
        <v>30</v>
      </c>
      <c r="V1107" t="s">
        <v>30</v>
      </c>
      <c r="W1107" t="s">
        <v>33</v>
      </c>
      <c r="X1107" t="s">
        <v>29</v>
      </c>
      <c r="Y1107" t="s">
        <v>29</v>
      </c>
      <c r="Z1107" t="s">
        <v>29</v>
      </c>
      <c r="AA1107" t="s">
        <v>30</v>
      </c>
      <c r="AB1107" t="s">
        <v>32</v>
      </c>
    </row>
    <row r="1108" spans="1:28" outlineLevel="1" x14ac:dyDescent="0.45">
      <c r="A1108">
        <v>5217919003</v>
      </c>
      <c r="B1108" s="1">
        <v>44337</v>
      </c>
      <c r="C1108" t="s">
        <v>2157</v>
      </c>
      <c r="D1108" t="s">
        <v>2158</v>
      </c>
      <c r="E1108" t="s">
        <v>78</v>
      </c>
      <c r="F1108" t="s">
        <v>5651</v>
      </c>
      <c r="G1108" t="s">
        <v>5746</v>
      </c>
      <c r="H1108" s="9">
        <v>81633</v>
      </c>
      <c r="J1108" t="s">
        <v>28</v>
      </c>
      <c r="K1108" t="s">
        <v>29</v>
      </c>
      <c r="L1108" t="s">
        <v>275</v>
      </c>
      <c r="M1108" t="s">
        <v>29</v>
      </c>
      <c r="N1108" t="s">
        <v>29</v>
      </c>
      <c r="O1108" t="s">
        <v>29</v>
      </c>
      <c r="P1108" t="s">
        <v>30</v>
      </c>
      <c r="Q1108" t="s">
        <v>30</v>
      </c>
      <c r="R1108" t="s">
        <v>30</v>
      </c>
      <c r="S1108" t="s">
        <v>30</v>
      </c>
      <c r="T1108" t="s">
        <v>30</v>
      </c>
      <c r="U1108" t="s">
        <v>30</v>
      </c>
      <c r="V1108" t="s">
        <v>30</v>
      </c>
      <c r="W1108" t="s">
        <v>40</v>
      </c>
      <c r="X1108" t="s">
        <v>29</v>
      </c>
      <c r="Y1108" t="s">
        <v>29</v>
      </c>
      <c r="Z1108" t="s">
        <v>29</v>
      </c>
      <c r="AA1108" t="s">
        <v>30</v>
      </c>
      <c r="AB1108" t="s">
        <v>1400</v>
      </c>
    </row>
    <row r="1109" spans="1:28" outlineLevel="1" x14ac:dyDescent="0.45">
      <c r="A1109">
        <v>7535108909</v>
      </c>
      <c r="B1109" s="1">
        <v>44323</v>
      </c>
      <c r="C1109" t="s">
        <v>2828</v>
      </c>
      <c r="D1109" t="s">
        <v>2829</v>
      </c>
      <c r="E1109" t="s">
        <v>78</v>
      </c>
      <c r="F1109" t="s">
        <v>5651</v>
      </c>
      <c r="G1109" t="s">
        <v>5965</v>
      </c>
      <c r="H1109" s="9">
        <v>72097.66</v>
      </c>
      <c r="J1109" t="s">
        <v>28</v>
      </c>
      <c r="K1109" t="s">
        <v>29</v>
      </c>
      <c r="L1109" t="s">
        <v>275</v>
      </c>
      <c r="M1109" t="s">
        <v>29</v>
      </c>
      <c r="N1109" t="s">
        <v>30</v>
      </c>
      <c r="O1109" t="s">
        <v>29</v>
      </c>
      <c r="P1109" t="s">
        <v>30</v>
      </c>
      <c r="Q1109" t="s">
        <v>30</v>
      </c>
      <c r="R1109" t="s">
        <v>30</v>
      </c>
      <c r="S1109" t="s">
        <v>30</v>
      </c>
      <c r="T1109" t="s">
        <v>30</v>
      </c>
      <c r="U1109" t="s">
        <v>30</v>
      </c>
      <c r="V1109" t="s">
        <v>30</v>
      </c>
      <c r="W1109" t="s">
        <v>31</v>
      </c>
      <c r="X1109" t="s">
        <v>29</v>
      </c>
      <c r="Y1109" t="s">
        <v>29</v>
      </c>
      <c r="Z1109" t="s">
        <v>29</v>
      </c>
      <c r="AA1109" t="s">
        <v>30</v>
      </c>
      <c r="AB1109" t="s">
        <v>197</v>
      </c>
    </row>
    <row r="1110" spans="1:28" outlineLevel="1" x14ac:dyDescent="0.45">
      <c r="A1110">
        <v>7525859010</v>
      </c>
      <c r="B1110" s="1">
        <v>44341</v>
      </c>
      <c r="C1110" t="s">
        <v>2721</v>
      </c>
      <c r="D1110" t="s">
        <v>2722</v>
      </c>
      <c r="E1110" t="s">
        <v>78</v>
      </c>
      <c r="F1110" t="s">
        <v>5651</v>
      </c>
      <c r="G1110" t="s">
        <v>5746</v>
      </c>
      <c r="H1110" s="9">
        <v>69828</v>
      </c>
      <c r="J1110" t="s">
        <v>28</v>
      </c>
      <c r="K1110" t="s">
        <v>29</v>
      </c>
      <c r="L1110" t="s">
        <v>275</v>
      </c>
      <c r="M1110" t="s">
        <v>30</v>
      </c>
      <c r="N1110" t="s">
        <v>30</v>
      </c>
      <c r="O1110" t="s">
        <v>30</v>
      </c>
      <c r="P1110" t="s">
        <v>30</v>
      </c>
      <c r="Q1110" t="s">
        <v>30</v>
      </c>
      <c r="R1110" t="s">
        <v>30</v>
      </c>
      <c r="S1110" t="s">
        <v>30</v>
      </c>
      <c r="T1110" t="s">
        <v>30</v>
      </c>
      <c r="U1110" t="s">
        <v>30</v>
      </c>
      <c r="V1110" t="s">
        <v>30</v>
      </c>
      <c r="W1110" t="s">
        <v>33</v>
      </c>
      <c r="X1110" t="s">
        <v>29</v>
      </c>
      <c r="Y1110" t="s">
        <v>29</v>
      </c>
      <c r="Z1110" t="s">
        <v>29</v>
      </c>
      <c r="AA1110" t="s">
        <v>30</v>
      </c>
      <c r="AB1110" t="s">
        <v>32</v>
      </c>
    </row>
    <row r="1111" spans="1:28" outlineLevel="1" x14ac:dyDescent="0.45">
      <c r="A1111">
        <v>8973829010</v>
      </c>
      <c r="B1111" s="1">
        <v>44345</v>
      </c>
      <c r="C1111" t="s">
        <v>5105</v>
      </c>
      <c r="D1111" t="s">
        <v>5106</v>
      </c>
      <c r="E1111" t="s">
        <v>78</v>
      </c>
      <c r="F1111" t="s">
        <v>5651</v>
      </c>
      <c r="G1111" t="s">
        <v>5837</v>
      </c>
      <c r="H1111" s="9">
        <v>68597.600000000006</v>
      </c>
      <c r="I1111" t="s">
        <v>178</v>
      </c>
      <c r="J1111" t="s">
        <v>28</v>
      </c>
      <c r="K1111" t="s">
        <v>30</v>
      </c>
      <c r="L1111" t="s">
        <v>275</v>
      </c>
      <c r="M1111" t="s">
        <v>29</v>
      </c>
      <c r="N1111" t="s">
        <v>30</v>
      </c>
      <c r="O1111" t="s">
        <v>29</v>
      </c>
      <c r="P1111" t="s">
        <v>30</v>
      </c>
      <c r="Q1111" t="s">
        <v>30</v>
      </c>
      <c r="R1111" t="s">
        <v>30</v>
      </c>
      <c r="S1111" t="s">
        <v>30</v>
      </c>
      <c r="T1111" t="s">
        <v>30</v>
      </c>
      <c r="U1111" t="s">
        <v>30</v>
      </c>
      <c r="V1111" t="s">
        <v>30</v>
      </c>
      <c r="W1111" t="s">
        <v>40</v>
      </c>
      <c r="X1111" t="s">
        <v>29</v>
      </c>
      <c r="Y1111" t="s">
        <v>29</v>
      </c>
      <c r="Z1111" t="s">
        <v>29</v>
      </c>
      <c r="AA1111" t="s">
        <v>29</v>
      </c>
      <c r="AB1111" t="s">
        <v>32</v>
      </c>
    </row>
    <row r="1112" spans="1:28" outlineLevel="1" x14ac:dyDescent="0.45">
      <c r="A1112">
        <v>7566259003</v>
      </c>
      <c r="B1112" s="1">
        <v>44341</v>
      </c>
      <c r="C1112" t="s">
        <v>3187</v>
      </c>
      <c r="D1112" t="s">
        <v>3188</v>
      </c>
      <c r="E1112" t="s">
        <v>78</v>
      </c>
      <c r="F1112" t="s">
        <v>5651</v>
      </c>
      <c r="G1112" t="s">
        <v>5831</v>
      </c>
      <c r="H1112" s="9">
        <v>55479</v>
      </c>
      <c r="J1112" t="s">
        <v>28</v>
      </c>
      <c r="K1112" t="s">
        <v>29</v>
      </c>
      <c r="L1112" t="s">
        <v>275</v>
      </c>
      <c r="M1112" t="s">
        <v>30</v>
      </c>
      <c r="N1112" t="s">
        <v>30</v>
      </c>
      <c r="O1112" t="s">
        <v>30</v>
      </c>
      <c r="P1112" t="s">
        <v>30</v>
      </c>
      <c r="Q1112" t="s">
        <v>30</v>
      </c>
      <c r="R1112" t="s">
        <v>30</v>
      </c>
      <c r="S1112" t="s">
        <v>30</v>
      </c>
      <c r="T1112" t="s">
        <v>30</v>
      </c>
      <c r="U1112" t="s">
        <v>30</v>
      </c>
      <c r="V1112" t="s">
        <v>30</v>
      </c>
      <c r="W1112" t="s">
        <v>60</v>
      </c>
      <c r="X1112" t="s">
        <v>29</v>
      </c>
      <c r="Y1112" t="s">
        <v>30</v>
      </c>
      <c r="Z1112" t="s">
        <v>29</v>
      </c>
      <c r="AA1112" t="s">
        <v>30</v>
      </c>
      <c r="AB1112" t="s">
        <v>32</v>
      </c>
    </row>
    <row r="1113" spans="1:28" outlineLevel="1" x14ac:dyDescent="0.45">
      <c r="A1113">
        <v>7895988908</v>
      </c>
      <c r="B1113" s="1">
        <v>44327</v>
      </c>
      <c r="C1113" t="s">
        <v>3983</v>
      </c>
      <c r="D1113" t="s">
        <v>3984</v>
      </c>
      <c r="E1113" t="s">
        <v>78</v>
      </c>
      <c r="F1113" t="s">
        <v>5651</v>
      </c>
      <c r="G1113" t="s">
        <v>5746</v>
      </c>
      <c r="H1113" s="9">
        <v>52337.85</v>
      </c>
      <c r="J1113" t="s">
        <v>28</v>
      </c>
      <c r="K1113" t="s">
        <v>29</v>
      </c>
      <c r="L1113" t="s">
        <v>275</v>
      </c>
      <c r="M1113" t="s">
        <v>29</v>
      </c>
      <c r="N1113" t="s">
        <v>30</v>
      </c>
      <c r="O1113" t="s">
        <v>30</v>
      </c>
      <c r="P1113" t="s">
        <v>30</v>
      </c>
      <c r="Q1113" t="s">
        <v>30</v>
      </c>
      <c r="R1113" t="s">
        <v>30</v>
      </c>
      <c r="S1113" t="s">
        <v>30</v>
      </c>
      <c r="T1113" t="s">
        <v>29</v>
      </c>
      <c r="U1113" t="s">
        <v>30</v>
      </c>
      <c r="V1113" t="s">
        <v>30</v>
      </c>
      <c r="W1113" t="s">
        <v>49</v>
      </c>
      <c r="X1113" t="s">
        <v>29</v>
      </c>
      <c r="Y1113" t="s">
        <v>30</v>
      </c>
      <c r="Z1113" t="s">
        <v>29</v>
      </c>
      <c r="AA1113" t="s">
        <v>30</v>
      </c>
      <c r="AB1113" t="s">
        <v>39</v>
      </c>
    </row>
    <row r="1114" spans="1:28" outlineLevel="1" x14ac:dyDescent="0.45">
      <c r="A1114">
        <v>2761039010</v>
      </c>
      <c r="B1114" s="1">
        <v>44334</v>
      </c>
      <c r="C1114" t="s">
        <v>1613</v>
      </c>
      <c r="D1114" t="s">
        <v>1614</v>
      </c>
      <c r="E1114" t="s">
        <v>78</v>
      </c>
      <c r="F1114" t="s">
        <v>5651</v>
      </c>
      <c r="G1114" t="s">
        <v>5887</v>
      </c>
      <c r="H1114" s="9">
        <v>50668.79</v>
      </c>
      <c r="J1114" t="s">
        <v>28</v>
      </c>
      <c r="K1114" t="s">
        <v>29</v>
      </c>
      <c r="L1114" t="s">
        <v>54</v>
      </c>
      <c r="M1114" t="s">
        <v>30</v>
      </c>
      <c r="N1114" t="s">
        <v>30</v>
      </c>
      <c r="O1114" t="s">
        <v>30</v>
      </c>
      <c r="P1114" t="s">
        <v>30</v>
      </c>
      <c r="Q1114" t="s">
        <v>30</v>
      </c>
      <c r="R1114" t="s">
        <v>30</v>
      </c>
      <c r="S1114" t="s">
        <v>30</v>
      </c>
      <c r="T1114" t="s">
        <v>30</v>
      </c>
      <c r="U1114" t="s">
        <v>30</v>
      </c>
      <c r="V1114" t="s">
        <v>30</v>
      </c>
      <c r="W1114" t="s">
        <v>40</v>
      </c>
      <c r="X1114" t="s">
        <v>30</v>
      </c>
      <c r="Y1114" t="s">
        <v>29</v>
      </c>
      <c r="Z1114" t="s">
        <v>29</v>
      </c>
      <c r="AA1114" t="s">
        <v>30</v>
      </c>
      <c r="AB1114" t="s">
        <v>32</v>
      </c>
    </row>
    <row r="1115" spans="1:28" outlineLevel="1" x14ac:dyDescent="0.45">
      <c r="A1115">
        <v>1094149009</v>
      </c>
      <c r="B1115" s="1">
        <v>44329</v>
      </c>
      <c r="C1115" t="s">
        <v>378</v>
      </c>
      <c r="D1115" t="s">
        <v>379</v>
      </c>
      <c r="E1115" t="s">
        <v>78</v>
      </c>
      <c r="F1115" t="s">
        <v>5651</v>
      </c>
      <c r="G1115" t="s">
        <v>5707</v>
      </c>
      <c r="H1115" s="9">
        <v>50656</v>
      </c>
      <c r="J1115" t="s">
        <v>28</v>
      </c>
      <c r="K1115" t="s">
        <v>30</v>
      </c>
      <c r="L1115" t="s">
        <v>275</v>
      </c>
      <c r="M1115" t="s">
        <v>29</v>
      </c>
      <c r="N1115" t="s">
        <v>29</v>
      </c>
      <c r="O1115" t="s">
        <v>29</v>
      </c>
      <c r="P1115" t="s">
        <v>29</v>
      </c>
      <c r="Q1115" t="s">
        <v>30</v>
      </c>
      <c r="R1115" t="s">
        <v>29</v>
      </c>
      <c r="S1115" t="s">
        <v>30</v>
      </c>
      <c r="T1115" t="s">
        <v>29</v>
      </c>
      <c r="U1115" t="s">
        <v>30</v>
      </c>
      <c r="V1115" t="s">
        <v>29</v>
      </c>
      <c r="W1115" t="s">
        <v>229</v>
      </c>
      <c r="X1115" t="s">
        <v>30</v>
      </c>
      <c r="Y1115" t="s">
        <v>29</v>
      </c>
      <c r="Z1115" t="s">
        <v>30</v>
      </c>
      <c r="AA1115" t="s">
        <v>30</v>
      </c>
      <c r="AB1115" t="s">
        <v>45</v>
      </c>
    </row>
    <row r="1116" spans="1:28" outlineLevel="1" x14ac:dyDescent="0.45">
      <c r="A1116">
        <v>7549358904</v>
      </c>
      <c r="B1116" s="1">
        <v>44323</v>
      </c>
      <c r="C1116" t="s">
        <v>2995</v>
      </c>
      <c r="D1116" t="s">
        <v>2996</v>
      </c>
      <c r="E1116" t="s">
        <v>78</v>
      </c>
      <c r="F1116" t="s">
        <v>5651</v>
      </c>
      <c r="G1116" t="s">
        <v>5965</v>
      </c>
      <c r="H1116" s="9">
        <v>46381.5</v>
      </c>
      <c r="J1116" t="s">
        <v>28</v>
      </c>
      <c r="K1116" t="s">
        <v>29</v>
      </c>
      <c r="L1116" t="s">
        <v>275</v>
      </c>
      <c r="M1116" t="s">
        <v>29</v>
      </c>
      <c r="N1116" t="s">
        <v>30</v>
      </c>
      <c r="O1116" t="s">
        <v>30</v>
      </c>
      <c r="P1116" t="s">
        <v>30</v>
      </c>
      <c r="Q1116" t="s">
        <v>30</v>
      </c>
      <c r="R1116" t="s">
        <v>30</v>
      </c>
      <c r="S1116" t="s">
        <v>30</v>
      </c>
      <c r="T1116" t="s">
        <v>30</v>
      </c>
      <c r="U1116" t="s">
        <v>30</v>
      </c>
      <c r="V1116" t="s">
        <v>30</v>
      </c>
      <c r="W1116" t="s">
        <v>31</v>
      </c>
      <c r="X1116" t="s">
        <v>29</v>
      </c>
      <c r="Y1116" t="s">
        <v>30</v>
      </c>
      <c r="Z1116" t="s">
        <v>29</v>
      </c>
      <c r="AA1116" t="s">
        <v>29</v>
      </c>
      <c r="AB1116" t="s">
        <v>32</v>
      </c>
    </row>
    <row r="1117" spans="1:28" outlineLevel="1" x14ac:dyDescent="0.45">
      <c r="A1117">
        <v>7885618909</v>
      </c>
      <c r="B1117" s="1">
        <v>44327</v>
      </c>
      <c r="C1117" t="s">
        <v>3923</v>
      </c>
      <c r="D1117" t="s">
        <v>3924</v>
      </c>
      <c r="E1117" t="s">
        <v>78</v>
      </c>
      <c r="F1117" t="s">
        <v>5651</v>
      </c>
      <c r="G1117" t="s">
        <v>5831</v>
      </c>
      <c r="H1117" s="9">
        <v>44529</v>
      </c>
      <c r="J1117" t="s">
        <v>28</v>
      </c>
      <c r="K1117" t="s">
        <v>29</v>
      </c>
      <c r="L1117" t="s">
        <v>275</v>
      </c>
      <c r="M1117" t="s">
        <v>30</v>
      </c>
      <c r="N1117" t="s">
        <v>29</v>
      </c>
      <c r="O1117" t="s">
        <v>29</v>
      </c>
      <c r="P1117" t="s">
        <v>30</v>
      </c>
      <c r="Q1117" t="s">
        <v>30</v>
      </c>
      <c r="R1117" t="s">
        <v>30</v>
      </c>
      <c r="S1117" t="s">
        <v>30</v>
      </c>
      <c r="T1117" t="s">
        <v>30</v>
      </c>
      <c r="U1117" t="s">
        <v>30</v>
      </c>
      <c r="V1117" t="s">
        <v>30</v>
      </c>
      <c r="W1117" t="s">
        <v>270</v>
      </c>
      <c r="X1117" t="s">
        <v>29</v>
      </c>
      <c r="Y1117" t="s">
        <v>30</v>
      </c>
      <c r="Z1117" t="s">
        <v>30</v>
      </c>
      <c r="AA1117" t="s">
        <v>29</v>
      </c>
      <c r="AB1117" t="s">
        <v>38</v>
      </c>
    </row>
    <row r="1118" spans="1:28" outlineLevel="1" x14ac:dyDescent="0.45">
      <c r="A1118">
        <v>7611328908</v>
      </c>
      <c r="B1118" s="1">
        <v>44323</v>
      </c>
      <c r="C1118" t="s">
        <v>3468</v>
      </c>
      <c r="D1118" t="s">
        <v>3469</v>
      </c>
      <c r="E1118" t="s">
        <v>78</v>
      </c>
      <c r="F1118" t="s">
        <v>5651</v>
      </c>
      <c r="G1118" t="s">
        <v>5887</v>
      </c>
      <c r="H1118" s="9">
        <v>42643.61</v>
      </c>
      <c r="J1118" t="s">
        <v>28</v>
      </c>
      <c r="K1118" t="s">
        <v>30</v>
      </c>
      <c r="L1118" t="s">
        <v>54</v>
      </c>
      <c r="M1118" t="s">
        <v>30</v>
      </c>
      <c r="N1118" t="s">
        <v>30</v>
      </c>
      <c r="O1118" t="s">
        <v>30</v>
      </c>
      <c r="P1118" t="s">
        <v>30</v>
      </c>
      <c r="Q1118" t="s">
        <v>30</v>
      </c>
      <c r="R1118" t="s">
        <v>30</v>
      </c>
      <c r="S1118" t="s">
        <v>30</v>
      </c>
      <c r="T1118" t="s">
        <v>30</v>
      </c>
      <c r="U1118" t="s">
        <v>30</v>
      </c>
      <c r="V1118" t="s">
        <v>30</v>
      </c>
      <c r="W1118" t="s">
        <v>31</v>
      </c>
      <c r="X1118" t="s">
        <v>30</v>
      </c>
      <c r="Y1118" t="s">
        <v>30</v>
      </c>
      <c r="Z1118" t="s">
        <v>30</v>
      </c>
      <c r="AA1118" t="s">
        <v>30</v>
      </c>
      <c r="AB1118" t="s">
        <v>39</v>
      </c>
    </row>
    <row r="1119" spans="1:28" outlineLevel="1" x14ac:dyDescent="0.45">
      <c r="A1119">
        <v>7892738908</v>
      </c>
      <c r="B1119" s="1">
        <v>44327</v>
      </c>
      <c r="C1119" t="s">
        <v>3963</v>
      </c>
      <c r="D1119" t="s">
        <v>3964</v>
      </c>
      <c r="E1119" t="s">
        <v>78</v>
      </c>
      <c r="F1119" t="s">
        <v>5651</v>
      </c>
      <c r="G1119" t="s">
        <v>5746</v>
      </c>
      <c r="H1119" s="9">
        <v>42213</v>
      </c>
      <c r="J1119" t="s">
        <v>28</v>
      </c>
      <c r="K1119" t="s">
        <v>29</v>
      </c>
      <c r="L1119" t="s">
        <v>275</v>
      </c>
      <c r="M1119" t="s">
        <v>30</v>
      </c>
      <c r="N1119" t="s">
        <v>30</v>
      </c>
      <c r="O1119" t="s">
        <v>30</v>
      </c>
      <c r="P1119" t="s">
        <v>30</v>
      </c>
      <c r="Q1119" t="s">
        <v>30</v>
      </c>
      <c r="R1119" t="s">
        <v>30</v>
      </c>
      <c r="S1119" t="s">
        <v>30</v>
      </c>
      <c r="T1119" t="s">
        <v>30</v>
      </c>
      <c r="U1119" t="s">
        <v>30</v>
      </c>
      <c r="V1119" t="s">
        <v>30</v>
      </c>
      <c r="W1119" t="s">
        <v>40</v>
      </c>
      <c r="X1119" t="s">
        <v>29</v>
      </c>
      <c r="Y1119" t="s">
        <v>30</v>
      </c>
      <c r="Z1119" t="s">
        <v>29</v>
      </c>
      <c r="AA1119" t="s">
        <v>29</v>
      </c>
      <c r="AB1119" t="s">
        <v>32</v>
      </c>
    </row>
    <row r="1120" spans="1:28" outlineLevel="1" x14ac:dyDescent="0.45">
      <c r="A1120">
        <v>2341329007</v>
      </c>
      <c r="B1120" s="1">
        <v>44331</v>
      </c>
      <c r="C1120" t="s">
        <v>889</v>
      </c>
      <c r="D1120" t="s">
        <v>890</v>
      </c>
      <c r="E1120" t="s">
        <v>78</v>
      </c>
      <c r="F1120" t="s">
        <v>5651</v>
      </c>
      <c r="G1120" t="s">
        <v>5744</v>
      </c>
      <c r="H1120" s="9">
        <v>37282</v>
      </c>
      <c r="J1120" t="s">
        <v>28</v>
      </c>
      <c r="K1120" t="s">
        <v>29</v>
      </c>
      <c r="L1120" t="s">
        <v>275</v>
      </c>
      <c r="M1120" t="s">
        <v>29</v>
      </c>
      <c r="N1120" t="s">
        <v>29</v>
      </c>
      <c r="O1120" t="s">
        <v>29</v>
      </c>
      <c r="P1120" t="s">
        <v>30</v>
      </c>
      <c r="Q1120" t="s">
        <v>29</v>
      </c>
      <c r="R1120" t="s">
        <v>30</v>
      </c>
      <c r="S1120" t="s">
        <v>30</v>
      </c>
      <c r="T1120" t="s">
        <v>30</v>
      </c>
      <c r="U1120" t="s">
        <v>30</v>
      </c>
      <c r="V1120" t="s">
        <v>30</v>
      </c>
      <c r="W1120" t="s">
        <v>40</v>
      </c>
      <c r="X1120" t="s">
        <v>29</v>
      </c>
      <c r="Y1120" t="s">
        <v>29</v>
      </c>
      <c r="Z1120" t="s">
        <v>29</v>
      </c>
      <c r="AA1120" t="s">
        <v>30</v>
      </c>
      <c r="AB1120" t="s">
        <v>32</v>
      </c>
    </row>
    <row r="1121" spans="1:28" outlineLevel="1" x14ac:dyDescent="0.45">
      <c r="A1121">
        <v>1130659105</v>
      </c>
      <c r="B1121" s="1">
        <v>44372</v>
      </c>
      <c r="C1121" t="s">
        <v>563</v>
      </c>
      <c r="D1121" t="s">
        <v>564</v>
      </c>
      <c r="E1121" t="s">
        <v>78</v>
      </c>
      <c r="F1121" t="s">
        <v>5651</v>
      </c>
      <c r="G1121" t="s">
        <v>5744</v>
      </c>
      <c r="H1121" s="9">
        <v>32769</v>
      </c>
      <c r="J1121" t="s">
        <v>28</v>
      </c>
      <c r="K1121" t="s">
        <v>29</v>
      </c>
      <c r="L1121" t="s">
        <v>275</v>
      </c>
      <c r="M1121" t="s">
        <v>29</v>
      </c>
      <c r="N1121" t="s">
        <v>29</v>
      </c>
      <c r="O1121" t="s">
        <v>29</v>
      </c>
      <c r="P1121" t="s">
        <v>30</v>
      </c>
      <c r="Q1121" t="s">
        <v>29</v>
      </c>
      <c r="R1121" t="s">
        <v>30</v>
      </c>
      <c r="S1121" t="s">
        <v>30</v>
      </c>
      <c r="T1121" t="s">
        <v>30</v>
      </c>
      <c r="U1121" t="s">
        <v>29</v>
      </c>
      <c r="V1121" t="s">
        <v>30</v>
      </c>
      <c r="W1121" t="s">
        <v>40</v>
      </c>
      <c r="X1121" t="s">
        <v>29</v>
      </c>
      <c r="Y1121" t="s">
        <v>29</v>
      </c>
      <c r="Z1121" t="s">
        <v>29</v>
      </c>
      <c r="AA1121" t="s">
        <v>29</v>
      </c>
      <c r="AB1121" t="s">
        <v>32</v>
      </c>
    </row>
    <row r="1122" spans="1:28" outlineLevel="1" x14ac:dyDescent="0.45">
      <c r="A1122">
        <v>2375029009</v>
      </c>
      <c r="B1122" s="1">
        <v>44331</v>
      </c>
      <c r="C1122" t="s">
        <v>1068</v>
      </c>
      <c r="D1122" t="s">
        <v>1069</v>
      </c>
      <c r="E1122" t="s">
        <v>78</v>
      </c>
      <c r="F1122" t="s">
        <v>5651</v>
      </c>
      <c r="G1122" t="s">
        <v>5831</v>
      </c>
      <c r="H1122" s="9">
        <v>32143.22</v>
      </c>
      <c r="J1122" t="s">
        <v>28</v>
      </c>
      <c r="K1122" t="s">
        <v>29</v>
      </c>
      <c r="L1122" t="s">
        <v>275</v>
      </c>
      <c r="M1122" t="s">
        <v>30</v>
      </c>
      <c r="N1122" t="s">
        <v>30</v>
      </c>
      <c r="O1122" t="s">
        <v>30</v>
      </c>
      <c r="P1122" t="s">
        <v>30</v>
      </c>
      <c r="Q1122" t="s">
        <v>30</v>
      </c>
      <c r="R1122" t="s">
        <v>30</v>
      </c>
      <c r="S1122" t="s">
        <v>30</v>
      </c>
      <c r="T1122" t="s">
        <v>30</v>
      </c>
      <c r="U1122" t="s">
        <v>30</v>
      </c>
      <c r="V1122" t="s">
        <v>30</v>
      </c>
      <c r="W1122" t="s">
        <v>33</v>
      </c>
      <c r="X1122" t="s">
        <v>29</v>
      </c>
      <c r="Y1122" t="s">
        <v>30</v>
      </c>
      <c r="Z1122" t="s">
        <v>29</v>
      </c>
      <c r="AA1122" t="s">
        <v>29</v>
      </c>
      <c r="AB1122" t="s">
        <v>32</v>
      </c>
    </row>
    <row r="1123" spans="1:28" outlineLevel="1" x14ac:dyDescent="0.45">
      <c r="A1123">
        <v>7906228910</v>
      </c>
      <c r="B1123" s="1">
        <v>44327</v>
      </c>
      <c r="C1123" t="s">
        <v>4038</v>
      </c>
      <c r="D1123" t="s">
        <v>4039</v>
      </c>
      <c r="E1123" t="s">
        <v>78</v>
      </c>
      <c r="F1123" t="s">
        <v>5651</v>
      </c>
      <c r="G1123" t="s">
        <v>5707</v>
      </c>
      <c r="H1123" s="9">
        <v>28481</v>
      </c>
      <c r="J1123" t="s">
        <v>28</v>
      </c>
      <c r="K1123" t="s">
        <v>30</v>
      </c>
      <c r="L1123" t="s">
        <v>275</v>
      </c>
      <c r="M1123" t="s">
        <v>30</v>
      </c>
      <c r="N1123" t="s">
        <v>29</v>
      </c>
      <c r="O1123" t="s">
        <v>29</v>
      </c>
      <c r="P1123" t="s">
        <v>30</v>
      </c>
      <c r="Q1123" t="s">
        <v>30</v>
      </c>
      <c r="R1123" t="s">
        <v>29</v>
      </c>
      <c r="S1123" t="s">
        <v>30</v>
      </c>
      <c r="T1123" t="s">
        <v>29</v>
      </c>
      <c r="U1123" t="s">
        <v>29</v>
      </c>
      <c r="V1123" t="s">
        <v>30</v>
      </c>
      <c r="W1123" t="s">
        <v>40</v>
      </c>
      <c r="X1123" t="s">
        <v>30</v>
      </c>
      <c r="Y1123" t="s">
        <v>29</v>
      </c>
      <c r="Z1123" t="s">
        <v>29</v>
      </c>
      <c r="AA1123" t="s">
        <v>30</v>
      </c>
      <c r="AB1123" t="s">
        <v>32</v>
      </c>
    </row>
    <row r="1124" spans="1:28" outlineLevel="1" x14ac:dyDescent="0.45">
      <c r="A1124">
        <v>7911208909</v>
      </c>
      <c r="B1124" s="1">
        <v>44327</v>
      </c>
      <c r="C1124" t="s">
        <v>4070</v>
      </c>
      <c r="D1124" t="s">
        <v>4071</v>
      </c>
      <c r="E1124" t="s">
        <v>78</v>
      </c>
      <c r="F1124" t="s">
        <v>5651</v>
      </c>
      <c r="G1124" t="s">
        <v>5831</v>
      </c>
      <c r="H1124" s="9">
        <v>27063.1</v>
      </c>
      <c r="J1124" t="s">
        <v>28</v>
      </c>
      <c r="K1124" t="s">
        <v>30</v>
      </c>
      <c r="L1124" t="s">
        <v>275</v>
      </c>
      <c r="M1124" t="s">
        <v>29</v>
      </c>
      <c r="N1124" t="s">
        <v>29</v>
      </c>
      <c r="O1124" t="s">
        <v>30</v>
      </c>
      <c r="P1124" t="s">
        <v>30</v>
      </c>
      <c r="Q1124" t="s">
        <v>29</v>
      </c>
      <c r="R1124" t="s">
        <v>30</v>
      </c>
      <c r="S1124" t="s">
        <v>30</v>
      </c>
      <c r="T1124" t="s">
        <v>30</v>
      </c>
      <c r="U1124" t="s">
        <v>30</v>
      </c>
      <c r="V1124" t="s">
        <v>30</v>
      </c>
      <c r="W1124" t="s">
        <v>33</v>
      </c>
      <c r="X1124" t="s">
        <v>29</v>
      </c>
      <c r="Y1124" t="s">
        <v>29</v>
      </c>
      <c r="Z1124" t="s">
        <v>29</v>
      </c>
      <c r="AA1124" t="s">
        <v>30</v>
      </c>
      <c r="AB1124" t="s">
        <v>32</v>
      </c>
    </row>
    <row r="1125" spans="1:28" outlineLevel="1" x14ac:dyDescent="0.45">
      <c r="A1125">
        <v>7548908901</v>
      </c>
      <c r="B1125" s="1">
        <v>44323</v>
      </c>
      <c r="C1125" t="s">
        <v>2983</v>
      </c>
      <c r="D1125" t="s">
        <v>2984</v>
      </c>
      <c r="E1125" t="s">
        <v>78</v>
      </c>
      <c r="F1125" t="s">
        <v>5651</v>
      </c>
      <c r="G1125" t="s">
        <v>5707</v>
      </c>
      <c r="H1125" s="9">
        <v>26247</v>
      </c>
      <c r="J1125" t="s">
        <v>28</v>
      </c>
      <c r="K1125" t="s">
        <v>30</v>
      </c>
      <c r="L1125" t="s">
        <v>275</v>
      </c>
      <c r="M1125" t="s">
        <v>29</v>
      </c>
      <c r="N1125" t="s">
        <v>29</v>
      </c>
      <c r="O1125" t="s">
        <v>29</v>
      </c>
      <c r="P1125" t="s">
        <v>30</v>
      </c>
      <c r="Q1125" t="s">
        <v>30</v>
      </c>
      <c r="R1125" t="s">
        <v>29</v>
      </c>
      <c r="S1125" t="s">
        <v>30</v>
      </c>
      <c r="T1125" t="s">
        <v>30</v>
      </c>
      <c r="U1125" t="s">
        <v>30</v>
      </c>
      <c r="V1125" t="s">
        <v>30</v>
      </c>
      <c r="W1125" t="s">
        <v>40</v>
      </c>
      <c r="X1125" t="s">
        <v>30</v>
      </c>
      <c r="Y1125" t="s">
        <v>29</v>
      </c>
      <c r="Z1125" t="s">
        <v>29</v>
      </c>
      <c r="AA1125" t="s">
        <v>30</v>
      </c>
      <c r="AB1125" t="s">
        <v>32</v>
      </c>
    </row>
    <row r="1126" spans="1:28" outlineLevel="1" x14ac:dyDescent="0.45">
      <c r="A1126">
        <v>7602258909</v>
      </c>
      <c r="B1126" s="1">
        <v>44323</v>
      </c>
      <c r="C1126" t="s">
        <v>3413</v>
      </c>
      <c r="D1126" t="s">
        <v>3414</v>
      </c>
      <c r="E1126" t="s">
        <v>78</v>
      </c>
      <c r="F1126" t="s">
        <v>5651</v>
      </c>
      <c r="G1126" t="s">
        <v>5831</v>
      </c>
      <c r="H1126" s="9">
        <v>25125.09</v>
      </c>
      <c r="J1126" t="s">
        <v>28</v>
      </c>
      <c r="K1126" t="s">
        <v>29</v>
      </c>
      <c r="L1126" t="s">
        <v>275</v>
      </c>
      <c r="M1126" t="s">
        <v>29</v>
      </c>
      <c r="N1126" t="s">
        <v>30</v>
      </c>
      <c r="O1126" t="s">
        <v>30</v>
      </c>
      <c r="P1126" t="s">
        <v>30</v>
      </c>
      <c r="Q1126" t="s">
        <v>30</v>
      </c>
      <c r="R1126" t="s">
        <v>30</v>
      </c>
      <c r="S1126" t="s">
        <v>30</v>
      </c>
      <c r="T1126" t="s">
        <v>30</v>
      </c>
      <c r="U1126" t="s">
        <v>30</v>
      </c>
      <c r="V1126" t="s">
        <v>30</v>
      </c>
      <c r="W1126" t="s">
        <v>60</v>
      </c>
      <c r="X1126" t="s">
        <v>29</v>
      </c>
      <c r="Y1126" t="s">
        <v>30</v>
      </c>
      <c r="Z1126" t="s">
        <v>29</v>
      </c>
      <c r="AA1126" t="s">
        <v>29</v>
      </c>
      <c r="AB1126" t="s">
        <v>32</v>
      </c>
    </row>
    <row r="1127" spans="1:28" outlineLevel="1" x14ac:dyDescent="0.45">
      <c r="A1127">
        <v>8027449007</v>
      </c>
      <c r="B1127" s="1">
        <v>44342</v>
      </c>
      <c r="C1127" t="s">
        <v>4136</v>
      </c>
      <c r="D1127" t="s">
        <v>4137</v>
      </c>
      <c r="E1127" t="s">
        <v>78</v>
      </c>
      <c r="F1127" t="s">
        <v>5651</v>
      </c>
      <c r="G1127" t="s">
        <v>5831</v>
      </c>
      <c r="H1127" s="9">
        <v>25096</v>
      </c>
      <c r="I1127" t="s">
        <v>216</v>
      </c>
      <c r="J1127" t="s">
        <v>28</v>
      </c>
      <c r="K1127" t="s">
        <v>29</v>
      </c>
      <c r="L1127" t="s">
        <v>275</v>
      </c>
      <c r="M1127" t="s">
        <v>29</v>
      </c>
      <c r="N1127" t="s">
        <v>29</v>
      </c>
      <c r="O1127" t="s">
        <v>29</v>
      </c>
      <c r="P1127" t="s">
        <v>29</v>
      </c>
      <c r="Q1127" t="s">
        <v>29</v>
      </c>
      <c r="R1127" t="s">
        <v>30</v>
      </c>
      <c r="S1127" t="s">
        <v>30</v>
      </c>
      <c r="T1127" t="s">
        <v>30</v>
      </c>
      <c r="U1127" t="s">
        <v>29</v>
      </c>
      <c r="V1127" t="s">
        <v>29</v>
      </c>
      <c r="W1127" t="s">
        <v>31</v>
      </c>
      <c r="X1127" t="s">
        <v>29</v>
      </c>
      <c r="Y1127" t="s">
        <v>30</v>
      </c>
      <c r="Z1127" t="s">
        <v>29</v>
      </c>
      <c r="AA1127" t="s">
        <v>29</v>
      </c>
      <c r="AB1127" t="s">
        <v>32</v>
      </c>
    </row>
    <row r="1128" spans="1:28" outlineLevel="1" x14ac:dyDescent="0.45">
      <c r="A1128">
        <v>7907208906</v>
      </c>
      <c r="B1128" s="1">
        <v>44327</v>
      </c>
      <c r="C1128" t="s">
        <v>4046</v>
      </c>
      <c r="D1128" t="s">
        <v>4047</v>
      </c>
      <c r="E1128" t="s">
        <v>78</v>
      </c>
      <c r="F1128" t="s">
        <v>5651</v>
      </c>
      <c r="G1128" t="s">
        <v>5831</v>
      </c>
      <c r="H1128" s="9">
        <v>24538</v>
      </c>
      <c r="J1128" t="s">
        <v>28</v>
      </c>
      <c r="K1128" t="s">
        <v>29</v>
      </c>
      <c r="L1128" t="s">
        <v>275</v>
      </c>
      <c r="M1128" t="s">
        <v>29</v>
      </c>
      <c r="N1128" t="s">
        <v>30</v>
      </c>
      <c r="O1128" t="s">
        <v>30</v>
      </c>
      <c r="P1128" t="s">
        <v>30</v>
      </c>
      <c r="Q1128" t="s">
        <v>30</v>
      </c>
      <c r="R1128" t="s">
        <v>30</v>
      </c>
      <c r="S1128" t="s">
        <v>30</v>
      </c>
      <c r="T1128" t="s">
        <v>30</v>
      </c>
      <c r="U1128" t="s">
        <v>30</v>
      </c>
      <c r="V1128" t="s">
        <v>30</v>
      </c>
      <c r="W1128" t="s">
        <v>40</v>
      </c>
      <c r="X1128" t="s">
        <v>29</v>
      </c>
      <c r="Y1128" t="s">
        <v>29</v>
      </c>
      <c r="Z1128" t="s">
        <v>30</v>
      </c>
      <c r="AA1128" t="s">
        <v>30</v>
      </c>
      <c r="AB1128" t="s">
        <v>32</v>
      </c>
    </row>
    <row r="1129" spans="1:28" outlineLevel="1" x14ac:dyDescent="0.45">
      <c r="A1129">
        <v>7558448909</v>
      </c>
      <c r="B1129" s="1">
        <v>44323</v>
      </c>
      <c r="C1129" t="s">
        <v>3094</v>
      </c>
      <c r="D1129" t="s">
        <v>3095</v>
      </c>
      <c r="E1129" t="s">
        <v>78</v>
      </c>
      <c r="F1129" t="s">
        <v>5651</v>
      </c>
      <c r="G1129" t="s">
        <v>5965</v>
      </c>
      <c r="H1129" s="9">
        <v>20462</v>
      </c>
      <c r="I1129" t="s">
        <v>35</v>
      </c>
      <c r="J1129" t="s">
        <v>28</v>
      </c>
      <c r="K1129" t="s">
        <v>30</v>
      </c>
      <c r="L1129" t="s">
        <v>275</v>
      </c>
      <c r="M1129" t="s">
        <v>29</v>
      </c>
      <c r="N1129" t="s">
        <v>29</v>
      </c>
      <c r="O1129" t="s">
        <v>29</v>
      </c>
      <c r="P1129" t="s">
        <v>30</v>
      </c>
      <c r="Q1129" t="s">
        <v>29</v>
      </c>
      <c r="R1129" t="s">
        <v>30</v>
      </c>
      <c r="S1129" t="s">
        <v>30</v>
      </c>
      <c r="T1129" t="s">
        <v>30</v>
      </c>
      <c r="U1129" t="s">
        <v>29</v>
      </c>
      <c r="V1129" t="s">
        <v>30</v>
      </c>
      <c r="W1129" t="s">
        <v>40</v>
      </c>
      <c r="X1129" t="s">
        <v>29</v>
      </c>
      <c r="Y1129" t="s">
        <v>30</v>
      </c>
      <c r="Z1129" t="s">
        <v>29</v>
      </c>
      <c r="AA1129" t="s">
        <v>29</v>
      </c>
      <c r="AB1129" t="s">
        <v>32</v>
      </c>
    </row>
    <row r="1130" spans="1:28" outlineLevel="1" x14ac:dyDescent="0.45">
      <c r="A1130">
        <v>2702629010</v>
      </c>
      <c r="B1130" s="1">
        <v>44334</v>
      </c>
      <c r="C1130" t="s">
        <v>1331</v>
      </c>
      <c r="D1130" t="s">
        <v>1332</v>
      </c>
      <c r="E1130" t="s">
        <v>78</v>
      </c>
      <c r="F1130" t="s">
        <v>5651</v>
      </c>
      <c r="G1130" t="s">
        <v>5837</v>
      </c>
      <c r="H1130" s="9">
        <v>17015</v>
      </c>
      <c r="J1130" t="s">
        <v>28</v>
      </c>
      <c r="K1130" t="s">
        <v>29</v>
      </c>
      <c r="L1130" t="s">
        <v>275</v>
      </c>
      <c r="M1130" t="s">
        <v>29</v>
      </c>
      <c r="N1130" t="s">
        <v>30</v>
      </c>
      <c r="O1130" t="s">
        <v>29</v>
      </c>
      <c r="P1130" t="s">
        <v>30</v>
      </c>
      <c r="Q1130" t="s">
        <v>30</v>
      </c>
      <c r="R1130" t="s">
        <v>30</v>
      </c>
      <c r="S1130" t="s">
        <v>30</v>
      </c>
      <c r="T1130" t="s">
        <v>29</v>
      </c>
      <c r="U1130" t="s">
        <v>30</v>
      </c>
      <c r="V1130" t="s">
        <v>30</v>
      </c>
      <c r="W1130" t="s">
        <v>31</v>
      </c>
      <c r="X1130" t="s">
        <v>29</v>
      </c>
      <c r="Y1130" t="s">
        <v>30</v>
      </c>
      <c r="Z1130" t="s">
        <v>29</v>
      </c>
      <c r="AA1130" t="s">
        <v>30</v>
      </c>
      <c r="AB1130" t="s">
        <v>45</v>
      </c>
    </row>
    <row r="1131" spans="1:28" outlineLevel="1" x14ac:dyDescent="0.45">
      <c r="A1131">
        <v>2331529004</v>
      </c>
      <c r="B1131" s="1">
        <v>44331</v>
      </c>
      <c r="C1131" t="s">
        <v>848</v>
      </c>
      <c r="D1131" t="s">
        <v>849</v>
      </c>
      <c r="E1131" t="s">
        <v>78</v>
      </c>
      <c r="F1131" t="s">
        <v>5651</v>
      </c>
      <c r="G1131" t="s">
        <v>5707</v>
      </c>
      <c r="H1131" s="9">
        <v>14891</v>
      </c>
      <c r="I1131" t="s">
        <v>35</v>
      </c>
      <c r="J1131" t="s">
        <v>28</v>
      </c>
      <c r="K1131" t="s">
        <v>30</v>
      </c>
      <c r="L1131" t="s">
        <v>275</v>
      </c>
      <c r="M1131" t="s">
        <v>29</v>
      </c>
      <c r="N1131" t="s">
        <v>29</v>
      </c>
      <c r="O1131" t="s">
        <v>29</v>
      </c>
      <c r="P1131" t="s">
        <v>30</v>
      </c>
      <c r="Q1131" t="s">
        <v>29</v>
      </c>
      <c r="R1131" t="s">
        <v>30</v>
      </c>
      <c r="S1131" t="s">
        <v>30</v>
      </c>
      <c r="T1131" t="s">
        <v>30</v>
      </c>
      <c r="U1131" t="s">
        <v>30</v>
      </c>
      <c r="V1131" t="s">
        <v>30</v>
      </c>
      <c r="W1131" t="s">
        <v>33</v>
      </c>
      <c r="X1131" t="s">
        <v>30</v>
      </c>
      <c r="Y1131" t="s">
        <v>30</v>
      </c>
      <c r="Z1131" t="s">
        <v>29</v>
      </c>
      <c r="AA1131" t="s">
        <v>29</v>
      </c>
      <c r="AB1131" t="s">
        <v>32</v>
      </c>
    </row>
    <row r="1132" spans="1:28" outlineLevel="1" x14ac:dyDescent="0.45">
      <c r="A1132">
        <v>2767659009</v>
      </c>
      <c r="B1132" s="1">
        <v>44334</v>
      </c>
      <c r="C1132" t="s">
        <v>1643</v>
      </c>
      <c r="D1132" t="s">
        <v>1644</v>
      </c>
      <c r="E1132" t="s">
        <v>78</v>
      </c>
      <c r="F1132" t="s">
        <v>5651</v>
      </c>
      <c r="G1132" t="s">
        <v>5744</v>
      </c>
      <c r="H1132" s="9">
        <v>8393.64</v>
      </c>
      <c r="J1132" t="s">
        <v>28</v>
      </c>
      <c r="K1132" t="s">
        <v>29</v>
      </c>
      <c r="L1132" t="s">
        <v>275</v>
      </c>
      <c r="M1132" t="s">
        <v>30</v>
      </c>
      <c r="N1132" t="s">
        <v>30</v>
      </c>
      <c r="O1132" t="s">
        <v>30</v>
      </c>
      <c r="P1132" t="s">
        <v>30</v>
      </c>
      <c r="Q1132" t="s">
        <v>30</v>
      </c>
      <c r="R1132" t="s">
        <v>30</v>
      </c>
      <c r="S1132" t="s">
        <v>30</v>
      </c>
      <c r="T1132" t="s">
        <v>30</v>
      </c>
      <c r="U1132" t="s">
        <v>30</v>
      </c>
      <c r="V1132" t="s">
        <v>30</v>
      </c>
      <c r="W1132" t="s">
        <v>40</v>
      </c>
      <c r="X1132" t="s">
        <v>29</v>
      </c>
      <c r="Y1132" t="s">
        <v>30</v>
      </c>
      <c r="Z1132" t="s">
        <v>29</v>
      </c>
      <c r="AA1132" t="s">
        <v>29</v>
      </c>
      <c r="AB1132" t="s">
        <v>32</v>
      </c>
    </row>
    <row r="1133" spans="1:28" outlineLevel="1" x14ac:dyDescent="0.45">
      <c r="A1133">
        <v>5216059003</v>
      </c>
      <c r="B1133" s="1">
        <v>44337</v>
      </c>
      <c r="C1133" t="s">
        <v>2146</v>
      </c>
      <c r="D1133" t="s">
        <v>2147</v>
      </c>
      <c r="E1133" t="s">
        <v>78</v>
      </c>
      <c r="F1133" t="s">
        <v>5651</v>
      </c>
      <c r="G1133" t="s">
        <v>5887</v>
      </c>
      <c r="H1133" s="9">
        <v>5919</v>
      </c>
      <c r="J1133" t="s">
        <v>28</v>
      </c>
      <c r="K1133" t="s">
        <v>29</v>
      </c>
      <c r="L1133" t="s">
        <v>54</v>
      </c>
      <c r="M1133" t="s">
        <v>29</v>
      </c>
      <c r="N1133" t="s">
        <v>29</v>
      </c>
      <c r="O1133" t="s">
        <v>29</v>
      </c>
      <c r="P1133" t="s">
        <v>30</v>
      </c>
      <c r="Q1133" t="s">
        <v>29</v>
      </c>
      <c r="R1133" t="s">
        <v>29</v>
      </c>
      <c r="S1133" t="s">
        <v>30</v>
      </c>
      <c r="T1133" t="s">
        <v>30</v>
      </c>
      <c r="U1133" t="s">
        <v>30</v>
      </c>
      <c r="V1133" t="s">
        <v>30</v>
      </c>
      <c r="W1133" t="s">
        <v>40</v>
      </c>
      <c r="X1133" t="s">
        <v>30</v>
      </c>
      <c r="Y1133" t="s">
        <v>29</v>
      </c>
      <c r="Z1133" t="s">
        <v>29</v>
      </c>
      <c r="AA1133" t="s">
        <v>30</v>
      </c>
      <c r="AB1133" t="s">
        <v>32</v>
      </c>
    </row>
    <row r="1134" spans="1:28" outlineLevel="1" x14ac:dyDescent="0.45">
      <c r="A1134">
        <v>7604778905</v>
      </c>
      <c r="B1134" s="1">
        <v>44323</v>
      </c>
      <c r="C1134" t="s">
        <v>3421</v>
      </c>
      <c r="D1134" t="s">
        <v>3422</v>
      </c>
      <c r="E1134" t="s">
        <v>78</v>
      </c>
      <c r="F1134" t="s">
        <v>5651</v>
      </c>
      <c r="G1134" t="s">
        <v>5831</v>
      </c>
      <c r="H1134" s="9">
        <v>3793.37</v>
      </c>
      <c r="J1134" t="s">
        <v>28</v>
      </c>
      <c r="K1134" t="s">
        <v>29</v>
      </c>
      <c r="L1134" t="s">
        <v>275</v>
      </c>
      <c r="M1134" t="s">
        <v>30</v>
      </c>
      <c r="N1134" t="s">
        <v>29</v>
      </c>
      <c r="O1134" t="s">
        <v>29</v>
      </c>
      <c r="P1134" t="s">
        <v>30</v>
      </c>
      <c r="Q1134" t="s">
        <v>29</v>
      </c>
      <c r="R1134" t="s">
        <v>29</v>
      </c>
      <c r="S1134" t="s">
        <v>30</v>
      </c>
      <c r="T1134" t="s">
        <v>30</v>
      </c>
      <c r="U1134" t="s">
        <v>29</v>
      </c>
      <c r="V1134" t="s">
        <v>30</v>
      </c>
      <c r="W1134" t="s">
        <v>31</v>
      </c>
      <c r="X1134" t="s">
        <v>29</v>
      </c>
      <c r="Y1134" t="s">
        <v>30</v>
      </c>
      <c r="Z1134" t="s">
        <v>30</v>
      </c>
      <c r="AA1134" t="s">
        <v>29</v>
      </c>
      <c r="AB1134" t="s">
        <v>32</v>
      </c>
    </row>
    <row r="1135" spans="1:28" outlineLevel="1" x14ac:dyDescent="0.45">
      <c r="A1135">
        <v>2779079009</v>
      </c>
      <c r="B1135" s="1">
        <v>44334</v>
      </c>
      <c r="C1135" t="s">
        <v>1685</v>
      </c>
      <c r="D1135" t="s">
        <v>1686</v>
      </c>
      <c r="E1135" t="s">
        <v>78</v>
      </c>
      <c r="F1135" t="s">
        <v>5651</v>
      </c>
      <c r="G1135" t="s">
        <v>5831</v>
      </c>
      <c r="H1135" s="9">
        <v>3448.05</v>
      </c>
      <c r="J1135" t="s">
        <v>28</v>
      </c>
      <c r="K1135" t="s">
        <v>30</v>
      </c>
      <c r="L1135" t="s">
        <v>275</v>
      </c>
      <c r="M1135" t="s">
        <v>30</v>
      </c>
      <c r="N1135" t="s">
        <v>30</v>
      </c>
      <c r="O1135" t="s">
        <v>29</v>
      </c>
      <c r="P1135" t="s">
        <v>30</v>
      </c>
      <c r="Q1135" t="s">
        <v>30</v>
      </c>
      <c r="R1135" t="s">
        <v>30</v>
      </c>
      <c r="S1135" t="s">
        <v>30</v>
      </c>
      <c r="T1135" t="s">
        <v>30</v>
      </c>
      <c r="U1135" t="s">
        <v>30</v>
      </c>
      <c r="V1135" t="s">
        <v>30</v>
      </c>
      <c r="W1135" t="s">
        <v>31</v>
      </c>
      <c r="X1135" t="s">
        <v>29</v>
      </c>
      <c r="Y1135" t="s">
        <v>30</v>
      </c>
      <c r="Z1135" t="s">
        <v>30</v>
      </c>
      <c r="AA1135" t="s">
        <v>30</v>
      </c>
      <c r="AB1135" t="s">
        <v>32</v>
      </c>
    </row>
    <row r="1136" spans="1:28" outlineLevel="1" x14ac:dyDescent="0.45">
      <c r="A1136">
        <v>8958999006</v>
      </c>
      <c r="B1136" s="1">
        <v>44345</v>
      </c>
      <c r="C1136" t="s">
        <v>5017</v>
      </c>
      <c r="D1136" t="s">
        <v>5018</v>
      </c>
      <c r="E1136" t="s">
        <v>2348</v>
      </c>
      <c r="F1136" t="s">
        <v>5651</v>
      </c>
      <c r="G1136" t="s">
        <v>6050</v>
      </c>
      <c r="H1136" s="9">
        <v>73884</v>
      </c>
      <c r="J1136" t="s">
        <v>42</v>
      </c>
      <c r="K1136" t="s">
        <v>29</v>
      </c>
      <c r="L1136" t="s">
        <v>127</v>
      </c>
      <c r="M1136" t="s">
        <v>29</v>
      </c>
      <c r="N1136" t="s">
        <v>29</v>
      </c>
      <c r="O1136" t="s">
        <v>29</v>
      </c>
      <c r="P1136" t="s">
        <v>30</v>
      </c>
      <c r="Q1136" t="s">
        <v>30</v>
      </c>
      <c r="R1136" t="s">
        <v>30</v>
      </c>
      <c r="S1136" t="s">
        <v>30</v>
      </c>
      <c r="T1136" t="s">
        <v>30</v>
      </c>
      <c r="U1136" t="s">
        <v>30</v>
      </c>
      <c r="V1136" t="s">
        <v>30</v>
      </c>
      <c r="W1136" t="s">
        <v>31</v>
      </c>
      <c r="X1136" t="s">
        <v>29</v>
      </c>
      <c r="Y1136" t="s">
        <v>29</v>
      </c>
      <c r="Z1136" t="s">
        <v>29</v>
      </c>
      <c r="AA1136" t="s">
        <v>29</v>
      </c>
      <c r="AB1136" t="s">
        <v>32</v>
      </c>
    </row>
    <row r="1137" spans="1:28" outlineLevel="1" x14ac:dyDescent="0.45">
      <c r="A1137">
        <v>9912999005</v>
      </c>
      <c r="B1137" s="1">
        <v>44351</v>
      </c>
      <c r="C1137" t="s">
        <v>5401</v>
      </c>
      <c r="D1137" t="s">
        <v>5402</v>
      </c>
      <c r="E1137" t="s">
        <v>2848</v>
      </c>
      <c r="F1137" t="s">
        <v>5651</v>
      </c>
      <c r="G1137" t="s">
        <v>5967</v>
      </c>
      <c r="H1137" s="9">
        <v>268383</v>
      </c>
      <c r="J1137" t="s">
        <v>42</v>
      </c>
      <c r="K1137" t="s">
        <v>29</v>
      </c>
      <c r="L1137" t="s">
        <v>127</v>
      </c>
      <c r="M1137" t="s">
        <v>29</v>
      </c>
      <c r="N1137" t="s">
        <v>30</v>
      </c>
      <c r="O1137" t="s">
        <v>29</v>
      </c>
      <c r="P1137" t="s">
        <v>29</v>
      </c>
      <c r="Q1137" t="s">
        <v>30</v>
      </c>
      <c r="R1137" t="s">
        <v>30</v>
      </c>
      <c r="S1137" t="s">
        <v>30</v>
      </c>
      <c r="T1137" t="s">
        <v>30</v>
      </c>
      <c r="U1137" t="s">
        <v>30</v>
      </c>
      <c r="V1137" t="s">
        <v>30</v>
      </c>
      <c r="W1137" t="s">
        <v>31</v>
      </c>
      <c r="X1137" t="s">
        <v>29</v>
      </c>
      <c r="Y1137" t="s">
        <v>29</v>
      </c>
      <c r="Z1137" t="s">
        <v>29</v>
      </c>
      <c r="AA1137" t="s">
        <v>29</v>
      </c>
      <c r="AB1137" t="s">
        <v>32</v>
      </c>
    </row>
    <row r="1138" spans="1:28" outlineLevel="1" x14ac:dyDescent="0.45">
      <c r="A1138">
        <v>8961439003</v>
      </c>
      <c r="B1138" s="1">
        <v>44345</v>
      </c>
      <c r="C1138" t="s">
        <v>5032</v>
      </c>
      <c r="D1138" t="s">
        <v>5033</v>
      </c>
      <c r="E1138" t="s">
        <v>2848</v>
      </c>
      <c r="F1138" t="s">
        <v>5651</v>
      </c>
      <c r="G1138" t="s">
        <v>5967</v>
      </c>
      <c r="H1138" s="9">
        <v>247030</v>
      </c>
      <c r="J1138" t="s">
        <v>42</v>
      </c>
      <c r="K1138" t="s">
        <v>29</v>
      </c>
      <c r="L1138" t="s">
        <v>127</v>
      </c>
      <c r="M1138" t="s">
        <v>29</v>
      </c>
      <c r="N1138" t="s">
        <v>29</v>
      </c>
      <c r="O1138" t="s">
        <v>29</v>
      </c>
      <c r="P1138" t="s">
        <v>29</v>
      </c>
      <c r="Q1138" t="s">
        <v>29</v>
      </c>
      <c r="R1138" t="s">
        <v>29</v>
      </c>
      <c r="S1138" t="s">
        <v>30</v>
      </c>
      <c r="T1138" t="s">
        <v>30</v>
      </c>
      <c r="U1138" t="s">
        <v>29</v>
      </c>
      <c r="V1138" t="s">
        <v>29</v>
      </c>
      <c r="W1138" t="s">
        <v>31</v>
      </c>
      <c r="X1138" t="s">
        <v>29</v>
      </c>
      <c r="Y1138" t="s">
        <v>29</v>
      </c>
      <c r="Z1138" t="s">
        <v>29</v>
      </c>
      <c r="AA1138" t="s">
        <v>29</v>
      </c>
      <c r="AB1138" t="s">
        <v>228</v>
      </c>
    </row>
    <row r="1139" spans="1:28" outlineLevel="1" x14ac:dyDescent="0.45">
      <c r="A1139">
        <v>8945609006</v>
      </c>
      <c r="B1139" s="1">
        <v>44345</v>
      </c>
      <c r="C1139" t="s">
        <v>4967</v>
      </c>
      <c r="D1139" t="s">
        <v>4968</v>
      </c>
      <c r="E1139" t="s">
        <v>2848</v>
      </c>
      <c r="F1139" t="s">
        <v>5651</v>
      </c>
      <c r="G1139" t="s">
        <v>5967</v>
      </c>
      <c r="H1139" s="9">
        <v>134629</v>
      </c>
      <c r="J1139" t="s">
        <v>42</v>
      </c>
      <c r="K1139" t="s">
        <v>29</v>
      </c>
      <c r="L1139" t="s">
        <v>127</v>
      </c>
      <c r="M1139" t="s">
        <v>30</v>
      </c>
      <c r="N1139" t="s">
        <v>29</v>
      </c>
      <c r="O1139" t="s">
        <v>29</v>
      </c>
      <c r="P1139" t="s">
        <v>29</v>
      </c>
      <c r="Q1139" t="s">
        <v>30</v>
      </c>
      <c r="R1139" t="s">
        <v>30</v>
      </c>
      <c r="S1139" t="s">
        <v>30</v>
      </c>
      <c r="T1139" t="s">
        <v>30</v>
      </c>
      <c r="U1139" t="s">
        <v>29</v>
      </c>
      <c r="V1139" t="s">
        <v>29</v>
      </c>
      <c r="W1139" t="s">
        <v>40</v>
      </c>
      <c r="X1139" t="s">
        <v>29</v>
      </c>
      <c r="Y1139" t="s">
        <v>29</v>
      </c>
      <c r="Z1139" t="s">
        <v>29</v>
      </c>
      <c r="AA1139" t="s">
        <v>29</v>
      </c>
      <c r="AB1139" t="s">
        <v>48</v>
      </c>
    </row>
    <row r="1140" spans="1:28" outlineLevel="1" x14ac:dyDescent="0.45">
      <c r="A1140">
        <v>7536908904</v>
      </c>
      <c r="B1140" s="1">
        <v>44323</v>
      </c>
      <c r="C1140" t="s">
        <v>2846</v>
      </c>
      <c r="D1140" t="s">
        <v>2847</v>
      </c>
      <c r="E1140" t="s">
        <v>2848</v>
      </c>
      <c r="F1140" t="s">
        <v>5651</v>
      </c>
      <c r="G1140" t="s">
        <v>5967</v>
      </c>
      <c r="H1140" s="9">
        <v>126758.44</v>
      </c>
      <c r="J1140" t="s">
        <v>42</v>
      </c>
      <c r="K1140" t="s">
        <v>29</v>
      </c>
      <c r="L1140" t="s">
        <v>127</v>
      </c>
      <c r="M1140" t="s">
        <v>29</v>
      </c>
      <c r="N1140" t="s">
        <v>29</v>
      </c>
      <c r="O1140" t="s">
        <v>29</v>
      </c>
      <c r="P1140" t="s">
        <v>30</v>
      </c>
      <c r="Q1140" t="s">
        <v>30</v>
      </c>
      <c r="R1140" t="s">
        <v>30</v>
      </c>
      <c r="S1140" t="s">
        <v>30</v>
      </c>
      <c r="T1140" t="s">
        <v>30</v>
      </c>
      <c r="U1140" t="s">
        <v>30</v>
      </c>
      <c r="V1140" t="s">
        <v>29</v>
      </c>
      <c r="W1140" t="s">
        <v>33</v>
      </c>
      <c r="X1140" t="s">
        <v>29</v>
      </c>
      <c r="Y1140" t="s">
        <v>29</v>
      </c>
      <c r="Z1140" t="s">
        <v>29</v>
      </c>
      <c r="AA1140" t="s">
        <v>30</v>
      </c>
      <c r="AB1140" t="s">
        <v>45</v>
      </c>
    </row>
    <row r="1141" spans="1:28" outlineLevel="1" x14ac:dyDescent="0.45">
      <c r="A1141">
        <v>9901889001</v>
      </c>
      <c r="B1141" s="1">
        <v>44351</v>
      </c>
      <c r="C1141" t="s">
        <v>5352</v>
      </c>
      <c r="D1141" t="s">
        <v>5353</v>
      </c>
      <c r="E1141" t="s">
        <v>2848</v>
      </c>
      <c r="F1141" t="s">
        <v>5651</v>
      </c>
      <c r="G1141" t="s">
        <v>5967</v>
      </c>
      <c r="H1141" s="9">
        <v>40057.129999999997</v>
      </c>
      <c r="I1141" t="s">
        <v>35</v>
      </c>
      <c r="J1141" t="s">
        <v>42</v>
      </c>
      <c r="K1141" t="s">
        <v>29</v>
      </c>
      <c r="L1141" t="s">
        <v>127</v>
      </c>
      <c r="M1141" t="s">
        <v>29</v>
      </c>
      <c r="N1141" t="s">
        <v>30</v>
      </c>
      <c r="O1141" t="s">
        <v>29</v>
      </c>
      <c r="P1141" t="s">
        <v>30</v>
      </c>
      <c r="Q1141" t="s">
        <v>30</v>
      </c>
      <c r="R1141" t="s">
        <v>30</v>
      </c>
      <c r="S1141" t="s">
        <v>30</v>
      </c>
      <c r="T1141" t="s">
        <v>30</v>
      </c>
      <c r="U1141" t="s">
        <v>30</v>
      </c>
      <c r="V1141" t="s">
        <v>30</v>
      </c>
      <c r="W1141" t="s">
        <v>40</v>
      </c>
      <c r="X1141" t="s">
        <v>29</v>
      </c>
      <c r="Y1141" t="s">
        <v>29</v>
      </c>
      <c r="Z1141" t="s">
        <v>29</v>
      </c>
      <c r="AA1141" t="s">
        <v>29</v>
      </c>
      <c r="AB1141" t="s">
        <v>32</v>
      </c>
    </row>
    <row r="1142" spans="1:28" outlineLevel="1" x14ac:dyDescent="0.45">
      <c r="A1142">
        <v>2341779002</v>
      </c>
      <c r="B1142" s="1">
        <v>44331</v>
      </c>
      <c r="C1142" t="s">
        <v>893</v>
      </c>
      <c r="D1142" t="s">
        <v>894</v>
      </c>
      <c r="E1142" t="s">
        <v>208</v>
      </c>
      <c r="F1142" t="s">
        <v>5651</v>
      </c>
      <c r="G1142" t="s">
        <v>5672</v>
      </c>
      <c r="H1142" s="9">
        <v>329754.83</v>
      </c>
      <c r="J1142" t="s">
        <v>42</v>
      </c>
      <c r="K1142" t="s">
        <v>30</v>
      </c>
      <c r="L1142" t="s">
        <v>210</v>
      </c>
      <c r="M1142" t="s">
        <v>30</v>
      </c>
      <c r="N1142" t="s">
        <v>30</v>
      </c>
      <c r="O1142" t="s">
        <v>30</v>
      </c>
      <c r="P1142" t="s">
        <v>30</v>
      </c>
      <c r="Q1142" t="s">
        <v>30</v>
      </c>
      <c r="R1142" t="s">
        <v>30</v>
      </c>
      <c r="S1142" t="s">
        <v>30</v>
      </c>
      <c r="T1142" t="s">
        <v>30</v>
      </c>
      <c r="U1142" t="s">
        <v>30</v>
      </c>
      <c r="V1142" t="s">
        <v>30</v>
      </c>
      <c r="W1142" t="s">
        <v>33</v>
      </c>
      <c r="X1142" t="s">
        <v>30</v>
      </c>
      <c r="Y1142" t="s">
        <v>30</v>
      </c>
      <c r="Z1142" t="s">
        <v>29</v>
      </c>
      <c r="AA1142" t="s">
        <v>29</v>
      </c>
      <c r="AB1142" t="s">
        <v>32</v>
      </c>
    </row>
    <row r="1143" spans="1:28" outlineLevel="1" x14ac:dyDescent="0.45">
      <c r="A1143">
        <v>7893308910</v>
      </c>
      <c r="B1143" s="1">
        <v>44327</v>
      </c>
      <c r="C1143" t="s">
        <v>3967</v>
      </c>
      <c r="D1143" t="s">
        <v>3968</v>
      </c>
      <c r="E1143" t="s">
        <v>208</v>
      </c>
      <c r="F1143" t="s">
        <v>5651</v>
      </c>
      <c r="G1143" t="s">
        <v>5672</v>
      </c>
      <c r="H1143" s="9">
        <v>29711</v>
      </c>
      <c r="J1143" t="s">
        <v>42</v>
      </c>
      <c r="K1143" t="s">
        <v>30</v>
      </c>
      <c r="L1143" t="s">
        <v>210</v>
      </c>
      <c r="M1143" t="s">
        <v>29</v>
      </c>
      <c r="N1143" t="s">
        <v>30</v>
      </c>
      <c r="O1143" t="s">
        <v>29</v>
      </c>
      <c r="P1143" t="s">
        <v>30</v>
      </c>
      <c r="Q1143" t="s">
        <v>30</v>
      </c>
      <c r="R1143" t="s">
        <v>30</v>
      </c>
      <c r="S1143" t="s">
        <v>30</v>
      </c>
      <c r="T1143" t="s">
        <v>29</v>
      </c>
      <c r="U1143" t="s">
        <v>30</v>
      </c>
      <c r="V1143" t="s">
        <v>30</v>
      </c>
      <c r="W1143" t="s">
        <v>33</v>
      </c>
      <c r="X1143" t="s">
        <v>30</v>
      </c>
      <c r="Y1143" t="s">
        <v>29</v>
      </c>
      <c r="Z1143" t="s">
        <v>30</v>
      </c>
      <c r="AA1143" t="s">
        <v>29</v>
      </c>
      <c r="AB1143" t="s">
        <v>59</v>
      </c>
    </row>
    <row r="1144" spans="1:28" outlineLevel="1" x14ac:dyDescent="0.45">
      <c r="A1144">
        <v>1048069106</v>
      </c>
      <c r="B1144" s="1">
        <v>44364</v>
      </c>
      <c r="C1144" t="s">
        <v>206</v>
      </c>
      <c r="D1144" t="s">
        <v>207</v>
      </c>
      <c r="E1144" t="s">
        <v>208</v>
      </c>
      <c r="F1144" t="s">
        <v>5651</v>
      </c>
      <c r="G1144" t="s">
        <v>5672</v>
      </c>
      <c r="H1144" s="9">
        <v>28447</v>
      </c>
      <c r="I1144" t="s">
        <v>209</v>
      </c>
      <c r="J1144" t="s">
        <v>42</v>
      </c>
      <c r="K1144" t="s">
        <v>30</v>
      </c>
      <c r="L1144" t="s">
        <v>210</v>
      </c>
      <c r="M1144" t="s">
        <v>30</v>
      </c>
      <c r="N1144" t="s">
        <v>30</v>
      </c>
      <c r="O1144" t="s">
        <v>30</v>
      </c>
      <c r="P1144" t="s">
        <v>30</v>
      </c>
      <c r="Q1144" t="s">
        <v>30</v>
      </c>
      <c r="R1144" t="s">
        <v>30</v>
      </c>
      <c r="S1144" t="s">
        <v>30</v>
      </c>
      <c r="T1144" t="s">
        <v>30</v>
      </c>
      <c r="U1144" t="s">
        <v>30</v>
      </c>
      <c r="V1144" t="s">
        <v>30</v>
      </c>
      <c r="W1144" t="s">
        <v>31</v>
      </c>
      <c r="X1144" t="s">
        <v>30</v>
      </c>
      <c r="Y1144" t="s">
        <v>29</v>
      </c>
      <c r="Z1144" t="s">
        <v>29</v>
      </c>
      <c r="AA1144" t="s">
        <v>29</v>
      </c>
      <c r="AB1144" t="s">
        <v>32</v>
      </c>
    </row>
    <row r="1145" spans="1:28" outlineLevel="1" x14ac:dyDescent="0.45">
      <c r="A1145">
        <v>8943199010</v>
      </c>
      <c r="B1145" s="1">
        <v>44345</v>
      </c>
      <c r="C1145" t="s">
        <v>4959</v>
      </c>
      <c r="D1145" t="s">
        <v>4960</v>
      </c>
      <c r="E1145" t="s">
        <v>112</v>
      </c>
      <c r="F1145" t="s">
        <v>5651</v>
      </c>
      <c r="G1145" t="s">
        <v>5742</v>
      </c>
      <c r="H1145" s="9">
        <v>282653.3</v>
      </c>
      <c r="J1145" t="s">
        <v>42</v>
      </c>
      <c r="K1145" t="s">
        <v>30</v>
      </c>
      <c r="L1145" t="s">
        <v>127</v>
      </c>
      <c r="M1145" t="s">
        <v>29</v>
      </c>
      <c r="N1145" t="s">
        <v>29</v>
      </c>
      <c r="O1145" t="s">
        <v>29</v>
      </c>
      <c r="P1145" t="s">
        <v>30</v>
      </c>
      <c r="Q1145" t="s">
        <v>30</v>
      </c>
      <c r="R1145" t="s">
        <v>30</v>
      </c>
      <c r="S1145" t="s">
        <v>30</v>
      </c>
      <c r="T1145" t="s">
        <v>30</v>
      </c>
      <c r="U1145" t="s">
        <v>30</v>
      </c>
      <c r="V1145" t="s">
        <v>30</v>
      </c>
      <c r="W1145" t="s">
        <v>40</v>
      </c>
      <c r="X1145" t="s">
        <v>29</v>
      </c>
      <c r="Y1145" t="s">
        <v>29</v>
      </c>
      <c r="Z1145" t="s">
        <v>29</v>
      </c>
      <c r="AA1145" t="s">
        <v>29</v>
      </c>
      <c r="AB1145" t="s">
        <v>43</v>
      </c>
    </row>
    <row r="1146" spans="1:28" outlineLevel="1" x14ac:dyDescent="0.45">
      <c r="A1146">
        <v>7518498908</v>
      </c>
      <c r="B1146" s="1">
        <v>44323</v>
      </c>
      <c r="C1146" t="s">
        <v>2640</v>
      </c>
      <c r="D1146" t="s">
        <v>2641</v>
      </c>
      <c r="E1146" t="s">
        <v>112</v>
      </c>
      <c r="F1146" t="s">
        <v>5651</v>
      </c>
      <c r="G1146" t="s">
        <v>5742</v>
      </c>
      <c r="H1146" s="9">
        <v>120356</v>
      </c>
      <c r="I1146" t="s">
        <v>35</v>
      </c>
      <c r="J1146" t="s">
        <v>42</v>
      </c>
      <c r="K1146" t="s">
        <v>29</v>
      </c>
      <c r="L1146" t="s">
        <v>127</v>
      </c>
      <c r="M1146" t="s">
        <v>29</v>
      </c>
      <c r="N1146" t="s">
        <v>29</v>
      </c>
      <c r="O1146" t="s">
        <v>30</v>
      </c>
      <c r="P1146" t="s">
        <v>30</v>
      </c>
      <c r="Q1146" t="s">
        <v>30</v>
      </c>
      <c r="R1146" t="s">
        <v>30</v>
      </c>
      <c r="S1146" t="s">
        <v>30</v>
      </c>
      <c r="T1146" t="s">
        <v>30</v>
      </c>
      <c r="U1146" t="s">
        <v>30</v>
      </c>
      <c r="V1146" t="s">
        <v>30</v>
      </c>
      <c r="W1146" t="s">
        <v>33</v>
      </c>
      <c r="X1146" t="s">
        <v>29</v>
      </c>
      <c r="Y1146" t="s">
        <v>29</v>
      </c>
      <c r="Z1146" t="s">
        <v>30</v>
      </c>
      <c r="AA1146" t="s">
        <v>29</v>
      </c>
      <c r="AB1146" t="s">
        <v>32</v>
      </c>
    </row>
    <row r="1147" spans="1:28" outlineLevel="1" x14ac:dyDescent="0.45">
      <c r="A1147">
        <v>7514498900</v>
      </c>
      <c r="B1147" s="1">
        <v>44323</v>
      </c>
      <c r="C1147" t="s">
        <v>2588</v>
      </c>
      <c r="D1147" t="s">
        <v>2589</v>
      </c>
      <c r="E1147" t="s">
        <v>112</v>
      </c>
      <c r="F1147" t="s">
        <v>5651</v>
      </c>
      <c r="G1147" t="s">
        <v>5742</v>
      </c>
      <c r="H1147" s="9">
        <v>66317</v>
      </c>
      <c r="J1147" t="s">
        <v>42</v>
      </c>
      <c r="K1147" t="s">
        <v>29</v>
      </c>
      <c r="L1147" t="s">
        <v>127</v>
      </c>
      <c r="M1147" t="s">
        <v>30</v>
      </c>
      <c r="N1147" t="s">
        <v>30</v>
      </c>
      <c r="O1147" t="s">
        <v>30</v>
      </c>
      <c r="P1147" t="s">
        <v>30</v>
      </c>
      <c r="Q1147" t="s">
        <v>30</v>
      </c>
      <c r="R1147" t="s">
        <v>30</v>
      </c>
      <c r="S1147" t="s">
        <v>30</v>
      </c>
      <c r="T1147" t="s">
        <v>30</v>
      </c>
      <c r="U1147" t="s">
        <v>30</v>
      </c>
      <c r="V1147" t="s">
        <v>30</v>
      </c>
      <c r="W1147" t="s">
        <v>40</v>
      </c>
      <c r="X1147" t="s">
        <v>29</v>
      </c>
      <c r="Y1147" t="s">
        <v>29</v>
      </c>
      <c r="Z1147" t="s">
        <v>29</v>
      </c>
      <c r="AA1147" t="s">
        <v>30</v>
      </c>
      <c r="AB1147" t="s">
        <v>32</v>
      </c>
    </row>
    <row r="1148" spans="1:28" outlineLevel="1" x14ac:dyDescent="0.45">
      <c r="A1148">
        <v>7547078910</v>
      </c>
      <c r="B1148" s="1">
        <v>44323</v>
      </c>
      <c r="C1148" t="s">
        <v>2967</v>
      </c>
      <c r="D1148" t="s">
        <v>2968</v>
      </c>
      <c r="E1148" t="s">
        <v>112</v>
      </c>
      <c r="F1148" t="s">
        <v>5651</v>
      </c>
      <c r="G1148" t="s">
        <v>5742</v>
      </c>
      <c r="H1148" s="9">
        <v>38183.94</v>
      </c>
      <c r="J1148" t="s">
        <v>42</v>
      </c>
      <c r="K1148" t="s">
        <v>30</v>
      </c>
      <c r="L1148" t="s">
        <v>127</v>
      </c>
      <c r="M1148" t="s">
        <v>29</v>
      </c>
      <c r="N1148" t="s">
        <v>29</v>
      </c>
      <c r="O1148" t="s">
        <v>29</v>
      </c>
      <c r="P1148" t="s">
        <v>29</v>
      </c>
      <c r="Q1148" t="s">
        <v>30</v>
      </c>
      <c r="R1148" t="s">
        <v>30</v>
      </c>
      <c r="S1148" t="s">
        <v>30</v>
      </c>
      <c r="T1148" t="s">
        <v>30</v>
      </c>
      <c r="U1148" t="s">
        <v>30</v>
      </c>
      <c r="V1148" t="s">
        <v>30</v>
      </c>
      <c r="W1148" t="s">
        <v>31</v>
      </c>
      <c r="X1148" t="s">
        <v>29</v>
      </c>
      <c r="Y1148" t="s">
        <v>29</v>
      </c>
      <c r="Z1148" t="s">
        <v>29</v>
      </c>
      <c r="AA1148" t="s">
        <v>30</v>
      </c>
      <c r="AB1148" t="s">
        <v>32</v>
      </c>
    </row>
    <row r="1149" spans="1:28" outlineLevel="1" x14ac:dyDescent="0.45">
      <c r="A1149">
        <v>1128899108</v>
      </c>
      <c r="B1149" s="1">
        <v>44372</v>
      </c>
      <c r="C1149" t="s">
        <v>555</v>
      </c>
      <c r="D1149" t="s">
        <v>556</v>
      </c>
      <c r="E1149" t="s">
        <v>112</v>
      </c>
      <c r="F1149" t="s">
        <v>5651</v>
      </c>
      <c r="G1149" t="s">
        <v>5742</v>
      </c>
      <c r="H1149" s="9">
        <v>20661.830000000002</v>
      </c>
      <c r="J1149" t="s">
        <v>42</v>
      </c>
      <c r="K1149" t="s">
        <v>30</v>
      </c>
      <c r="L1149" t="s">
        <v>127</v>
      </c>
      <c r="M1149" t="s">
        <v>29</v>
      </c>
      <c r="N1149" t="s">
        <v>29</v>
      </c>
      <c r="O1149" t="s">
        <v>29</v>
      </c>
      <c r="P1149" t="s">
        <v>30</v>
      </c>
      <c r="Q1149" t="s">
        <v>30</v>
      </c>
      <c r="R1149" t="s">
        <v>30</v>
      </c>
      <c r="S1149" t="s">
        <v>29</v>
      </c>
      <c r="T1149" t="s">
        <v>30</v>
      </c>
      <c r="U1149" t="s">
        <v>30</v>
      </c>
      <c r="V1149" t="s">
        <v>29</v>
      </c>
      <c r="W1149" t="s">
        <v>40</v>
      </c>
      <c r="X1149" t="s">
        <v>29</v>
      </c>
      <c r="Y1149" t="s">
        <v>29</v>
      </c>
      <c r="Z1149" t="s">
        <v>29</v>
      </c>
      <c r="AA1149" t="s">
        <v>29</v>
      </c>
      <c r="AB1149" t="s">
        <v>38</v>
      </c>
    </row>
    <row r="1150" spans="1:28" outlineLevel="1" x14ac:dyDescent="0.45">
      <c r="A1150">
        <v>7649138905</v>
      </c>
      <c r="B1150" s="1">
        <v>44323</v>
      </c>
      <c r="C1150" t="s">
        <v>3691</v>
      </c>
      <c r="D1150" t="s">
        <v>3692</v>
      </c>
      <c r="E1150" t="s">
        <v>112</v>
      </c>
      <c r="F1150" t="s">
        <v>5651</v>
      </c>
      <c r="G1150" t="s">
        <v>5742</v>
      </c>
      <c r="H1150" s="9">
        <v>5957.02</v>
      </c>
      <c r="J1150" t="s">
        <v>42</v>
      </c>
      <c r="K1150" t="s">
        <v>30</v>
      </c>
      <c r="L1150" t="s">
        <v>127</v>
      </c>
      <c r="M1150" t="s">
        <v>29</v>
      </c>
      <c r="N1150" t="s">
        <v>30</v>
      </c>
      <c r="O1150" t="s">
        <v>30</v>
      </c>
      <c r="P1150" t="s">
        <v>30</v>
      </c>
      <c r="Q1150" t="s">
        <v>30</v>
      </c>
      <c r="R1150" t="s">
        <v>30</v>
      </c>
      <c r="S1150" t="s">
        <v>30</v>
      </c>
      <c r="T1150" t="s">
        <v>30</v>
      </c>
      <c r="U1150" t="s">
        <v>30</v>
      </c>
      <c r="V1150" t="s">
        <v>30</v>
      </c>
      <c r="W1150" t="s">
        <v>40</v>
      </c>
      <c r="X1150" t="s">
        <v>29</v>
      </c>
      <c r="Y1150" t="s">
        <v>29</v>
      </c>
      <c r="Z1150" t="s">
        <v>29</v>
      </c>
      <c r="AA1150" t="s">
        <v>30</v>
      </c>
      <c r="AB1150" t="s">
        <v>59</v>
      </c>
    </row>
    <row r="1151" spans="1:28" outlineLevel="1" x14ac:dyDescent="0.45">
      <c r="A1151">
        <v>7522458910</v>
      </c>
      <c r="B1151" s="1">
        <v>44323</v>
      </c>
      <c r="C1151" t="s">
        <v>2675</v>
      </c>
      <c r="D1151" t="s">
        <v>2676</v>
      </c>
      <c r="E1151" t="s">
        <v>2320</v>
      </c>
      <c r="F1151" t="s">
        <v>5651</v>
      </c>
      <c r="G1151" t="s">
        <v>5949</v>
      </c>
      <c r="H1151" s="9">
        <v>26642.080000000002</v>
      </c>
      <c r="J1151" t="s">
        <v>42</v>
      </c>
      <c r="K1151" t="s">
        <v>29</v>
      </c>
      <c r="L1151" t="s">
        <v>96</v>
      </c>
      <c r="M1151" t="s">
        <v>29</v>
      </c>
      <c r="N1151" t="s">
        <v>30</v>
      </c>
      <c r="O1151" t="s">
        <v>30</v>
      </c>
      <c r="P1151" t="s">
        <v>30</v>
      </c>
      <c r="Q1151" t="s">
        <v>30</v>
      </c>
      <c r="R1151" t="s">
        <v>30</v>
      </c>
      <c r="S1151" t="s">
        <v>29</v>
      </c>
      <c r="T1151" t="s">
        <v>29</v>
      </c>
      <c r="U1151" t="s">
        <v>30</v>
      </c>
      <c r="V1151" t="s">
        <v>30</v>
      </c>
      <c r="W1151" t="s">
        <v>60</v>
      </c>
      <c r="X1151" t="s">
        <v>30</v>
      </c>
      <c r="Y1151" t="s">
        <v>29</v>
      </c>
      <c r="Z1151" t="s">
        <v>29</v>
      </c>
      <c r="AA1151" t="s">
        <v>30</v>
      </c>
      <c r="AB1151" t="s">
        <v>45</v>
      </c>
    </row>
    <row r="1152" spans="1:28" outlineLevel="1" x14ac:dyDescent="0.45">
      <c r="A1152">
        <v>7236959009</v>
      </c>
      <c r="B1152" s="1">
        <v>44339</v>
      </c>
      <c r="C1152" t="s">
        <v>2518</v>
      </c>
      <c r="D1152" t="s">
        <v>2519</v>
      </c>
      <c r="E1152" t="s">
        <v>5031</v>
      </c>
      <c r="F1152" t="s">
        <v>5651</v>
      </c>
      <c r="G1152" t="s">
        <v>5932</v>
      </c>
      <c r="H1152" s="9">
        <v>705029</v>
      </c>
      <c r="J1152" t="s">
        <v>42</v>
      </c>
      <c r="K1152" t="s">
        <v>29</v>
      </c>
      <c r="L1152" t="s">
        <v>88</v>
      </c>
      <c r="M1152" t="s">
        <v>30</v>
      </c>
      <c r="N1152" t="s">
        <v>29</v>
      </c>
      <c r="O1152" t="s">
        <v>29</v>
      </c>
      <c r="P1152" t="s">
        <v>29</v>
      </c>
      <c r="Q1152" t="s">
        <v>30</v>
      </c>
      <c r="R1152" t="s">
        <v>30</v>
      </c>
      <c r="S1152" t="s">
        <v>30</v>
      </c>
      <c r="T1152" t="s">
        <v>30</v>
      </c>
      <c r="U1152" t="s">
        <v>29</v>
      </c>
      <c r="V1152" t="s">
        <v>30</v>
      </c>
      <c r="W1152" t="s">
        <v>33</v>
      </c>
      <c r="X1152" t="s">
        <v>30</v>
      </c>
      <c r="Y1152" t="s">
        <v>29</v>
      </c>
      <c r="Z1152" t="s">
        <v>29</v>
      </c>
      <c r="AA1152" t="s">
        <v>30</v>
      </c>
      <c r="AB1152" t="s">
        <v>38</v>
      </c>
    </row>
    <row r="1153" spans="1:28" outlineLevel="1" x14ac:dyDescent="0.45">
      <c r="A1153">
        <v>8032679000</v>
      </c>
      <c r="B1153" s="1">
        <v>44342</v>
      </c>
      <c r="C1153" t="s">
        <v>4172</v>
      </c>
      <c r="D1153" t="s">
        <v>4173</v>
      </c>
      <c r="E1153" t="s">
        <v>5031</v>
      </c>
      <c r="F1153" t="s">
        <v>5651</v>
      </c>
      <c r="G1153" t="s">
        <v>5932</v>
      </c>
      <c r="H1153" s="9">
        <v>581056.56000000006</v>
      </c>
      <c r="J1153" t="s">
        <v>42</v>
      </c>
      <c r="K1153" t="s">
        <v>29</v>
      </c>
      <c r="L1153" t="s">
        <v>88</v>
      </c>
      <c r="M1153" t="s">
        <v>29</v>
      </c>
      <c r="N1153" t="s">
        <v>29</v>
      </c>
      <c r="O1153" t="s">
        <v>29</v>
      </c>
      <c r="P1153" t="s">
        <v>30</v>
      </c>
      <c r="Q1153" t="s">
        <v>30</v>
      </c>
      <c r="R1153" t="s">
        <v>30</v>
      </c>
      <c r="S1153" t="s">
        <v>30</v>
      </c>
      <c r="T1153" t="s">
        <v>30</v>
      </c>
      <c r="U1153" t="s">
        <v>30</v>
      </c>
      <c r="V1153" t="s">
        <v>30</v>
      </c>
      <c r="W1153" t="s">
        <v>40</v>
      </c>
      <c r="X1153" t="s">
        <v>30</v>
      </c>
      <c r="Y1153" t="s">
        <v>30</v>
      </c>
      <c r="Z1153" t="s">
        <v>29</v>
      </c>
      <c r="AA1153" t="s">
        <v>29</v>
      </c>
      <c r="AB1153" t="s">
        <v>32</v>
      </c>
    </row>
    <row r="1154" spans="1:28" outlineLevel="1" x14ac:dyDescent="0.45">
      <c r="A1154">
        <v>7558229005</v>
      </c>
      <c r="B1154" s="1">
        <v>44341</v>
      </c>
      <c r="C1154" t="s">
        <v>3090</v>
      </c>
      <c r="D1154" t="s">
        <v>3091</v>
      </c>
      <c r="E1154" t="s">
        <v>5031</v>
      </c>
      <c r="F1154" t="s">
        <v>5651</v>
      </c>
      <c r="G1154" t="s">
        <v>5932</v>
      </c>
      <c r="H1154" s="9">
        <v>175360</v>
      </c>
      <c r="J1154" t="s">
        <v>42</v>
      </c>
      <c r="K1154" t="s">
        <v>29</v>
      </c>
      <c r="L1154" t="s">
        <v>88</v>
      </c>
      <c r="M1154" t="s">
        <v>29</v>
      </c>
      <c r="N1154" t="s">
        <v>29</v>
      </c>
      <c r="O1154" t="s">
        <v>30</v>
      </c>
      <c r="P1154" t="s">
        <v>29</v>
      </c>
      <c r="Q1154" t="s">
        <v>29</v>
      </c>
      <c r="R1154" t="s">
        <v>30</v>
      </c>
      <c r="S1154" t="s">
        <v>30</v>
      </c>
      <c r="T1154" t="s">
        <v>29</v>
      </c>
      <c r="U1154" t="s">
        <v>29</v>
      </c>
      <c r="V1154" t="s">
        <v>29</v>
      </c>
      <c r="W1154" t="s">
        <v>40</v>
      </c>
      <c r="X1154" t="s">
        <v>30</v>
      </c>
      <c r="Y1154" t="s">
        <v>29</v>
      </c>
      <c r="Z1154" t="s">
        <v>30</v>
      </c>
      <c r="AA1154" t="s">
        <v>29</v>
      </c>
      <c r="AB1154" t="s">
        <v>32</v>
      </c>
    </row>
    <row r="1155" spans="1:28" outlineLevel="1" x14ac:dyDescent="0.45">
      <c r="A1155">
        <v>8961029009</v>
      </c>
      <c r="B1155" s="1">
        <v>44345</v>
      </c>
      <c r="C1155" t="s">
        <v>5029</v>
      </c>
      <c r="D1155" t="s">
        <v>5030</v>
      </c>
      <c r="E1155" t="s">
        <v>5031</v>
      </c>
      <c r="F1155" t="s">
        <v>5651</v>
      </c>
      <c r="G1155" t="s">
        <v>5932</v>
      </c>
      <c r="H1155" s="9">
        <v>105457.8</v>
      </c>
      <c r="J1155" t="s">
        <v>42</v>
      </c>
      <c r="K1155" t="s">
        <v>29</v>
      </c>
      <c r="L1155" t="s">
        <v>88</v>
      </c>
      <c r="M1155" t="s">
        <v>30</v>
      </c>
      <c r="N1155" t="s">
        <v>30</v>
      </c>
      <c r="O1155" t="s">
        <v>30</v>
      </c>
      <c r="P1155" t="s">
        <v>30</v>
      </c>
      <c r="Q1155" t="s">
        <v>30</v>
      </c>
      <c r="R1155" t="s">
        <v>30</v>
      </c>
      <c r="S1155" t="s">
        <v>30</v>
      </c>
      <c r="T1155" t="s">
        <v>30</v>
      </c>
      <c r="U1155" t="s">
        <v>30</v>
      </c>
      <c r="V1155" t="s">
        <v>30</v>
      </c>
      <c r="W1155" t="s">
        <v>31</v>
      </c>
      <c r="X1155" t="s">
        <v>30</v>
      </c>
      <c r="Y1155" t="s">
        <v>29</v>
      </c>
      <c r="Z1155" t="s">
        <v>29</v>
      </c>
      <c r="AA1155" t="s">
        <v>29</v>
      </c>
      <c r="AB1155" t="s">
        <v>139</v>
      </c>
    </row>
    <row r="1156" spans="1:28" outlineLevel="1" x14ac:dyDescent="0.45">
      <c r="A1156">
        <v>8040779006</v>
      </c>
      <c r="B1156" s="1">
        <v>44342</v>
      </c>
      <c r="C1156" t="s">
        <v>4210</v>
      </c>
      <c r="D1156" t="s">
        <v>4211</v>
      </c>
      <c r="E1156" t="s">
        <v>5031</v>
      </c>
      <c r="F1156" t="s">
        <v>5651</v>
      </c>
      <c r="G1156" t="s">
        <v>5932</v>
      </c>
      <c r="H1156" s="9">
        <v>80903</v>
      </c>
      <c r="J1156" t="s">
        <v>42</v>
      </c>
      <c r="K1156" t="s">
        <v>29</v>
      </c>
      <c r="L1156" t="s">
        <v>88</v>
      </c>
      <c r="M1156" t="s">
        <v>29</v>
      </c>
      <c r="N1156" t="s">
        <v>29</v>
      </c>
      <c r="O1156" t="s">
        <v>29</v>
      </c>
      <c r="P1156" t="s">
        <v>29</v>
      </c>
      <c r="Q1156" t="s">
        <v>29</v>
      </c>
      <c r="R1156" t="s">
        <v>29</v>
      </c>
      <c r="S1156" t="s">
        <v>30</v>
      </c>
      <c r="T1156" t="s">
        <v>29</v>
      </c>
      <c r="U1156" t="s">
        <v>30</v>
      </c>
      <c r="V1156" t="s">
        <v>30</v>
      </c>
      <c r="W1156" t="s">
        <v>60</v>
      </c>
      <c r="X1156" t="s">
        <v>30</v>
      </c>
      <c r="Y1156" t="s">
        <v>29</v>
      </c>
      <c r="Z1156" t="s">
        <v>30</v>
      </c>
      <c r="AA1156" t="s">
        <v>29</v>
      </c>
      <c r="AB1156" t="s">
        <v>45</v>
      </c>
    </row>
    <row r="1157" spans="1:28" outlineLevel="1" x14ac:dyDescent="0.45">
      <c r="A1157">
        <v>7663558909</v>
      </c>
      <c r="B1157" s="1">
        <v>44323</v>
      </c>
      <c r="C1157" t="s">
        <v>3777</v>
      </c>
      <c r="D1157" t="s">
        <v>3778</v>
      </c>
      <c r="E1157" t="s">
        <v>5031</v>
      </c>
      <c r="F1157" t="s">
        <v>5651</v>
      </c>
      <c r="G1157" t="s">
        <v>5932</v>
      </c>
      <c r="H1157" s="9">
        <v>51299.17</v>
      </c>
      <c r="J1157" t="s">
        <v>42</v>
      </c>
      <c r="K1157" t="s">
        <v>29</v>
      </c>
      <c r="L1157" t="s">
        <v>88</v>
      </c>
      <c r="M1157" t="s">
        <v>29</v>
      </c>
      <c r="N1157" t="s">
        <v>29</v>
      </c>
      <c r="O1157" t="s">
        <v>29</v>
      </c>
      <c r="P1157" t="s">
        <v>30</v>
      </c>
      <c r="Q1157" t="s">
        <v>30</v>
      </c>
      <c r="R1157" t="s">
        <v>30</v>
      </c>
      <c r="S1157" t="s">
        <v>30</v>
      </c>
      <c r="T1157" t="s">
        <v>30</v>
      </c>
      <c r="U1157" t="s">
        <v>30</v>
      </c>
      <c r="V1157" t="s">
        <v>30</v>
      </c>
      <c r="W1157" t="s">
        <v>31</v>
      </c>
      <c r="X1157" t="s">
        <v>30</v>
      </c>
      <c r="Y1157" t="s">
        <v>29</v>
      </c>
      <c r="Z1157" t="s">
        <v>29</v>
      </c>
      <c r="AA1157" t="s">
        <v>30</v>
      </c>
      <c r="AB1157" t="s">
        <v>45</v>
      </c>
    </row>
    <row r="1158" spans="1:28" outlineLevel="1" x14ac:dyDescent="0.45">
      <c r="A1158">
        <v>8867769001</v>
      </c>
      <c r="B1158" s="1">
        <v>44345</v>
      </c>
      <c r="C1158" t="s">
        <v>4615</v>
      </c>
      <c r="D1158" t="s">
        <v>4616</v>
      </c>
      <c r="E1158" t="s">
        <v>5031</v>
      </c>
      <c r="F1158" t="s">
        <v>5651</v>
      </c>
      <c r="G1158" t="s">
        <v>5932</v>
      </c>
      <c r="H1158" s="9">
        <v>47095.72</v>
      </c>
      <c r="I1158" t="s">
        <v>35</v>
      </c>
      <c r="J1158" t="s">
        <v>42</v>
      </c>
      <c r="K1158" t="s">
        <v>29</v>
      </c>
      <c r="L1158" t="s">
        <v>88</v>
      </c>
      <c r="M1158" t="s">
        <v>29</v>
      </c>
      <c r="N1158" t="s">
        <v>29</v>
      </c>
      <c r="O1158" t="s">
        <v>29</v>
      </c>
      <c r="P1158" t="s">
        <v>30</v>
      </c>
      <c r="Q1158" t="s">
        <v>30</v>
      </c>
      <c r="R1158" t="s">
        <v>30</v>
      </c>
      <c r="S1158" t="s">
        <v>30</v>
      </c>
      <c r="T1158" t="s">
        <v>30</v>
      </c>
      <c r="U1158" t="s">
        <v>30</v>
      </c>
      <c r="V1158" t="s">
        <v>29</v>
      </c>
      <c r="W1158" t="s">
        <v>31</v>
      </c>
      <c r="X1158" t="s">
        <v>30</v>
      </c>
      <c r="Y1158" t="s">
        <v>29</v>
      </c>
      <c r="Z1158" t="s">
        <v>29</v>
      </c>
      <c r="AA1158" t="s">
        <v>29</v>
      </c>
      <c r="AB1158" t="s">
        <v>32</v>
      </c>
    </row>
    <row r="1159" spans="1:28" outlineLevel="1" x14ac:dyDescent="0.45">
      <c r="A1159">
        <v>7551328905</v>
      </c>
      <c r="B1159" s="1">
        <v>44323</v>
      </c>
      <c r="C1159" t="s">
        <v>3017</v>
      </c>
      <c r="D1159" t="s">
        <v>3018</v>
      </c>
      <c r="E1159" t="s">
        <v>5031</v>
      </c>
      <c r="F1159" t="s">
        <v>5651</v>
      </c>
      <c r="G1159" t="s">
        <v>5932</v>
      </c>
      <c r="H1159" s="9">
        <v>36751.71</v>
      </c>
      <c r="J1159" t="s">
        <v>42</v>
      </c>
      <c r="K1159" t="s">
        <v>29</v>
      </c>
      <c r="L1159" t="s">
        <v>88</v>
      </c>
      <c r="M1159" t="s">
        <v>29</v>
      </c>
      <c r="N1159" t="s">
        <v>29</v>
      </c>
      <c r="O1159" t="s">
        <v>29</v>
      </c>
      <c r="P1159" t="s">
        <v>30</v>
      </c>
      <c r="Q1159" t="s">
        <v>30</v>
      </c>
      <c r="R1159" t="s">
        <v>30</v>
      </c>
      <c r="S1159" t="s">
        <v>30</v>
      </c>
      <c r="T1159" t="s">
        <v>30</v>
      </c>
      <c r="U1159" t="s">
        <v>30</v>
      </c>
      <c r="V1159" t="s">
        <v>30</v>
      </c>
      <c r="W1159" t="s">
        <v>31</v>
      </c>
      <c r="X1159" t="s">
        <v>30</v>
      </c>
      <c r="Y1159" t="s">
        <v>29</v>
      </c>
      <c r="Z1159" t="s">
        <v>30</v>
      </c>
      <c r="AA1159" t="s">
        <v>30</v>
      </c>
      <c r="AB1159" t="s">
        <v>101</v>
      </c>
    </row>
    <row r="1160" spans="1:28" outlineLevel="1" x14ac:dyDescent="0.45">
      <c r="A1160">
        <v>7901878907</v>
      </c>
      <c r="B1160" s="1">
        <v>44327</v>
      </c>
      <c r="C1160" t="s">
        <v>4013</v>
      </c>
      <c r="D1160" t="s">
        <v>4014</v>
      </c>
      <c r="E1160" t="s">
        <v>5031</v>
      </c>
      <c r="F1160" t="s">
        <v>5651</v>
      </c>
      <c r="G1160" t="s">
        <v>5932</v>
      </c>
      <c r="H1160" s="9">
        <v>17006.849999999999</v>
      </c>
      <c r="J1160" t="s">
        <v>42</v>
      </c>
      <c r="K1160" t="s">
        <v>29</v>
      </c>
      <c r="L1160" t="s">
        <v>88</v>
      </c>
      <c r="M1160" t="s">
        <v>29</v>
      </c>
      <c r="N1160" t="s">
        <v>29</v>
      </c>
      <c r="O1160" t="s">
        <v>29</v>
      </c>
      <c r="P1160" t="s">
        <v>30</v>
      </c>
      <c r="Q1160" t="s">
        <v>30</v>
      </c>
      <c r="R1160" t="s">
        <v>30</v>
      </c>
      <c r="S1160" t="s">
        <v>29</v>
      </c>
      <c r="T1160" t="s">
        <v>30</v>
      </c>
      <c r="U1160" t="s">
        <v>30</v>
      </c>
      <c r="V1160" t="s">
        <v>30</v>
      </c>
      <c r="W1160" t="s">
        <v>60</v>
      </c>
      <c r="X1160" t="s">
        <v>30</v>
      </c>
      <c r="Y1160" t="s">
        <v>30</v>
      </c>
      <c r="Z1160" t="s">
        <v>29</v>
      </c>
      <c r="AA1160" t="s">
        <v>29</v>
      </c>
      <c r="AB1160" t="s">
        <v>62</v>
      </c>
    </row>
    <row r="1161" spans="1:28" outlineLevel="1" x14ac:dyDescent="0.45">
      <c r="A1161">
        <v>5225629010</v>
      </c>
      <c r="B1161" s="1">
        <v>44337</v>
      </c>
      <c r="C1161" t="s">
        <v>2203</v>
      </c>
      <c r="D1161" t="s">
        <v>2204</v>
      </c>
      <c r="E1161" t="s">
        <v>5031</v>
      </c>
      <c r="F1161" t="s">
        <v>5651</v>
      </c>
      <c r="G1161" t="s">
        <v>5932</v>
      </c>
      <c r="H1161" s="9">
        <v>8410.3799999999992</v>
      </c>
      <c r="J1161" t="s">
        <v>42</v>
      </c>
      <c r="K1161" t="s">
        <v>29</v>
      </c>
      <c r="L1161" t="s">
        <v>88</v>
      </c>
      <c r="M1161" t="s">
        <v>30</v>
      </c>
      <c r="N1161" t="s">
        <v>30</v>
      </c>
      <c r="O1161" t="s">
        <v>29</v>
      </c>
      <c r="P1161" t="s">
        <v>30</v>
      </c>
      <c r="Q1161" t="s">
        <v>30</v>
      </c>
      <c r="R1161" t="s">
        <v>30</v>
      </c>
      <c r="S1161" t="s">
        <v>30</v>
      </c>
      <c r="T1161" t="s">
        <v>30</v>
      </c>
      <c r="U1161" t="s">
        <v>30</v>
      </c>
      <c r="V1161" t="s">
        <v>30</v>
      </c>
      <c r="W1161" t="s">
        <v>40</v>
      </c>
      <c r="X1161" t="s">
        <v>30</v>
      </c>
      <c r="Y1161" t="s">
        <v>29</v>
      </c>
      <c r="Z1161" t="s">
        <v>29</v>
      </c>
      <c r="AA1161" t="s">
        <v>30</v>
      </c>
      <c r="AB1161" t="s">
        <v>32</v>
      </c>
    </row>
    <row r="1162" spans="1:28" outlineLevel="1" x14ac:dyDescent="0.45">
      <c r="A1162">
        <v>7909188906</v>
      </c>
      <c r="B1162" s="1">
        <v>44327</v>
      </c>
      <c r="C1162" t="s">
        <v>4060</v>
      </c>
      <c r="D1162" t="s">
        <v>4061</v>
      </c>
      <c r="E1162" t="s">
        <v>1259</v>
      </c>
      <c r="F1162" t="s">
        <v>5651</v>
      </c>
      <c r="G1162" t="s">
        <v>5854</v>
      </c>
      <c r="H1162" s="9">
        <v>413725.3</v>
      </c>
      <c r="J1162" t="s">
        <v>28</v>
      </c>
      <c r="K1162" t="s">
        <v>29</v>
      </c>
      <c r="L1162" t="s">
        <v>88</v>
      </c>
      <c r="M1162" t="s">
        <v>29</v>
      </c>
      <c r="N1162" t="s">
        <v>29</v>
      </c>
      <c r="O1162" t="s">
        <v>29</v>
      </c>
      <c r="P1162" t="s">
        <v>29</v>
      </c>
      <c r="Q1162" t="s">
        <v>29</v>
      </c>
      <c r="R1162" t="s">
        <v>29</v>
      </c>
      <c r="S1162" t="s">
        <v>30</v>
      </c>
      <c r="T1162" t="s">
        <v>29</v>
      </c>
      <c r="U1162" t="s">
        <v>29</v>
      </c>
      <c r="V1162" t="s">
        <v>29</v>
      </c>
      <c r="W1162" t="s">
        <v>40</v>
      </c>
      <c r="X1162" t="s">
        <v>30</v>
      </c>
      <c r="Y1162" t="s">
        <v>29</v>
      </c>
      <c r="Z1162" t="s">
        <v>29</v>
      </c>
      <c r="AA1162" t="s">
        <v>30</v>
      </c>
      <c r="AB1162" t="s">
        <v>45</v>
      </c>
    </row>
    <row r="1163" spans="1:28" outlineLevel="1" x14ac:dyDescent="0.45">
      <c r="A1163">
        <v>7642168900</v>
      </c>
      <c r="B1163" s="1">
        <v>44323</v>
      </c>
      <c r="C1163" t="s">
        <v>3648</v>
      </c>
      <c r="D1163" t="s">
        <v>3649</v>
      </c>
      <c r="E1163" t="s">
        <v>1259</v>
      </c>
      <c r="F1163" t="s">
        <v>5651</v>
      </c>
      <c r="G1163" t="s">
        <v>5854</v>
      </c>
      <c r="H1163" s="9">
        <v>281769.09999999998</v>
      </c>
      <c r="J1163" t="s">
        <v>28</v>
      </c>
      <c r="K1163" t="s">
        <v>29</v>
      </c>
      <c r="L1163" t="s">
        <v>88</v>
      </c>
      <c r="M1163" t="s">
        <v>29</v>
      </c>
      <c r="N1163" t="s">
        <v>30</v>
      </c>
      <c r="O1163" t="s">
        <v>30</v>
      </c>
      <c r="P1163" t="s">
        <v>30</v>
      </c>
      <c r="Q1163" t="s">
        <v>30</v>
      </c>
      <c r="R1163" t="s">
        <v>30</v>
      </c>
      <c r="S1163" t="s">
        <v>30</v>
      </c>
      <c r="T1163" t="s">
        <v>30</v>
      </c>
      <c r="U1163" t="s">
        <v>30</v>
      </c>
      <c r="V1163" t="s">
        <v>30</v>
      </c>
      <c r="W1163" t="s">
        <v>31</v>
      </c>
      <c r="X1163" t="s">
        <v>30</v>
      </c>
      <c r="Y1163" t="s">
        <v>29</v>
      </c>
      <c r="Z1163" t="s">
        <v>29</v>
      </c>
      <c r="AA1163" t="s">
        <v>30</v>
      </c>
      <c r="AB1163" t="s">
        <v>130</v>
      </c>
    </row>
    <row r="1164" spans="1:28" outlineLevel="1" x14ac:dyDescent="0.45">
      <c r="A1164">
        <v>7566788906</v>
      </c>
      <c r="B1164" s="1">
        <v>44323</v>
      </c>
      <c r="C1164" t="s">
        <v>3196</v>
      </c>
      <c r="D1164" t="s">
        <v>3197</v>
      </c>
      <c r="E1164" t="s">
        <v>1259</v>
      </c>
      <c r="F1164" t="s">
        <v>5651</v>
      </c>
      <c r="G1164" t="s">
        <v>5854</v>
      </c>
      <c r="H1164" s="9">
        <v>281684</v>
      </c>
      <c r="J1164" t="s">
        <v>28</v>
      </c>
      <c r="K1164" t="s">
        <v>29</v>
      </c>
      <c r="L1164" t="s">
        <v>88</v>
      </c>
      <c r="M1164" t="s">
        <v>29</v>
      </c>
      <c r="N1164" t="s">
        <v>29</v>
      </c>
      <c r="O1164" t="s">
        <v>29</v>
      </c>
      <c r="P1164" t="s">
        <v>30</v>
      </c>
      <c r="Q1164" t="s">
        <v>30</v>
      </c>
      <c r="R1164" t="s">
        <v>30</v>
      </c>
      <c r="S1164" t="s">
        <v>30</v>
      </c>
      <c r="T1164" t="s">
        <v>30</v>
      </c>
      <c r="U1164" t="s">
        <v>30</v>
      </c>
      <c r="V1164" t="s">
        <v>30</v>
      </c>
      <c r="W1164" t="s">
        <v>33</v>
      </c>
      <c r="X1164" t="s">
        <v>30</v>
      </c>
      <c r="Y1164" t="s">
        <v>29</v>
      </c>
      <c r="Z1164" t="s">
        <v>29</v>
      </c>
      <c r="AA1164" t="s">
        <v>30</v>
      </c>
      <c r="AB1164" t="s">
        <v>32</v>
      </c>
    </row>
    <row r="1165" spans="1:28" outlineLevel="1" x14ac:dyDescent="0.45">
      <c r="A1165">
        <v>8944139005</v>
      </c>
      <c r="B1165" s="1">
        <v>44345</v>
      </c>
      <c r="C1165" t="s">
        <v>4963</v>
      </c>
      <c r="D1165" t="s">
        <v>4964</v>
      </c>
      <c r="E1165" t="s">
        <v>1259</v>
      </c>
      <c r="F1165" t="s">
        <v>5651</v>
      </c>
      <c r="G1165" t="s">
        <v>5854</v>
      </c>
      <c r="H1165" s="9">
        <v>272315.12</v>
      </c>
      <c r="J1165" t="s">
        <v>28</v>
      </c>
      <c r="K1165" t="s">
        <v>29</v>
      </c>
      <c r="L1165" t="s">
        <v>88</v>
      </c>
      <c r="M1165" t="s">
        <v>29</v>
      </c>
      <c r="N1165" t="s">
        <v>30</v>
      </c>
      <c r="O1165" t="s">
        <v>29</v>
      </c>
      <c r="P1165" t="s">
        <v>30</v>
      </c>
      <c r="Q1165" t="s">
        <v>30</v>
      </c>
      <c r="R1165" t="s">
        <v>30</v>
      </c>
      <c r="S1165" t="s">
        <v>30</v>
      </c>
      <c r="T1165" t="s">
        <v>30</v>
      </c>
      <c r="U1165" t="s">
        <v>30</v>
      </c>
      <c r="V1165" t="s">
        <v>30</v>
      </c>
      <c r="W1165" t="s">
        <v>31</v>
      </c>
      <c r="X1165" t="s">
        <v>30</v>
      </c>
      <c r="Y1165" t="s">
        <v>29</v>
      </c>
      <c r="Z1165" t="s">
        <v>29</v>
      </c>
      <c r="AA1165" t="s">
        <v>29</v>
      </c>
      <c r="AB1165" t="s">
        <v>32</v>
      </c>
    </row>
    <row r="1166" spans="1:28" outlineLevel="1" x14ac:dyDescent="0.45">
      <c r="A1166">
        <v>9903869010</v>
      </c>
      <c r="B1166" s="1">
        <v>44351</v>
      </c>
      <c r="C1166" t="s">
        <v>5366</v>
      </c>
      <c r="D1166" t="s">
        <v>5367</v>
      </c>
      <c r="E1166" t="s">
        <v>1259</v>
      </c>
      <c r="F1166" t="s">
        <v>5651</v>
      </c>
      <c r="G1166" t="s">
        <v>5854</v>
      </c>
      <c r="H1166" s="9">
        <v>248072.51</v>
      </c>
      <c r="J1166" t="s">
        <v>28</v>
      </c>
      <c r="K1166" t="s">
        <v>29</v>
      </c>
      <c r="L1166" t="s">
        <v>88</v>
      </c>
      <c r="M1166" t="s">
        <v>30</v>
      </c>
      <c r="N1166" t="s">
        <v>30</v>
      </c>
      <c r="O1166" t="s">
        <v>30</v>
      </c>
      <c r="P1166" t="s">
        <v>30</v>
      </c>
      <c r="Q1166" t="s">
        <v>30</v>
      </c>
      <c r="R1166" t="s">
        <v>30</v>
      </c>
      <c r="S1166" t="s">
        <v>30</v>
      </c>
      <c r="T1166" t="s">
        <v>30</v>
      </c>
      <c r="U1166" t="s">
        <v>30</v>
      </c>
      <c r="V1166" t="s">
        <v>30</v>
      </c>
      <c r="W1166" t="s">
        <v>31</v>
      </c>
      <c r="X1166" t="s">
        <v>30</v>
      </c>
      <c r="Y1166" t="s">
        <v>29</v>
      </c>
      <c r="Z1166" t="s">
        <v>29</v>
      </c>
      <c r="AA1166" t="s">
        <v>29</v>
      </c>
      <c r="AB1166" t="s">
        <v>32</v>
      </c>
    </row>
    <row r="1167" spans="1:28" outlineLevel="1" x14ac:dyDescent="0.45">
      <c r="A1167">
        <v>7867118908</v>
      </c>
      <c r="B1167" s="1">
        <v>44327</v>
      </c>
      <c r="C1167" t="s">
        <v>3839</v>
      </c>
      <c r="D1167" t="s">
        <v>3840</v>
      </c>
      <c r="E1167" t="s">
        <v>1259</v>
      </c>
      <c r="F1167" t="s">
        <v>5651</v>
      </c>
      <c r="G1167" t="s">
        <v>5854</v>
      </c>
      <c r="H1167" s="9">
        <v>217636.96</v>
      </c>
      <c r="J1167" t="s">
        <v>28</v>
      </c>
      <c r="K1167" t="s">
        <v>29</v>
      </c>
      <c r="L1167" t="s">
        <v>88</v>
      </c>
      <c r="M1167" t="s">
        <v>29</v>
      </c>
      <c r="N1167" t="s">
        <v>29</v>
      </c>
      <c r="O1167" t="s">
        <v>29</v>
      </c>
      <c r="P1167" t="s">
        <v>29</v>
      </c>
      <c r="Q1167" t="s">
        <v>29</v>
      </c>
      <c r="R1167" t="s">
        <v>30</v>
      </c>
      <c r="S1167" t="s">
        <v>30</v>
      </c>
      <c r="T1167" t="s">
        <v>30</v>
      </c>
      <c r="U1167" t="s">
        <v>29</v>
      </c>
      <c r="V1167" t="s">
        <v>30</v>
      </c>
      <c r="W1167" t="s">
        <v>60</v>
      </c>
      <c r="X1167" t="s">
        <v>30</v>
      </c>
      <c r="Y1167" t="s">
        <v>30</v>
      </c>
      <c r="Z1167" t="s">
        <v>29</v>
      </c>
      <c r="AA1167" t="s">
        <v>29</v>
      </c>
      <c r="AB1167" t="s">
        <v>32</v>
      </c>
    </row>
    <row r="1168" spans="1:28" outlineLevel="1" x14ac:dyDescent="0.45">
      <c r="A1168">
        <v>8929569007</v>
      </c>
      <c r="B1168" s="1">
        <v>44345</v>
      </c>
      <c r="C1168" t="s">
        <v>4895</v>
      </c>
      <c r="D1168" t="s">
        <v>4896</v>
      </c>
      <c r="E1168" t="s">
        <v>1259</v>
      </c>
      <c r="F1168" t="s">
        <v>5651</v>
      </c>
      <c r="G1168" t="s">
        <v>5854</v>
      </c>
      <c r="H1168" s="9">
        <v>142513.76</v>
      </c>
      <c r="J1168" t="s">
        <v>28</v>
      </c>
      <c r="K1168" t="s">
        <v>30</v>
      </c>
      <c r="L1168" t="s">
        <v>88</v>
      </c>
      <c r="M1168" t="s">
        <v>30</v>
      </c>
      <c r="N1168" t="s">
        <v>29</v>
      </c>
      <c r="O1168" t="s">
        <v>30</v>
      </c>
      <c r="P1168" t="s">
        <v>30</v>
      </c>
      <c r="Q1168" t="s">
        <v>30</v>
      </c>
      <c r="R1168" t="s">
        <v>30</v>
      </c>
      <c r="S1168" t="s">
        <v>30</v>
      </c>
      <c r="T1168" t="s">
        <v>30</v>
      </c>
      <c r="U1168" t="s">
        <v>30</v>
      </c>
      <c r="V1168" t="s">
        <v>30</v>
      </c>
      <c r="W1168" t="s">
        <v>31</v>
      </c>
      <c r="X1168" t="s">
        <v>30</v>
      </c>
      <c r="Y1168" t="s">
        <v>29</v>
      </c>
      <c r="Z1168" t="s">
        <v>29</v>
      </c>
      <c r="AA1168" t="s">
        <v>29</v>
      </c>
      <c r="AB1168" t="s">
        <v>32</v>
      </c>
    </row>
    <row r="1169" spans="1:28" outlineLevel="1" x14ac:dyDescent="0.45">
      <c r="A1169">
        <v>7652308909</v>
      </c>
      <c r="B1169" s="1">
        <v>44323</v>
      </c>
      <c r="C1169" t="s">
        <v>3713</v>
      </c>
      <c r="D1169" t="s">
        <v>3714</v>
      </c>
      <c r="E1169" t="s">
        <v>1259</v>
      </c>
      <c r="F1169" t="s">
        <v>5651</v>
      </c>
      <c r="G1169" t="s">
        <v>5854</v>
      </c>
      <c r="H1169" s="9">
        <v>140078</v>
      </c>
      <c r="J1169" t="s">
        <v>28</v>
      </c>
      <c r="K1169" t="s">
        <v>29</v>
      </c>
      <c r="L1169" t="s">
        <v>88</v>
      </c>
      <c r="M1169" t="s">
        <v>29</v>
      </c>
      <c r="N1169" t="s">
        <v>29</v>
      </c>
      <c r="O1169" t="s">
        <v>30</v>
      </c>
      <c r="P1169" t="s">
        <v>30</v>
      </c>
      <c r="Q1169" t="s">
        <v>29</v>
      </c>
      <c r="R1169" t="s">
        <v>30</v>
      </c>
      <c r="S1169" t="s">
        <v>30</v>
      </c>
      <c r="T1169" t="s">
        <v>30</v>
      </c>
      <c r="U1169" t="s">
        <v>29</v>
      </c>
      <c r="V1169" t="s">
        <v>30</v>
      </c>
      <c r="W1169" t="s">
        <v>31</v>
      </c>
      <c r="X1169" t="s">
        <v>30</v>
      </c>
      <c r="Y1169" t="s">
        <v>30</v>
      </c>
      <c r="Z1169" t="s">
        <v>29</v>
      </c>
      <c r="AA1169" t="s">
        <v>29</v>
      </c>
      <c r="AB1169" t="s">
        <v>32</v>
      </c>
    </row>
    <row r="1170" spans="1:28" outlineLevel="1" x14ac:dyDescent="0.45">
      <c r="A1170">
        <v>2740569006</v>
      </c>
      <c r="B1170" s="1">
        <v>44334</v>
      </c>
      <c r="C1170" t="s">
        <v>1512</v>
      </c>
      <c r="D1170" t="s">
        <v>1513</v>
      </c>
      <c r="E1170" t="s">
        <v>1259</v>
      </c>
      <c r="F1170" t="s">
        <v>5651</v>
      </c>
      <c r="G1170" t="s">
        <v>5854</v>
      </c>
      <c r="H1170" s="9">
        <v>121434.09</v>
      </c>
      <c r="J1170" t="s">
        <v>28</v>
      </c>
      <c r="K1170" t="s">
        <v>29</v>
      </c>
      <c r="L1170" t="s">
        <v>88</v>
      </c>
      <c r="M1170" t="s">
        <v>29</v>
      </c>
      <c r="N1170" t="s">
        <v>29</v>
      </c>
      <c r="O1170" t="s">
        <v>29</v>
      </c>
      <c r="P1170" t="s">
        <v>30</v>
      </c>
      <c r="Q1170" t="s">
        <v>30</v>
      </c>
      <c r="R1170" t="s">
        <v>30</v>
      </c>
      <c r="S1170" t="s">
        <v>30</v>
      </c>
      <c r="T1170" t="s">
        <v>30</v>
      </c>
      <c r="U1170" t="s">
        <v>30</v>
      </c>
      <c r="V1170" t="s">
        <v>30</v>
      </c>
      <c r="W1170" t="s">
        <v>31</v>
      </c>
      <c r="X1170" t="s">
        <v>30</v>
      </c>
      <c r="Y1170" t="s">
        <v>29</v>
      </c>
      <c r="Z1170" t="s">
        <v>29</v>
      </c>
      <c r="AA1170" t="s">
        <v>30</v>
      </c>
      <c r="AB1170" t="s">
        <v>32</v>
      </c>
    </row>
    <row r="1171" spans="1:28" outlineLevel="1" x14ac:dyDescent="0.45">
      <c r="A1171">
        <v>2742249008</v>
      </c>
      <c r="B1171" s="1">
        <v>44334</v>
      </c>
      <c r="C1171" t="s">
        <v>1519</v>
      </c>
      <c r="D1171" t="s">
        <v>1520</v>
      </c>
      <c r="E1171" t="s">
        <v>1259</v>
      </c>
      <c r="F1171" t="s">
        <v>5651</v>
      </c>
      <c r="G1171" t="s">
        <v>5854</v>
      </c>
      <c r="H1171" s="9">
        <v>83055</v>
      </c>
      <c r="I1171" t="s">
        <v>824</v>
      </c>
      <c r="J1171" t="s">
        <v>28</v>
      </c>
      <c r="K1171" t="s">
        <v>29</v>
      </c>
      <c r="L1171" t="s">
        <v>88</v>
      </c>
      <c r="M1171" t="s">
        <v>29</v>
      </c>
      <c r="N1171" t="s">
        <v>29</v>
      </c>
      <c r="O1171" t="s">
        <v>30</v>
      </c>
      <c r="P1171" t="s">
        <v>30</v>
      </c>
      <c r="Q1171" t="s">
        <v>29</v>
      </c>
      <c r="R1171" t="s">
        <v>30</v>
      </c>
      <c r="S1171" t="s">
        <v>29</v>
      </c>
      <c r="T1171" t="s">
        <v>30</v>
      </c>
      <c r="U1171" t="s">
        <v>30</v>
      </c>
      <c r="V1171" t="s">
        <v>30</v>
      </c>
      <c r="W1171" t="s">
        <v>31</v>
      </c>
      <c r="X1171" t="s">
        <v>30</v>
      </c>
      <c r="Y1171" t="s">
        <v>29</v>
      </c>
      <c r="Z1171" t="s">
        <v>30</v>
      </c>
      <c r="AA1171" t="s">
        <v>29</v>
      </c>
      <c r="AB1171" t="s">
        <v>130</v>
      </c>
    </row>
    <row r="1172" spans="1:28" outlineLevel="1" x14ac:dyDescent="0.45">
      <c r="A1172">
        <v>8927699007</v>
      </c>
      <c r="B1172" s="1">
        <v>44345</v>
      </c>
      <c r="C1172" t="s">
        <v>4883</v>
      </c>
      <c r="D1172" t="s">
        <v>4884</v>
      </c>
      <c r="E1172" t="s">
        <v>1259</v>
      </c>
      <c r="F1172" t="s">
        <v>5651</v>
      </c>
      <c r="G1172" t="s">
        <v>5854</v>
      </c>
      <c r="H1172" s="9">
        <v>60009</v>
      </c>
      <c r="I1172" t="s">
        <v>217</v>
      </c>
      <c r="J1172" t="s">
        <v>28</v>
      </c>
      <c r="K1172" t="s">
        <v>30</v>
      </c>
      <c r="L1172" t="s">
        <v>88</v>
      </c>
      <c r="M1172" t="s">
        <v>29</v>
      </c>
      <c r="N1172" t="s">
        <v>29</v>
      </c>
      <c r="O1172" t="s">
        <v>30</v>
      </c>
      <c r="P1172" t="s">
        <v>30</v>
      </c>
      <c r="Q1172" t="s">
        <v>29</v>
      </c>
      <c r="R1172" t="s">
        <v>30</v>
      </c>
      <c r="S1172" t="s">
        <v>29</v>
      </c>
      <c r="T1172" t="s">
        <v>30</v>
      </c>
      <c r="U1172" t="s">
        <v>30</v>
      </c>
      <c r="V1172" t="s">
        <v>30</v>
      </c>
      <c r="W1172" t="s">
        <v>31</v>
      </c>
      <c r="X1172" t="s">
        <v>30</v>
      </c>
      <c r="Y1172" t="s">
        <v>29</v>
      </c>
      <c r="Z1172" t="s">
        <v>29</v>
      </c>
      <c r="AA1172" t="s">
        <v>29</v>
      </c>
      <c r="AB1172" t="s">
        <v>32</v>
      </c>
    </row>
    <row r="1173" spans="1:28" outlineLevel="1" x14ac:dyDescent="0.45">
      <c r="A1173">
        <v>7559839002</v>
      </c>
      <c r="B1173" s="1">
        <v>44341</v>
      </c>
      <c r="C1173" t="s">
        <v>3117</v>
      </c>
      <c r="D1173" t="s">
        <v>3118</v>
      </c>
      <c r="E1173" t="s">
        <v>1259</v>
      </c>
      <c r="F1173" t="s">
        <v>5651</v>
      </c>
      <c r="G1173" t="s">
        <v>5854</v>
      </c>
      <c r="H1173" s="9">
        <v>44798.48</v>
      </c>
      <c r="J1173" t="s">
        <v>28</v>
      </c>
      <c r="K1173" t="s">
        <v>29</v>
      </c>
      <c r="L1173" t="s">
        <v>88</v>
      </c>
      <c r="M1173" t="s">
        <v>30</v>
      </c>
      <c r="N1173" t="s">
        <v>30</v>
      </c>
      <c r="O1173" t="s">
        <v>30</v>
      </c>
      <c r="P1173" t="s">
        <v>30</v>
      </c>
      <c r="Q1173" t="s">
        <v>30</v>
      </c>
      <c r="R1173" t="s">
        <v>30</v>
      </c>
      <c r="S1173" t="s">
        <v>30</v>
      </c>
      <c r="T1173" t="s">
        <v>30</v>
      </c>
      <c r="U1173" t="s">
        <v>30</v>
      </c>
      <c r="V1173" t="s">
        <v>30</v>
      </c>
      <c r="W1173" t="s">
        <v>60</v>
      </c>
      <c r="X1173" t="s">
        <v>30</v>
      </c>
      <c r="Y1173" t="s">
        <v>29</v>
      </c>
      <c r="Z1173" t="s">
        <v>29</v>
      </c>
      <c r="AA1173" t="s">
        <v>30</v>
      </c>
      <c r="AB1173" t="s">
        <v>32</v>
      </c>
    </row>
    <row r="1174" spans="1:28" outlineLevel="1" x14ac:dyDescent="0.45">
      <c r="A1174">
        <v>2747969000</v>
      </c>
      <c r="B1174" s="1">
        <v>44334</v>
      </c>
      <c r="C1174" t="s">
        <v>1552</v>
      </c>
      <c r="D1174" t="s">
        <v>1553</v>
      </c>
      <c r="E1174" t="s">
        <v>1259</v>
      </c>
      <c r="F1174" t="s">
        <v>5651</v>
      </c>
      <c r="G1174" t="s">
        <v>5854</v>
      </c>
      <c r="H1174" s="9">
        <v>39935</v>
      </c>
      <c r="J1174" t="s">
        <v>28</v>
      </c>
      <c r="K1174" t="s">
        <v>29</v>
      </c>
      <c r="L1174" t="s">
        <v>88</v>
      </c>
      <c r="M1174" t="s">
        <v>29</v>
      </c>
      <c r="N1174" t="s">
        <v>29</v>
      </c>
      <c r="O1174" t="s">
        <v>29</v>
      </c>
      <c r="P1174" t="s">
        <v>30</v>
      </c>
      <c r="Q1174" t="s">
        <v>30</v>
      </c>
      <c r="R1174" t="s">
        <v>30</v>
      </c>
      <c r="S1174" t="s">
        <v>30</v>
      </c>
      <c r="T1174" t="s">
        <v>29</v>
      </c>
      <c r="U1174" t="s">
        <v>30</v>
      </c>
      <c r="V1174" t="s">
        <v>29</v>
      </c>
      <c r="W1174" t="s">
        <v>31</v>
      </c>
      <c r="X1174" t="s">
        <v>30</v>
      </c>
      <c r="Y1174" t="s">
        <v>29</v>
      </c>
      <c r="Z1174" t="s">
        <v>29</v>
      </c>
      <c r="AA1174" t="s">
        <v>30</v>
      </c>
      <c r="AB1174" t="s">
        <v>32</v>
      </c>
    </row>
    <row r="1175" spans="1:28" outlineLevel="1" x14ac:dyDescent="0.45">
      <c r="A1175">
        <v>2506399005</v>
      </c>
      <c r="B1175" s="1">
        <v>44332</v>
      </c>
      <c r="C1175" t="s">
        <v>1257</v>
      </c>
      <c r="D1175" t="s">
        <v>1258</v>
      </c>
      <c r="E1175" t="s">
        <v>1259</v>
      </c>
      <c r="F1175" t="s">
        <v>5651</v>
      </c>
      <c r="G1175" t="s">
        <v>5854</v>
      </c>
      <c r="H1175" s="9">
        <v>39610.07</v>
      </c>
      <c r="J1175" t="s">
        <v>28</v>
      </c>
      <c r="K1175" t="s">
        <v>29</v>
      </c>
      <c r="L1175" t="s">
        <v>88</v>
      </c>
      <c r="M1175" t="s">
        <v>30</v>
      </c>
      <c r="N1175" t="s">
        <v>30</v>
      </c>
      <c r="O1175" t="s">
        <v>30</v>
      </c>
      <c r="P1175" t="s">
        <v>30</v>
      </c>
      <c r="Q1175" t="s">
        <v>30</v>
      </c>
      <c r="R1175" t="s">
        <v>30</v>
      </c>
      <c r="S1175" t="s">
        <v>30</v>
      </c>
      <c r="T1175" t="s">
        <v>30</v>
      </c>
      <c r="U1175" t="s">
        <v>30</v>
      </c>
      <c r="V1175" t="s">
        <v>30</v>
      </c>
      <c r="W1175" t="s">
        <v>40</v>
      </c>
      <c r="X1175" t="s">
        <v>30</v>
      </c>
      <c r="Y1175" t="s">
        <v>30</v>
      </c>
      <c r="Z1175" t="s">
        <v>29</v>
      </c>
      <c r="AA1175" t="s">
        <v>29</v>
      </c>
      <c r="AB1175" t="s">
        <v>32</v>
      </c>
    </row>
    <row r="1176" spans="1:28" outlineLevel="1" x14ac:dyDescent="0.45">
      <c r="A1176">
        <v>2776949004</v>
      </c>
      <c r="B1176" s="1">
        <v>44334</v>
      </c>
      <c r="C1176" t="s">
        <v>1679</v>
      </c>
      <c r="D1176" t="s">
        <v>1680</v>
      </c>
      <c r="E1176" t="s">
        <v>1259</v>
      </c>
      <c r="F1176" t="s">
        <v>5651</v>
      </c>
      <c r="G1176" t="s">
        <v>5854</v>
      </c>
      <c r="H1176" s="9">
        <v>31435</v>
      </c>
      <c r="I1176" t="s">
        <v>35</v>
      </c>
      <c r="J1176" t="s">
        <v>28</v>
      </c>
      <c r="K1176" t="s">
        <v>29</v>
      </c>
      <c r="L1176" t="s">
        <v>88</v>
      </c>
      <c r="M1176" t="s">
        <v>29</v>
      </c>
      <c r="N1176" t="s">
        <v>30</v>
      </c>
      <c r="O1176" t="s">
        <v>29</v>
      </c>
      <c r="P1176" t="s">
        <v>30</v>
      </c>
      <c r="Q1176" t="s">
        <v>30</v>
      </c>
      <c r="R1176" t="s">
        <v>30</v>
      </c>
      <c r="S1176" t="s">
        <v>30</v>
      </c>
      <c r="T1176" t="s">
        <v>30</v>
      </c>
      <c r="U1176" t="s">
        <v>30</v>
      </c>
      <c r="V1176" t="s">
        <v>30</v>
      </c>
      <c r="W1176" t="s">
        <v>31</v>
      </c>
      <c r="X1176" t="s">
        <v>30</v>
      </c>
      <c r="Y1176" t="s">
        <v>29</v>
      </c>
      <c r="Z1176" t="s">
        <v>29</v>
      </c>
      <c r="AA1176" t="s">
        <v>30</v>
      </c>
      <c r="AB1176" t="s">
        <v>32</v>
      </c>
    </row>
    <row r="1177" spans="1:28" outlineLevel="1" x14ac:dyDescent="0.45">
      <c r="A1177">
        <v>8832699004</v>
      </c>
      <c r="B1177" s="1">
        <v>44345</v>
      </c>
      <c r="C1177" t="s">
        <v>4403</v>
      </c>
      <c r="D1177" t="s">
        <v>4404</v>
      </c>
      <c r="E1177" t="s">
        <v>1259</v>
      </c>
      <c r="F1177" t="s">
        <v>5651</v>
      </c>
      <c r="G1177" t="s">
        <v>5854</v>
      </c>
      <c r="H1177" s="9">
        <v>21551.05</v>
      </c>
      <c r="J1177" t="s">
        <v>28</v>
      </c>
      <c r="K1177" t="s">
        <v>29</v>
      </c>
      <c r="L1177" t="s">
        <v>88</v>
      </c>
      <c r="M1177" t="s">
        <v>29</v>
      </c>
      <c r="N1177" t="s">
        <v>29</v>
      </c>
      <c r="O1177" t="s">
        <v>30</v>
      </c>
      <c r="P1177" t="s">
        <v>30</v>
      </c>
      <c r="Q1177" t="s">
        <v>30</v>
      </c>
      <c r="R1177" t="s">
        <v>29</v>
      </c>
      <c r="S1177" t="s">
        <v>30</v>
      </c>
      <c r="T1177" t="s">
        <v>29</v>
      </c>
      <c r="U1177" t="s">
        <v>29</v>
      </c>
      <c r="V1177" t="s">
        <v>30</v>
      </c>
      <c r="W1177" t="s">
        <v>31</v>
      </c>
      <c r="X1177" t="s">
        <v>30</v>
      </c>
      <c r="Y1177" t="s">
        <v>29</v>
      </c>
      <c r="Z1177" t="s">
        <v>29</v>
      </c>
      <c r="AA1177" t="s">
        <v>29</v>
      </c>
      <c r="AB1177" t="s">
        <v>39</v>
      </c>
    </row>
    <row r="1178" spans="1:28" outlineLevel="1" x14ac:dyDescent="0.45">
      <c r="A1178">
        <v>8855039008</v>
      </c>
      <c r="B1178" s="1">
        <v>44345</v>
      </c>
      <c r="C1178" t="s">
        <v>4521</v>
      </c>
      <c r="D1178" t="s">
        <v>4522</v>
      </c>
      <c r="E1178" t="s">
        <v>1259</v>
      </c>
      <c r="F1178" t="s">
        <v>5651</v>
      </c>
      <c r="G1178" t="s">
        <v>5854</v>
      </c>
      <c r="H1178" s="9">
        <v>15389</v>
      </c>
      <c r="J1178" t="s">
        <v>28</v>
      </c>
      <c r="K1178" t="s">
        <v>29</v>
      </c>
      <c r="L1178" t="s">
        <v>88</v>
      </c>
      <c r="M1178" t="s">
        <v>30</v>
      </c>
      <c r="N1178" t="s">
        <v>29</v>
      </c>
      <c r="O1178" t="s">
        <v>29</v>
      </c>
      <c r="P1178" t="s">
        <v>30</v>
      </c>
      <c r="Q1178" t="s">
        <v>30</v>
      </c>
      <c r="R1178" t="s">
        <v>30</v>
      </c>
      <c r="S1178" t="s">
        <v>30</v>
      </c>
      <c r="T1178" t="s">
        <v>30</v>
      </c>
      <c r="U1178" t="s">
        <v>30</v>
      </c>
      <c r="V1178" t="s">
        <v>30</v>
      </c>
      <c r="W1178" t="s">
        <v>31</v>
      </c>
      <c r="X1178" t="s">
        <v>30</v>
      </c>
      <c r="Y1178" t="s">
        <v>29</v>
      </c>
      <c r="Z1178" t="s">
        <v>29</v>
      </c>
      <c r="AA1178" t="s">
        <v>29</v>
      </c>
      <c r="AB1178" t="s">
        <v>81</v>
      </c>
    </row>
    <row r="1179" spans="1:28" outlineLevel="1" x14ac:dyDescent="0.45">
      <c r="A1179">
        <v>7559669010</v>
      </c>
      <c r="B1179" s="1">
        <v>44341</v>
      </c>
      <c r="C1179" t="s">
        <v>3115</v>
      </c>
      <c r="D1179" t="s">
        <v>3116</v>
      </c>
      <c r="E1179" t="s">
        <v>1259</v>
      </c>
      <c r="F1179" t="s">
        <v>5651</v>
      </c>
      <c r="G1179" t="s">
        <v>5854</v>
      </c>
      <c r="H1179" s="9">
        <v>9556.44</v>
      </c>
      <c r="J1179" t="s">
        <v>28</v>
      </c>
      <c r="K1179" t="s">
        <v>29</v>
      </c>
      <c r="L1179" t="s">
        <v>88</v>
      </c>
      <c r="M1179" t="s">
        <v>29</v>
      </c>
      <c r="N1179" t="s">
        <v>30</v>
      </c>
      <c r="O1179" t="s">
        <v>29</v>
      </c>
      <c r="P1179" t="s">
        <v>30</v>
      </c>
      <c r="Q1179" t="s">
        <v>30</v>
      </c>
      <c r="R1179" t="s">
        <v>30</v>
      </c>
      <c r="S1179" t="s">
        <v>30</v>
      </c>
      <c r="T1179" t="s">
        <v>30</v>
      </c>
      <c r="U1179" t="s">
        <v>30</v>
      </c>
      <c r="V1179" t="s">
        <v>30</v>
      </c>
      <c r="W1179" t="s">
        <v>60</v>
      </c>
      <c r="X1179" t="s">
        <v>30</v>
      </c>
      <c r="Y1179" t="s">
        <v>30</v>
      </c>
      <c r="Z1179" t="s">
        <v>29</v>
      </c>
      <c r="AA1179" t="s">
        <v>29</v>
      </c>
      <c r="AB1179" t="s">
        <v>32</v>
      </c>
    </row>
    <row r="1180" spans="1:28" outlineLevel="1" x14ac:dyDescent="0.45">
      <c r="A1180">
        <v>6594449004</v>
      </c>
      <c r="B1180" s="1">
        <v>44338</v>
      </c>
      <c r="C1180" t="s">
        <v>2360</v>
      </c>
      <c r="D1180" t="s">
        <v>2361</v>
      </c>
      <c r="E1180" t="s">
        <v>610</v>
      </c>
      <c r="F1180" t="s">
        <v>5651</v>
      </c>
      <c r="G1180" t="s">
        <v>5899</v>
      </c>
      <c r="H1180" s="9">
        <v>1038397</v>
      </c>
      <c r="J1180" t="s">
        <v>28</v>
      </c>
      <c r="K1180" t="s">
        <v>30</v>
      </c>
      <c r="L1180" t="s">
        <v>210</v>
      </c>
      <c r="M1180" t="s">
        <v>29</v>
      </c>
      <c r="N1180" t="s">
        <v>30</v>
      </c>
      <c r="O1180" t="s">
        <v>29</v>
      </c>
      <c r="P1180" t="s">
        <v>30</v>
      </c>
      <c r="Q1180" t="s">
        <v>30</v>
      </c>
      <c r="R1180" t="s">
        <v>30</v>
      </c>
      <c r="S1180" t="s">
        <v>30</v>
      </c>
      <c r="T1180" t="s">
        <v>30</v>
      </c>
      <c r="U1180" t="s">
        <v>30</v>
      </c>
      <c r="V1180" t="s">
        <v>30</v>
      </c>
      <c r="W1180" t="s">
        <v>40</v>
      </c>
      <c r="X1180" t="s">
        <v>29</v>
      </c>
      <c r="Y1180" t="s">
        <v>30</v>
      </c>
      <c r="Z1180" t="s">
        <v>29</v>
      </c>
      <c r="AA1180" t="s">
        <v>29</v>
      </c>
      <c r="AB1180" t="s">
        <v>32</v>
      </c>
    </row>
    <row r="1181" spans="1:28" outlineLevel="1" x14ac:dyDescent="0.45">
      <c r="A1181">
        <v>7529719000</v>
      </c>
      <c r="B1181" s="1">
        <v>44341</v>
      </c>
      <c r="C1181" t="s">
        <v>2758</v>
      </c>
      <c r="D1181" t="s">
        <v>2759</v>
      </c>
      <c r="E1181" t="s">
        <v>610</v>
      </c>
      <c r="F1181" t="s">
        <v>5651</v>
      </c>
      <c r="G1181" t="s">
        <v>5899</v>
      </c>
      <c r="H1181" s="9">
        <v>264164</v>
      </c>
      <c r="J1181" t="s">
        <v>28</v>
      </c>
      <c r="K1181" t="s">
        <v>30</v>
      </c>
      <c r="L1181" t="s">
        <v>210</v>
      </c>
      <c r="M1181" t="s">
        <v>30</v>
      </c>
      <c r="N1181" t="s">
        <v>30</v>
      </c>
      <c r="O1181" t="s">
        <v>30</v>
      </c>
      <c r="P1181" t="s">
        <v>30</v>
      </c>
      <c r="Q1181" t="s">
        <v>30</v>
      </c>
      <c r="R1181" t="s">
        <v>30</v>
      </c>
      <c r="S1181" t="s">
        <v>30</v>
      </c>
      <c r="T1181" t="s">
        <v>30</v>
      </c>
      <c r="U1181" t="s">
        <v>30</v>
      </c>
      <c r="V1181" t="s">
        <v>30</v>
      </c>
      <c r="W1181" t="s">
        <v>40</v>
      </c>
      <c r="X1181" t="s">
        <v>29</v>
      </c>
      <c r="Y1181" t="s">
        <v>30</v>
      </c>
      <c r="Z1181" t="s">
        <v>29</v>
      </c>
      <c r="AA1181" t="s">
        <v>29</v>
      </c>
      <c r="AB1181" t="s">
        <v>32</v>
      </c>
    </row>
    <row r="1182" spans="1:28" outlineLevel="1" x14ac:dyDescent="0.45">
      <c r="A1182">
        <v>8908549002</v>
      </c>
      <c r="B1182" s="1">
        <v>44345</v>
      </c>
      <c r="C1182" t="s">
        <v>4802</v>
      </c>
      <c r="D1182" t="s">
        <v>4803</v>
      </c>
      <c r="E1182" t="s">
        <v>610</v>
      </c>
      <c r="F1182" t="s">
        <v>5651</v>
      </c>
      <c r="G1182" t="s">
        <v>5899</v>
      </c>
      <c r="H1182" s="9">
        <v>121317</v>
      </c>
      <c r="I1182" t="s">
        <v>4804</v>
      </c>
      <c r="J1182" t="s">
        <v>28</v>
      </c>
      <c r="K1182" t="s">
        <v>30</v>
      </c>
      <c r="L1182" t="s">
        <v>210</v>
      </c>
      <c r="M1182" t="s">
        <v>29</v>
      </c>
      <c r="N1182" t="s">
        <v>30</v>
      </c>
      <c r="O1182" t="s">
        <v>30</v>
      </c>
      <c r="P1182" t="s">
        <v>30</v>
      </c>
      <c r="Q1182" t="s">
        <v>30</v>
      </c>
      <c r="R1182" t="s">
        <v>30</v>
      </c>
      <c r="S1182" t="s">
        <v>30</v>
      </c>
      <c r="T1182" t="s">
        <v>30</v>
      </c>
      <c r="U1182" t="s">
        <v>30</v>
      </c>
      <c r="V1182" t="s">
        <v>30</v>
      </c>
      <c r="W1182" t="s">
        <v>31</v>
      </c>
      <c r="X1182" t="s">
        <v>29</v>
      </c>
      <c r="Y1182" t="s">
        <v>29</v>
      </c>
      <c r="Z1182" t="s">
        <v>29</v>
      </c>
      <c r="AA1182" t="s">
        <v>29</v>
      </c>
      <c r="AB1182" t="s">
        <v>32</v>
      </c>
    </row>
    <row r="1183" spans="1:28" outlineLevel="1" x14ac:dyDescent="0.45">
      <c r="A1183">
        <v>7641318906</v>
      </c>
      <c r="B1183" s="1">
        <v>44323</v>
      </c>
      <c r="C1183" t="s">
        <v>3644</v>
      </c>
      <c r="D1183" t="s">
        <v>3645</v>
      </c>
      <c r="E1183" t="s">
        <v>610</v>
      </c>
      <c r="F1183" t="s">
        <v>5651</v>
      </c>
      <c r="G1183" t="s">
        <v>5987</v>
      </c>
      <c r="H1183" s="9">
        <v>109548</v>
      </c>
      <c r="J1183" t="s">
        <v>28</v>
      </c>
      <c r="K1183" t="s">
        <v>29</v>
      </c>
      <c r="L1183" t="s">
        <v>210</v>
      </c>
      <c r="M1183" t="s">
        <v>29</v>
      </c>
      <c r="N1183" t="s">
        <v>29</v>
      </c>
      <c r="O1183" t="s">
        <v>29</v>
      </c>
      <c r="P1183" t="s">
        <v>30</v>
      </c>
      <c r="Q1183" t="s">
        <v>30</v>
      </c>
      <c r="R1183" t="s">
        <v>30</v>
      </c>
      <c r="S1183" t="s">
        <v>30</v>
      </c>
      <c r="T1183" t="s">
        <v>30</v>
      </c>
      <c r="U1183" t="s">
        <v>30</v>
      </c>
      <c r="V1183" t="s">
        <v>30</v>
      </c>
      <c r="W1183" t="s">
        <v>31</v>
      </c>
      <c r="X1183" t="s">
        <v>29</v>
      </c>
      <c r="Y1183" t="s">
        <v>30</v>
      </c>
      <c r="Z1183" t="s">
        <v>29</v>
      </c>
      <c r="AA1183" t="s">
        <v>29</v>
      </c>
      <c r="AB1183" t="s">
        <v>32</v>
      </c>
    </row>
    <row r="1184" spans="1:28" outlineLevel="1" x14ac:dyDescent="0.45">
      <c r="A1184">
        <v>8832279007</v>
      </c>
      <c r="B1184" s="1">
        <v>44345</v>
      </c>
      <c r="C1184" t="s">
        <v>4399</v>
      </c>
      <c r="D1184" t="s">
        <v>4400</v>
      </c>
      <c r="E1184" t="s">
        <v>610</v>
      </c>
      <c r="F1184" t="s">
        <v>5651</v>
      </c>
      <c r="G1184" t="s">
        <v>5754</v>
      </c>
      <c r="H1184" s="9">
        <v>105344</v>
      </c>
      <c r="J1184" t="s">
        <v>28</v>
      </c>
      <c r="K1184" t="s">
        <v>30</v>
      </c>
      <c r="L1184" t="s">
        <v>210</v>
      </c>
      <c r="M1184" t="s">
        <v>29</v>
      </c>
      <c r="N1184" t="s">
        <v>30</v>
      </c>
      <c r="O1184" t="s">
        <v>30</v>
      </c>
      <c r="P1184" t="s">
        <v>30</v>
      </c>
      <c r="Q1184" t="s">
        <v>30</v>
      </c>
      <c r="R1184" t="s">
        <v>30</v>
      </c>
      <c r="S1184" t="s">
        <v>30</v>
      </c>
      <c r="T1184" t="s">
        <v>30</v>
      </c>
      <c r="U1184" t="s">
        <v>30</v>
      </c>
      <c r="V1184" t="s">
        <v>30</v>
      </c>
      <c r="W1184" t="s">
        <v>31</v>
      </c>
      <c r="X1184" t="s">
        <v>30</v>
      </c>
      <c r="Y1184" t="s">
        <v>29</v>
      </c>
      <c r="Z1184" t="s">
        <v>29</v>
      </c>
      <c r="AA1184" t="s">
        <v>29</v>
      </c>
      <c r="AB1184" t="s">
        <v>45</v>
      </c>
    </row>
    <row r="1185" spans="1:28" outlineLevel="1" x14ac:dyDescent="0.45">
      <c r="A1185">
        <v>1175779110</v>
      </c>
      <c r="B1185" s="1">
        <v>44377</v>
      </c>
      <c r="C1185" t="s">
        <v>608</v>
      </c>
      <c r="D1185" t="s">
        <v>609</v>
      </c>
      <c r="E1185" t="s">
        <v>610</v>
      </c>
      <c r="F1185" t="s">
        <v>5651</v>
      </c>
      <c r="G1185" t="s">
        <v>5754</v>
      </c>
      <c r="H1185" s="9">
        <v>95038.720000000001</v>
      </c>
      <c r="J1185" t="s">
        <v>28</v>
      </c>
      <c r="K1185" t="s">
        <v>30</v>
      </c>
      <c r="L1185" t="s">
        <v>210</v>
      </c>
      <c r="M1185" t="s">
        <v>30</v>
      </c>
      <c r="N1185" t="s">
        <v>29</v>
      </c>
      <c r="O1185" t="s">
        <v>29</v>
      </c>
      <c r="P1185" t="s">
        <v>30</v>
      </c>
      <c r="Q1185" t="s">
        <v>30</v>
      </c>
      <c r="R1185" t="s">
        <v>30</v>
      </c>
      <c r="S1185" t="s">
        <v>30</v>
      </c>
      <c r="T1185" t="s">
        <v>30</v>
      </c>
      <c r="U1185" t="s">
        <v>30</v>
      </c>
      <c r="V1185" t="s">
        <v>30</v>
      </c>
      <c r="W1185" t="s">
        <v>40</v>
      </c>
      <c r="X1185" t="s">
        <v>30</v>
      </c>
      <c r="Y1185" t="s">
        <v>29</v>
      </c>
      <c r="Z1185" t="s">
        <v>29</v>
      </c>
      <c r="AA1185" t="s">
        <v>29</v>
      </c>
      <c r="AB1185" t="s">
        <v>43</v>
      </c>
    </row>
    <row r="1186" spans="1:28" outlineLevel="1" x14ac:dyDescent="0.45">
      <c r="A1186">
        <v>7592018902</v>
      </c>
      <c r="B1186" s="1">
        <v>44323</v>
      </c>
      <c r="C1186" t="s">
        <v>3345</v>
      </c>
      <c r="D1186" t="s">
        <v>3346</v>
      </c>
      <c r="E1186" t="s">
        <v>610</v>
      </c>
      <c r="F1186" t="s">
        <v>5651</v>
      </c>
      <c r="G1186" t="s">
        <v>5987</v>
      </c>
      <c r="H1186" s="9">
        <v>94220.36</v>
      </c>
      <c r="J1186" t="s">
        <v>28</v>
      </c>
      <c r="K1186" t="s">
        <v>29</v>
      </c>
      <c r="L1186" t="s">
        <v>210</v>
      </c>
      <c r="M1186" t="s">
        <v>30</v>
      </c>
      <c r="N1186" t="s">
        <v>29</v>
      </c>
      <c r="O1186" t="s">
        <v>30</v>
      </c>
      <c r="P1186" t="s">
        <v>30</v>
      </c>
      <c r="Q1186" t="s">
        <v>30</v>
      </c>
      <c r="R1186" t="s">
        <v>30</v>
      </c>
      <c r="S1186" t="s">
        <v>30</v>
      </c>
      <c r="T1186" t="s">
        <v>30</v>
      </c>
      <c r="U1186" t="s">
        <v>30</v>
      </c>
      <c r="V1186" t="s">
        <v>30</v>
      </c>
      <c r="W1186" t="s">
        <v>31</v>
      </c>
      <c r="X1186" t="s">
        <v>29</v>
      </c>
      <c r="Y1186" t="s">
        <v>30</v>
      </c>
      <c r="Z1186" t="s">
        <v>29</v>
      </c>
      <c r="AA1186" t="s">
        <v>30</v>
      </c>
      <c r="AB1186" t="s">
        <v>32</v>
      </c>
    </row>
    <row r="1187" spans="1:28" outlineLevel="1" x14ac:dyDescent="0.45">
      <c r="A1187">
        <v>8026509010</v>
      </c>
      <c r="B1187" s="1">
        <v>44342</v>
      </c>
      <c r="C1187" t="s">
        <v>4130</v>
      </c>
      <c r="D1187" t="s">
        <v>4131</v>
      </c>
      <c r="E1187" t="s">
        <v>610</v>
      </c>
      <c r="F1187" t="s">
        <v>5651</v>
      </c>
      <c r="G1187" t="s">
        <v>5987</v>
      </c>
      <c r="H1187" s="9">
        <v>85005</v>
      </c>
      <c r="J1187" t="s">
        <v>28</v>
      </c>
      <c r="K1187" t="s">
        <v>29</v>
      </c>
      <c r="L1187" t="s">
        <v>210</v>
      </c>
      <c r="M1187" t="s">
        <v>29</v>
      </c>
      <c r="N1187" t="s">
        <v>29</v>
      </c>
      <c r="O1187" t="s">
        <v>29</v>
      </c>
      <c r="P1187" t="s">
        <v>29</v>
      </c>
      <c r="Q1187" t="s">
        <v>29</v>
      </c>
      <c r="R1187" t="s">
        <v>29</v>
      </c>
      <c r="S1187" t="s">
        <v>30</v>
      </c>
      <c r="T1187" t="s">
        <v>30</v>
      </c>
      <c r="U1187" t="s">
        <v>30</v>
      </c>
      <c r="V1187" t="s">
        <v>30</v>
      </c>
      <c r="W1187" t="s">
        <v>40</v>
      </c>
      <c r="X1187" t="s">
        <v>29</v>
      </c>
      <c r="Y1187" t="s">
        <v>29</v>
      </c>
      <c r="Z1187" t="s">
        <v>30</v>
      </c>
      <c r="AA1187" t="s">
        <v>30</v>
      </c>
      <c r="AB1187" t="s">
        <v>32</v>
      </c>
    </row>
    <row r="1188" spans="1:28" outlineLevel="1" x14ac:dyDescent="0.45">
      <c r="A1188">
        <v>3698779010</v>
      </c>
      <c r="B1188" s="1">
        <v>44335</v>
      </c>
      <c r="C1188" t="s">
        <v>1763</v>
      </c>
      <c r="D1188" t="s">
        <v>1764</v>
      </c>
      <c r="E1188" t="s">
        <v>610</v>
      </c>
      <c r="F1188" t="s">
        <v>5651</v>
      </c>
      <c r="G1188" t="s">
        <v>5899</v>
      </c>
      <c r="H1188" s="9">
        <v>76866.64</v>
      </c>
      <c r="I1188" t="s">
        <v>35</v>
      </c>
      <c r="J1188" t="s">
        <v>28</v>
      </c>
      <c r="K1188" t="s">
        <v>30</v>
      </c>
      <c r="L1188" t="s">
        <v>210</v>
      </c>
      <c r="M1188" t="s">
        <v>29</v>
      </c>
      <c r="N1188" t="s">
        <v>30</v>
      </c>
      <c r="O1188" t="s">
        <v>30</v>
      </c>
      <c r="P1188" t="s">
        <v>30</v>
      </c>
      <c r="Q1188" t="s">
        <v>30</v>
      </c>
      <c r="R1188" t="s">
        <v>30</v>
      </c>
      <c r="S1188" t="s">
        <v>30</v>
      </c>
      <c r="T1188" t="s">
        <v>30</v>
      </c>
      <c r="U1188" t="s">
        <v>30</v>
      </c>
      <c r="V1188" t="s">
        <v>30</v>
      </c>
      <c r="W1188" t="s">
        <v>40</v>
      </c>
      <c r="X1188" t="s">
        <v>29</v>
      </c>
      <c r="Y1188" t="s">
        <v>29</v>
      </c>
      <c r="Z1188" t="s">
        <v>29</v>
      </c>
      <c r="AA1188" t="s">
        <v>30</v>
      </c>
      <c r="AB1188" t="s">
        <v>32</v>
      </c>
    </row>
    <row r="1189" spans="1:28" outlineLevel="1" x14ac:dyDescent="0.45">
      <c r="A1189">
        <v>7886298900</v>
      </c>
      <c r="B1189" s="1">
        <v>44327</v>
      </c>
      <c r="C1189" t="s">
        <v>3927</v>
      </c>
      <c r="D1189" t="s">
        <v>3928</v>
      </c>
      <c r="E1189" t="s">
        <v>610</v>
      </c>
      <c r="F1189" t="s">
        <v>5651</v>
      </c>
      <c r="G1189" t="s">
        <v>5899</v>
      </c>
      <c r="H1189" s="9">
        <v>22007</v>
      </c>
      <c r="J1189" t="s">
        <v>28</v>
      </c>
      <c r="K1189" t="s">
        <v>29</v>
      </c>
      <c r="L1189" t="s">
        <v>210</v>
      </c>
      <c r="M1189" t="s">
        <v>29</v>
      </c>
      <c r="N1189" t="s">
        <v>30</v>
      </c>
      <c r="O1189" t="s">
        <v>29</v>
      </c>
      <c r="P1189" t="s">
        <v>30</v>
      </c>
      <c r="Q1189" t="s">
        <v>30</v>
      </c>
      <c r="R1189" t="s">
        <v>30</v>
      </c>
      <c r="S1189" t="s">
        <v>30</v>
      </c>
      <c r="T1189" t="s">
        <v>30</v>
      </c>
      <c r="U1189" t="s">
        <v>30</v>
      </c>
      <c r="V1189" t="s">
        <v>30</v>
      </c>
      <c r="W1189" t="s">
        <v>40</v>
      </c>
      <c r="X1189" t="s">
        <v>29</v>
      </c>
      <c r="Y1189" t="s">
        <v>30</v>
      </c>
      <c r="Z1189" t="s">
        <v>29</v>
      </c>
      <c r="AA1189" t="s">
        <v>29</v>
      </c>
      <c r="AB1189" t="s">
        <v>32</v>
      </c>
    </row>
    <row r="1190" spans="1:28" outlineLevel="1" x14ac:dyDescent="0.45">
      <c r="A1190">
        <v>8878459008</v>
      </c>
      <c r="B1190" s="1">
        <v>44345</v>
      </c>
      <c r="C1190" t="s">
        <v>4689</v>
      </c>
      <c r="D1190" t="s">
        <v>4690</v>
      </c>
      <c r="E1190" t="s">
        <v>610</v>
      </c>
      <c r="F1190" t="s">
        <v>5651</v>
      </c>
      <c r="G1190" t="s">
        <v>5754</v>
      </c>
      <c r="H1190" s="9">
        <v>13956</v>
      </c>
      <c r="J1190" t="s">
        <v>28</v>
      </c>
      <c r="K1190" t="s">
        <v>30</v>
      </c>
      <c r="L1190" t="s">
        <v>210</v>
      </c>
      <c r="M1190" t="s">
        <v>29</v>
      </c>
      <c r="N1190" t="s">
        <v>30</v>
      </c>
      <c r="O1190" t="s">
        <v>29</v>
      </c>
      <c r="P1190" t="s">
        <v>30</v>
      </c>
      <c r="Q1190" t="s">
        <v>30</v>
      </c>
      <c r="R1190" t="s">
        <v>30</v>
      </c>
      <c r="S1190" t="s">
        <v>30</v>
      </c>
      <c r="T1190" t="s">
        <v>30</v>
      </c>
      <c r="U1190" t="s">
        <v>30</v>
      </c>
      <c r="V1190" t="s">
        <v>30</v>
      </c>
      <c r="W1190" t="s">
        <v>40</v>
      </c>
      <c r="X1190" t="s">
        <v>30</v>
      </c>
      <c r="Y1190" t="s">
        <v>29</v>
      </c>
      <c r="Z1190" t="s">
        <v>29</v>
      </c>
      <c r="AA1190" t="s">
        <v>29</v>
      </c>
      <c r="AB1190" t="s">
        <v>47</v>
      </c>
    </row>
    <row r="1191" spans="1:28" outlineLevel="1" x14ac:dyDescent="0.45">
      <c r="A1191">
        <v>2237399006</v>
      </c>
      <c r="B1191" s="1">
        <v>44330</v>
      </c>
      <c r="C1191" t="s">
        <v>739</v>
      </c>
      <c r="D1191" t="s">
        <v>740</v>
      </c>
      <c r="E1191" t="s">
        <v>741</v>
      </c>
      <c r="F1191" t="s">
        <v>5651</v>
      </c>
      <c r="G1191" t="s">
        <v>5780</v>
      </c>
      <c r="H1191" s="9">
        <v>69517.91</v>
      </c>
      <c r="J1191" t="s">
        <v>28</v>
      </c>
      <c r="K1191" t="s">
        <v>29</v>
      </c>
      <c r="L1191" t="s">
        <v>161</v>
      </c>
      <c r="M1191" t="s">
        <v>29</v>
      </c>
      <c r="N1191" t="s">
        <v>30</v>
      </c>
      <c r="O1191" t="s">
        <v>29</v>
      </c>
      <c r="P1191" t="s">
        <v>30</v>
      </c>
      <c r="Q1191" t="s">
        <v>30</v>
      </c>
      <c r="R1191" t="s">
        <v>30</v>
      </c>
      <c r="S1191" t="s">
        <v>30</v>
      </c>
      <c r="T1191" t="s">
        <v>30</v>
      </c>
      <c r="U1191" t="s">
        <v>30</v>
      </c>
      <c r="V1191" t="s">
        <v>30</v>
      </c>
      <c r="W1191" t="s">
        <v>40</v>
      </c>
      <c r="X1191" t="s">
        <v>29</v>
      </c>
      <c r="Y1191" t="s">
        <v>29</v>
      </c>
      <c r="Z1191" t="s">
        <v>29</v>
      </c>
      <c r="AA1191" t="s">
        <v>30</v>
      </c>
      <c r="AB1191" t="s">
        <v>493</v>
      </c>
    </row>
    <row r="1192" spans="1:28" outlineLevel="1" x14ac:dyDescent="0.45">
      <c r="A1192">
        <v>8859839009</v>
      </c>
      <c r="B1192" s="1">
        <v>44345</v>
      </c>
      <c r="C1192" t="s">
        <v>4556</v>
      </c>
      <c r="D1192" t="s">
        <v>4557</v>
      </c>
      <c r="E1192" t="s">
        <v>741</v>
      </c>
      <c r="F1192" t="s">
        <v>5651</v>
      </c>
      <c r="G1192" t="s">
        <v>5780</v>
      </c>
      <c r="H1192" s="9">
        <v>40935.1</v>
      </c>
      <c r="J1192" t="s">
        <v>28</v>
      </c>
      <c r="K1192" t="s">
        <v>29</v>
      </c>
      <c r="L1192" t="s">
        <v>161</v>
      </c>
      <c r="M1192" t="s">
        <v>29</v>
      </c>
      <c r="N1192" t="s">
        <v>29</v>
      </c>
      <c r="O1192" t="s">
        <v>29</v>
      </c>
      <c r="P1192" t="s">
        <v>30</v>
      </c>
      <c r="Q1192" t="s">
        <v>30</v>
      </c>
      <c r="R1192" t="s">
        <v>29</v>
      </c>
      <c r="S1192" t="s">
        <v>30</v>
      </c>
      <c r="T1192" t="s">
        <v>30</v>
      </c>
      <c r="U1192" t="s">
        <v>30</v>
      </c>
      <c r="V1192" t="s">
        <v>30</v>
      </c>
      <c r="W1192" t="s">
        <v>49</v>
      </c>
      <c r="X1192" t="s">
        <v>29</v>
      </c>
      <c r="Y1192" t="s">
        <v>29</v>
      </c>
      <c r="Z1192" t="s">
        <v>29</v>
      </c>
      <c r="AA1192" t="s">
        <v>29</v>
      </c>
      <c r="AB1192" t="s">
        <v>32</v>
      </c>
    </row>
    <row r="1193" spans="1:28" outlineLevel="1" x14ac:dyDescent="0.45">
      <c r="A1193">
        <v>7660408904</v>
      </c>
      <c r="B1193" s="1">
        <v>44323</v>
      </c>
      <c r="C1193" t="s">
        <v>3760</v>
      </c>
      <c r="D1193" t="s">
        <v>3761</v>
      </c>
      <c r="E1193" t="s">
        <v>2668</v>
      </c>
      <c r="F1193" t="s">
        <v>5651</v>
      </c>
      <c r="G1193" t="s">
        <v>6007</v>
      </c>
      <c r="H1193" s="9">
        <v>314688</v>
      </c>
      <c r="J1193" t="s">
        <v>42</v>
      </c>
      <c r="K1193" t="s">
        <v>29</v>
      </c>
      <c r="L1193" t="s">
        <v>275</v>
      </c>
      <c r="M1193" t="s">
        <v>29</v>
      </c>
      <c r="N1193" t="s">
        <v>30</v>
      </c>
      <c r="O1193" t="s">
        <v>29</v>
      </c>
      <c r="P1193" t="s">
        <v>30</v>
      </c>
      <c r="Q1193" t="s">
        <v>29</v>
      </c>
      <c r="R1193" t="s">
        <v>30</v>
      </c>
      <c r="S1193" t="s">
        <v>30</v>
      </c>
      <c r="T1193" t="s">
        <v>30</v>
      </c>
      <c r="U1193" t="s">
        <v>30</v>
      </c>
      <c r="V1193" t="s">
        <v>30</v>
      </c>
      <c r="W1193" t="s">
        <v>31</v>
      </c>
      <c r="X1193" t="s">
        <v>30</v>
      </c>
      <c r="Y1193" t="s">
        <v>29</v>
      </c>
      <c r="Z1193" t="s">
        <v>29</v>
      </c>
      <c r="AA1193" t="s">
        <v>30</v>
      </c>
      <c r="AB1193" t="s">
        <v>3762</v>
      </c>
    </row>
    <row r="1194" spans="1:28" outlineLevel="1" x14ac:dyDescent="0.45">
      <c r="A1194">
        <v>5233229008</v>
      </c>
      <c r="B1194" s="1">
        <v>44337</v>
      </c>
      <c r="C1194" t="s">
        <v>2245</v>
      </c>
      <c r="D1194" t="s">
        <v>2246</v>
      </c>
      <c r="E1194" t="s">
        <v>290</v>
      </c>
      <c r="F1194" t="s">
        <v>5651</v>
      </c>
      <c r="G1194" t="s">
        <v>5933</v>
      </c>
      <c r="H1194" s="9">
        <v>995928.34</v>
      </c>
      <c r="J1194" t="s">
        <v>42</v>
      </c>
      <c r="K1194" t="s">
        <v>30</v>
      </c>
      <c r="L1194" t="s">
        <v>119</v>
      </c>
      <c r="M1194" t="s">
        <v>30</v>
      </c>
      <c r="N1194" t="s">
        <v>30</v>
      </c>
      <c r="O1194" t="s">
        <v>29</v>
      </c>
      <c r="P1194" t="s">
        <v>30</v>
      </c>
      <c r="Q1194" t="s">
        <v>30</v>
      </c>
      <c r="R1194" t="s">
        <v>30</v>
      </c>
      <c r="S1194" t="s">
        <v>30</v>
      </c>
      <c r="T1194" t="s">
        <v>30</v>
      </c>
      <c r="U1194" t="s">
        <v>30</v>
      </c>
      <c r="V1194" t="s">
        <v>30</v>
      </c>
      <c r="W1194" t="s">
        <v>31</v>
      </c>
      <c r="X1194" t="s">
        <v>30</v>
      </c>
      <c r="Y1194" t="s">
        <v>30</v>
      </c>
      <c r="Z1194" t="s">
        <v>29</v>
      </c>
      <c r="AA1194" t="s">
        <v>29</v>
      </c>
      <c r="AB1194" t="s">
        <v>32</v>
      </c>
    </row>
    <row r="1195" spans="1:28" outlineLevel="1" x14ac:dyDescent="0.45">
      <c r="A1195">
        <v>7562019004</v>
      </c>
      <c r="B1195" s="1">
        <v>44341</v>
      </c>
      <c r="C1195" t="s">
        <v>3148</v>
      </c>
      <c r="D1195" t="s">
        <v>3149</v>
      </c>
      <c r="E1195" t="s">
        <v>290</v>
      </c>
      <c r="F1195" t="s">
        <v>5651</v>
      </c>
      <c r="G1195" t="s">
        <v>5686</v>
      </c>
      <c r="H1195" s="9">
        <v>860587.05</v>
      </c>
      <c r="J1195" t="s">
        <v>42</v>
      </c>
      <c r="K1195" t="s">
        <v>29</v>
      </c>
      <c r="L1195" t="s">
        <v>119</v>
      </c>
      <c r="M1195" t="s">
        <v>30</v>
      </c>
      <c r="N1195" t="s">
        <v>30</v>
      </c>
      <c r="O1195" t="s">
        <v>30</v>
      </c>
      <c r="P1195" t="s">
        <v>30</v>
      </c>
      <c r="Q1195" t="s">
        <v>30</v>
      </c>
      <c r="R1195" t="s">
        <v>30</v>
      </c>
      <c r="S1195" t="s">
        <v>30</v>
      </c>
      <c r="T1195" t="s">
        <v>30</v>
      </c>
      <c r="U1195" t="s">
        <v>30</v>
      </c>
      <c r="V1195" t="s">
        <v>30</v>
      </c>
      <c r="W1195" t="s">
        <v>33</v>
      </c>
      <c r="X1195" t="s">
        <v>29</v>
      </c>
      <c r="Y1195" t="s">
        <v>30</v>
      </c>
      <c r="Z1195" t="s">
        <v>29</v>
      </c>
      <c r="AA1195" t="s">
        <v>30</v>
      </c>
      <c r="AB1195" t="s">
        <v>32</v>
      </c>
    </row>
    <row r="1196" spans="1:28" outlineLevel="1" x14ac:dyDescent="0.45">
      <c r="A1196">
        <v>9936709004</v>
      </c>
      <c r="B1196" s="1">
        <v>44351</v>
      </c>
      <c r="C1196" t="s">
        <v>5551</v>
      </c>
      <c r="D1196" t="s">
        <v>5552</v>
      </c>
      <c r="E1196" t="s">
        <v>290</v>
      </c>
      <c r="F1196" t="s">
        <v>5651</v>
      </c>
      <c r="G1196" t="s">
        <v>5686</v>
      </c>
      <c r="H1196" s="9">
        <v>340899</v>
      </c>
      <c r="J1196" t="s">
        <v>42</v>
      </c>
      <c r="K1196" t="s">
        <v>29</v>
      </c>
      <c r="L1196" t="s">
        <v>119</v>
      </c>
      <c r="M1196" t="s">
        <v>30</v>
      </c>
      <c r="N1196" t="s">
        <v>30</v>
      </c>
      <c r="O1196" t="s">
        <v>30</v>
      </c>
      <c r="P1196" t="s">
        <v>30</v>
      </c>
      <c r="Q1196" t="s">
        <v>30</v>
      </c>
      <c r="R1196" t="s">
        <v>30</v>
      </c>
      <c r="S1196" t="s">
        <v>30</v>
      </c>
      <c r="T1196" t="s">
        <v>30</v>
      </c>
      <c r="U1196" t="s">
        <v>30</v>
      </c>
      <c r="V1196" t="s">
        <v>30</v>
      </c>
      <c r="W1196" t="s">
        <v>31</v>
      </c>
      <c r="X1196" t="s">
        <v>29</v>
      </c>
      <c r="Y1196" t="s">
        <v>29</v>
      </c>
      <c r="Z1196" t="s">
        <v>29</v>
      </c>
      <c r="AA1196" t="s">
        <v>29</v>
      </c>
      <c r="AB1196" t="s">
        <v>45</v>
      </c>
    </row>
    <row r="1197" spans="1:28" outlineLevel="1" x14ac:dyDescent="0.45">
      <c r="A1197">
        <v>7585288904</v>
      </c>
      <c r="B1197" s="1">
        <v>44323</v>
      </c>
      <c r="C1197" t="s">
        <v>3318</v>
      </c>
      <c r="D1197" t="s">
        <v>3319</v>
      </c>
      <c r="E1197" t="s">
        <v>290</v>
      </c>
      <c r="F1197" t="s">
        <v>5651</v>
      </c>
      <c r="G1197" t="s">
        <v>5686</v>
      </c>
      <c r="H1197" s="9">
        <v>320202</v>
      </c>
      <c r="J1197" t="s">
        <v>42</v>
      </c>
      <c r="K1197" t="s">
        <v>29</v>
      </c>
      <c r="L1197" t="s">
        <v>119</v>
      </c>
      <c r="M1197" t="s">
        <v>29</v>
      </c>
      <c r="N1197" t="s">
        <v>29</v>
      </c>
      <c r="O1197" t="s">
        <v>29</v>
      </c>
      <c r="P1197" t="s">
        <v>30</v>
      </c>
      <c r="Q1197" t="s">
        <v>30</v>
      </c>
      <c r="R1197" t="s">
        <v>30</v>
      </c>
      <c r="S1197" t="s">
        <v>30</v>
      </c>
      <c r="T1197" t="s">
        <v>30</v>
      </c>
      <c r="U1197" t="s">
        <v>30</v>
      </c>
      <c r="V1197" t="s">
        <v>30</v>
      </c>
      <c r="W1197" t="s">
        <v>31</v>
      </c>
      <c r="X1197" t="s">
        <v>29</v>
      </c>
      <c r="Y1197" t="s">
        <v>30</v>
      </c>
      <c r="Z1197" t="s">
        <v>29</v>
      </c>
      <c r="AA1197" t="s">
        <v>29</v>
      </c>
      <c r="AB1197" t="s">
        <v>32</v>
      </c>
    </row>
    <row r="1198" spans="1:28" outlineLevel="1" x14ac:dyDescent="0.45">
      <c r="A1198">
        <v>7600588910</v>
      </c>
      <c r="B1198" s="1">
        <v>44323</v>
      </c>
      <c r="C1198" t="s">
        <v>3405</v>
      </c>
      <c r="D1198" t="s">
        <v>3406</v>
      </c>
      <c r="E1198" t="s">
        <v>290</v>
      </c>
      <c r="F1198" t="s">
        <v>5651</v>
      </c>
      <c r="G1198" t="s">
        <v>5686</v>
      </c>
      <c r="H1198" s="9">
        <v>271110.83</v>
      </c>
      <c r="J1198" t="s">
        <v>42</v>
      </c>
      <c r="K1198" t="s">
        <v>29</v>
      </c>
      <c r="L1198" t="s">
        <v>119</v>
      </c>
      <c r="M1198" t="s">
        <v>30</v>
      </c>
      <c r="N1198" t="s">
        <v>30</v>
      </c>
      <c r="O1198" t="s">
        <v>30</v>
      </c>
      <c r="P1198" t="s">
        <v>30</v>
      </c>
      <c r="Q1198" t="s">
        <v>30</v>
      </c>
      <c r="R1198" t="s">
        <v>30</v>
      </c>
      <c r="S1198" t="s">
        <v>30</v>
      </c>
      <c r="T1198" t="s">
        <v>30</v>
      </c>
      <c r="U1198" t="s">
        <v>30</v>
      </c>
      <c r="V1198" t="s">
        <v>30</v>
      </c>
      <c r="W1198" t="s">
        <v>31</v>
      </c>
      <c r="X1198" t="s">
        <v>29</v>
      </c>
      <c r="Y1198" t="s">
        <v>29</v>
      </c>
      <c r="Z1198" t="s">
        <v>30</v>
      </c>
      <c r="AA1198" t="s">
        <v>30</v>
      </c>
      <c r="AB1198" t="s">
        <v>32</v>
      </c>
    </row>
    <row r="1199" spans="1:28" outlineLevel="1" x14ac:dyDescent="0.45">
      <c r="A1199">
        <v>8964519009</v>
      </c>
      <c r="B1199" s="1">
        <v>44345</v>
      </c>
      <c r="C1199" t="s">
        <v>5048</v>
      </c>
      <c r="D1199" t="s">
        <v>5049</v>
      </c>
      <c r="E1199" t="s">
        <v>290</v>
      </c>
      <c r="F1199" t="s">
        <v>5651</v>
      </c>
      <c r="G1199" t="s">
        <v>5933</v>
      </c>
      <c r="H1199" s="9">
        <v>182201.42</v>
      </c>
      <c r="J1199" t="s">
        <v>42</v>
      </c>
      <c r="K1199" t="s">
        <v>30</v>
      </c>
      <c r="L1199" t="s">
        <v>119</v>
      </c>
      <c r="M1199" t="s">
        <v>30</v>
      </c>
      <c r="N1199" t="s">
        <v>30</v>
      </c>
      <c r="O1199" t="s">
        <v>30</v>
      </c>
      <c r="P1199" t="s">
        <v>30</v>
      </c>
      <c r="Q1199" t="s">
        <v>30</v>
      </c>
      <c r="R1199" t="s">
        <v>30</v>
      </c>
      <c r="S1199" t="s">
        <v>30</v>
      </c>
      <c r="T1199" t="s">
        <v>30</v>
      </c>
      <c r="U1199" t="s">
        <v>30</v>
      </c>
      <c r="V1199" t="s">
        <v>30</v>
      </c>
      <c r="W1199" t="s">
        <v>31</v>
      </c>
      <c r="X1199" t="s">
        <v>30</v>
      </c>
      <c r="Y1199" t="s">
        <v>29</v>
      </c>
      <c r="Z1199" t="s">
        <v>29</v>
      </c>
      <c r="AA1199" t="s">
        <v>29</v>
      </c>
      <c r="AB1199" t="s">
        <v>32</v>
      </c>
    </row>
    <row r="1200" spans="1:28" outlineLevel="1" x14ac:dyDescent="0.45">
      <c r="A1200">
        <v>8929849008</v>
      </c>
      <c r="B1200" s="1">
        <v>44345</v>
      </c>
      <c r="C1200" t="s">
        <v>4897</v>
      </c>
      <c r="D1200" t="s">
        <v>4898</v>
      </c>
      <c r="E1200" t="s">
        <v>290</v>
      </c>
      <c r="F1200" t="s">
        <v>5651</v>
      </c>
      <c r="G1200" t="s">
        <v>5933</v>
      </c>
      <c r="H1200" s="9">
        <v>149845.98000000001</v>
      </c>
      <c r="J1200" t="s">
        <v>42</v>
      </c>
      <c r="K1200" t="s">
        <v>30</v>
      </c>
      <c r="L1200" t="s">
        <v>119</v>
      </c>
      <c r="M1200" t="s">
        <v>29</v>
      </c>
      <c r="N1200" t="s">
        <v>29</v>
      </c>
      <c r="O1200" t="s">
        <v>29</v>
      </c>
      <c r="P1200" t="s">
        <v>30</v>
      </c>
      <c r="Q1200" t="s">
        <v>29</v>
      </c>
      <c r="R1200" t="s">
        <v>29</v>
      </c>
      <c r="S1200" t="s">
        <v>30</v>
      </c>
      <c r="T1200" t="s">
        <v>30</v>
      </c>
      <c r="U1200" t="s">
        <v>29</v>
      </c>
      <c r="V1200" t="s">
        <v>30</v>
      </c>
      <c r="W1200" t="s">
        <v>31</v>
      </c>
      <c r="X1200" t="s">
        <v>30</v>
      </c>
      <c r="Y1200" t="s">
        <v>29</v>
      </c>
      <c r="Z1200" t="s">
        <v>29</v>
      </c>
      <c r="AA1200" t="s">
        <v>29</v>
      </c>
      <c r="AB1200" t="s">
        <v>32</v>
      </c>
    </row>
    <row r="1201" spans="1:28" outlineLevel="1" x14ac:dyDescent="0.45">
      <c r="A1201">
        <v>1077569004</v>
      </c>
      <c r="B1201" s="1">
        <v>44328</v>
      </c>
      <c r="C1201" t="s">
        <v>288</v>
      </c>
      <c r="D1201" t="s">
        <v>289</v>
      </c>
      <c r="E1201" t="s">
        <v>290</v>
      </c>
      <c r="F1201" t="s">
        <v>5651</v>
      </c>
      <c r="G1201" t="s">
        <v>5686</v>
      </c>
      <c r="H1201" s="9">
        <v>124995</v>
      </c>
      <c r="J1201" t="s">
        <v>42</v>
      </c>
      <c r="K1201" t="s">
        <v>29</v>
      </c>
      <c r="L1201" t="s">
        <v>119</v>
      </c>
      <c r="M1201" t="s">
        <v>29</v>
      </c>
      <c r="N1201" t="s">
        <v>29</v>
      </c>
      <c r="O1201" t="s">
        <v>29</v>
      </c>
      <c r="P1201" t="s">
        <v>29</v>
      </c>
      <c r="Q1201" t="s">
        <v>30</v>
      </c>
      <c r="R1201" t="s">
        <v>30</v>
      </c>
      <c r="S1201" t="s">
        <v>30</v>
      </c>
      <c r="T1201" t="s">
        <v>30</v>
      </c>
      <c r="U1201" t="s">
        <v>29</v>
      </c>
      <c r="V1201" t="s">
        <v>30</v>
      </c>
      <c r="W1201" t="s">
        <v>229</v>
      </c>
      <c r="X1201" t="s">
        <v>29</v>
      </c>
      <c r="Y1201" t="s">
        <v>29</v>
      </c>
      <c r="Z1201" t="s">
        <v>30</v>
      </c>
      <c r="AA1201" t="s">
        <v>29</v>
      </c>
      <c r="AB1201" t="s">
        <v>32</v>
      </c>
    </row>
    <row r="1202" spans="1:28" outlineLevel="1" x14ac:dyDescent="0.45">
      <c r="A1202">
        <v>8913289001</v>
      </c>
      <c r="B1202" s="1">
        <v>44345</v>
      </c>
      <c r="C1202" t="s">
        <v>4822</v>
      </c>
      <c r="D1202" t="s">
        <v>4823</v>
      </c>
      <c r="E1202" t="s">
        <v>290</v>
      </c>
      <c r="F1202" t="s">
        <v>5651</v>
      </c>
      <c r="G1202" t="s">
        <v>5686</v>
      </c>
      <c r="H1202" s="9">
        <v>109818.19</v>
      </c>
      <c r="I1202" t="s">
        <v>35</v>
      </c>
      <c r="J1202" t="s">
        <v>42</v>
      </c>
      <c r="K1202" t="s">
        <v>29</v>
      </c>
      <c r="L1202" t="s">
        <v>119</v>
      </c>
      <c r="M1202" t="s">
        <v>30</v>
      </c>
      <c r="N1202" t="s">
        <v>30</v>
      </c>
      <c r="O1202" t="s">
        <v>30</v>
      </c>
      <c r="P1202" t="s">
        <v>30</v>
      </c>
      <c r="Q1202" t="s">
        <v>30</v>
      </c>
      <c r="R1202" t="s">
        <v>30</v>
      </c>
      <c r="S1202" t="s">
        <v>30</v>
      </c>
      <c r="T1202" t="s">
        <v>30</v>
      </c>
      <c r="U1202" t="s">
        <v>30</v>
      </c>
      <c r="V1202" t="s">
        <v>30</v>
      </c>
      <c r="W1202" t="s">
        <v>33</v>
      </c>
      <c r="X1202" t="s">
        <v>29</v>
      </c>
      <c r="Y1202" t="s">
        <v>29</v>
      </c>
      <c r="Z1202" t="s">
        <v>29</v>
      </c>
      <c r="AA1202" t="s">
        <v>29</v>
      </c>
      <c r="AB1202" t="s">
        <v>32</v>
      </c>
    </row>
    <row r="1203" spans="1:28" outlineLevel="1" x14ac:dyDescent="0.45">
      <c r="A1203">
        <v>7632818901</v>
      </c>
      <c r="B1203" s="1">
        <v>44323</v>
      </c>
      <c r="C1203" t="s">
        <v>3588</v>
      </c>
      <c r="D1203" t="s">
        <v>3589</v>
      </c>
      <c r="E1203" t="s">
        <v>290</v>
      </c>
      <c r="F1203" t="s">
        <v>5651</v>
      </c>
      <c r="G1203" t="s">
        <v>5686</v>
      </c>
      <c r="H1203" s="9">
        <v>106529</v>
      </c>
      <c r="J1203" t="s">
        <v>42</v>
      </c>
      <c r="K1203" t="s">
        <v>29</v>
      </c>
      <c r="L1203" t="s">
        <v>119</v>
      </c>
      <c r="M1203" t="s">
        <v>29</v>
      </c>
      <c r="N1203" t="s">
        <v>30</v>
      </c>
      <c r="O1203" t="s">
        <v>30</v>
      </c>
      <c r="P1203" t="s">
        <v>30</v>
      </c>
      <c r="Q1203" t="s">
        <v>30</v>
      </c>
      <c r="R1203" t="s">
        <v>30</v>
      </c>
      <c r="S1203" t="s">
        <v>30</v>
      </c>
      <c r="T1203" t="s">
        <v>30</v>
      </c>
      <c r="U1203" t="s">
        <v>30</v>
      </c>
      <c r="V1203" t="s">
        <v>30</v>
      </c>
      <c r="W1203" t="s">
        <v>60</v>
      </c>
      <c r="X1203" t="s">
        <v>29</v>
      </c>
      <c r="Y1203" t="s">
        <v>30</v>
      </c>
      <c r="Z1203" t="s">
        <v>30</v>
      </c>
      <c r="AA1203" t="s">
        <v>30</v>
      </c>
      <c r="AB1203" t="s">
        <v>39</v>
      </c>
    </row>
    <row r="1204" spans="1:28" outlineLevel="1" x14ac:dyDescent="0.45">
      <c r="A1204">
        <v>5225809005</v>
      </c>
      <c r="B1204" s="1">
        <v>44337</v>
      </c>
      <c r="C1204" t="s">
        <v>2207</v>
      </c>
      <c r="D1204" t="s">
        <v>2208</v>
      </c>
      <c r="E1204" t="s">
        <v>290</v>
      </c>
      <c r="F1204" t="s">
        <v>5651</v>
      </c>
      <c r="G1204" t="s">
        <v>5933</v>
      </c>
      <c r="H1204" s="9">
        <v>78157</v>
      </c>
      <c r="J1204" t="s">
        <v>42</v>
      </c>
      <c r="K1204" t="s">
        <v>30</v>
      </c>
      <c r="L1204" t="s">
        <v>119</v>
      </c>
      <c r="M1204" t="s">
        <v>29</v>
      </c>
      <c r="N1204" t="s">
        <v>30</v>
      </c>
      <c r="O1204" t="s">
        <v>29</v>
      </c>
      <c r="P1204" t="s">
        <v>30</v>
      </c>
      <c r="Q1204" t="s">
        <v>29</v>
      </c>
      <c r="R1204" t="s">
        <v>30</v>
      </c>
      <c r="S1204" t="s">
        <v>30</v>
      </c>
      <c r="T1204" t="s">
        <v>30</v>
      </c>
      <c r="U1204" t="s">
        <v>30</v>
      </c>
      <c r="V1204" t="s">
        <v>30</v>
      </c>
      <c r="W1204" t="s">
        <v>31</v>
      </c>
      <c r="X1204" t="s">
        <v>30</v>
      </c>
      <c r="Y1204" t="s">
        <v>30</v>
      </c>
      <c r="Z1204" t="s">
        <v>29</v>
      </c>
      <c r="AA1204" t="s">
        <v>29</v>
      </c>
      <c r="AB1204" t="s">
        <v>32</v>
      </c>
    </row>
    <row r="1205" spans="1:28" outlineLevel="1" x14ac:dyDescent="0.45">
      <c r="A1205">
        <v>2501659001</v>
      </c>
      <c r="B1205" s="1">
        <v>44332</v>
      </c>
      <c r="C1205" t="s">
        <v>1228</v>
      </c>
      <c r="D1205" t="s">
        <v>1229</v>
      </c>
      <c r="E1205" t="s">
        <v>290</v>
      </c>
      <c r="F1205" t="s">
        <v>5651</v>
      </c>
      <c r="G1205" t="s">
        <v>5686</v>
      </c>
      <c r="H1205" s="9">
        <v>43762</v>
      </c>
      <c r="J1205" t="s">
        <v>42</v>
      </c>
      <c r="K1205" t="s">
        <v>29</v>
      </c>
      <c r="L1205" t="s">
        <v>119</v>
      </c>
      <c r="M1205" t="s">
        <v>29</v>
      </c>
      <c r="N1205" t="s">
        <v>30</v>
      </c>
      <c r="O1205" t="s">
        <v>29</v>
      </c>
      <c r="P1205" t="s">
        <v>30</v>
      </c>
      <c r="Q1205" t="s">
        <v>30</v>
      </c>
      <c r="R1205" t="s">
        <v>30</v>
      </c>
      <c r="S1205" t="s">
        <v>30</v>
      </c>
      <c r="T1205" t="s">
        <v>30</v>
      </c>
      <c r="U1205" t="s">
        <v>30</v>
      </c>
      <c r="V1205" t="s">
        <v>30</v>
      </c>
      <c r="W1205" t="s">
        <v>40</v>
      </c>
      <c r="X1205" t="s">
        <v>29</v>
      </c>
      <c r="Y1205" t="s">
        <v>30</v>
      </c>
      <c r="Z1205" t="s">
        <v>29</v>
      </c>
      <c r="AA1205" t="s">
        <v>30</v>
      </c>
      <c r="AB1205" t="s">
        <v>130</v>
      </c>
    </row>
    <row r="1206" spans="1:28" outlineLevel="1" x14ac:dyDescent="0.45">
      <c r="A1206">
        <v>7553639000</v>
      </c>
      <c r="B1206" s="1">
        <v>44341</v>
      </c>
      <c r="C1206" t="s">
        <v>3040</v>
      </c>
      <c r="D1206" t="s">
        <v>3041</v>
      </c>
      <c r="E1206" t="s">
        <v>290</v>
      </c>
      <c r="F1206" t="s">
        <v>5651</v>
      </c>
      <c r="G1206" t="s">
        <v>5686</v>
      </c>
      <c r="H1206" s="9">
        <v>40598.120000000003</v>
      </c>
      <c r="J1206" t="s">
        <v>42</v>
      </c>
      <c r="K1206" t="s">
        <v>29</v>
      </c>
      <c r="L1206" t="s">
        <v>119</v>
      </c>
      <c r="M1206" t="s">
        <v>30</v>
      </c>
      <c r="N1206" t="s">
        <v>30</v>
      </c>
      <c r="O1206" t="s">
        <v>30</v>
      </c>
      <c r="P1206" t="s">
        <v>30</v>
      </c>
      <c r="Q1206" t="s">
        <v>30</v>
      </c>
      <c r="R1206" t="s">
        <v>30</v>
      </c>
      <c r="S1206" t="s">
        <v>30</v>
      </c>
      <c r="T1206" t="s">
        <v>30</v>
      </c>
      <c r="U1206" t="s">
        <v>30</v>
      </c>
      <c r="V1206" t="s">
        <v>30</v>
      </c>
      <c r="W1206" t="s">
        <v>40</v>
      </c>
      <c r="X1206" t="s">
        <v>29</v>
      </c>
      <c r="Y1206" t="s">
        <v>30</v>
      </c>
      <c r="Z1206" t="s">
        <v>29</v>
      </c>
      <c r="AA1206" t="s">
        <v>30</v>
      </c>
      <c r="AB1206" t="s">
        <v>32</v>
      </c>
    </row>
    <row r="1207" spans="1:28" outlineLevel="1" x14ac:dyDescent="0.45">
      <c r="A1207">
        <v>8975359004</v>
      </c>
      <c r="B1207" s="1">
        <v>44345</v>
      </c>
      <c r="C1207" t="s">
        <v>5111</v>
      </c>
      <c r="D1207" t="s">
        <v>5112</v>
      </c>
      <c r="E1207" t="s">
        <v>290</v>
      </c>
      <c r="F1207" t="s">
        <v>5651</v>
      </c>
      <c r="G1207" t="s">
        <v>5933</v>
      </c>
      <c r="H1207" s="9">
        <v>13011</v>
      </c>
      <c r="J1207" t="s">
        <v>42</v>
      </c>
      <c r="K1207" t="s">
        <v>30</v>
      </c>
      <c r="L1207" t="s">
        <v>119</v>
      </c>
      <c r="M1207" t="s">
        <v>29</v>
      </c>
      <c r="N1207" t="s">
        <v>30</v>
      </c>
      <c r="O1207" t="s">
        <v>29</v>
      </c>
      <c r="P1207" t="s">
        <v>30</v>
      </c>
      <c r="Q1207" t="s">
        <v>30</v>
      </c>
      <c r="R1207" t="s">
        <v>30</v>
      </c>
      <c r="S1207" t="s">
        <v>30</v>
      </c>
      <c r="T1207" t="s">
        <v>30</v>
      </c>
      <c r="U1207" t="s">
        <v>30</v>
      </c>
      <c r="V1207" t="s">
        <v>30</v>
      </c>
      <c r="W1207" t="s">
        <v>33</v>
      </c>
      <c r="X1207" t="s">
        <v>29</v>
      </c>
      <c r="Y1207" t="s">
        <v>29</v>
      </c>
      <c r="Z1207" t="s">
        <v>29</v>
      </c>
      <c r="AA1207" t="s">
        <v>29</v>
      </c>
      <c r="AB1207" t="s">
        <v>32</v>
      </c>
    </row>
    <row r="1208" spans="1:28" outlineLevel="1" x14ac:dyDescent="0.45">
      <c r="A1208">
        <v>8032799001</v>
      </c>
      <c r="B1208" s="1">
        <v>44342</v>
      </c>
      <c r="C1208" t="s">
        <v>4176</v>
      </c>
      <c r="D1208" t="s">
        <v>4177</v>
      </c>
      <c r="E1208" t="s">
        <v>290</v>
      </c>
      <c r="F1208" t="s">
        <v>5651</v>
      </c>
      <c r="G1208" t="s">
        <v>5933</v>
      </c>
      <c r="H1208" s="9">
        <v>10635.08</v>
      </c>
      <c r="J1208" t="s">
        <v>42</v>
      </c>
      <c r="K1208" t="s">
        <v>30</v>
      </c>
      <c r="L1208" t="s">
        <v>119</v>
      </c>
      <c r="M1208" t="s">
        <v>29</v>
      </c>
      <c r="N1208" t="s">
        <v>29</v>
      </c>
      <c r="O1208" t="s">
        <v>29</v>
      </c>
      <c r="P1208" t="s">
        <v>30</v>
      </c>
      <c r="Q1208" t="s">
        <v>29</v>
      </c>
      <c r="R1208" t="s">
        <v>29</v>
      </c>
      <c r="S1208" t="s">
        <v>30</v>
      </c>
      <c r="T1208" t="s">
        <v>30</v>
      </c>
      <c r="U1208" t="s">
        <v>29</v>
      </c>
      <c r="V1208" t="s">
        <v>30</v>
      </c>
      <c r="W1208" t="s">
        <v>31</v>
      </c>
      <c r="X1208" t="s">
        <v>30</v>
      </c>
      <c r="Y1208" t="s">
        <v>29</v>
      </c>
      <c r="Z1208" t="s">
        <v>30</v>
      </c>
      <c r="AA1208" t="s">
        <v>29</v>
      </c>
      <c r="AB1208" t="s">
        <v>43</v>
      </c>
    </row>
    <row r="1209" spans="1:28" outlineLevel="1" x14ac:dyDescent="0.45">
      <c r="A1209">
        <v>7512799006</v>
      </c>
      <c r="B1209" s="1">
        <v>44341</v>
      </c>
      <c r="C1209" t="s">
        <v>2575</v>
      </c>
      <c r="D1209" t="s">
        <v>2576</v>
      </c>
      <c r="E1209" t="s">
        <v>290</v>
      </c>
      <c r="F1209" t="s">
        <v>5651</v>
      </c>
      <c r="G1209" t="s">
        <v>5933</v>
      </c>
      <c r="H1209" s="9">
        <v>8985</v>
      </c>
      <c r="J1209" t="s">
        <v>42</v>
      </c>
      <c r="K1209" t="s">
        <v>30</v>
      </c>
      <c r="L1209" t="s">
        <v>119</v>
      </c>
      <c r="M1209" t="s">
        <v>30</v>
      </c>
      <c r="N1209" t="s">
        <v>30</v>
      </c>
      <c r="O1209" t="s">
        <v>30</v>
      </c>
      <c r="P1209" t="s">
        <v>30</v>
      </c>
      <c r="Q1209" t="s">
        <v>30</v>
      </c>
      <c r="R1209" t="s">
        <v>30</v>
      </c>
      <c r="S1209" t="s">
        <v>30</v>
      </c>
      <c r="T1209" t="s">
        <v>30</v>
      </c>
      <c r="U1209" t="s">
        <v>30</v>
      </c>
      <c r="V1209" t="s">
        <v>30</v>
      </c>
      <c r="W1209" t="s">
        <v>40</v>
      </c>
      <c r="X1209" t="s">
        <v>30</v>
      </c>
      <c r="Y1209" t="s">
        <v>30</v>
      </c>
      <c r="Z1209" t="s">
        <v>29</v>
      </c>
      <c r="AA1209" t="s">
        <v>30</v>
      </c>
      <c r="AB1209" t="s">
        <v>32</v>
      </c>
    </row>
    <row r="1210" spans="1:28" outlineLevel="1" x14ac:dyDescent="0.45">
      <c r="A1210">
        <v>7572269002</v>
      </c>
      <c r="B1210" s="1">
        <v>44341</v>
      </c>
      <c r="C1210" t="s">
        <v>3251</v>
      </c>
      <c r="D1210" t="s">
        <v>3252</v>
      </c>
      <c r="E1210" t="s">
        <v>290</v>
      </c>
      <c r="F1210" t="s">
        <v>5651</v>
      </c>
      <c r="G1210" t="s">
        <v>5933</v>
      </c>
      <c r="H1210" s="9">
        <v>8657.2999999999993</v>
      </c>
      <c r="J1210" t="s">
        <v>42</v>
      </c>
      <c r="K1210" t="s">
        <v>30</v>
      </c>
      <c r="L1210" t="s">
        <v>119</v>
      </c>
      <c r="M1210" t="s">
        <v>29</v>
      </c>
      <c r="N1210" t="s">
        <v>30</v>
      </c>
      <c r="O1210" t="s">
        <v>30</v>
      </c>
      <c r="P1210" t="s">
        <v>30</v>
      </c>
      <c r="Q1210" t="s">
        <v>30</v>
      </c>
      <c r="R1210" t="s">
        <v>30</v>
      </c>
      <c r="S1210" t="s">
        <v>30</v>
      </c>
      <c r="T1210" t="s">
        <v>30</v>
      </c>
      <c r="U1210" t="s">
        <v>30</v>
      </c>
      <c r="V1210" t="s">
        <v>30</v>
      </c>
      <c r="W1210" t="s">
        <v>49</v>
      </c>
      <c r="X1210" t="s">
        <v>30</v>
      </c>
      <c r="Y1210" t="s">
        <v>30</v>
      </c>
      <c r="Z1210" t="s">
        <v>29</v>
      </c>
      <c r="AA1210" t="s">
        <v>30</v>
      </c>
      <c r="AB1210" t="s">
        <v>32</v>
      </c>
    </row>
    <row r="1211" spans="1:28" outlineLevel="1" x14ac:dyDescent="0.45">
      <c r="A1211">
        <v>7552738901</v>
      </c>
      <c r="B1211" s="1">
        <v>44323</v>
      </c>
      <c r="C1211" t="s">
        <v>3034</v>
      </c>
      <c r="D1211" t="s">
        <v>3035</v>
      </c>
      <c r="E1211" t="s">
        <v>290</v>
      </c>
      <c r="F1211" t="s">
        <v>5651</v>
      </c>
      <c r="G1211" t="s">
        <v>5933</v>
      </c>
      <c r="H1211" s="9">
        <v>1583.76</v>
      </c>
      <c r="J1211" t="s">
        <v>42</v>
      </c>
      <c r="K1211" t="s">
        <v>30</v>
      </c>
      <c r="L1211" t="s">
        <v>119</v>
      </c>
      <c r="M1211" t="s">
        <v>29</v>
      </c>
      <c r="N1211" t="s">
        <v>29</v>
      </c>
      <c r="O1211" t="s">
        <v>29</v>
      </c>
      <c r="P1211" t="s">
        <v>30</v>
      </c>
      <c r="Q1211" t="s">
        <v>29</v>
      </c>
      <c r="R1211" t="s">
        <v>30</v>
      </c>
      <c r="S1211" t="s">
        <v>29</v>
      </c>
      <c r="T1211" t="s">
        <v>30</v>
      </c>
      <c r="U1211" t="s">
        <v>30</v>
      </c>
      <c r="V1211" t="s">
        <v>30</v>
      </c>
      <c r="W1211" t="s">
        <v>229</v>
      </c>
      <c r="X1211" t="s">
        <v>30</v>
      </c>
      <c r="Y1211" t="s">
        <v>29</v>
      </c>
      <c r="Z1211" t="s">
        <v>29</v>
      </c>
      <c r="AA1211" t="s">
        <v>30</v>
      </c>
      <c r="AB1211" t="s">
        <v>62</v>
      </c>
    </row>
    <row r="1212" spans="1:28" outlineLevel="1" x14ac:dyDescent="0.45">
      <c r="A1212">
        <v>8894249004</v>
      </c>
      <c r="B1212" s="1">
        <v>44345</v>
      </c>
      <c r="C1212" t="s">
        <v>4745</v>
      </c>
      <c r="D1212" t="s">
        <v>4746</v>
      </c>
      <c r="E1212" t="s">
        <v>507</v>
      </c>
      <c r="F1212" t="s">
        <v>5651</v>
      </c>
      <c r="G1212" t="s">
        <v>6034</v>
      </c>
      <c r="H1212" s="9">
        <v>196073.93</v>
      </c>
      <c r="J1212" t="s">
        <v>28</v>
      </c>
      <c r="K1212" t="s">
        <v>30</v>
      </c>
      <c r="L1212" t="s">
        <v>471</v>
      </c>
      <c r="M1212" t="s">
        <v>29</v>
      </c>
      <c r="N1212" t="s">
        <v>29</v>
      </c>
      <c r="O1212" t="s">
        <v>29</v>
      </c>
      <c r="P1212" t="s">
        <v>30</v>
      </c>
      <c r="Q1212" t="s">
        <v>30</v>
      </c>
      <c r="R1212" t="s">
        <v>29</v>
      </c>
      <c r="S1212" t="s">
        <v>30</v>
      </c>
      <c r="T1212" t="s">
        <v>30</v>
      </c>
      <c r="U1212" t="s">
        <v>30</v>
      </c>
      <c r="V1212" t="s">
        <v>30</v>
      </c>
      <c r="W1212" t="s">
        <v>31</v>
      </c>
      <c r="X1212" t="s">
        <v>29</v>
      </c>
      <c r="Y1212" t="s">
        <v>29</v>
      </c>
      <c r="Z1212" t="s">
        <v>29</v>
      </c>
      <c r="AA1212" t="s">
        <v>29</v>
      </c>
      <c r="AB1212" t="s">
        <v>32</v>
      </c>
    </row>
    <row r="1213" spans="1:28" outlineLevel="1" x14ac:dyDescent="0.45">
      <c r="A1213">
        <v>8842659007</v>
      </c>
      <c r="B1213" s="1">
        <v>44345</v>
      </c>
      <c r="C1213" t="s">
        <v>4459</v>
      </c>
      <c r="D1213" t="s">
        <v>3341</v>
      </c>
      <c r="E1213" t="s">
        <v>507</v>
      </c>
      <c r="F1213" t="s">
        <v>5651</v>
      </c>
      <c r="G1213" t="s">
        <v>6034</v>
      </c>
      <c r="H1213" s="9">
        <v>82123.5</v>
      </c>
      <c r="J1213" t="s">
        <v>28</v>
      </c>
      <c r="K1213" t="s">
        <v>30</v>
      </c>
      <c r="L1213" t="s">
        <v>471</v>
      </c>
      <c r="M1213" t="s">
        <v>30</v>
      </c>
      <c r="N1213" t="s">
        <v>30</v>
      </c>
      <c r="O1213" t="s">
        <v>30</v>
      </c>
      <c r="P1213" t="s">
        <v>30</v>
      </c>
      <c r="Q1213" t="s">
        <v>30</v>
      </c>
      <c r="R1213" t="s">
        <v>30</v>
      </c>
      <c r="S1213" t="s">
        <v>30</v>
      </c>
      <c r="T1213" t="s">
        <v>30</v>
      </c>
      <c r="U1213" t="s">
        <v>30</v>
      </c>
      <c r="V1213" t="s">
        <v>30</v>
      </c>
      <c r="W1213" t="s">
        <v>40</v>
      </c>
      <c r="X1213" t="s">
        <v>29</v>
      </c>
      <c r="Y1213" t="s">
        <v>29</v>
      </c>
      <c r="Z1213" t="s">
        <v>29</v>
      </c>
      <c r="AA1213" t="s">
        <v>29</v>
      </c>
      <c r="AB1213" t="s">
        <v>62</v>
      </c>
    </row>
    <row r="1214" spans="1:28" outlineLevel="1" x14ac:dyDescent="0.45">
      <c r="A1214">
        <v>8866819001</v>
      </c>
      <c r="B1214" s="1">
        <v>44345</v>
      </c>
      <c r="C1214" t="s">
        <v>4606</v>
      </c>
      <c r="D1214" t="s">
        <v>4607</v>
      </c>
      <c r="E1214" t="s">
        <v>789</v>
      </c>
      <c r="F1214" t="s">
        <v>5651</v>
      </c>
      <c r="G1214" t="s">
        <v>5999</v>
      </c>
      <c r="H1214" s="9">
        <v>122324</v>
      </c>
      <c r="J1214" t="s">
        <v>42</v>
      </c>
      <c r="K1214" t="s">
        <v>29</v>
      </c>
      <c r="L1214" t="s">
        <v>210</v>
      </c>
      <c r="M1214" t="s">
        <v>29</v>
      </c>
      <c r="N1214" t="s">
        <v>30</v>
      </c>
      <c r="O1214" t="s">
        <v>30</v>
      </c>
      <c r="P1214" t="s">
        <v>30</v>
      </c>
      <c r="Q1214" t="s">
        <v>29</v>
      </c>
      <c r="R1214" t="s">
        <v>30</v>
      </c>
      <c r="S1214" t="s">
        <v>30</v>
      </c>
      <c r="T1214" t="s">
        <v>29</v>
      </c>
      <c r="U1214" t="s">
        <v>30</v>
      </c>
      <c r="V1214" t="s">
        <v>30</v>
      </c>
      <c r="W1214" t="s">
        <v>60</v>
      </c>
      <c r="X1214" t="s">
        <v>29</v>
      </c>
      <c r="Y1214" t="s">
        <v>29</v>
      </c>
      <c r="Z1214" t="s">
        <v>29</v>
      </c>
      <c r="AA1214" t="s">
        <v>29</v>
      </c>
      <c r="AB1214" t="s">
        <v>232</v>
      </c>
    </row>
    <row r="1215" spans="1:28" outlineLevel="1" x14ac:dyDescent="0.45">
      <c r="A1215">
        <v>7635758902</v>
      </c>
      <c r="B1215" s="1">
        <v>44323</v>
      </c>
      <c r="C1215" t="s">
        <v>3612</v>
      </c>
      <c r="D1215" t="s">
        <v>3613</v>
      </c>
      <c r="E1215" t="s">
        <v>789</v>
      </c>
      <c r="F1215" t="s">
        <v>5651</v>
      </c>
      <c r="G1215" t="s">
        <v>5999</v>
      </c>
      <c r="H1215" s="9">
        <v>25323.56</v>
      </c>
      <c r="J1215" t="s">
        <v>42</v>
      </c>
      <c r="K1215" t="s">
        <v>29</v>
      </c>
      <c r="L1215" t="s">
        <v>210</v>
      </c>
      <c r="M1215" t="s">
        <v>29</v>
      </c>
      <c r="N1215" t="s">
        <v>29</v>
      </c>
      <c r="O1215" t="s">
        <v>30</v>
      </c>
      <c r="P1215" t="s">
        <v>30</v>
      </c>
      <c r="Q1215" t="s">
        <v>30</v>
      </c>
      <c r="R1215" t="s">
        <v>30</v>
      </c>
      <c r="S1215" t="s">
        <v>30</v>
      </c>
      <c r="T1215" t="s">
        <v>30</v>
      </c>
      <c r="U1215" t="s">
        <v>30</v>
      </c>
      <c r="V1215" t="s">
        <v>30</v>
      </c>
      <c r="W1215" t="s">
        <v>31</v>
      </c>
      <c r="X1215" t="s">
        <v>29</v>
      </c>
      <c r="Y1215" t="s">
        <v>29</v>
      </c>
      <c r="Z1215" t="s">
        <v>29</v>
      </c>
      <c r="AA1215" t="s">
        <v>30</v>
      </c>
      <c r="AB1215" t="s">
        <v>38</v>
      </c>
    </row>
    <row r="1216" spans="1:28" outlineLevel="1" x14ac:dyDescent="0.45">
      <c r="A1216">
        <v>1132019105</v>
      </c>
      <c r="B1216" s="1">
        <v>44372</v>
      </c>
      <c r="C1216" t="s">
        <v>576</v>
      </c>
      <c r="D1216" t="s">
        <v>577</v>
      </c>
      <c r="E1216" t="s">
        <v>160</v>
      </c>
      <c r="F1216" t="s">
        <v>5651</v>
      </c>
      <c r="G1216" t="s">
        <v>5747</v>
      </c>
      <c r="H1216" s="9">
        <v>2408722</v>
      </c>
      <c r="J1216" t="s">
        <v>28</v>
      </c>
      <c r="K1216" t="s">
        <v>29</v>
      </c>
      <c r="L1216" t="s">
        <v>161</v>
      </c>
      <c r="M1216" t="s">
        <v>29</v>
      </c>
      <c r="N1216" t="s">
        <v>30</v>
      </c>
      <c r="O1216" t="s">
        <v>30</v>
      </c>
      <c r="P1216" t="s">
        <v>30</v>
      </c>
      <c r="Q1216" t="s">
        <v>30</v>
      </c>
      <c r="R1216" t="s">
        <v>30</v>
      </c>
      <c r="S1216" t="s">
        <v>30</v>
      </c>
      <c r="T1216" t="s">
        <v>30</v>
      </c>
      <c r="U1216" t="s">
        <v>30</v>
      </c>
      <c r="V1216" t="s">
        <v>30</v>
      </c>
      <c r="W1216" t="s">
        <v>40</v>
      </c>
      <c r="X1216" t="s">
        <v>29</v>
      </c>
      <c r="Y1216" t="s">
        <v>29</v>
      </c>
      <c r="Z1216" t="s">
        <v>29</v>
      </c>
      <c r="AA1216" t="s">
        <v>29</v>
      </c>
      <c r="AB1216" t="s">
        <v>45</v>
      </c>
    </row>
    <row r="1217" spans="1:28" outlineLevel="1" x14ac:dyDescent="0.45">
      <c r="A1217">
        <v>9935069000</v>
      </c>
      <c r="B1217" s="1">
        <v>44351</v>
      </c>
      <c r="C1217" t="s">
        <v>5539</v>
      </c>
      <c r="D1217" t="s">
        <v>5540</v>
      </c>
      <c r="E1217" t="s">
        <v>160</v>
      </c>
      <c r="F1217" t="s">
        <v>5651</v>
      </c>
      <c r="G1217" t="s">
        <v>5798</v>
      </c>
      <c r="H1217" s="9">
        <v>2173636</v>
      </c>
      <c r="J1217" t="s">
        <v>28</v>
      </c>
      <c r="K1217" t="s">
        <v>30</v>
      </c>
      <c r="L1217" t="s">
        <v>161</v>
      </c>
      <c r="M1217" t="s">
        <v>30</v>
      </c>
      <c r="N1217" t="s">
        <v>29</v>
      </c>
      <c r="O1217" t="s">
        <v>29</v>
      </c>
      <c r="P1217" t="s">
        <v>30</v>
      </c>
      <c r="Q1217" t="s">
        <v>30</v>
      </c>
      <c r="R1217" t="s">
        <v>30</v>
      </c>
      <c r="S1217" t="s">
        <v>30</v>
      </c>
      <c r="T1217" t="s">
        <v>30</v>
      </c>
      <c r="U1217" t="s">
        <v>29</v>
      </c>
      <c r="V1217" t="s">
        <v>30</v>
      </c>
      <c r="W1217" t="s">
        <v>40</v>
      </c>
      <c r="X1217" t="s">
        <v>29</v>
      </c>
      <c r="Y1217" t="s">
        <v>29</v>
      </c>
      <c r="Z1217" t="s">
        <v>29</v>
      </c>
      <c r="AA1217" t="s">
        <v>29</v>
      </c>
      <c r="AB1217" t="s">
        <v>32</v>
      </c>
    </row>
    <row r="1218" spans="1:28" outlineLevel="1" x14ac:dyDescent="0.45">
      <c r="A1218">
        <v>4888429005</v>
      </c>
      <c r="B1218" s="1">
        <v>44336</v>
      </c>
      <c r="C1218" t="s">
        <v>1978</v>
      </c>
      <c r="D1218" t="s">
        <v>1979</v>
      </c>
      <c r="E1218" t="s">
        <v>160</v>
      </c>
      <c r="F1218" t="s">
        <v>5651</v>
      </c>
      <c r="G1218" t="s">
        <v>5747</v>
      </c>
      <c r="H1218" s="9">
        <v>1343391.68</v>
      </c>
      <c r="I1218" t="s">
        <v>1980</v>
      </c>
      <c r="J1218" t="s">
        <v>28</v>
      </c>
      <c r="K1218" t="s">
        <v>29</v>
      </c>
      <c r="L1218" t="s">
        <v>161</v>
      </c>
      <c r="M1218" t="s">
        <v>30</v>
      </c>
      <c r="N1218" t="s">
        <v>30</v>
      </c>
      <c r="O1218" t="s">
        <v>30</v>
      </c>
      <c r="P1218" t="s">
        <v>30</v>
      </c>
      <c r="Q1218" t="s">
        <v>30</v>
      </c>
      <c r="R1218" t="s">
        <v>30</v>
      </c>
      <c r="S1218" t="s">
        <v>30</v>
      </c>
      <c r="T1218" t="s">
        <v>30</v>
      </c>
      <c r="U1218" t="s">
        <v>30</v>
      </c>
      <c r="V1218" t="s">
        <v>30</v>
      </c>
      <c r="W1218" t="s">
        <v>31</v>
      </c>
      <c r="X1218" t="s">
        <v>29</v>
      </c>
      <c r="Y1218" t="s">
        <v>30</v>
      </c>
      <c r="Z1218" t="s">
        <v>29</v>
      </c>
      <c r="AA1218" t="s">
        <v>29</v>
      </c>
      <c r="AB1218" t="s">
        <v>145</v>
      </c>
    </row>
    <row r="1219" spans="1:28" outlineLevel="1" x14ac:dyDescent="0.45">
      <c r="A1219">
        <v>9927879007</v>
      </c>
      <c r="B1219" s="1">
        <v>44351</v>
      </c>
      <c r="C1219" t="s">
        <v>5490</v>
      </c>
      <c r="D1219" t="s">
        <v>5491</v>
      </c>
      <c r="E1219" t="s">
        <v>160</v>
      </c>
      <c r="F1219" t="s">
        <v>5651</v>
      </c>
      <c r="G1219" t="s">
        <v>5703</v>
      </c>
      <c r="H1219" s="9">
        <v>1163960.5</v>
      </c>
      <c r="J1219" t="s">
        <v>28</v>
      </c>
      <c r="K1219" t="s">
        <v>30</v>
      </c>
      <c r="L1219" t="s">
        <v>161</v>
      </c>
      <c r="M1219" t="s">
        <v>30</v>
      </c>
      <c r="N1219" t="s">
        <v>30</v>
      </c>
      <c r="O1219" t="s">
        <v>29</v>
      </c>
      <c r="P1219" t="s">
        <v>30</v>
      </c>
      <c r="Q1219" t="s">
        <v>30</v>
      </c>
      <c r="R1219" t="s">
        <v>30</v>
      </c>
      <c r="S1219" t="s">
        <v>30</v>
      </c>
      <c r="T1219" t="s">
        <v>30</v>
      </c>
      <c r="U1219" t="s">
        <v>30</v>
      </c>
      <c r="V1219" t="s">
        <v>30</v>
      </c>
      <c r="W1219" t="s">
        <v>33</v>
      </c>
      <c r="X1219" t="s">
        <v>29</v>
      </c>
      <c r="Y1219" t="s">
        <v>29</v>
      </c>
      <c r="Z1219" t="s">
        <v>29</v>
      </c>
      <c r="AA1219" t="s">
        <v>29</v>
      </c>
      <c r="AB1219" t="s">
        <v>69</v>
      </c>
    </row>
    <row r="1220" spans="1:28" outlineLevel="1" x14ac:dyDescent="0.45">
      <c r="A1220">
        <v>7548759007</v>
      </c>
      <c r="B1220" s="1">
        <v>44341</v>
      </c>
      <c r="C1220" t="s">
        <v>2979</v>
      </c>
      <c r="D1220" t="s">
        <v>2980</v>
      </c>
      <c r="E1220" t="s">
        <v>160</v>
      </c>
      <c r="F1220" t="s">
        <v>5651</v>
      </c>
      <c r="G1220" t="s">
        <v>5747</v>
      </c>
      <c r="H1220" s="9">
        <v>874050.87</v>
      </c>
      <c r="J1220" t="s">
        <v>28</v>
      </c>
      <c r="K1220" t="s">
        <v>29</v>
      </c>
      <c r="L1220" t="s">
        <v>161</v>
      </c>
      <c r="M1220" t="s">
        <v>30</v>
      </c>
      <c r="N1220" t="s">
        <v>30</v>
      </c>
      <c r="O1220" t="s">
        <v>30</v>
      </c>
      <c r="P1220" t="s">
        <v>30</v>
      </c>
      <c r="Q1220" t="s">
        <v>30</v>
      </c>
      <c r="R1220" t="s">
        <v>30</v>
      </c>
      <c r="S1220" t="s">
        <v>30</v>
      </c>
      <c r="T1220" t="s">
        <v>30</v>
      </c>
      <c r="U1220" t="s">
        <v>30</v>
      </c>
      <c r="V1220" t="s">
        <v>30</v>
      </c>
      <c r="W1220" t="s">
        <v>40</v>
      </c>
      <c r="X1220" t="s">
        <v>29</v>
      </c>
      <c r="Y1220" t="s">
        <v>30</v>
      </c>
      <c r="Z1220" t="s">
        <v>29</v>
      </c>
      <c r="AA1220" t="s">
        <v>30</v>
      </c>
      <c r="AB1220" t="s">
        <v>32</v>
      </c>
    </row>
    <row r="1221" spans="1:28" outlineLevel="1" x14ac:dyDescent="0.45">
      <c r="A1221">
        <v>7543859003</v>
      </c>
      <c r="B1221" s="1">
        <v>44341</v>
      </c>
      <c r="C1221" t="s">
        <v>2919</v>
      </c>
      <c r="D1221" t="s">
        <v>2920</v>
      </c>
      <c r="E1221" t="s">
        <v>160</v>
      </c>
      <c r="F1221" t="s">
        <v>5651</v>
      </c>
      <c r="G1221" t="s">
        <v>5666</v>
      </c>
      <c r="H1221" s="9">
        <v>837215</v>
      </c>
      <c r="J1221" t="s">
        <v>28</v>
      </c>
      <c r="K1221" t="s">
        <v>30</v>
      </c>
      <c r="L1221" t="s">
        <v>161</v>
      </c>
      <c r="M1221" t="s">
        <v>30</v>
      </c>
      <c r="N1221" t="s">
        <v>30</v>
      </c>
      <c r="O1221" t="s">
        <v>29</v>
      </c>
      <c r="P1221" t="s">
        <v>30</v>
      </c>
      <c r="Q1221" t="s">
        <v>30</v>
      </c>
      <c r="R1221" t="s">
        <v>30</v>
      </c>
      <c r="S1221" t="s">
        <v>30</v>
      </c>
      <c r="T1221" t="s">
        <v>30</v>
      </c>
      <c r="U1221" t="s">
        <v>30</v>
      </c>
      <c r="V1221" t="s">
        <v>30</v>
      </c>
      <c r="W1221" t="s">
        <v>33</v>
      </c>
      <c r="X1221" t="s">
        <v>30</v>
      </c>
      <c r="Y1221" t="s">
        <v>29</v>
      </c>
      <c r="Z1221" t="s">
        <v>29</v>
      </c>
      <c r="AA1221" t="s">
        <v>30</v>
      </c>
      <c r="AB1221" t="s">
        <v>32</v>
      </c>
    </row>
    <row r="1222" spans="1:28" outlineLevel="1" x14ac:dyDescent="0.45">
      <c r="A1222">
        <v>7236669005</v>
      </c>
      <c r="B1222" s="1">
        <v>44339</v>
      </c>
      <c r="C1222" t="s">
        <v>2517</v>
      </c>
      <c r="D1222" t="s">
        <v>2250</v>
      </c>
      <c r="E1222" t="s">
        <v>160</v>
      </c>
      <c r="F1222" t="s">
        <v>5651</v>
      </c>
      <c r="G1222" t="s">
        <v>5666</v>
      </c>
      <c r="H1222" s="9">
        <v>833436.53</v>
      </c>
      <c r="J1222" t="s">
        <v>28</v>
      </c>
      <c r="K1222" t="s">
        <v>30</v>
      </c>
      <c r="L1222" t="s">
        <v>161</v>
      </c>
      <c r="M1222" t="s">
        <v>29</v>
      </c>
      <c r="N1222" t="s">
        <v>29</v>
      </c>
      <c r="O1222" t="s">
        <v>30</v>
      </c>
      <c r="P1222" t="s">
        <v>30</v>
      </c>
      <c r="Q1222" t="s">
        <v>30</v>
      </c>
      <c r="R1222" t="s">
        <v>29</v>
      </c>
      <c r="S1222" t="s">
        <v>30</v>
      </c>
      <c r="T1222" t="s">
        <v>30</v>
      </c>
      <c r="U1222" t="s">
        <v>30</v>
      </c>
      <c r="V1222" t="s">
        <v>30</v>
      </c>
      <c r="W1222" t="s">
        <v>33</v>
      </c>
      <c r="X1222" t="s">
        <v>30</v>
      </c>
      <c r="Y1222" t="s">
        <v>29</v>
      </c>
      <c r="Z1222" t="s">
        <v>29</v>
      </c>
      <c r="AA1222" t="s">
        <v>30</v>
      </c>
      <c r="AB1222" t="s">
        <v>32</v>
      </c>
    </row>
    <row r="1223" spans="1:28" outlineLevel="1" x14ac:dyDescent="0.45">
      <c r="A1223">
        <v>8029079007</v>
      </c>
      <c r="B1223" s="1">
        <v>44342</v>
      </c>
      <c r="C1223" t="s">
        <v>4145</v>
      </c>
      <c r="D1223" t="s">
        <v>4146</v>
      </c>
      <c r="E1223" t="s">
        <v>160</v>
      </c>
      <c r="F1223" t="s">
        <v>5651</v>
      </c>
      <c r="G1223" t="s">
        <v>5666</v>
      </c>
      <c r="H1223" s="9">
        <v>797034.76</v>
      </c>
      <c r="J1223" t="s">
        <v>28</v>
      </c>
      <c r="K1223" t="s">
        <v>30</v>
      </c>
      <c r="L1223" t="s">
        <v>161</v>
      </c>
      <c r="M1223" t="s">
        <v>30</v>
      </c>
      <c r="N1223" t="s">
        <v>30</v>
      </c>
      <c r="O1223" t="s">
        <v>30</v>
      </c>
      <c r="P1223" t="s">
        <v>30</v>
      </c>
      <c r="Q1223" t="s">
        <v>30</v>
      </c>
      <c r="R1223" t="s">
        <v>30</v>
      </c>
      <c r="S1223" t="s">
        <v>30</v>
      </c>
      <c r="T1223" t="s">
        <v>30</v>
      </c>
      <c r="U1223" t="s">
        <v>30</v>
      </c>
      <c r="V1223" t="s">
        <v>30</v>
      </c>
      <c r="W1223" t="s">
        <v>31</v>
      </c>
      <c r="X1223" t="s">
        <v>30</v>
      </c>
      <c r="Y1223" t="s">
        <v>29</v>
      </c>
      <c r="Z1223" t="s">
        <v>29</v>
      </c>
      <c r="AA1223" t="s">
        <v>30</v>
      </c>
      <c r="AB1223" t="s">
        <v>47</v>
      </c>
    </row>
    <row r="1224" spans="1:28" outlineLevel="1" x14ac:dyDescent="0.45">
      <c r="A1224">
        <v>5234489007</v>
      </c>
      <c r="B1224" s="1">
        <v>44337</v>
      </c>
      <c r="C1224" t="s">
        <v>2249</v>
      </c>
      <c r="D1224" t="s">
        <v>2250</v>
      </c>
      <c r="E1224" t="s">
        <v>160</v>
      </c>
      <c r="F1224" t="s">
        <v>5651</v>
      </c>
      <c r="G1224" t="s">
        <v>5666</v>
      </c>
      <c r="H1224" s="9">
        <v>625508.01</v>
      </c>
      <c r="J1224" t="s">
        <v>28</v>
      </c>
      <c r="K1224" t="s">
        <v>30</v>
      </c>
      <c r="L1224" t="s">
        <v>161</v>
      </c>
      <c r="M1224" t="s">
        <v>29</v>
      </c>
      <c r="N1224" t="s">
        <v>29</v>
      </c>
      <c r="O1224" t="s">
        <v>30</v>
      </c>
      <c r="P1224" t="s">
        <v>29</v>
      </c>
      <c r="Q1224" t="s">
        <v>30</v>
      </c>
      <c r="R1224" t="s">
        <v>29</v>
      </c>
      <c r="S1224" t="s">
        <v>30</v>
      </c>
      <c r="T1224" t="s">
        <v>30</v>
      </c>
      <c r="U1224" t="s">
        <v>30</v>
      </c>
      <c r="V1224" t="s">
        <v>30</v>
      </c>
      <c r="W1224" t="s">
        <v>33</v>
      </c>
      <c r="X1224" t="s">
        <v>30</v>
      </c>
      <c r="Y1224" t="s">
        <v>29</v>
      </c>
      <c r="Z1224" t="s">
        <v>29</v>
      </c>
      <c r="AA1224" t="s">
        <v>30</v>
      </c>
      <c r="AB1224" t="s">
        <v>32</v>
      </c>
    </row>
    <row r="1225" spans="1:28" outlineLevel="1" x14ac:dyDescent="0.45">
      <c r="A1225">
        <v>9961179002</v>
      </c>
      <c r="B1225" s="1">
        <v>44354</v>
      </c>
      <c r="C1225" t="s">
        <v>5608</v>
      </c>
      <c r="D1225" t="s">
        <v>5609</v>
      </c>
      <c r="E1225" t="s">
        <v>160</v>
      </c>
      <c r="F1225" t="s">
        <v>5651</v>
      </c>
      <c r="G1225" t="s">
        <v>5747</v>
      </c>
      <c r="H1225" s="9">
        <v>512890.22</v>
      </c>
      <c r="J1225" t="s">
        <v>28</v>
      </c>
      <c r="K1225" t="s">
        <v>29</v>
      </c>
      <c r="L1225" t="s">
        <v>161</v>
      </c>
      <c r="M1225" t="s">
        <v>29</v>
      </c>
      <c r="N1225" t="s">
        <v>29</v>
      </c>
      <c r="O1225" t="s">
        <v>29</v>
      </c>
      <c r="P1225" t="s">
        <v>30</v>
      </c>
      <c r="Q1225" t="s">
        <v>30</v>
      </c>
      <c r="R1225" t="s">
        <v>30</v>
      </c>
      <c r="S1225" t="s">
        <v>29</v>
      </c>
      <c r="T1225" t="s">
        <v>29</v>
      </c>
      <c r="U1225" t="s">
        <v>30</v>
      </c>
      <c r="V1225" t="s">
        <v>29</v>
      </c>
      <c r="W1225" t="s">
        <v>40</v>
      </c>
      <c r="X1225" t="s">
        <v>29</v>
      </c>
      <c r="Y1225" t="s">
        <v>29</v>
      </c>
      <c r="Z1225" t="s">
        <v>29</v>
      </c>
      <c r="AA1225" t="s">
        <v>29</v>
      </c>
      <c r="AB1225" t="s">
        <v>32</v>
      </c>
    </row>
    <row r="1226" spans="1:28" outlineLevel="1" x14ac:dyDescent="0.45">
      <c r="A1226">
        <v>7911378903</v>
      </c>
      <c r="B1226" s="1">
        <v>44327</v>
      </c>
      <c r="C1226" t="s">
        <v>4072</v>
      </c>
      <c r="D1226" t="s">
        <v>4073</v>
      </c>
      <c r="E1226" t="s">
        <v>160</v>
      </c>
      <c r="F1226" t="s">
        <v>5651</v>
      </c>
      <c r="G1226" t="s">
        <v>5800</v>
      </c>
      <c r="H1226" s="9">
        <v>489035.41</v>
      </c>
      <c r="J1226" t="s">
        <v>28</v>
      </c>
      <c r="K1226" t="s">
        <v>29</v>
      </c>
      <c r="L1226" t="s">
        <v>161</v>
      </c>
      <c r="M1226" t="s">
        <v>29</v>
      </c>
      <c r="N1226" t="s">
        <v>30</v>
      </c>
      <c r="O1226" t="s">
        <v>30</v>
      </c>
      <c r="P1226" t="s">
        <v>30</v>
      </c>
      <c r="Q1226" t="s">
        <v>29</v>
      </c>
      <c r="R1226" t="s">
        <v>30</v>
      </c>
      <c r="S1226" t="s">
        <v>30</v>
      </c>
      <c r="T1226" t="s">
        <v>30</v>
      </c>
      <c r="U1226" t="s">
        <v>29</v>
      </c>
      <c r="V1226" t="s">
        <v>30</v>
      </c>
      <c r="W1226" t="s">
        <v>40</v>
      </c>
      <c r="X1226" t="s">
        <v>29</v>
      </c>
      <c r="Y1226" t="s">
        <v>30</v>
      </c>
      <c r="Z1226" t="s">
        <v>29</v>
      </c>
      <c r="AA1226" t="s">
        <v>29</v>
      </c>
      <c r="AB1226" t="s">
        <v>32</v>
      </c>
    </row>
    <row r="1227" spans="1:28" outlineLevel="1" x14ac:dyDescent="0.45">
      <c r="A1227">
        <v>9922969000</v>
      </c>
      <c r="B1227" s="1">
        <v>44351</v>
      </c>
      <c r="C1227" t="s">
        <v>5451</v>
      </c>
      <c r="D1227" t="s">
        <v>5452</v>
      </c>
      <c r="E1227" t="s">
        <v>160</v>
      </c>
      <c r="F1227" t="s">
        <v>5651</v>
      </c>
      <c r="G1227" t="s">
        <v>5666</v>
      </c>
      <c r="H1227" s="9">
        <v>471130</v>
      </c>
      <c r="J1227" t="s">
        <v>28</v>
      </c>
      <c r="K1227" t="s">
        <v>30</v>
      </c>
      <c r="L1227" t="s">
        <v>161</v>
      </c>
      <c r="M1227" t="s">
        <v>29</v>
      </c>
      <c r="N1227" t="s">
        <v>30</v>
      </c>
      <c r="O1227" t="s">
        <v>29</v>
      </c>
      <c r="P1227" t="s">
        <v>30</v>
      </c>
      <c r="Q1227" t="s">
        <v>30</v>
      </c>
      <c r="R1227" t="s">
        <v>30</v>
      </c>
      <c r="S1227" t="s">
        <v>30</v>
      </c>
      <c r="T1227" t="s">
        <v>30</v>
      </c>
      <c r="U1227" t="s">
        <v>30</v>
      </c>
      <c r="V1227" t="s">
        <v>30</v>
      </c>
      <c r="W1227" t="s">
        <v>40</v>
      </c>
      <c r="X1227" t="s">
        <v>30</v>
      </c>
      <c r="Y1227" t="s">
        <v>29</v>
      </c>
      <c r="Z1227" t="s">
        <v>29</v>
      </c>
      <c r="AA1227" t="s">
        <v>29</v>
      </c>
      <c r="AB1227" t="s">
        <v>32</v>
      </c>
    </row>
    <row r="1228" spans="1:28" outlineLevel="1" x14ac:dyDescent="0.45">
      <c r="A1228">
        <v>9962139003</v>
      </c>
      <c r="B1228" s="1">
        <v>44354</v>
      </c>
      <c r="C1228" t="s">
        <v>5614</v>
      </c>
      <c r="D1228" t="s">
        <v>5615</v>
      </c>
      <c r="E1228" t="s">
        <v>160</v>
      </c>
      <c r="F1228" t="s">
        <v>5651</v>
      </c>
      <c r="G1228" t="s">
        <v>5800</v>
      </c>
      <c r="H1228" s="9">
        <v>427064.04</v>
      </c>
      <c r="J1228" t="s">
        <v>28</v>
      </c>
      <c r="K1228" t="s">
        <v>29</v>
      </c>
      <c r="L1228" t="s">
        <v>161</v>
      </c>
      <c r="M1228" t="s">
        <v>29</v>
      </c>
      <c r="N1228" t="s">
        <v>29</v>
      </c>
      <c r="O1228" t="s">
        <v>30</v>
      </c>
      <c r="P1228" t="s">
        <v>30</v>
      </c>
      <c r="Q1228" t="s">
        <v>30</v>
      </c>
      <c r="R1228" t="s">
        <v>30</v>
      </c>
      <c r="S1228" t="s">
        <v>30</v>
      </c>
      <c r="T1228" t="s">
        <v>29</v>
      </c>
      <c r="U1228" t="s">
        <v>29</v>
      </c>
      <c r="V1228" t="s">
        <v>29</v>
      </c>
      <c r="W1228" t="s">
        <v>40</v>
      </c>
      <c r="X1228" t="s">
        <v>29</v>
      </c>
      <c r="Y1228" t="s">
        <v>29</v>
      </c>
      <c r="Z1228" t="s">
        <v>29</v>
      </c>
      <c r="AA1228" t="s">
        <v>29</v>
      </c>
      <c r="AB1228" t="s">
        <v>45</v>
      </c>
    </row>
    <row r="1229" spans="1:28" outlineLevel="1" x14ac:dyDescent="0.45">
      <c r="A1229">
        <v>9960739002</v>
      </c>
      <c r="B1229" s="1">
        <v>44354</v>
      </c>
      <c r="C1229" t="s">
        <v>5606</v>
      </c>
      <c r="D1229" t="s">
        <v>5607</v>
      </c>
      <c r="E1229" t="s">
        <v>160</v>
      </c>
      <c r="F1229" t="s">
        <v>5651</v>
      </c>
      <c r="G1229" t="s">
        <v>5800</v>
      </c>
      <c r="H1229" s="9">
        <v>421799.5</v>
      </c>
      <c r="J1229" t="s">
        <v>28</v>
      </c>
      <c r="K1229" t="s">
        <v>29</v>
      </c>
      <c r="L1229" t="s">
        <v>161</v>
      </c>
      <c r="M1229" t="s">
        <v>29</v>
      </c>
      <c r="N1229" t="s">
        <v>29</v>
      </c>
      <c r="O1229" t="s">
        <v>29</v>
      </c>
      <c r="P1229" t="s">
        <v>30</v>
      </c>
      <c r="Q1229" t="s">
        <v>29</v>
      </c>
      <c r="R1229" t="s">
        <v>30</v>
      </c>
      <c r="S1229" t="s">
        <v>30</v>
      </c>
      <c r="T1229" t="s">
        <v>30</v>
      </c>
      <c r="U1229" t="s">
        <v>29</v>
      </c>
      <c r="V1229" t="s">
        <v>30</v>
      </c>
      <c r="W1229" t="s">
        <v>31</v>
      </c>
      <c r="X1229" t="s">
        <v>29</v>
      </c>
      <c r="Y1229" t="s">
        <v>29</v>
      </c>
      <c r="Z1229" t="s">
        <v>29</v>
      </c>
      <c r="AA1229" t="s">
        <v>29</v>
      </c>
      <c r="AB1229" t="s">
        <v>32</v>
      </c>
    </row>
    <row r="1230" spans="1:28" outlineLevel="1" x14ac:dyDescent="0.45">
      <c r="A1230">
        <v>2703409005</v>
      </c>
      <c r="B1230" s="1">
        <v>44334</v>
      </c>
      <c r="C1230" t="s">
        <v>1337</v>
      </c>
      <c r="D1230" t="s">
        <v>1338</v>
      </c>
      <c r="E1230" t="s">
        <v>160</v>
      </c>
      <c r="F1230" t="s">
        <v>5651</v>
      </c>
      <c r="G1230" t="s">
        <v>5798</v>
      </c>
      <c r="H1230" s="9">
        <v>408806.82</v>
      </c>
      <c r="J1230" t="s">
        <v>28</v>
      </c>
      <c r="K1230" t="s">
        <v>30</v>
      </c>
      <c r="L1230" t="s">
        <v>161</v>
      </c>
      <c r="M1230" t="s">
        <v>29</v>
      </c>
      <c r="N1230" t="s">
        <v>29</v>
      </c>
      <c r="O1230" t="s">
        <v>29</v>
      </c>
      <c r="P1230" t="s">
        <v>30</v>
      </c>
      <c r="Q1230" t="s">
        <v>30</v>
      </c>
      <c r="R1230" t="s">
        <v>30</v>
      </c>
      <c r="S1230" t="s">
        <v>30</v>
      </c>
      <c r="T1230" t="s">
        <v>29</v>
      </c>
      <c r="U1230" t="s">
        <v>30</v>
      </c>
      <c r="V1230" t="s">
        <v>30</v>
      </c>
      <c r="W1230" t="s">
        <v>40</v>
      </c>
      <c r="X1230" t="s">
        <v>29</v>
      </c>
      <c r="Y1230" t="s">
        <v>30</v>
      </c>
      <c r="Z1230" t="s">
        <v>29</v>
      </c>
      <c r="AA1230" t="s">
        <v>29</v>
      </c>
      <c r="AB1230" t="s">
        <v>32</v>
      </c>
    </row>
    <row r="1231" spans="1:28" outlineLevel="1" x14ac:dyDescent="0.45">
      <c r="A1231">
        <v>4874889002</v>
      </c>
      <c r="B1231" s="1">
        <v>44336</v>
      </c>
      <c r="C1231" t="s">
        <v>1905</v>
      </c>
      <c r="D1231" t="s">
        <v>1906</v>
      </c>
      <c r="E1231" t="s">
        <v>160</v>
      </c>
      <c r="F1231" t="s">
        <v>5651</v>
      </c>
      <c r="G1231" t="s">
        <v>5798</v>
      </c>
      <c r="H1231" s="9">
        <v>385280</v>
      </c>
      <c r="J1231" t="s">
        <v>28</v>
      </c>
      <c r="K1231" t="s">
        <v>30</v>
      </c>
      <c r="L1231" t="s">
        <v>161</v>
      </c>
      <c r="M1231" t="s">
        <v>30</v>
      </c>
      <c r="N1231" t="s">
        <v>30</v>
      </c>
      <c r="O1231" t="s">
        <v>30</v>
      </c>
      <c r="P1231" t="s">
        <v>30</v>
      </c>
      <c r="Q1231" t="s">
        <v>30</v>
      </c>
      <c r="R1231" t="s">
        <v>30</v>
      </c>
      <c r="S1231" t="s">
        <v>30</v>
      </c>
      <c r="T1231" t="s">
        <v>30</v>
      </c>
      <c r="U1231" t="s">
        <v>30</v>
      </c>
      <c r="V1231" t="s">
        <v>30</v>
      </c>
      <c r="W1231" t="s">
        <v>31</v>
      </c>
      <c r="X1231" t="s">
        <v>29</v>
      </c>
      <c r="Y1231" t="s">
        <v>30</v>
      </c>
      <c r="Z1231" t="s">
        <v>29</v>
      </c>
      <c r="AA1231" t="s">
        <v>30</v>
      </c>
      <c r="AB1231" t="s">
        <v>45</v>
      </c>
    </row>
    <row r="1232" spans="1:28" outlineLevel="1" x14ac:dyDescent="0.45">
      <c r="A1232">
        <v>7524289003</v>
      </c>
      <c r="B1232" s="1">
        <v>44341</v>
      </c>
      <c r="C1232" t="s">
        <v>2703</v>
      </c>
      <c r="D1232" t="s">
        <v>2704</v>
      </c>
      <c r="E1232" t="s">
        <v>160</v>
      </c>
      <c r="F1232" t="s">
        <v>5651</v>
      </c>
      <c r="G1232" t="s">
        <v>5767</v>
      </c>
      <c r="H1232" s="9">
        <v>382935</v>
      </c>
      <c r="J1232" t="s">
        <v>28</v>
      </c>
      <c r="K1232" t="s">
        <v>30</v>
      </c>
      <c r="L1232" t="s">
        <v>161</v>
      </c>
      <c r="M1232" t="s">
        <v>29</v>
      </c>
      <c r="N1232" t="s">
        <v>30</v>
      </c>
      <c r="O1232" t="s">
        <v>29</v>
      </c>
      <c r="P1232" t="s">
        <v>30</v>
      </c>
      <c r="Q1232" t="s">
        <v>30</v>
      </c>
      <c r="R1232" t="s">
        <v>30</v>
      </c>
      <c r="S1232" t="s">
        <v>30</v>
      </c>
      <c r="T1232" t="s">
        <v>30</v>
      </c>
      <c r="U1232" t="s">
        <v>30</v>
      </c>
      <c r="V1232" t="s">
        <v>30</v>
      </c>
      <c r="W1232" t="s">
        <v>33</v>
      </c>
      <c r="X1232" t="s">
        <v>30</v>
      </c>
      <c r="Y1232" t="s">
        <v>30</v>
      </c>
      <c r="Z1232" t="s">
        <v>29</v>
      </c>
      <c r="AA1232" t="s">
        <v>29</v>
      </c>
      <c r="AB1232" t="s">
        <v>32</v>
      </c>
    </row>
    <row r="1233" spans="1:28" outlineLevel="1" x14ac:dyDescent="0.45">
      <c r="A1233">
        <v>1043739107</v>
      </c>
      <c r="B1233" s="1">
        <v>44364</v>
      </c>
      <c r="C1233" t="s">
        <v>158</v>
      </c>
      <c r="D1233" t="s">
        <v>159</v>
      </c>
      <c r="E1233" t="s">
        <v>160</v>
      </c>
      <c r="F1233" t="s">
        <v>5651</v>
      </c>
      <c r="G1233" t="s">
        <v>5666</v>
      </c>
      <c r="H1233" s="9">
        <v>373206.03</v>
      </c>
      <c r="J1233" t="s">
        <v>28</v>
      </c>
      <c r="K1233" t="s">
        <v>30</v>
      </c>
      <c r="L1233" t="s">
        <v>161</v>
      </c>
      <c r="M1233" t="s">
        <v>29</v>
      </c>
      <c r="N1233" t="s">
        <v>29</v>
      </c>
      <c r="O1233" t="s">
        <v>30</v>
      </c>
      <c r="P1233" t="s">
        <v>30</v>
      </c>
      <c r="Q1233" t="s">
        <v>29</v>
      </c>
      <c r="R1233" t="s">
        <v>30</v>
      </c>
      <c r="S1233" t="s">
        <v>30</v>
      </c>
      <c r="T1233" t="s">
        <v>30</v>
      </c>
      <c r="U1233" t="s">
        <v>29</v>
      </c>
      <c r="V1233" t="s">
        <v>30</v>
      </c>
      <c r="W1233" t="s">
        <v>31</v>
      </c>
      <c r="X1233" t="s">
        <v>30</v>
      </c>
      <c r="Y1233" t="s">
        <v>29</v>
      </c>
      <c r="Z1233" t="s">
        <v>29</v>
      </c>
      <c r="AA1233" t="s">
        <v>29</v>
      </c>
      <c r="AB1233" t="s">
        <v>32</v>
      </c>
    </row>
    <row r="1234" spans="1:28" outlineLevel="1" x14ac:dyDescent="0.45">
      <c r="A1234">
        <v>1091309003</v>
      </c>
      <c r="B1234" s="1">
        <v>44329</v>
      </c>
      <c r="C1234" t="s">
        <v>353</v>
      </c>
      <c r="D1234" t="s">
        <v>354</v>
      </c>
      <c r="E1234" t="s">
        <v>160</v>
      </c>
      <c r="F1234" t="s">
        <v>5651</v>
      </c>
      <c r="G1234" t="s">
        <v>5703</v>
      </c>
      <c r="H1234" s="9">
        <v>354532</v>
      </c>
      <c r="J1234" t="s">
        <v>28</v>
      </c>
      <c r="K1234" t="s">
        <v>29</v>
      </c>
      <c r="L1234" t="s">
        <v>161</v>
      </c>
      <c r="M1234" t="s">
        <v>29</v>
      </c>
      <c r="N1234" t="s">
        <v>29</v>
      </c>
      <c r="O1234" t="s">
        <v>30</v>
      </c>
      <c r="P1234" t="s">
        <v>29</v>
      </c>
      <c r="Q1234" t="s">
        <v>30</v>
      </c>
      <c r="R1234" t="s">
        <v>30</v>
      </c>
      <c r="S1234" t="s">
        <v>30</v>
      </c>
      <c r="T1234" t="s">
        <v>30</v>
      </c>
      <c r="U1234" t="s">
        <v>30</v>
      </c>
      <c r="V1234" t="s">
        <v>30</v>
      </c>
      <c r="W1234" t="s">
        <v>40</v>
      </c>
      <c r="X1234" t="s">
        <v>29</v>
      </c>
      <c r="Y1234" t="s">
        <v>29</v>
      </c>
      <c r="Z1234" t="s">
        <v>29</v>
      </c>
      <c r="AA1234" t="s">
        <v>30</v>
      </c>
      <c r="AB1234" t="s">
        <v>62</v>
      </c>
    </row>
    <row r="1235" spans="1:28" outlineLevel="1" x14ac:dyDescent="0.45">
      <c r="A1235">
        <v>2364699005</v>
      </c>
      <c r="B1235" s="1">
        <v>44331</v>
      </c>
      <c r="C1235" t="s">
        <v>995</v>
      </c>
      <c r="D1235" t="s">
        <v>996</v>
      </c>
      <c r="E1235" t="s">
        <v>160</v>
      </c>
      <c r="F1235" t="s">
        <v>5651</v>
      </c>
      <c r="G1235" t="s">
        <v>5821</v>
      </c>
      <c r="H1235" s="9">
        <v>342060.36</v>
      </c>
      <c r="I1235" t="s">
        <v>772</v>
      </c>
      <c r="J1235" t="s">
        <v>28</v>
      </c>
      <c r="K1235" t="s">
        <v>30</v>
      </c>
      <c r="L1235" t="s">
        <v>161</v>
      </c>
      <c r="M1235" t="s">
        <v>29</v>
      </c>
      <c r="N1235" t="s">
        <v>29</v>
      </c>
      <c r="O1235" t="s">
        <v>29</v>
      </c>
      <c r="P1235" t="s">
        <v>30</v>
      </c>
      <c r="Q1235" t="s">
        <v>30</v>
      </c>
      <c r="R1235" t="s">
        <v>30</v>
      </c>
      <c r="S1235" t="s">
        <v>30</v>
      </c>
      <c r="T1235" t="s">
        <v>30</v>
      </c>
      <c r="U1235" t="s">
        <v>30</v>
      </c>
      <c r="V1235" t="s">
        <v>30</v>
      </c>
      <c r="W1235" t="s">
        <v>40</v>
      </c>
      <c r="X1235" t="s">
        <v>29</v>
      </c>
      <c r="Y1235" t="s">
        <v>30</v>
      </c>
      <c r="Z1235" t="s">
        <v>29</v>
      </c>
      <c r="AA1235" t="s">
        <v>29</v>
      </c>
      <c r="AB1235" t="s">
        <v>32</v>
      </c>
    </row>
    <row r="1236" spans="1:28" outlineLevel="1" x14ac:dyDescent="0.45">
      <c r="A1236">
        <v>8887449007</v>
      </c>
      <c r="B1236" s="1">
        <v>44345</v>
      </c>
      <c r="C1236" t="s">
        <v>4718</v>
      </c>
      <c r="D1236" t="s">
        <v>4719</v>
      </c>
      <c r="E1236" t="s">
        <v>160</v>
      </c>
      <c r="F1236" t="s">
        <v>5651</v>
      </c>
      <c r="G1236" t="s">
        <v>5717</v>
      </c>
      <c r="H1236" s="9">
        <v>329644</v>
      </c>
      <c r="J1236" t="s">
        <v>28</v>
      </c>
      <c r="K1236" t="s">
        <v>29</v>
      </c>
      <c r="L1236" t="s">
        <v>161</v>
      </c>
      <c r="M1236" t="s">
        <v>29</v>
      </c>
      <c r="N1236" t="s">
        <v>30</v>
      </c>
      <c r="O1236" t="s">
        <v>30</v>
      </c>
      <c r="P1236" t="s">
        <v>30</v>
      </c>
      <c r="Q1236" t="s">
        <v>30</v>
      </c>
      <c r="R1236" t="s">
        <v>30</v>
      </c>
      <c r="S1236" t="s">
        <v>30</v>
      </c>
      <c r="T1236" t="s">
        <v>30</v>
      </c>
      <c r="U1236" t="s">
        <v>30</v>
      </c>
      <c r="V1236" t="s">
        <v>30</v>
      </c>
      <c r="W1236" t="s">
        <v>31</v>
      </c>
      <c r="X1236" t="s">
        <v>29</v>
      </c>
      <c r="Y1236" t="s">
        <v>29</v>
      </c>
      <c r="Z1236" t="s">
        <v>29</v>
      </c>
      <c r="AA1236" t="s">
        <v>29</v>
      </c>
      <c r="AB1236" t="s">
        <v>32</v>
      </c>
    </row>
    <row r="1237" spans="1:28" outlineLevel="1" x14ac:dyDescent="0.45">
      <c r="A1237">
        <v>8903339010</v>
      </c>
      <c r="B1237" s="1">
        <v>44345</v>
      </c>
      <c r="C1237" t="s">
        <v>4778</v>
      </c>
      <c r="D1237" t="s">
        <v>4779</v>
      </c>
      <c r="E1237" t="s">
        <v>160</v>
      </c>
      <c r="F1237" t="s">
        <v>5651</v>
      </c>
      <c r="G1237" t="s">
        <v>5703</v>
      </c>
      <c r="H1237" s="9">
        <v>328654.24</v>
      </c>
      <c r="J1237" t="s">
        <v>28</v>
      </c>
      <c r="K1237" t="s">
        <v>30</v>
      </c>
      <c r="L1237" t="s">
        <v>161</v>
      </c>
      <c r="M1237" t="s">
        <v>29</v>
      </c>
      <c r="N1237" t="s">
        <v>29</v>
      </c>
      <c r="O1237" t="s">
        <v>29</v>
      </c>
      <c r="P1237" t="s">
        <v>30</v>
      </c>
      <c r="Q1237" t="s">
        <v>30</v>
      </c>
      <c r="R1237" t="s">
        <v>30</v>
      </c>
      <c r="S1237" t="s">
        <v>30</v>
      </c>
      <c r="T1237" t="s">
        <v>30</v>
      </c>
      <c r="U1237" t="s">
        <v>30</v>
      </c>
      <c r="V1237" t="s">
        <v>30</v>
      </c>
      <c r="W1237" t="s">
        <v>672</v>
      </c>
      <c r="X1237" t="s">
        <v>29</v>
      </c>
      <c r="Y1237" t="s">
        <v>29</v>
      </c>
      <c r="Z1237" t="s">
        <v>29</v>
      </c>
      <c r="AA1237" t="s">
        <v>29</v>
      </c>
      <c r="AB1237" t="s">
        <v>32</v>
      </c>
    </row>
    <row r="1238" spans="1:28" outlineLevel="1" x14ac:dyDescent="0.45">
      <c r="A1238">
        <v>7667778902</v>
      </c>
      <c r="B1238" s="1">
        <v>44323</v>
      </c>
      <c r="C1238" t="s">
        <v>3795</v>
      </c>
      <c r="D1238" t="s">
        <v>3796</v>
      </c>
      <c r="E1238" t="s">
        <v>160</v>
      </c>
      <c r="F1238" t="s">
        <v>5651</v>
      </c>
      <c r="G1238" t="s">
        <v>5798</v>
      </c>
      <c r="H1238" s="9">
        <v>324501.23</v>
      </c>
      <c r="J1238" t="s">
        <v>28</v>
      </c>
      <c r="K1238" t="s">
        <v>29</v>
      </c>
      <c r="L1238" t="s">
        <v>161</v>
      </c>
      <c r="M1238" t="s">
        <v>30</v>
      </c>
      <c r="N1238" t="s">
        <v>30</v>
      </c>
      <c r="O1238" t="s">
        <v>30</v>
      </c>
      <c r="P1238" t="s">
        <v>30</v>
      </c>
      <c r="Q1238" t="s">
        <v>30</v>
      </c>
      <c r="R1238" t="s">
        <v>30</v>
      </c>
      <c r="S1238" t="s">
        <v>30</v>
      </c>
      <c r="T1238" t="s">
        <v>30</v>
      </c>
      <c r="U1238" t="s">
        <v>30</v>
      </c>
      <c r="V1238" t="s">
        <v>30</v>
      </c>
      <c r="W1238" t="s">
        <v>40</v>
      </c>
      <c r="X1238" t="s">
        <v>29</v>
      </c>
      <c r="Y1238" t="s">
        <v>30</v>
      </c>
      <c r="Z1238" t="s">
        <v>29</v>
      </c>
      <c r="AA1238" t="s">
        <v>29</v>
      </c>
      <c r="AB1238" t="s">
        <v>32</v>
      </c>
    </row>
    <row r="1239" spans="1:28" outlineLevel="1" x14ac:dyDescent="0.45">
      <c r="A1239">
        <v>9876049004</v>
      </c>
      <c r="B1239" s="1">
        <v>44351</v>
      </c>
      <c r="C1239" t="s">
        <v>5212</v>
      </c>
      <c r="D1239" t="s">
        <v>5213</v>
      </c>
      <c r="E1239" t="s">
        <v>160</v>
      </c>
      <c r="F1239" t="s">
        <v>5651</v>
      </c>
      <c r="G1239" t="s">
        <v>5800</v>
      </c>
      <c r="H1239" s="9">
        <v>317870.5</v>
      </c>
      <c r="J1239" t="s">
        <v>28</v>
      </c>
      <c r="K1239" t="s">
        <v>30</v>
      </c>
      <c r="L1239" t="s">
        <v>161</v>
      </c>
      <c r="M1239" t="s">
        <v>29</v>
      </c>
      <c r="N1239" t="s">
        <v>29</v>
      </c>
      <c r="O1239" t="s">
        <v>29</v>
      </c>
      <c r="P1239" t="s">
        <v>30</v>
      </c>
      <c r="Q1239" t="s">
        <v>29</v>
      </c>
      <c r="R1239" t="s">
        <v>29</v>
      </c>
      <c r="S1239" t="s">
        <v>30</v>
      </c>
      <c r="T1239" t="s">
        <v>30</v>
      </c>
      <c r="U1239" t="s">
        <v>29</v>
      </c>
      <c r="V1239" t="s">
        <v>30</v>
      </c>
      <c r="W1239" t="s">
        <v>40</v>
      </c>
      <c r="X1239" t="s">
        <v>29</v>
      </c>
      <c r="Y1239" t="s">
        <v>29</v>
      </c>
      <c r="Z1239" t="s">
        <v>29</v>
      </c>
      <c r="AA1239" t="s">
        <v>29</v>
      </c>
      <c r="AB1239" t="s">
        <v>32</v>
      </c>
    </row>
    <row r="1240" spans="1:28" outlineLevel="1" x14ac:dyDescent="0.45">
      <c r="A1240">
        <v>8956859006</v>
      </c>
      <c r="B1240" s="1">
        <v>44345</v>
      </c>
      <c r="C1240" t="s">
        <v>5009</v>
      </c>
      <c r="D1240" t="s">
        <v>5010</v>
      </c>
      <c r="E1240" t="s">
        <v>160</v>
      </c>
      <c r="F1240" t="s">
        <v>5651</v>
      </c>
      <c r="G1240" t="s">
        <v>5800</v>
      </c>
      <c r="H1240" s="9">
        <v>305770.68</v>
      </c>
      <c r="J1240" t="s">
        <v>28</v>
      </c>
      <c r="K1240" t="s">
        <v>29</v>
      </c>
      <c r="L1240" t="s">
        <v>161</v>
      </c>
      <c r="M1240" t="s">
        <v>30</v>
      </c>
      <c r="N1240" t="s">
        <v>30</v>
      </c>
      <c r="O1240" t="s">
        <v>30</v>
      </c>
      <c r="P1240" t="s">
        <v>30</v>
      </c>
      <c r="Q1240" t="s">
        <v>30</v>
      </c>
      <c r="R1240" t="s">
        <v>30</v>
      </c>
      <c r="S1240" t="s">
        <v>30</v>
      </c>
      <c r="T1240" t="s">
        <v>30</v>
      </c>
      <c r="U1240" t="s">
        <v>30</v>
      </c>
      <c r="V1240" t="s">
        <v>30</v>
      </c>
      <c r="W1240" t="s">
        <v>40</v>
      </c>
      <c r="X1240" t="s">
        <v>29</v>
      </c>
      <c r="Y1240" t="s">
        <v>29</v>
      </c>
      <c r="Z1240" t="s">
        <v>29</v>
      </c>
      <c r="AA1240" t="s">
        <v>29</v>
      </c>
      <c r="AB1240" t="s">
        <v>32</v>
      </c>
    </row>
    <row r="1241" spans="1:28" outlineLevel="1" x14ac:dyDescent="0.45">
      <c r="A1241">
        <v>2357209000</v>
      </c>
      <c r="B1241" s="1">
        <v>44331</v>
      </c>
      <c r="C1241" t="s">
        <v>957</v>
      </c>
      <c r="D1241" t="s">
        <v>958</v>
      </c>
      <c r="E1241" t="s">
        <v>160</v>
      </c>
      <c r="F1241" t="s">
        <v>5651</v>
      </c>
      <c r="G1241" t="s">
        <v>5703</v>
      </c>
      <c r="H1241" s="9">
        <v>297029</v>
      </c>
      <c r="J1241" t="s">
        <v>28</v>
      </c>
      <c r="K1241" t="s">
        <v>30</v>
      </c>
      <c r="L1241" t="s">
        <v>161</v>
      </c>
      <c r="M1241" t="s">
        <v>29</v>
      </c>
      <c r="N1241" t="s">
        <v>29</v>
      </c>
      <c r="O1241" t="s">
        <v>30</v>
      </c>
      <c r="P1241" t="s">
        <v>30</v>
      </c>
      <c r="Q1241" t="s">
        <v>30</v>
      </c>
      <c r="R1241" t="s">
        <v>30</v>
      </c>
      <c r="S1241" t="s">
        <v>30</v>
      </c>
      <c r="T1241" t="s">
        <v>30</v>
      </c>
      <c r="U1241" t="s">
        <v>30</v>
      </c>
      <c r="V1241" t="s">
        <v>30</v>
      </c>
      <c r="W1241" t="s">
        <v>40</v>
      </c>
      <c r="X1241" t="s">
        <v>29</v>
      </c>
      <c r="Y1241" t="s">
        <v>29</v>
      </c>
      <c r="Z1241" t="s">
        <v>30</v>
      </c>
      <c r="AA1241" t="s">
        <v>29</v>
      </c>
      <c r="AB1241" t="s">
        <v>43</v>
      </c>
    </row>
    <row r="1242" spans="1:28" outlineLevel="1" x14ac:dyDescent="0.45">
      <c r="A1242">
        <v>2710139005</v>
      </c>
      <c r="B1242" s="1">
        <v>44334</v>
      </c>
      <c r="C1242" t="s">
        <v>1372</v>
      </c>
      <c r="D1242" t="s">
        <v>1373</v>
      </c>
      <c r="E1242" t="s">
        <v>160</v>
      </c>
      <c r="F1242" t="s">
        <v>5651</v>
      </c>
      <c r="G1242" t="s">
        <v>5747</v>
      </c>
      <c r="H1242" s="9">
        <v>296888.56</v>
      </c>
      <c r="I1242" t="s">
        <v>590</v>
      </c>
      <c r="J1242" t="s">
        <v>28</v>
      </c>
      <c r="K1242" t="s">
        <v>29</v>
      </c>
      <c r="L1242" t="s">
        <v>161</v>
      </c>
      <c r="M1242" t="s">
        <v>30</v>
      </c>
      <c r="N1242" t="s">
        <v>30</v>
      </c>
      <c r="O1242" t="s">
        <v>30</v>
      </c>
      <c r="P1242" t="s">
        <v>30</v>
      </c>
      <c r="Q1242" t="s">
        <v>30</v>
      </c>
      <c r="R1242" t="s">
        <v>30</v>
      </c>
      <c r="S1242" t="s">
        <v>30</v>
      </c>
      <c r="T1242" t="s">
        <v>30</v>
      </c>
      <c r="U1242" t="s">
        <v>30</v>
      </c>
      <c r="V1242" t="s">
        <v>30</v>
      </c>
      <c r="W1242" t="s">
        <v>31</v>
      </c>
      <c r="X1242" t="s">
        <v>29</v>
      </c>
      <c r="Y1242" t="s">
        <v>30</v>
      </c>
      <c r="Z1242" t="s">
        <v>29</v>
      </c>
      <c r="AA1242" t="s">
        <v>29</v>
      </c>
      <c r="AB1242" t="s">
        <v>32</v>
      </c>
    </row>
    <row r="1243" spans="1:28" outlineLevel="1" x14ac:dyDescent="0.45">
      <c r="A1243">
        <v>2236359003</v>
      </c>
      <c r="B1243" s="1">
        <v>44330</v>
      </c>
      <c r="C1243" t="s">
        <v>732</v>
      </c>
      <c r="D1243" t="s">
        <v>733</v>
      </c>
      <c r="E1243" t="s">
        <v>160</v>
      </c>
      <c r="F1243" t="s">
        <v>5651</v>
      </c>
      <c r="G1243" t="s">
        <v>5747</v>
      </c>
      <c r="H1243" s="9">
        <v>290754</v>
      </c>
      <c r="J1243" t="s">
        <v>28</v>
      </c>
      <c r="K1243" t="s">
        <v>30</v>
      </c>
      <c r="L1243" t="s">
        <v>161</v>
      </c>
      <c r="M1243" t="s">
        <v>29</v>
      </c>
      <c r="N1243" t="s">
        <v>30</v>
      </c>
      <c r="O1243" t="s">
        <v>30</v>
      </c>
      <c r="P1243" t="s">
        <v>30</v>
      </c>
      <c r="Q1243" t="s">
        <v>30</v>
      </c>
      <c r="R1243" t="s">
        <v>30</v>
      </c>
      <c r="S1243" t="s">
        <v>30</v>
      </c>
      <c r="T1243" t="s">
        <v>30</v>
      </c>
      <c r="U1243" t="s">
        <v>30</v>
      </c>
      <c r="V1243" t="s">
        <v>30</v>
      </c>
      <c r="W1243" t="s">
        <v>40</v>
      </c>
      <c r="X1243" t="s">
        <v>29</v>
      </c>
      <c r="Y1243" t="s">
        <v>29</v>
      </c>
      <c r="Z1243" t="s">
        <v>29</v>
      </c>
      <c r="AA1243" t="s">
        <v>30</v>
      </c>
      <c r="AB1243" t="s">
        <v>45</v>
      </c>
    </row>
    <row r="1244" spans="1:28" outlineLevel="1" x14ac:dyDescent="0.45">
      <c r="A1244">
        <v>8599669009</v>
      </c>
      <c r="B1244" s="1">
        <v>44343</v>
      </c>
      <c r="C1244" t="s">
        <v>4232</v>
      </c>
      <c r="D1244" t="s">
        <v>4233</v>
      </c>
      <c r="E1244" t="s">
        <v>160</v>
      </c>
      <c r="F1244" t="s">
        <v>5651</v>
      </c>
      <c r="G1244" t="s">
        <v>5821</v>
      </c>
      <c r="H1244" s="9">
        <v>272634.34999999998</v>
      </c>
      <c r="I1244" t="s">
        <v>605</v>
      </c>
      <c r="J1244" t="s">
        <v>28</v>
      </c>
      <c r="K1244" t="s">
        <v>30</v>
      </c>
      <c r="L1244" t="s">
        <v>161</v>
      </c>
      <c r="M1244" t="s">
        <v>30</v>
      </c>
      <c r="N1244" t="s">
        <v>30</v>
      </c>
      <c r="O1244" t="s">
        <v>30</v>
      </c>
      <c r="P1244" t="s">
        <v>30</v>
      </c>
      <c r="Q1244" t="s">
        <v>30</v>
      </c>
      <c r="R1244" t="s">
        <v>30</v>
      </c>
      <c r="S1244" t="s">
        <v>30</v>
      </c>
      <c r="T1244" t="s">
        <v>30</v>
      </c>
      <c r="U1244" t="s">
        <v>30</v>
      </c>
      <c r="V1244" t="s">
        <v>30</v>
      </c>
      <c r="W1244" t="s">
        <v>31</v>
      </c>
      <c r="X1244" t="s">
        <v>29</v>
      </c>
      <c r="Y1244" t="s">
        <v>30</v>
      </c>
      <c r="Z1244" t="s">
        <v>29</v>
      </c>
      <c r="AA1244" t="s">
        <v>29</v>
      </c>
      <c r="AB1244" t="s">
        <v>38</v>
      </c>
    </row>
    <row r="1245" spans="1:28" outlineLevel="1" x14ac:dyDescent="0.45">
      <c r="A1245">
        <v>7659878908</v>
      </c>
      <c r="B1245" s="1">
        <v>44323</v>
      </c>
      <c r="C1245" t="s">
        <v>3754</v>
      </c>
      <c r="D1245" t="s">
        <v>3755</v>
      </c>
      <c r="E1245" t="s">
        <v>160</v>
      </c>
      <c r="F1245" t="s">
        <v>5651</v>
      </c>
      <c r="G1245" t="s">
        <v>5666</v>
      </c>
      <c r="H1245" s="9">
        <v>271548</v>
      </c>
      <c r="J1245" t="s">
        <v>28</v>
      </c>
      <c r="K1245" t="s">
        <v>30</v>
      </c>
      <c r="L1245" t="s">
        <v>161</v>
      </c>
      <c r="M1245" t="s">
        <v>30</v>
      </c>
      <c r="N1245" t="s">
        <v>30</v>
      </c>
      <c r="O1245" t="s">
        <v>29</v>
      </c>
      <c r="P1245" t="s">
        <v>30</v>
      </c>
      <c r="Q1245" t="s">
        <v>30</v>
      </c>
      <c r="R1245" t="s">
        <v>30</v>
      </c>
      <c r="S1245" t="s">
        <v>30</v>
      </c>
      <c r="T1245" t="s">
        <v>30</v>
      </c>
      <c r="U1245" t="s">
        <v>30</v>
      </c>
      <c r="V1245" t="s">
        <v>30</v>
      </c>
      <c r="W1245" t="s">
        <v>31</v>
      </c>
      <c r="X1245" t="s">
        <v>30</v>
      </c>
      <c r="Y1245" t="s">
        <v>29</v>
      </c>
      <c r="Z1245" t="s">
        <v>29</v>
      </c>
      <c r="AA1245" t="s">
        <v>30</v>
      </c>
      <c r="AB1245" t="s">
        <v>32</v>
      </c>
    </row>
    <row r="1246" spans="1:28" outlineLevel="1" x14ac:dyDescent="0.45">
      <c r="A1246">
        <v>7569959007</v>
      </c>
      <c r="B1246" s="1">
        <v>44341</v>
      </c>
      <c r="C1246" t="s">
        <v>3229</v>
      </c>
      <c r="D1246" t="s">
        <v>3230</v>
      </c>
      <c r="E1246" t="s">
        <v>160</v>
      </c>
      <c r="F1246" t="s">
        <v>5651</v>
      </c>
      <c r="G1246" t="s">
        <v>5821</v>
      </c>
      <c r="H1246" s="9">
        <v>260206</v>
      </c>
      <c r="J1246" t="s">
        <v>28</v>
      </c>
      <c r="K1246" t="s">
        <v>29</v>
      </c>
      <c r="L1246" t="s">
        <v>161</v>
      </c>
      <c r="M1246" t="s">
        <v>29</v>
      </c>
      <c r="N1246" t="s">
        <v>30</v>
      </c>
      <c r="O1246" t="s">
        <v>30</v>
      </c>
      <c r="P1246" t="s">
        <v>29</v>
      </c>
      <c r="Q1246" t="s">
        <v>30</v>
      </c>
      <c r="R1246" t="s">
        <v>30</v>
      </c>
      <c r="S1246" t="s">
        <v>30</v>
      </c>
      <c r="T1246" t="s">
        <v>30</v>
      </c>
      <c r="U1246" t="s">
        <v>30</v>
      </c>
      <c r="V1246" t="s">
        <v>30</v>
      </c>
      <c r="W1246" t="s">
        <v>40</v>
      </c>
      <c r="X1246" t="s">
        <v>29</v>
      </c>
      <c r="Y1246" t="s">
        <v>30</v>
      </c>
      <c r="Z1246" t="s">
        <v>29</v>
      </c>
      <c r="AA1246" t="s">
        <v>29</v>
      </c>
      <c r="AB1246" t="s">
        <v>32</v>
      </c>
    </row>
    <row r="1247" spans="1:28" outlineLevel="1" x14ac:dyDescent="0.45">
      <c r="A1247">
        <v>7891038908</v>
      </c>
      <c r="B1247" s="1">
        <v>44327</v>
      </c>
      <c r="C1247" t="s">
        <v>3953</v>
      </c>
      <c r="D1247" t="s">
        <v>3954</v>
      </c>
      <c r="E1247" t="s">
        <v>160</v>
      </c>
      <c r="F1247" t="s">
        <v>5651</v>
      </c>
      <c r="G1247" t="s">
        <v>5821</v>
      </c>
      <c r="H1247" s="9">
        <v>253662.33</v>
      </c>
      <c r="J1247" t="s">
        <v>28</v>
      </c>
      <c r="K1247" t="s">
        <v>29</v>
      </c>
      <c r="L1247" t="s">
        <v>161</v>
      </c>
      <c r="M1247" t="s">
        <v>30</v>
      </c>
      <c r="N1247" t="s">
        <v>30</v>
      </c>
      <c r="O1247" t="s">
        <v>30</v>
      </c>
      <c r="P1247" t="s">
        <v>30</v>
      </c>
      <c r="Q1247" t="s">
        <v>30</v>
      </c>
      <c r="R1247" t="s">
        <v>30</v>
      </c>
      <c r="S1247" t="s">
        <v>30</v>
      </c>
      <c r="T1247" t="s">
        <v>30</v>
      </c>
      <c r="U1247" t="s">
        <v>30</v>
      </c>
      <c r="V1247" t="s">
        <v>30</v>
      </c>
      <c r="W1247" t="s">
        <v>60</v>
      </c>
      <c r="X1247" t="s">
        <v>29</v>
      </c>
      <c r="Y1247" t="s">
        <v>29</v>
      </c>
      <c r="Z1247" t="s">
        <v>29</v>
      </c>
      <c r="AA1247" t="s">
        <v>30</v>
      </c>
      <c r="AB1247" t="s">
        <v>32</v>
      </c>
    </row>
    <row r="1248" spans="1:28" outlineLevel="1" x14ac:dyDescent="0.45">
      <c r="A1248">
        <v>2478149002</v>
      </c>
      <c r="B1248" s="1">
        <v>44332</v>
      </c>
      <c r="C1248" t="s">
        <v>1114</v>
      </c>
      <c r="D1248" t="s">
        <v>1115</v>
      </c>
      <c r="E1248" t="s">
        <v>160</v>
      </c>
      <c r="F1248" t="s">
        <v>5651</v>
      </c>
      <c r="G1248" t="s">
        <v>5800</v>
      </c>
      <c r="H1248" s="9">
        <v>240318.27</v>
      </c>
      <c r="I1248" t="s">
        <v>1022</v>
      </c>
      <c r="J1248" t="s">
        <v>28</v>
      </c>
      <c r="K1248" t="s">
        <v>29</v>
      </c>
      <c r="L1248" t="s">
        <v>161</v>
      </c>
      <c r="M1248" t="s">
        <v>29</v>
      </c>
      <c r="N1248" t="s">
        <v>30</v>
      </c>
      <c r="O1248" t="s">
        <v>30</v>
      </c>
      <c r="P1248" t="s">
        <v>30</v>
      </c>
      <c r="Q1248" t="s">
        <v>30</v>
      </c>
      <c r="R1248" t="s">
        <v>30</v>
      </c>
      <c r="S1248" t="s">
        <v>30</v>
      </c>
      <c r="T1248" t="s">
        <v>30</v>
      </c>
      <c r="U1248" t="s">
        <v>30</v>
      </c>
      <c r="V1248" t="s">
        <v>30</v>
      </c>
      <c r="W1248" t="s">
        <v>40</v>
      </c>
      <c r="X1248" t="s">
        <v>29</v>
      </c>
      <c r="Y1248" t="s">
        <v>29</v>
      </c>
      <c r="Z1248" t="s">
        <v>29</v>
      </c>
      <c r="AA1248" t="s">
        <v>30</v>
      </c>
      <c r="AB1248" t="s">
        <v>32</v>
      </c>
    </row>
    <row r="1249" spans="1:28" outlineLevel="1" x14ac:dyDescent="0.45">
      <c r="A1249">
        <v>9890109005</v>
      </c>
      <c r="B1249" s="1">
        <v>44351</v>
      </c>
      <c r="C1249" t="s">
        <v>5297</v>
      </c>
      <c r="D1249" t="s">
        <v>5298</v>
      </c>
      <c r="E1249" t="s">
        <v>160</v>
      </c>
      <c r="F1249" t="s">
        <v>5651</v>
      </c>
      <c r="G1249" t="s">
        <v>5666</v>
      </c>
      <c r="H1249" s="9">
        <v>239064</v>
      </c>
      <c r="J1249" t="s">
        <v>28</v>
      </c>
      <c r="K1249" t="s">
        <v>30</v>
      </c>
      <c r="L1249" t="s">
        <v>161</v>
      </c>
      <c r="M1249" t="s">
        <v>30</v>
      </c>
      <c r="N1249" t="s">
        <v>30</v>
      </c>
      <c r="O1249" t="s">
        <v>30</v>
      </c>
      <c r="P1249" t="s">
        <v>30</v>
      </c>
      <c r="Q1249" t="s">
        <v>30</v>
      </c>
      <c r="R1249" t="s">
        <v>30</v>
      </c>
      <c r="S1249" t="s">
        <v>30</v>
      </c>
      <c r="T1249" t="s">
        <v>30</v>
      </c>
      <c r="U1249" t="s">
        <v>30</v>
      </c>
      <c r="V1249" t="s">
        <v>30</v>
      </c>
      <c r="W1249" t="s">
        <v>37</v>
      </c>
      <c r="X1249" t="s">
        <v>30</v>
      </c>
      <c r="Y1249" t="s">
        <v>29</v>
      </c>
      <c r="Z1249" t="s">
        <v>29</v>
      </c>
      <c r="AA1249" t="s">
        <v>29</v>
      </c>
      <c r="AB1249" t="s">
        <v>32</v>
      </c>
    </row>
    <row r="1250" spans="1:28" outlineLevel="1" x14ac:dyDescent="0.45">
      <c r="A1250">
        <v>7580868902</v>
      </c>
      <c r="B1250" s="1">
        <v>44323</v>
      </c>
      <c r="C1250" t="s">
        <v>3298</v>
      </c>
      <c r="D1250" t="s">
        <v>3299</v>
      </c>
      <c r="E1250" t="s">
        <v>160</v>
      </c>
      <c r="F1250" t="s">
        <v>5651</v>
      </c>
      <c r="G1250" t="s">
        <v>5950</v>
      </c>
      <c r="H1250" s="9">
        <v>235763.3</v>
      </c>
      <c r="J1250" t="s">
        <v>28</v>
      </c>
      <c r="K1250" t="s">
        <v>29</v>
      </c>
      <c r="L1250" t="s">
        <v>161</v>
      </c>
      <c r="M1250" t="s">
        <v>30</v>
      </c>
      <c r="N1250" t="s">
        <v>30</v>
      </c>
      <c r="O1250" t="s">
        <v>30</v>
      </c>
      <c r="P1250" t="s">
        <v>30</v>
      </c>
      <c r="Q1250" t="s">
        <v>30</v>
      </c>
      <c r="R1250" t="s">
        <v>30</v>
      </c>
      <c r="S1250" t="s">
        <v>30</v>
      </c>
      <c r="T1250" t="s">
        <v>30</v>
      </c>
      <c r="U1250" t="s">
        <v>30</v>
      </c>
      <c r="V1250" t="s">
        <v>30</v>
      </c>
      <c r="W1250" t="s">
        <v>40</v>
      </c>
      <c r="X1250" t="s">
        <v>29</v>
      </c>
      <c r="Y1250" t="s">
        <v>30</v>
      </c>
      <c r="Z1250" t="s">
        <v>29</v>
      </c>
      <c r="AA1250" t="s">
        <v>29</v>
      </c>
      <c r="AB1250" t="s">
        <v>32</v>
      </c>
    </row>
    <row r="1251" spans="1:28" outlineLevel="1" x14ac:dyDescent="0.45">
      <c r="A1251">
        <v>7562959004</v>
      </c>
      <c r="B1251" s="1">
        <v>44341</v>
      </c>
      <c r="C1251" t="s">
        <v>3156</v>
      </c>
      <c r="D1251" t="s">
        <v>3157</v>
      </c>
      <c r="E1251" t="s">
        <v>160</v>
      </c>
      <c r="F1251" t="s">
        <v>5651</v>
      </c>
      <c r="G1251" t="s">
        <v>5703</v>
      </c>
      <c r="H1251" s="9">
        <v>231757</v>
      </c>
      <c r="J1251" t="s">
        <v>28</v>
      </c>
      <c r="K1251" t="s">
        <v>29</v>
      </c>
      <c r="L1251" t="s">
        <v>161</v>
      </c>
      <c r="M1251" t="s">
        <v>29</v>
      </c>
      <c r="N1251" t="s">
        <v>29</v>
      </c>
      <c r="O1251" t="s">
        <v>29</v>
      </c>
      <c r="P1251" t="s">
        <v>30</v>
      </c>
      <c r="Q1251" t="s">
        <v>30</v>
      </c>
      <c r="R1251" t="s">
        <v>30</v>
      </c>
      <c r="S1251" t="s">
        <v>30</v>
      </c>
      <c r="T1251" t="s">
        <v>30</v>
      </c>
      <c r="U1251" t="s">
        <v>29</v>
      </c>
      <c r="V1251" t="s">
        <v>30</v>
      </c>
      <c r="W1251" t="s">
        <v>49</v>
      </c>
      <c r="X1251" t="s">
        <v>29</v>
      </c>
      <c r="Y1251" t="s">
        <v>30</v>
      </c>
      <c r="Z1251" t="s">
        <v>29</v>
      </c>
      <c r="AA1251" t="s">
        <v>29</v>
      </c>
      <c r="AB1251" t="s">
        <v>43</v>
      </c>
    </row>
    <row r="1252" spans="1:28" outlineLevel="1" x14ac:dyDescent="0.45">
      <c r="A1252">
        <v>7542988902</v>
      </c>
      <c r="B1252" s="1">
        <v>44323</v>
      </c>
      <c r="C1252" t="s">
        <v>2911</v>
      </c>
      <c r="D1252" t="s">
        <v>2912</v>
      </c>
      <c r="E1252" t="s">
        <v>160</v>
      </c>
      <c r="F1252" t="s">
        <v>5651</v>
      </c>
      <c r="G1252" t="s">
        <v>5821</v>
      </c>
      <c r="H1252" s="9">
        <v>223059.17</v>
      </c>
      <c r="J1252" t="s">
        <v>28</v>
      </c>
      <c r="K1252" t="s">
        <v>30</v>
      </c>
      <c r="L1252" t="s">
        <v>161</v>
      </c>
      <c r="M1252" t="s">
        <v>29</v>
      </c>
      <c r="N1252" t="s">
        <v>29</v>
      </c>
      <c r="O1252" t="s">
        <v>29</v>
      </c>
      <c r="P1252" t="s">
        <v>30</v>
      </c>
      <c r="Q1252" t="s">
        <v>30</v>
      </c>
      <c r="R1252" t="s">
        <v>30</v>
      </c>
      <c r="S1252" t="s">
        <v>30</v>
      </c>
      <c r="T1252" t="s">
        <v>30</v>
      </c>
      <c r="U1252" t="s">
        <v>30</v>
      </c>
      <c r="V1252" t="s">
        <v>30</v>
      </c>
      <c r="W1252" t="s">
        <v>31</v>
      </c>
      <c r="X1252" t="s">
        <v>29</v>
      </c>
      <c r="Y1252" t="s">
        <v>29</v>
      </c>
      <c r="Z1252" t="s">
        <v>29</v>
      </c>
      <c r="AA1252" t="s">
        <v>30</v>
      </c>
      <c r="AB1252" t="s">
        <v>47</v>
      </c>
    </row>
    <row r="1253" spans="1:28" outlineLevel="1" x14ac:dyDescent="0.45">
      <c r="A1253">
        <v>9935439004</v>
      </c>
      <c r="B1253" s="1">
        <v>44351</v>
      </c>
      <c r="C1253" t="s">
        <v>5541</v>
      </c>
      <c r="D1253" t="s">
        <v>5542</v>
      </c>
      <c r="E1253" t="s">
        <v>160</v>
      </c>
      <c r="F1253" t="s">
        <v>5651</v>
      </c>
      <c r="G1253" t="s">
        <v>5800</v>
      </c>
      <c r="H1253" s="9">
        <v>216614.78</v>
      </c>
      <c r="J1253" t="s">
        <v>28</v>
      </c>
      <c r="K1253" t="s">
        <v>29</v>
      </c>
      <c r="L1253" t="s">
        <v>161</v>
      </c>
      <c r="M1253" t="s">
        <v>29</v>
      </c>
      <c r="N1253" t="s">
        <v>29</v>
      </c>
      <c r="O1253" t="s">
        <v>29</v>
      </c>
      <c r="P1253" t="s">
        <v>30</v>
      </c>
      <c r="Q1253" t="s">
        <v>29</v>
      </c>
      <c r="R1253" t="s">
        <v>30</v>
      </c>
      <c r="S1253" t="s">
        <v>30</v>
      </c>
      <c r="T1253" t="s">
        <v>30</v>
      </c>
      <c r="U1253" t="s">
        <v>30</v>
      </c>
      <c r="V1253" t="s">
        <v>29</v>
      </c>
      <c r="W1253" t="s">
        <v>40</v>
      </c>
      <c r="X1253" t="s">
        <v>29</v>
      </c>
      <c r="Y1253" t="s">
        <v>29</v>
      </c>
      <c r="Z1253" t="s">
        <v>29</v>
      </c>
      <c r="AA1253" t="s">
        <v>29</v>
      </c>
      <c r="AB1253" t="s">
        <v>130</v>
      </c>
    </row>
    <row r="1254" spans="1:28" outlineLevel="1" x14ac:dyDescent="0.45">
      <c r="A1254">
        <v>2371779003</v>
      </c>
      <c r="B1254" s="1">
        <v>44331</v>
      </c>
      <c r="C1254" t="s">
        <v>1040</v>
      </c>
      <c r="D1254" t="s">
        <v>1041</v>
      </c>
      <c r="E1254" t="s">
        <v>160</v>
      </c>
      <c r="F1254" t="s">
        <v>5651</v>
      </c>
      <c r="G1254" t="s">
        <v>5703</v>
      </c>
      <c r="H1254" s="9">
        <v>215405.64</v>
      </c>
      <c r="J1254" t="s">
        <v>28</v>
      </c>
      <c r="K1254" t="s">
        <v>30</v>
      </c>
      <c r="L1254" t="s">
        <v>161</v>
      </c>
      <c r="M1254" t="s">
        <v>30</v>
      </c>
      <c r="N1254" t="s">
        <v>30</v>
      </c>
      <c r="O1254" t="s">
        <v>30</v>
      </c>
      <c r="P1254" t="s">
        <v>30</v>
      </c>
      <c r="Q1254" t="s">
        <v>30</v>
      </c>
      <c r="R1254" t="s">
        <v>30</v>
      </c>
      <c r="S1254" t="s">
        <v>30</v>
      </c>
      <c r="T1254" t="s">
        <v>30</v>
      </c>
      <c r="U1254" t="s">
        <v>30</v>
      </c>
      <c r="V1254" t="s">
        <v>30</v>
      </c>
      <c r="W1254" t="s">
        <v>40</v>
      </c>
      <c r="X1254" t="s">
        <v>29</v>
      </c>
      <c r="Y1254" t="s">
        <v>29</v>
      </c>
      <c r="Z1254" t="s">
        <v>29</v>
      </c>
      <c r="AA1254" t="s">
        <v>30</v>
      </c>
      <c r="AB1254" t="s">
        <v>32</v>
      </c>
    </row>
    <row r="1255" spans="1:28" outlineLevel="1" x14ac:dyDescent="0.45">
      <c r="A1255">
        <v>7588058900</v>
      </c>
      <c r="B1255" s="1">
        <v>44323</v>
      </c>
      <c r="C1255" t="s">
        <v>3329</v>
      </c>
      <c r="D1255" t="s">
        <v>3330</v>
      </c>
      <c r="E1255" t="s">
        <v>160</v>
      </c>
      <c r="F1255" t="s">
        <v>5651</v>
      </c>
      <c r="G1255" t="s">
        <v>5747</v>
      </c>
      <c r="H1255" s="9">
        <v>214044</v>
      </c>
      <c r="J1255" t="s">
        <v>28</v>
      </c>
      <c r="K1255" t="s">
        <v>29</v>
      </c>
      <c r="L1255" t="s">
        <v>161</v>
      </c>
      <c r="M1255" t="s">
        <v>29</v>
      </c>
      <c r="N1255" t="s">
        <v>29</v>
      </c>
      <c r="O1255" t="s">
        <v>29</v>
      </c>
      <c r="P1255" t="s">
        <v>29</v>
      </c>
      <c r="Q1255" t="s">
        <v>29</v>
      </c>
      <c r="R1255" t="s">
        <v>29</v>
      </c>
      <c r="S1255" t="s">
        <v>30</v>
      </c>
      <c r="T1255" t="s">
        <v>30</v>
      </c>
      <c r="U1255" t="s">
        <v>29</v>
      </c>
      <c r="V1255" t="s">
        <v>30</v>
      </c>
      <c r="W1255" t="s">
        <v>33</v>
      </c>
      <c r="X1255" t="s">
        <v>29</v>
      </c>
      <c r="Y1255" t="s">
        <v>30</v>
      </c>
      <c r="Z1255" t="s">
        <v>30</v>
      </c>
      <c r="AA1255" t="s">
        <v>29</v>
      </c>
      <c r="AB1255" t="s">
        <v>32</v>
      </c>
    </row>
    <row r="1256" spans="1:28" outlineLevel="1" x14ac:dyDescent="0.45">
      <c r="A1256">
        <v>7661998908</v>
      </c>
      <c r="B1256" s="1">
        <v>44323</v>
      </c>
      <c r="C1256" t="s">
        <v>3769</v>
      </c>
      <c r="D1256" t="s">
        <v>3770</v>
      </c>
      <c r="E1256" t="s">
        <v>160</v>
      </c>
      <c r="F1256" t="s">
        <v>5651</v>
      </c>
      <c r="G1256" t="s">
        <v>5747</v>
      </c>
      <c r="H1256" s="9">
        <v>209818.91</v>
      </c>
      <c r="J1256" t="s">
        <v>28</v>
      </c>
      <c r="K1256" t="s">
        <v>29</v>
      </c>
      <c r="L1256" t="s">
        <v>161</v>
      </c>
      <c r="M1256" t="s">
        <v>29</v>
      </c>
      <c r="N1256" t="s">
        <v>30</v>
      </c>
      <c r="O1256" t="s">
        <v>30</v>
      </c>
      <c r="P1256" t="s">
        <v>30</v>
      </c>
      <c r="Q1256" t="s">
        <v>30</v>
      </c>
      <c r="R1256" t="s">
        <v>30</v>
      </c>
      <c r="S1256" t="s">
        <v>30</v>
      </c>
      <c r="T1256" t="s">
        <v>30</v>
      </c>
      <c r="U1256" t="s">
        <v>30</v>
      </c>
      <c r="V1256" t="s">
        <v>30</v>
      </c>
      <c r="W1256" t="s">
        <v>40</v>
      </c>
      <c r="X1256" t="s">
        <v>29</v>
      </c>
      <c r="Y1256" t="s">
        <v>30</v>
      </c>
      <c r="Z1256" t="s">
        <v>29</v>
      </c>
      <c r="AA1256" t="s">
        <v>30</v>
      </c>
      <c r="AB1256" t="s">
        <v>32</v>
      </c>
    </row>
    <row r="1257" spans="1:28" outlineLevel="1" x14ac:dyDescent="0.45">
      <c r="A1257">
        <v>2784359004</v>
      </c>
      <c r="B1257" s="1">
        <v>44334</v>
      </c>
      <c r="C1257" t="s">
        <v>1699</v>
      </c>
      <c r="D1257" t="s">
        <v>1700</v>
      </c>
      <c r="E1257" t="s">
        <v>160</v>
      </c>
      <c r="F1257" t="s">
        <v>5651</v>
      </c>
      <c r="G1257" t="s">
        <v>5717</v>
      </c>
      <c r="H1257" s="9">
        <v>203725.67</v>
      </c>
      <c r="J1257" t="s">
        <v>28</v>
      </c>
      <c r="K1257" t="s">
        <v>29</v>
      </c>
      <c r="L1257" t="s">
        <v>161</v>
      </c>
      <c r="M1257" t="s">
        <v>30</v>
      </c>
      <c r="N1257" t="s">
        <v>30</v>
      </c>
      <c r="O1257" t="s">
        <v>30</v>
      </c>
      <c r="P1257" t="s">
        <v>30</v>
      </c>
      <c r="Q1257" t="s">
        <v>30</v>
      </c>
      <c r="R1257" t="s">
        <v>30</v>
      </c>
      <c r="S1257" t="s">
        <v>30</v>
      </c>
      <c r="T1257" t="s">
        <v>30</v>
      </c>
      <c r="U1257" t="s">
        <v>30</v>
      </c>
      <c r="V1257" t="s">
        <v>30</v>
      </c>
      <c r="W1257" t="s">
        <v>60</v>
      </c>
      <c r="X1257" t="s">
        <v>29</v>
      </c>
      <c r="Y1257" t="s">
        <v>30</v>
      </c>
      <c r="Z1257" t="s">
        <v>29</v>
      </c>
      <c r="AA1257" t="s">
        <v>29</v>
      </c>
      <c r="AB1257" t="s">
        <v>32</v>
      </c>
    </row>
    <row r="1258" spans="1:28" outlineLevel="1" x14ac:dyDescent="0.45">
      <c r="A1258">
        <v>9926019005</v>
      </c>
      <c r="B1258" s="1">
        <v>44351</v>
      </c>
      <c r="C1258" t="s">
        <v>5480</v>
      </c>
      <c r="D1258" t="s">
        <v>5481</v>
      </c>
      <c r="E1258" t="s">
        <v>160</v>
      </c>
      <c r="F1258" t="s">
        <v>5651</v>
      </c>
      <c r="G1258" t="s">
        <v>5798</v>
      </c>
      <c r="H1258" s="9">
        <v>199061</v>
      </c>
      <c r="J1258" t="s">
        <v>28</v>
      </c>
      <c r="K1258" t="s">
        <v>29</v>
      </c>
      <c r="L1258" t="s">
        <v>161</v>
      </c>
      <c r="M1258" t="s">
        <v>29</v>
      </c>
      <c r="N1258" t="s">
        <v>30</v>
      </c>
      <c r="O1258" t="s">
        <v>30</v>
      </c>
      <c r="P1258" t="s">
        <v>30</v>
      </c>
      <c r="Q1258" t="s">
        <v>30</v>
      </c>
      <c r="R1258" t="s">
        <v>30</v>
      </c>
      <c r="S1258" t="s">
        <v>30</v>
      </c>
      <c r="T1258" t="s">
        <v>30</v>
      </c>
      <c r="U1258" t="s">
        <v>30</v>
      </c>
      <c r="V1258" t="s">
        <v>30</v>
      </c>
      <c r="W1258" t="s">
        <v>31</v>
      </c>
      <c r="X1258" t="s">
        <v>29</v>
      </c>
      <c r="Y1258" t="s">
        <v>29</v>
      </c>
      <c r="Z1258" t="s">
        <v>29</v>
      </c>
      <c r="AA1258" t="s">
        <v>29</v>
      </c>
      <c r="AB1258" t="s">
        <v>32</v>
      </c>
    </row>
    <row r="1259" spans="1:28" outlineLevel="1" x14ac:dyDescent="0.45">
      <c r="A1259">
        <v>2332439003</v>
      </c>
      <c r="B1259" s="1">
        <v>44331</v>
      </c>
      <c r="C1259" t="s">
        <v>854</v>
      </c>
      <c r="D1259" t="s">
        <v>855</v>
      </c>
      <c r="E1259" t="s">
        <v>160</v>
      </c>
      <c r="F1259" t="s">
        <v>5651</v>
      </c>
      <c r="G1259" t="s">
        <v>5798</v>
      </c>
      <c r="H1259" s="9">
        <v>196262.08</v>
      </c>
      <c r="J1259" t="s">
        <v>28</v>
      </c>
      <c r="K1259" t="s">
        <v>30</v>
      </c>
      <c r="L1259" t="s">
        <v>161</v>
      </c>
      <c r="M1259" t="s">
        <v>30</v>
      </c>
      <c r="N1259" t="s">
        <v>30</v>
      </c>
      <c r="O1259" t="s">
        <v>30</v>
      </c>
      <c r="P1259" t="s">
        <v>30</v>
      </c>
      <c r="Q1259" t="s">
        <v>30</v>
      </c>
      <c r="R1259" t="s">
        <v>30</v>
      </c>
      <c r="S1259" t="s">
        <v>30</v>
      </c>
      <c r="T1259" t="s">
        <v>30</v>
      </c>
      <c r="U1259" t="s">
        <v>30</v>
      </c>
      <c r="V1259" t="s">
        <v>30</v>
      </c>
      <c r="W1259" t="s">
        <v>60</v>
      </c>
      <c r="X1259" t="s">
        <v>29</v>
      </c>
      <c r="Y1259" t="s">
        <v>29</v>
      </c>
      <c r="Z1259" t="s">
        <v>29</v>
      </c>
      <c r="AA1259" t="s">
        <v>30</v>
      </c>
      <c r="AB1259" t="s">
        <v>188</v>
      </c>
    </row>
    <row r="1260" spans="1:28" outlineLevel="1" x14ac:dyDescent="0.45">
      <c r="A1260">
        <v>2366949001</v>
      </c>
      <c r="B1260" s="1">
        <v>44331</v>
      </c>
      <c r="C1260" t="s">
        <v>1014</v>
      </c>
      <c r="D1260" t="s">
        <v>1015</v>
      </c>
      <c r="E1260" t="s">
        <v>160</v>
      </c>
      <c r="F1260" t="s">
        <v>5651</v>
      </c>
      <c r="G1260" t="s">
        <v>5798</v>
      </c>
      <c r="H1260" s="9">
        <v>190290</v>
      </c>
      <c r="J1260" t="s">
        <v>28</v>
      </c>
      <c r="K1260" t="s">
        <v>29</v>
      </c>
      <c r="L1260" t="s">
        <v>161</v>
      </c>
      <c r="M1260" t="s">
        <v>30</v>
      </c>
      <c r="N1260" t="s">
        <v>30</v>
      </c>
      <c r="O1260" t="s">
        <v>30</v>
      </c>
      <c r="P1260" t="s">
        <v>30</v>
      </c>
      <c r="Q1260" t="s">
        <v>30</v>
      </c>
      <c r="R1260" t="s">
        <v>30</v>
      </c>
      <c r="S1260" t="s">
        <v>30</v>
      </c>
      <c r="T1260" t="s">
        <v>30</v>
      </c>
      <c r="U1260" t="s">
        <v>30</v>
      </c>
      <c r="V1260" t="s">
        <v>30</v>
      </c>
      <c r="W1260" t="s">
        <v>40</v>
      </c>
      <c r="X1260" t="s">
        <v>29</v>
      </c>
      <c r="Y1260" t="s">
        <v>29</v>
      </c>
      <c r="Z1260" t="s">
        <v>29</v>
      </c>
      <c r="AA1260" t="s">
        <v>30</v>
      </c>
      <c r="AB1260" t="s">
        <v>32</v>
      </c>
    </row>
    <row r="1261" spans="1:28" outlineLevel="1" x14ac:dyDescent="0.45">
      <c r="A1261">
        <v>8869659007</v>
      </c>
      <c r="B1261" s="1">
        <v>44345</v>
      </c>
      <c r="C1261" t="s">
        <v>4625</v>
      </c>
      <c r="D1261" t="s">
        <v>4626</v>
      </c>
      <c r="E1261" t="s">
        <v>160</v>
      </c>
      <c r="F1261" t="s">
        <v>5651</v>
      </c>
      <c r="G1261" t="s">
        <v>5666</v>
      </c>
      <c r="H1261" s="9">
        <v>186953</v>
      </c>
      <c r="J1261" t="s">
        <v>28</v>
      </c>
      <c r="K1261" t="s">
        <v>30</v>
      </c>
      <c r="L1261" t="s">
        <v>161</v>
      </c>
      <c r="M1261" t="s">
        <v>29</v>
      </c>
      <c r="N1261" t="s">
        <v>30</v>
      </c>
      <c r="O1261" t="s">
        <v>30</v>
      </c>
      <c r="P1261" t="s">
        <v>30</v>
      </c>
      <c r="Q1261" t="s">
        <v>30</v>
      </c>
      <c r="R1261" t="s">
        <v>30</v>
      </c>
      <c r="S1261" t="s">
        <v>29</v>
      </c>
      <c r="T1261" t="s">
        <v>30</v>
      </c>
      <c r="U1261" t="s">
        <v>30</v>
      </c>
      <c r="V1261" t="s">
        <v>30</v>
      </c>
      <c r="W1261" t="s">
        <v>31</v>
      </c>
      <c r="X1261" t="s">
        <v>30</v>
      </c>
      <c r="Y1261" t="s">
        <v>29</v>
      </c>
      <c r="Z1261" t="s">
        <v>29</v>
      </c>
      <c r="AA1261" t="s">
        <v>29</v>
      </c>
      <c r="AB1261" t="s">
        <v>43</v>
      </c>
    </row>
    <row r="1262" spans="1:28" outlineLevel="1" x14ac:dyDescent="0.45">
      <c r="A1262">
        <v>2367409005</v>
      </c>
      <c r="B1262" s="1">
        <v>44331</v>
      </c>
      <c r="C1262" t="s">
        <v>1020</v>
      </c>
      <c r="D1262" t="s">
        <v>1021</v>
      </c>
      <c r="E1262" t="s">
        <v>160</v>
      </c>
      <c r="F1262" t="s">
        <v>5651</v>
      </c>
      <c r="G1262" t="s">
        <v>5717</v>
      </c>
      <c r="H1262" s="9">
        <v>166364.68</v>
      </c>
      <c r="J1262" t="s">
        <v>28</v>
      </c>
      <c r="K1262" t="s">
        <v>29</v>
      </c>
      <c r="L1262" t="s">
        <v>161</v>
      </c>
      <c r="M1262" t="s">
        <v>29</v>
      </c>
      <c r="N1262" t="s">
        <v>29</v>
      </c>
      <c r="O1262" t="s">
        <v>29</v>
      </c>
      <c r="P1262" t="s">
        <v>30</v>
      </c>
      <c r="Q1262" t="s">
        <v>30</v>
      </c>
      <c r="R1262" t="s">
        <v>30</v>
      </c>
      <c r="S1262" t="s">
        <v>30</v>
      </c>
      <c r="T1262" t="s">
        <v>30</v>
      </c>
      <c r="U1262" t="s">
        <v>30</v>
      </c>
      <c r="V1262" t="s">
        <v>30</v>
      </c>
      <c r="W1262" t="s">
        <v>31</v>
      </c>
      <c r="X1262" t="s">
        <v>29</v>
      </c>
      <c r="Y1262" t="s">
        <v>29</v>
      </c>
      <c r="Z1262" t="s">
        <v>29</v>
      </c>
      <c r="AA1262" t="s">
        <v>30</v>
      </c>
      <c r="AB1262" t="s">
        <v>32</v>
      </c>
    </row>
    <row r="1263" spans="1:28" outlineLevel="1" x14ac:dyDescent="0.45">
      <c r="A1263">
        <v>9928399007</v>
      </c>
      <c r="B1263" s="1">
        <v>44351</v>
      </c>
      <c r="C1263" t="s">
        <v>5494</v>
      </c>
      <c r="D1263" t="s">
        <v>5495</v>
      </c>
      <c r="E1263" t="s">
        <v>160</v>
      </c>
      <c r="F1263" t="s">
        <v>5651</v>
      </c>
      <c r="G1263" t="s">
        <v>5666</v>
      </c>
      <c r="H1263" s="9">
        <v>150386</v>
      </c>
      <c r="J1263" t="s">
        <v>28</v>
      </c>
      <c r="K1263" t="s">
        <v>30</v>
      </c>
      <c r="L1263" t="s">
        <v>161</v>
      </c>
      <c r="M1263" t="s">
        <v>29</v>
      </c>
      <c r="N1263" t="s">
        <v>30</v>
      </c>
      <c r="O1263" t="s">
        <v>29</v>
      </c>
      <c r="P1263" t="s">
        <v>30</v>
      </c>
      <c r="Q1263" t="s">
        <v>30</v>
      </c>
      <c r="R1263" t="s">
        <v>30</v>
      </c>
      <c r="S1263" t="s">
        <v>30</v>
      </c>
      <c r="T1263" t="s">
        <v>30</v>
      </c>
      <c r="U1263" t="s">
        <v>30</v>
      </c>
      <c r="V1263" t="s">
        <v>30</v>
      </c>
      <c r="W1263" t="s">
        <v>31</v>
      </c>
      <c r="X1263" t="s">
        <v>30</v>
      </c>
      <c r="Y1263" t="s">
        <v>29</v>
      </c>
      <c r="Z1263" t="s">
        <v>29</v>
      </c>
      <c r="AA1263" t="s">
        <v>29</v>
      </c>
      <c r="AB1263" t="s">
        <v>48</v>
      </c>
    </row>
    <row r="1264" spans="1:28" outlineLevel="1" x14ac:dyDescent="0.45">
      <c r="A1264">
        <v>4892759002</v>
      </c>
      <c r="B1264" s="1">
        <v>44336</v>
      </c>
      <c r="C1264" t="s">
        <v>2002</v>
      </c>
      <c r="D1264" t="s">
        <v>2003</v>
      </c>
      <c r="E1264" t="s">
        <v>160</v>
      </c>
      <c r="F1264" t="s">
        <v>5651</v>
      </c>
      <c r="G1264" t="s">
        <v>5666</v>
      </c>
      <c r="H1264" s="9">
        <v>146170</v>
      </c>
      <c r="J1264" t="s">
        <v>28</v>
      </c>
      <c r="K1264" t="s">
        <v>30</v>
      </c>
      <c r="L1264" t="s">
        <v>161</v>
      </c>
      <c r="M1264" t="s">
        <v>29</v>
      </c>
      <c r="N1264" t="s">
        <v>30</v>
      </c>
      <c r="O1264" t="s">
        <v>29</v>
      </c>
      <c r="P1264" t="s">
        <v>30</v>
      </c>
      <c r="Q1264" t="s">
        <v>30</v>
      </c>
      <c r="R1264" t="s">
        <v>30</v>
      </c>
      <c r="S1264" t="s">
        <v>30</v>
      </c>
      <c r="T1264" t="s">
        <v>30</v>
      </c>
      <c r="U1264" t="s">
        <v>30</v>
      </c>
      <c r="V1264" t="s">
        <v>30</v>
      </c>
      <c r="W1264" t="s">
        <v>33</v>
      </c>
      <c r="X1264" t="s">
        <v>30</v>
      </c>
      <c r="Y1264" t="s">
        <v>29</v>
      </c>
      <c r="Z1264" t="s">
        <v>30</v>
      </c>
      <c r="AA1264" t="s">
        <v>29</v>
      </c>
      <c r="AB1264" t="s">
        <v>45</v>
      </c>
    </row>
    <row r="1265" spans="1:28" outlineLevel="1" x14ac:dyDescent="0.45">
      <c r="A1265">
        <v>8878319001</v>
      </c>
      <c r="B1265" s="1">
        <v>44345</v>
      </c>
      <c r="C1265" t="s">
        <v>4687</v>
      </c>
      <c r="D1265" t="s">
        <v>4688</v>
      </c>
      <c r="E1265" t="s">
        <v>160</v>
      </c>
      <c r="F1265" t="s">
        <v>5651</v>
      </c>
      <c r="G1265" t="s">
        <v>5821</v>
      </c>
      <c r="H1265" s="9">
        <v>146147.16</v>
      </c>
      <c r="J1265" t="s">
        <v>28</v>
      </c>
      <c r="K1265" t="s">
        <v>30</v>
      </c>
      <c r="L1265" t="s">
        <v>161</v>
      </c>
      <c r="M1265" t="s">
        <v>30</v>
      </c>
      <c r="N1265" t="s">
        <v>30</v>
      </c>
      <c r="O1265" t="s">
        <v>30</v>
      </c>
      <c r="P1265" t="s">
        <v>30</v>
      </c>
      <c r="Q1265" t="s">
        <v>30</v>
      </c>
      <c r="R1265" t="s">
        <v>30</v>
      </c>
      <c r="S1265" t="s">
        <v>30</v>
      </c>
      <c r="T1265" t="s">
        <v>30</v>
      </c>
      <c r="U1265" t="s">
        <v>30</v>
      </c>
      <c r="V1265" t="s">
        <v>30</v>
      </c>
      <c r="W1265" t="s">
        <v>31</v>
      </c>
      <c r="X1265" t="s">
        <v>29</v>
      </c>
      <c r="Y1265" t="s">
        <v>29</v>
      </c>
      <c r="Z1265" t="s">
        <v>29</v>
      </c>
      <c r="AA1265" t="s">
        <v>29</v>
      </c>
      <c r="AB1265" t="s">
        <v>232</v>
      </c>
    </row>
    <row r="1266" spans="1:28" outlineLevel="1" x14ac:dyDescent="0.45">
      <c r="A1266">
        <v>8031369010</v>
      </c>
      <c r="B1266" s="1">
        <v>44342</v>
      </c>
      <c r="C1266" t="s">
        <v>4161</v>
      </c>
      <c r="D1266" t="s">
        <v>734</v>
      </c>
      <c r="E1266" t="s">
        <v>160</v>
      </c>
      <c r="F1266" t="s">
        <v>5651</v>
      </c>
      <c r="G1266" t="s">
        <v>5666</v>
      </c>
      <c r="H1266" s="9">
        <v>142973</v>
      </c>
      <c r="J1266" t="s">
        <v>28</v>
      </c>
      <c r="K1266" t="s">
        <v>30</v>
      </c>
      <c r="L1266" t="s">
        <v>161</v>
      </c>
      <c r="M1266" t="s">
        <v>30</v>
      </c>
      <c r="N1266" t="s">
        <v>30</v>
      </c>
      <c r="O1266" t="s">
        <v>29</v>
      </c>
      <c r="P1266" t="s">
        <v>30</v>
      </c>
      <c r="Q1266" t="s">
        <v>30</v>
      </c>
      <c r="R1266" t="s">
        <v>30</v>
      </c>
      <c r="S1266" t="s">
        <v>30</v>
      </c>
      <c r="T1266" t="s">
        <v>30</v>
      </c>
      <c r="U1266" t="s">
        <v>30</v>
      </c>
      <c r="V1266" t="s">
        <v>30</v>
      </c>
      <c r="W1266" t="s">
        <v>40</v>
      </c>
      <c r="X1266" t="s">
        <v>30</v>
      </c>
      <c r="Y1266" t="s">
        <v>30</v>
      </c>
      <c r="Z1266" t="s">
        <v>29</v>
      </c>
      <c r="AA1266" t="s">
        <v>29</v>
      </c>
      <c r="AB1266" t="s">
        <v>72</v>
      </c>
    </row>
    <row r="1267" spans="1:28" outlineLevel="1" x14ac:dyDescent="0.45">
      <c r="A1267">
        <v>8840789007</v>
      </c>
      <c r="B1267" s="1">
        <v>44345</v>
      </c>
      <c r="C1267" t="s">
        <v>4441</v>
      </c>
      <c r="D1267" t="s">
        <v>4442</v>
      </c>
      <c r="E1267" t="s">
        <v>160</v>
      </c>
      <c r="F1267" t="s">
        <v>5651</v>
      </c>
      <c r="G1267" t="s">
        <v>5717</v>
      </c>
      <c r="H1267" s="9">
        <v>140437</v>
      </c>
      <c r="J1267" t="s">
        <v>28</v>
      </c>
      <c r="K1267" t="s">
        <v>29</v>
      </c>
      <c r="L1267" t="s">
        <v>161</v>
      </c>
      <c r="M1267" t="s">
        <v>30</v>
      </c>
      <c r="N1267" t="s">
        <v>30</v>
      </c>
      <c r="O1267" t="s">
        <v>30</v>
      </c>
      <c r="P1267" t="s">
        <v>30</v>
      </c>
      <c r="Q1267" t="s">
        <v>30</v>
      </c>
      <c r="R1267" t="s">
        <v>30</v>
      </c>
      <c r="S1267" t="s">
        <v>30</v>
      </c>
      <c r="T1267" t="s">
        <v>30</v>
      </c>
      <c r="U1267" t="s">
        <v>30</v>
      </c>
      <c r="V1267" t="s">
        <v>30</v>
      </c>
      <c r="W1267" t="s">
        <v>40</v>
      </c>
      <c r="X1267" t="s">
        <v>29</v>
      </c>
      <c r="Y1267" t="s">
        <v>29</v>
      </c>
      <c r="Z1267" t="s">
        <v>29</v>
      </c>
      <c r="AA1267" t="s">
        <v>29</v>
      </c>
      <c r="AB1267" t="s">
        <v>32</v>
      </c>
    </row>
    <row r="1268" spans="1:28" outlineLevel="1" x14ac:dyDescent="0.45">
      <c r="A1268">
        <v>2221239010</v>
      </c>
      <c r="B1268" s="1">
        <v>44330</v>
      </c>
      <c r="C1268" t="s">
        <v>662</v>
      </c>
      <c r="D1268" t="s">
        <v>663</v>
      </c>
      <c r="E1268" t="s">
        <v>160</v>
      </c>
      <c r="F1268" t="s">
        <v>5651</v>
      </c>
      <c r="G1268" t="s">
        <v>5767</v>
      </c>
      <c r="H1268" s="9">
        <v>140277</v>
      </c>
      <c r="J1268" t="s">
        <v>28</v>
      </c>
      <c r="K1268" t="s">
        <v>30</v>
      </c>
      <c r="L1268" t="s">
        <v>161</v>
      </c>
      <c r="M1268" t="s">
        <v>30</v>
      </c>
      <c r="N1268" t="s">
        <v>30</v>
      </c>
      <c r="O1268" t="s">
        <v>30</v>
      </c>
      <c r="P1268" t="s">
        <v>30</v>
      </c>
      <c r="Q1268" t="s">
        <v>30</v>
      </c>
      <c r="R1268" t="s">
        <v>30</v>
      </c>
      <c r="S1268" t="s">
        <v>30</v>
      </c>
      <c r="T1268" t="s">
        <v>30</v>
      </c>
      <c r="U1268" t="s">
        <v>30</v>
      </c>
      <c r="V1268" t="s">
        <v>30</v>
      </c>
      <c r="W1268" t="s">
        <v>31</v>
      </c>
      <c r="X1268" t="s">
        <v>30</v>
      </c>
      <c r="Y1268" t="s">
        <v>29</v>
      </c>
      <c r="Z1268" t="s">
        <v>29</v>
      </c>
      <c r="AA1268" t="s">
        <v>30</v>
      </c>
      <c r="AB1268" t="s">
        <v>32</v>
      </c>
    </row>
    <row r="1269" spans="1:28" outlineLevel="1" x14ac:dyDescent="0.45">
      <c r="A1269">
        <v>7568819009</v>
      </c>
      <c r="B1269" s="1">
        <v>44341</v>
      </c>
      <c r="C1269" t="s">
        <v>3219</v>
      </c>
      <c r="D1269" t="s">
        <v>3220</v>
      </c>
      <c r="E1269" t="s">
        <v>160</v>
      </c>
      <c r="F1269" t="s">
        <v>5651</v>
      </c>
      <c r="G1269" t="s">
        <v>5703</v>
      </c>
      <c r="H1269" s="9">
        <v>138485</v>
      </c>
      <c r="J1269" t="s">
        <v>28</v>
      </c>
      <c r="K1269" t="s">
        <v>29</v>
      </c>
      <c r="L1269" t="s">
        <v>161</v>
      </c>
      <c r="M1269" t="s">
        <v>30</v>
      </c>
      <c r="N1269" t="s">
        <v>29</v>
      </c>
      <c r="O1269" t="s">
        <v>30</v>
      </c>
      <c r="P1269" t="s">
        <v>30</v>
      </c>
      <c r="Q1269" t="s">
        <v>30</v>
      </c>
      <c r="R1269" t="s">
        <v>30</v>
      </c>
      <c r="S1269" t="s">
        <v>30</v>
      </c>
      <c r="T1269" t="s">
        <v>30</v>
      </c>
      <c r="U1269" t="s">
        <v>30</v>
      </c>
      <c r="V1269" t="s">
        <v>30</v>
      </c>
      <c r="W1269" t="s">
        <v>40</v>
      </c>
      <c r="X1269" t="s">
        <v>29</v>
      </c>
      <c r="Y1269" t="s">
        <v>30</v>
      </c>
      <c r="Z1269" t="s">
        <v>29</v>
      </c>
      <c r="AA1269" t="s">
        <v>29</v>
      </c>
      <c r="AB1269" t="s">
        <v>32</v>
      </c>
    </row>
    <row r="1270" spans="1:28" outlineLevel="1" x14ac:dyDescent="0.45">
      <c r="A1270">
        <v>2367319002</v>
      </c>
      <c r="B1270" s="1">
        <v>44331</v>
      </c>
      <c r="C1270" t="s">
        <v>1018</v>
      </c>
      <c r="D1270" t="s">
        <v>1019</v>
      </c>
      <c r="E1270" t="s">
        <v>160</v>
      </c>
      <c r="F1270" t="s">
        <v>5651</v>
      </c>
      <c r="G1270" t="s">
        <v>5798</v>
      </c>
      <c r="H1270" s="9">
        <v>138280</v>
      </c>
      <c r="J1270" t="s">
        <v>28</v>
      </c>
      <c r="K1270" t="s">
        <v>30</v>
      </c>
      <c r="L1270" t="s">
        <v>161</v>
      </c>
      <c r="M1270" t="s">
        <v>29</v>
      </c>
      <c r="N1270" t="s">
        <v>30</v>
      </c>
      <c r="O1270" t="s">
        <v>30</v>
      </c>
      <c r="P1270" t="s">
        <v>30</v>
      </c>
      <c r="Q1270" t="s">
        <v>30</v>
      </c>
      <c r="R1270" t="s">
        <v>30</v>
      </c>
      <c r="S1270" t="s">
        <v>30</v>
      </c>
      <c r="T1270" t="s">
        <v>30</v>
      </c>
      <c r="U1270" t="s">
        <v>30</v>
      </c>
      <c r="V1270" t="s">
        <v>30</v>
      </c>
      <c r="W1270" t="s">
        <v>40</v>
      </c>
      <c r="X1270" t="s">
        <v>29</v>
      </c>
      <c r="Y1270" t="s">
        <v>30</v>
      </c>
      <c r="Z1270" t="s">
        <v>29</v>
      </c>
      <c r="AA1270" t="s">
        <v>29</v>
      </c>
      <c r="AB1270" t="s">
        <v>32</v>
      </c>
    </row>
    <row r="1271" spans="1:28" outlineLevel="1" x14ac:dyDescent="0.45">
      <c r="A1271">
        <v>7881908905</v>
      </c>
      <c r="B1271" s="1">
        <v>44327</v>
      </c>
      <c r="C1271" t="s">
        <v>3903</v>
      </c>
      <c r="D1271" t="s">
        <v>3904</v>
      </c>
      <c r="E1271" t="s">
        <v>160</v>
      </c>
      <c r="F1271" t="s">
        <v>5651</v>
      </c>
      <c r="G1271" t="s">
        <v>5717</v>
      </c>
      <c r="H1271" s="9">
        <v>137601</v>
      </c>
      <c r="J1271" t="s">
        <v>28</v>
      </c>
      <c r="K1271" t="s">
        <v>29</v>
      </c>
      <c r="L1271" t="s">
        <v>161</v>
      </c>
      <c r="M1271" t="s">
        <v>29</v>
      </c>
      <c r="N1271" t="s">
        <v>30</v>
      </c>
      <c r="O1271" t="s">
        <v>29</v>
      </c>
      <c r="P1271" t="s">
        <v>30</v>
      </c>
      <c r="Q1271" t="s">
        <v>30</v>
      </c>
      <c r="R1271" t="s">
        <v>30</v>
      </c>
      <c r="S1271" t="s">
        <v>30</v>
      </c>
      <c r="T1271" t="s">
        <v>30</v>
      </c>
      <c r="U1271" t="s">
        <v>30</v>
      </c>
      <c r="V1271" t="s">
        <v>30</v>
      </c>
      <c r="W1271" t="s">
        <v>40</v>
      </c>
      <c r="X1271" t="s">
        <v>29</v>
      </c>
      <c r="Y1271" t="s">
        <v>29</v>
      </c>
      <c r="Z1271" t="s">
        <v>29</v>
      </c>
      <c r="AA1271" t="s">
        <v>30</v>
      </c>
      <c r="AB1271" t="s">
        <v>32</v>
      </c>
    </row>
    <row r="1272" spans="1:28" outlineLevel="1" x14ac:dyDescent="0.45">
      <c r="A1272">
        <v>7562868909</v>
      </c>
      <c r="B1272" s="1">
        <v>44323</v>
      </c>
      <c r="C1272" t="s">
        <v>3152</v>
      </c>
      <c r="D1272" t="s">
        <v>3153</v>
      </c>
      <c r="E1272" t="s">
        <v>160</v>
      </c>
      <c r="F1272" t="s">
        <v>5651</v>
      </c>
      <c r="G1272" t="s">
        <v>5798</v>
      </c>
      <c r="H1272" s="9">
        <v>132284</v>
      </c>
      <c r="J1272" t="s">
        <v>28</v>
      </c>
      <c r="K1272" t="s">
        <v>29</v>
      </c>
      <c r="L1272" t="s">
        <v>161</v>
      </c>
      <c r="M1272" t="s">
        <v>29</v>
      </c>
      <c r="N1272" t="s">
        <v>30</v>
      </c>
      <c r="O1272" t="s">
        <v>29</v>
      </c>
      <c r="P1272" t="s">
        <v>30</v>
      </c>
      <c r="Q1272" t="s">
        <v>30</v>
      </c>
      <c r="R1272" t="s">
        <v>30</v>
      </c>
      <c r="S1272" t="s">
        <v>30</v>
      </c>
      <c r="T1272" t="s">
        <v>30</v>
      </c>
      <c r="U1272" t="s">
        <v>30</v>
      </c>
      <c r="V1272" t="s">
        <v>30</v>
      </c>
      <c r="W1272" t="s">
        <v>40</v>
      </c>
      <c r="X1272" t="s">
        <v>29</v>
      </c>
      <c r="Y1272" t="s">
        <v>29</v>
      </c>
      <c r="Z1272" t="s">
        <v>29</v>
      </c>
      <c r="AA1272" t="s">
        <v>30</v>
      </c>
      <c r="AB1272" t="s">
        <v>32</v>
      </c>
    </row>
    <row r="1273" spans="1:28" outlineLevel="1" x14ac:dyDescent="0.45">
      <c r="A1273">
        <v>8924039002</v>
      </c>
      <c r="B1273" s="1">
        <v>44345</v>
      </c>
      <c r="C1273" t="s">
        <v>4863</v>
      </c>
      <c r="D1273" t="s">
        <v>4864</v>
      </c>
      <c r="E1273" t="s">
        <v>160</v>
      </c>
      <c r="F1273" t="s">
        <v>5651</v>
      </c>
      <c r="G1273" t="s">
        <v>5747</v>
      </c>
      <c r="H1273" s="9">
        <v>131293</v>
      </c>
      <c r="J1273" t="s">
        <v>28</v>
      </c>
      <c r="K1273" t="s">
        <v>29</v>
      </c>
      <c r="L1273" t="s">
        <v>161</v>
      </c>
      <c r="M1273" t="s">
        <v>30</v>
      </c>
      <c r="N1273" t="s">
        <v>30</v>
      </c>
      <c r="O1273" t="s">
        <v>30</v>
      </c>
      <c r="P1273" t="s">
        <v>30</v>
      </c>
      <c r="Q1273" t="s">
        <v>30</v>
      </c>
      <c r="R1273" t="s">
        <v>30</v>
      </c>
      <c r="S1273" t="s">
        <v>30</v>
      </c>
      <c r="T1273" t="s">
        <v>30</v>
      </c>
      <c r="U1273" t="s">
        <v>30</v>
      </c>
      <c r="V1273" t="s">
        <v>30</v>
      </c>
      <c r="W1273" t="s">
        <v>40</v>
      </c>
      <c r="X1273" t="s">
        <v>29</v>
      </c>
      <c r="Y1273" t="s">
        <v>29</v>
      </c>
      <c r="Z1273" t="s">
        <v>29</v>
      </c>
      <c r="AA1273" t="s">
        <v>29</v>
      </c>
      <c r="AB1273" t="s">
        <v>32</v>
      </c>
    </row>
    <row r="1274" spans="1:28" outlineLevel="1" x14ac:dyDescent="0.45">
      <c r="A1274">
        <v>7530438904</v>
      </c>
      <c r="B1274" s="1">
        <v>44323</v>
      </c>
      <c r="C1274" t="s">
        <v>2770</v>
      </c>
      <c r="D1274" t="s">
        <v>2771</v>
      </c>
      <c r="E1274" t="s">
        <v>160</v>
      </c>
      <c r="F1274" t="s">
        <v>5651</v>
      </c>
      <c r="G1274" t="s">
        <v>5747</v>
      </c>
      <c r="H1274" s="9">
        <v>121659</v>
      </c>
      <c r="J1274" t="s">
        <v>28</v>
      </c>
      <c r="K1274" t="s">
        <v>29</v>
      </c>
      <c r="L1274" t="s">
        <v>161</v>
      </c>
      <c r="M1274" t="s">
        <v>29</v>
      </c>
      <c r="N1274" t="s">
        <v>29</v>
      </c>
      <c r="O1274" t="s">
        <v>29</v>
      </c>
      <c r="P1274" t="s">
        <v>29</v>
      </c>
      <c r="Q1274" t="s">
        <v>29</v>
      </c>
      <c r="R1274" t="s">
        <v>30</v>
      </c>
      <c r="S1274" t="s">
        <v>30</v>
      </c>
      <c r="T1274" t="s">
        <v>30</v>
      </c>
      <c r="U1274" t="s">
        <v>29</v>
      </c>
      <c r="V1274" t="s">
        <v>30</v>
      </c>
      <c r="W1274" t="s">
        <v>31</v>
      </c>
      <c r="X1274" t="s">
        <v>29</v>
      </c>
      <c r="Y1274" t="s">
        <v>30</v>
      </c>
      <c r="Z1274" t="s">
        <v>29</v>
      </c>
      <c r="AA1274" t="s">
        <v>29</v>
      </c>
      <c r="AB1274" t="s">
        <v>32</v>
      </c>
    </row>
    <row r="1275" spans="1:28" outlineLevel="1" x14ac:dyDescent="0.45">
      <c r="A1275">
        <v>8990599004</v>
      </c>
      <c r="B1275" s="1">
        <v>44345</v>
      </c>
      <c r="C1275" t="s">
        <v>5179</v>
      </c>
      <c r="D1275" t="s">
        <v>5180</v>
      </c>
      <c r="E1275" t="s">
        <v>160</v>
      </c>
      <c r="F1275" t="s">
        <v>5651</v>
      </c>
      <c r="G1275" t="s">
        <v>5666</v>
      </c>
      <c r="H1275" s="9">
        <v>118087</v>
      </c>
      <c r="J1275" t="s">
        <v>28</v>
      </c>
      <c r="K1275" t="s">
        <v>30</v>
      </c>
      <c r="L1275" t="s">
        <v>161</v>
      </c>
      <c r="M1275" t="s">
        <v>29</v>
      </c>
      <c r="N1275" t="s">
        <v>29</v>
      </c>
      <c r="O1275" t="s">
        <v>29</v>
      </c>
      <c r="P1275" t="s">
        <v>30</v>
      </c>
      <c r="Q1275" t="s">
        <v>29</v>
      </c>
      <c r="R1275" t="s">
        <v>29</v>
      </c>
      <c r="S1275" t="s">
        <v>30</v>
      </c>
      <c r="T1275" t="s">
        <v>30</v>
      </c>
      <c r="U1275" t="s">
        <v>29</v>
      </c>
      <c r="V1275" t="s">
        <v>30</v>
      </c>
      <c r="W1275" t="s">
        <v>31</v>
      </c>
      <c r="X1275" t="s">
        <v>30</v>
      </c>
      <c r="Y1275" t="s">
        <v>29</v>
      </c>
      <c r="Z1275" t="s">
        <v>29</v>
      </c>
      <c r="AA1275" t="s">
        <v>29</v>
      </c>
      <c r="AB1275" t="s">
        <v>48</v>
      </c>
    </row>
    <row r="1276" spans="1:28" outlineLevel="1" x14ac:dyDescent="0.45">
      <c r="A1276">
        <v>7911808901</v>
      </c>
      <c r="B1276" s="1">
        <v>44327</v>
      </c>
      <c r="C1276" t="s">
        <v>4074</v>
      </c>
      <c r="D1276" t="s">
        <v>4075</v>
      </c>
      <c r="E1276" t="s">
        <v>160</v>
      </c>
      <c r="F1276" t="s">
        <v>5651</v>
      </c>
      <c r="G1276" t="s">
        <v>5821</v>
      </c>
      <c r="H1276" s="9">
        <v>117543.87</v>
      </c>
      <c r="J1276" t="s">
        <v>28</v>
      </c>
      <c r="K1276" t="s">
        <v>30</v>
      </c>
      <c r="L1276" t="s">
        <v>161</v>
      </c>
      <c r="M1276" t="s">
        <v>29</v>
      </c>
      <c r="N1276" t="s">
        <v>30</v>
      </c>
      <c r="O1276" t="s">
        <v>30</v>
      </c>
      <c r="P1276" t="s">
        <v>30</v>
      </c>
      <c r="Q1276" t="s">
        <v>30</v>
      </c>
      <c r="R1276" t="s">
        <v>30</v>
      </c>
      <c r="S1276" t="s">
        <v>30</v>
      </c>
      <c r="T1276" t="s">
        <v>30</v>
      </c>
      <c r="U1276" t="s">
        <v>30</v>
      </c>
      <c r="V1276" t="s">
        <v>30</v>
      </c>
      <c r="W1276" t="s">
        <v>60</v>
      </c>
      <c r="X1276" t="s">
        <v>29</v>
      </c>
      <c r="Y1276" t="s">
        <v>30</v>
      </c>
      <c r="Z1276" t="s">
        <v>29</v>
      </c>
      <c r="AA1276" t="s">
        <v>29</v>
      </c>
      <c r="AB1276" t="s">
        <v>291</v>
      </c>
    </row>
    <row r="1277" spans="1:28" outlineLevel="1" x14ac:dyDescent="0.45">
      <c r="A1277">
        <v>7549909006</v>
      </c>
      <c r="B1277" s="1">
        <v>44341</v>
      </c>
      <c r="C1277" t="s">
        <v>3003</v>
      </c>
      <c r="D1277" t="s">
        <v>3004</v>
      </c>
      <c r="E1277" t="s">
        <v>160</v>
      </c>
      <c r="F1277" t="s">
        <v>5651</v>
      </c>
      <c r="G1277" t="s">
        <v>5717</v>
      </c>
      <c r="H1277" s="9">
        <v>117037.46</v>
      </c>
      <c r="J1277" t="s">
        <v>28</v>
      </c>
      <c r="K1277" t="s">
        <v>29</v>
      </c>
      <c r="L1277" t="s">
        <v>161</v>
      </c>
      <c r="M1277" t="s">
        <v>29</v>
      </c>
      <c r="N1277" t="s">
        <v>30</v>
      </c>
      <c r="O1277" t="s">
        <v>29</v>
      </c>
      <c r="P1277" t="s">
        <v>30</v>
      </c>
      <c r="Q1277" t="s">
        <v>30</v>
      </c>
      <c r="R1277" t="s">
        <v>30</v>
      </c>
      <c r="S1277" t="s">
        <v>30</v>
      </c>
      <c r="T1277" t="s">
        <v>30</v>
      </c>
      <c r="U1277" t="s">
        <v>30</v>
      </c>
      <c r="V1277" t="s">
        <v>30</v>
      </c>
      <c r="W1277" t="s">
        <v>40</v>
      </c>
      <c r="X1277" t="s">
        <v>29</v>
      </c>
      <c r="Y1277" t="s">
        <v>29</v>
      </c>
      <c r="Z1277" t="s">
        <v>29</v>
      </c>
      <c r="AA1277" t="s">
        <v>30</v>
      </c>
      <c r="AB1277" t="s">
        <v>32</v>
      </c>
    </row>
    <row r="1278" spans="1:28" outlineLevel="1" x14ac:dyDescent="0.45">
      <c r="A1278">
        <v>7614808905</v>
      </c>
      <c r="B1278" s="1">
        <v>44323</v>
      </c>
      <c r="C1278" t="s">
        <v>3487</v>
      </c>
      <c r="D1278" t="s">
        <v>3488</v>
      </c>
      <c r="E1278" t="s">
        <v>160</v>
      </c>
      <c r="F1278" t="s">
        <v>5651</v>
      </c>
      <c r="G1278" t="s">
        <v>5798</v>
      </c>
      <c r="H1278" s="9">
        <v>114655</v>
      </c>
      <c r="J1278" t="s">
        <v>28</v>
      </c>
      <c r="K1278" t="s">
        <v>30</v>
      </c>
      <c r="L1278" t="s">
        <v>161</v>
      </c>
      <c r="M1278" t="s">
        <v>29</v>
      </c>
      <c r="N1278" t="s">
        <v>30</v>
      </c>
      <c r="O1278" t="s">
        <v>29</v>
      </c>
      <c r="P1278" t="s">
        <v>30</v>
      </c>
      <c r="Q1278" t="s">
        <v>30</v>
      </c>
      <c r="R1278" t="s">
        <v>30</v>
      </c>
      <c r="S1278" t="s">
        <v>30</v>
      </c>
      <c r="T1278" t="s">
        <v>30</v>
      </c>
      <c r="U1278" t="s">
        <v>30</v>
      </c>
      <c r="V1278" t="s">
        <v>30</v>
      </c>
      <c r="W1278" t="s">
        <v>40</v>
      </c>
      <c r="X1278" t="s">
        <v>29</v>
      </c>
      <c r="Y1278" t="s">
        <v>30</v>
      </c>
      <c r="Z1278" t="s">
        <v>29</v>
      </c>
      <c r="AA1278" t="s">
        <v>30</v>
      </c>
      <c r="AB1278" t="s">
        <v>32</v>
      </c>
    </row>
    <row r="1279" spans="1:28" outlineLevel="1" x14ac:dyDescent="0.45">
      <c r="A1279">
        <v>7549009007</v>
      </c>
      <c r="B1279" s="1">
        <v>44341</v>
      </c>
      <c r="C1279" t="s">
        <v>2987</v>
      </c>
      <c r="D1279" t="s">
        <v>2988</v>
      </c>
      <c r="E1279" t="s">
        <v>160</v>
      </c>
      <c r="F1279" t="s">
        <v>5651</v>
      </c>
      <c r="G1279" t="s">
        <v>5821</v>
      </c>
      <c r="H1279" s="9">
        <v>114068.95</v>
      </c>
      <c r="J1279" t="s">
        <v>28</v>
      </c>
      <c r="K1279" t="s">
        <v>29</v>
      </c>
      <c r="L1279" t="s">
        <v>161</v>
      </c>
      <c r="M1279" t="s">
        <v>29</v>
      </c>
      <c r="N1279" t="s">
        <v>29</v>
      </c>
      <c r="O1279" t="s">
        <v>29</v>
      </c>
      <c r="P1279" t="s">
        <v>30</v>
      </c>
      <c r="Q1279" t="s">
        <v>29</v>
      </c>
      <c r="R1279" t="s">
        <v>30</v>
      </c>
      <c r="S1279" t="s">
        <v>30</v>
      </c>
      <c r="T1279" t="s">
        <v>29</v>
      </c>
      <c r="U1279" t="s">
        <v>29</v>
      </c>
      <c r="V1279" t="s">
        <v>30</v>
      </c>
      <c r="W1279" t="s">
        <v>31</v>
      </c>
      <c r="X1279" t="s">
        <v>29</v>
      </c>
      <c r="Y1279" t="s">
        <v>30</v>
      </c>
      <c r="Z1279" t="s">
        <v>29</v>
      </c>
      <c r="AA1279" t="s">
        <v>29</v>
      </c>
      <c r="AB1279" t="s">
        <v>32</v>
      </c>
    </row>
    <row r="1280" spans="1:28" outlineLevel="1" x14ac:dyDescent="0.45">
      <c r="A1280">
        <v>8982889008</v>
      </c>
      <c r="B1280" s="1">
        <v>44345</v>
      </c>
      <c r="C1280" t="s">
        <v>5146</v>
      </c>
      <c r="D1280" t="s">
        <v>5147</v>
      </c>
      <c r="E1280" t="s">
        <v>160</v>
      </c>
      <c r="F1280" t="s">
        <v>5651</v>
      </c>
      <c r="G1280" t="s">
        <v>5798</v>
      </c>
      <c r="H1280" s="9">
        <v>99958</v>
      </c>
      <c r="I1280" t="s">
        <v>35</v>
      </c>
      <c r="J1280" t="s">
        <v>28</v>
      </c>
      <c r="K1280" t="s">
        <v>30</v>
      </c>
      <c r="L1280" t="s">
        <v>161</v>
      </c>
      <c r="M1280" t="s">
        <v>29</v>
      </c>
      <c r="N1280" t="s">
        <v>29</v>
      </c>
      <c r="O1280" t="s">
        <v>30</v>
      </c>
      <c r="P1280" t="s">
        <v>30</v>
      </c>
      <c r="Q1280" t="s">
        <v>29</v>
      </c>
      <c r="R1280" t="s">
        <v>30</v>
      </c>
      <c r="S1280" t="s">
        <v>30</v>
      </c>
      <c r="T1280" t="s">
        <v>30</v>
      </c>
      <c r="U1280" t="s">
        <v>30</v>
      </c>
      <c r="V1280" t="s">
        <v>30</v>
      </c>
      <c r="W1280" t="s">
        <v>40</v>
      </c>
      <c r="X1280" t="s">
        <v>29</v>
      </c>
      <c r="Y1280" t="s">
        <v>29</v>
      </c>
      <c r="Z1280" t="s">
        <v>29</v>
      </c>
      <c r="AA1280" t="s">
        <v>29</v>
      </c>
      <c r="AB1280" t="s">
        <v>32</v>
      </c>
    </row>
    <row r="1281" spans="1:28" outlineLevel="1" x14ac:dyDescent="0.45">
      <c r="A1281">
        <v>2719389006</v>
      </c>
      <c r="B1281" s="1">
        <v>44334</v>
      </c>
      <c r="C1281" t="s">
        <v>1416</v>
      </c>
      <c r="D1281" t="s">
        <v>1417</v>
      </c>
      <c r="E1281" t="s">
        <v>160</v>
      </c>
      <c r="F1281" t="s">
        <v>5651</v>
      </c>
      <c r="G1281" t="s">
        <v>5800</v>
      </c>
      <c r="H1281" s="9">
        <v>98858</v>
      </c>
      <c r="J1281" t="s">
        <v>28</v>
      </c>
      <c r="K1281" t="s">
        <v>29</v>
      </c>
      <c r="L1281" t="s">
        <v>161</v>
      </c>
      <c r="M1281" t="s">
        <v>30</v>
      </c>
      <c r="N1281" t="s">
        <v>29</v>
      </c>
      <c r="O1281" t="s">
        <v>29</v>
      </c>
      <c r="P1281" t="s">
        <v>30</v>
      </c>
      <c r="Q1281" t="s">
        <v>30</v>
      </c>
      <c r="R1281" t="s">
        <v>30</v>
      </c>
      <c r="S1281" t="s">
        <v>30</v>
      </c>
      <c r="T1281" t="s">
        <v>30</v>
      </c>
      <c r="U1281" t="s">
        <v>30</v>
      </c>
      <c r="V1281" t="s">
        <v>30</v>
      </c>
      <c r="W1281" t="s">
        <v>31</v>
      </c>
      <c r="X1281" t="s">
        <v>29</v>
      </c>
      <c r="Y1281" t="s">
        <v>29</v>
      </c>
      <c r="Z1281" t="s">
        <v>29</v>
      </c>
      <c r="AA1281" t="s">
        <v>30</v>
      </c>
      <c r="AB1281" t="s">
        <v>39</v>
      </c>
    </row>
    <row r="1282" spans="1:28" outlineLevel="1" x14ac:dyDescent="0.45">
      <c r="A1282">
        <v>7570969007</v>
      </c>
      <c r="B1282" s="1">
        <v>44341</v>
      </c>
      <c r="C1282" t="s">
        <v>3243</v>
      </c>
      <c r="D1282" t="s">
        <v>3244</v>
      </c>
      <c r="E1282" t="s">
        <v>160</v>
      </c>
      <c r="F1282" t="s">
        <v>5651</v>
      </c>
      <c r="G1282" t="s">
        <v>5821</v>
      </c>
      <c r="H1282" s="9">
        <v>97250.36</v>
      </c>
      <c r="J1282" t="s">
        <v>28</v>
      </c>
      <c r="K1282" t="s">
        <v>30</v>
      </c>
      <c r="L1282" t="s">
        <v>161</v>
      </c>
      <c r="M1282" t="s">
        <v>29</v>
      </c>
      <c r="N1282" t="s">
        <v>30</v>
      </c>
      <c r="O1282" t="s">
        <v>29</v>
      </c>
      <c r="P1282" t="s">
        <v>30</v>
      </c>
      <c r="Q1282" t="s">
        <v>30</v>
      </c>
      <c r="R1282" t="s">
        <v>30</v>
      </c>
      <c r="S1282" t="s">
        <v>30</v>
      </c>
      <c r="T1282" t="s">
        <v>30</v>
      </c>
      <c r="U1282" t="s">
        <v>30</v>
      </c>
      <c r="V1282" t="s">
        <v>30</v>
      </c>
      <c r="W1282" t="s">
        <v>40</v>
      </c>
      <c r="X1282" t="s">
        <v>29</v>
      </c>
      <c r="Y1282" t="s">
        <v>30</v>
      </c>
      <c r="Z1282" t="s">
        <v>29</v>
      </c>
      <c r="AA1282" t="s">
        <v>30</v>
      </c>
      <c r="AB1282" t="s">
        <v>73</v>
      </c>
    </row>
    <row r="1283" spans="1:28" outlineLevel="1" x14ac:dyDescent="0.45">
      <c r="A1283">
        <v>7670368909</v>
      </c>
      <c r="B1283" s="1">
        <v>44323</v>
      </c>
      <c r="C1283" t="s">
        <v>3804</v>
      </c>
      <c r="D1283" t="s">
        <v>3805</v>
      </c>
      <c r="E1283" t="s">
        <v>160</v>
      </c>
      <c r="F1283" t="s">
        <v>5651</v>
      </c>
      <c r="G1283" t="s">
        <v>5821</v>
      </c>
      <c r="H1283" s="9">
        <v>96580.64</v>
      </c>
      <c r="J1283" t="s">
        <v>28</v>
      </c>
      <c r="K1283" t="s">
        <v>30</v>
      </c>
      <c r="L1283" t="s">
        <v>161</v>
      </c>
      <c r="M1283" t="s">
        <v>29</v>
      </c>
      <c r="N1283" t="s">
        <v>29</v>
      </c>
      <c r="O1283" t="s">
        <v>29</v>
      </c>
      <c r="P1283" t="s">
        <v>30</v>
      </c>
      <c r="Q1283" t="s">
        <v>30</v>
      </c>
      <c r="R1283" t="s">
        <v>30</v>
      </c>
      <c r="S1283" t="s">
        <v>30</v>
      </c>
      <c r="T1283" t="s">
        <v>30</v>
      </c>
      <c r="U1283" t="s">
        <v>30</v>
      </c>
      <c r="V1283" t="s">
        <v>30</v>
      </c>
      <c r="W1283" t="s">
        <v>40</v>
      </c>
      <c r="X1283" t="s">
        <v>29</v>
      </c>
      <c r="Y1283" t="s">
        <v>29</v>
      </c>
      <c r="Z1283" t="s">
        <v>29</v>
      </c>
      <c r="AA1283" t="s">
        <v>30</v>
      </c>
      <c r="AB1283" t="s">
        <v>73</v>
      </c>
    </row>
    <row r="1284" spans="1:28" outlineLevel="1" x14ac:dyDescent="0.45">
      <c r="A1284">
        <v>2771969000</v>
      </c>
      <c r="B1284" s="1">
        <v>44334</v>
      </c>
      <c r="C1284" t="s">
        <v>1657</v>
      </c>
      <c r="D1284" t="s">
        <v>1658</v>
      </c>
      <c r="E1284" t="s">
        <v>160</v>
      </c>
      <c r="F1284" t="s">
        <v>5651</v>
      </c>
      <c r="G1284" t="s">
        <v>5821</v>
      </c>
      <c r="H1284" s="9">
        <v>96168</v>
      </c>
      <c r="J1284" t="s">
        <v>28</v>
      </c>
      <c r="K1284" t="s">
        <v>29</v>
      </c>
      <c r="L1284" t="s">
        <v>161</v>
      </c>
      <c r="M1284" t="s">
        <v>30</v>
      </c>
      <c r="N1284" t="s">
        <v>29</v>
      </c>
      <c r="O1284" t="s">
        <v>29</v>
      </c>
      <c r="P1284" t="s">
        <v>30</v>
      </c>
      <c r="Q1284" t="s">
        <v>30</v>
      </c>
      <c r="R1284" t="s">
        <v>29</v>
      </c>
      <c r="S1284" t="s">
        <v>30</v>
      </c>
      <c r="T1284" t="s">
        <v>30</v>
      </c>
      <c r="U1284" t="s">
        <v>30</v>
      </c>
      <c r="V1284" t="s">
        <v>30</v>
      </c>
      <c r="W1284" t="s">
        <v>60</v>
      </c>
      <c r="X1284" t="s">
        <v>29</v>
      </c>
      <c r="Y1284" t="s">
        <v>29</v>
      </c>
      <c r="Z1284" t="s">
        <v>29</v>
      </c>
      <c r="AA1284" t="s">
        <v>30</v>
      </c>
      <c r="AB1284" t="s">
        <v>32</v>
      </c>
    </row>
    <row r="1285" spans="1:28" outlineLevel="1" x14ac:dyDescent="0.45">
      <c r="A1285">
        <v>7653078903</v>
      </c>
      <c r="B1285" s="1">
        <v>44323</v>
      </c>
      <c r="C1285" t="s">
        <v>3720</v>
      </c>
      <c r="D1285" t="s">
        <v>3721</v>
      </c>
      <c r="E1285" t="s">
        <v>160</v>
      </c>
      <c r="F1285" t="s">
        <v>5651</v>
      </c>
      <c r="G1285" t="s">
        <v>5717</v>
      </c>
      <c r="H1285" s="9">
        <v>96032</v>
      </c>
      <c r="J1285" t="s">
        <v>28</v>
      </c>
      <c r="K1285" t="s">
        <v>29</v>
      </c>
      <c r="L1285" t="s">
        <v>161</v>
      </c>
      <c r="M1285" t="s">
        <v>29</v>
      </c>
      <c r="N1285" t="s">
        <v>29</v>
      </c>
      <c r="O1285" t="s">
        <v>29</v>
      </c>
      <c r="P1285" t="s">
        <v>29</v>
      </c>
      <c r="Q1285" t="s">
        <v>30</v>
      </c>
      <c r="R1285" t="s">
        <v>29</v>
      </c>
      <c r="S1285" t="s">
        <v>30</v>
      </c>
      <c r="T1285" t="s">
        <v>30</v>
      </c>
      <c r="U1285" t="s">
        <v>30</v>
      </c>
      <c r="V1285" t="s">
        <v>30</v>
      </c>
      <c r="W1285" t="s">
        <v>33</v>
      </c>
      <c r="X1285" t="s">
        <v>29</v>
      </c>
      <c r="Y1285" t="s">
        <v>29</v>
      </c>
      <c r="Z1285" t="s">
        <v>29</v>
      </c>
      <c r="AA1285" t="s">
        <v>30</v>
      </c>
      <c r="AB1285" t="s">
        <v>47</v>
      </c>
    </row>
    <row r="1286" spans="1:28" outlineLevel="1" x14ac:dyDescent="0.45">
      <c r="A1286">
        <v>7519449009</v>
      </c>
      <c r="B1286" s="1">
        <v>44341</v>
      </c>
      <c r="C1286" t="s">
        <v>2650</v>
      </c>
      <c r="D1286" t="s">
        <v>2651</v>
      </c>
      <c r="E1286" t="s">
        <v>160</v>
      </c>
      <c r="F1286" t="s">
        <v>5651</v>
      </c>
      <c r="G1286" t="s">
        <v>5717</v>
      </c>
      <c r="H1286" s="9">
        <v>94983</v>
      </c>
      <c r="J1286" t="s">
        <v>28</v>
      </c>
      <c r="K1286" t="s">
        <v>29</v>
      </c>
      <c r="L1286" t="s">
        <v>161</v>
      </c>
      <c r="M1286" t="s">
        <v>29</v>
      </c>
      <c r="N1286" t="s">
        <v>30</v>
      </c>
      <c r="O1286" t="s">
        <v>30</v>
      </c>
      <c r="P1286" t="s">
        <v>30</v>
      </c>
      <c r="Q1286" t="s">
        <v>30</v>
      </c>
      <c r="R1286" t="s">
        <v>30</v>
      </c>
      <c r="S1286" t="s">
        <v>30</v>
      </c>
      <c r="T1286" t="s">
        <v>30</v>
      </c>
      <c r="U1286" t="s">
        <v>30</v>
      </c>
      <c r="V1286" t="s">
        <v>30</v>
      </c>
      <c r="W1286" t="s">
        <v>60</v>
      </c>
      <c r="X1286" t="s">
        <v>29</v>
      </c>
      <c r="Y1286" t="s">
        <v>29</v>
      </c>
      <c r="Z1286" t="s">
        <v>30</v>
      </c>
      <c r="AA1286" t="s">
        <v>29</v>
      </c>
      <c r="AB1286" t="s">
        <v>38</v>
      </c>
    </row>
    <row r="1287" spans="1:28" outlineLevel="1" x14ac:dyDescent="0.45">
      <c r="A1287">
        <v>2493139008</v>
      </c>
      <c r="B1287" s="1">
        <v>44332</v>
      </c>
      <c r="C1287" t="s">
        <v>1184</v>
      </c>
      <c r="D1287" t="s">
        <v>1185</v>
      </c>
      <c r="E1287" t="s">
        <v>160</v>
      </c>
      <c r="F1287" t="s">
        <v>5651</v>
      </c>
      <c r="G1287" t="s">
        <v>5798</v>
      </c>
      <c r="H1287" s="9">
        <v>92556.07</v>
      </c>
      <c r="J1287" t="s">
        <v>28</v>
      </c>
      <c r="K1287" t="s">
        <v>30</v>
      </c>
      <c r="L1287" t="s">
        <v>161</v>
      </c>
      <c r="M1287" t="s">
        <v>29</v>
      </c>
      <c r="N1287" t="s">
        <v>29</v>
      </c>
      <c r="O1287" t="s">
        <v>29</v>
      </c>
      <c r="P1287" t="s">
        <v>29</v>
      </c>
      <c r="Q1287" t="s">
        <v>29</v>
      </c>
      <c r="R1287" t="s">
        <v>30</v>
      </c>
      <c r="S1287" t="s">
        <v>30</v>
      </c>
      <c r="T1287" t="s">
        <v>30</v>
      </c>
      <c r="U1287" t="s">
        <v>29</v>
      </c>
      <c r="V1287" t="s">
        <v>29</v>
      </c>
      <c r="W1287" t="s">
        <v>40</v>
      </c>
      <c r="X1287" t="s">
        <v>29</v>
      </c>
      <c r="Y1287" t="s">
        <v>30</v>
      </c>
      <c r="Z1287" t="s">
        <v>29</v>
      </c>
      <c r="AA1287" t="s">
        <v>29</v>
      </c>
      <c r="AB1287" t="s">
        <v>32</v>
      </c>
    </row>
    <row r="1288" spans="1:28" outlineLevel="1" x14ac:dyDescent="0.45">
      <c r="A1288">
        <v>7552588904</v>
      </c>
      <c r="B1288" s="1">
        <v>44323</v>
      </c>
      <c r="C1288" t="s">
        <v>3032</v>
      </c>
      <c r="D1288" t="s">
        <v>3033</v>
      </c>
      <c r="E1288" t="s">
        <v>160</v>
      </c>
      <c r="F1288" t="s">
        <v>5651</v>
      </c>
      <c r="G1288" t="s">
        <v>5747</v>
      </c>
      <c r="H1288" s="9">
        <v>92500.11</v>
      </c>
      <c r="J1288" t="s">
        <v>28</v>
      </c>
      <c r="K1288" t="s">
        <v>29</v>
      </c>
      <c r="L1288" t="s">
        <v>161</v>
      </c>
      <c r="M1288" t="s">
        <v>29</v>
      </c>
      <c r="N1288" t="s">
        <v>30</v>
      </c>
      <c r="O1288" t="s">
        <v>30</v>
      </c>
      <c r="P1288" t="s">
        <v>30</v>
      </c>
      <c r="Q1288" t="s">
        <v>30</v>
      </c>
      <c r="R1288" t="s">
        <v>30</v>
      </c>
      <c r="S1288" t="s">
        <v>30</v>
      </c>
      <c r="T1288" t="s">
        <v>30</v>
      </c>
      <c r="U1288" t="s">
        <v>30</v>
      </c>
      <c r="V1288" t="s">
        <v>30</v>
      </c>
      <c r="W1288" t="s">
        <v>60</v>
      </c>
      <c r="X1288" t="s">
        <v>29</v>
      </c>
      <c r="Y1288" t="s">
        <v>30</v>
      </c>
      <c r="Z1288" t="s">
        <v>29</v>
      </c>
      <c r="AA1288" t="s">
        <v>29</v>
      </c>
      <c r="AB1288" t="s">
        <v>39</v>
      </c>
    </row>
    <row r="1289" spans="1:28" outlineLevel="1" x14ac:dyDescent="0.45">
      <c r="A1289">
        <v>8921259003</v>
      </c>
      <c r="B1289" s="1">
        <v>44345</v>
      </c>
      <c r="C1289" t="s">
        <v>4849</v>
      </c>
      <c r="D1289" t="s">
        <v>4850</v>
      </c>
      <c r="E1289" t="s">
        <v>160</v>
      </c>
      <c r="F1289" t="s">
        <v>5651</v>
      </c>
      <c r="G1289" t="s">
        <v>5717</v>
      </c>
      <c r="H1289" s="9">
        <v>91306.89</v>
      </c>
      <c r="J1289" t="s">
        <v>28</v>
      </c>
      <c r="K1289" t="s">
        <v>29</v>
      </c>
      <c r="L1289" t="s">
        <v>161</v>
      </c>
      <c r="M1289" t="s">
        <v>30</v>
      </c>
      <c r="N1289" t="s">
        <v>30</v>
      </c>
      <c r="O1289" t="s">
        <v>30</v>
      </c>
      <c r="P1289" t="s">
        <v>30</v>
      </c>
      <c r="Q1289" t="s">
        <v>30</v>
      </c>
      <c r="R1289" t="s">
        <v>30</v>
      </c>
      <c r="S1289" t="s">
        <v>30</v>
      </c>
      <c r="T1289" t="s">
        <v>30</v>
      </c>
      <c r="U1289" t="s">
        <v>30</v>
      </c>
      <c r="V1289" t="s">
        <v>30</v>
      </c>
      <c r="W1289" t="s">
        <v>40</v>
      </c>
      <c r="X1289" t="s">
        <v>29</v>
      </c>
      <c r="Y1289" t="s">
        <v>29</v>
      </c>
      <c r="Z1289" t="s">
        <v>29</v>
      </c>
      <c r="AA1289" t="s">
        <v>29</v>
      </c>
      <c r="AB1289" t="s">
        <v>32</v>
      </c>
    </row>
    <row r="1290" spans="1:28" outlineLevel="1" x14ac:dyDescent="0.45">
      <c r="A1290">
        <v>7533298905</v>
      </c>
      <c r="B1290" s="1">
        <v>44323</v>
      </c>
      <c r="C1290" t="s">
        <v>2814</v>
      </c>
      <c r="D1290" t="s">
        <v>2815</v>
      </c>
      <c r="E1290" t="s">
        <v>160</v>
      </c>
      <c r="F1290" t="s">
        <v>5651</v>
      </c>
      <c r="G1290" t="s">
        <v>5666</v>
      </c>
      <c r="H1290" s="9">
        <v>88386</v>
      </c>
      <c r="J1290" t="s">
        <v>28</v>
      </c>
      <c r="K1290" t="s">
        <v>30</v>
      </c>
      <c r="L1290" t="s">
        <v>161</v>
      </c>
      <c r="M1290" t="s">
        <v>30</v>
      </c>
      <c r="N1290" t="s">
        <v>29</v>
      </c>
      <c r="O1290" t="s">
        <v>29</v>
      </c>
      <c r="P1290" t="s">
        <v>30</v>
      </c>
      <c r="Q1290" t="s">
        <v>30</v>
      </c>
      <c r="R1290" t="s">
        <v>30</v>
      </c>
      <c r="S1290" t="s">
        <v>30</v>
      </c>
      <c r="T1290" t="s">
        <v>30</v>
      </c>
      <c r="U1290" t="s">
        <v>30</v>
      </c>
      <c r="V1290" t="s">
        <v>30</v>
      </c>
      <c r="W1290" t="s">
        <v>33</v>
      </c>
      <c r="X1290" t="s">
        <v>30</v>
      </c>
      <c r="Y1290" t="s">
        <v>29</v>
      </c>
      <c r="Z1290" t="s">
        <v>30</v>
      </c>
      <c r="AA1290" t="s">
        <v>29</v>
      </c>
      <c r="AB1290" t="s">
        <v>32</v>
      </c>
    </row>
    <row r="1291" spans="1:28" outlineLevel="1" x14ac:dyDescent="0.45">
      <c r="A1291">
        <v>2347849000</v>
      </c>
      <c r="B1291" s="1">
        <v>44331</v>
      </c>
      <c r="C1291" t="s">
        <v>908</v>
      </c>
      <c r="D1291" t="s">
        <v>909</v>
      </c>
      <c r="E1291" t="s">
        <v>160</v>
      </c>
      <c r="F1291" t="s">
        <v>5651</v>
      </c>
      <c r="G1291" t="s">
        <v>5703</v>
      </c>
      <c r="H1291" s="9">
        <v>85539</v>
      </c>
      <c r="J1291" t="s">
        <v>28</v>
      </c>
      <c r="K1291" t="s">
        <v>30</v>
      </c>
      <c r="L1291" t="s">
        <v>161</v>
      </c>
      <c r="M1291" t="s">
        <v>29</v>
      </c>
      <c r="N1291" t="s">
        <v>30</v>
      </c>
      <c r="O1291" t="s">
        <v>29</v>
      </c>
      <c r="P1291" t="s">
        <v>30</v>
      </c>
      <c r="Q1291" t="s">
        <v>30</v>
      </c>
      <c r="R1291" t="s">
        <v>30</v>
      </c>
      <c r="S1291" t="s">
        <v>30</v>
      </c>
      <c r="T1291" t="s">
        <v>30</v>
      </c>
      <c r="U1291" t="s">
        <v>30</v>
      </c>
      <c r="V1291" t="s">
        <v>30</v>
      </c>
      <c r="W1291" t="s">
        <v>40</v>
      </c>
      <c r="X1291" t="s">
        <v>29</v>
      </c>
      <c r="Y1291" t="s">
        <v>30</v>
      </c>
      <c r="Z1291" t="s">
        <v>29</v>
      </c>
      <c r="AA1291" t="s">
        <v>30</v>
      </c>
      <c r="AB1291" t="s">
        <v>32</v>
      </c>
    </row>
    <row r="1292" spans="1:28" outlineLevel="1" x14ac:dyDescent="0.45">
      <c r="A1292">
        <v>7544078904</v>
      </c>
      <c r="B1292" s="1">
        <v>44323</v>
      </c>
      <c r="C1292" t="s">
        <v>2929</v>
      </c>
      <c r="D1292" t="s">
        <v>2930</v>
      </c>
      <c r="E1292" t="s">
        <v>160</v>
      </c>
      <c r="F1292" t="s">
        <v>5651</v>
      </c>
      <c r="G1292" t="s">
        <v>5666</v>
      </c>
      <c r="H1292" s="9">
        <v>84073.919999999998</v>
      </c>
      <c r="J1292" t="s">
        <v>28</v>
      </c>
      <c r="K1292" t="s">
        <v>30</v>
      </c>
      <c r="L1292" t="s">
        <v>161</v>
      </c>
      <c r="M1292" t="s">
        <v>29</v>
      </c>
      <c r="N1292" t="s">
        <v>30</v>
      </c>
      <c r="O1292" t="s">
        <v>29</v>
      </c>
      <c r="P1292" t="s">
        <v>30</v>
      </c>
      <c r="Q1292" t="s">
        <v>30</v>
      </c>
      <c r="R1292" t="s">
        <v>30</v>
      </c>
      <c r="S1292" t="s">
        <v>30</v>
      </c>
      <c r="T1292" t="s">
        <v>30</v>
      </c>
      <c r="U1292" t="s">
        <v>30</v>
      </c>
      <c r="V1292" t="s">
        <v>30</v>
      </c>
      <c r="W1292" t="s">
        <v>40</v>
      </c>
      <c r="X1292" t="s">
        <v>30</v>
      </c>
      <c r="Y1292" t="s">
        <v>29</v>
      </c>
      <c r="Z1292" t="s">
        <v>29</v>
      </c>
      <c r="AA1292" t="s">
        <v>30</v>
      </c>
      <c r="AB1292" t="s">
        <v>32</v>
      </c>
    </row>
    <row r="1293" spans="1:28" outlineLevel="1" x14ac:dyDescent="0.45">
      <c r="A1293">
        <v>2705069003</v>
      </c>
      <c r="B1293" s="1">
        <v>44334</v>
      </c>
      <c r="C1293" t="s">
        <v>1348</v>
      </c>
      <c r="D1293" t="s">
        <v>1349</v>
      </c>
      <c r="E1293" t="s">
        <v>160</v>
      </c>
      <c r="F1293" t="s">
        <v>5651</v>
      </c>
      <c r="G1293" t="s">
        <v>5767</v>
      </c>
      <c r="H1293" s="9">
        <v>82905.919999999998</v>
      </c>
      <c r="I1293" t="s">
        <v>111</v>
      </c>
      <c r="J1293" t="s">
        <v>28</v>
      </c>
      <c r="K1293" t="s">
        <v>30</v>
      </c>
      <c r="L1293" t="s">
        <v>161</v>
      </c>
      <c r="M1293" t="s">
        <v>29</v>
      </c>
      <c r="N1293" t="s">
        <v>30</v>
      </c>
      <c r="O1293" t="s">
        <v>29</v>
      </c>
      <c r="P1293" t="s">
        <v>30</v>
      </c>
      <c r="Q1293" t="s">
        <v>30</v>
      </c>
      <c r="R1293" t="s">
        <v>30</v>
      </c>
      <c r="S1293" t="s">
        <v>30</v>
      </c>
      <c r="T1293" t="s">
        <v>30</v>
      </c>
      <c r="U1293" t="s">
        <v>30</v>
      </c>
      <c r="V1293" t="s">
        <v>30</v>
      </c>
      <c r="W1293" t="s">
        <v>40</v>
      </c>
      <c r="X1293" t="s">
        <v>30</v>
      </c>
      <c r="Y1293" t="s">
        <v>30</v>
      </c>
      <c r="Z1293" t="s">
        <v>29</v>
      </c>
      <c r="AA1293" t="s">
        <v>30</v>
      </c>
      <c r="AB1293" t="s">
        <v>32</v>
      </c>
    </row>
    <row r="1294" spans="1:28" outlineLevel="1" x14ac:dyDescent="0.45">
      <c r="A1294">
        <v>3686899003</v>
      </c>
      <c r="B1294" s="1">
        <v>44335</v>
      </c>
      <c r="C1294" t="s">
        <v>1723</v>
      </c>
      <c r="D1294" t="s">
        <v>1724</v>
      </c>
      <c r="E1294" t="s">
        <v>160</v>
      </c>
      <c r="F1294" t="s">
        <v>5651</v>
      </c>
      <c r="G1294" t="s">
        <v>5666</v>
      </c>
      <c r="H1294" s="9">
        <v>80465.33</v>
      </c>
      <c r="J1294" t="s">
        <v>28</v>
      </c>
      <c r="K1294" t="s">
        <v>30</v>
      </c>
      <c r="L1294" t="s">
        <v>161</v>
      </c>
      <c r="M1294" t="s">
        <v>30</v>
      </c>
      <c r="N1294" t="s">
        <v>29</v>
      </c>
      <c r="O1294" t="s">
        <v>30</v>
      </c>
      <c r="P1294" t="s">
        <v>29</v>
      </c>
      <c r="Q1294" t="s">
        <v>30</v>
      </c>
      <c r="R1294" t="s">
        <v>30</v>
      </c>
      <c r="S1294" t="s">
        <v>30</v>
      </c>
      <c r="T1294" t="s">
        <v>30</v>
      </c>
      <c r="U1294" t="s">
        <v>29</v>
      </c>
      <c r="V1294" t="s">
        <v>29</v>
      </c>
      <c r="W1294" t="s">
        <v>31</v>
      </c>
      <c r="X1294" t="s">
        <v>30</v>
      </c>
      <c r="Y1294" t="s">
        <v>29</v>
      </c>
      <c r="Z1294" t="s">
        <v>29</v>
      </c>
      <c r="AA1294" t="s">
        <v>30</v>
      </c>
      <c r="AB1294" t="s">
        <v>335</v>
      </c>
    </row>
    <row r="1295" spans="1:28" outlineLevel="1" x14ac:dyDescent="0.45">
      <c r="A1295">
        <v>7610938901</v>
      </c>
      <c r="B1295" s="1">
        <v>44323</v>
      </c>
      <c r="C1295" t="s">
        <v>3466</v>
      </c>
      <c r="D1295" t="s">
        <v>3467</v>
      </c>
      <c r="E1295" t="s">
        <v>160</v>
      </c>
      <c r="F1295" t="s">
        <v>5651</v>
      </c>
      <c r="G1295" t="s">
        <v>5800</v>
      </c>
      <c r="H1295" s="9">
        <v>80362</v>
      </c>
      <c r="J1295" t="s">
        <v>28</v>
      </c>
      <c r="K1295" t="s">
        <v>29</v>
      </c>
      <c r="L1295" t="s">
        <v>161</v>
      </c>
      <c r="M1295" t="s">
        <v>29</v>
      </c>
      <c r="N1295" t="s">
        <v>29</v>
      </c>
      <c r="O1295" t="s">
        <v>29</v>
      </c>
      <c r="P1295" t="s">
        <v>30</v>
      </c>
      <c r="Q1295" t="s">
        <v>30</v>
      </c>
      <c r="R1295" t="s">
        <v>30</v>
      </c>
      <c r="S1295" t="s">
        <v>30</v>
      </c>
      <c r="T1295" t="s">
        <v>30</v>
      </c>
      <c r="U1295" t="s">
        <v>30</v>
      </c>
      <c r="V1295" t="s">
        <v>30</v>
      </c>
      <c r="W1295" t="s">
        <v>40</v>
      </c>
      <c r="X1295" t="s">
        <v>29</v>
      </c>
      <c r="Y1295" t="s">
        <v>30</v>
      </c>
      <c r="Z1295" t="s">
        <v>29</v>
      </c>
      <c r="AA1295" t="s">
        <v>29</v>
      </c>
      <c r="AB1295" t="s">
        <v>38</v>
      </c>
    </row>
    <row r="1296" spans="1:28" outlineLevel="1" x14ac:dyDescent="0.45">
      <c r="A1296">
        <v>7569558902</v>
      </c>
      <c r="B1296" s="1">
        <v>44323</v>
      </c>
      <c r="C1296" t="s">
        <v>3225</v>
      </c>
      <c r="D1296" t="s">
        <v>3226</v>
      </c>
      <c r="E1296" t="s">
        <v>160</v>
      </c>
      <c r="F1296" t="s">
        <v>5651</v>
      </c>
      <c r="G1296" t="s">
        <v>5717</v>
      </c>
      <c r="H1296" s="9">
        <v>79720</v>
      </c>
      <c r="J1296" t="s">
        <v>28</v>
      </c>
      <c r="K1296" t="s">
        <v>29</v>
      </c>
      <c r="L1296" t="s">
        <v>161</v>
      </c>
      <c r="M1296" t="s">
        <v>29</v>
      </c>
      <c r="N1296" t="s">
        <v>30</v>
      </c>
      <c r="O1296" t="s">
        <v>29</v>
      </c>
      <c r="P1296" t="s">
        <v>30</v>
      </c>
      <c r="Q1296" t="s">
        <v>30</v>
      </c>
      <c r="R1296" t="s">
        <v>30</v>
      </c>
      <c r="S1296" t="s">
        <v>30</v>
      </c>
      <c r="T1296" t="s">
        <v>30</v>
      </c>
      <c r="U1296" t="s">
        <v>30</v>
      </c>
      <c r="V1296" t="s">
        <v>30</v>
      </c>
      <c r="W1296" t="s">
        <v>31</v>
      </c>
      <c r="X1296" t="s">
        <v>29</v>
      </c>
      <c r="Y1296" t="s">
        <v>29</v>
      </c>
      <c r="Z1296" t="s">
        <v>29</v>
      </c>
      <c r="AA1296" t="s">
        <v>30</v>
      </c>
      <c r="AB1296" t="s">
        <v>32</v>
      </c>
    </row>
    <row r="1297" spans="1:28" outlineLevel="1" x14ac:dyDescent="0.45">
      <c r="A1297">
        <v>8836909003</v>
      </c>
      <c r="B1297" s="1">
        <v>44345</v>
      </c>
      <c r="C1297" t="s">
        <v>4419</v>
      </c>
      <c r="D1297" t="s">
        <v>4420</v>
      </c>
      <c r="E1297" t="s">
        <v>160</v>
      </c>
      <c r="F1297" t="s">
        <v>5651</v>
      </c>
      <c r="G1297" t="s">
        <v>5798</v>
      </c>
      <c r="H1297" s="9">
        <v>79062.570000000007</v>
      </c>
      <c r="J1297" t="s">
        <v>28</v>
      </c>
      <c r="K1297" t="s">
        <v>30</v>
      </c>
      <c r="L1297" t="s">
        <v>161</v>
      </c>
      <c r="M1297" t="s">
        <v>29</v>
      </c>
      <c r="N1297" t="s">
        <v>30</v>
      </c>
      <c r="O1297" t="s">
        <v>29</v>
      </c>
      <c r="P1297" t="s">
        <v>30</v>
      </c>
      <c r="Q1297" t="s">
        <v>30</v>
      </c>
      <c r="R1297" t="s">
        <v>30</v>
      </c>
      <c r="S1297" t="s">
        <v>30</v>
      </c>
      <c r="T1297" t="s">
        <v>30</v>
      </c>
      <c r="U1297" t="s">
        <v>30</v>
      </c>
      <c r="V1297" t="s">
        <v>29</v>
      </c>
      <c r="W1297" t="s">
        <v>60</v>
      </c>
      <c r="X1297" t="s">
        <v>29</v>
      </c>
      <c r="Y1297" t="s">
        <v>29</v>
      </c>
      <c r="Z1297" t="s">
        <v>29</v>
      </c>
      <c r="AA1297" t="s">
        <v>29</v>
      </c>
      <c r="AB1297" t="s">
        <v>73</v>
      </c>
    </row>
    <row r="1298" spans="1:28" outlineLevel="1" x14ac:dyDescent="0.45">
      <c r="A1298">
        <v>1102529006</v>
      </c>
      <c r="B1298" s="1">
        <v>44329</v>
      </c>
      <c r="C1298" t="s">
        <v>433</v>
      </c>
      <c r="D1298" t="s">
        <v>434</v>
      </c>
      <c r="E1298" t="s">
        <v>160</v>
      </c>
      <c r="F1298" t="s">
        <v>5651</v>
      </c>
      <c r="G1298" t="s">
        <v>5717</v>
      </c>
      <c r="H1298" s="9">
        <v>77299.98</v>
      </c>
      <c r="J1298" t="s">
        <v>28</v>
      </c>
      <c r="K1298" t="s">
        <v>29</v>
      </c>
      <c r="L1298" t="s">
        <v>161</v>
      </c>
      <c r="M1298" t="s">
        <v>29</v>
      </c>
      <c r="N1298" t="s">
        <v>29</v>
      </c>
      <c r="O1298" t="s">
        <v>29</v>
      </c>
      <c r="P1298" t="s">
        <v>29</v>
      </c>
      <c r="Q1298" t="s">
        <v>29</v>
      </c>
      <c r="R1298" t="s">
        <v>30</v>
      </c>
      <c r="S1298" t="s">
        <v>30</v>
      </c>
      <c r="T1298" t="s">
        <v>30</v>
      </c>
      <c r="U1298" t="s">
        <v>29</v>
      </c>
      <c r="V1298" t="s">
        <v>30</v>
      </c>
      <c r="W1298" t="s">
        <v>31</v>
      </c>
      <c r="X1298" t="s">
        <v>29</v>
      </c>
      <c r="Y1298" t="s">
        <v>29</v>
      </c>
      <c r="Z1298" t="s">
        <v>29</v>
      </c>
      <c r="AA1298" t="s">
        <v>30</v>
      </c>
      <c r="AB1298" t="s">
        <v>32</v>
      </c>
    </row>
    <row r="1299" spans="1:28" outlineLevel="1" x14ac:dyDescent="0.45">
      <c r="A1299">
        <v>2695619008</v>
      </c>
      <c r="B1299" s="1">
        <v>44334</v>
      </c>
      <c r="C1299" t="s">
        <v>1289</v>
      </c>
      <c r="D1299" t="s">
        <v>1290</v>
      </c>
      <c r="E1299" t="s">
        <v>160</v>
      </c>
      <c r="F1299" t="s">
        <v>5651</v>
      </c>
      <c r="G1299" t="s">
        <v>5821</v>
      </c>
      <c r="H1299" s="9">
        <v>74979.5</v>
      </c>
      <c r="J1299" t="s">
        <v>28</v>
      </c>
      <c r="K1299" t="s">
        <v>29</v>
      </c>
      <c r="L1299" t="s">
        <v>161</v>
      </c>
      <c r="M1299" t="s">
        <v>30</v>
      </c>
      <c r="N1299" t="s">
        <v>30</v>
      </c>
      <c r="O1299" t="s">
        <v>30</v>
      </c>
      <c r="P1299" t="s">
        <v>30</v>
      </c>
      <c r="Q1299" t="s">
        <v>30</v>
      </c>
      <c r="R1299" t="s">
        <v>30</v>
      </c>
      <c r="S1299" t="s">
        <v>30</v>
      </c>
      <c r="T1299" t="s">
        <v>30</v>
      </c>
      <c r="U1299" t="s">
        <v>30</v>
      </c>
      <c r="V1299" t="s">
        <v>30</v>
      </c>
      <c r="W1299" t="s">
        <v>40</v>
      </c>
      <c r="X1299" t="s">
        <v>29</v>
      </c>
      <c r="Y1299" t="s">
        <v>29</v>
      </c>
      <c r="Z1299" t="s">
        <v>29</v>
      </c>
      <c r="AA1299" t="s">
        <v>30</v>
      </c>
      <c r="AB1299" t="s">
        <v>32</v>
      </c>
    </row>
    <row r="1300" spans="1:28" outlineLevel="1" x14ac:dyDescent="0.45">
      <c r="A1300">
        <v>8950329010</v>
      </c>
      <c r="B1300" s="1">
        <v>44345</v>
      </c>
      <c r="C1300" t="s">
        <v>4979</v>
      </c>
      <c r="D1300" t="s">
        <v>4980</v>
      </c>
      <c r="E1300" t="s">
        <v>160</v>
      </c>
      <c r="F1300" t="s">
        <v>5651</v>
      </c>
      <c r="G1300" t="s">
        <v>5800</v>
      </c>
      <c r="H1300" s="9">
        <v>73057.7</v>
      </c>
      <c r="J1300" t="s">
        <v>28</v>
      </c>
      <c r="K1300" t="s">
        <v>29</v>
      </c>
      <c r="L1300" t="s">
        <v>161</v>
      </c>
      <c r="M1300" t="s">
        <v>29</v>
      </c>
      <c r="N1300" t="s">
        <v>29</v>
      </c>
      <c r="O1300" t="s">
        <v>29</v>
      </c>
      <c r="P1300" t="s">
        <v>30</v>
      </c>
      <c r="Q1300" t="s">
        <v>30</v>
      </c>
      <c r="R1300" t="s">
        <v>30</v>
      </c>
      <c r="S1300" t="s">
        <v>30</v>
      </c>
      <c r="T1300" t="s">
        <v>30</v>
      </c>
      <c r="U1300" t="s">
        <v>29</v>
      </c>
      <c r="V1300" t="s">
        <v>30</v>
      </c>
      <c r="W1300" t="s">
        <v>31</v>
      </c>
      <c r="X1300" t="s">
        <v>29</v>
      </c>
      <c r="Y1300" t="s">
        <v>29</v>
      </c>
      <c r="Z1300" t="s">
        <v>29</v>
      </c>
      <c r="AA1300" t="s">
        <v>29</v>
      </c>
      <c r="AB1300" t="s">
        <v>43</v>
      </c>
    </row>
    <row r="1301" spans="1:28" outlineLevel="1" x14ac:dyDescent="0.45">
      <c r="A1301">
        <v>2762079002</v>
      </c>
      <c r="B1301" s="1">
        <v>44334</v>
      </c>
      <c r="C1301" t="s">
        <v>1619</v>
      </c>
      <c r="D1301" t="s">
        <v>1620</v>
      </c>
      <c r="E1301" t="s">
        <v>160</v>
      </c>
      <c r="F1301" t="s">
        <v>5651</v>
      </c>
      <c r="G1301" t="s">
        <v>5821</v>
      </c>
      <c r="H1301" s="9">
        <v>68299</v>
      </c>
      <c r="J1301" t="s">
        <v>28</v>
      </c>
      <c r="K1301" t="s">
        <v>30</v>
      </c>
      <c r="L1301" t="s">
        <v>161</v>
      </c>
      <c r="M1301" t="s">
        <v>30</v>
      </c>
      <c r="N1301" t="s">
        <v>30</v>
      </c>
      <c r="O1301" t="s">
        <v>30</v>
      </c>
      <c r="P1301" t="s">
        <v>30</v>
      </c>
      <c r="Q1301" t="s">
        <v>30</v>
      </c>
      <c r="R1301" t="s">
        <v>30</v>
      </c>
      <c r="S1301" t="s">
        <v>30</v>
      </c>
      <c r="T1301" t="s">
        <v>30</v>
      </c>
      <c r="U1301" t="s">
        <v>30</v>
      </c>
      <c r="V1301" t="s">
        <v>30</v>
      </c>
      <c r="W1301" t="s">
        <v>31</v>
      </c>
      <c r="X1301" t="s">
        <v>29</v>
      </c>
      <c r="Y1301" t="s">
        <v>29</v>
      </c>
      <c r="Z1301" t="s">
        <v>30</v>
      </c>
      <c r="AA1301" t="s">
        <v>29</v>
      </c>
      <c r="AB1301" t="s">
        <v>43</v>
      </c>
    </row>
    <row r="1302" spans="1:28" outlineLevel="1" x14ac:dyDescent="0.45">
      <c r="A1302">
        <v>2505309009</v>
      </c>
      <c r="B1302" s="1">
        <v>44332</v>
      </c>
      <c r="C1302" t="s">
        <v>1245</v>
      </c>
      <c r="D1302" t="s">
        <v>1246</v>
      </c>
      <c r="E1302" t="s">
        <v>160</v>
      </c>
      <c r="F1302" t="s">
        <v>5651</v>
      </c>
      <c r="G1302" t="s">
        <v>5666</v>
      </c>
      <c r="H1302" s="9">
        <v>62542</v>
      </c>
      <c r="J1302" t="s">
        <v>28</v>
      </c>
      <c r="K1302" t="s">
        <v>30</v>
      </c>
      <c r="L1302" t="s">
        <v>161</v>
      </c>
      <c r="M1302" t="s">
        <v>30</v>
      </c>
      <c r="N1302" t="s">
        <v>30</v>
      </c>
      <c r="O1302" t="s">
        <v>30</v>
      </c>
      <c r="P1302" t="s">
        <v>30</v>
      </c>
      <c r="Q1302" t="s">
        <v>30</v>
      </c>
      <c r="R1302" t="s">
        <v>30</v>
      </c>
      <c r="S1302" t="s">
        <v>30</v>
      </c>
      <c r="T1302" t="s">
        <v>30</v>
      </c>
      <c r="U1302" t="s">
        <v>30</v>
      </c>
      <c r="V1302" t="s">
        <v>30</v>
      </c>
      <c r="W1302" t="s">
        <v>40</v>
      </c>
      <c r="X1302" t="s">
        <v>30</v>
      </c>
      <c r="Y1302" t="s">
        <v>30</v>
      </c>
      <c r="Z1302" t="s">
        <v>29</v>
      </c>
      <c r="AA1302" t="s">
        <v>29</v>
      </c>
      <c r="AB1302" t="s">
        <v>73</v>
      </c>
    </row>
    <row r="1303" spans="1:28" outlineLevel="1" x14ac:dyDescent="0.45">
      <c r="A1303">
        <v>8890889000</v>
      </c>
      <c r="B1303" s="1">
        <v>44345</v>
      </c>
      <c r="C1303" t="s">
        <v>4733</v>
      </c>
      <c r="D1303" t="s">
        <v>4734</v>
      </c>
      <c r="E1303" t="s">
        <v>160</v>
      </c>
      <c r="F1303" t="s">
        <v>5651</v>
      </c>
      <c r="G1303" t="s">
        <v>5798</v>
      </c>
      <c r="H1303" s="9">
        <v>57068</v>
      </c>
      <c r="J1303" t="s">
        <v>28</v>
      </c>
      <c r="K1303" t="s">
        <v>30</v>
      </c>
      <c r="L1303" t="s">
        <v>161</v>
      </c>
      <c r="M1303" t="s">
        <v>29</v>
      </c>
      <c r="N1303" t="s">
        <v>29</v>
      </c>
      <c r="O1303" t="s">
        <v>29</v>
      </c>
      <c r="P1303" t="s">
        <v>30</v>
      </c>
      <c r="Q1303" t="s">
        <v>30</v>
      </c>
      <c r="R1303" t="s">
        <v>30</v>
      </c>
      <c r="S1303" t="s">
        <v>30</v>
      </c>
      <c r="T1303" t="s">
        <v>30</v>
      </c>
      <c r="U1303" t="s">
        <v>30</v>
      </c>
      <c r="V1303" t="s">
        <v>30</v>
      </c>
      <c r="W1303" t="s">
        <v>31</v>
      </c>
      <c r="X1303" t="s">
        <v>29</v>
      </c>
      <c r="Y1303" t="s">
        <v>29</v>
      </c>
      <c r="Z1303" t="s">
        <v>29</v>
      </c>
      <c r="AA1303" t="s">
        <v>29</v>
      </c>
      <c r="AB1303" t="s">
        <v>38</v>
      </c>
    </row>
    <row r="1304" spans="1:28" outlineLevel="1" x14ac:dyDescent="0.45">
      <c r="A1304">
        <v>2361069009</v>
      </c>
      <c r="B1304" s="1">
        <v>44331</v>
      </c>
      <c r="C1304" t="s">
        <v>982</v>
      </c>
      <c r="D1304" t="s">
        <v>983</v>
      </c>
      <c r="E1304" t="s">
        <v>160</v>
      </c>
      <c r="F1304" t="s">
        <v>5651</v>
      </c>
      <c r="G1304" t="s">
        <v>5666</v>
      </c>
      <c r="H1304" s="9">
        <v>56792</v>
      </c>
      <c r="J1304" t="s">
        <v>28</v>
      </c>
      <c r="K1304" t="s">
        <v>30</v>
      </c>
      <c r="L1304" t="s">
        <v>161</v>
      </c>
      <c r="M1304" t="s">
        <v>30</v>
      </c>
      <c r="N1304" t="s">
        <v>30</v>
      </c>
      <c r="O1304" t="s">
        <v>29</v>
      </c>
      <c r="P1304" t="s">
        <v>30</v>
      </c>
      <c r="Q1304" t="s">
        <v>30</v>
      </c>
      <c r="R1304" t="s">
        <v>30</v>
      </c>
      <c r="S1304" t="s">
        <v>30</v>
      </c>
      <c r="T1304" t="s">
        <v>30</v>
      </c>
      <c r="U1304" t="s">
        <v>30</v>
      </c>
      <c r="V1304" t="s">
        <v>30</v>
      </c>
      <c r="W1304" t="s">
        <v>33</v>
      </c>
      <c r="X1304" t="s">
        <v>30</v>
      </c>
      <c r="Y1304" t="s">
        <v>29</v>
      </c>
      <c r="Z1304" t="s">
        <v>29</v>
      </c>
      <c r="AA1304" t="s">
        <v>30</v>
      </c>
      <c r="AB1304" t="s">
        <v>47</v>
      </c>
    </row>
    <row r="1305" spans="1:28" outlineLevel="1" x14ac:dyDescent="0.45">
      <c r="A1305">
        <v>2747959008</v>
      </c>
      <c r="B1305" s="1">
        <v>44334</v>
      </c>
      <c r="C1305" t="s">
        <v>1550</v>
      </c>
      <c r="D1305" t="s">
        <v>1551</v>
      </c>
      <c r="E1305" t="s">
        <v>160</v>
      </c>
      <c r="F1305" t="s">
        <v>5651</v>
      </c>
      <c r="G1305" t="s">
        <v>5717</v>
      </c>
      <c r="H1305" s="9">
        <v>53480</v>
      </c>
      <c r="J1305" t="s">
        <v>28</v>
      </c>
      <c r="K1305" t="s">
        <v>29</v>
      </c>
      <c r="L1305" t="s">
        <v>161</v>
      </c>
      <c r="M1305" t="s">
        <v>30</v>
      </c>
      <c r="N1305" t="s">
        <v>30</v>
      </c>
      <c r="O1305" t="s">
        <v>30</v>
      </c>
      <c r="P1305" t="s">
        <v>30</v>
      </c>
      <c r="Q1305" t="s">
        <v>30</v>
      </c>
      <c r="R1305" t="s">
        <v>30</v>
      </c>
      <c r="S1305" t="s">
        <v>30</v>
      </c>
      <c r="T1305" t="s">
        <v>30</v>
      </c>
      <c r="U1305" t="s">
        <v>30</v>
      </c>
      <c r="V1305" t="s">
        <v>30</v>
      </c>
      <c r="W1305" t="s">
        <v>33</v>
      </c>
      <c r="X1305" t="s">
        <v>29</v>
      </c>
      <c r="Y1305" t="s">
        <v>30</v>
      </c>
      <c r="Z1305" t="s">
        <v>29</v>
      </c>
      <c r="AA1305" t="s">
        <v>29</v>
      </c>
      <c r="AB1305" t="s">
        <v>32</v>
      </c>
    </row>
    <row r="1306" spans="1:28" outlineLevel="1" x14ac:dyDescent="0.45">
      <c r="A1306">
        <v>4906129003</v>
      </c>
      <c r="B1306" s="1">
        <v>44336</v>
      </c>
      <c r="C1306" t="s">
        <v>2071</v>
      </c>
      <c r="D1306" t="s">
        <v>2072</v>
      </c>
      <c r="E1306" t="s">
        <v>160</v>
      </c>
      <c r="F1306" t="s">
        <v>5651</v>
      </c>
      <c r="G1306" t="s">
        <v>5703</v>
      </c>
      <c r="H1306" s="9">
        <v>51927</v>
      </c>
      <c r="J1306" t="s">
        <v>28</v>
      </c>
      <c r="K1306" t="s">
        <v>29</v>
      </c>
      <c r="L1306" t="s">
        <v>161</v>
      </c>
      <c r="M1306" t="s">
        <v>29</v>
      </c>
      <c r="N1306" t="s">
        <v>30</v>
      </c>
      <c r="O1306" t="s">
        <v>29</v>
      </c>
      <c r="P1306" t="s">
        <v>30</v>
      </c>
      <c r="Q1306" t="s">
        <v>30</v>
      </c>
      <c r="R1306" t="s">
        <v>30</v>
      </c>
      <c r="S1306" t="s">
        <v>30</v>
      </c>
      <c r="T1306" t="s">
        <v>30</v>
      </c>
      <c r="U1306" t="s">
        <v>30</v>
      </c>
      <c r="V1306" t="s">
        <v>30</v>
      </c>
      <c r="W1306" t="s">
        <v>31</v>
      </c>
      <c r="X1306" t="s">
        <v>29</v>
      </c>
      <c r="Y1306" t="s">
        <v>30</v>
      </c>
      <c r="Z1306" t="s">
        <v>29</v>
      </c>
      <c r="AA1306" t="s">
        <v>29</v>
      </c>
      <c r="AB1306" t="s">
        <v>32</v>
      </c>
    </row>
    <row r="1307" spans="1:28" outlineLevel="1" x14ac:dyDescent="0.45">
      <c r="A1307">
        <v>7895788907</v>
      </c>
      <c r="B1307" s="1">
        <v>44327</v>
      </c>
      <c r="C1307" t="s">
        <v>3979</v>
      </c>
      <c r="D1307" t="s">
        <v>3980</v>
      </c>
      <c r="E1307" t="s">
        <v>160</v>
      </c>
      <c r="F1307" t="s">
        <v>5651</v>
      </c>
      <c r="G1307" t="s">
        <v>5717</v>
      </c>
      <c r="H1307" s="9">
        <v>49854</v>
      </c>
      <c r="J1307" t="s">
        <v>28</v>
      </c>
      <c r="K1307" t="s">
        <v>29</v>
      </c>
      <c r="L1307" t="s">
        <v>161</v>
      </c>
      <c r="M1307" t="s">
        <v>29</v>
      </c>
      <c r="N1307" t="s">
        <v>29</v>
      </c>
      <c r="O1307" t="s">
        <v>29</v>
      </c>
      <c r="P1307" t="s">
        <v>30</v>
      </c>
      <c r="Q1307" t="s">
        <v>30</v>
      </c>
      <c r="R1307" t="s">
        <v>30</v>
      </c>
      <c r="S1307" t="s">
        <v>30</v>
      </c>
      <c r="T1307" t="s">
        <v>30</v>
      </c>
      <c r="U1307" t="s">
        <v>30</v>
      </c>
      <c r="V1307" t="s">
        <v>30</v>
      </c>
      <c r="W1307" t="s">
        <v>229</v>
      </c>
      <c r="X1307" t="s">
        <v>29</v>
      </c>
      <c r="Y1307" t="s">
        <v>30</v>
      </c>
      <c r="Z1307" t="s">
        <v>29</v>
      </c>
      <c r="AA1307" t="s">
        <v>29</v>
      </c>
      <c r="AB1307" t="s">
        <v>32</v>
      </c>
    </row>
    <row r="1308" spans="1:28" outlineLevel="1" x14ac:dyDescent="0.45">
      <c r="A1308">
        <v>2357009010</v>
      </c>
      <c r="B1308" s="1">
        <v>44331</v>
      </c>
      <c r="C1308" t="s">
        <v>955</v>
      </c>
      <c r="D1308" t="s">
        <v>956</v>
      </c>
      <c r="E1308" t="s">
        <v>160</v>
      </c>
      <c r="F1308" t="s">
        <v>5651</v>
      </c>
      <c r="G1308" t="s">
        <v>5800</v>
      </c>
      <c r="H1308" s="9">
        <v>49759.85</v>
      </c>
      <c r="J1308" t="s">
        <v>28</v>
      </c>
      <c r="K1308" t="s">
        <v>29</v>
      </c>
      <c r="L1308" t="s">
        <v>161</v>
      </c>
      <c r="M1308" t="s">
        <v>29</v>
      </c>
      <c r="N1308" t="s">
        <v>30</v>
      </c>
      <c r="O1308" t="s">
        <v>30</v>
      </c>
      <c r="P1308" t="s">
        <v>30</v>
      </c>
      <c r="Q1308" t="s">
        <v>30</v>
      </c>
      <c r="R1308" t="s">
        <v>30</v>
      </c>
      <c r="S1308" t="s">
        <v>30</v>
      </c>
      <c r="T1308" t="s">
        <v>30</v>
      </c>
      <c r="U1308" t="s">
        <v>30</v>
      </c>
      <c r="V1308" t="s">
        <v>30</v>
      </c>
      <c r="W1308" t="s">
        <v>31</v>
      </c>
      <c r="X1308" t="s">
        <v>29</v>
      </c>
      <c r="Y1308" t="s">
        <v>29</v>
      </c>
      <c r="Z1308" t="s">
        <v>29</v>
      </c>
      <c r="AA1308" t="s">
        <v>30</v>
      </c>
      <c r="AB1308" t="s">
        <v>617</v>
      </c>
    </row>
    <row r="1309" spans="1:28" outlineLevel="1" x14ac:dyDescent="0.45">
      <c r="A1309">
        <v>2480549003</v>
      </c>
      <c r="B1309" s="1">
        <v>44332</v>
      </c>
      <c r="C1309" t="s">
        <v>1128</v>
      </c>
      <c r="D1309" t="s">
        <v>1129</v>
      </c>
      <c r="E1309" t="s">
        <v>160</v>
      </c>
      <c r="F1309" t="s">
        <v>5651</v>
      </c>
      <c r="G1309" t="s">
        <v>5717</v>
      </c>
      <c r="H1309" s="9">
        <v>49755.5</v>
      </c>
      <c r="J1309" t="s">
        <v>28</v>
      </c>
      <c r="K1309" t="s">
        <v>29</v>
      </c>
      <c r="L1309" t="s">
        <v>161</v>
      </c>
      <c r="M1309" t="s">
        <v>30</v>
      </c>
      <c r="N1309" t="s">
        <v>30</v>
      </c>
      <c r="O1309" t="s">
        <v>30</v>
      </c>
      <c r="P1309" t="s">
        <v>30</v>
      </c>
      <c r="Q1309" t="s">
        <v>30</v>
      </c>
      <c r="R1309" t="s">
        <v>30</v>
      </c>
      <c r="S1309" t="s">
        <v>30</v>
      </c>
      <c r="T1309" t="s">
        <v>30</v>
      </c>
      <c r="U1309" t="s">
        <v>30</v>
      </c>
      <c r="V1309" t="s">
        <v>30</v>
      </c>
      <c r="W1309" t="s">
        <v>33</v>
      </c>
      <c r="X1309" t="s">
        <v>29</v>
      </c>
      <c r="Y1309" t="s">
        <v>30</v>
      </c>
      <c r="Z1309" t="s">
        <v>29</v>
      </c>
      <c r="AA1309" t="s">
        <v>29</v>
      </c>
      <c r="AB1309" t="s">
        <v>32</v>
      </c>
    </row>
    <row r="1310" spans="1:28" outlineLevel="1" x14ac:dyDescent="0.45">
      <c r="A1310">
        <v>7566088908</v>
      </c>
      <c r="B1310" s="1">
        <v>44323</v>
      </c>
      <c r="C1310" t="s">
        <v>3185</v>
      </c>
      <c r="D1310" t="s">
        <v>3186</v>
      </c>
      <c r="E1310" t="s">
        <v>160</v>
      </c>
      <c r="F1310" t="s">
        <v>5651</v>
      </c>
      <c r="G1310" t="s">
        <v>5800</v>
      </c>
      <c r="H1310" s="9">
        <v>46051.040000000001</v>
      </c>
      <c r="J1310" t="s">
        <v>28</v>
      </c>
      <c r="K1310" t="s">
        <v>29</v>
      </c>
      <c r="L1310" t="s">
        <v>161</v>
      </c>
      <c r="M1310" t="s">
        <v>29</v>
      </c>
      <c r="N1310" t="s">
        <v>29</v>
      </c>
      <c r="O1310" t="s">
        <v>29</v>
      </c>
      <c r="P1310" t="s">
        <v>29</v>
      </c>
      <c r="Q1310" t="s">
        <v>29</v>
      </c>
      <c r="R1310" t="s">
        <v>29</v>
      </c>
      <c r="S1310" t="s">
        <v>30</v>
      </c>
      <c r="T1310" t="s">
        <v>30</v>
      </c>
      <c r="U1310" t="s">
        <v>29</v>
      </c>
      <c r="V1310" t="s">
        <v>30</v>
      </c>
      <c r="W1310" t="s">
        <v>31</v>
      </c>
      <c r="X1310" t="s">
        <v>29</v>
      </c>
      <c r="Y1310" t="s">
        <v>29</v>
      </c>
      <c r="Z1310" t="s">
        <v>29</v>
      </c>
      <c r="AA1310" t="s">
        <v>30</v>
      </c>
      <c r="AB1310" t="s">
        <v>228</v>
      </c>
    </row>
    <row r="1311" spans="1:28" outlineLevel="1" x14ac:dyDescent="0.45">
      <c r="A1311">
        <v>8028219010</v>
      </c>
      <c r="B1311" s="1">
        <v>44342</v>
      </c>
      <c r="C1311" t="s">
        <v>4142</v>
      </c>
      <c r="D1311" t="s">
        <v>4143</v>
      </c>
      <c r="E1311" t="s">
        <v>160</v>
      </c>
      <c r="F1311" t="s">
        <v>5651</v>
      </c>
      <c r="G1311" t="s">
        <v>5666</v>
      </c>
      <c r="H1311" s="9">
        <v>45921</v>
      </c>
      <c r="J1311" t="s">
        <v>28</v>
      </c>
      <c r="K1311" t="s">
        <v>30</v>
      </c>
      <c r="L1311" t="s">
        <v>161</v>
      </c>
      <c r="M1311" t="s">
        <v>29</v>
      </c>
      <c r="N1311" t="s">
        <v>29</v>
      </c>
      <c r="O1311" t="s">
        <v>29</v>
      </c>
      <c r="P1311" t="s">
        <v>30</v>
      </c>
      <c r="Q1311" t="s">
        <v>30</v>
      </c>
      <c r="R1311" t="s">
        <v>30</v>
      </c>
      <c r="S1311" t="s">
        <v>30</v>
      </c>
      <c r="T1311" t="s">
        <v>30</v>
      </c>
      <c r="U1311" t="s">
        <v>30</v>
      </c>
      <c r="V1311" t="s">
        <v>30</v>
      </c>
      <c r="W1311" t="s">
        <v>40</v>
      </c>
      <c r="X1311" t="s">
        <v>30</v>
      </c>
      <c r="Y1311" t="s">
        <v>30</v>
      </c>
      <c r="Z1311" t="s">
        <v>29</v>
      </c>
      <c r="AA1311" t="s">
        <v>30</v>
      </c>
      <c r="AB1311" t="s">
        <v>32</v>
      </c>
    </row>
    <row r="1312" spans="1:28" outlineLevel="1" x14ac:dyDescent="0.45">
      <c r="A1312">
        <v>4893659009</v>
      </c>
      <c r="B1312" s="1">
        <v>44336</v>
      </c>
      <c r="C1312" t="s">
        <v>2011</v>
      </c>
      <c r="D1312" t="s">
        <v>2012</v>
      </c>
      <c r="E1312" t="s">
        <v>160</v>
      </c>
      <c r="F1312" t="s">
        <v>5651</v>
      </c>
      <c r="G1312" t="s">
        <v>5798</v>
      </c>
      <c r="H1312" s="9">
        <v>45881</v>
      </c>
      <c r="J1312" t="s">
        <v>28</v>
      </c>
      <c r="K1312" t="s">
        <v>29</v>
      </c>
      <c r="L1312" t="s">
        <v>161</v>
      </c>
      <c r="M1312" t="s">
        <v>30</v>
      </c>
      <c r="N1312" t="s">
        <v>29</v>
      </c>
      <c r="O1312" t="s">
        <v>29</v>
      </c>
      <c r="P1312" t="s">
        <v>29</v>
      </c>
      <c r="Q1312" t="s">
        <v>30</v>
      </c>
      <c r="R1312" t="s">
        <v>30</v>
      </c>
      <c r="S1312" t="s">
        <v>30</v>
      </c>
      <c r="T1312" t="s">
        <v>30</v>
      </c>
      <c r="U1312" t="s">
        <v>30</v>
      </c>
      <c r="V1312" t="s">
        <v>30</v>
      </c>
      <c r="W1312" t="s">
        <v>31</v>
      </c>
      <c r="X1312" t="s">
        <v>29</v>
      </c>
      <c r="Y1312" t="s">
        <v>29</v>
      </c>
      <c r="Z1312" t="s">
        <v>30</v>
      </c>
      <c r="AA1312" t="s">
        <v>30</v>
      </c>
      <c r="AB1312" t="s">
        <v>45</v>
      </c>
    </row>
    <row r="1313" spans="1:28" outlineLevel="1" x14ac:dyDescent="0.45">
      <c r="A1313">
        <v>8862859005</v>
      </c>
      <c r="B1313" s="1">
        <v>44345</v>
      </c>
      <c r="C1313" t="s">
        <v>4573</v>
      </c>
      <c r="D1313" t="s">
        <v>4574</v>
      </c>
      <c r="E1313" t="s">
        <v>160</v>
      </c>
      <c r="F1313" t="s">
        <v>5651</v>
      </c>
      <c r="G1313" t="s">
        <v>5703</v>
      </c>
      <c r="H1313" s="9">
        <v>45624</v>
      </c>
      <c r="J1313" t="s">
        <v>28</v>
      </c>
      <c r="K1313" t="s">
        <v>30</v>
      </c>
      <c r="L1313" t="s">
        <v>161</v>
      </c>
      <c r="M1313" t="s">
        <v>29</v>
      </c>
      <c r="N1313" t="s">
        <v>29</v>
      </c>
      <c r="O1313" t="s">
        <v>29</v>
      </c>
      <c r="P1313" t="s">
        <v>30</v>
      </c>
      <c r="Q1313" t="s">
        <v>30</v>
      </c>
      <c r="R1313" t="s">
        <v>30</v>
      </c>
      <c r="S1313" t="s">
        <v>30</v>
      </c>
      <c r="T1313" t="s">
        <v>30</v>
      </c>
      <c r="U1313" t="s">
        <v>30</v>
      </c>
      <c r="V1313" t="s">
        <v>30</v>
      </c>
      <c r="W1313" t="s">
        <v>31</v>
      </c>
      <c r="X1313" t="s">
        <v>29</v>
      </c>
      <c r="Y1313" t="s">
        <v>29</v>
      </c>
      <c r="Z1313" t="s">
        <v>29</v>
      </c>
      <c r="AA1313" t="s">
        <v>29</v>
      </c>
      <c r="AB1313" t="s">
        <v>419</v>
      </c>
    </row>
    <row r="1314" spans="1:28" outlineLevel="1" x14ac:dyDescent="0.45">
      <c r="A1314">
        <v>7881628904</v>
      </c>
      <c r="B1314" s="1">
        <v>44327</v>
      </c>
      <c r="C1314" t="s">
        <v>3901</v>
      </c>
      <c r="D1314" t="s">
        <v>3902</v>
      </c>
      <c r="E1314" t="s">
        <v>160</v>
      </c>
      <c r="F1314" t="s">
        <v>5651</v>
      </c>
      <c r="G1314" t="s">
        <v>5767</v>
      </c>
      <c r="H1314" s="9">
        <v>44531</v>
      </c>
      <c r="J1314" t="s">
        <v>28</v>
      </c>
      <c r="K1314" t="s">
        <v>30</v>
      </c>
      <c r="L1314" t="s">
        <v>161</v>
      </c>
      <c r="M1314" t="s">
        <v>30</v>
      </c>
      <c r="N1314" t="s">
        <v>30</v>
      </c>
      <c r="O1314" t="s">
        <v>30</v>
      </c>
      <c r="P1314" t="s">
        <v>30</v>
      </c>
      <c r="Q1314" t="s">
        <v>30</v>
      </c>
      <c r="R1314" t="s">
        <v>30</v>
      </c>
      <c r="S1314" t="s">
        <v>30</v>
      </c>
      <c r="T1314" t="s">
        <v>30</v>
      </c>
      <c r="U1314" t="s">
        <v>30</v>
      </c>
      <c r="V1314" t="s">
        <v>30</v>
      </c>
      <c r="W1314" t="s">
        <v>33</v>
      </c>
      <c r="X1314" t="s">
        <v>30</v>
      </c>
      <c r="Y1314" t="s">
        <v>29</v>
      </c>
      <c r="Z1314" t="s">
        <v>29</v>
      </c>
      <c r="AA1314" t="s">
        <v>30</v>
      </c>
      <c r="AB1314" t="s">
        <v>32</v>
      </c>
    </row>
    <row r="1315" spans="1:28" outlineLevel="1" x14ac:dyDescent="0.45">
      <c r="A1315">
        <v>7664408901</v>
      </c>
      <c r="B1315" s="1">
        <v>44323</v>
      </c>
      <c r="C1315" t="s">
        <v>3781</v>
      </c>
      <c r="D1315" t="s">
        <v>3782</v>
      </c>
      <c r="E1315" t="s">
        <v>160</v>
      </c>
      <c r="F1315" t="s">
        <v>5651</v>
      </c>
      <c r="G1315" t="s">
        <v>5747</v>
      </c>
      <c r="H1315" s="9">
        <v>43302.54</v>
      </c>
      <c r="J1315" t="s">
        <v>28</v>
      </c>
      <c r="K1315" t="s">
        <v>30</v>
      </c>
      <c r="L1315" t="s">
        <v>161</v>
      </c>
      <c r="M1315" t="s">
        <v>29</v>
      </c>
      <c r="N1315" t="s">
        <v>30</v>
      </c>
      <c r="O1315" t="s">
        <v>30</v>
      </c>
      <c r="P1315" t="s">
        <v>30</v>
      </c>
      <c r="Q1315" t="s">
        <v>30</v>
      </c>
      <c r="R1315" t="s">
        <v>30</v>
      </c>
      <c r="S1315" t="s">
        <v>30</v>
      </c>
      <c r="T1315" t="s">
        <v>30</v>
      </c>
      <c r="U1315" t="s">
        <v>30</v>
      </c>
      <c r="V1315" t="s">
        <v>30</v>
      </c>
      <c r="W1315" t="s">
        <v>31</v>
      </c>
      <c r="X1315" t="s">
        <v>29</v>
      </c>
      <c r="Y1315" t="s">
        <v>29</v>
      </c>
      <c r="Z1315" t="s">
        <v>29</v>
      </c>
      <c r="AA1315" t="s">
        <v>30</v>
      </c>
      <c r="AB1315" t="s">
        <v>32</v>
      </c>
    </row>
    <row r="1316" spans="1:28" outlineLevel="1" x14ac:dyDescent="0.45">
      <c r="A1316">
        <v>2235149008</v>
      </c>
      <c r="B1316" s="1">
        <v>44330</v>
      </c>
      <c r="C1316" t="s">
        <v>727</v>
      </c>
      <c r="D1316" t="s">
        <v>728</v>
      </c>
      <c r="E1316" t="s">
        <v>160</v>
      </c>
      <c r="F1316" t="s">
        <v>5651</v>
      </c>
      <c r="G1316" t="s">
        <v>5666</v>
      </c>
      <c r="H1316" s="9">
        <v>41254.04</v>
      </c>
      <c r="J1316" t="s">
        <v>28</v>
      </c>
      <c r="K1316" t="s">
        <v>29</v>
      </c>
      <c r="L1316" t="s">
        <v>161</v>
      </c>
      <c r="M1316" t="s">
        <v>30</v>
      </c>
      <c r="N1316" t="s">
        <v>30</v>
      </c>
      <c r="O1316" t="s">
        <v>30</v>
      </c>
      <c r="P1316" t="s">
        <v>30</v>
      </c>
      <c r="Q1316" t="s">
        <v>30</v>
      </c>
      <c r="R1316" t="s">
        <v>30</v>
      </c>
      <c r="S1316" t="s">
        <v>30</v>
      </c>
      <c r="T1316" t="s">
        <v>30</v>
      </c>
      <c r="U1316" t="s">
        <v>30</v>
      </c>
      <c r="V1316" t="s">
        <v>30</v>
      </c>
      <c r="W1316" t="s">
        <v>31</v>
      </c>
      <c r="X1316" t="s">
        <v>30</v>
      </c>
      <c r="Y1316" t="s">
        <v>30</v>
      </c>
      <c r="Z1316" t="s">
        <v>29</v>
      </c>
      <c r="AA1316" t="s">
        <v>29</v>
      </c>
      <c r="AB1316" t="s">
        <v>48</v>
      </c>
    </row>
    <row r="1317" spans="1:28" outlineLevel="1" x14ac:dyDescent="0.45">
      <c r="A1317">
        <v>7636098907</v>
      </c>
      <c r="B1317" s="1">
        <v>44323</v>
      </c>
      <c r="C1317" t="s">
        <v>3614</v>
      </c>
      <c r="D1317" t="s">
        <v>3615</v>
      </c>
      <c r="E1317" t="s">
        <v>160</v>
      </c>
      <c r="F1317" t="s">
        <v>5651</v>
      </c>
      <c r="G1317" t="s">
        <v>5767</v>
      </c>
      <c r="H1317" s="9">
        <v>41121</v>
      </c>
      <c r="J1317" t="s">
        <v>28</v>
      </c>
      <c r="K1317" t="s">
        <v>30</v>
      </c>
      <c r="L1317" t="s">
        <v>161</v>
      </c>
      <c r="M1317" t="s">
        <v>30</v>
      </c>
      <c r="N1317" t="s">
        <v>29</v>
      </c>
      <c r="O1317" t="s">
        <v>29</v>
      </c>
      <c r="P1317" t="s">
        <v>29</v>
      </c>
      <c r="Q1317" t="s">
        <v>29</v>
      </c>
      <c r="R1317" t="s">
        <v>30</v>
      </c>
      <c r="S1317" t="s">
        <v>29</v>
      </c>
      <c r="T1317" t="s">
        <v>30</v>
      </c>
      <c r="U1317" t="s">
        <v>29</v>
      </c>
      <c r="V1317" t="s">
        <v>30</v>
      </c>
      <c r="W1317" t="s">
        <v>31</v>
      </c>
      <c r="X1317" t="s">
        <v>30</v>
      </c>
      <c r="Y1317" t="s">
        <v>29</v>
      </c>
      <c r="Z1317" t="s">
        <v>29</v>
      </c>
      <c r="AA1317" t="s">
        <v>30</v>
      </c>
      <c r="AB1317" t="s">
        <v>32</v>
      </c>
    </row>
    <row r="1318" spans="1:28" outlineLevel="1" x14ac:dyDescent="0.45">
      <c r="A1318">
        <v>2736979008</v>
      </c>
      <c r="B1318" s="1">
        <v>44334</v>
      </c>
      <c r="C1318" t="s">
        <v>1491</v>
      </c>
      <c r="D1318" t="s">
        <v>1492</v>
      </c>
      <c r="E1318" t="s">
        <v>160</v>
      </c>
      <c r="F1318" t="s">
        <v>5651</v>
      </c>
      <c r="G1318" t="s">
        <v>5800</v>
      </c>
      <c r="H1318" s="9">
        <v>39517</v>
      </c>
      <c r="J1318" t="s">
        <v>28</v>
      </c>
      <c r="K1318" t="s">
        <v>29</v>
      </c>
      <c r="L1318" t="s">
        <v>161</v>
      </c>
      <c r="M1318" t="s">
        <v>29</v>
      </c>
      <c r="N1318" t="s">
        <v>30</v>
      </c>
      <c r="O1318" t="s">
        <v>30</v>
      </c>
      <c r="P1318" t="s">
        <v>30</v>
      </c>
      <c r="Q1318" t="s">
        <v>30</v>
      </c>
      <c r="R1318" t="s">
        <v>30</v>
      </c>
      <c r="S1318" t="s">
        <v>30</v>
      </c>
      <c r="T1318" t="s">
        <v>30</v>
      </c>
      <c r="U1318" t="s">
        <v>30</v>
      </c>
      <c r="V1318" t="s">
        <v>30</v>
      </c>
      <c r="W1318" t="s">
        <v>40</v>
      </c>
      <c r="X1318" t="s">
        <v>29</v>
      </c>
      <c r="Y1318" t="s">
        <v>30</v>
      </c>
      <c r="Z1318" t="s">
        <v>29</v>
      </c>
      <c r="AA1318" t="s">
        <v>29</v>
      </c>
      <c r="AB1318" t="s">
        <v>32</v>
      </c>
    </row>
    <row r="1319" spans="1:28" outlineLevel="1" x14ac:dyDescent="0.45">
      <c r="A1319">
        <v>2709339009</v>
      </c>
      <c r="B1319" s="1">
        <v>44334</v>
      </c>
      <c r="C1319" t="s">
        <v>1370</v>
      </c>
      <c r="D1319" t="s">
        <v>1371</v>
      </c>
      <c r="E1319" t="s">
        <v>160</v>
      </c>
      <c r="F1319" t="s">
        <v>5651</v>
      </c>
      <c r="G1319" t="s">
        <v>5717</v>
      </c>
      <c r="H1319" s="9">
        <v>38591.440000000002</v>
      </c>
      <c r="I1319" t="s">
        <v>35</v>
      </c>
      <c r="J1319" t="s">
        <v>28</v>
      </c>
      <c r="K1319" t="s">
        <v>29</v>
      </c>
      <c r="L1319" t="s">
        <v>161</v>
      </c>
      <c r="M1319" t="s">
        <v>29</v>
      </c>
      <c r="N1319" t="s">
        <v>29</v>
      </c>
      <c r="O1319" t="s">
        <v>29</v>
      </c>
      <c r="P1319" t="s">
        <v>30</v>
      </c>
      <c r="Q1319" t="s">
        <v>30</v>
      </c>
      <c r="R1319" t="s">
        <v>30</v>
      </c>
      <c r="S1319" t="s">
        <v>30</v>
      </c>
      <c r="T1319" t="s">
        <v>30</v>
      </c>
      <c r="U1319" t="s">
        <v>30</v>
      </c>
      <c r="V1319" t="s">
        <v>30</v>
      </c>
      <c r="W1319" t="s">
        <v>40</v>
      </c>
      <c r="X1319" t="s">
        <v>29</v>
      </c>
      <c r="Y1319" t="s">
        <v>29</v>
      </c>
      <c r="Z1319" t="s">
        <v>29</v>
      </c>
      <c r="AA1319" t="s">
        <v>30</v>
      </c>
      <c r="AB1319" t="s">
        <v>32</v>
      </c>
    </row>
    <row r="1320" spans="1:28" outlineLevel="1" x14ac:dyDescent="0.45">
      <c r="A1320">
        <v>2334499003</v>
      </c>
      <c r="B1320" s="1">
        <v>44331</v>
      </c>
      <c r="C1320" t="s">
        <v>863</v>
      </c>
      <c r="D1320" t="s">
        <v>864</v>
      </c>
      <c r="E1320" t="s">
        <v>160</v>
      </c>
      <c r="F1320" t="s">
        <v>5651</v>
      </c>
      <c r="G1320" t="s">
        <v>5800</v>
      </c>
      <c r="H1320" s="9">
        <v>37034.57</v>
      </c>
      <c r="J1320" t="s">
        <v>28</v>
      </c>
      <c r="K1320" t="s">
        <v>29</v>
      </c>
      <c r="L1320" t="s">
        <v>161</v>
      </c>
      <c r="M1320" t="s">
        <v>30</v>
      </c>
      <c r="N1320" t="s">
        <v>30</v>
      </c>
      <c r="O1320" t="s">
        <v>30</v>
      </c>
      <c r="P1320" t="s">
        <v>30</v>
      </c>
      <c r="Q1320" t="s">
        <v>30</v>
      </c>
      <c r="R1320" t="s">
        <v>30</v>
      </c>
      <c r="S1320" t="s">
        <v>30</v>
      </c>
      <c r="T1320" t="s">
        <v>30</v>
      </c>
      <c r="U1320" t="s">
        <v>30</v>
      </c>
      <c r="V1320" t="s">
        <v>30</v>
      </c>
      <c r="W1320" t="s">
        <v>40</v>
      </c>
      <c r="X1320" t="s">
        <v>29</v>
      </c>
      <c r="Y1320" t="s">
        <v>30</v>
      </c>
      <c r="Z1320" t="s">
        <v>29</v>
      </c>
      <c r="AA1320" t="s">
        <v>29</v>
      </c>
      <c r="AB1320" t="s">
        <v>32</v>
      </c>
    </row>
    <row r="1321" spans="1:28" outlineLevel="1" x14ac:dyDescent="0.45">
      <c r="A1321">
        <v>7901598906</v>
      </c>
      <c r="B1321" s="1">
        <v>44327</v>
      </c>
      <c r="C1321" t="s">
        <v>4007</v>
      </c>
      <c r="D1321" t="s">
        <v>4008</v>
      </c>
      <c r="E1321" t="s">
        <v>160</v>
      </c>
      <c r="F1321" t="s">
        <v>5651</v>
      </c>
      <c r="G1321" t="s">
        <v>5717</v>
      </c>
      <c r="H1321" s="9">
        <v>36624.32</v>
      </c>
      <c r="J1321" t="s">
        <v>28</v>
      </c>
      <c r="K1321" t="s">
        <v>29</v>
      </c>
      <c r="L1321" t="s">
        <v>161</v>
      </c>
      <c r="M1321" t="s">
        <v>30</v>
      </c>
      <c r="N1321" t="s">
        <v>30</v>
      </c>
      <c r="O1321" t="s">
        <v>30</v>
      </c>
      <c r="P1321" t="s">
        <v>30</v>
      </c>
      <c r="Q1321" t="s">
        <v>30</v>
      </c>
      <c r="R1321" t="s">
        <v>30</v>
      </c>
      <c r="S1321" t="s">
        <v>30</v>
      </c>
      <c r="T1321" t="s">
        <v>30</v>
      </c>
      <c r="U1321" t="s">
        <v>30</v>
      </c>
      <c r="V1321" t="s">
        <v>30</v>
      </c>
      <c r="W1321" t="s">
        <v>31</v>
      </c>
      <c r="X1321" t="s">
        <v>29</v>
      </c>
      <c r="Y1321" t="s">
        <v>30</v>
      </c>
      <c r="Z1321" t="s">
        <v>29</v>
      </c>
      <c r="AA1321" t="s">
        <v>29</v>
      </c>
      <c r="AB1321" t="s">
        <v>32</v>
      </c>
    </row>
    <row r="1322" spans="1:28" outlineLevel="1" x14ac:dyDescent="0.45">
      <c r="A1322">
        <v>9937199008</v>
      </c>
      <c r="B1322" s="1">
        <v>44351</v>
      </c>
      <c r="C1322" t="s">
        <v>5555</v>
      </c>
      <c r="D1322" t="s">
        <v>5556</v>
      </c>
      <c r="E1322" t="s">
        <v>160</v>
      </c>
      <c r="F1322" t="s">
        <v>5651</v>
      </c>
      <c r="G1322" t="s">
        <v>5767</v>
      </c>
      <c r="H1322" s="9">
        <v>35721.82</v>
      </c>
      <c r="J1322" t="s">
        <v>28</v>
      </c>
      <c r="K1322" t="s">
        <v>30</v>
      </c>
      <c r="L1322" t="s">
        <v>161</v>
      </c>
      <c r="M1322" t="s">
        <v>29</v>
      </c>
      <c r="N1322" t="s">
        <v>29</v>
      </c>
      <c r="O1322" t="s">
        <v>29</v>
      </c>
      <c r="P1322" t="s">
        <v>30</v>
      </c>
      <c r="Q1322" t="s">
        <v>30</v>
      </c>
      <c r="R1322" t="s">
        <v>30</v>
      </c>
      <c r="S1322" t="s">
        <v>30</v>
      </c>
      <c r="T1322" t="s">
        <v>30</v>
      </c>
      <c r="U1322" t="s">
        <v>30</v>
      </c>
      <c r="V1322" t="s">
        <v>30</v>
      </c>
      <c r="W1322" t="s">
        <v>31</v>
      </c>
      <c r="X1322" t="s">
        <v>30</v>
      </c>
      <c r="Y1322" t="s">
        <v>29</v>
      </c>
      <c r="Z1322" t="s">
        <v>29</v>
      </c>
      <c r="AA1322" t="s">
        <v>29</v>
      </c>
      <c r="AB1322" t="s">
        <v>32</v>
      </c>
    </row>
    <row r="1323" spans="1:28" outlineLevel="1" x14ac:dyDescent="0.45">
      <c r="A1323">
        <v>8834909010</v>
      </c>
      <c r="B1323" s="1">
        <v>44345</v>
      </c>
      <c r="C1323" t="s">
        <v>4415</v>
      </c>
      <c r="D1323" t="s">
        <v>4416</v>
      </c>
      <c r="E1323" t="s">
        <v>160</v>
      </c>
      <c r="F1323" t="s">
        <v>5651</v>
      </c>
      <c r="G1323" t="s">
        <v>5666</v>
      </c>
      <c r="H1323" s="9">
        <v>33303.730000000003</v>
      </c>
      <c r="J1323" t="s">
        <v>28</v>
      </c>
      <c r="K1323" t="s">
        <v>29</v>
      </c>
      <c r="L1323" t="s">
        <v>161</v>
      </c>
      <c r="M1323" t="s">
        <v>30</v>
      </c>
      <c r="N1323" t="s">
        <v>29</v>
      </c>
      <c r="O1323" t="s">
        <v>30</v>
      </c>
      <c r="P1323" t="s">
        <v>30</v>
      </c>
      <c r="Q1323" t="s">
        <v>30</v>
      </c>
      <c r="R1323" t="s">
        <v>30</v>
      </c>
      <c r="S1323" t="s">
        <v>29</v>
      </c>
      <c r="T1323" t="s">
        <v>29</v>
      </c>
      <c r="U1323" t="s">
        <v>30</v>
      </c>
      <c r="V1323" t="s">
        <v>30</v>
      </c>
      <c r="W1323" t="s">
        <v>31</v>
      </c>
      <c r="X1323" t="s">
        <v>30</v>
      </c>
      <c r="Y1323" t="s">
        <v>29</v>
      </c>
      <c r="Z1323" t="s">
        <v>29</v>
      </c>
      <c r="AA1323" t="s">
        <v>29</v>
      </c>
      <c r="AB1323" t="s">
        <v>145</v>
      </c>
    </row>
    <row r="1324" spans="1:28" outlineLevel="1" x14ac:dyDescent="0.45">
      <c r="A1324">
        <v>7523499005</v>
      </c>
      <c r="B1324" s="1">
        <v>44341</v>
      </c>
      <c r="C1324" t="s">
        <v>2686</v>
      </c>
      <c r="D1324" t="s">
        <v>2687</v>
      </c>
      <c r="E1324" t="s">
        <v>160</v>
      </c>
      <c r="F1324" t="s">
        <v>5651</v>
      </c>
      <c r="G1324" t="s">
        <v>5950</v>
      </c>
      <c r="H1324" s="9">
        <v>32177</v>
      </c>
      <c r="J1324" t="s">
        <v>28</v>
      </c>
      <c r="K1324" t="s">
        <v>29</v>
      </c>
      <c r="L1324" t="s">
        <v>161</v>
      </c>
      <c r="M1324" t="s">
        <v>29</v>
      </c>
      <c r="N1324" t="s">
        <v>29</v>
      </c>
      <c r="O1324" t="s">
        <v>29</v>
      </c>
      <c r="P1324" t="s">
        <v>29</v>
      </c>
      <c r="Q1324" t="s">
        <v>29</v>
      </c>
      <c r="R1324" t="s">
        <v>30</v>
      </c>
      <c r="S1324" t="s">
        <v>29</v>
      </c>
      <c r="T1324" t="s">
        <v>30</v>
      </c>
      <c r="U1324" t="s">
        <v>30</v>
      </c>
      <c r="V1324" t="s">
        <v>30</v>
      </c>
      <c r="W1324" t="s">
        <v>60</v>
      </c>
      <c r="X1324" t="s">
        <v>29</v>
      </c>
      <c r="Y1324" t="s">
        <v>30</v>
      </c>
      <c r="Z1324" t="s">
        <v>29</v>
      </c>
      <c r="AA1324" t="s">
        <v>29</v>
      </c>
      <c r="AB1324" t="s">
        <v>39</v>
      </c>
    </row>
    <row r="1325" spans="1:28" outlineLevel="1" x14ac:dyDescent="0.45">
      <c r="A1325">
        <v>2704279005</v>
      </c>
      <c r="B1325" s="1">
        <v>44334</v>
      </c>
      <c r="C1325" t="s">
        <v>1344</v>
      </c>
      <c r="D1325" t="s">
        <v>1345</v>
      </c>
      <c r="E1325" t="s">
        <v>160</v>
      </c>
      <c r="F1325" t="s">
        <v>5651</v>
      </c>
      <c r="G1325" t="s">
        <v>5821</v>
      </c>
      <c r="H1325" s="9">
        <v>31757</v>
      </c>
      <c r="J1325" t="s">
        <v>28</v>
      </c>
      <c r="K1325" t="s">
        <v>29</v>
      </c>
      <c r="L1325" t="s">
        <v>161</v>
      </c>
      <c r="M1325" t="s">
        <v>30</v>
      </c>
      <c r="N1325" t="s">
        <v>30</v>
      </c>
      <c r="O1325" t="s">
        <v>30</v>
      </c>
      <c r="P1325" t="s">
        <v>30</v>
      </c>
      <c r="Q1325" t="s">
        <v>30</v>
      </c>
      <c r="R1325" t="s">
        <v>30</v>
      </c>
      <c r="S1325" t="s">
        <v>30</v>
      </c>
      <c r="T1325" t="s">
        <v>30</v>
      </c>
      <c r="U1325" t="s">
        <v>30</v>
      </c>
      <c r="V1325" t="s">
        <v>30</v>
      </c>
      <c r="W1325" t="s">
        <v>60</v>
      </c>
      <c r="X1325" t="s">
        <v>29</v>
      </c>
      <c r="Y1325" t="s">
        <v>29</v>
      </c>
      <c r="Z1325" t="s">
        <v>29</v>
      </c>
      <c r="AA1325" t="s">
        <v>30</v>
      </c>
      <c r="AB1325" t="s">
        <v>144</v>
      </c>
    </row>
    <row r="1326" spans="1:28" outlineLevel="1" x14ac:dyDescent="0.45">
      <c r="A1326">
        <v>7906468901</v>
      </c>
      <c r="B1326" s="1">
        <v>44327</v>
      </c>
      <c r="C1326" t="s">
        <v>4040</v>
      </c>
      <c r="D1326" t="s">
        <v>4041</v>
      </c>
      <c r="E1326" t="s">
        <v>160</v>
      </c>
      <c r="F1326" t="s">
        <v>5651</v>
      </c>
      <c r="G1326" t="s">
        <v>5767</v>
      </c>
      <c r="H1326" s="9">
        <v>29922.2</v>
      </c>
      <c r="J1326" t="s">
        <v>28</v>
      </c>
      <c r="K1326" t="s">
        <v>30</v>
      </c>
      <c r="L1326" t="s">
        <v>161</v>
      </c>
      <c r="M1326" t="s">
        <v>29</v>
      </c>
      <c r="N1326" t="s">
        <v>29</v>
      </c>
      <c r="O1326" t="s">
        <v>29</v>
      </c>
      <c r="P1326" t="s">
        <v>30</v>
      </c>
      <c r="Q1326" t="s">
        <v>30</v>
      </c>
      <c r="R1326" t="s">
        <v>30</v>
      </c>
      <c r="S1326" t="s">
        <v>30</v>
      </c>
      <c r="T1326" t="s">
        <v>30</v>
      </c>
      <c r="U1326" t="s">
        <v>30</v>
      </c>
      <c r="V1326" t="s">
        <v>30</v>
      </c>
      <c r="W1326" t="s">
        <v>40</v>
      </c>
      <c r="X1326" t="s">
        <v>30</v>
      </c>
      <c r="Y1326" t="s">
        <v>30</v>
      </c>
      <c r="Z1326" t="s">
        <v>29</v>
      </c>
      <c r="AA1326" t="s">
        <v>30</v>
      </c>
      <c r="AB1326" t="s">
        <v>32</v>
      </c>
    </row>
    <row r="1327" spans="1:28" outlineLevel="1" x14ac:dyDescent="0.45">
      <c r="A1327">
        <v>8885359000</v>
      </c>
      <c r="B1327" s="1">
        <v>44345</v>
      </c>
      <c r="C1327" t="s">
        <v>4709</v>
      </c>
      <c r="D1327" t="s">
        <v>4710</v>
      </c>
      <c r="E1327" t="s">
        <v>160</v>
      </c>
      <c r="F1327" t="s">
        <v>5651</v>
      </c>
      <c r="G1327" t="s">
        <v>5747</v>
      </c>
      <c r="H1327" s="9">
        <v>29524</v>
      </c>
      <c r="J1327" t="s">
        <v>28</v>
      </c>
      <c r="K1327" t="s">
        <v>29</v>
      </c>
      <c r="L1327" t="s">
        <v>161</v>
      </c>
      <c r="M1327" t="s">
        <v>29</v>
      </c>
      <c r="N1327" t="s">
        <v>29</v>
      </c>
      <c r="O1327" t="s">
        <v>29</v>
      </c>
      <c r="P1327" t="s">
        <v>30</v>
      </c>
      <c r="Q1327" t="s">
        <v>30</v>
      </c>
      <c r="R1327" t="s">
        <v>30</v>
      </c>
      <c r="S1327" t="s">
        <v>30</v>
      </c>
      <c r="T1327" t="s">
        <v>30</v>
      </c>
      <c r="U1327" t="s">
        <v>30</v>
      </c>
      <c r="V1327" t="s">
        <v>30</v>
      </c>
      <c r="W1327" t="s">
        <v>49</v>
      </c>
      <c r="X1327" t="s">
        <v>29</v>
      </c>
      <c r="Y1327" t="s">
        <v>29</v>
      </c>
      <c r="Z1327" t="s">
        <v>29</v>
      </c>
      <c r="AA1327" t="s">
        <v>29</v>
      </c>
      <c r="AB1327" t="s">
        <v>32</v>
      </c>
    </row>
    <row r="1328" spans="1:28" outlineLevel="1" x14ac:dyDescent="0.45">
      <c r="A1328">
        <v>2348359008</v>
      </c>
      <c r="B1328" s="1">
        <v>44331</v>
      </c>
      <c r="C1328" t="s">
        <v>912</v>
      </c>
      <c r="D1328" t="s">
        <v>913</v>
      </c>
      <c r="E1328" t="s">
        <v>160</v>
      </c>
      <c r="F1328" t="s">
        <v>5651</v>
      </c>
      <c r="G1328" t="s">
        <v>5666</v>
      </c>
      <c r="H1328" s="9">
        <v>28819.16</v>
      </c>
      <c r="J1328" t="s">
        <v>28</v>
      </c>
      <c r="K1328" t="s">
        <v>30</v>
      </c>
      <c r="L1328" t="s">
        <v>161</v>
      </c>
      <c r="M1328" t="s">
        <v>30</v>
      </c>
      <c r="N1328" t="s">
        <v>29</v>
      </c>
      <c r="O1328" t="s">
        <v>29</v>
      </c>
      <c r="P1328" t="s">
        <v>30</v>
      </c>
      <c r="Q1328" t="s">
        <v>30</v>
      </c>
      <c r="R1328" t="s">
        <v>30</v>
      </c>
      <c r="S1328" t="s">
        <v>30</v>
      </c>
      <c r="T1328" t="s">
        <v>30</v>
      </c>
      <c r="U1328" t="s">
        <v>30</v>
      </c>
      <c r="V1328" t="s">
        <v>30</v>
      </c>
      <c r="W1328" t="s">
        <v>31</v>
      </c>
      <c r="X1328" t="s">
        <v>30</v>
      </c>
      <c r="Y1328" t="s">
        <v>30</v>
      </c>
      <c r="Z1328" t="s">
        <v>29</v>
      </c>
      <c r="AA1328" t="s">
        <v>29</v>
      </c>
      <c r="AB1328" t="s">
        <v>32</v>
      </c>
    </row>
    <row r="1329" spans="1:28" outlineLevel="1" x14ac:dyDescent="0.45">
      <c r="A1329">
        <v>8617919006</v>
      </c>
      <c r="B1329" s="1">
        <v>44343</v>
      </c>
      <c r="C1329" t="s">
        <v>4343</v>
      </c>
      <c r="D1329" t="s">
        <v>4344</v>
      </c>
      <c r="E1329" t="s">
        <v>160</v>
      </c>
      <c r="F1329" t="s">
        <v>5651</v>
      </c>
      <c r="G1329" t="s">
        <v>5821</v>
      </c>
      <c r="H1329" s="9">
        <v>27727.119999999999</v>
      </c>
      <c r="J1329" t="s">
        <v>28</v>
      </c>
      <c r="K1329" t="s">
        <v>30</v>
      </c>
      <c r="L1329" t="s">
        <v>161</v>
      </c>
      <c r="M1329" t="s">
        <v>29</v>
      </c>
      <c r="N1329" t="s">
        <v>30</v>
      </c>
      <c r="O1329" t="s">
        <v>29</v>
      </c>
      <c r="P1329" t="s">
        <v>29</v>
      </c>
      <c r="Q1329" t="s">
        <v>30</v>
      </c>
      <c r="R1329" t="s">
        <v>30</v>
      </c>
      <c r="S1329" t="s">
        <v>29</v>
      </c>
      <c r="T1329" t="s">
        <v>30</v>
      </c>
      <c r="U1329" t="s">
        <v>30</v>
      </c>
      <c r="V1329" t="s">
        <v>30</v>
      </c>
      <c r="W1329" t="s">
        <v>31</v>
      </c>
      <c r="X1329" t="s">
        <v>29</v>
      </c>
      <c r="Y1329" t="s">
        <v>29</v>
      </c>
      <c r="Z1329" t="s">
        <v>29</v>
      </c>
      <c r="AA1329" t="s">
        <v>30</v>
      </c>
      <c r="AB1329" t="s">
        <v>59</v>
      </c>
    </row>
    <row r="1330" spans="1:28" outlineLevel="1" x14ac:dyDescent="0.45">
      <c r="A1330">
        <v>7563329005</v>
      </c>
      <c r="B1330" s="1">
        <v>44341</v>
      </c>
      <c r="C1330" t="s">
        <v>3160</v>
      </c>
      <c r="D1330" t="s">
        <v>3161</v>
      </c>
      <c r="E1330" t="s">
        <v>160</v>
      </c>
      <c r="F1330" t="s">
        <v>5651</v>
      </c>
      <c r="G1330" t="s">
        <v>5798</v>
      </c>
      <c r="H1330" s="9">
        <v>27495</v>
      </c>
      <c r="J1330" t="s">
        <v>28</v>
      </c>
      <c r="K1330" t="s">
        <v>29</v>
      </c>
      <c r="L1330" t="s">
        <v>161</v>
      </c>
      <c r="M1330" t="s">
        <v>30</v>
      </c>
      <c r="N1330" t="s">
        <v>30</v>
      </c>
      <c r="O1330" t="s">
        <v>30</v>
      </c>
      <c r="P1330" t="s">
        <v>30</v>
      </c>
      <c r="Q1330" t="s">
        <v>30</v>
      </c>
      <c r="R1330" t="s">
        <v>30</v>
      </c>
      <c r="S1330" t="s">
        <v>30</v>
      </c>
      <c r="T1330" t="s">
        <v>30</v>
      </c>
      <c r="U1330" t="s">
        <v>30</v>
      </c>
      <c r="V1330" t="s">
        <v>30</v>
      </c>
      <c r="W1330" t="s">
        <v>60</v>
      </c>
      <c r="X1330" t="s">
        <v>29</v>
      </c>
      <c r="Y1330" t="s">
        <v>30</v>
      </c>
      <c r="Z1330" t="s">
        <v>29</v>
      </c>
      <c r="AA1330" t="s">
        <v>29</v>
      </c>
      <c r="AB1330" t="s">
        <v>32</v>
      </c>
    </row>
    <row r="1331" spans="1:28" outlineLevel="1" x14ac:dyDescent="0.45">
      <c r="A1331">
        <v>4891029004</v>
      </c>
      <c r="B1331" s="1">
        <v>44336</v>
      </c>
      <c r="C1331" t="s">
        <v>1996</v>
      </c>
      <c r="D1331" t="s">
        <v>1997</v>
      </c>
      <c r="E1331" t="s">
        <v>160</v>
      </c>
      <c r="F1331" t="s">
        <v>5651</v>
      </c>
      <c r="G1331" t="s">
        <v>5703</v>
      </c>
      <c r="H1331" s="9">
        <v>25644.84</v>
      </c>
      <c r="J1331" t="s">
        <v>28</v>
      </c>
      <c r="K1331" t="s">
        <v>30</v>
      </c>
      <c r="L1331" t="s">
        <v>161</v>
      </c>
      <c r="M1331" t="s">
        <v>30</v>
      </c>
      <c r="N1331" t="s">
        <v>30</v>
      </c>
      <c r="O1331" t="s">
        <v>29</v>
      </c>
      <c r="P1331" t="s">
        <v>30</v>
      </c>
      <c r="Q1331" t="s">
        <v>30</v>
      </c>
      <c r="R1331" t="s">
        <v>30</v>
      </c>
      <c r="S1331" t="s">
        <v>30</v>
      </c>
      <c r="T1331" t="s">
        <v>30</v>
      </c>
      <c r="U1331" t="s">
        <v>30</v>
      </c>
      <c r="V1331" t="s">
        <v>30</v>
      </c>
      <c r="W1331" t="s">
        <v>40</v>
      </c>
      <c r="X1331" t="s">
        <v>29</v>
      </c>
      <c r="Y1331" t="s">
        <v>30</v>
      </c>
      <c r="Z1331" t="s">
        <v>29</v>
      </c>
      <c r="AA1331" t="s">
        <v>29</v>
      </c>
      <c r="AB1331" t="s">
        <v>32</v>
      </c>
    </row>
    <row r="1332" spans="1:28" outlineLevel="1" x14ac:dyDescent="0.45">
      <c r="A1332">
        <v>7562229008</v>
      </c>
      <c r="B1332" s="1">
        <v>44341</v>
      </c>
      <c r="C1332" t="s">
        <v>3150</v>
      </c>
      <c r="D1332" t="s">
        <v>3151</v>
      </c>
      <c r="E1332" t="s">
        <v>160</v>
      </c>
      <c r="F1332" t="s">
        <v>5651</v>
      </c>
      <c r="G1332" t="s">
        <v>5798</v>
      </c>
      <c r="H1332" s="9">
        <v>22947</v>
      </c>
      <c r="J1332" t="s">
        <v>28</v>
      </c>
      <c r="K1332" t="s">
        <v>29</v>
      </c>
      <c r="L1332" t="s">
        <v>161</v>
      </c>
      <c r="M1332" t="s">
        <v>29</v>
      </c>
      <c r="N1332" t="s">
        <v>30</v>
      </c>
      <c r="O1332" t="s">
        <v>30</v>
      </c>
      <c r="P1332" t="s">
        <v>30</v>
      </c>
      <c r="Q1332" t="s">
        <v>30</v>
      </c>
      <c r="R1332" t="s">
        <v>30</v>
      </c>
      <c r="S1332" t="s">
        <v>30</v>
      </c>
      <c r="T1332" t="s">
        <v>30</v>
      </c>
      <c r="U1332" t="s">
        <v>30</v>
      </c>
      <c r="V1332" t="s">
        <v>30</v>
      </c>
      <c r="W1332" t="s">
        <v>60</v>
      </c>
      <c r="X1332" t="s">
        <v>29</v>
      </c>
      <c r="Y1332" t="s">
        <v>29</v>
      </c>
      <c r="Z1332" t="s">
        <v>29</v>
      </c>
      <c r="AA1332" t="s">
        <v>30</v>
      </c>
      <c r="AB1332" t="s">
        <v>45</v>
      </c>
    </row>
    <row r="1333" spans="1:28" outlineLevel="1" x14ac:dyDescent="0.45">
      <c r="A1333">
        <v>8607529003</v>
      </c>
      <c r="B1333" s="1">
        <v>44343</v>
      </c>
      <c r="C1333" t="s">
        <v>4280</v>
      </c>
      <c r="D1333" t="s">
        <v>4281</v>
      </c>
      <c r="E1333" t="s">
        <v>160</v>
      </c>
      <c r="F1333" t="s">
        <v>5651</v>
      </c>
      <c r="G1333" t="s">
        <v>5767</v>
      </c>
      <c r="H1333" s="9">
        <v>20680.86</v>
      </c>
      <c r="J1333" t="s">
        <v>28</v>
      </c>
      <c r="K1333" t="s">
        <v>29</v>
      </c>
      <c r="L1333" t="s">
        <v>161</v>
      </c>
      <c r="M1333" t="s">
        <v>29</v>
      </c>
      <c r="N1333" t="s">
        <v>29</v>
      </c>
      <c r="O1333" t="s">
        <v>30</v>
      </c>
      <c r="P1333" t="s">
        <v>30</v>
      </c>
      <c r="Q1333" t="s">
        <v>29</v>
      </c>
      <c r="R1333" t="s">
        <v>30</v>
      </c>
      <c r="S1333" t="s">
        <v>30</v>
      </c>
      <c r="T1333" t="s">
        <v>30</v>
      </c>
      <c r="U1333" t="s">
        <v>30</v>
      </c>
      <c r="V1333" t="s">
        <v>30</v>
      </c>
      <c r="W1333" t="s">
        <v>33</v>
      </c>
      <c r="X1333" t="s">
        <v>30</v>
      </c>
      <c r="Y1333" t="s">
        <v>29</v>
      </c>
      <c r="Z1333" t="s">
        <v>29</v>
      </c>
      <c r="AA1333" t="s">
        <v>29</v>
      </c>
      <c r="AB1333" t="s">
        <v>45</v>
      </c>
    </row>
    <row r="1334" spans="1:28" outlineLevel="1" x14ac:dyDescent="0.45">
      <c r="A1334">
        <v>7556848907</v>
      </c>
      <c r="B1334" s="1">
        <v>44323</v>
      </c>
      <c r="C1334" t="s">
        <v>3078</v>
      </c>
      <c r="D1334" t="s">
        <v>3079</v>
      </c>
      <c r="E1334" t="s">
        <v>160</v>
      </c>
      <c r="F1334" t="s">
        <v>5651</v>
      </c>
      <c r="G1334" t="s">
        <v>5717</v>
      </c>
      <c r="H1334" s="9">
        <v>18290.95</v>
      </c>
      <c r="J1334" t="s">
        <v>28</v>
      </c>
      <c r="K1334" t="s">
        <v>29</v>
      </c>
      <c r="L1334" t="s">
        <v>161</v>
      </c>
      <c r="M1334" t="s">
        <v>29</v>
      </c>
      <c r="N1334" t="s">
        <v>30</v>
      </c>
      <c r="O1334" t="s">
        <v>29</v>
      </c>
      <c r="P1334" t="s">
        <v>30</v>
      </c>
      <c r="Q1334" t="s">
        <v>30</v>
      </c>
      <c r="R1334" t="s">
        <v>30</v>
      </c>
      <c r="S1334" t="s">
        <v>29</v>
      </c>
      <c r="T1334" t="s">
        <v>29</v>
      </c>
      <c r="U1334" t="s">
        <v>30</v>
      </c>
      <c r="V1334" t="s">
        <v>30</v>
      </c>
      <c r="W1334" t="s">
        <v>31</v>
      </c>
      <c r="X1334" t="s">
        <v>29</v>
      </c>
      <c r="Y1334" t="s">
        <v>29</v>
      </c>
      <c r="Z1334" t="s">
        <v>29</v>
      </c>
      <c r="AA1334" t="s">
        <v>30</v>
      </c>
      <c r="AB1334" t="s">
        <v>39</v>
      </c>
    </row>
    <row r="1335" spans="1:28" outlineLevel="1" x14ac:dyDescent="0.45">
      <c r="A1335">
        <v>8605409009</v>
      </c>
      <c r="B1335" s="1">
        <v>44343</v>
      </c>
      <c r="C1335" t="s">
        <v>4262</v>
      </c>
      <c r="D1335" t="s">
        <v>4263</v>
      </c>
      <c r="E1335" t="s">
        <v>160</v>
      </c>
      <c r="F1335" t="s">
        <v>5651</v>
      </c>
      <c r="G1335" t="s">
        <v>5950</v>
      </c>
      <c r="H1335" s="9">
        <v>16935.54</v>
      </c>
      <c r="J1335" t="s">
        <v>28</v>
      </c>
      <c r="K1335" t="s">
        <v>29</v>
      </c>
      <c r="L1335" t="s">
        <v>161</v>
      </c>
      <c r="M1335" t="s">
        <v>29</v>
      </c>
      <c r="N1335" t="s">
        <v>30</v>
      </c>
      <c r="O1335" t="s">
        <v>30</v>
      </c>
      <c r="P1335" t="s">
        <v>30</v>
      </c>
      <c r="Q1335" t="s">
        <v>30</v>
      </c>
      <c r="R1335" t="s">
        <v>30</v>
      </c>
      <c r="S1335" t="s">
        <v>29</v>
      </c>
      <c r="T1335" t="s">
        <v>30</v>
      </c>
      <c r="U1335" t="s">
        <v>30</v>
      </c>
      <c r="V1335" t="s">
        <v>29</v>
      </c>
      <c r="W1335" t="s">
        <v>31</v>
      </c>
      <c r="X1335" t="s">
        <v>29</v>
      </c>
      <c r="Y1335" t="s">
        <v>29</v>
      </c>
      <c r="Z1335" t="s">
        <v>29</v>
      </c>
      <c r="AA1335" t="s">
        <v>29</v>
      </c>
      <c r="AB1335" t="s">
        <v>39</v>
      </c>
    </row>
    <row r="1336" spans="1:28" outlineLevel="1" x14ac:dyDescent="0.45">
      <c r="A1336">
        <v>7572989006</v>
      </c>
      <c r="B1336" s="1">
        <v>44341</v>
      </c>
      <c r="C1336" t="s">
        <v>3261</v>
      </c>
      <c r="D1336" t="s">
        <v>3262</v>
      </c>
      <c r="E1336" t="s">
        <v>160</v>
      </c>
      <c r="F1336" t="s">
        <v>5651</v>
      </c>
      <c r="G1336" t="s">
        <v>5950</v>
      </c>
      <c r="H1336" s="9">
        <v>13074.5</v>
      </c>
      <c r="J1336" t="s">
        <v>28</v>
      </c>
      <c r="K1336" t="s">
        <v>29</v>
      </c>
      <c r="L1336" t="s">
        <v>161</v>
      </c>
      <c r="M1336" t="s">
        <v>30</v>
      </c>
      <c r="N1336" t="s">
        <v>30</v>
      </c>
      <c r="O1336" t="s">
        <v>30</v>
      </c>
      <c r="P1336" t="s">
        <v>30</v>
      </c>
      <c r="Q1336" t="s">
        <v>30</v>
      </c>
      <c r="R1336" t="s">
        <v>30</v>
      </c>
      <c r="S1336" t="s">
        <v>30</v>
      </c>
      <c r="T1336" t="s">
        <v>30</v>
      </c>
      <c r="U1336" t="s">
        <v>30</v>
      </c>
      <c r="V1336" t="s">
        <v>30</v>
      </c>
      <c r="W1336" t="s">
        <v>31</v>
      </c>
      <c r="X1336" t="s">
        <v>29</v>
      </c>
      <c r="Y1336" t="s">
        <v>30</v>
      </c>
      <c r="Z1336" t="s">
        <v>29</v>
      </c>
      <c r="AA1336" t="s">
        <v>29</v>
      </c>
      <c r="AB1336" t="s">
        <v>32</v>
      </c>
    </row>
    <row r="1337" spans="1:28" outlineLevel="1" x14ac:dyDescent="0.45">
      <c r="A1337">
        <v>7897628909</v>
      </c>
      <c r="B1337" s="1">
        <v>44327</v>
      </c>
      <c r="C1337" t="s">
        <v>3987</v>
      </c>
      <c r="D1337" t="s">
        <v>3988</v>
      </c>
      <c r="E1337" t="s">
        <v>160</v>
      </c>
      <c r="F1337" t="s">
        <v>5651</v>
      </c>
      <c r="G1337" t="s">
        <v>5798</v>
      </c>
      <c r="H1337" s="9">
        <v>12997</v>
      </c>
      <c r="J1337" t="s">
        <v>28</v>
      </c>
      <c r="K1337" t="s">
        <v>29</v>
      </c>
      <c r="L1337" t="s">
        <v>161</v>
      </c>
      <c r="M1337" t="s">
        <v>29</v>
      </c>
      <c r="N1337" t="s">
        <v>29</v>
      </c>
      <c r="O1337" t="s">
        <v>29</v>
      </c>
      <c r="P1337" t="s">
        <v>30</v>
      </c>
      <c r="Q1337" t="s">
        <v>29</v>
      </c>
      <c r="R1337" t="s">
        <v>30</v>
      </c>
      <c r="S1337" t="s">
        <v>29</v>
      </c>
      <c r="T1337" t="s">
        <v>30</v>
      </c>
      <c r="U1337" t="s">
        <v>29</v>
      </c>
      <c r="V1337" t="s">
        <v>30</v>
      </c>
      <c r="W1337" t="s">
        <v>40</v>
      </c>
      <c r="X1337" t="s">
        <v>29</v>
      </c>
      <c r="Y1337" t="s">
        <v>30</v>
      </c>
      <c r="Z1337" t="s">
        <v>29</v>
      </c>
      <c r="AA1337" t="s">
        <v>30</v>
      </c>
      <c r="AB1337" t="s">
        <v>32</v>
      </c>
    </row>
    <row r="1338" spans="1:28" outlineLevel="1" x14ac:dyDescent="0.45">
      <c r="A1338">
        <v>8603319002</v>
      </c>
      <c r="B1338" s="1">
        <v>44343</v>
      </c>
      <c r="C1338" t="s">
        <v>4256</v>
      </c>
      <c r="D1338" t="s">
        <v>4257</v>
      </c>
      <c r="E1338" t="s">
        <v>160</v>
      </c>
      <c r="F1338" t="s">
        <v>5651</v>
      </c>
      <c r="G1338" t="s">
        <v>5666</v>
      </c>
      <c r="H1338" s="9">
        <v>8115.64</v>
      </c>
      <c r="J1338" t="s">
        <v>28</v>
      </c>
      <c r="K1338" t="s">
        <v>30</v>
      </c>
      <c r="L1338" t="s">
        <v>161</v>
      </c>
      <c r="M1338" t="s">
        <v>29</v>
      </c>
      <c r="N1338" t="s">
        <v>29</v>
      </c>
      <c r="O1338" t="s">
        <v>29</v>
      </c>
      <c r="P1338" t="s">
        <v>30</v>
      </c>
      <c r="Q1338" t="s">
        <v>29</v>
      </c>
      <c r="R1338" t="s">
        <v>30</v>
      </c>
      <c r="S1338" t="s">
        <v>30</v>
      </c>
      <c r="T1338" t="s">
        <v>30</v>
      </c>
      <c r="U1338" t="s">
        <v>29</v>
      </c>
      <c r="V1338" t="s">
        <v>30</v>
      </c>
      <c r="W1338" t="s">
        <v>40</v>
      </c>
      <c r="X1338" t="s">
        <v>30</v>
      </c>
      <c r="Y1338" t="s">
        <v>29</v>
      </c>
      <c r="Z1338" t="s">
        <v>29</v>
      </c>
      <c r="AA1338" t="s">
        <v>29</v>
      </c>
      <c r="AB1338" t="s">
        <v>32</v>
      </c>
    </row>
    <row r="1339" spans="1:28" outlineLevel="1" x14ac:dyDescent="0.45">
      <c r="A1339">
        <v>8916849009</v>
      </c>
      <c r="B1339" s="1">
        <v>44345</v>
      </c>
      <c r="C1339" t="s">
        <v>4837</v>
      </c>
      <c r="D1339" t="s">
        <v>4838</v>
      </c>
      <c r="E1339" t="s">
        <v>160</v>
      </c>
      <c r="F1339" t="s">
        <v>5651</v>
      </c>
      <c r="G1339" t="s">
        <v>5800</v>
      </c>
      <c r="H1339" s="9">
        <v>7071.8</v>
      </c>
      <c r="J1339" t="s">
        <v>28</v>
      </c>
      <c r="K1339" t="s">
        <v>29</v>
      </c>
      <c r="L1339" t="s">
        <v>161</v>
      </c>
      <c r="M1339" t="s">
        <v>30</v>
      </c>
      <c r="N1339" t="s">
        <v>30</v>
      </c>
      <c r="O1339" t="s">
        <v>30</v>
      </c>
      <c r="P1339" t="s">
        <v>30</v>
      </c>
      <c r="Q1339" t="s">
        <v>30</v>
      </c>
      <c r="R1339" t="s">
        <v>30</v>
      </c>
      <c r="S1339" t="s">
        <v>30</v>
      </c>
      <c r="T1339" t="s">
        <v>30</v>
      </c>
      <c r="U1339" t="s">
        <v>30</v>
      </c>
      <c r="V1339" t="s">
        <v>30</v>
      </c>
      <c r="W1339" t="s">
        <v>31</v>
      </c>
      <c r="X1339" t="s">
        <v>29</v>
      </c>
      <c r="Y1339" t="s">
        <v>29</v>
      </c>
      <c r="Z1339" t="s">
        <v>29</v>
      </c>
      <c r="AA1339" t="s">
        <v>29</v>
      </c>
      <c r="AB1339" t="s">
        <v>32</v>
      </c>
    </row>
    <row r="1340" spans="1:28" outlineLevel="1" x14ac:dyDescent="0.45">
      <c r="A1340">
        <v>8928519001</v>
      </c>
      <c r="B1340" s="1">
        <v>44345</v>
      </c>
      <c r="C1340" t="s">
        <v>4887</v>
      </c>
      <c r="D1340" t="s">
        <v>4888</v>
      </c>
      <c r="E1340" t="s">
        <v>160</v>
      </c>
      <c r="F1340" t="s">
        <v>5651</v>
      </c>
      <c r="G1340" t="s">
        <v>5950</v>
      </c>
      <c r="H1340" s="9">
        <v>5712</v>
      </c>
      <c r="J1340" t="s">
        <v>28</v>
      </c>
      <c r="K1340" t="s">
        <v>29</v>
      </c>
      <c r="L1340" t="s">
        <v>161</v>
      </c>
      <c r="M1340" t="s">
        <v>29</v>
      </c>
      <c r="N1340" t="s">
        <v>29</v>
      </c>
      <c r="O1340" t="s">
        <v>29</v>
      </c>
      <c r="P1340" t="s">
        <v>30</v>
      </c>
      <c r="Q1340" t="s">
        <v>29</v>
      </c>
      <c r="R1340" t="s">
        <v>30</v>
      </c>
      <c r="S1340" t="s">
        <v>30</v>
      </c>
      <c r="T1340" t="s">
        <v>30</v>
      </c>
      <c r="U1340" t="s">
        <v>29</v>
      </c>
      <c r="V1340" t="s">
        <v>30</v>
      </c>
      <c r="W1340" t="s">
        <v>31</v>
      </c>
      <c r="X1340" t="s">
        <v>29</v>
      </c>
      <c r="Y1340" t="s">
        <v>29</v>
      </c>
      <c r="Z1340" t="s">
        <v>29</v>
      </c>
      <c r="AA1340" t="s">
        <v>29</v>
      </c>
      <c r="AB1340" t="s">
        <v>32</v>
      </c>
    </row>
    <row r="1341" spans="1:28" outlineLevel="1" x14ac:dyDescent="0.45">
      <c r="A1341">
        <v>7556658909</v>
      </c>
      <c r="B1341" s="1">
        <v>44323</v>
      </c>
      <c r="C1341" t="s">
        <v>3073</v>
      </c>
      <c r="D1341" t="s">
        <v>3074</v>
      </c>
      <c r="E1341" t="s">
        <v>160</v>
      </c>
      <c r="F1341" t="s">
        <v>5651</v>
      </c>
      <c r="G1341" t="s">
        <v>5821</v>
      </c>
      <c r="H1341" s="9">
        <v>3339.26</v>
      </c>
      <c r="J1341" t="s">
        <v>28</v>
      </c>
      <c r="K1341" t="s">
        <v>30</v>
      </c>
      <c r="L1341" t="s">
        <v>161</v>
      </c>
      <c r="M1341" t="s">
        <v>29</v>
      </c>
      <c r="N1341" t="s">
        <v>29</v>
      </c>
      <c r="O1341" t="s">
        <v>29</v>
      </c>
      <c r="P1341" t="s">
        <v>30</v>
      </c>
      <c r="Q1341" t="s">
        <v>30</v>
      </c>
      <c r="R1341" t="s">
        <v>29</v>
      </c>
      <c r="S1341" t="s">
        <v>30</v>
      </c>
      <c r="T1341" t="s">
        <v>29</v>
      </c>
      <c r="U1341" t="s">
        <v>30</v>
      </c>
      <c r="V1341" t="s">
        <v>29</v>
      </c>
      <c r="W1341" t="s">
        <v>60</v>
      </c>
      <c r="X1341" t="s">
        <v>29</v>
      </c>
      <c r="Y1341" t="s">
        <v>29</v>
      </c>
      <c r="Z1341" t="s">
        <v>29</v>
      </c>
      <c r="AA1341" t="s">
        <v>30</v>
      </c>
      <c r="AB1341" t="s">
        <v>39</v>
      </c>
    </row>
    <row r="1342" spans="1:28" outlineLevel="1" x14ac:dyDescent="0.45">
      <c r="A1342">
        <v>2325369008</v>
      </c>
      <c r="B1342" s="1">
        <v>44331</v>
      </c>
      <c r="C1342" t="s">
        <v>815</v>
      </c>
      <c r="D1342" t="s">
        <v>816</v>
      </c>
      <c r="E1342" t="s">
        <v>91</v>
      </c>
      <c r="F1342" t="s">
        <v>5651</v>
      </c>
      <c r="G1342" t="s">
        <v>5714</v>
      </c>
      <c r="H1342" s="9">
        <v>950287</v>
      </c>
      <c r="J1342" t="s">
        <v>28</v>
      </c>
      <c r="K1342" t="s">
        <v>29</v>
      </c>
      <c r="L1342" t="s">
        <v>119</v>
      </c>
      <c r="M1342" t="s">
        <v>29</v>
      </c>
      <c r="N1342" t="s">
        <v>30</v>
      </c>
      <c r="O1342" t="s">
        <v>29</v>
      </c>
      <c r="P1342" t="s">
        <v>30</v>
      </c>
      <c r="Q1342" t="s">
        <v>30</v>
      </c>
      <c r="R1342" t="s">
        <v>30</v>
      </c>
      <c r="S1342" t="s">
        <v>30</v>
      </c>
      <c r="T1342" t="s">
        <v>30</v>
      </c>
      <c r="U1342" t="s">
        <v>30</v>
      </c>
      <c r="V1342" t="s">
        <v>30</v>
      </c>
      <c r="W1342" t="s">
        <v>40</v>
      </c>
      <c r="X1342" t="s">
        <v>30</v>
      </c>
      <c r="Y1342" t="s">
        <v>29</v>
      </c>
      <c r="Z1342" t="s">
        <v>30</v>
      </c>
      <c r="AA1342" t="s">
        <v>30</v>
      </c>
      <c r="AB1342" t="s">
        <v>130</v>
      </c>
    </row>
    <row r="1343" spans="1:28" outlineLevel="1" x14ac:dyDescent="0.45">
      <c r="A1343">
        <v>4886779001</v>
      </c>
      <c r="B1343" s="1">
        <v>44336</v>
      </c>
      <c r="C1343" t="s">
        <v>1971</v>
      </c>
      <c r="D1343" t="s">
        <v>1972</v>
      </c>
      <c r="E1343" t="s">
        <v>91</v>
      </c>
      <c r="F1343" t="s">
        <v>5651</v>
      </c>
      <c r="G1343" t="s">
        <v>5699</v>
      </c>
      <c r="H1343" s="9">
        <v>786758</v>
      </c>
      <c r="J1343" t="s">
        <v>28</v>
      </c>
      <c r="K1343" t="s">
        <v>30</v>
      </c>
      <c r="L1343" t="s">
        <v>119</v>
      </c>
      <c r="M1343" t="s">
        <v>30</v>
      </c>
      <c r="N1343" t="s">
        <v>30</v>
      </c>
      <c r="O1343" t="s">
        <v>29</v>
      </c>
      <c r="P1343" t="s">
        <v>30</v>
      </c>
      <c r="Q1343" t="s">
        <v>30</v>
      </c>
      <c r="R1343" t="s">
        <v>30</v>
      </c>
      <c r="S1343" t="s">
        <v>30</v>
      </c>
      <c r="T1343" t="s">
        <v>30</v>
      </c>
      <c r="U1343" t="s">
        <v>30</v>
      </c>
      <c r="V1343" t="s">
        <v>30</v>
      </c>
      <c r="W1343" t="s">
        <v>31</v>
      </c>
      <c r="X1343" t="s">
        <v>29</v>
      </c>
      <c r="Y1343" t="s">
        <v>30</v>
      </c>
      <c r="Z1343" t="s">
        <v>29</v>
      </c>
      <c r="AA1343" t="s">
        <v>29</v>
      </c>
      <c r="AB1343" t="s">
        <v>38</v>
      </c>
    </row>
    <row r="1344" spans="1:28" outlineLevel="1" x14ac:dyDescent="0.45">
      <c r="A1344">
        <v>7236509003</v>
      </c>
      <c r="B1344" s="1">
        <v>44339</v>
      </c>
      <c r="C1344" t="s">
        <v>2513</v>
      </c>
      <c r="D1344" t="s">
        <v>2514</v>
      </c>
      <c r="E1344" t="s">
        <v>91</v>
      </c>
      <c r="F1344" t="s">
        <v>5651</v>
      </c>
      <c r="G1344" t="s">
        <v>5714</v>
      </c>
      <c r="H1344" s="9">
        <v>713535.78</v>
      </c>
      <c r="J1344" t="s">
        <v>28</v>
      </c>
      <c r="K1344" t="s">
        <v>29</v>
      </c>
      <c r="L1344" t="s">
        <v>119</v>
      </c>
      <c r="M1344" t="s">
        <v>30</v>
      </c>
      <c r="N1344" t="s">
        <v>30</v>
      </c>
      <c r="O1344" t="s">
        <v>30</v>
      </c>
      <c r="P1344" t="s">
        <v>30</v>
      </c>
      <c r="Q1344" t="s">
        <v>30</v>
      </c>
      <c r="R1344" t="s">
        <v>30</v>
      </c>
      <c r="S1344" t="s">
        <v>30</v>
      </c>
      <c r="T1344" t="s">
        <v>30</v>
      </c>
      <c r="U1344" t="s">
        <v>30</v>
      </c>
      <c r="V1344" t="s">
        <v>30</v>
      </c>
      <c r="W1344" t="s">
        <v>40</v>
      </c>
      <c r="X1344" t="s">
        <v>30</v>
      </c>
      <c r="Y1344" t="s">
        <v>30</v>
      </c>
      <c r="Z1344" t="s">
        <v>29</v>
      </c>
      <c r="AA1344" t="s">
        <v>29</v>
      </c>
      <c r="AB1344" t="s">
        <v>32</v>
      </c>
    </row>
    <row r="1345" spans="1:28" outlineLevel="1" x14ac:dyDescent="0.45">
      <c r="A1345">
        <v>8617159003</v>
      </c>
      <c r="B1345" s="1">
        <v>44343</v>
      </c>
      <c r="C1345" t="s">
        <v>4337</v>
      </c>
      <c r="D1345" t="s">
        <v>4338</v>
      </c>
      <c r="E1345" t="s">
        <v>91</v>
      </c>
      <c r="F1345" t="s">
        <v>5651</v>
      </c>
      <c r="G1345" t="s">
        <v>5714</v>
      </c>
      <c r="H1345" s="9">
        <v>606646</v>
      </c>
      <c r="I1345" t="s">
        <v>260</v>
      </c>
      <c r="J1345" t="s">
        <v>28</v>
      </c>
      <c r="K1345" t="s">
        <v>29</v>
      </c>
      <c r="L1345" t="s">
        <v>119</v>
      </c>
      <c r="M1345" t="s">
        <v>30</v>
      </c>
      <c r="N1345" t="s">
        <v>30</v>
      </c>
      <c r="O1345" t="s">
        <v>30</v>
      </c>
      <c r="P1345" t="s">
        <v>30</v>
      </c>
      <c r="Q1345" t="s">
        <v>30</v>
      </c>
      <c r="R1345" t="s">
        <v>30</v>
      </c>
      <c r="S1345" t="s">
        <v>30</v>
      </c>
      <c r="T1345" t="s">
        <v>30</v>
      </c>
      <c r="U1345" t="s">
        <v>30</v>
      </c>
      <c r="V1345" t="s">
        <v>30</v>
      </c>
      <c r="W1345" t="s">
        <v>31</v>
      </c>
      <c r="X1345" t="s">
        <v>30</v>
      </c>
      <c r="Y1345" t="s">
        <v>30</v>
      </c>
      <c r="Z1345" t="s">
        <v>29</v>
      </c>
      <c r="AA1345" t="s">
        <v>29</v>
      </c>
      <c r="AB1345" t="s">
        <v>32</v>
      </c>
    </row>
    <row r="1346" spans="1:28" outlineLevel="1" x14ac:dyDescent="0.45">
      <c r="A1346">
        <v>1099729005</v>
      </c>
      <c r="B1346" s="1">
        <v>44329</v>
      </c>
      <c r="C1346" t="s">
        <v>417</v>
      </c>
      <c r="D1346" t="s">
        <v>418</v>
      </c>
      <c r="E1346" t="s">
        <v>91</v>
      </c>
      <c r="F1346" t="s">
        <v>5651</v>
      </c>
      <c r="G1346" t="s">
        <v>5714</v>
      </c>
      <c r="H1346" s="9">
        <v>390427</v>
      </c>
      <c r="J1346" t="s">
        <v>28</v>
      </c>
      <c r="K1346" t="s">
        <v>30</v>
      </c>
      <c r="L1346" t="s">
        <v>119</v>
      </c>
      <c r="M1346" t="s">
        <v>29</v>
      </c>
      <c r="N1346" t="s">
        <v>29</v>
      </c>
      <c r="O1346" t="s">
        <v>29</v>
      </c>
      <c r="P1346" t="s">
        <v>30</v>
      </c>
      <c r="Q1346" t="s">
        <v>30</v>
      </c>
      <c r="R1346" t="s">
        <v>30</v>
      </c>
      <c r="S1346" t="s">
        <v>30</v>
      </c>
      <c r="T1346" t="s">
        <v>30</v>
      </c>
      <c r="U1346" t="s">
        <v>30</v>
      </c>
      <c r="V1346" t="s">
        <v>30</v>
      </c>
      <c r="W1346" t="s">
        <v>31</v>
      </c>
      <c r="X1346" t="s">
        <v>30</v>
      </c>
      <c r="Y1346" t="s">
        <v>29</v>
      </c>
      <c r="Z1346" t="s">
        <v>29</v>
      </c>
      <c r="AA1346" t="s">
        <v>30</v>
      </c>
      <c r="AB1346" t="s">
        <v>32</v>
      </c>
    </row>
    <row r="1347" spans="1:28" outlineLevel="1" x14ac:dyDescent="0.45">
      <c r="A1347">
        <v>9885159004</v>
      </c>
      <c r="B1347" s="1">
        <v>44351</v>
      </c>
      <c r="C1347" t="s">
        <v>5266</v>
      </c>
      <c r="D1347" t="s">
        <v>5267</v>
      </c>
      <c r="E1347" t="s">
        <v>91</v>
      </c>
      <c r="F1347" t="s">
        <v>5651</v>
      </c>
      <c r="G1347" t="s">
        <v>5714</v>
      </c>
      <c r="H1347" s="9">
        <v>342776.58</v>
      </c>
      <c r="J1347" t="s">
        <v>28</v>
      </c>
      <c r="K1347" t="s">
        <v>30</v>
      </c>
      <c r="L1347" t="s">
        <v>119</v>
      </c>
      <c r="M1347" t="s">
        <v>29</v>
      </c>
      <c r="N1347" t="s">
        <v>30</v>
      </c>
      <c r="O1347" t="s">
        <v>30</v>
      </c>
      <c r="P1347" t="s">
        <v>30</v>
      </c>
      <c r="Q1347" t="s">
        <v>29</v>
      </c>
      <c r="R1347" t="s">
        <v>30</v>
      </c>
      <c r="S1347" t="s">
        <v>30</v>
      </c>
      <c r="T1347" t="s">
        <v>30</v>
      </c>
      <c r="U1347" t="s">
        <v>30</v>
      </c>
      <c r="V1347" t="s">
        <v>30</v>
      </c>
      <c r="W1347" t="s">
        <v>40</v>
      </c>
      <c r="X1347" t="s">
        <v>30</v>
      </c>
      <c r="Y1347" t="s">
        <v>29</v>
      </c>
      <c r="Z1347" t="s">
        <v>29</v>
      </c>
      <c r="AA1347" t="s">
        <v>29</v>
      </c>
      <c r="AB1347" t="s">
        <v>32</v>
      </c>
    </row>
    <row r="1348" spans="1:28" outlineLevel="1" x14ac:dyDescent="0.45">
      <c r="A1348">
        <v>7557648908</v>
      </c>
      <c r="B1348" s="1">
        <v>44323</v>
      </c>
      <c r="C1348" t="s">
        <v>3086</v>
      </c>
      <c r="D1348" t="s">
        <v>3087</v>
      </c>
      <c r="E1348" t="s">
        <v>91</v>
      </c>
      <c r="F1348" t="s">
        <v>5651</v>
      </c>
      <c r="G1348" t="s">
        <v>5699</v>
      </c>
      <c r="H1348" s="9">
        <v>239399</v>
      </c>
      <c r="J1348" t="s">
        <v>28</v>
      </c>
      <c r="K1348" t="s">
        <v>30</v>
      </c>
      <c r="L1348" t="s">
        <v>119</v>
      </c>
      <c r="M1348" t="s">
        <v>29</v>
      </c>
      <c r="N1348" t="s">
        <v>30</v>
      </c>
      <c r="O1348" t="s">
        <v>29</v>
      </c>
      <c r="P1348" t="s">
        <v>30</v>
      </c>
      <c r="Q1348" t="s">
        <v>30</v>
      </c>
      <c r="R1348" t="s">
        <v>30</v>
      </c>
      <c r="S1348" t="s">
        <v>30</v>
      </c>
      <c r="T1348" t="s">
        <v>30</v>
      </c>
      <c r="U1348" t="s">
        <v>30</v>
      </c>
      <c r="V1348" t="s">
        <v>30</v>
      </c>
      <c r="W1348" t="s">
        <v>40</v>
      </c>
      <c r="X1348" t="s">
        <v>29</v>
      </c>
      <c r="Y1348" t="s">
        <v>29</v>
      </c>
      <c r="Z1348" t="s">
        <v>29</v>
      </c>
      <c r="AA1348" t="s">
        <v>30</v>
      </c>
      <c r="AB1348" t="s">
        <v>32</v>
      </c>
    </row>
    <row r="1349" spans="1:28" outlineLevel="1" x14ac:dyDescent="0.45">
      <c r="A1349">
        <v>1088179000</v>
      </c>
      <c r="B1349" s="1">
        <v>44329</v>
      </c>
      <c r="C1349" t="s">
        <v>333</v>
      </c>
      <c r="D1349" t="s">
        <v>334</v>
      </c>
      <c r="E1349" t="s">
        <v>91</v>
      </c>
      <c r="F1349" t="s">
        <v>5651</v>
      </c>
      <c r="G1349" t="s">
        <v>5699</v>
      </c>
      <c r="H1349" s="9">
        <v>213926</v>
      </c>
      <c r="J1349" t="s">
        <v>28</v>
      </c>
      <c r="K1349" t="s">
        <v>30</v>
      </c>
      <c r="L1349" t="s">
        <v>119</v>
      </c>
      <c r="M1349" t="s">
        <v>30</v>
      </c>
      <c r="N1349" t="s">
        <v>30</v>
      </c>
      <c r="O1349" t="s">
        <v>30</v>
      </c>
      <c r="P1349" t="s">
        <v>30</v>
      </c>
      <c r="Q1349" t="s">
        <v>30</v>
      </c>
      <c r="R1349" t="s">
        <v>30</v>
      </c>
      <c r="S1349" t="s">
        <v>30</v>
      </c>
      <c r="T1349" t="s">
        <v>30</v>
      </c>
      <c r="U1349" t="s">
        <v>30</v>
      </c>
      <c r="V1349" t="s">
        <v>30</v>
      </c>
      <c r="W1349" t="s">
        <v>31</v>
      </c>
      <c r="X1349" t="s">
        <v>29</v>
      </c>
      <c r="Y1349" t="s">
        <v>29</v>
      </c>
      <c r="Z1349" t="s">
        <v>29</v>
      </c>
      <c r="AA1349" t="s">
        <v>30</v>
      </c>
      <c r="AB1349" t="s">
        <v>73</v>
      </c>
    </row>
    <row r="1350" spans="1:28" outlineLevel="1" x14ac:dyDescent="0.45">
      <c r="A1350">
        <v>2725829003</v>
      </c>
      <c r="B1350" s="1">
        <v>44334</v>
      </c>
      <c r="C1350" t="s">
        <v>1455</v>
      </c>
      <c r="D1350" t="s">
        <v>1456</v>
      </c>
      <c r="E1350" t="s">
        <v>91</v>
      </c>
      <c r="F1350" t="s">
        <v>5651</v>
      </c>
      <c r="G1350" t="s">
        <v>5714</v>
      </c>
      <c r="H1350" s="9">
        <v>208786</v>
      </c>
      <c r="J1350" t="s">
        <v>28</v>
      </c>
      <c r="K1350" t="s">
        <v>30</v>
      </c>
      <c r="L1350" t="s">
        <v>119</v>
      </c>
      <c r="M1350" t="s">
        <v>30</v>
      </c>
      <c r="N1350" t="s">
        <v>30</v>
      </c>
      <c r="O1350" t="s">
        <v>30</v>
      </c>
      <c r="P1350" t="s">
        <v>30</v>
      </c>
      <c r="Q1350" t="s">
        <v>30</v>
      </c>
      <c r="R1350" t="s">
        <v>30</v>
      </c>
      <c r="S1350" t="s">
        <v>30</v>
      </c>
      <c r="T1350" t="s">
        <v>30</v>
      </c>
      <c r="U1350" t="s">
        <v>30</v>
      </c>
      <c r="V1350" t="s">
        <v>30</v>
      </c>
      <c r="W1350" t="s">
        <v>40</v>
      </c>
      <c r="X1350" t="s">
        <v>30</v>
      </c>
      <c r="Y1350" t="s">
        <v>30</v>
      </c>
      <c r="Z1350" t="s">
        <v>29</v>
      </c>
      <c r="AA1350" t="s">
        <v>29</v>
      </c>
      <c r="AB1350" t="s">
        <v>32</v>
      </c>
    </row>
    <row r="1351" spans="1:28" outlineLevel="1" x14ac:dyDescent="0.45">
      <c r="A1351">
        <v>7561008907</v>
      </c>
      <c r="B1351" s="1">
        <v>44323</v>
      </c>
      <c r="C1351" t="s">
        <v>3140</v>
      </c>
      <c r="D1351" t="s">
        <v>3141</v>
      </c>
      <c r="E1351" t="s">
        <v>91</v>
      </c>
      <c r="F1351" t="s">
        <v>5651</v>
      </c>
      <c r="G1351" t="s">
        <v>5699</v>
      </c>
      <c r="H1351" s="9">
        <v>167804</v>
      </c>
      <c r="J1351" t="s">
        <v>28</v>
      </c>
      <c r="K1351" t="s">
        <v>30</v>
      </c>
      <c r="L1351" t="s">
        <v>119</v>
      </c>
      <c r="M1351" t="s">
        <v>29</v>
      </c>
      <c r="N1351" t="s">
        <v>29</v>
      </c>
      <c r="O1351" t="s">
        <v>29</v>
      </c>
      <c r="P1351" t="s">
        <v>30</v>
      </c>
      <c r="Q1351" t="s">
        <v>29</v>
      </c>
      <c r="R1351" t="s">
        <v>30</v>
      </c>
      <c r="S1351" t="s">
        <v>30</v>
      </c>
      <c r="T1351" t="s">
        <v>30</v>
      </c>
      <c r="U1351" t="s">
        <v>30</v>
      </c>
      <c r="V1351" t="s">
        <v>30</v>
      </c>
      <c r="W1351" t="s">
        <v>31</v>
      </c>
      <c r="X1351" t="s">
        <v>29</v>
      </c>
      <c r="Y1351" t="s">
        <v>29</v>
      </c>
      <c r="Z1351" t="s">
        <v>29</v>
      </c>
      <c r="AA1351" t="s">
        <v>30</v>
      </c>
      <c r="AB1351" t="s">
        <v>166</v>
      </c>
    </row>
    <row r="1352" spans="1:28" outlineLevel="1" x14ac:dyDescent="0.45">
      <c r="A1352">
        <v>8982479003</v>
      </c>
      <c r="B1352" s="1">
        <v>44345</v>
      </c>
      <c r="C1352" t="s">
        <v>5144</v>
      </c>
      <c r="D1352" t="s">
        <v>5145</v>
      </c>
      <c r="E1352" t="s">
        <v>91</v>
      </c>
      <c r="F1352" t="s">
        <v>5651</v>
      </c>
      <c r="G1352" t="s">
        <v>5699</v>
      </c>
      <c r="H1352" s="9">
        <v>119540</v>
      </c>
      <c r="I1352" t="s">
        <v>97</v>
      </c>
      <c r="J1352" t="s">
        <v>28</v>
      </c>
      <c r="K1352" t="s">
        <v>30</v>
      </c>
      <c r="L1352" t="s">
        <v>119</v>
      </c>
      <c r="M1352" t="s">
        <v>29</v>
      </c>
      <c r="N1352" t="s">
        <v>29</v>
      </c>
      <c r="O1352" t="s">
        <v>30</v>
      </c>
      <c r="P1352" t="s">
        <v>30</v>
      </c>
      <c r="Q1352" t="s">
        <v>29</v>
      </c>
      <c r="R1352" t="s">
        <v>29</v>
      </c>
      <c r="S1352" t="s">
        <v>30</v>
      </c>
      <c r="T1352" t="s">
        <v>30</v>
      </c>
      <c r="U1352" t="s">
        <v>29</v>
      </c>
      <c r="V1352" t="s">
        <v>30</v>
      </c>
      <c r="W1352" t="s">
        <v>31</v>
      </c>
      <c r="X1352" t="s">
        <v>29</v>
      </c>
      <c r="Y1352" t="s">
        <v>29</v>
      </c>
      <c r="Z1352" t="s">
        <v>29</v>
      </c>
      <c r="AA1352" t="s">
        <v>29</v>
      </c>
      <c r="AB1352" t="s">
        <v>32</v>
      </c>
    </row>
    <row r="1353" spans="1:28" outlineLevel="1" x14ac:dyDescent="0.45">
      <c r="A1353">
        <v>9879509006</v>
      </c>
      <c r="B1353" s="1">
        <v>44351</v>
      </c>
      <c r="C1353" t="s">
        <v>5231</v>
      </c>
      <c r="D1353" t="s">
        <v>5232</v>
      </c>
      <c r="E1353" t="s">
        <v>91</v>
      </c>
      <c r="F1353" t="s">
        <v>5651</v>
      </c>
      <c r="G1353" t="s">
        <v>5699</v>
      </c>
      <c r="H1353" s="9">
        <v>92144.5</v>
      </c>
      <c r="J1353" t="s">
        <v>28</v>
      </c>
      <c r="K1353" t="s">
        <v>30</v>
      </c>
      <c r="L1353" t="s">
        <v>119</v>
      </c>
      <c r="M1353" t="s">
        <v>29</v>
      </c>
      <c r="N1353" t="s">
        <v>30</v>
      </c>
      <c r="O1353" t="s">
        <v>29</v>
      </c>
      <c r="P1353" t="s">
        <v>30</v>
      </c>
      <c r="Q1353" t="s">
        <v>30</v>
      </c>
      <c r="R1353" t="s">
        <v>30</v>
      </c>
      <c r="S1353" t="s">
        <v>30</v>
      </c>
      <c r="T1353" t="s">
        <v>30</v>
      </c>
      <c r="U1353" t="s">
        <v>30</v>
      </c>
      <c r="V1353" t="s">
        <v>30</v>
      </c>
      <c r="W1353" t="s">
        <v>40</v>
      </c>
      <c r="X1353" t="s">
        <v>29</v>
      </c>
      <c r="Y1353" t="s">
        <v>29</v>
      </c>
      <c r="Z1353" t="s">
        <v>29</v>
      </c>
      <c r="AA1353" t="s">
        <v>29</v>
      </c>
      <c r="AB1353" t="s">
        <v>32</v>
      </c>
    </row>
    <row r="1354" spans="1:28" outlineLevel="1" x14ac:dyDescent="0.45">
      <c r="A1354">
        <v>7638588905</v>
      </c>
      <c r="B1354" s="1">
        <v>44323</v>
      </c>
      <c r="C1354" t="s">
        <v>3626</v>
      </c>
      <c r="D1354" t="s">
        <v>3627</v>
      </c>
      <c r="E1354" t="s">
        <v>91</v>
      </c>
      <c r="F1354" t="s">
        <v>5651</v>
      </c>
      <c r="G1354" t="s">
        <v>5699</v>
      </c>
      <c r="H1354" s="9">
        <v>78230</v>
      </c>
      <c r="I1354" t="s">
        <v>357</v>
      </c>
      <c r="J1354" t="s">
        <v>28</v>
      </c>
      <c r="K1354" t="s">
        <v>30</v>
      </c>
      <c r="L1354" t="s">
        <v>119</v>
      </c>
      <c r="M1354" t="s">
        <v>29</v>
      </c>
      <c r="N1354" t="s">
        <v>30</v>
      </c>
      <c r="O1354" t="s">
        <v>30</v>
      </c>
      <c r="P1354" t="s">
        <v>30</v>
      </c>
      <c r="Q1354" t="s">
        <v>30</v>
      </c>
      <c r="R1354" t="s">
        <v>30</v>
      </c>
      <c r="S1354" t="s">
        <v>30</v>
      </c>
      <c r="T1354" t="s">
        <v>30</v>
      </c>
      <c r="U1354" t="s">
        <v>30</v>
      </c>
      <c r="V1354" t="s">
        <v>30</v>
      </c>
      <c r="W1354" t="s">
        <v>31</v>
      </c>
      <c r="X1354" t="s">
        <v>29</v>
      </c>
      <c r="Y1354" t="s">
        <v>29</v>
      </c>
      <c r="Z1354" t="s">
        <v>30</v>
      </c>
      <c r="AA1354" t="s">
        <v>30</v>
      </c>
      <c r="AB1354" t="s">
        <v>32</v>
      </c>
    </row>
    <row r="1355" spans="1:28" outlineLevel="1" x14ac:dyDescent="0.45">
      <c r="A1355">
        <v>8926879000</v>
      </c>
      <c r="B1355" s="1">
        <v>44345</v>
      </c>
      <c r="C1355" t="s">
        <v>4877</v>
      </c>
      <c r="D1355" t="s">
        <v>4878</v>
      </c>
      <c r="E1355" t="s">
        <v>91</v>
      </c>
      <c r="F1355" t="s">
        <v>5651</v>
      </c>
      <c r="G1355" t="s">
        <v>5699</v>
      </c>
      <c r="H1355" s="9">
        <v>70141.83</v>
      </c>
      <c r="J1355" t="s">
        <v>28</v>
      </c>
      <c r="K1355" t="s">
        <v>29</v>
      </c>
      <c r="L1355" t="s">
        <v>119</v>
      </c>
      <c r="M1355" t="s">
        <v>29</v>
      </c>
      <c r="N1355" t="s">
        <v>29</v>
      </c>
      <c r="O1355" t="s">
        <v>30</v>
      </c>
      <c r="P1355" t="s">
        <v>29</v>
      </c>
      <c r="Q1355" t="s">
        <v>30</v>
      </c>
      <c r="R1355" t="s">
        <v>29</v>
      </c>
      <c r="S1355" t="s">
        <v>30</v>
      </c>
      <c r="T1355" t="s">
        <v>29</v>
      </c>
      <c r="U1355" t="s">
        <v>29</v>
      </c>
      <c r="V1355" t="s">
        <v>29</v>
      </c>
      <c r="W1355" t="s">
        <v>31</v>
      </c>
      <c r="X1355" t="s">
        <v>29</v>
      </c>
      <c r="Y1355" t="s">
        <v>29</v>
      </c>
      <c r="Z1355" t="s">
        <v>29</v>
      </c>
      <c r="AA1355" t="s">
        <v>29</v>
      </c>
      <c r="AB1355" t="s">
        <v>39</v>
      </c>
    </row>
    <row r="1356" spans="1:28" outlineLevel="1" x14ac:dyDescent="0.45">
      <c r="A1356">
        <v>6603719005</v>
      </c>
      <c r="B1356" s="1">
        <v>44338</v>
      </c>
      <c r="C1356" t="s">
        <v>2410</v>
      </c>
      <c r="D1356" t="s">
        <v>2411</v>
      </c>
      <c r="E1356" t="s">
        <v>91</v>
      </c>
      <c r="F1356" t="s">
        <v>5651</v>
      </c>
      <c r="G1356" t="s">
        <v>5926</v>
      </c>
      <c r="H1356" s="9">
        <v>60045.67</v>
      </c>
      <c r="J1356" t="s">
        <v>28</v>
      </c>
      <c r="K1356" t="s">
        <v>29</v>
      </c>
      <c r="L1356" t="s">
        <v>119</v>
      </c>
      <c r="M1356" t="s">
        <v>29</v>
      </c>
      <c r="N1356" t="s">
        <v>29</v>
      </c>
      <c r="O1356" t="s">
        <v>30</v>
      </c>
      <c r="P1356" t="s">
        <v>29</v>
      </c>
      <c r="Q1356" t="s">
        <v>29</v>
      </c>
      <c r="R1356" t="s">
        <v>30</v>
      </c>
      <c r="S1356" t="s">
        <v>30</v>
      </c>
      <c r="T1356" t="s">
        <v>30</v>
      </c>
      <c r="U1356" t="s">
        <v>30</v>
      </c>
      <c r="V1356" t="s">
        <v>30</v>
      </c>
      <c r="W1356" t="s">
        <v>31</v>
      </c>
      <c r="X1356" t="s">
        <v>29</v>
      </c>
      <c r="Y1356" t="s">
        <v>29</v>
      </c>
      <c r="Z1356" t="s">
        <v>30</v>
      </c>
      <c r="AA1356" t="s">
        <v>30</v>
      </c>
      <c r="AB1356" t="s">
        <v>48</v>
      </c>
    </row>
    <row r="1357" spans="1:28" outlineLevel="1" x14ac:dyDescent="0.45">
      <c r="A1357">
        <v>8954339010</v>
      </c>
      <c r="B1357" s="1">
        <v>44345</v>
      </c>
      <c r="C1357" t="s">
        <v>4996</v>
      </c>
      <c r="D1357" t="s">
        <v>4997</v>
      </c>
      <c r="E1357" t="s">
        <v>91</v>
      </c>
      <c r="F1357" t="s">
        <v>5651</v>
      </c>
      <c r="G1357" t="s">
        <v>5699</v>
      </c>
      <c r="H1357" s="9">
        <v>49544</v>
      </c>
      <c r="J1357" t="s">
        <v>28</v>
      </c>
      <c r="K1357" t="s">
        <v>30</v>
      </c>
      <c r="L1357" t="s">
        <v>119</v>
      </c>
      <c r="M1357" t="s">
        <v>30</v>
      </c>
      <c r="N1357" t="s">
        <v>29</v>
      </c>
      <c r="O1357" t="s">
        <v>29</v>
      </c>
      <c r="P1357" t="s">
        <v>30</v>
      </c>
      <c r="Q1357" t="s">
        <v>29</v>
      </c>
      <c r="R1357" t="s">
        <v>29</v>
      </c>
      <c r="S1357" t="s">
        <v>30</v>
      </c>
      <c r="T1357" t="s">
        <v>30</v>
      </c>
      <c r="U1357" t="s">
        <v>30</v>
      </c>
      <c r="V1357" t="s">
        <v>30</v>
      </c>
      <c r="W1357" t="s">
        <v>37</v>
      </c>
      <c r="X1357" t="s">
        <v>29</v>
      </c>
      <c r="Y1357" t="s">
        <v>29</v>
      </c>
      <c r="Z1357" t="s">
        <v>29</v>
      </c>
      <c r="AA1357" t="s">
        <v>29</v>
      </c>
      <c r="AB1357" t="s">
        <v>257</v>
      </c>
    </row>
    <row r="1358" spans="1:28" outlineLevel="1" x14ac:dyDescent="0.45">
      <c r="A1358">
        <v>8969709006</v>
      </c>
      <c r="B1358" s="1">
        <v>44345</v>
      </c>
      <c r="C1358" t="s">
        <v>5071</v>
      </c>
      <c r="D1358" t="s">
        <v>5072</v>
      </c>
      <c r="E1358" t="s">
        <v>91</v>
      </c>
      <c r="F1358" t="s">
        <v>5651</v>
      </c>
      <c r="G1358" t="s">
        <v>5699</v>
      </c>
      <c r="H1358" s="9">
        <v>46797.19</v>
      </c>
      <c r="J1358" t="s">
        <v>28</v>
      </c>
      <c r="K1358" t="s">
        <v>30</v>
      </c>
      <c r="L1358" t="s">
        <v>119</v>
      </c>
      <c r="M1358" t="s">
        <v>29</v>
      </c>
      <c r="N1358" t="s">
        <v>30</v>
      </c>
      <c r="O1358" t="s">
        <v>30</v>
      </c>
      <c r="P1358" t="s">
        <v>30</v>
      </c>
      <c r="Q1358" t="s">
        <v>30</v>
      </c>
      <c r="R1358" t="s">
        <v>30</v>
      </c>
      <c r="S1358" t="s">
        <v>30</v>
      </c>
      <c r="T1358" t="s">
        <v>30</v>
      </c>
      <c r="U1358" t="s">
        <v>30</v>
      </c>
      <c r="V1358" t="s">
        <v>30</v>
      </c>
      <c r="W1358" t="s">
        <v>31</v>
      </c>
      <c r="X1358" t="s">
        <v>29</v>
      </c>
      <c r="Y1358" t="s">
        <v>29</v>
      </c>
      <c r="Z1358" t="s">
        <v>29</v>
      </c>
      <c r="AA1358" t="s">
        <v>29</v>
      </c>
      <c r="AB1358" t="s">
        <v>73</v>
      </c>
    </row>
    <row r="1359" spans="1:28" outlineLevel="1" x14ac:dyDescent="0.45">
      <c r="A1359">
        <v>8947229003</v>
      </c>
      <c r="B1359" s="1">
        <v>44345</v>
      </c>
      <c r="C1359" t="s">
        <v>4973</v>
      </c>
      <c r="D1359" t="s">
        <v>4974</v>
      </c>
      <c r="E1359" t="s">
        <v>91</v>
      </c>
      <c r="F1359" t="s">
        <v>5651</v>
      </c>
      <c r="G1359" t="s">
        <v>5714</v>
      </c>
      <c r="H1359" s="9">
        <v>44421.59</v>
      </c>
      <c r="I1359" t="s">
        <v>35</v>
      </c>
      <c r="J1359" t="s">
        <v>28</v>
      </c>
      <c r="K1359" t="s">
        <v>30</v>
      </c>
      <c r="L1359" t="s">
        <v>119</v>
      </c>
      <c r="M1359" t="s">
        <v>30</v>
      </c>
      <c r="N1359" t="s">
        <v>30</v>
      </c>
      <c r="O1359" t="s">
        <v>30</v>
      </c>
      <c r="P1359" t="s">
        <v>30</v>
      </c>
      <c r="Q1359" t="s">
        <v>30</v>
      </c>
      <c r="R1359" t="s">
        <v>30</v>
      </c>
      <c r="S1359" t="s">
        <v>30</v>
      </c>
      <c r="T1359" t="s">
        <v>30</v>
      </c>
      <c r="U1359" t="s">
        <v>30</v>
      </c>
      <c r="V1359" t="s">
        <v>30</v>
      </c>
      <c r="W1359" t="s">
        <v>31</v>
      </c>
      <c r="X1359" t="s">
        <v>30</v>
      </c>
      <c r="Y1359" t="s">
        <v>29</v>
      </c>
      <c r="Z1359" t="s">
        <v>29</v>
      </c>
      <c r="AA1359" t="s">
        <v>29</v>
      </c>
      <c r="AB1359" t="s">
        <v>32</v>
      </c>
    </row>
    <row r="1360" spans="1:28" outlineLevel="1" x14ac:dyDescent="0.45">
      <c r="A1360">
        <v>7602468902</v>
      </c>
      <c r="B1360" s="1">
        <v>44323</v>
      </c>
      <c r="C1360" t="s">
        <v>3415</v>
      </c>
      <c r="D1360" t="s">
        <v>3416</v>
      </c>
      <c r="E1360" t="s">
        <v>91</v>
      </c>
      <c r="F1360" t="s">
        <v>5651</v>
      </c>
      <c r="G1360" t="s">
        <v>5699</v>
      </c>
      <c r="H1360" s="9">
        <v>43735.96</v>
      </c>
      <c r="J1360" t="s">
        <v>28</v>
      </c>
      <c r="K1360" t="s">
        <v>30</v>
      </c>
      <c r="L1360" t="s">
        <v>119</v>
      </c>
      <c r="M1360" t="s">
        <v>30</v>
      </c>
      <c r="N1360" t="s">
        <v>29</v>
      </c>
      <c r="O1360" t="s">
        <v>29</v>
      </c>
      <c r="P1360" t="s">
        <v>30</v>
      </c>
      <c r="Q1360" t="s">
        <v>29</v>
      </c>
      <c r="R1360" t="s">
        <v>30</v>
      </c>
      <c r="S1360" t="s">
        <v>30</v>
      </c>
      <c r="T1360" t="s">
        <v>30</v>
      </c>
      <c r="U1360" t="s">
        <v>29</v>
      </c>
      <c r="V1360" t="s">
        <v>30</v>
      </c>
      <c r="W1360" t="s">
        <v>31</v>
      </c>
      <c r="X1360" t="s">
        <v>29</v>
      </c>
      <c r="Y1360" t="s">
        <v>29</v>
      </c>
      <c r="Z1360" t="s">
        <v>30</v>
      </c>
      <c r="AA1360" t="s">
        <v>30</v>
      </c>
      <c r="AB1360" t="s">
        <v>32</v>
      </c>
    </row>
    <row r="1361" spans="1:28" outlineLevel="1" x14ac:dyDescent="0.45">
      <c r="A1361">
        <v>8833919000</v>
      </c>
      <c r="B1361" s="1">
        <v>44345</v>
      </c>
      <c r="C1361" t="s">
        <v>4407</v>
      </c>
      <c r="D1361" t="s">
        <v>4408</v>
      </c>
      <c r="E1361" t="s">
        <v>91</v>
      </c>
      <c r="F1361" t="s">
        <v>5651</v>
      </c>
      <c r="G1361" t="s">
        <v>5699</v>
      </c>
      <c r="H1361" s="9">
        <v>39270.15</v>
      </c>
      <c r="I1361" t="s">
        <v>35</v>
      </c>
      <c r="J1361" t="s">
        <v>28</v>
      </c>
      <c r="K1361" t="s">
        <v>30</v>
      </c>
      <c r="L1361" t="s">
        <v>119</v>
      </c>
      <c r="M1361" t="s">
        <v>30</v>
      </c>
      <c r="N1361" t="s">
        <v>30</v>
      </c>
      <c r="O1361" t="s">
        <v>30</v>
      </c>
      <c r="P1361" t="s">
        <v>30</v>
      </c>
      <c r="Q1361" t="s">
        <v>30</v>
      </c>
      <c r="R1361" t="s">
        <v>30</v>
      </c>
      <c r="S1361" t="s">
        <v>30</v>
      </c>
      <c r="T1361" t="s">
        <v>30</v>
      </c>
      <c r="U1361" t="s">
        <v>30</v>
      </c>
      <c r="V1361" t="s">
        <v>30</v>
      </c>
      <c r="W1361" t="s">
        <v>31</v>
      </c>
      <c r="X1361" t="s">
        <v>29</v>
      </c>
      <c r="Y1361" t="s">
        <v>29</v>
      </c>
      <c r="Z1361" t="s">
        <v>29</v>
      </c>
      <c r="AA1361" t="s">
        <v>29</v>
      </c>
      <c r="AB1361" t="s">
        <v>32</v>
      </c>
    </row>
    <row r="1362" spans="1:28" outlineLevel="1" x14ac:dyDescent="0.45">
      <c r="A1362">
        <v>6603629002</v>
      </c>
      <c r="B1362" s="1">
        <v>44338</v>
      </c>
      <c r="C1362" t="s">
        <v>2408</v>
      </c>
      <c r="D1362" t="s">
        <v>2409</v>
      </c>
      <c r="E1362" t="s">
        <v>91</v>
      </c>
      <c r="F1362" t="s">
        <v>5651</v>
      </c>
      <c r="G1362" t="s">
        <v>5714</v>
      </c>
      <c r="H1362" s="9">
        <v>32813</v>
      </c>
      <c r="J1362" t="s">
        <v>28</v>
      </c>
      <c r="K1362" t="s">
        <v>29</v>
      </c>
      <c r="L1362" t="s">
        <v>119</v>
      </c>
      <c r="M1362" t="s">
        <v>30</v>
      </c>
      <c r="N1362" t="s">
        <v>30</v>
      </c>
      <c r="O1362" t="s">
        <v>30</v>
      </c>
      <c r="P1362" t="s">
        <v>30</v>
      </c>
      <c r="Q1362" t="s">
        <v>30</v>
      </c>
      <c r="R1362" t="s">
        <v>30</v>
      </c>
      <c r="S1362" t="s">
        <v>30</v>
      </c>
      <c r="T1362" t="s">
        <v>30</v>
      </c>
      <c r="U1362" t="s">
        <v>30</v>
      </c>
      <c r="V1362" t="s">
        <v>30</v>
      </c>
      <c r="W1362" t="s">
        <v>40</v>
      </c>
      <c r="X1362" t="s">
        <v>30</v>
      </c>
      <c r="Y1362" t="s">
        <v>30</v>
      </c>
      <c r="Z1362" t="s">
        <v>29</v>
      </c>
      <c r="AA1362" t="s">
        <v>29</v>
      </c>
      <c r="AB1362" t="s">
        <v>32</v>
      </c>
    </row>
    <row r="1363" spans="1:28" outlineLevel="1" x14ac:dyDescent="0.45">
      <c r="A1363">
        <v>8856489005</v>
      </c>
      <c r="B1363" s="1">
        <v>44345</v>
      </c>
      <c r="C1363" t="s">
        <v>4533</v>
      </c>
      <c r="D1363" t="s">
        <v>4534</v>
      </c>
      <c r="E1363" t="s">
        <v>91</v>
      </c>
      <c r="F1363" t="s">
        <v>5651</v>
      </c>
      <c r="G1363" t="s">
        <v>5714</v>
      </c>
      <c r="H1363" s="9">
        <v>31297.4</v>
      </c>
      <c r="I1363" t="s">
        <v>4438</v>
      </c>
      <c r="J1363" t="s">
        <v>28</v>
      </c>
      <c r="K1363" t="s">
        <v>29</v>
      </c>
      <c r="L1363" t="s">
        <v>119</v>
      </c>
      <c r="M1363" t="s">
        <v>29</v>
      </c>
      <c r="N1363" t="s">
        <v>29</v>
      </c>
      <c r="O1363" t="s">
        <v>29</v>
      </c>
      <c r="P1363" t="s">
        <v>30</v>
      </c>
      <c r="Q1363" t="s">
        <v>30</v>
      </c>
      <c r="R1363" t="s">
        <v>30</v>
      </c>
      <c r="S1363" t="s">
        <v>30</v>
      </c>
      <c r="T1363" t="s">
        <v>30</v>
      </c>
      <c r="U1363" t="s">
        <v>30</v>
      </c>
      <c r="V1363" t="s">
        <v>30</v>
      </c>
      <c r="W1363" t="s">
        <v>31</v>
      </c>
      <c r="X1363" t="s">
        <v>30</v>
      </c>
      <c r="Y1363" t="s">
        <v>29</v>
      </c>
      <c r="Z1363" t="s">
        <v>29</v>
      </c>
      <c r="AA1363" t="s">
        <v>29</v>
      </c>
      <c r="AB1363" t="s">
        <v>32</v>
      </c>
    </row>
    <row r="1364" spans="1:28" outlineLevel="1" x14ac:dyDescent="0.45">
      <c r="A1364">
        <v>7891198910</v>
      </c>
      <c r="B1364" s="1">
        <v>44327</v>
      </c>
      <c r="C1364" t="s">
        <v>3955</v>
      </c>
      <c r="D1364" t="s">
        <v>3956</v>
      </c>
      <c r="E1364" t="s">
        <v>91</v>
      </c>
      <c r="F1364" t="s">
        <v>5651</v>
      </c>
      <c r="G1364" t="s">
        <v>5699</v>
      </c>
      <c r="H1364" s="9">
        <v>29929</v>
      </c>
      <c r="J1364" t="s">
        <v>28</v>
      </c>
      <c r="K1364" t="s">
        <v>30</v>
      </c>
      <c r="L1364" t="s">
        <v>119</v>
      </c>
      <c r="M1364" t="s">
        <v>29</v>
      </c>
      <c r="N1364" t="s">
        <v>29</v>
      </c>
      <c r="O1364" t="s">
        <v>29</v>
      </c>
      <c r="P1364" t="s">
        <v>30</v>
      </c>
      <c r="Q1364" t="s">
        <v>30</v>
      </c>
      <c r="R1364" t="s">
        <v>30</v>
      </c>
      <c r="S1364" t="s">
        <v>30</v>
      </c>
      <c r="T1364" t="s">
        <v>30</v>
      </c>
      <c r="U1364" t="s">
        <v>30</v>
      </c>
      <c r="V1364" t="s">
        <v>30</v>
      </c>
      <c r="W1364" t="s">
        <v>40</v>
      </c>
      <c r="X1364" t="s">
        <v>29</v>
      </c>
      <c r="Y1364" t="s">
        <v>30</v>
      </c>
      <c r="Z1364" t="s">
        <v>29</v>
      </c>
      <c r="AA1364" t="s">
        <v>30</v>
      </c>
      <c r="AB1364" t="s">
        <v>32</v>
      </c>
    </row>
    <row r="1365" spans="1:28" outlineLevel="1" x14ac:dyDescent="0.45">
      <c r="A1365">
        <v>7869568907</v>
      </c>
      <c r="B1365" s="1">
        <v>44327</v>
      </c>
      <c r="C1365" t="s">
        <v>3847</v>
      </c>
      <c r="D1365" t="s">
        <v>3848</v>
      </c>
      <c r="E1365" t="s">
        <v>91</v>
      </c>
      <c r="F1365" t="s">
        <v>5651</v>
      </c>
      <c r="G1365" t="s">
        <v>5699</v>
      </c>
      <c r="H1365" s="9">
        <v>27846</v>
      </c>
      <c r="J1365" t="s">
        <v>28</v>
      </c>
      <c r="K1365" t="s">
        <v>30</v>
      </c>
      <c r="L1365" t="s">
        <v>119</v>
      </c>
      <c r="M1365" t="s">
        <v>29</v>
      </c>
      <c r="N1365" t="s">
        <v>30</v>
      </c>
      <c r="O1365" t="s">
        <v>29</v>
      </c>
      <c r="P1365" t="s">
        <v>30</v>
      </c>
      <c r="Q1365" t="s">
        <v>30</v>
      </c>
      <c r="R1365" t="s">
        <v>30</v>
      </c>
      <c r="S1365" t="s">
        <v>30</v>
      </c>
      <c r="T1365" t="s">
        <v>30</v>
      </c>
      <c r="U1365" t="s">
        <v>30</v>
      </c>
      <c r="V1365" t="s">
        <v>30</v>
      </c>
      <c r="W1365" t="s">
        <v>33</v>
      </c>
      <c r="X1365" t="s">
        <v>29</v>
      </c>
      <c r="Y1365" t="s">
        <v>30</v>
      </c>
      <c r="Z1365" t="s">
        <v>29</v>
      </c>
      <c r="AA1365" t="s">
        <v>29</v>
      </c>
      <c r="AB1365" t="s">
        <v>32</v>
      </c>
    </row>
    <row r="1366" spans="1:28" outlineLevel="1" x14ac:dyDescent="0.45">
      <c r="A1366">
        <v>7656438910</v>
      </c>
      <c r="B1366" s="1">
        <v>44323</v>
      </c>
      <c r="C1366" t="s">
        <v>3734</v>
      </c>
      <c r="D1366" t="s">
        <v>3735</v>
      </c>
      <c r="E1366" t="s">
        <v>91</v>
      </c>
      <c r="F1366" t="s">
        <v>5651</v>
      </c>
      <c r="G1366" t="s">
        <v>5699</v>
      </c>
      <c r="H1366" s="9">
        <v>19856.080000000002</v>
      </c>
      <c r="J1366" t="s">
        <v>28</v>
      </c>
      <c r="K1366" t="s">
        <v>29</v>
      </c>
      <c r="L1366" t="s">
        <v>119</v>
      </c>
      <c r="M1366" t="s">
        <v>30</v>
      </c>
      <c r="N1366" t="s">
        <v>30</v>
      </c>
      <c r="O1366" t="s">
        <v>30</v>
      </c>
      <c r="P1366" t="s">
        <v>30</v>
      </c>
      <c r="Q1366" t="s">
        <v>30</v>
      </c>
      <c r="R1366" t="s">
        <v>30</v>
      </c>
      <c r="S1366" t="s">
        <v>30</v>
      </c>
      <c r="T1366" t="s">
        <v>30</v>
      </c>
      <c r="U1366" t="s">
        <v>30</v>
      </c>
      <c r="V1366" t="s">
        <v>30</v>
      </c>
      <c r="W1366" t="s">
        <v>31</v>
      </c>
      <c r="X1366" t="s">
        <v>29</v>
      </c>
      <c r="Y1366" t="s">
        <v>29</v>
      </c>
      <c r="Z1366" t="s">
        <v>29</v>
      </c>
      <c r="AA1366" t="s">
        <v>30</v>
      </c>
      <c r="AB1366" t="s">
        <v>73</v>
      </c>
    </row>
    <row r="1367" spans="1:28" outlineLevel="1" x14ac:dyDescent="0.45">
      <c r="A1367">
        <v>8900209000</v>
      </c>
      <c r="B1367" s="1">
        <v>44345</v>
      </c>
      <c r="C1367" t="s">
        <v>4766</v>
      </c>
      <c r="D1367" t="s">
        <v>4767</v>
      </c>
      <c r="E1367" t="s">
        <v>91</v>
      </c>
      <c r="F1367" t="s">
        <v>5651</v>
      </c>
      <c r="G1367" t="s">
        <v>5699</v>
      </c>
      <c r="H1367" s="9">
        <v>16215.98</v>
      </c>
      <c r="I1367" t="s">
        <v>35</v>
      </c>
      <c r="J1367" t="s">
        <v>28</v>
      </c>
      <c r="K1367" t="s">
        <v>30</v>
      </c>
      <c r="L1367" t="s">
        <v>119</v>
      </c>
      <c r="M1367" t="s">
        <v>30</v>
      </c>
      <c r="N1367" t="s">
        <v>30</v>
      </c>
      <c r="O1367" t="s">
        <v>30</v>
      </c>
      <c r="P1367" t="s">
        <v>30</v>
      </c>
      <c r="Q1367" t="s">
        <v>30</v>
      </c>
      <c r="R1367" t="s">
        <v>30</v>
      </c>
      <c r="S1367" t="s">
        <v>30</v>
      </c>
      <c r="T1367" t="s">
        <v>30</v>
      </c>
      <c r="U1367" t="s">
        <v>30</v>
      </c>
      <c r="V1367" t="s">
        <v>30</v>
      </c>
      <c r="W1367" t="s">
        <v>33</v>
      </c>
      <c r="X1367" t="s">
        <v>29</v>
      </c>
      <c r="Y1367" t="s">
        <v>29</v>
      </c>
      <c r="Z1367" t="s">
        <v>29</v>
      </c>
      <c r="AA1367" t="s">
        <v>29</v>
      </c>
      <c r="AB1367" t="s">
        <v>32</v>
      </c>
    </row>
    <row r="1368" spans="1:28" outlineLevel="1" x14ac:dyDescent="0.45">
      <c r="A1368">
        <v>2764899005</v>
      </c>
      <c r="B1368" s="1">
        <v>44334</v>
      </c>
      <c r="C1368" t="s">
        <v>1629</v>
      </c>
      <c r="D1368" t="s">
        <v>1630</v>
      </c>
      <c r="E1368" t="s">
        <v>91</v>
      </c>
      <c r="F1368" t="s">
        <v>5651</v>
      </c>
      <c r="G1368" t="s">
        <v>5699</v>
      </c>
      <c r="H1368" s="9">
        <v>14303.5</v>
      </c>
      <c r="I1368" t="s">
        <v>535</v>
      </c>
      <c r="J1368" t="s">
        <v>28</v>
      </c>
      <c r="K1368" t="s">
        <v>30</v>
      </c>
      <c r="L1368" t="s">
        <v>119</v>
      </c>
      <c r="M1368" t="s">
        <v>29</v>
      </c>
      <c r="N1368" t="s">
        <v>29</v>
      </c>
      <c r="O1368" t="s">
        <v>29</v>
      </c>
      <c r="P1368" t="s">
        <v>30</v>
      </c>
      <c r="Q1368" t="s">
        <v>30</v>
      </c>
      <c r="R1368" t="s">
        <v>30</v>
      </c>
      <c r="S1368" t="s">
        <v>30</v>
      </c>
      <c r="T1368" t="s">
        <v>30</v>
      </c>
      <c r="U1368" t="s">
        <v>30</v>
      </c>
      <c r="V1368" t="s">
        <v>30</v>
      </c>
      <c r="W1368" t="s">
        <v>40</v>
      </c>
      <c r="X1368" t="s">
        <v>29</v>
      </c>
      <c r="Y1368" t="s">
        <v>30</v>
      </c>
      <c r="Z1368" t="s">
        <v>29</v>
      </c>
      <c r="AA1368" t="s">
        <v>30</v>
      </c>
      <c r="AB1368" t="s">
        <v>32</v>
      </c>
    </row>
    <row r="1369" spans="1:28" outlineLevel="1" x14ac:dyDescent="0.45">
      <c r="A1369">
        <v>8044029001</v>
      </c>
      <c r="B1369" s="1">
        <v>44342</v>
      </c>
      <c r="C1369" t="s">
        <v>4228</v>
      </c>
      <c r="D1369" t="s">
        <v>4229</v>
      </c>
      <c r="E1369" t="s">
        <v>91</v>
      </c>
      <c r="F1369" t="s">
        <v>5651</v>
      </c>
      <c r="G1369" t="s">
        <v>5699</v>
      </c>
      <c r="H1369" s="9">
        <v>3078.52</v>
      </c>
      <c r="J1369" t="s">
        <v>28</v>
      </c>
      <c r="K1369" t="s">
        <v>30</v>
      </c>
      <c r="L1369" t="s">
        <v>119</v>
      </c>
      <c r="M1369" t="s">
        <v>29</v>
      </c>
      <c r="N1369" t="s">
        <v>29</v>
      </c>
      <c r="O1369" t="s">
        <v>29</v>
      </c>
      <c r="P1369" t="s">
        <v>30</v>
      </c>
      <c r="Q1369" t="s">
        <v>30</v>
      </c>
      <c r="R1369" t="s">
        <v>30</v>
      </c>
      <c r="S1369" t="s">
        <v>30</v>
      </c>
      <c r="T1369" t="s">
        <v>30</v>
      </c>
      <c r="U1369" t="s">
        <v>30</v>
      </c>
      <c r="V1369" t="s">
        <v>30</v>
      </c>
      <c r="W1369" t="s">
        <v>31</v>
      </c>
      <c r="X1369" t="s">
        <v>29</v>
      </c>
      <c r="Y1369" t="s">
        <v>30</v>
      </c>
      <c r="Z1369" t="s">
        <v>29</v>
      </c>
      <c r="AA1369" t="s">
        <v>30</v>
      </c>
      <c r="AB1369" t="s">
        <v>100</v>
      </c>
    </row>
    <row r="1370" spans="1:28" outlineLevel="1" x14ac:dyDescent="0.45">
      <c r="A1370">
        <v>1042209110</v>
      </c>
      <c r="B1370" s="1">
        <v>44364</v>
      </c>
      <c r="C1370" t="s">
        <v>120</v>
      </c>
      <c r="D1370" t="s">
        <v>121</v>
      </c>
      <c r="E1370" t="s">
        <v>122</v>
      </c>
      <c r="F1370" t="s">
        <v>5651</v>
      </c>
      <c r="G1370" t="s">
        <v>5659</v>
      </c>
      <c r="H1370" s="9">
        <v>61102</v>
      </c>
      <c r="I1370" t="s">
        <v>123</v>
      </c>
      <c r="J1370" t="s">
        <v>28</v>
      </c>
      <c r="K1370" t="s">
        <v>29</v>
      </c>
      <c r="L1370" t="s">
        <v>119</v>
      </c>
      <c r="M1370" t="s">
        <v>29</v>
      </c>
      <c r="N1370" t="s">
        <v>30</v>
      </c>
      <c r="O1370" t="s">
        <v>30</v>
      </c>
      <c r="P1370" t="s">
        <v>30</v>
      </c>
      <c r="Q1370" t="s">
        <v>30</v>
      </c>
      <c r="R1370" t="s">
        <v>30</v>
      </c>
      <c r="S1370" t="s">
        <v>30</v>
      </c>
      <c r="T1370" t="s">
        <v>30</v>
      </c>
      <c r="U1370" t="s">
        <v>30</v>
      </c>
      <c r="V1370" t="s">
        <v>30</v>
      </c>
      <c r="W1370" t="s">
        <v>40</v>
      </c>
      <c r="X1370" t="s">
        <v>29</v>
      </c>
      <c r="Y1370" t="s">
        <v>29</v>
      </c>
      <c r="Z1370" t="s">
        <v>29</v>
      </c>
      <c r="AA1370" t="s">
        <v>29</v>
      </c>
      <c r="AB1370" t="s">
        <v>39</v>
      </c>
    </row>
    <row r="1371" spans="1:28" outlineLevel="1" x14ac:dyDescent="0.45">
      <c r="A1371">
        <v>5230469004</v>
      </c>
      <c r="B1371" s="1">
        <v>44337</v>
      </c>
      <c r="C1371" t="s">
        <v>2229</v>
      </c>
      <c r="D1371" t="s">
        <v>2230</v>
      </c>
      <c r="E1371" t="s">
        <v>2231</v>
      </c>
      <c r="F1371" t="s">
        <v>5651</v>
      </c>
      <c r="G1371" t="s">
        <v>5937</v>
      </c>
      <c r="H1371" s="9">
        <v>110042</v>
      </c>
      <c r="I1371" t="s">
        <v>123</v>
      </c>
      <c r="J1371" t="s">
        <v>42</v>
      </c>
      <c r="K1371" t="s">
        <v>30</v>
      </c>
      <c r="L1371" t="s">
        <v>155</v>
      </c>
      <c r="M1371" t="s">
        <v>29</v>
      </c>
      <c r="N1371" t="s">
        <v>30</v>
      </c>
      <c r="O1371" t="s">
        <v>29</v>
      </c>
      <c r="P1371" t="s">
        <v>30</v>
      </c>
      <c r="Q1371" t="s">
        <v>30</v>
      </c>
      <c r="R1371" t="s">
        <v>30</v>
      </c>
      <c r="S1371" t="s">
        <v>30</v>
      </c>
      <c r="T1371" t="s">
        <v>30</v>
      </c>
      <c r="U1371" t="s">
        <v>30</v>
      </c>
      <c r="V1371" t="s">
        <v>30</v>
      </c>
      <c r="W1371" t="s">
        <v>31</v>
      </c>
      <c r="X1371" t="s">
        <v>30</v>
      </c>
      <c r="Y1371" t="s">
        <v>29</v>
      </c>
      <c r="Z1371" t="s">
        <v>29</v>
      </c>
      <c r="AA1371" t="s">
        <v>30</v>
      </c>
      <c r="AB1371" t="s">
        <v>39</v>
      </c>
    </row>
    <row r="1372" spans="1:28" outlineLevel="1" x14ac:dyDescent="0.45">
      <c r="A1372">
        <v>2727499004</v>
      </c>
      <c r="B1372" s="1">
        <v>44334</v>
      </c>
      <c r="C1372" t="s">
        <v>1459</v>
      </c>
      <c r="D1372" t="s">
        <v>1460</v>
      </c>
      <c r="E1372" t="s">
        <v>1339</v>
      </c>
      <c r="F1372" t="s">
        <v>5651</v>
      </c>
      <c r="G1372" t="s">
        <v>5874</v>
      </c>
      <c r="H1372" s="9">
        <v>168138</v>
      </c>
      <c r="J1372" t="s">
        <v>42</v>
      </c>
      <c r="K1372" t="s">
        <v>30</v>
      </c>
      <c r="L1372" t="s">
        <v>54</v>
      </c>
      <c r="M1372" t="s">
        <v>30</v>
      </c>
      <c r="N1372" t="s">
        <v>30</v>
      </c>
      <c r="O1372" t="s">
        <v>29</v>
      </c>
      <c r="P1372" t="s">
        <v>30</v>
      </c>
      <c r="Q1372" t="s">
        <v>30</v>
      </c>
      <c r="R1372" t="s">
        <v>30</v>
      </c>
      <c r="S1372" t="s">
        <v>30</v>
      </c>
      <c r="T1372" t="s">
        <v>30</v>
      </c>
      <c r="U1372" t="s">
        <v>29</v>
      </c>
      <c r="V1372" t="s">
        <v>30</v>
      </c>
      <c r="W1372" t="s">
        <v>31</v>
      </c>
      <c r="X1372" t="s">
        <v>29</v>
      </c>
      <c r="Y1372" t="s">
        <v>29</v>
      </c>
      <c r="Z1372" t="s">
        <v>30</v>
      </c>
      <c r="AA1372" t="s">
        <v>30</v>
      </c>
      <c r="AB1372" t="s">
        <v>43</v>
      </c>
    </row>
    <row r="1373" spans="1:28" outlineLevel="1" x14ac:dyDescent="0.45">
      <c r="A1373">
        <v>2764919009</v>
      </c>
      <c r="B1373" s="1">
        <v>44334</v>
      </c>
      <c r="C1373" t="s">
        <v>1633</v>
      </c>
      <c r="D1373" t="s">
        <v>1634</v>
      </c>
      <c r="E1373" t="s">
        <v>1339</v>
      </c>
      <c r="F1373" t="s">
        <v>5651</v>
      </c>
      <c r="G1373" t="s">
        <v>5874</v>
      </c>
      <c r="H1373" s="9">
        <v>16228</v>
      </c>
      <c r="J1373" t="s">
        <v>42</v>
      </c>
      <c r="K1373" t="s">
        <v>29</v>
      </c>
      <c r="L1373" t="s">
        <v>54</v>
      </c>
      <c r="M1373" t="s">
        <v>30</v>
      </c>
      <c r="N1373" t="s">
        <v>30</v>
      </c>
      <c r="O1373" t="s">
        <v>30</v>
      </c>
      <c r="P1373" t="s">
        <v>30</v>
      </c>
      <c r="Q1373" t="s">
        <v>30</v>
      </c>
      <c r="R1373" t="s">
        <v>30</v>
      </c>
      <c r="S1373" t="s">
        <v>30</v>
      </c>
      <c r="T1373" t="s">
        <v>30</v>
      </c>
      <c r="U1373" t="s">
        <v>30</v>
      </c>
      <c r="V1373" t="s">
        <v>30</v>
      </c>
      <c r="W1373" t="s">
        <v>40</v>
      </c>
      <c r="X1373" t="s">
        <v>29</v>
      </c>
      <c r="Y1373" t="s">
        <v>30</v>
      </c>
      <c r="Z1373" t="s">
        <v>29</v>
      </c>
      <c r="AA1373" t="s">
        <v>29</v>
      </c>
      <c r="AB1373" t="s">
        <v>32</v>
      </c>
    </row>
    <row r="1374" spans="1:28" outlineLevel="1" x14ac:dyDescent="0.45">
      <c r="A1374">
        <v>7516589010</v>
      </c>
      <c r="B1374" s="1">
        <v>44341</v>
      </c>
      <c r="C1374" t="s">
        <v>2614</v>
      </c>
      <c r="D1374" t="s">
        <v>2615</v>
      </c>
      <c r="E1374" t="s">
        <v>2616</v>
      </c>
      <c r="F1374" t="s">
        <v>5651</v>
      </c>
      <c r="G1374" t="s">
        <v>5948</v>
      </c>
      <c r="H1374" s="9">
        <v>186781</v>
      </c>
      <c r="J1374" t="s">
        <v>42</v>
      </c>
      <c r="K1374" t="s">
        <v>29</v>
      </c>
      <c r="L1374" t="s">
        <v>77</v>
      </c>
      <c r="M1374" t="s">
        <v>30</v>
      </c>
      <c r="N1374" t="s">
        <v>29</v>
      </c>
      <c r="O1374" t="s">
        <v>30</v>
      </c>
      <c r="P1374" t="s">
        <v>29</v>
      </c>
      <c r="Q1374" t="s">
        <v>30</v>
      </c>
      <c r="R1374" t="s">
        <v>30</v>
      </c>
      <c r="S1374" t="s">
        <v>30</v>
      </c>
      <c r="T1374" t="s">
        <v>30</v>
      </c>
      <c r="U1374" t="s">
        <v>30</v>
      </c>
      <c r="V1374" t="s">
        <v>30</v>
      </c>
      <c r="W1374" t="s">
        <v>31</v>
      </c>
      <c r="X1374" t="s">
        <v>29</v>
      </c>
      <c r="Y1374" t="s">
        <v>29</v>
      </c>
      <c r="Z1374" t="s">
        <v>29</v>
      </c>
      <c r="AA1374" t="s">
        <v>30</v>
      </c>
      <c r="AB1374" t="s">
        <v>32</v>
      </c>
    </row>
    <row r="1375" spans="1:28" outlineLevel="1" x14ac:dyDescent="0.45">
      <c r="A1375">
        <v>9927439004</v>
      </c>
      <c r="B1375" s="1">
        <v>44351</v>
      </c>
      <c r="C1375" t="s">
        <v>5488</v>
      </c>
      <c r="D1375" t="s">
        <v>5489</v>
      </c>
      <c r="E1375" t="s">
        <v>2616</v>
      </c>
      <c r="F1375" t="s">
        <v>5651</v>
      </c>
      <c r="G1375" t="s">
        <v>5948</v>
      </c>
      <c r="H1375" s="9">
        <v>46006</v>
      </c>
      <c r="J1375" t="s">
        <v>42</v>
      </c>
      <c r="K1375" t="s">
        <v>29</v>
      </c>
      <c r="L1375" t="s">
        <v>77</v>
      </c>
      <c r="M1375" t="s">
        <v>30</v>
      </c>
      <c r="N1375" t="s">
        <v>30</v>
      </c>
      <c r="O1375" t="s">
        <v>30</v>
      </c>
      <c r="P1375" t="s">
        <v>30</v>
      </c>
      <c r="Q1375" t="s">
        <v>30</v>
      </c>
      <c r="R1375" t="s">
        <v>30</v>
      </c>
      <c r="S1375" t="s">
        <v>30</v>
      </c>
      <c r="T1375" t="s">
        <v>29</v>
      </c>
      <c r="U1375" t="s">
        <v>30</v>
      </c>
      <c r="V1375" t="s">
        <v>30</v>
      </c>
      <c r="W1375" t="s">
        <v>40</v>
      </c>
      <c r="X1375" t="s">
        <v>29</v>
      </c>
      <c r="Y1375" t="s">
        <v>29</v>
      </c>
      <c r="Z1375" t="s">
        <v>29</v>
      </c>
      <c r="AA1375" t="s">
        <v>29</v>
      </c>
      <c r="AB1375" t="s">
        <v>59</v>
      </c>
    </row>
    <row r="1376" spans="1:28" outlineLevel="1" x14ac:dyDescent="0.45">
      <c r="A1376">
        <v>8607899009</v>
      </c>
      <c r="B1376" s="1">
        <v>44343</v>
      </c>
      <c r="C1376" t="s">
        <v>4284</v>
      </c>
      <c r="D1376" t="s">
        <v>4285</v>
      </c>
      <c r="E1376" t="s">
        <v>341</v>
      </c>
      <c r="F1376" t="s">
        <v>5651</v>
      </c>
      <c r="G1376" t="s">
        <v>5725</v>
      </c>
      <c r="H1376" s="9">
        <v>930733.05</v>
      </c>
      <c r="J1376" t="s">
        <v>28</v>
      </c>
      <c r="K1376" t="s">
        <v>29</v>
      </c>
      <c r="L1376" t="s">
        <v>275</v>
      </c>
      <c r="M1376" t="s">
        <v>29</v>
      </c>
      <c r="N1376" t="s">
        <v>29</v>
      </c>
      <c r="O1376" t="s">
        <v>29</v>
      </c>
      <c r="P1376" t="s">
        <v>29</v>
      </c>
      <c r="Q1376" t="s">
        <v>29</v>
      </c>
      <c r="R1376" t="s">
        <v>29</v>
      </c>
      <c r="S1376" t="s">
        <v>30</v>
      </c>
      <c r="T1376" t="s">
        <v>30</v>
      </c>
      <c r="U1376" t="s">
        <v>29</v>
      </c>
      <c r="V1376" t="s">
        <v>29</v>
      </c>
      <c r="W1376" t="s">
        <v>40</v>
      </c>
      <c r="X1376" t="s">
        <v>29</v>
      </c>
      <c r="Y1376" t="s">
        <v>30</v>
      </c>
      <c r="Z1376" t="s">
        <v>29</v>
      </c>
      <c r="AA1376" t="s">
        <v>29</v>
      </c>
      <c r="AB1376" t="s">
        <v>32</v>
      </c>
    </row>
    <row r="1377" spans="1:28" outlineLevel="1" x14ac:dyDescent="0.45">
      <c r="A1377">
        <v>8612919007</v>
      </c>
      <c r="B1377" s="1">
        <v>44343</v>
      </c>
      <c r="C1377" t="s">
        <v>4316</v>
      </c>
      <c r="D1377" t="s">
        <v>4317</v>
      </c>
      <c r="E1377" t="s">
        <v>341</v>
      </c>
      <c r="F1377" t="s">
        <v>5651</v>
      </c>
      <c r="G1377" t="s">
        <v>5725</v>
      </c>
      <c r="H1377" s="9">
        <v>247117</v>
      </c>
      <c r="J1377" t="s">
        <v>28</v>
      </c>
      <c r="K1377" t="s">
        <v>29</v>
      </c>
      <c r="L1377" t="s">
        <v>275</v>
      </c>
      <c r="M1377" t="s">
        <v>30</v>
      </c>
      <c r="N1377" t="s">
        <v>30</v>
      </c>
      <c r="O1377" t="s">
        <v>30</v>
      </c>
      <c r="P1377" t="s">
        <v>30</v>
      </c>
      <c r="Q1377" t="s">
        <v>30</v>
      </c>
      <c r="R1377" t="s">
        <v>30</v>
      </c>
      <c r="S1377" t="s">
        <v>30</v>
      </c>
      <c r="T1377" t="s">
        <v>30</v>
      </c>
      <c r="U1377" t="s">
        <v>30</v>
      </c>
      <c r="V1377" t="s">
        <v>30</v>
      </c>
      <c r="W1377" t="s">
        <v>31</v>
      </c>
      <c r="X1377" t="s">
        <v>29</v>
      </c>
      <c r="Y1377" t="s">
        <v>30</v>
      </c>
      <c r="Z1377" t="s">
        <v>29</v>
      </c>
      <c r="AA1377" t="s">
        <v>29</v>
      </c>
      <c r="AB1377" t="s">
        <v>32</v>
      </c>
    </row>
    <row r="1378" spans="1:28" outlineLevel="1" x14ac:dyDescent="0.45">
      <c r="A1378">
        <v>7540588907</v>
      </c>
      <c r="B1378" s="1">
        <v>44323</v>
      </c>
      <c r="C1378" t="s">
        <v>2886</v>
      </c>
      <c r="D1378" t="s">
        <v>2887</v>
      </c>
      <c r="E1378" t="s">
        <v>341</v>
      </c>
      <c r="F1378" t="s">
        <v>5651</v>
      </c>
      <c r="G1378" t="s">
        <v>5725</v>
      </c>
      <c r="H1378" s="9">
        <v>105695</v>
      </c>
      <c r="J1378" t="s">
        <v>28</v>
      </c>
      <c r="K1378" t="s">
        <v>29</v>
      </c>
      <c r="L1378" t="s">
        <v>275</v>
      </c>
      <c r="M1378" t="s">
        <v>29</v>
      </c>
      <c r="N1378" t="s">
        <v>29</v>
      </c>
      <c r="O1378" t="s">
        <v>29</v>
      </c>
      <c r="P1378" t="s">
        <v>29</v>
      </c>
      <c r="Q1378" t="s">
        <v>29</v>
      </c>
      <c r="R1378" t="s">
        <v>30</v>
      </c>
      <c r="S1378" t="s">
        <v>30</v>
      </c>
      <c r="T1378" t="s">
        <v>30</v>
      </c>
      <c r="U1378" t="s">
        <v>29</v>
      </c>
      <c r="V1378" t="s">
        <v>30</v>
      </c>
      <c r="W1378" t="s">
        <v>40</v>
      </c>
      <c r="X1378" t="s">
        <v>29</v>
      </c>
      <c r="Y1378" t="s">
        <v>29</v>
      </c>
      <c r="Z1378" t="s">
        <v>29</v>
      </c>
      <c r="AA1378" t="s">
        <v>30</v>
      </c>
      <c r="AB1378" t="s">
        <v>45</v>
      </c>
    </row>
    <row r="1379" spans="1:28" outlineLevel="1" x14ac:dyDescent="0.45">
      <c r="A1379">
        <v>1104959010</v>
      </c>
      <c r="B1379" s="1">
        <v>44329</v>
      </c>
      <c r="C1379" t="s">
        <v>462</v>
      </c>
      <c r="D1379" t="s">
        <v>463</v>
      </c>
      <c r="E1379" t="s">
        <v>341</v>
      </c>
      <c r="F1379" t="s">
        <v>5651</v>
      </c>
      <c r="G1379" t="s">
        <v>5725</v>
      </c>
      <c r="H1379" s="9">
        <v>62506.86</v>
      </c>
      <c r="J1379" t="s">
        <v>28</v>
      </c>
      <c r="K1379" t="s">
        <v>29</v>
      </c>
      <c r="L1379" t="s">
        <v>275</v>
      </c>
      <c r="M1379" t="s">
        <v>29</v>
      </c>
      <c r="N1379" t="s">
        <v>30</v>
      </c>
      <c r="O1379" t="s">
        <v>29</v>
      </c>
      <c r="P1379" t="s">
        <v>29</v>
      </c>
      <c r="Q1379" t="s">
        <v>29</v>
      </c>
      <c r="R1379" t="s">
        <v>30</v>
      </c>
      <c r="S1379" t="s">
        <v>30</v>
      </c>
      <c r="T1379" t="s">
        <v>30</v>
      </c>
      <c r="U1379" t="s">
        <v>30</v>
      </c>
      <c r="V1379" t="s">
        <v>30</v>
      </c>
      <c r="W1379" t="s">
        <v>31</v>
      </c>
      <c r="X1379" t="s">
        <v>29</v>
      </c>
      <c r="Y1379" t="s">
        <v>30</v>
      </c>
      <c r="Z1379" t="s">
        <v>29</v>
      </c>
      <c r="AA1379" t="s">
        <v>29</v>
      </c>
      <c r="AB1379" t="s">
        <v>32</v>
      </c>
    </row>
    <row r="1380" spans="1:28" outlineLevel="1" x14ac:dyDescent="0.45">
      <c r="A1380">
        <v>1124909101</v>
      </c>
      <c r="B1380" s="1">
        <v>44372</v>
      </c>
      <c r="C1380" t="s">
        <v>527</v>
      </c>
      <c r="D1380" t="s">
        <v>528</v>
      </c>
      <c r="E1380" t="s">
        <v>529</v>
      </c>
      <c r="F1380" t="s">
        <v>5651</v>
      </c>
      <c r="G1380" t="s">
        <v>5738</v>
      </c>
      <c r="H1380" s="9">
        <v>452191</v>
      </c>
      <c r="J1380" t="s">
        <v>28</v>
      </c>
      <c r="K1380" t="s">
        <v>30</v>
      </c>
      <c r="L1380" t="s">
        <v>77</v>
      </c>
      <c r="M1380" t="s">
        <v>30</v>
      </c>
      <c r="N1380" t="s">
        <v>30</v>
      </c>
      <c r="O1380" t="s">
        <v>30</v>
      </c>
      <c r="P1380" t="s">
        <v>30</v>
      </c>
      <c r="Q1380" t="s">
        <v>30</v>
      </c>
      <c r="R1380" t="s">
        <v>30</v>
      </c>
      <c r="S1380" t="s">
        <v>30</v>
      </c>
      <c r="T1380" t="s">
        <v>30</v>
      </c>
      <c r="U1380" t="s">
        <v>30</v>
      </c>
      <c r="V1380" t="s">
        <v>30</v>
      </c>
      <c r="W1380" t="s">
        <v>31</v>
      </c>
      <c r="X1380" t="s">
        <v>29</v>
      </c>
      <c r="Y1380" t="s">
        <v>29</v>
      </c>
      <c r="Z1380" t="s">
        <v>29</v>
      </c>
      <c r="AA1380" t="s">
        <v>29</v>
      </c>
      <c r="AB1380" t="s">
        <v>32</v>
      </c>
    </row>
    <row r="1381" spans="1:28" outlineLevel="1" x14ac:dyDescent="0.45">
      <c r="A1381">
        <v>5243739001</v>
      </c>
      <c r="B1381" s="1">
        <v>44337</v>
      </c>
      <c r="C1381" t="s">
        <v>2290</v>
      </c>
      <c r="D1381" t="s">
        <v>2291</v>
      </c>
      <c r="E1381" t="s">
        <v>529</v>
      </c>
      <c r="F1381" t="s">
        <v>5651</v>
      </c>
      <c r="G1381" t="s">
        <v>5738</v>
      </c>
      <c r="H1381" s="9">
        <v>80437.91</v>
      </c>
      <c r="J1381" t="s">
        <v>28</v>
      </c>
      <c r="K1381" t="s">
        <v>30</v>
      </c>
      <c r="L1381" t="s">
        <v>77</v>
      </c>
      <c r="M1381" t="s">
        <v>29</v>
      </c>
      <c r="N1381" t="s">
        <v>30</v>
      </c>
      <c r="O1381" t="s">
        <v>30</v>
      </c>
      <c r="P1381" t="s">
        <v>30</v>
      </c>
      <c r="Q1381" t="s">
        <v>30</v>
      </c>
      <c r="R1381" t="s">
        <v>30</v>
      </c>
      <c r="S1381" t="s">
        <v>30</v>
      </c>
      <c r="T1381" t="s">
        <v>30</v>
      </c>
      <c r="U1381" t="s">
        <v>30</v>
      </c>
      <c r="V1381" t="s">
        <v>30</v>
      </c>
      <c r="W1381" t="s">
        <v>33</v>
      </c>
      <c r="X1381" t="s">
        <v>29</v>
      </c>
      <c r="Y1381" t="s">
        <v>29</v>
      </c>
      <c r="Z1381" t="s">
        <v>29</v>
      </c>
      <c r="AA1381" t="s">
        <v>30</v>
      </c>
      <c r="AB1381" t="s">
        <v>32</v>
      </c>
    </row>
    <row r="1382" spans="1:28" outlineLevel="1" x14ac:dyDescent="0.45">
      <c r="A1382">
        <v>2732479003</v>
      </c>
      <c r="B1382" s="1">
        <v>44334</v>
      </c>
      <c r="C1382" t="s">
        <v>1473</v>
      </c>
      <c r="D1382" t="s">
        <v>1474</v>
      </c>
      <c r="E1382" t="s">
        <v>529</v>
      </c>
      <c r="F1382" t="s">
        <v>5651</v>
      </c>
      <c r="G1382" t="s">
        <v>5738</v>
      </c>
      <c r="H1382" s="9">
        <v>47684</v>
      </c>
      <c r="J1382" t="s">
        <v>28</v>
      </c>
      <c r="K1382" t="s">
        <v>30</v>
      </c>
      <c r="L1382" t="s">
        <v>77</v>
      </c>
      <c r="M1382" t="s">
        <v>29</v>
      </c>
      <c r="N1382" t="s">
        <v>29</v>
      </c>
      <c r="O1382" t="s">
        <v>29</v>
      </c>
      <c r="P1382" t="s">
        <v>30</v>
      </c>
      <c r="Q1382" t="s">
        <v>29</v>
      </c>
      <c r="R1382" t="s">
        <v>30</v>
      </c>
      <c r="S1382" t="s">
        <v>30</v>
      </c>
      <c r="T1382" t="s">
        <v>29</v>
      </c>
      <c r="U1382" t="s">
        <v>30</v>
      </c>
      <c r="V1382" t="s">
        <v>30</v>
      </c>
      <c r="W1382" t="s">
        <v>33</v>
      </c>
      <c r="X1382" t="s">
        <v>29</v>
      </c>
      <c r="Y1382" t="s">
        <v>29</v>
      </c>
      <c r="Z1382" t="s">
        <v>29</v>
      </c>
      <c r="AA1382" t="s">
        <v>30</v>
      </c>
      <c r="AB1382" t="s">
        <v>32</v>
      </c>
    </row>
    <row r="1383" spans="1:28" outlineLevel="1" x14ac:dyDescent="0.45">
      <c r="A1383">
        <v>2762439003</v>
      </c>
      <c r="B1383" s="1">
        <v>44334</v>
      </c>
      <c r="C1383" t="s">
        <v>1621</v>
      </c>
      <c r="D1383" t="s">
        <v>1622</v>
      </c>
      <c r="E1383" t="s">
        <v>633</v>
      </c>
      <c r="F1383" t="s">
        <v>5651</v>
      </c>
      <c r="G1383" t="s">
        <v>5759</v>
      </c>
      <c r="H1383" s="9">
        <v>445173.16</v>
      </c>
      <c r="I1383" t="s">
        <v>501</v>
      </c>
      <c r="J1383" t="s">
        <v>28</v>
      </c>
      <c r="K1383" t="s">
        <v>29</v>
      </c>
      <c r="L1383" t="s">
        <v>77</v>
      </c>
      <c r="M1383" t="s">
        <v>30</v>
      </c>
      <c r="N1383" t="s">
        <v>30</v>
      </c>
      <c r="O1383" t="s">
        <v>30</v>
      </c>
      <c r="P1383" t="s">
        <v>30</v>
      </c>
      <c r="Q1383" t="s">
        <v>30</v>
      </c>
      <c r="R1383" t="s">
        <v>30</v>
      </c>
      <c r="S1383" t="s">
        <v>30</v>
      </c>
      <c r="T1383" t="s">
        <v>30</v>
      </c>
      <c r="U1383" t="s">
        <v>30</v>
      </c>
      <c r="V1383" t="s">
        <v>30</v>
      </c>
      <c r="W1383" t="s">
        <v>31</v>
      </c>
      <c r="X1383" t="s">
        <v>29</v>
      </c>
      <c r="Y1383" t="s">
        <v>30</v>
      </c>
      <c r="Z1383" t="s">
        <v>29</v>
      </c>
      <c r="AA1383" t="s">
        <v>29</v>
      </c>
      <c r="AB1383" t="s">
        <v>32</v>
      </c>
    </row>
    <row r="1384" spans="1:28" outlineLevel="1" x14ac:dyDescent="0.45">
      <c r="A1384">
        <v>2218239009</v>
      </c>
      <c r="B1384" s="1">
        <v>44330</v>
      </c>
      <c r="C1384" t="s">
        <v>631</v>
      </c>
      <c r="D1384" t="s">
        <v>632</v>
      </c>
      <c r="E1384" t="s">
        <v>633</v>
      </c>
      <c r="F1384" t="s">
        <v>5651</v>
      </c>
      <c r="G1384" t="s">
        <v>5759</v>
      </c>
      <c r="H1384" s="9">
        <v>190006</v>
      </c>
      <c r="I1384" t="s">
        <v>36</v>
      </c>
      <c r="J1384" t="s">
        <v>28</v>
      </c>
      <c r="K1384" t="s">
        <v>29</v>
      </c>
      <c r="L1384" t="s">
        <v>77</v>
      </c>
      <c r="M1384" t="s">
        <v>29</v>
      </c>
      <c r="N1384" t="s">
        <v>29</v>
      </c>
      <c r="O1384" t="s">
        <v>29</v>
      </c>
      <c r="P1384" t="s">
        <v>30</v>
      </c>
      <c r="Q1384" t="s">
        <v>30</v>
      </c>
      <c r="R1384" t="s">
        <v>30</v>
      </c>
      <c r="S1384" t="s">
        <v>30</v>
      </c>
      <c r="T1384" t="s">
        <v>30</v>
      </c>
      <c r="U1384" t="s">
        <v>30</v>
      </c>
      <c r="V1384" t="s">
        <v>30</v>
      </c>
      <c r="W1384" t="s">
        <v>31</v>
      </c>
      <c r="X1384" t="s">
        <v>29</v>
      </c>
      <c r="Y1384" t="s">
        <v>30</v>
      </c>
      <c r="Z1384" t="s">
        <v>29</v>
      </c>
      <c r="AA1384" t="s">
        <v>29</v>
      </c>
      <c r="AB1384" t="s">
        <v>32</v>
      </c>
    </row>
    <row r="1385" spans="1:28" outlineLevel="1" x14ac:dyDescent="0.45">
      <c r="A1385">
        <v>2737959004</v>
      </c>
      <c r="B1385" s="1">
        <v>44334</v>
      </c>
      <c r="C1385" t="s">
        <v>1494</v>
      </c>
      <c r="D1385" t="s">
        <v>1495</v>
      </c>
      <c r="E1385" t="s">
        <v>633</v>
      </c>
      <c r="F1385" t="s">
        <v>5651</v>
      </c>
      <c r="G1385" t="s">
        <v>5759</v>
      </c>
      <c r="H1385" s="9">
        <v>90325</v>
      </c>
      <c r="I1385" t="s">
        <v>1496</v>
      </c>
      <c r="J1385" t="s">
        <v>28</v>
      </c>
      <c r="K1385" t="s">
        <v>29</v>
      </c>
      <c r="L1385" t="s">
        <v>77</v>
      </c>
      <c r="M1385" t="s">
        <v>29</v>
      </c>
      <c r="N1385" t="s">
        <v>30</v>
      </c>
      <c r="O1385" t="s">
        <v>30</v>
      </c>
      <c r="P1385" t="s">
        <v>30</v>
      </c>
      <c r="Q1385" t="s">
        <v>30</v>
      </c>
      <c r="R1385" t="s">
        <v>30</v>
      </c>
      <c r="S1385" t="s">
        <v>30</v>
      </c>
      <c r="T1385" t="s">
        <v>30</v>
      </c>
      <c r="U1385" t="s">
        <v>30</v>
      </c>
      <c r="V1385" t="s">
        <v>30</v>
      </c>
      <c r="W1385" t="s">
        <v>40</v>
      </c>
      <c r="X1385" t="s">
        <v>29</v>
      </c>
      <c r="Y1385" t="s">
        <v>30</v>
      </c>
      <c r="Z1385" t="s">
        <v>29</v>
      </c>
      <c r="AA1385" t="s">
        <v>30</v>
      </c>
      <c r="AB1385" t="s">
        <v>32</v>
      </c>
    </row>
    <row r="1386" spans="1:28" outlineLevel="1" x14ac:dyDescent="0.45">
      <c r="A1386">
        <v>2218839001</v>
      </c>
      <c r="B1386" s="1">
        <v>44330</v>
      </c>
      <c r="C1386" t="s">
        <v>643</v>
      </c>
      <c r="D1386" t="s">
        <v>632</v>
      </c>
      <c r="E1386" t="s">
        <v>633</v>
      </c>
      <c r="F1386" t="s">
        <v>5651</v>
      </c>
      <c r="G1386" t="s">
        <v>5759</v>
      </c>
      <c r="H1386" s="9">
        <v>48437</v>
      </c>
      <c r="I1386" t="s">
        <v>501</v>
      </c>
      <c r="J1386" t="s">
        <v>28</v>
      </c>
      <c r="K1386" t="s">
        <v>29</v>
      </c>
      <c r="L1386" t="s">
        <v>77</v>
      </c>
      <c r="M1386" t="s">
        <v>30</v>
      </c>
      <c r="N1386" t="s">
        <v>30</v>
      </c>
      <c r="O1386" t="s">
        <v>30</v>
      </c>
      <c r="P1386" t="s">
        <v>30</v>
      </c>
      <c r="Q1386" t="s">
        <v>30</v>
      </c>
      <c r="R1386" t="s">
        <v>30</v>
      </c>
      <c r="S1386" t="s">
        <v>30</v>
      </c>
      <c r="T1386" t="s">
        <v>30</v>
      </c>
      <c r="U1386" t="s">
        <v>30</v>
      </c>
      <c r="V1386" t="s">
        <v>30</v>
      </c>
      <c r="W1386" t="s">
        <v>31</v>
      </c>
      <c r="X1386" t="s">
        <v>29</v>
      </c>
      <c r="Y1386" t="s">
        <v>30</v>
      </c>
      <c r="Z1386" t="s">
        <v>29</v>
      </c>
      <c r="AA1386" t="s">
        <v>29</v>
      </c>
      <c r="AB1386" t="s">
        <v>32</v>
      </c>
    </row>
    <row r="1387" spans="1:28" outlineLevel="1" x14ac:dyDescent="0.45">
      <c r="A1387">
        <v>7885518903</v>
      </c>
      <c r="B1387" s="1">
        <v>44327</v>
      </c>
      <c r="C1387" t="s">
        <v>3921</v>
      </c>
      <c r="D1387" t="s">
        <v>3922</v>
      </c>
      <c r="E1387" t="s">
        <v>633</v>
      </c>
      <c r="F1387" t="s">
        <v>5651</v>
      </c>
      <c r="G1387" t="s">
        <v>5759</v>
      </c>
      <c r="H1387" s="9">
        <v>25846.06</v>
      </c>
      <c r="J1387" t="s">
        <v>28</v>
      </c>
      <c r="K1387" t="s">
        <v>29</v>
      </c>
      <c r="L1387" t="s">
        <v>77</v>
      </c>
      <c r="M1387" t="s">
        <v>29</v>
      </c>
      <c r="N1387" t="s">
        <v>29</v>
      </c>
      <c r="O1387" t="s">
        <v>30</v>
      </c>
      <c r="P1387" t="s">
        <v>30</v>
      </c>
      <c r="Q1387" t="s">
        <v>30</v>
      </c>
      <c r="R1387" t="s">
        <v>30</v>
      </c>
      <c r="S1387" t="s">
        <v>30</v>
      </c>
      <c r="T1387" t="s">
        <v>30</v>
      </c>
      <c r="U1387" t="s">
        <v>30</v>
      </c>
      <c r="V1387" t="s">
        <v>30</v>
      </c>
      <c r="W1387" t="s">
        <v>31</v>
      </c>
      <c r="X1387" t="s">
        <v>29</v>
      </c>
      <c r="Y1387" t="s">
        <v>29</v>
      </c>
      <c r="Z1387" t="s">
        <v>30</v>
      </c>
      <c r="AA1387" t="s">
        <v>30</v>
      </c>
      <c r="AB1387" t="s">
        <v>32</v>
      </c>
    </row>
    <row r="1388" spans="1:28" outlineLevel="1" x14ac:dyDescent="0.45">
      <c r="A1388">
        <v>4913859008</v>
      </c>
      <c r="B1388" s="1">
        <v>44336</v>
      </c>
      <c r="C1388" t="s">
        <v>2108</v>
      </c>
      <c r="D1388" t="s">
        <v>2109</v>
      </c>
      <c r="E1388" t="s">
        <v>2110</v>
      </c>
      <c r="F1388" t="s">
        <v>5651</v>
      </c>
      <c r="G1388" t="s">
        <v>5922</v>
      </c>
      <c r="H1388" s="9">
        <v>583661</v>
      </c>
      <c r="J1388" t="s">
        <v>42</v>
      </c>
      <c r="K1388" t="s">
        <v>30</v>
      </c>
      <c r="L1388" t="s">
        <v>127</v>
      </c>
      <c r="M1388" t="s">
        <v>30</v>
      </c>
      <c r="N1388" t="s">
        <v>30</v>
      </c>
      <c r="O1388" t="s">
        <v>30</v>
      </c>
      <c r="P1388" t="s">
        <v>30</v>
      </c>
      <c r="Q1388" t="s">
        <v>30</v>
      </c>
      <c r="R1388" t="s">
        <v>30</v>
      </c>
      <c r="S1388" t="s">
        <v>30</v>
      </c>
      <c r="T1388" t="s">
        <v>30</v>
      </c>
      <c r="U1388" t="s">
        <v>30</v>
      </c>
      <c r="V1388" t="s">
        <v>30</v>
      </c>
      <c r="W1388" t="s">
        <v>31</v>
      </c>
      <c r="X1388" t="s">
        <v>29</v>
      </c>
      <c r="Y1388" t="s">
        <v>29</v>
      </c>
      <c r="Z1388" t="s">
        <v>30</v>
      </c>
      <c r="AA1388" t="s">
        <v>29</v>
      </c>
      <c r="AB1388" t="s">
        <v>32</v>
      </c>
    </row>
    <row r="1389" spans="1:28" outlineLevel="1" x14ac:dyDescent="0.45">
      <c r="A1389">
        <v>7618718910</v>
      </c>
      <c r="B1389" s="1">
        <v>44323</v>
      </c>
      <c r="C1389" t="s">
        <v>3511</v>
      </c>
      <c r="D1389" t="s">
        <v>3512</v>
      </c>
      <c r="E1389" t="s">
        <v>2110</v>
      </c>
      <c r="F1389" t="s">
        <v>5651</v>
      </c>
      <c r="G1389" t="s">
        <v>5922</v>
      </c>
      <c r="H1389" s="9">
        <v>325842.61</v>
      </c>
      <c r="J1389" t="s">
        <v>42</v>
      </c>
      <c r="K1389" t="s">
        <v>30</v>
      </c>
      <c r="L1389" t="s">
        <v>127</v>
      </c>
      <c r="M1389" t="s">
        <v>29</v>
      </c>
      <c r="N1389" t="s">
        <v>30</v>
      </c>
      <c r="O1389" t="s">
        <v>30</v>
      </c>
      <c r="P1389" t="s">
        <v>30</v>
      </c>
      <c r="Q1389" t="s">
        <v>30</v>
      </c>
      <c r="R1389" t="s">
        <v>30</v>
      </c>
      <c r="S1389" t="s">
        <v>30</v>
      </c>
      <c r="T1389" t="s">
        <v>30</v>
      </c>
      <c r="U1389" t="s">
        <v>30</v>
      </c>
      <c r="V1389" t="s">
        <v>30</v>
      </c>
      <c r="W1389" t="s">
        <v>31</v>
      </c>
      <c r="X1389" t="s">
        <v>29</v>
      </c>
      <c r="Y1389" t="s">
        <v>29</v>
      </c>
      <c r="Z1389" t="s">
        <v>29</v>
      </c>
      <c r="AA1389" t="s">
        <v>30</v>
      </c>
      <c r="AB1389" t="s">
        <v>32</v>
      </c>
    </row>
    <row r="1390" spans="1:28" outlineLevel="1" x14ac:dyDescent="0.45">
      <c r="A1390">
        <v>8898889005</v>
      </c>
      <c r="B1390" s="1">
        <v>44345</v>
      </c>
      <c r="C1390" t="s">
        <v>4762</v>
      </c>
      <c r="D1390" t="s">
        <v>4763</v>
      </c>
      <c r="E1390" t="s">
        <v>2110</v>
      </c>
      <c r="F1390" t="s">
        <v>5651</v>
      </c>
      <c r="G1390" t="s">
        <v>5922</v>
      </c>
      <c r="H1390" s="9">
        <v>248481.78</v>
      </c>
      <c r="J1390" t="s">
        <v>42</v>
      </c>
      <c r="K1390" t="s">
        <v>30</v>
      </c>
      <c r="L1390" t="s">
        <v>127</v>
      </c>
      <c r="M1390" t="s">
        <v>30</v>
      </c>
      <c r="N1390" t="s">
        <v>30</v>
      </c>
      <c r="O1390" t="s">
        <v>29</v>
      </c>
      <c r="P1390" t="s">
        <v>30</v>
      </c>
      <c r="Q1390" t="s">
        <v>30</v>
      </c>
      <c r="R1390" t="s">
        <v>30</v>
      </c>
      <c r="S1390" t="s">
        <v>30</v>
      </c>
      <c r="T1390" t="s">
        <v>30</v>
      </c>
      <c r="U1390" t="s">
        <v>30</v>
      </c>
      <c r="V1390" t="s">
        <v>30</v>
      </c>
      <c r="W1390" t="s">
        <v>31</v>
      </c>
      <c r="X1390" t="s">
        <v>29</v>
      </c>
      <c r="Y1390" t="s">
        <v>29</v>
      </c>
      <c r="Z1390" t="s">
        <v>29</v>
      </c>
      <c r="AA1390" t="s">
        <v>29</v>
      </c>
      <c r="AB1390" t="s">
        <v>70</v>
      </c>
    </row>
    <row r="1391" spans="1:28" outlineLevel="1" x14ac:dyDescent="0.45">
      <c r="A1391">
        <v>7881548904</v>
      </c>
      <c r="B1391" s="1">
        <v>44327</v>
      </c>
      <c r="C1391" t="s">
        <v>3899</v>
      </c>
      <c r="D1391" t="s">
        <v>3900</v>
      </c>
      <c r="E1391" t="s">
        <v>2110</v>
      </c>
      <c r="F1391" t="s">
        <v>5651</v>
      </c>
      <c r="G1391" t="s">
        <v>5922</v>
      </c>
      <c r="H1391" s="9">
        <v>76991</v>
      </c>
      <c r="J1391" t="s">
        <v>42</v>
      </c>
      <c r="K1391" t="s">
        <v>30</v>
      </c>
      <c r="L1391" t="s">
        <v>127</v>
      </c>
      <c r="M1391" t="s">
        <v>30</v>
      </c>
      <c r="N1391" t="s">
        <v>30</v>
      </c>
      <c r="O1391" t="s">
        <v>30</v>
      </c>
      <c r="P1391" t="s">
        <v>30</v>
      </c>
      <c r="Q1391" t="s">
        <v>30</v>
      </c>
      <c r="R1391" t="s">
        <v>30</v>
      </c>
      <c r="S1391" t="s">
        <v>30</v>
      </c>
      <c r="T1391" t="s">
        <v>30</v>
      </c>
      <c r="U1391" t="s">
        <v>30</v>
      </c>
      <c r="V1391" t="s">
        <v>30</v>
      </c>
      <c r="W1391" t="s">
        <v>33</v>
      </c>
      <c r="X1391" t="s">
        <v>29</v>
      </c>
      <c r="Y1391" t="s">
        <v>30</v>
      </c>
      <c r="Z1391" t="s">
        <v>29</v>
      </c>
      <c r="AA1391" t="s">
        <v>29</v>
      </c>
      <c r="AB1391" t="s">
        <v>32</v>
      </c>
    </row>
    <row r="1392" spans="1:28" outlineLevel="1" x14ac:dyDescent="0.45">
      <c r="A1392">
        <v>7540858905</v>
      </c>
      <c r="B1392" s="1">
        <v>44323</v>
      </c>
      <c r="C1392" t="s">
        <v>2890</v>
      </c>
      <c r="D1392" t="s">
        <v>2891</v>
      </c>
      <c r="E1392" t="s">
        <v>2110</v>
      </c>
      <c r="F1392" t="s">
        <v>5651</v>
      </c>
      <c r="G1392" t="s">
        <v>5922</v>
      </c>
      <c r="H1392" s="9">
        <v>25228</v>
      </c>
      <c r="J1392" t="s">
        <v>42</v>
      </c>
      <c r="K1392" t="s">
        <v>30</v>
      </c>
      <c r="L1392" t="s">
        <v>127</v>
      </c>
      <c r="M1392" t="s">
        <v>29</v>
      </c>
      <c r="N1392" t="s">
        <v>29</v>
      </c>
      <c r="O1392" t="s">
        <v>29</v>
      </c>
      <c r="P1392" t="s">
        <v>30</v>
      </c>
      <c r="Q1392" t="s">
        <v>30</v>
      </c>
      <c r="R1392" t="s">
        <v>29</v>
      </c>
      <c r="S1392" t="s">
        <v>29</v>
      </c>
      <c r="T1392" t="s">
        <v>29</v>
      </c>
      <c r="U1392" t="s">
        <v>30</v>
      </c>
      <c r="V1392" t="s">
        <v>30</v>
      </c>
      <c r="W1392" t="s">
        <v>410</v>
      </c>
      <c r="X1392" t="s">
        <v>29</v>
      </c>
      <c r="Y1392" t="s">
        <v>29</v>
      </c>
      <c r="Z1392" t="s">
        <v>29</v>
      </c>
      <c r="AA1392" t="s">
        <v>30</v>
      </c>
      <c r="AB1392" t="s">
        <v>39</v>
      </c>
    </row>
    <row r="1393" spans="1:28" outlineLevel="1" x14ac:dyDescent="0.45">
      <c r="A1393">
        <v>2345189010</v>
      </c>
      <c r="B1393" s="1">
        <v>44331</v>
      </c>
      <c r="C1393" t="s">
        <v>902</v>
      </c>
      <c r="D1393" t="s">
        <v>903</v>
      </c>
      <c r="E1393" t="s">
        <v>156</v>
      </c>
      <c r="F1393" t="s">
        <v>5651</v>
      </c>
      <c r="G1393" t="s">
        <v>5688</v>
      </c>
      <c r="H1393" s="9">
        <v>244305</v>
      </c>
      <c r="J1393" t="s">
        <v>42</v>
      </c>
      <c r="K1393" t="s">
        <v>30</v>
      </c>
      <c r="L1393" t="s">
        <v>119</v>
      </c>
      <c r="M1393" t="s">
        <v>29</v>
      </c>
      <c r="N1393" t="s">
        <v>30</v>
      </c>
      <c r="O1393" t="s">
        <v>29</v>
      </c>
      <c r="P1393" t="s">
        <v>30</v>
      </c>
      <c r="Q1393" t="s">
        <v>30</v>
      </c>
      <c r="R1393" t="s">
        <v>30</v>
      </c>
      <c r="S1393" t="s">
        <v>30</v>
      </c>
      <c r="T1393" t="s">
        <v>30</v>
      </c>
      <c r="U1393" t="s">
        <v>30</v>
      </c>
      <c r="V1393" t="s">
        <v>30</v>
      </c>
      <c r="W1393" t="s">
        <v>40</v>
      </c>
      <c r="X1393" t="s">
        <v>30</v>
      </c>
      <c r="Y1393" t="s">
        <v>30</v>
      </c>
      <c r="Z1393" t="s">
        <v>29</v>
      </c>
      <c r="AA1393" t="s">
        <v>29</v>
      </c>
      <c r="AB1393" t="s">
        <v>32</v>
      </c>
    </row>
    <row r="1394" spans="1:28" outlineLevel="1" x14ac:dyDescent="0.45">
      <c r="A1394">
        <v>1077839002</v>
      </c>
      <c r="B1394" s="1">
        <v>44328</v>
      </c>
      <c r="C1394" t="s">
        <v>296</v>
      </c>
      <c r="D1394" t="s">
        <v>297</v>
      </c>
      <c r="E1394" t="s">
        <v>156</v>
      </c>
      <c r="F1394" t="s">
        <v>5651</v>
      </c>
      <c r="G1394" t="s">
        <v>5688</v>
      </c>
      <c r="H1394" s="9">
        <v>53688.14</v>
      </c>
      <c r="J1394" t="s">
        <v>42</v>
      </c>
      <c r="K1394" t="s">
        <v>30</v>
      </c>
      <c r="L1394" t="s">
        <v>119</v>
      </c>
      <c r="M1394" t="s">
        <v>29</v>
      </c>
      <c r="N1394" t="s">
        <v>30</v>
      </c>
      <c r="O1394" t="s">
        <v>29</v>
      </c>
      <c r="P1394" t="s">
        <v>30</v>
      </c>
      <c r="Q1394" t="s">
        <v>30</v>
      </c>
      <c r="R1394" t="s">
        <v>30</v>
      </c>
      <c r="S1394" t="s">
        <v>30</v>
      </c>
      <c r="T1394" t="s">
        <v>30</v>
      </c>
      <c r="U1394" t="s">
        <v>30</v>
      </c>
      <c r="V1394" t="s">
        <v>30</v>
      </c>
      <c r="W1394" t="s">
        <v>31</v>
      </c>
      <c r="X1394" t="s">
        <v>30</v>
      </c>
      <c r="Y1394" t="s">
        <v>29</v>
      </c>
      <c r="Z1394" t="s">
        <v>29</v>
      </c>
      <c r="AA1394" t="s">
        <v>30</v>
      </c>
      <c r="AB1394" t="s">
        <v>62</v>
      </c>
    </row>
    <row r="1395" spans="1:28" outlineLevel="1" x14ac:dyDescent="0.45">
      <c r="A1395">
        <v>7638558907</v>
      </c>
      <c r="B1395" s="1">
        <v>44323</v>
      </c>
      <c r="C1395" t="s">
        <v>3624</v>
      </c>
      <c r="D1395" t="s">
        <v>3625</v>
      </c>
      <c r="E1395" t="s">
        <v>156</v>
      </c>
      <c r="F1395" t="s">
        <v>5651</v>
      </c>
      <c r="G1395" t="s">
        <v>5688</v>
      </c>
      <c r="H1395" s="9">
        <v>41254.379999999997</v>
      </c>
      <c r="J1395" t="s">
        <v>42</v>
      </c>
      <c r="K1395" t="s">
        <v>30</v>
      </c>
      <c r="L1395" t="s">
        <v>119</v>
      </c>
      <c r="M1395" t="s">
        <v>29</v>
      </c>
      <c r="N1395" t="s">
        <v>29</v>
      </c>
      <c r="O1395" t="s">
        <v>29</v>
      </c>
      <c r="P1395" t="s">
        <v>30</v>
      </c>
      <c r="Q1395" t="s">
        <v>30</v>
      </c>
      <c r="R1395" t="s">
        <v>30</v>
      </c>
      <c r="S1395" t="s">
        <v>29</v>
      </c>
      <c r="T1395" t="s">
        <v>30</v>
      </c>
      <c r="U1395" t="s">
        <v>30</v>
      </c>
      <c r="V1395" t="s">
        <v>30</v>
      </c>
      <c r="W1395" t="s">
        <v>60</v>
      </c>
      <c r="X1395" t="s">
        <v>30</v>
      </c>
      <c r="Y1395" t="s">
        <v>30</v>
      </c>
      <c r="Z1395" t="s">
        <v>29</v>
      </c>
      <c r="AA1395" t="s">
        <v>30</v>
      </c>
      <c r="AB1395" t="s">
        <v>32</v>
      </c>
    </row>
    <row r="1396" spans="1:28" outlineLevel="1" x14ac:dyDescent="0.45">
      <c r="A1396">
        <v>9949009005</v>
      </c>
      <c r="B1396" s="1">
        <v>44354</v>
      </c>
      <c r="C1396" t="s">
        <v>5563</v>
      </c>
      <c r="D1396" t="s">
        <v>5564</v>
      </c>
      <c r="E1396" t="s">
        <v>126</v>
      </c>
      <c r="F1396" t="s">
        <v>5651</v>
      </c>
      <c r="G1396" t="s">
        <v>5660</v>
      </c>
      <c r="H1396" s="9">
        <v>681472.49</v>
      </c>
      <c r="J1396" t="s">
        <v>42</v>
      </c>
      <c r="K1396" t="s">
        <v>30</v>
      </c>
      <c r="L1396" t="s">
        <v>127</v>
      </c>
      <c r="M1396" t="s">
        <v>30</v>
      </c>
      <c r="N1396" t="s">
        <v>29</v>
      </c>
      <c r="O1396" t="s">
        <v>29</v>
      </c>
      <c r="P1396" t="s">
        <v>29</v>
      </c>
      <c r="Q1396" t="s">
        <v>29</v>
      </c>
      <c r="R1396" t="s">
        <v>30</v>
      </c>
      <c r="S1396" t="s">
        <v>30</v>
      </c>
      <c r="T1396" t="s">
        <v>30</v>
      </c>
      <c r="U1396" t="s">
        <v>29</v>
      </c>
      <c r="V1396" t="s">
        <v>30</v>
      </c>
      <c r="W1396" t="s">
        <v>33</v>
      </c>
      <c r="X1396" t="s">
        <v>29</v>
      </c>
      <c r="Y1396" t="s">
        <v>29</v>
      </c>
      <c r="Z1396" t="s">
        <v>29</v>
      </c>
      <c r="AA1396" t="s">
        <v>29</v>
      </c>
      <c r="AB1396" t="s">
        <v>32</v>
      </c>
    </row>
    <row r="1397" spans="1:28" outlineLevel="1" x14ac:dyDescent="0.45">
      <c r="A1397">
        <v>9960409008</v>
      </c>
      <c r="B1397" s="1">
        <v>44354</v>
      </c>
      <c r="C1397" t="s">
        <v>5604</v>
      </c>
      <c r="D1397" t="s">
        <v>5605</v>
      </c>
      <c r="E1397" t="s">
        <v>126</v>
      </c>
      <c r="F1397" t="s">
        <v>5651</v>
      </c>
      <c r="G1397" t="s">
        <v>5660</v>
      </c>
      <c r="H1397" s="9">
        <v>534260</v>
      </c>
      <c r="J1397" t="s">
        <v>42</v>
      </c>
      <c r="K1397" t="s">
        <v>30</v>
      </c>
      <c r="L1397" t="s">
        <v>127</v>
      </c>
      <c r="M1397" t="s">
        <v>30</v>
      </c>
      <c r="N1397" t="s">
        <v>30</v>
      </c>
      <c r="O1397" t="s">
        <v>30</v>
      </c>
      <c r="P1397" t="s">
        <v>30</v>
      </c>
      <c r="Q1397" t="s">
        <v>30</v>
      </c>
      <c r="R1397" t="s">
        <v>30</v>
      </c>
      <c r="S1397" t="s">
        <v>30</v>
      </c>
      <c r="T1397" t="s">
        <v>30</v>
      </c>
      <c r="U1397" t="s">
        <v>30</v>
      </c>
      <c r="V1397" t="s">
        <v>30</v>
      </c>
      <c r="W1397" t="s">
        <v>31</v>
      </c>
      <c r="X1397" t="s">
        <v>29</v>
      </c>
      <c r="Y1397" t="s">
        <v>29</v>
      </c>
      <c r="Z1397" t="s">
        <v>29</v>
      </c>
      <c r="AA1397" t="s">
        <v>29</v>
      </c>
      <c r="AB1397" t="s">
        <v>32</v>
      </c>
    </row>
    <row r="1398" spans="1:28" outlineLevel="1" x14ac:dyDescent="0.45">
      <c r="A1398">
        <v>5215839010</v>
      </c>
      <c r="B1398" s="1">
        <v>44337</v>
      </c>
      <c r="C1398" t="s">
        <v>2144</v>
      </c>
      <c r="D1398" t="s">
        <v>2145</v>
      </c>
      <c r="E1398" t="s">
        <v>126</v>
      </c>
      <c r="F1398" t="s">
        <v>5651</v>
      </c>
      <c r="G1398" t="s">
        <v>5660</v>
      </c>
      <c r="H1398" s="9">
        <v>399668</v>
      </c>
      <c r="J1398" t="s">
        <v>42</v>
      </c>
      <c r="K1398" t="s">
        <v>30</v>
      </c>
      <c r="L1398" t="s">
        <v>127</v>
      </c>
      <c r="M1398" t="s">
        <v>30</v>
      </c>
      <c r="N1398" t="s">
        <v>30</v>
      </c>
      <c r="O1398" t="s">
        <v>30</v>
      </c>
      <c r="P1398" t="s">
        <v>30</v>
      </c>
      <c r="Q1398" t="s">
        <v>30</v>
      </c>
      <c r="R1398" t="s">
        <v>30</v>
      </c>
      <c r="S1398" t="s">
        <v>30</v>
      </c>
      <c r="T1398" t="s">
        <v>30</v>
      </c>
      <c r="U1398" t="s">
        <v>30</v>
      </c>
      <c r="V1398" t="s">
        <v>30</v>
      </c>
      <c r="W1398" t="s">
        <v>33</v>
      </c>
      <c r="X1398" t="s">
        <v>29</v>
      </c>
      <c r="Y1398" t="s">
        <v>29</v>
      </c>
      <c r="Z1398" t="s">
        <v>29</v>
      </c>
      <c r="AA1398" t="s">
        <v>30</v>
      </c>
      <c r="AB1398" t="s">
        <v>32</v>
      </c>
    </row>
    <row r="1399" spans="1:28" outlineLevel="1" x14ac:dyDescent="0.45">
      <c r="A1399">
        <v>8937569007</v>
      </c>
      <c r="B1399" s="1">
        <v>44345</v>
      </c>
      <c r="C1399" t="s">
        <v>4921</v>
      </c>
      <c r="D1399" t="s">
        <v>416</v>
      </c>
      <c r="E1399" t="s">
        <v>126</v>
      </c>
      <c r="F1399" t="s">
        <v>5651</v>
      </c>
      <c r="G1399" t="s">
        <v>5660</v>
      </c>
      <c r="H1399" s="9">
        <v>310346.18</v>
      </c>
      <c r="J1399" t="s">
        <v>42</v>
      </c>
      <c r="K1399" t="s">
        <v>30</v>
      </c>
      <c r="L1399" t="s">
        <v>127</v>
      </c>
      <c r="M1399" t="s">
        <v>29</v>
      </c>
      <c r="N1399" t="s">
        <v>30</v>
      </c>
      <c r="O1399" t="s">
        <v>29</v>
      </c>
      <c r="P1399" t="s">
        <v>30</v>
      </c>
      <c r="Q1399" t="s">
        <v>30</v>
      </c>
      <c r="R1399" t="s">
        <v>30</v>
      </c>
      <c r="S1399" t="s">
        <v>30</v>
      </c>
      <c r="T1399" t="s">
        <v>30</v>
      </c>
      <c r="U1399" t="s">
        <v>30</v>
      </c>
      <c r="V1399" t="s">
        <v>30</v>
      </c>
      <c r="W1399" t="s">
        <v>31</v>
      </c>
      <c r="X1399" t="s">
        <v>29</v>
      </c>
      <c r="Y1399" t="s">
        <v>29</v>
      </c>
      <c r="Z1399" t="s">
        <v>29</v>
      </c>
      <c r="AA1399" t="s">
        <v>29</v>
      </c>
      <c r="AB1399" t="s">
        <v>32</v>
      </c>
    </row>
    <row r="1400" spans="1:28" outlineLevel="1" x14ac:dyDescent="0.45">
      <c r="A1400">
        <v>9932049010</v>
      </c>
      <c r="B1400" s="1">
        <v>44351</v>
      </c>
      <c r="C1400" t="s">
        <v>5518</v>
      </c>
      <c r="D1400" t="s">
        <v>5519</v>
      </c>
      <c r="E1400" t="s">
        <v>126</v>
      </c>
      <c r="F1400" t="s">
        <v>5651</v>
      </c>
      <c r="G1400" t="s">
        <v>5660</v>
      </c>
      <c r="H1400" s="9">
        <v>305370</v>
      </c>
      <c r="J1400" t="s">
        <v>42</v>
      </c>
      <c r="K1400" t="s">
        <v>30</v>
      </c>
      <c r="L1400" t="s">
        <v>127</v>
      </c>
      <c r="M1400" t="s">
        <v>29</v>
      </c>
      <c r="N1400" t="s">
        <v>30</v>
      </c>
      <c r="O1400" t="s">
        <v>29</v>
      </c>
      <c r="P1400" t="s">
        <v>30</v>
      </c>
      <c r="Q1400" t="s">
        <v>29</v>
      </c>
      <c r="R1400" t="s">
        <v>30</v>
      </c>
      <c r="S1400" t="s">
        <v>30</v>
      </c>
      <c r="T1400" t="s">
        <v>30</v>
      </c>
      <c r="U1400" t="s">
        <v>29</v>
      </c>
      <c r="V1400" t="s">
        <v>30</v>
      </c>
      <c r="W1400" t="s">
        <v>33</v>
      </c>
      <c r="X1400" t="s">
        <v>29</v>
      </c>
      <c r="Y1400" t="s">
        <v>29</v>
      </c>
      <c r="Z1400" t="s">
        <v>29</v>
      </c>
      <c r="AA1400" t="s">
        <v>29</v>
      </c>
      <c r="AB1400" t="s">
        <v>38</v>
      </c>
    </row>
    <row r="1401" spans="1:28" outlineLevel="1" x14ac:dyDescent="0.45">
      <c r="A1401">
        <v>9879739005</v>
      </c>
      <c r="B1401" s="1">
        <v>44351</v>
      </c>
      <c r="C1401" t="s">
        <v>5235</v>
      </c>
      <c r="D1401" t="s">
        <v>5236</v>
      </c>
      <c r="E1401" t="s">
        <v>126</v>
      </c>
      <c r="F1401" t="s">
        <v>5651</v>
      </c>
      <c r="G1401" t="s">
        <v>5660</v>
      </c>
      <c r="H1401" s="9">
        <v>287226</v>
      </c>
      <c r="I1401" t="s">
        <v>724</v>
      </c>
      <c r="J1401" t="s">
        <v>42</v>
      </c>
      <c r="K1401" t="s">
        <v>30</v>
      </c>
      <c r="L1401" t="s">
        <v>127</v>
      </c>
      <c r="M1401" t="s">
        <v>29</v>
      </c>
      <c r="N1401" t="s">
        <v>30</v>
      </c>
      <c r="O1401" t="s">
        <v>29</v>
      </c>
      <c r="P1401" t="s">
        <v>30</v>
      </c>
      <c r="Q1401" t="s">
        <v>30</v>
      </c>
      <c r="R1401" t="s">
        <v>30</v>
      </c>
      <c r="S1401" t="s">
        <v>30</v>
      </c>
      <c r="T1401" t="s">
        <v>30</v>
      </c>
      <c r="U1401" t="s">
        <v>30</v>
      </c>
      <c r="V1401" t="s">
        <v>30</v>
      </c>
      <c r="W1401" t="s">
        <v>40</v>
      </c>
      <c r="X1401" t="s">
        <v>29</v>
      </c>
      <c r="Y1401" t="s">
        <v>29</v>
      </c>
      <c r="Z1401" t="s">
        <v>29</v>
      </c>
      <c r="AA1401" t="s">
        <v>29</v>
      </c>
      <c r="AB1401" t="s">
        <v>145</v>
      </c>
    </row>
    <row r="1402" spans="1:28" outlineLevel="1" x14ac:dyDescent="0.45">
      <c r="A1402">
        <v>7878458900</v>
      </c>
      <c r="B1402" s="1">
        <v>44327</v>
      </c>
      <c r="C1402" t="s">
        <v>3887</v>
      </c>
      <c r="D1402" t="s">
        <v>84</v>
      </c>
      <c r="E1402" t="s">
        <v>126</v>
      </c>
      <c r="F1402" t="s">
        <v>5651</v>
      </c>
      <c r="G1402" t="s">
        <v>5660</v>
      </c>
      <c r="H1402" s="9">
        <v>244568</v>
      </c>
      <c r="J1402" t="s">
        <v>42</v>
      </c>
      <c r="K1402" t="s">
        <v>30</v>
      </c>
      <c r="L1402" t="s">
        <v>127</v>
      </c>
      <c r="M1402" t="s">
        <v>29</v>
      </c>
      <c r="N1402" t="s">
        <v>30</v>
      </c>
      <c r="O1402" t="s">
        <v>29</v>
      </c>
      <c r="P1402" t="s">
        <v>29</v>
      </c>
      <c r="Q1402" t="s">
        <v>30</v>
      </c>
      <c r="R1402" t="s">
        <v>30</v>
      </c>
      <c r="S1402" t="s">
        <v>30</v>
      </c>
      <c r="T1402" t="s">
        <v>30</v>
      </c>
      <c r="U1402" t="s">
        <v>30</v>
      </c>
      <c r="V1402" t="s">
        <v>30</v>
      </c>
      <c r="W1402" t="s">
        <v>31</v>
      </c>
      <c r="X1402" t="s">
        <v>29</v>
      </c>
      <c r="Y1402" t="s">
        <v>29</v>
      </c>
      <c r="Z1402" t="s">
        <v>29</v>
      </c>
      <c r="AA1402" t="s">
        <v>30</v>
      </c>
      <c r="AB1402" t="s">
        <v>32</v>
      </c>
    </row>
    <row r="1403" spans="1:28" outlineLevel="1" x14ac:dyDescent="0.45">
      <c r="A1403">
        <v>8894539008</v>
      </c>
      <c r="B1403" s="1">
        <v>44345</v>
      </c>
      <c r="C1403" t="s">
        <v>4747</v>
      </c>
      <c r="D1403" t="s">
        <v>4748</v>
      </c>
      <c r="E1403" t="s">
        <v>126</v>
      </c>
      <c r="F1403" t="s">
        <v>5651</v>
      </c>
      <c r="G1403" t="s">
        <v>5660</v>
      </c>
      <c r="H1403" s="9">
        <v>198929.61</v>
      </c>
      <c r="J1403" t="s">
        <v>42</v>
      </c>
      <c r="K1403" t="s">
        <v>30</v>
      </c>
      <c r="L1403" t="s">
        <v>127</v>
      </c>
      <c r="M1403" t="s">
        <v>30</v>
      </c>
      <c r="N1403" t="s">
        <v>29</v>
      </c>
      <c r="O1403" t="s">
        <v>29</v>
      </c>
      <c r="P1403" t="s">
        <v>29</v>
      </c>
      <c r="Q1403" t="s">
        <v>29</v>
      </c>
      <c r="R1403" t="s">
        <v>29</v>
      </c>
      <c r="S1403" t="s">
        <v>30</v>
      </c>
      <c r="T1403" t="s">
        <v>30</v>
      </c>
      <c r="U1403" t="s">
        <v>29</v>
      </c>
      <c r="V1403" t="s">
        <v>29</v>
      </c>
      <c r="W1403" t="s">
        <v>40</v>
      </c>
      <c r="X1403" t="s">
        <v>29</v>
      </c>
      <c r="Y1403" t="s">
        <v>29</v>
      </c>
      <c r="Z1403" t="s">
        <v>29</v>
      </c>
      <c r="AA1403" t="s">
        <v>29</v>
      </c>
      <c r="AB1403" t="s">
        <v>38</v>
      </c>
    </row>
    <row r="1404" spans="1:28" outlineLevel="1" x14ac:dyDescent="0.45">
      <c r="A1404">
        <v>7877698900</v>
      </c>
      <c r="B1404" s="1">
        <v>44327</v>
      </c>
      <c r="C1404" t="s">
        <v>3885</v>
      </c>
      <c r="D1404" t="s">
        <v>3886</v>
      </c>
      <c r="E1404" t="s">
        <v>126</v>
      </c>
      <c r="F1404" t="s">
        <v>5651</v>
      </c>
      <c r="G1404" t="s">
        <v>5660</v>
      </c>
      <c r="H1404" s="9">
        <v>176167</v>
      </c>
      <c r="J1404" t="s">
        <v>42</v>
      </c>
      <c r="K1404" t="s">
        <v>30</v>
      </c>
      <c r="L1404" t="s">
        <v>127</v>
      </c>
      <c r="M1404" t="s">
        <v>30</v>
      </c>
      <c r="N1404" t="s">
        <v>30</v>
      </c>
      <c r="O1404" t="s">
        <v>30</v>
      </c>
      <c r="P1404" t="s">
        <v>30</v>
      </c>
      <c r="Q1404" t="s">
        <v>30</v>
      </c>
      <c r="R1404" t="s">
        <v>30</v>
      </c>
      <c r="S1404" t="s">
        <v>30</v>
      </c>
      <c r="T1404" t="s">
        <v>30</v>
      </c>
      <c r="U1404" t="s">
        <v>30</v>
      </c>
      <c r="V1404" t="s">
        <v>30</v>
      </c>
      <c r="W1404" t="s">
        <v>40</v>
      </c>
      <c r="X1404" t="s">
        <v>29</v>
      </c>
      <c r="Y1404" t="s">
        <v>29</v>
      </c>
      <c r="Z1404" t="s">
        <v>29</v>
      </c>
      <c r="AA1404" t="s">
        <v>30</v>
      </c>
      <c r="AB1404" t="s">
        <v>32</v>
      </c>
    </row>
    <row r="1405" spans="1:28" outlineLevel="1" x14ac:dyDescent="0.45">
      <c r="A1405">
        <v>1042269106</v>
      </c>
      <c r="B1405" s="1">
        <v>44364</v>
      </c>
      <c r="C1405" t="s">
        <v>124</v>
      </c>
      <c r="D1405" t="s">
        <v>125</v>
      </c>
      <c r="E1405" t="s">
        <v>126</v>
      </c>
      <c r="F1405" t="s">
        <v>5651</v>
      </c>
      <c r="G1405" t="s">
        <v>5660</v>
      </c>
      <c r="H1405" s="9">
        <v>159430.31</v>
      </c>
      <c r="J1405" t="s">
        <v>42</v>
      </c>
      <c r="K1405" t="s">
        <v>30</v>
      </c>
      <c r="L1405" t="s">
        <v>127</v>
      </c>
      <c r="M1405" t="s">
        <v>30</v>
      </c>
      <c r="N1405" t="s">
        <v>30</v>
      </c>
      <c r="O1405" t="s">
        <v>30</v>
      </c>
      <c r="P1405" t="s">
        <v>30</v>
      </c>
      <c r="Q1405" t="s">
        <v>30</v>
      </c>
      <c r="R1405" t="s">
        <v>30</v>
      </c>
      <c r="S1405" t="s">
        <v>30</v>
      </c>
      <c r="T1405" t="s">
        <v>30</v>
      </c>
      <c r="U1405" t="s">
        <v>30</v>
      </c>
      <c r="V1405" t="s">
        <v>30</v>
      </c>
      <c r="W1405" t="s">
        <v>40</v>
      </c>
      <c r="X1405" t="s">
        <v>29</v>
      </c>
      <c r="Y1405" t="s">
        <v>29</v>
      </c>
      <c r="Z1405" t="s">
        <v>29</v>
      </c>
      <c r="AA1405" t="s">
        <v>29</v>
      </c>
      <c r="AB1405" t="s">
        <v>32</v>
      </c>
    </row>
    <row r="1406" spans="1:28" outlineLevel="1" x14ac:dyDescent="0.45">
      <c r="A1406">
        <v>8873789003</v>
      </c>
      <c r="B1406" s="1">
        <v>44345</v>
      </c>
      <c r="C1406" t="s">
        <v>4660</v>
      </c>
      <c r="D1406" t="s">
        <v>4661</v>
      </c>
      <c r="E1406" t="s">
        <v>126</v>
      </c>
      <c r="F1406" t="s">
        <v>5651</v>
      </c>
      <c r="G1406" t="s">
        <v>5660</v>
      </c>
      <c r="H1406" s="9">
        <v>106081.46</v>
      </c>
      <c r="J1406" t="s">
        <v>42</v>
      </c>
      <c r="K1406" t="s">
        <v>30</v>
      </c>
      <c r="L1406" t="s">
        <v>127</v>
      </c>
      <c r="M1406" t="s">
        <v>29</v>
      </c>
      <c r="N1406" t="s">
        <v>29</v>
      </c>
      <c r="O1406" t="s">
        <v>29</v>
      </c>
      <c r="P1406" t="s">
        <v>30</v>
      </c>
      <c r="Q1406" t="s">
        <v>29</v>
      </c>
      <c r="R1406" t="s">
        <v>29</v>
      </c>
      <c r="S1406" t="s">
        <v>30</v>
      </c>
      <c r="T1406" t="s">
        <v>30</v>
      </c>
      <c r="U1406" t="s">
        <v>29</v>
      </c>
      <c r="V1406" t="s">
        <v>30</v>
      </c>
      <c r="W1406" t="s">
        <v>31</v>
      </c>
      <c r="X1406" t="s">
        <v>29</v>
      </c>
      <c r="Y1406" t="s">
        <v>29</v>
      </c>
      <c r="Z1406" t="s">
        <v>29</v>
      </c>
      <c r="AA1406" t="s">
        <v>29</v>
      </c>
      <c r="AB1406" t="s">
        <v>374</v>
      </c>
    </row>
    <row r="1407" spans="1:28" outlineLevel="1" x14ac:dyDescent="0.45">
      <c r="A1407">
        <v>8976469004</v>
      </c>
      <c r="B1407" s="1">
        <v>44345</v>
      </c>
      <c r="C1407" t="s">
        <v>5117</v>
      </c>
      <c r="D1407" t="s">
        <v>5118</v>
      </c>
      <c r="E1407" t="s">
        <v>126</v>
      </c>
      <c r="F1407" t="s">
        <v>5651</v>
      </c>
      <c r="G1407" t="s">
        <v>6052</v>
      </c>
      <c r="H1407" s="9">
        <v>103779.04</v>
      </c>
      <c r="J1407" t="s">
        <v>42</v>
      </c>
      <c r="K1407" t="s">
        <v>30</v>
      </c>
      <c r="L1407" t="s">
        <v>127</v>
      </c>
      <c r="M1407" t="s">
        <v>30</v>
      </c>
      <c r="N1407" t="s">
        <v>29</v>
      </c>
      <c r="O1407" t="s">
        <v>30</v>
      </c>
      <c r="P1407" t="s">
        <v>30</v>
      </c>
      <c r="Q1407" t="s">
        <v>30</v>
      </c>
      <c r="R1407" t="s">
        <v>30</v>
      </c>
      <c r="S1407" t="s">
        <v>30</v>
      </c>
      <c r="T1407" t="s">
        <v>30</v>
      </c>
      <c r="U1407" t="s">
        <v>30</v>
      </c>
      <c r="V1407" t="s">
        <v>30</v>
      </c>
      <c r="W1407" t="s">
        <v>31</v>
      </c>
      <c r="X1407" t="s">
        <v>29</v>
      </c>
      <c r="Y1407" t="s">
        <v>29</v>
      </c>
      <c r="Z1407" t="s">
        <v>29</v>
      </c>
      <c r="AA1407" t="s">
        <v>29</v>
      </c>
      <c r="AB1407" t="s">
        <v>38</v>
      </c>
    </row>
    <row r="1408" spans="1:28" outlineLevel="1" x14ac:dyDescent="0.45">
      <c r="A1408">
        <v>4890749006</v>
      </c>
      <c r="B1408" s="1">
        <v>44336</v>
      </c>
      <c r="C1408" t="s">
        <v>1990</v>
      </c>
      <c r="D1408" t="s">
        <v>1991</v>
      </c>
      <c r="E1408" t="s">
        <v>126</v>
      </c>
      <c r="F1408" t="s">
        <v>5651</v>
      </c>
      <c r="G1408" t="s">
        <v>5660</v>
      </c>
      <c r="H1408" s="9">
        <v>89427</v>
      </c>
      <c r="J1408" t="s">
        <v>42</v>
      </c>
      <c r="K1408" t="s">
        <v>30</v>
      </c>
      <c r="L1408" t="s">
        <v>127</v>
      </c>
      <c r="M1408" t="s">
        <v>30</v>
      </c>
      <c r="N1408" t="s">
        <v>29</v>
      </c>
      <c r="O1408" t="s">
        <v>29</v>
      </c>
      <c r="P1408" t="s">
        <v>30</v>
      </c>
      <c r="Q1408" t="s">
        <v>30</v>
      </c>
      <c r="R1408" t="s">
        <v>30</v>
      </c>
      <c r="S1408" t="s">
        <v>30</v>
      </c>
      <c r="T1408" t="s">
        <v>30</v>
      </c>
      <c r="U1408" t="s">
        <v>30</v>
      </c>
      <c r="V1408" t="s">
        <v>30</v>
      </c>
      <c r="W1408" t="s">
        <v>40</v>
      </c>
      <c r="X1408" t="s">
        <v>29</v>
      </c>
      <c r="Y1408" t="s">
        <v>29</v>
      </c>
      <c r="Z1408" t="s">
        <v>29</v>
      </c>
      <c r="AA1408" t="s">
        <v>30</v>
      </c>
      <c r="AB1408" t="s">
        <v>32</v>
      </c>
    </row>
    <row r="1409" spans="1:28" outlineLevel="1" x14ac:dyDescent="0.45">
      <c r="A1409">
        <v>8022199005</v>
      </c>
      <c r="B1409" s="1">
        <v>44342</v>
      </c>
      <c r="C1409" t="s">
        <v>4114</v>
      </c>
      <c r="D1409" t="s">
        <v>4115</v>
      </c>
      <c r="E1409" t="s">
        <v>126</v>
      </c>
      <c r="F1409" t="s">
        <v>5651</v>
      </c>
      <c r="G1409" t="s">
        <v>5660</v>
      </c>
      <c r="H1409" s="9">
        <v>74543</v>
      </c>
      <c r="J1409" t="s">
        <v>42</v>
      </c>
      <c r="K1409" t="s">
        <v>30</v>
      </c>
      <c r="L1409" t="s">
        <v>127</v>
      </c>
      <c r="M1409" t="s">
        <v>29</v>
      </c>
      <c r="N1409" t="s">
        <v>30</v>
      </c>
      <c r="O1409" t="s">
        <v>30</v>
      </c>
      <c r="P1409" t="s">
        <v>30</v>
      </c>
      <c r="Q1409" t="s">
        <v>30</v>
      </c>
      <c r="R1409" t="s">
        <v>30</v>
      </c>
      <c r="S1409" t="s">
        <v>30</v>
      </c>
      <c r="T1409" t="s">
        <v>30</v>
      </c>
      <c r="U1409" t="s">
        <v>30</v>
      </c>
      <c r="V1409" t="s">
        <v>30</v>
      </c>
      <c r="W1409" t="s">
        <v>40</v>
      </c>
      <c r="X1409" t="s">
        <v>29</v>
      </c>
      <c r="Y1409" t="s">
        <v>30</v>
      </c>
      <c r="Z1409" t="s">
        <v>29</v>
      </c>
      <c r="AA1409" t="s">
        <v>29</v>
      </c>
      <c r="AB1409" t="s">
        <v>32</v>
      </c>
    </row>
    <row r="1410" spans="1:28" outlineLevel="1" x14ac:dyDescent="0.45">
      <c r="A1410">
        <v>8862969003</v>
      </c>
      <c r="B1410" s="1">
        <v>44345</v>
      </c>
      <c r="C1410" t="s">
        <v>4575</v>
      </c>
      <c r="D1410" t="s">
        <v>4576</v>
      </c>
      <c r="E1410" t="s">
        <v>126</v>
      </c>
      <c r="F1410" t="s">
        <v>5651</v>
      </c>
      <c r="G1410" t="s">
        <v>5660</v>
      </c>
      <c r="H1410" s="9">
        <v>58216.34</v>
      </c>
      <c r="J1410" t="s">
        <v>42</v>
      </c>
      <c r="K1410" t="s">
        <v>30</v>
      </c>
      <c r="L1410" t="s">
        <v>127</v>
      </c>
      <c r="M1410" t="s">
        <v>30</v>
      </c>
      <c r="N1410" t="s">
        <v>29</v>
      </c>
      <c r="O1410" t="s">
        <v>30</v>
      </c>
      <c r="P1410" t="s">
        <v>30</v>
      </c>
      <c r="Q1410" t="s">
        <v>30</v>
      </c>
      <c r="R1410" t="s">
        <v>29</v>
      </c>
      <c r="S1410" t="s">
        <v>29</v>
      </c>
      <c r="T1410" t="s">
        <v>30</v>
      </c>
      <c r="U1410" t="s">
        <v>30</v>
      </c>
      <c r="V1410" t="s">
        <v>30</v>
      </c>
      <c r="W1410" t="s">
        <v>31</v>
      </c>
      <c r="X1410" t="s">
        <v>29</v>
      </c>
      <c r="Y1410" t="s">
        <v>29</v>
      </c>
      <c r="Z1410" t="s">
        <v>29</v>
      </c>
      <c r="AA1410" t="s">
        <v>29</v>
      </c>
      <c r="AB1410" t="s">
        <v>181</v>
      </c>
    </row>
    <row r="1411" spans="1:28" outlineLevel="1" x14ac:dyDescent="0.45">
      <c r="A1411">
        <v>8876859006</v>
      </c>
      <c r="B1411" s="1">
        <v>44345</v>
      </c>
      <c r="C1411" t="s">
        <v>4676</v>
      </c>
      <c r="D1411" t="s">
        <v>4677</v>
      </c>
      <c r="E1411" t="s">
        <v>126</v>
      </c>
      <c r="F1411" t="s">
        <v>5651</v>
      </c>
      <c r="G1411" t="s">
        <v>5660</v>
      </c>
      <c r="H1411" s="9">
        <v>55962.05</v>
      </c>
      <c r="J1411" t="s">
        <v>42</v>
      </c>
      <c r="K1411" t="s">
        <v>29</v>
      </c>
      <c r="L1411" t="s">
        <v>127</v>
      </c>
      <c r="M1411" t="s">
        <v>30</v>
      </c>
      <c r="N1411" t="s">
        <v>30</v>
      </c>
      <c r="O1411" t="s">
        <v>29</v>
      </c>
      <c r="P1411" t="s">
        <v>30</v>
      </c>
      <c r="Q1411" t="s">
        <v>30</v>
      </c>
      <c r="R1411" t="s">
        <v>30</v>
      </c>
      <c r="S1411" t="s">
        <v>30</v>
      </c>
      <c r="T1411" t="s">
        <v>30</v>
      </c>
      <c r="U1411" t="s">
        <v>30</v>
      </c>
      <c r="V1411" t="s">
        <v>30</v>
      </c>
      <c r="W1411" t="s">
        <v>31</v>
      </c>
      <c r="X1411" t="s">
        <v>29</v>
      </c>
      <c r="Y1411" t="s">
        <v>29</v>
      </c>
      <c r="Z1411" t="s">
        <v>29</v>
      </c>
      <c r="AA1411" t="s">
        <v>29</v>
      </c>
      <c r="AB1411" t="s">
        <v>32</v>
      </c>
    </row>
    <row r="1412" spans="1:28" outlineLevel="1" x14ac:dyDescent="0.45">
      <c r="A1412">
        <v>9920669000</v>
      </c>
      <c r="B1412" s="1">
        <v>44351</v>
      </c>
      <c r="C1412" t="s">
        <v>5442</v>
      </c>
      <c r="D1412" t="s">
        <v>5443</v>
      </c>
      <c r="E1412" t="s">
        <v>126</v>
      </c>
      <c r="F1412" t="s">
        <v>5651</v>
      </c>
      <c r="G1412" t="s">
        <v>6052</v>
      </c>
      <c r="H1412" s="9">
        <v>43106</v>
      </c>
      <c r="J1412" t="s">
        <v>42</v>
      </c>
      <c r="K1412" t="s">
        <v>29</v>
      </c>
      <c r="L1412" t="s">
        <v>127</v>
      </c>
      <c r="M1412" t="s">
        <v>29</v>
      </c>
      <c r="N1412" t="s">
        <v>30</v>
      </c>
      <c r="O1412" t="s">
        <v>29</v>
      </c>
      <c r="P1412" t="s">
        <v>30</v>
      </c>
      <c r="Q1412" t="s">
        <v>29</v>
      </c>
      <c r="R1412" t="s">
        <v>30</v>
      </c>
      <c r="S1412" t="s">
        <v>30</v>
      </c>
      <c r="T1412" t="s">
        <v>30</v>
      </c>
      <c r="U1412" t="s">
        <v>30</v>
      </c>
      <c r="V1412" t="s">
        <v>30</v>
      </c>
      <c r="W1412" t="s">
        <v>31</v>
      </c>
      <c r="X1412" t="s">
        <v>29</v>
      </c>
      <c r="Y1412" t="s">
        <v>29</v>
      </c>
      <c r="Z1412" t="s">
        <v>29</v>
      </c>
      <c r="AA1412" t="s">
        <v>29</v>
      </c>
      <c r="AB1412" t="s">
        <v>32</v>
      </c>
    </row>
    <row r="1413" spans="1:28" outlineLevel="1" x14ac:dyDescent="0.45">
      <c r="A1413">
        <v>8015589006</v>
      </c>
      <c r="B1413" s="1">
        <v>44342</v>
      </c>
      <c r="C1413" t="s">
        <v>4094</v>
      </c>
      <c r="D1413" t="s">
        <v>4095</v>
      </c>
      <c r="E1413" t="s">
        <v>126</v>
      </c>
      <c r="F1413" t="s">
        <v>5651</v>
      </c>
      <c r="G1413" t="s">
        <v>5660</v>
      </c>
      <c r="H1413" s="9">
        <v>27542.57</v>
      </c>
      <c r="J1413" t="s">
        <v>42</v>
      </c>
      <c r="K1413" t="s">
        <v>30</v>
      </c>
      <c r="L1413" t="s">
        <v>127</v>
      </c>
      <c r="M1413" t="s">
        <v>30</v>
      </c>
      <c r="N1413" t="s">
        <v>30</v>
      </c>
      <c r="O1413" t="s">
        <v>30</v>
      </c>
      <c r="P1413" t="s">
        <v>30</v>
      </c>
      <c r="Q1413" t="s">
        <v>30</v>
      </c>
      <c r="R1413" t="s">
        <v>30</v>
      </c>
      <c r="S1413" t="s">
        <v>30</v>
      </c>
      <c r="T1413" t="s">
        <v>30</v>
      </c>
      <c r="U1413" t="s">
        <v>30</v>
      </c>
      <c r="V1413" t="s">
        <v>30</v>
      </c>
      <c r="W1413" t="s">
        <v>31</v>
      </c>
      <c r="X1413" t="s">
        <v>29</v>
      </c>
      <c r="Y1413" t="s">
        <v>29</v>
      </c>
      <c r="Z1413" t="s">
        <v>29</v>
      </c>
      <c r="AA1413" t="s">
        <v>30</v>
      </c>
      <c r="AB1413" t="s">
        <v>38</v>
      </c>
    </row>
    <row r="1414" spans="1:28" outlineLevel="1" x14ac:dyDescent="0.45">
      <c r="A1414">
        <v>1132049103</v>
      </c>
      <c r="B1414" s="1">
        <v>44372</v>
      </c>
      <c r="C1414" t="s">
        <v>578</v>
      </c>
      <c r="D1414" t="s">
        <v>579</v>
      </c>
      <c r="E1414" t="s">
        <v>126</v>
      </c>
      <c r="F1414" t="s">
        <v>5651</v>
      </c>
      <c r="G1414" t="s">
        <v>5748</v>
      </c>
      <c r="H1414" s="9">
        <v>23542.18</v>
      </c>
      <c r="J1414" t="s">
        <v>42</v>
      </c>
      <c r="K1414" t="s">
        <v>30</v>
      </c>
      <c r="L1414" t="s">
        <v>127</v>
      </c>
      <c r="M1414" t="s">
        <v>30</v>
      </c>
      <c r="N1414" t="s">
        <v>30</v>
      </c>
      <c r="O1414" t="s">
        <v>30</v>
      </c>
      <c r="P1414" t="s">
        <v>30</v>
      </c>
      <c r="Q1414" t="s">
        <v>30</v>
      </c>
      <c r="R1414" t="s">
        <v>30</v>
      </c>
      <c r="S1414" t="s">
        <v>30</v>
      </c>
      <c r="T1414" t="s">
        <v>30</v>
      </c>
      <c r="U1414" t="s">
        <v>30</v>
      </c>
      <c r="V1414" t="s">
        <v>30</v>
      </c>
      <c r="W1414" t="s">
        <v>31</v>
      </c>
      <c r="X1414" t="s">
        <v>29</v>
      </c>
      <c r="Y1414" t="s">
        <v>29</v>
      </c>
      <c r="Z1414" t="s">
        <v>29</v>
      </c>
      <c r="AA1414" t="s">
        <v>29</v>
      </c>
      <c r="AB1414" t="s">
        <v>32</v>
      </c>
    </row>
    <row r="1415" spans="1:28" outlineLevel="1" x14ac:dyDescent="0.45">
      <c r="A1415">
        <v>7855998906</v>
      </c>
      <c r="B1415" s="1">
        <v>44324</v>
      </c>
      <c r="C1415" t="s">
        <v>3837</v>
      </c>
      <c r="D1415" t="s">
        <v>3838</v>
      </c>
      <c r="E1415" t="s">
        <v>126</v>
      </c>
      <c r="F1415" t="s">
        <v>5651</v>
      </c>
      <c r="G1415" t="s">
        <v>5748</v>
      </c>
      <c r="H1415" s="9">
        <v>5014.79</v>
      </c>
      <c r="J1415" t="s">
        <v>42</v>
      </c>
      <c r="K1415" t="s">
        <v>30</v>
      </c>
      <c r="L1415" t="s">
        <v>127</v>
      </c>
      <c r="M1415" t="s">
        <v>29</v>
      </c>
      <c r="N1415" t="s">
        <v>29</v>
      </c>
      <c r="O1415" t="s">
        <v>29</v>
      </c>
      <c r="P1415" t="s">
        <v>29</v>
      </c>
      <c r="Q1415" t="s">
        <v>30</v>
      </c>
      <c r="R1415" t="s">
        <v>29</v>
      </c>
      <c r="S1415" t="s">
        <v>29</v>
      </c>
      <c r="T1415" t="s">
        <v>29</v>
      </c>
      <c r="U1415" t="s">
        <v>29</v>
      </c>
      <c r="V1415" t="s">
        <v>29</v>
      </c>
      <c r="W1415" t="s">
        <v>60</v>
      </c>
      <c r="X1415" t="s">
        <v>29</v>
      </c>
      <c r="Y1415" t="s">
        <v>29</v>
      </c>
      <c r="Z1415" t="s">
        <v>29</v>
      </c>
      <c r="AA1415" t="s">
        <v>30</v>
      </c>
      <c r="AB1415" t="s">
        <v>62</v>
      </c>
    </row>
    <row r="1416" spans="1:28" outlineLevel="1" x14ac:dyDescent="0.45">
      <c r="A1416">
        <v>2500059007</v>
      </c>
      <c r="B1416" s="1">
        <v>44332</v>
      </c>
      <c r="C1416" t="s">
        <v>1223</v>
      </c>
      <c r="D1416" t="s">
        <v>1224</v>
      </c>
      <c r="E1416" t="s">
        <v>1225</v>
      </c>
      <c r="F1416" t="s">
        <v>5651</v>
      </c>
      <c r="G1416" t="s">
        <v>5850</v>
      </c>
      <c r="H1416" s="9">
        <v>83065</v>
      </c>
      <c r="J1416" t="s">
        <v>42</v>
      </c>
      <c r="K1416" t="s">
        <v>30</v>
      </c>
      <c r="L1416" t="s">
        <v>77</v>
      </c>
      <c r="M1416" t="s">
        <v>29</v>
      </c>
      <c r="N1416" t="s">
        <v>30</v>
      </c>
      <c r="O1416" t="s">
        <v>30</v>
      </c>
      <c r="P1416" t="s">
        <v>30</v>
      </c>
      <c r="Q1416" t="s">
        <v>30</v>
      </c>
      <c r="R1416" t="s">
        <v>30</v>
      </c>
      <c r="S1416" t="s">
        <v>30</v>
      </c>
      <c r="T1416" t="s">
        <v>29</v>
      </c>
      <c r="U1416" t="s">
        <v>30</v>
      </c>
      <c r="V1416" t="s">
        <v>30</v>
      </c>
      <c r="W1416" t="s">
        <v>40</v>
      </c>
      <c r="X1416" t="s">
        <v>29</v>
      </c>
      <c r="Y1416" t="s">
        <v>29</v>
      </c>
      <c r="Z1416" t="s">
        <v>29</v>
      </c>
      <c r="AA1416" t="s">
        <v>30</v>
      </c>
      <c r="AB1416" t="s">
        <v>32</v>
      </c>
    </row>
    <row r="1417" spans="1:28" outlineLevel="1" x14ac:dyDescent="0.45">
      <c r="A1417">
        <v>7534488905</v>
      </c>
      <c r="B1417" s="1">
        <v>44323</v>
      </c>
      <c r="C1417" t="s">
        <v>2820</v>
      </c>
      <c r="D1417" t="s">
        <v>2821</v>
      </c>
      <c r="E1417" t="s">
        <v>1225</v>
      </c>
      <c r="F1417" t="s">
        <v>5651</v>
      </c>
      <c r="G1417" t="s">
        <v>5850</v>
      </c>
      <c r="H1417" s="9">
        <v>35057.519999999997</v>
      </c>
      <c r="J1417" t="s">
        <v>42</v>
      </c>
      <c r="K1417" t="s">
        <v>30</v>
      </c>
      <c r="L1417" t="s">
        <v>77</v>
      </c>
      <c r="M1417" t="s">
        <v>30</v>
      </c>
      <c r="N1417" t="s">
        <v>30</v>
      </c>
      <c r="O1417" t="s">
        <v>29</v>
      </c>
      <c r="P1417" t="s">
        <v>30</v>
      </c>
      <c r="Q1417" t="s">
        <v>30</v>
      </c>
      <c r="R1417" t="s">
        <v>30</v>
      </c>
      <c r="S1417" t="s">
        <v>30</v>
      </c>
      <c r="T1417" t="s">
        <v>30</v>
      </c>
      <c r="U1417" t="s">
        <v>30</v>
      </c>
      <c r="V1417" t="s">
        <v>30</v>
      </c>
      <c r="W1417" t="s">
        <v>40</v>
      </c>
      <c r="X1417" t="s">
        <v>29</v>
      </c>
      <c r="Y1417" t="s">
        <v>29</v>
      </c>
      <c r="Z1417" t="s">
        <v>29</v>
      </c>
      <c r="AA1417" t="s">
        <v>30</v>
      </c>
      <c r="AB1417" t="s">
        <v>38</v>
      </c>
    </row>
    <row r="1418" spans="1:28" outlineLevel="1" x14ac:dyDescent="0.45">
      <c r="A1418">
        <v>8603559004</v>
      </c>
      <c r="B1418" s="1">
        <v>44343</v>
      </c>
      <c r="C1418" t="s">
        <v>4260</v>
      </c>
      <c r="D1418" t="s">
        <v>4261</v>
      </c>
      <c r="E1418" t="s">
        <v>1225</v>
      </c>
      <c r="F1418" t="s">
        <v>5651</v>
      </c>
      <c r="G1418" t="s">
        <v>5850</v>
      </c>
      <c r="H1418" s="9">
        <v>9056.0400000000009</v>
      </c>
      <c r="J1418" t="s">
        <v>42</v>
      </c>
      <c r="K1418" t="s">
        <v>30</v>
      </c>
      <c r="L1418" t="s">
        <v>77</v>
      </c>
      <c r="M1418" t="s">
        <v>29</v>
      </c>
      <c r="N1418" t="s">
        <v>29</v>
      </c>
      <c r="O1418" t="s">
        <v>29</v>
      </c>
      <c r="P1418" t="s">
        <v>30</v>
      </c>
      <c r="Q1418" t="s">
        <v>29</v>
      </c>
      <c r="R1418" t="s">
        <v>30</v>
      </c>
      <c r="S1418" t="s">
        <v>30</v>
      </c>
      <c r="T1418" t="s">
        <v>30</v>
      </c>
      <c r="U1418" t="s">
        <v>30</v>
      </c>
      <c r="V1418" t="s">
        <v>30</v>
      </c>
      <c r="W1418" t="s">
        <v>31</v>
      </c>
      <c r="X1418" t="s">
        <v>29</v>
      </c>
      <c r="Y1418" t="s">
        <v>29</v>
      </c>
      <c r="Z1418" t="s">
        <v>29</v>
      </c>
      <c r="AA1418" t="s">
        <v>29</v>
      </c>
      <c r="AB1418" t="s">
        <v>32</v>
      </c>
    </row>
    <row r="1419" spans="1:28" outlineLevel="1" x14ac:dyDescent="0.45">
      <c r="A1419">
        <v>3714029009</v>
      </c>
      <c r="B1419" s="1">
        <v>44335</v>
      </c>
      <c r="C1419" t="s">
        <v>1860</v>
      </c>
      <c r="D1419" t="s">
        <v>1861</v>
      </c>
      <c r="E1419" t="s">
        <v>265</v>
      </c>
      <c r="F1419" t="s">
        <v>5651</v>
      </c>
      <c r="G1419" t="s">
        <v>5681</v>
      </c>
      <c r="H1419" s="9">
        <v>628412.91</v>
      </c>
      <c r="J1419" t="s">
        <v>42</v>
      </c>
      <c r="K1419" t="s">
        <v>30</v>
      </c>
      <c r="L1419" t="s">
        <v>210</v>
      </c>
      <c r="M1419" t="s">
        <v>30</v>
      </c>
      <c r="N1419" t="s">
        <v>30</v>
      </c>
      <c r="O1419" t="s">
        <v>30</v>
      </c>
      <c r="P1419" t="s">
        <v>30</v>
      </c>
      <c r="Q1419" t="s">
        <v>30</v>
      </c>
      <c r="R1419" t="s">
        <v>30</v>
      </c>
      <c r="S1419" t="s">
        <v>30</v>
      </c>
      <c r="T1419" t="s">
        <v>30</v>
      </c>
      <c r="U1419" t="s">
        <v>30</v>
      </c>
      <c r="V1419" t="s">
        <v>30</v>
      </c>
      <c r="W1419" t="s">
        <v>31</v>
      </c>
      <c r="X1419" t="s">
        <v>30</v>
      </c>
      <c r="Y1419" t="s">
        <v>29</v>
      </c>
      <c r="Z1419" t="s">
        <v>29</v>
      </c>
      <c r="AA1419" t="s">
        <v>30</v>
      </c>
      <c r="AB1419" t="s">
        <v>45</v>
      </c>
    </row>
    <row r="1420" spans="1:28" outlineLevel="1" x14ac:dyDescent="0.45">
      <c r="A1420">
        <v>8894589001</v>
      </c>
      <c r="B1420" s="1">
        <v>44345</v>
      </c>
      <c r="C1420" t="s">
        <v>4749</v>
      </c>
      <c r="D1420" t="s">
        <v>4750</v>
      </c>
      <c r="E1420" t="s">
        <v>265</v>
      </c>
      <c r="F1420" t="s">
        <v>5651</v>
      </c>
      <c r="G1420" t="s">
        <v>5681</v>
      </c>
      <c r="H1420" s="9">
        <v>316604.57</v>
      </c>
      <c r="J1420" t="s">
        <v>42</v>
      </c>
      <c r="K1420" t="s">
        <v>29</v>
      </c>
      <c r="L1420" t="s">
        <v>210</v>
      </c>
      <c r="M1420" t="s">
        <v>29</v>
      </c>
      <c r="N1420" t="s">
        <v>30</v>
      </c>
      <c r="O1420" t="s">
        <v>29</v>
      </c>
      <c r="P1420" t="s">
        <v>30</v>
      </c>
      <c r="Q1420" t="s">
        <v>30</v>
      </c>
      <c r="R1420" t="s">
        <v>30</v>
      </c>
      <c r="S1420" t="s">
        <v>30</v>
      </c>
      <c r="T1420" t="s">
        <v>30</v>
      </c>
      <c r="U1420" t="s">
        <v>30</v>
      </c>
      <c r="V1420" t="s">
        <v>30</v>
      </c>
      <c r="W1420" t="s">
        <v>33</v>
      </c>
      <c r="X1420" t="s">
        <v>30</v>
      </c>
      <c r="Y1420" t="s">
        <v>29</v>
      </c>
      <c r="Z1420" t="s">
        <v>29</v>
      </c>
      <c r="AA1420" t="s">
        <v>29</v>
      </c>
      <c r="AB1420" t="s">
        <v>62</v>
      </c>
    </row>
    <row r="1421" spans="1:28" outlineLevel="1" x14ac:dyDescent="0.45">
      <c r="A1421">
        <v>1107379008</v>
      </c>
      <c r="B1421" s="1">
        <v>44329</v>
      </c>
      <c r="C1421" t="s">
        <v>479</v>
      </c>
      <c r="D1421" t="s">
        <v>480</v>
      </c>
      <c r="E1421" t="s">
        <v>265</v>
      </c>
      <c r="F1421" t="s">
        <v>5651</v>
      </c>
      <c r="G1421" t="s">
        <v>5681</v>
      </c>
      <c r="H1421" s="9">
        <v>276342</v>
      </c>
      <c r="J1421" t="s">
        <v>42</v>
      </c>
      <c r="K1421" t="s">
        <v>29</v>
      </c>
      <c r="L1421" t="s">
        <v>210</v>
      </c>
      <c r="M1421" t="s">
        <v>29</v>
      </c>
      <c r="N1421" t="s">
        <v>29</v>
      </c>
      <c r="O1421" t="s">
        <v>29</v>
      </c>
      <c r="P1421" t="s">
        <v>30</v>
      </c>
      <c r="Q1421" t="s">
        <v>30</v>
      </c>
      <c r="R1421" t="s">
        <v>30</v>
      </c>
      <c r="S1421" t="s">
        <v>30</v>
      </c>
      <c r="T1421" t="s">
        <v>30</v>
      </c>
      <c r="U1421" t="s">
        <v>30</v>
      </c>
      <c r="V1421" t="s">
        <v>30</v>
      </c>
      <c r="W1421" t="s">
        <v>31</v>
      </c>
      <c r="X1421" t="s">
        <v>30</v>
      </c>
      <c r="Y1421" t="s">
        <v>29</v>
      </c>
      <c r="Z1421" t="s">
        <v>30</v>
      </c>
      <c r="AA1421" t="s">
        <v>30</v>
      </c>
      <c r="AB1421" t="s">
        <v>32</v>
      </c>
    </row>
    <row r="1422" spans="1:28" outlineLevel="1" x14ac:dyDescent="0.45">
      <c r="A1422">
        <v>7596338901</v>
      </c>
      <c r="B1422" s="1">
        <v>44323</v>
      </c>
      <c r="C1422" t="s">
        <v>3372</v>
      </c>
      <c r="D1422" t="s">
        <v>3373</v>
      </c>
      <c r="E1422" t="s">
        <v>265</v>
      </c>
      <c r="F1422" t="s">
        <v>5651</v>
      </c>
      <c r="G1422" t="s">
        <v>5769</v>
      </c>
      <c r="H1422" s="9">
        <v>242231.2</v>
      </c>
      <c r="J1422" t="s">
        <v>42</v>
      </c>
      <c r="K1422" t="s">
        <v>29</v>
      </c>
      <c r="L1422" t="s">
        <v>210</v>
      </c>
      <c r="M1422" t="s">
        <v>30</v>
      </c>
      <c r="N1422" t="s">
        <v>29</v>
      </c>
      <c r="O1422" t="s">
        <v>29</v>
      </c>
      <c r="P1422" t="s">
        <v>30</v>
      </c>
      <c r="Q1422" t="s">
        <v>30</v>
      </c>
      <c r="R1422" t="s">
        <v>30</v>
      </c>
      <c r="S1422" t="s">
        <v>30</v>
      </c>
      <c r="T1422" t="s">
        <v>30</v>
      </c>
      <c r="U1422" t="s">
        <v>30</v>
      </c>
      <c r="V1422" t="s">
        <v>30</v>
      </c>
      <c r="W1422" t="s">
        <v>60</v>
      </c>
      <c r="X1422" t="s">
        <v>29</v>
      </c>
      <c r="Y1422" t="s">
        <v>29</v>
      </c>
      <c r="Z1422" t="s">
        <v>29</v>
      </c>
      <c r="AA1422" t="s">
        <v>30</v>
      </c>
      <c r="AB1422" t="s">
        <v>47</v>
      </c>
    </row>
    <row r="1423" spans="1:28" outlineLevel="1" x14ac:dyDescent="0.45">
      <c r="A1423">
        <v>8836569008</v>
      </c>
      <c r="B1423" s="1">
        <v>44345</v>
      </c>
      <c r="C1423" t="s">
        <v>4417</v>
      </c>
      <c r="D1423" t="s">
        <v>4418</v>
      </c>
      <c r="E1423" t="s">
        <v>265</v>
      </c>
      <c r="F1423" t="s">
        <v>5651</v>
      </c>
      <c r="G1423" t="s">
        <v>5769</v>
      </c>
      <c r="H1423" s="9">
        <v>213330.64</v>
      </c>
      <c r="J1423" t="s">
        <v>42</v>
      </c>
      <c r="K1423" t="s">
        <v>30</v>
      </c>
      <c r="L1423" t="s">
        <v>210</v>
      </c>
      <c r="M1423" t="s">
        <v>29</v>
      </c>
      <c r="N1423" t="s">
        <v>30</v>
      </c>
      <c r="O1423" t="s">
        <v>29</v>
      </c>
      <c r="P1423" t="s">
        <v>30</v>
      </c>
      <c r="Q1423" t="s">
        <v>30</v>
      </c>
      <c r="R1423" t="s">
        <v>30</v>
      </c>
      <c r="S1423" t="s">
        <v>30</v>
      </c>
      <c r="T1423" t="s">
        <v>30</v>
      </c>
      <c r="U1423" t="s">
        <v>30</v>
      </c>
      <c r="V1423" t="s">
        <v>30</v>
      </c>
      <c r="W1423" t="s">
        <v>31</v>
      </c>
      <c r="X1423" t="s">
        <v>29</v>
      </c>
      <c r="Y1423" t="s">
        <v>29</v>
      </c>
      <c r="Z1423" t="s">
        <v>29</v>
      </c>
      <c r="AA1423" t="s">
        <v>29</v>
      </c>
      <c r="AB1423" t="s">
        <v>38</v>
      </c>
    </row>
    <row r="1424" spans="1:28" outlineLevel="1" x14ac:dyDescent="0.45">
      <c r="A1424">
        <v>3698279002</v>
      </c>
      <c r="B1424" s="1">
        <v>44335</v>
      </c>
      <c r="C1424" t="s">
        <v>1761</v>
      </c>
      <c r="D1424" t="s">
        <v>1762</v>
      </c>
      <c r="E1424" t="s">
        <v>265</v>
      </c>
      <c r="F1424" t="s">
        <v>5651</v>
      </c>
      <c r="G1424" t="s">
        <v>5681</v>
      </c>
      <c r="H1424" s="9">
        <v>173277</v>
      </c>
      <c r="J1424" t="s">
        <v>42</v>
      </c>
      <c r="K1424" t="s">
        <v>29</v>
      </c>
      <c r="L1424" t="s">
        <v>210</v>
      </c>
      <c r="M1424" t="s">
        <v>29</v>
      </c>
      <c r="N1424" t="s">
        <v>29</v>
      </c>
      <c r="O1424" t="s">
        <v>29</v>
      </c>
      <c r="P1424" t="s">
        <v>30</v>
      </c>
      <c r="Q1424" t="s">
        <v>29</v>
      </c>
      <c r="R1424" t="s">
        <v>30</v>
      </c>
      <c r="S1424" t="s">
        <v>30</v>
      </c>
      <c r="T1424" t="s">
        <v>30</v>
      </c>
      <c r="U1424" t="s">
        <v>30</v>
      </c>
      <c r="V1424" t="s">
        <v>30</v>
      </c>
      <c r="W1424" t="s">
        <v>40</v>
      </c>
      <c r="X1424" t="s">
        <v>30</v>
      </c>
      <c r="Y1424" t="s">
        <v>29</v>
      </c>
      <c r="Z1424" t="s">
        <v>29</v>
      </c>
      <c r="AA1424" t="s">
        <v>30</v>
      </c>
      <c r="AB1424" t="s">
        <v>38</v>
      </c>
    </row>
    <row r="1425" spans="1:28" outlineLevel="1" x14ac:dyDescent="0.45">
      <c r="A1425">
        <v>9918479003</v>
      </c>
      <c r="B1425" s="1">
        <v>44351</v>
      </c>
      <c r="C1425" t="s">
        <v>5428</v>
      </c>
      <c r="D1425" t="s">
        <v>5429</v>
      </c>
      <c r="E1425" t="s">
        <v>265</v>
      </c>
      <c r="F1425" t="s">
        <v>5651</v>
      </c>
      <c r="G1425" t="s">
        <v>5681</v>
      </c>
      <c r="H1425" s="9">
        <v>148225</v>
      </c>
      <c r="J1425" t="s">
        <v>42</v>
      </c>
      <c r="K1425" t="s">
        <v>30</v>
      </c>
      <c r="L1425" t="s">
        <v>210</v>
      </c>
      <c r="M1425" t="s">
        <v>30</v>
      </c>
      <c r="N1425" t="s">
        <v>29</v>
      </c>
      <c r="O1425" t="s">
        <v>29</v>
      </c>
      <c r="P1425" t="s">
        <v>29</v>
      </c>
      <c r="Q1425" t="s">
        <v>29</v>
      </c>
      <c r="R1425" t="s">
        <v>29</v>
      </c>
      <c r="S1425" t="s">
        <v>30</v>
      </c>
      <c r="T1425" t="s">
        <v>30</v>
      </c>
      <c r="U1425" t="s">
        <v>29</v>
      </c>
      <c r="V1425" t="s">
        <v>30</v>
      </c>
      <c r="W1425" t="s">
        <v>33</v>
      </c>
      <c r="X1425" t="s">
        <v>30</v>
      </c>
      <c r="Y1425" t="s">
        <v>29</v>
      </c>
      <c r="Z1425" t="s">
        <v>29</v>
      </c>
      <c r="AA1425" t="s">
        <v>29</v>
      </c>
      <c r="AB1425" t="s">
        <v>32</v>
      </c>
    </row>
    <row r="1426" spans="1:28" outlineLevel="1" x14ac:dyDescent="0.45">
      <c r="A1426">
        <v>9888979009</v>
      </c>
      <c r="B1426" s="1">
        <v>44351</v>
      </c>
      <c r="C1426" t="s">
        <v>5289</v>
      </c>
      <c r="D1426" t="s">
        <v>5290</v>
      </c>
      <c r="E1426" t="s">
        <v>265</v>
      </c>
      <c r="F1426" t="s">
        <v>5651</v>
      </c>
      <c r="G1426" t="s">
        <v>5681</v>
      </c>
      <c r="H1426" s="9">
        <v>107675.34</v>
      </c>
      <c r="J1426" t="s">
        <v>42</v>
      </c>
      <c r="K1426" t="s">
        <v>29</v>
      </c>
      <c r="L1426" t="s">
        <v>210</v>
      </c>
      <c r="M1426" t="s">
        <v>30</v>
      </c>
      <c r="N1426" t="s">
        <v>30</v>
      </c>
      <c r="O1426" t="s">
        <v>30</v>
      </c>
      <c r="P1426" t="s">
        <v>30</v>
      </c>
      <c r="Q1426" t="s">
        <v>30</v>
      </c>
      <c r="R1426" t="s">
        <v>30</v>
      </c>
      <c r="S1426" t="s">
        <v>30</v>
      </c>
      <c r="T1426" t="s">
        <v>30</v>
      </c>
      <c r="U1426" t="s">
        <v>30</v>
      </c>
      <c r="V1426" t="s">
        <v>30</v>
      </c>
      <c r="W1426" t="s">
        <v>33</v>
      </c>
      <c r="X1426" t="s">
        <v>30</v>
      </c>
      <c r="Y1426" t="s">
        <v>29</v>
      </c>
      <c r="Z1426" t="s">
        <v>29</v>
      </c>
      <c r="AA1426" t="s">
        <v>29</v>
      </c>
      <c r="AB1426" t="s">
        <v>32</v>
      </c>
    </row>
    <row r="1427" spans="1:28" outlineLevel="1" x14ac:dyDescent="0.45">
      <c r="A1427">
        <v>9930209006</v>
      </c>
      <c r="B1427" s="1">
        <v>44351</v>
      </c>
      <c r="C1427" t="s">
        <v>5502</v>
      </c>
      <c r="D1427" t="s">
        <v>5503</v>
      </c>
      <c r="E1427" t="s">
        <v>265</v>
      </c>
      <c r="F1427" t="s">
        <v>5651</v>
      </c>
      <c r="G1427" t="s">
        <v>5681</v>
      </c>
      <c r="H1427" s="9">
        <v>105891.15</v>
      </c>
      <c r="J1427" t="s">
        <v>42</v>
      </c>
      <c r="K1427" t="s">
        <v>29</v>
      </c>
      <c r="L1427" t="s">
        <v>210</v>
      </c>
      <c r="M1427" t="s">
        <v>29</v>
      </c>
      <c r="N1427" t="s">
        <v>30</v>
      </c>
      <c r="O1427" t="s">
        <v>30</v>
      </c>
      <c r="P1427" t="s">
        <v>30</v>
      </c>
      <c r="Q1427" t="s">
        <v>30</v>
      </c>
      <c r="R1427" t="s">
        <v>30</v>
      </c>
      <c r="S1427" t="s">
        <v>30</v>
      </c>
      <c r="T1427" t="s">
        <v>30</v>
      </c>
      <c r="U1427" t="s">
        <v>30</v>
      </c>
      <c r="V1427" t="s">
        <v>30</v>
      </c>
      <c r="W1427" t="s">
        <v>31</v>
      </c>
      <c r="X1427" t="s">
        <v>30</v>
      </c>
      <c r="Y1427" t="s">
        <v>29</v>
      </c>
      <c r="Z1427" t="s">
        <v>29</v>
      </c>
      <c r="AA1427" t="s">
        <v>29</v>
      </c>
      <c r="AB1427" t="s">
        <v>43</v>
      </c>
    </row>
    <row r="1428" spans="1:28" outlineLevel="1" x14ac:dyDescent="0.45">
      <c r="A1428">
        <v>7537538902</v>
      </c>
      <c r="B1428" s="1">
        <v>44323</v>
      </c>
      <c r="C1428" t="s">
        <v>2855</v>
      </c>
      <c r="D1428" t="s">
        <v>2856</v>
      </c>
      <c r="E1428" t="s">
        <v>265</v>
      </c>
      <c r="F1428" t="s">
        <v>5651</v>
      </c>
      <c r="G1428" t="s">
        <v>5681</v>
      </c>
      <c r="H1428" s="9">
        <v>93753.68</v>
      </c>
      <c r="J1428" t="s">
        <v>42</v>
      </c>
      <c r="K1428" t="s">
        <v>29</v>
      </c>
      <c r="L1428" t="s">
        <v>210</v>
      </c>
      <c r="M1428" t="s">
        <v>30</v>
      </c>
      <c r="N1428" t="s">
        <v>30</v>
      </c>
      <c r="O1428" t="s">
        <v>30</v>
      </c>
      <c r="P1428" t="s">
        <v>30</v>
      </c>
      <c r="Q1428" t="s">
        <v>30</v>
      </c>
      <c r="R1428" t="s">
        <v>30</v>
      </c>
      <c r="S1428" t="s">
        <v>30</v>
      </c>
      <c r="T1428" t="s">
        <v>30</v>
      </c>
      <c r="U1428" t="s">
        <v>30</v>
      </c>
      <c r="V1428" t="s">
        <v>30</v>
      </c>
      <c r="W1428" t="s">
        <v>31</v>
      </c>
      <c r="X1428" t="s">
        <v>30</v>
      </c>
      <c r="Y1428" t="s">
        <v>29</v>
      </c>
      <c r="Z1428" t="s">
        <v>29</v>
      </c>
      <c r="AA1428" t="s">
        <v>30</v>
      </c>
      <c r="AB1428" t="s">
        <v>32</v>
      </c>
    </row>
    <row r="1429" spans="1:28" outlineLevel="1" x14ac:dyDescent="0.45">
      <c r="A1429">
        <v>8977419002</v>
      </c>
      <c r="B1429" s="1">
        <v>44345</v>
      </c>
      <c r="C1429" t="s">
        <v>5123</v>
      </c>
      <c r="D1429" t="s">
        <v>5124</v>
      </c>
      <c r="E1429" t="s">
        <v>265</v>
      </c>
      <c r="F1429" t="s">
        <v>5651</v>
      </c>
      <c r="G1429" t="s">
        <v>5681</v>
      </c>
      <c r="H1429" s="9">
        <v>76259.22</v>
      </c>
      <c r="J1429" t="s">
        <v>42</v>
      </c>
      <c r="K1429" t="s">
        <v>29</v>
      </c>
      <c r="L1429" t="s">
        <v>210</v>
      </c>
      <c r="M1429" t="s">
        <v>29</v>
      </c>
      <c r="N1429" t="s">
        <v>30</v>
      </c>
      <c r="O1429" t="s">
        <v>29</v>
      </c>
      <c r="P1429" t="s">
        <v>30</v>
      </c>
      <c r="Q1429" t="s">
        <v>29</v>
      </c>
      <c r="R1429" t="s">
        <v>30</v>
      </c>
      <c r="S1429" t="s">
        <v>30</v>
      </c>
      <c r="T1429" t="s">
        <v>30</v>
      </c>
      <c r="U1429" t="s">
        <v>30</v>
      </c>
      <c r="V1429" t="s">
        <v>30</v>
      </c>
      <c r="W1429" t="s">
        <v>31</v>
      </c>
      <c r="X1429" t="s">
        <v>30</v>
      </c>
      <c r="Y1429" t="s">
        <v>29</v>
      </c>
      <c r="Z1429" t="s">
        <v>29</v>
      </c>
      <c r="AA1429" t="s">
        <v>29</v>
      </c>
      <c r="AB1429" t="s">
        <v>38</v>
      </c>
    </row>
    <row r="1430" spans="1:28" outlineLevel="1" x14ac:dyDescent="0.45">
      <c r="A1430">
        <v>2737969007</v>
      </c>
      <c r="B1430" s="1">
        <v>44334</v>
      </c>
      <c r="C1430" t="s">
        <v>1497</v>
      </c>
      <c r="D1430" t="s">
        <v>1498</v>
      </c>
      <c r="E1430" t="s">
        <v>265</v>
      </c>
      <c r="F1430" t="s">
        <v>5651</v>
      </c>
      <c r="G1430" t="s">
        <v>5769</v>
      </c>
      <c r="H1430" s="9">
        <v>71415</v>
      </c>
      <c r="J1430" t="s">
        <v>42</v>
      </c>
      <c r="K1430" t="s">
        <v>29</v>
      </c>
      <c r="L1430" t="s">
        <v>210</v>
      </c>
      <c r="M1430" t="s">
        <v>30</v>
      </c>
      <c r="N1430" t="s">
        <v>30</v>
      </c>
      <c r="O1430" t="s">
        <v>30</v>
      </c>
      <c r="P1430" t="s">
        <v>30</v>
      </c>
      <c r="Q1430" t="s">
        <v>30</v>
      </c>
      <c r="R1430" t="s">
        <v>30</v>
      </c>
      <c r="S1430" t="s">
        <v>30</v>
      </c>
      <c r="T1430" t="s">
        <v>30</v>
      </c>
      <c r="U1430" t="s">
        <v>30</v>
      </c>
      <c r="V1430" t="s">
        <v>30</v>
      </c>
      <c r="W1430" t="s">
        <v>31</v>
      </c>
      <c r="X1430" t="s">
        <v>29</v>
      </c>
      <c r="Y1430" t="s">
        <v>30</v>
      </c>
      <c r="Z1430" t="s">
        <v>29</v>
      </c>
      <c r="AA1430" t="s">
        <v>29</v>
      </c>
      <c r="AB1430" t="s">
        <v>32</v>
      </c>
    </row>
    <row r="1431" spans="1:28" outlineLevel="1" x14ac:dyDescent="0.45">
      <c r="A1431">
        <v>7562939009</v>
      </c>
      <c r="B1431" s="1">
        <v>44341</v>
      </c>
      <c r="C1431" t="s">
        <v>3154</v>
      </c>
      <c r="D1431" t="s">
        <v>3155</v>
      </c>
      <c r="E1431" t="s">
        <v>265</v>
      </c>
      <c r="F1431" t="s">
        <v>5651</v>
      </c>
      <c r="G1431" t="s">
        <v>5681</v>
      </c>
      <c r="H1431" s="9">
        <v>58552.69</v>
      </c>
      <c r="J1431" t="s">
        <v>42</v>
      </c>
      <c r="K1431" t="s">
        <v>29</v>
      </c>
      <c r="L1431" t="s">
        <v>210</v>
      </c>
      <c r="M1431" t="s">
        <v>29</v>
      </c>
      <c r="N1431" t="s">
        <v>29</v>
      </c>
      <c r="O1431" t="s">
        <v>29</v>
      </c>
      <c r="P1431" t="s">
        <v>29</v>
      </c>
      <c r="Q1431" t="s">
        <v>30</v>
      </c>
      <c r="R1431" t="s">
        <v>30</v>
      </c>
      <c r="S1431" t="s">
        <v>30</v>
      </c>
      <c r="T1431" t="s">
        <v>30</v>
      </c>
      <c r="U1431" t="s">
        <v>30</v>
      </c>
      <c r="V1431" t="s">
        <v>30</v>
      </c>
      <c r="W1431" t="s">
        <v>40</v>
      </c>
      <c r="X1431" t="s">
        <v>30</v>
      </c>
      <c r="Y1431" t="s">
        <v>29</v>
      </c>
      <c r="Z1431" t="s">
        <v>29</v>
      </c>
      <c r="AA1431" t="s">
        <v>30</v>
      </c>
      <c r="AB1431" t="s">
        <v>32</v>
      </c>
    </row>
    <row r="1432" spans="1:28" outlineLevel="1" x14ac:dyDescent="0.45">
      <c r="A1432">
        <v>2357559000</v>
      </c>
      <c r="B1432" s="1">
        <v>44331</v>
      </c>
      <c r="C1432" t="s">
        <v>961</v>
      </c>
      <c r="D1432" t="s">
        <v>962</v>
      </c>
      <c r="E1432" t="s">
        <v>265</v>
      </c>
      <c r="F1432" t="s">
        <v>5651</v>
      </c>
      <c r="G1432" t="s">
        <v>5769</v>
      </c>
      <c r="H1432" s="9">
        <v>56842</v>
      </c>
      <c r="I1432" t="s">
        <v>143</v>
      </c>
      <c r="J1432" t="s">
        <v>42</v>
      </c>
      <c r="K1432" t="s">
        <v>29</v>
      </c>
      <c r="L1432" t="s">
        <v>210</v>
      </c>
      <c r="M1432" t="s">
        <v>29</v>
      </c>
      <c r="N1432" t="s">
        <v>29</v>
      </c>
      <c r="O1432" t="s">
        <v>29</v>
      </c>
      <c r="P1432" t="s">
        <v>30</v>
      </c>
      <c r="Q1432" t="s">
        <v>29</v>
      </c>
      <c r="R1432" t="s">
        <v>30</v>
      </c>
      <c r="S1432" t="s">
        <v>30</v>
      </c>
      <c r="T1432" t="s">
        <v>30</v>
      </c>
      <c r="U1432" t="s">
        <v>30</v>
      </c>
      <c r="V1432" t="s">
        <v>30</v>
      </c>
      <c r="W1432" t="s">
        <v>49</v>
      </c>
      <c r="X1432" t="s">
        <v>29</v>
      </c>
      <c r="Y1432" t="s">
        <v>29</v>
      </c>
      <c r="Z1432" t="s">
        <v>30</v>
      </c>
      <c r="AA1432" t="s">
        <v>29</v>
      </c>
      <c r="AB1432" t="s">
        <v>73</v>
      </c>
    </row>
    <row r="1433" spans="1:28" outlineLevel="1" x14ac:dyDescent="0.45">
      <c r="A1433">
        <v>7559658904</v>
      </c>
      <c r="B1433" s="1">
        <v>44323</v>
      </c>
      <c r="C1433" t="s">
        <v>3113</v>
      </c>
      <c r="D1433" t="s">
        <v>3114</v>
      </c>
      <c r="E1433" t="s">
        <v>265</v>
      </c>
      <c r="F1433" t="s">
        <v>5651</v>
      </c>
      <c r="G1433" t="s">
        <v>5769</v>
      </c>
      <c r="H1433" s="9">
        <v>55971</v>
      </c>
      <c r="I1433" t="s">
        <v>53</v>
      </c>
      <c r="J1433" t="s">
        <v>42</v>
      </c>
      <c r="K1433" t="s">
        <v>30</v>
      </c>
      <c r="L1433" t="s">
        <v>210</v>
      </c>
      <c r="M1433" t="s">
        <v>29</v>
      </c>
      <c r="N1433" t="s">
        <v>29</v>
      </c>
      <c r="O1433" t="s">
        <v>30</v>
      </c>
      <c r="P1433" t="s">
        <v>30</v>
      </c>
      <c r="Q1433" t="s">
        <v>30</v>
      </c>
      <c r="R1433" t="s">
        <v>30</v>
      </c>
      <c r="S1433" t="s">
        <v>30</v>
      </c>
      <c r="T1433" t="s">
        <v>30</v>
      </c>
      <c r="U1433" t="s">
        <v>30</v>
      </c>
      <c r="V1433" t="s">
        <v>30</v>
      </c>
      <c r="W1433" t="s">
        <v>31</v>
      </c>
      <c r="X1433" t="s">
        <v>29</v>
      </c>
      <c r="Y1433" t="s">
        <v>29</v>
      </c>
      <c r="Z1433" t="s">
        <v>30</v>
      </c>
      <c r="AA1433" t="s">
        <v>30</v>
      </c>
      <c r="AB1433" t="s">
        <v>32</v>
      </c>
    </row>
    <row r="1434" spans="1:28" outlineLevel="1" x14ac:dyDescent="0.45">
      <c r="A1434">
        <v>1074199005</v>
      </c>
      <c r="B1434" s="1">
        <v>44328</v>
      </c>
      <c r="C1434" t="s">
        <v>263</v>
      </c>
      <c r="D1434" t="s">
        <v>264</v>
      </c>
      <c r="E1434" t="s">
        <v>265</v>
      </c>
      <c r="F1434" t="s">
        <v>5651</v>
      </c>
      <c r="G1434" t="s">
        <v>5681</v>
      </c>
      <c r="H1434" s="9">
        <v>46611</v>
      </c>
      <c r="J1434" t="s">
        <v>42</v>
      </c>
      <c r="K1434" t="s">
        <v>29</v>
      </c>
      <c r="L1434" t="s">
        <v>210</v>
      </c>
      <c r="M1434" t="s">
        <v>29</v>
      </c>
      <c r="N1434" t="s">
        <v>30</v>
      </c>
      <c r="O1434" t="s">
        <v>30</v>
      </c>
      <c r="P1434" t="s">
        <v>30</v>
      </c>
      <c r="Q1434" t="s">
        <v>30</v>
      </c>
      <c r="R1434" t="s">
        <v>30</v>
      </c>
      <c r="S1434" t="s">
        <v>30</v>
      </c>
      <c r="T1434" t="s">
        <v>30</v>
      </c>
      <c r="U1434" t="s">
        <v>30</v>
      </c>
      <c r="V1434" t="s">
        <v>30</v>
      </c>
      <c r="W1434" t="s">
        <v>31</v>
      </c>
      <c r="X1434" t="s">
        <v>30</v>
      </c>
      <c r="Y1434" t="s">
        <v>29</v>
      </c>
      <c r="Z1434" t="s">
        <v>29</v>
      </c>
      <c r="AA1434" t="s">
        <v>30</v>
      </c>
      <c r="AB1434" t="s">
        <v>32</v>
      </c>
    </row>
    <row r="1435" spans="1:28" outlineLevel="1" x14ac:dyDescent="0.45">
      <c r="A1435">
        <v>7908548905</v>
      </c>
      <c r="B1435" s="1">
        <v>44327</v>
      </c>
      <c r="C1435" t="s">
        <v>4054</v>
      </c>
      <c r="D1435" t="s">
        <v>4055</v>
      </c>
      <c r="E1435" t="s">
        <v>265</v>
      </c>
      <c r="F1435" t="s">
        <v>5651</v>
      </c>
      <c r="G1435" t="s">
        <v>5681</v>
      </c>
      <c r="H1435" s="9">
        <v>44615.09</v>
      </c>
      <c r="J1435" t="s">
        <v>42</v>
      </c>
      <c r="K1435" t="s">
        <v>29</v>
      </c>
      <c r="L1435" t="s">
        <v>210</v>
      </c>
      <c r="M1435" t="s">
        <v>29</v>
      </c>
      <c r="N1435" t="s">
        <v>29</v>
      </c>
      <c r="O1435" t="s">
        <v>29</v>
      </c>
      <c r="P1435" t="s">
        <v>29</v>
      </c>
      <c r="Q1435" t="s">
        <v>29</v>
      </c>
      <c r="R1435" t="s">
        <v>30</v>
      </c>
      <c r="S1435" t="s">
        <v>30</v>
      </c>
      <c r="T1435" t="s">
        <v>30</v>
      </c>
      <c r="U1435" t="s">
        <v>29</v>
      </c>
      <c r="V1435" t="s">
        <v>30</v>
      </c>
      <c r="W1435" t="s">
        <v>31</v>
      </c>
      <c r="X1435" t="s">
        <v>30</v>
      </c>
      <c r="Y1435" t="s">
        <v>29</v>
      </c>
      <c r="Z1435" t="s">
        <v>29</v>
      </c>
      <c r="AA1435" t="s">
        <v>30</v>
      </c>
      <c r="AB1435" t="s">
        <v>39</v>
      </c>
    </row>
    <row r="1436" spans="1:28" outlineLevel="1" x14ac:dyDescent="0.45">
      <c r="A1436">
        <v>2225219001</v>
      </c>
      <c r="B1436" s="1">
        <v>44330</v>
      </c>
      <c r="C1436" t="s">
        <v>676</v>
      </c>
      <c r="D1436" t="s">
        <v>677</v>
      </c>
      <c r="E1436" t="s">
        <v>265</v>
      </c>
      <c r="F1436" t="s">
        <v>5651</v>
      </c>
      <c r="G1436" t="s">
        <v>5769</v>
      </c>
      <c r="H1436" s="9">
        <v>40851</v>
      </c>
      <c r="J1436" t="s">
        <v>42</v>
      </c>
      <c r="K1436" t="s">
        <v>29</v>
      </c>
      <c r="L1436" t="s">
        <v>210</v>
      </c>
      <c r="M1436" t="s">
        <v>29</v>
      </c>
      <c r="N1436" t="s">
        <v>30</v>
      </c>
      <c r="O1436" t="s">
        <v>29</v>
      </c>
      <c r="P1436" t="s">
        <v>30</v>
      </c>
      <c r="Q1436" t="s">
        <v>30</v>
      </c>
      <c r="R1436" t="s">
        <v>30</v>
      </c>
      <c r="S1436" t="s">
        <v>30</v>
      </c>
      <c r="T1436" t="s">
        <v>30</v>
      </c>
      <c r="U1436" t="s">
        <v>30</v>
      </c>
      <c r="V1436" t="s">
        <v>30</v>
      </c>
      <c r="W1436" t="s">
        <v>40</v>
      </c>
      <c r="X1436" t="s">
        <v>29</v>
      </c>
      <c r="Y1436" t="s">
        <v>29</v>
      </c>
      <c r="Z1436" t="s">
        <v>29</v>
      </c>
      <c r="AA1436" t="s">
        <v>30</v>
      </c>
      <c r="AB1436" t="s">
        <v>62</v>
      </c>
    </row>
    <row r="1437" spans="1:28" outlineLevel="1" x14ac:dyDescent="0.45">
      <c r="A1437">
        <v>7568748909</v>
      </c>
      <c r="B1437" s="1">
        <v>44323</v>
      </c>
      <c r="C1437" t="s">
        <v>3215</v>
      </c>
      <c r="D1437" t="s">
        <v>3216</v>
      </c>
      <c r="E1437" t="s">
        <v>265</v>
      </c>
      <c r="F1437" t="s">
        <v>5651</v>
      </c>
      <c r="G1437" t="s">
        <v>5681</v>
      </c>
      <c r="H1437" s="9">
        <v>34672.699999999997</v>
      </c>
      <c r="J1437" t="s">
        <v>42</v>
      </c>
      <c r="K1437" t="s">
        <v>29</v>
      </c>
      <c r="L1437" t="s">
        <v>210</v>
      </c>
      <c r="M1437" t="s">
        <v>29</v>
      </c>
      <c r="N1437" t="s">
        <v>30</v>
      </c>
      <c r="O1437" t="s">
        <v>30</v>
      </c>
      <c r="P1437" t="s">
        <v>30</v>
      </c>
      <c r="Q1437" t="s">
        <v>30</v>
      </c>
      <c r="R1437" t="s">
        <v>30</v>
      </c>
      <c r="S1437" t="s">
        <v>30</v>
      </c>
      <c r="T1437" t="s">
        <v>30</v>
      </c>
      <c r="U1437" t="s">
        <v>30</v>
      </c>
      <c r="V1437" t="s">
        <v>30</v>
      </c>
      <c r="W1437" t="s">
        <v>60</v>
      </c>
      <c r="X1437" t="s">
        <v>30</v>
      </c>
      <c r="Y1437" t="s">
        <v>30</v>
      </c>
      <c r="Z1437" t="s">
        <v>29</v>
      </c>
      <c r="AA1437" t="s">
        <v>30</v>
      </c>
      <c r="AB1437" t="s">
        <v>230</v>
      </c>
    </row>
    <row r="1438" spans="1:28" outlineLevel="1" x14ac:dyDescent="0.45">
      <c r="A1438">
        <v>5241749000</v>
      </c>
      <c r="B1438" s="1">
        <v>44337</v>
      </c>
      <c r="C1438" t="s">
        <v>2277</v>
      </c>
      <c r="D1438" t="s">
        <v>2278</v>
      </c>
      <c r="E1438" t="s">
        <v>265</v>
      </c>
      <c r="F1438" t="s">
        <v>5651</v>
      </c>
      <c r="G1438" t="s">
        <v>5769</v>
      </c>
      <c r="H1438" s="9">
        <v>19531</v>
      </c>
      <c r="J1438" t="s">
        <v>42</v>
      </c>
      <c r="K1438" t="s">
        <v>29</v>
      </c>
      <c r="L1438" t="s">
        <v>210</v>
      </c>
      <c r="M1438" t="s">
        <v>29</v>
      </c>
      <c r="N1438" t="s">
        <v>29</v>
      </c>
      <c r="O1438" t="s">
        <v>29</v>
      </c>
      <c r="P1438" t="s">
        <v>30</v>
      </c>
      <c r="Q1438" t="s">
        <v>29</v>
      </c>
      <c r="R1438" t="s">
        <v>29</v>
      </c>
      <c r="S1438" t="s">
        <v>30</v>
      </c>
      <c r="T1438" t="s">
        <v>30</v>
      </c>
      <c r="U1438" t="s">
        <v>29</v>
      </c>
      <c r="V1438" t="s">
        <v>30</v>
      </c>
      <c r="W1438" t="s">
        <v>40</v>
      </c>
      <c r="X1438" t="s">
        <v>29</v>
      </c>
      <c r="Y1438" t="s">
        <v>30</v>
      </c>
      <c r="Z1438" t="s">
        <v>29</v>
      </c>
      <c r="AA1438" t="s">
        <v>30</v>
      </c>
      <c r="AB1438" t="s">
        <v>32</v>
      </c>
    </row>
    <row r="1439" spans="1:28" outlineLevel="1" x14ac:dyDescent="0.45">
      <c r="A1439">
        <v>2721719008</v>
      </c>
      <c r="B1439" s="1">
        <v>44334</v>
      </c>
      <c r="C1439" t="s">
        <v>1425</v>
      </c>
      <c r="D1439" t="s">
        <v>1426</v>
      </c>
      <c r="E1439" t="s">
        <v>265</v>
      </c>
      <c r="F1439" t="s">
        <v>5651</v>
      </c>
      <c r="G1439" t="s">
        <v>5681</v>
      </c>
      <c r="H1439" s="9">
        <v>13597.28</v>
      </c>
      <c r="I1439" t="s">
        <v>1427</v>
      </c>
      <c r="J1439" t="s">
        <v>42</v>
      </c>
      <c r="K1439" t="s">
        <v>29</v>
      </c>
      <c r="L1439" t="s">
        <v>210</v>
      </c>
      <c r="M1439" t="s">
        <v>29</v>
      </c>
      <c r="N1439" t="s">
        <v>30</v>
      </c>
      <c r="O1439" t="s">
        <v>30</v>
      </c>
      <c r="P1439" t="s">
        <v>30</v>
      </c>
      <c r="Q1439" t="s">
        <v>30</v>
      </c>
      <c r="R1439" t="s">
        <v>30</v>
      </c>
      <c r="S1439" t="s">
        <v>30</v>
      </c>
      <c r="T1439" t="s">
        <v>30</v>
      </c>
      <c r="U1439" t="s">
        <v>30</v>
      </c>
      <c r="V1439" t="s">
        <v>30</v>
      </c>
      <c r="W1439" t="s">
        <v>31</v>
      </c>
      <c r="X1439" t="s">
        <v>30</v>
      </c>
      <c r="Y1439" t="s">
        <v>29</v>
      </c>
      <c r="Z1439" t="s">
        <v>29</v>
      </c>
      <c r="AA1439" t="s">
        <v>30</v>
      </c>
      <c r="AB1439" t="s">
        <v>47</v>
      </c>
    </row>
    <row r="1440" spans="1:28" outlineLevel="1" x14ac:dyDescent="0.45">
      <c r="A1440">
        <v>7563959006</v>
      </c>
      <c r="B1440" s="1">
        <v>44341</v>
      </c>
      <c r="C1440" t="s">
        <v>3172</v>
      </c>
      <c r="D1440" t="s">
        <v>3173</v>
      </c>
      <c r="E1440" t="s">
        <v>265</v>
      </c>
      <c r="F1440" t="s">
        <v>5651</v>
      </c>
      <c r="G1440" t="s">
        <v>5769</v>
      </c>
      <c r="H1440" s="9">
        <v>6171</v>
      </c>
      <c r="J1440" t="s">
        <v>42</v>
      </c>
      <c r="K1440" t="s">
        <v>29</v>
      </c>
      <c r="L1440" t="s">
        <v>210</v>
      </c>
      <c r="M1440" t="s">
        <v>29</v>
      </c>
      <c r="N1440" t="s">
        <v>29</v>
      </c>
      <c r="O1440" t="s">
        <v>29</v>
      </c>
      <c r="P1440" t="s">
        <v>29</v>
      </c>
      <c r="Q1440" t="s">
        <v>29</v>
      </c>
      <c r="R1440" t="s">
        <v>29</v>
      </c>
      <c r="S1440" t="s">
        <v>30</v>
      </c>
      <c r="T1440" t="s">
        <v>30</v>
      </c>
      <c r="U1440" t="s">
        <v>29</v>
      </c>
      <c r="V1440" t="s">
        <v>30</v>
      </c>
      <c r="W1440" t="s">
        <v>31</v>
      </c>
      <c r="X1440" t="s">
        <v>29</v>
      </c>
      <c r="Y1440" t="s">
        <v>29</v>
      </c>
      <c r="Z1440" t="s">
        <v>30</v>
      </c>
      <c r="AA1440" t="s">
        <v>29</v>
      </c>
      <c r="AB1440" t="s">
        <v>73</v>
      </c>
    </row>
    <row r="1441" spans="1:28" outlineLevel="1" x14ac:dyDescent="0.45">
      <c r="A1441">
        <v>4879219010</v>
      </c>
      <c r="B1441" s="1">
        <v>44336</v>
      </c>
      <c r="C1441" t="s">
        <v>1927</v>
      </c>
      <c r="D1441" t="s">
        <v>1928</v>
      </c>
      <c r="E1441" t="s">
        <v>546</v>
      </c>
      <c r="F1441" t="s">
        <v>5651</v>
      </c>
      <c r="G1441" t="s">
        <v>5740</v>
      </c>
      <c r="H1441" s="9">
        <v>930879</v>
      </c>
      <c r="J1441" t="s">
        <v>28</v>
      </c>
      <c r="K1441" t="s">
        <v>29</v>
      </c>
      <c r="L1441" t="s">
        <v>161</v>
      </c>
      <c r="M1441" t="s">
        <v>29</v>
      </c>
      <c r="N1441" t="s">
        <v>30</v>
      </c>
      <c r="O1441" t="s">
        <v>30</v>
      </c>
      <c r="P1441" t="s">
        <v>30</v>
      </c>
      <c r="Q1441" t="s">
        <v>30</v>
      </c>
      <c r="R1441" t="s">
        <v>30</v>
      </c>
      <c r="S1441" t="s">
        <v>30</v>
      </c>
      <c r="T1441" t="s">
        <v>30</v>
      </c>
      <c r="U1441" t="s">
        <v>30</v>
      </c>
      <c r="V1441" t="s">
        <v>30</v>
      </c>
      <c r="W1441" t="s">
        <v>40</v>
      </c>
      <c r="X1441" t="s">
        <v>29</v>
      </c>
      <c r="Y1441" t="s">
        <v>29</v>
      </c>
      <c r="Z1441" t="s">
        <v>29</v>
      </c>
      <c r="AA1441" t="s">
        <v>30</v>
      </c>
      <c r="AB1441" t="s">
        <v>45</v>
      </c>
    </row>
    <row r="1442" spans="1:28" outlineLevel="1" x14ac:dyDescent="0.45">
      <c r="A1442">
        <v>9877149001</v>
      </c>
      <c r="B1442" s="1">
        <v>44351</v>
      </c>
      <c r="C1442" t="s">
        <v>5221</v>
      </c>
      <c r="D1442" t="s">
        <v>5222</v>
      </c>
      <c r="E1442" t="s">
        <v>546</v>
      </c>
      <c r="F1442" t="s">
        <v>5651</v>
      </c>
      <c r="G1442" t="s">
        <v>5740</v>
      </c>
      <c r="H1442" s="9">
        <v>877226.79</v>
      </c>
      <c r="I1442" t="s">
        <v>146</v>
      </c>
      <c r="J1442" t="s">
        <v>28</v>
      </c>
      <c r="K1442" t="s">
        <v>29</v>
      </c>
      <c r="L1442" t="s">
        <v>161</v>
      </c>
      <c r="M1442" t="s">
        <v>29</v>
      </c>
      <c r="N1442" t="s">
        <v>30</v>
      </c>
      <c r="O1442" t="s">
        <v>30</v>
      </c>
      <c r="P1442" t="s">
        <v>30</v>
      </c>
      <c r="Q1442" t="s">
        <v>30</v>
      </c>
      <c r="R1442" t="s">
        <v>30</v>
      </c>
      <c r="S1442" t="s">
        <v>30</v>
      </c>
      <c r="T1442" t="s">
        <v>30</v>
      </c>
      <c r="U1442" t="s">
        <v>30</v>
      </c>
      <c r="V1442" t="s">
        <v>30</v>
      </c>
      <c r="W1442" t="s">
        <v>40</v>
      </c>
      <c r="X1442" t="s">
        <v>29</v>
      </c>
      <c r="Y1442" t="s">
        <v>29</v>
      </c>
      <c r="Z1442" t="s">
        <v>29</v>
      </c>
      <c r="AA1442" t="s">
        <v>29</v>
      </c>
      <c r="AB1442" t="s">
        <v>32</v>
      </c>
    </row>
    <row r="1443" spans="1:28" outlineLevel="1" x14ac:dyDescent="0.45">
      <c r="A1443">
        <v>7234839004</v>
      </c>
      <c r="B1443" s="1">
        <v>44339</v>
      </c>
      <c r="C1443" t="s">
        <v>2505</v>
      </c>
      <c r="D1443" t="s">
        <v>2506</v>
      </c>
      <c r="E1443" t="s">
        <v>546</v>
      </c>
      <c r="F1443" t="s">
        <v>5651</v>
      </c>
      <c r="G1443" t="s">
        <v>5740</v>
      </c>
      <c r="H1443" s="9">
        <v>727785.07</v>
      </c>
      <c r="J1443" t="s">
        <v>28</v>
      </c>
      <c r="K1443" t="s">
        <v>29</v>
      </c>
      <c r="L1443" t="s">
        <v>161</v>
      </c>
      <c r="M1443" t="s">
        <v>30</v>
      </c>
      <c r="N1443" t="s">
        <v>30</v>
      </c>
      <c r="O1443" t="s">
        <v>30</v>
      </c>
      <c r="P1443" t="s">
        <v>30</v>
      </c>
      <c r="Q1443" t="s">
        <v>30</v>
      </c>
      <c r="R1443" t="s">
        <v>30</v>
      </c>
      <c r="S1443" t="s">
        <v>30</v>
      </c>
      <c r="T1443" t="s">
        <v>30</v>
      </c>
      <c r="U1443" t="s">
        <v>30</v>
      </c>
      <c r="V1443" t="s">
        <v>30</v>
      </c>
      <c r="W1443" t="s">
        <v>40</v>
      </c>
      <c r="X1443" t="s">
        <v>29</v>
      </c>
      <c r="Y1443" t="s">
        <v>30</v>
      </c>
      <c r="Z1443" t="s">
        <v>29</v>
      </c>
      <c r="AA1443" t="s">
        <v>29</v>
      </c>
      <c r="AB1443" t="s">
        <v>32</v>
      </c>
    </row>
    <row r="1444" spans="1:28" outlineLevel="1" x14ac:dyDescent="0.45">
      <c r="A1444">
        <v>5224649003</v>
      </c>
      <c r="B1444" s="1">
        <v>44337</v>
      </c>
      <c r="C1444" t="s">
        <v>2194</v>
      </c>
      <c r="D1444" t="s">
        <v>2195</v>
      </c>
      <c r="E1444" t="s">
        <v>546</v>
      </c>
      <c r="F1444" t="s">
        <v>5651</v>
      </c>
      <c r="G1444" t="s">
        <v>5740</v>
      </c>
      <c r="H1444" s="9">
        <v>636626.5</v>
      </c>
      <c r="J1444" t="s">
        <v>28</v>
      </c>
      <c r="K1444" t="s">
        <v>29</v>
      </c>
      <c r="L1444" t="s">
        <v>161</v>
      </c>
      <c r="M1444" t="s">
        <v>30</v>
      </c>
      <c r="N1444" t="s">
        <v>30</v>
      </c>
      <c r="O1444" t="s">
        <v>30</v>
      </c>
      <c r="P1444" t="s">
        <v>30</v>
      </c>
      <c r="Q1444" t="s">
        <v>30</v>
      </c>
      <c r="R1444" t="s">
        <v>30</v>
      </c>
      <c r="S1444" t="s">
        <v>30</v>
      </c>
      <c r="T1444" t="s">
        <v>30</v>
      </c>
      <c r="U1444" t="s">
        <v>30</v>
      </c>
      <c r="V1444" t="s">
        <v>30</v>
      </c>
      <c r="W1444" t="s">
        <v>40</v>
      </c>
      <c r="X1444" t="s">
        <v>29</v>
      </c>
      <c r="Y1444" t="s">
        <v>29</v>
      </c>
      <c r="Z1444" t="s">
        <v>29</v>
      </c>
      <c r="AA1444" t="s">
        <v>30</v>
      </c>
      <c r="AB1444" t="s">
        <v>32</v>
      </c>
    </row>
    <row r="1445" spans="1:28" outlineLevel="1" x14ac:dyDescent="0.45">
      <c r="A1445">
        <v>2773439009</v>
      </c>
      <c r="B1445" s="1">
        <v>44334</v>
      </c>
      <c r="C1445" t="s">
        <v>1661</v>
      </c>
      <c r="D1445" t="s">
        <v>1662</v>
      </c>
      <c r="E1445" t="s">
        <v>546</v>
      </c>
      <c r="F1445" t="s">
        <v>5651</v>
      </c>
      <c r="G1445" t="s">
        <v>5749</v>
      </c>
      <c r="H1445" s="9">
        <v>516957</v>
      </c>
      <c r="J1445" t="s">
        <v>42</v>
      </c>
      <c r="K1445" t="s">
        <v>30</v>
      </c>
      <c r="L1445" t="s">
        <v>161</v>
      </c>
      <c r="M1445" t="s">
        <v>30</v>
      </c>
      <c r="N1445" t="s">
        <v>30</v>
      </c>
      <c r="O1445" t="s">
        <v>30</v>
      </c>
      <c r="P1445" t="s">
        <v>30</v>
      </c>
      <c r="Q1445" t="s">
        <v>30</v>
      </c>
      <c r="R1445" t="s">
        <v>30</v>
      </c>
      <c r="S1445" t="s">
        <v>30</v>
      </c>
      <c r="T1445" t="s">
        <v>30</v>
      </c>
      <c r="U1445" t="s">
        <v>30</v>
      </c>
      <c r="V1445" t="s">
        <v>30</v>
      </c>
      <c r="W1445" t="s">
        <v>40</v>
      </c>
      <c r="X1445" t="s">
        <v>29</v>
      </c>
      <c r="Y1445" t="s">
        <v>29</v>
      </c>
      <c r="Z1445" t="s">
        <v>30</v>
      </c>
      <c r="AA1445" t="s">
        <v>29</v>
      </c>
      <c r="AB1445" t="s">
        <v>43</v>
      </c>
    </row>
    <row r="1446" spans="1:28" outlineLevel="1" x14ac:dyDescent="0.45">
      <c r="A1446">
        <v>3719299008</v>
      </c>
      <c r="B1446" s="1">
        <v>44335</v>
      </c>
      <c r="C1446" t="s">
        <v>1887</v>
      </c>
      <c r="D1446" t="s">
        <v>1888</v>
      </c>
      <c r="E1446" t="s">
        <v>546</v>
      </c>
      <c r="F1446" t="s">
        <v>5651</v>
      </c>
      <c r="G1446" t="s">
        <v>5749</v>
      </c>
      <c r="H1446" s="9">
        <v>507359</v>
      </c>
      <c r="J1446" t="s">
        <v>42</v>
      </c>
      <c r="K1446" t="s">
        <v>29</v>
      </c>
      <c r="L1446" t="s">
        <v>161</v>
      </c>
      <c r="M1446" t="s">
        <v>30</v>
      </c>
      <c r="N1446" t="s">
        <v>30</v>
      </c>
      <c r="O1446" t="s">
        <v>30</v>
      </c>
      <c r="P1446" t="s">
        <v>30</v>
      </c>
      <c r="Q1446" t="s">
        <v>30</v>
      </c>
      <c r="R1446" t="s">
        <v>30</v>
      </c>
      <c r="S1446" t="s">
        <v>30</v>
      </c>
      <c r="T1446" t="s">
        <v>30</v>
      </c>
      <c r="U1446" t="s">
        <v>30</v>
      </c>
      <c r="V1446" t="s">
        <v>30</v>
      </c>
      <c r="W1446" t="s">
        <v>31</v>
      </c>
      <c r="X1446" t="s">
        <v>29</v>
      </c>
      <c r="Y1446" t="s">
        <v>29</v>
      </c>
      <c r="Z1446" t="s">
        <v>29</v>
      </c>
      <c r="AA1446" t="s">
        <v>30</v>
      </c>
      <c r="AB1446" t="s">
        <v>32</v>
      </c>
    </row>
    <row r="1447" spans="1:28" outlineLevel="1" x14ac:dyDescent="0.45">
      <c r="A1447">
        <v>5253469007</v>
      </c>
      <c r="B1447" s="1">
        <v>44337</v>
      </c>
      <c r="C1447" t="s">
        <v>2343</v>
      </c>
      <c r="D1447" t="s">
        <v>2344</v>
      </c>
      <c r="E1447" t="s">
        <v>546</v>
      </c>
      <c r="F1447" t="s">
        <v>5651</v>
      </c>
      <c r="G1447" t="s">
        <v>5749</v>
      </c>
      <c r="H1447" s="9">
        <v>502738</v>
      </c>
      <c r="J1447" t="s">
        <v>42</v>
      </c>
      <c r="K1447" t="s">
        <v>30</v>
      </c>
      <c r="L1447" t="s">
        <v>161</v>
      </c>
      <c r="M1447" t="s">
        <v>30</v>
      </c>
      <c r="N1447" t="s">
        <v>30</v>
      </c>
      <c r="O1447" t="s">
        <v>30</v>
      </c>
      <c r="P1447" t="s">
        <v>30</v>
      </c>
      <c r="Q1447" t="s">
        <v>30</v>
      </c>
      <c r="R1447" t="s">
        <v>30</v>
      </c>
      <c r="S1447" t="s">
        <v>30</v>
      </c>
      <c r="T1447" t="s">
        <v>30</v>
      </c>
      <c r="U1447" t="s">
        <v>30</v>
      </c>
      <c r="V1447" t="s">
        <v>30</v>
      </c>
      <c r="W1447" t="s">
        <v>31</v>
      </c>
      <c r="X1447" t="s">
        <v>29</v>
      </c>
      <c r="Y1447" t="s">
        <v>29</v>
      </c>
      <c r="Z1447" t="s">
        <v>29</v>
      </c>
      <c r="AA1447" t="s">
        <v>30</v>
      </c>
      <c r="AB1447" t="s">
        <v>32</v>
      </c>
    </row>
    <row r="1448" spans="1:28" outlineLevel="1" x14ac:dyDescent="0.45">
      <c r="A1448">
        <v>9931939004</v>
      </c>
      <c r="B1448" s="1">
        <v>44351</v>
      </c>
      <c r="C1448" t="s">
        <v>5517</v>
      </c>
      <c r="D1448" t="s">
        <v>3344</v>
      </c>
      <c r="E1448" t="s">
        <v>546</v>
      </c>
      <c r="F1448" t="s">
        <v>5651</v>
      </c>
      <c r="G1448" t="s">
        <v>5749</v>
      </c>
      <c r="H1448" s="9">
        <v>409868</v>
      </c>
      <c r="J1448" t="s">
        <v>42</v>
      </c>
      <c r="K1448" t="s">
        <v>30</v>
      </c>
      <c r="L1448" t="s">
        <v>161</v>
      </c>
      <c r="M1448" t="s">
        <v>30</v>
      </c>
      <c r="N1448" t="s">
        <v>30</v>
      </c>
      <c r="O1448" t="s">
        <v>30</v>
      </c>
      <c r="P1448" t="s">
        <v>30</v>
      </c>
      <c r="Q1448" t="s">
        <v>30</v>
      </c>
      <c r="R1448" t="s">
        <v>30</v>
      </c>
      <c r="S1448" t="s">
        <v>30</v>
      </c>
      <c r="T1448" t="s">
        <v>30</v>
      </c>
      <c r="U1448" t="s">
        <v>30</v>
      </c>
      <c r="V1448" t="s">
        <v>30</v>
      </c>
      <c r="W1448" t="s">
        <v>31</v>
      </c>
      <c r="X1448" t="s">
        <v>29</v>
      </c>
      <c r="Y1448" t="s">
        <v>29</v>
      </c>
      <c r="Z1448" t="s">
        <v>29</v>
      </c>
      <c r="AA1448" t="s">
        <v>29</v>
      </c>
      <c r="AB1448" t="s">
        <v>32</v>
      </c>
    </row>
    <row r="1449" spans="1:28" outlineLevel="1" x14ac:dyDescent="0.45">
      <c r="A1449">
        <v>1126189103</v>
      </c>
      <c r="B1449" s="1">
        <v>44372</v>
      </c>
      <c r="C1449" t="s">
        <v>544</v>
      </c>
      <c r="D1449" t="s">
        <v>545</v>
      </c>
      <c r="E1449" t="s">
        <v>546</v>
      </c>
      <c r="F1449" t="s">
        <v>5651</v>
      </c>
      <c r="G1449" t="s">
        <v>5740</v>
      </c>
      <c r="H1449" s="9">
        <v>336838</v>
      </c>
      <c r="J1449" t="s">
        <v>28</v>
      </c>
      <c r="K1449" t="s">
        <v>29</v>
      </c>
      <c r="L1449" t="s">
        <v>161</v>
      </c>
      <c r="M1449" t="s">
        <v>30</v>
      </c>
      <c r="N1449" t="s">
        <v>30</v>
      </c>
      <c r="O1449" t="s">
        <v>30</v>
      </c>
      <c r="P1449" t="s">
        <v>30</v>
      </c>
      <c r="Q1449" t="s">
        <v>30</v>
      </c>
      <c r="R1449" t="s">
        <v>30</v>
      </c>
      <c r="S1449" t="s">
        <v>30</v>
      </c>
      <c r="T1449" t="s">
        <v>30</v>
      </c>
      <c r="U1449" t="s">
        <v>30</v>
      </c>
      <c r="V1449" t="s">
        <v>30</v>
      </c>
      <c r="W1449" t="s">
        <v>40</v>
      </c>
      <c r="X1449" t="s">
        <v>29</v>
      </c>
      <c r="Y1449" t="s">
        <v>29</v>
      </c>
      <c r="Z1449" t="s">
        <v>29</v>
      </c>
      <c r="AA1449" t="s">
        <v>29</v>
      </c>
      <c r="AB1449" t="s">
        <v>32</v>
      </c>
    </row>
    <row r="1450" spans="1:28" outlineLevel="1" x14ac:dyDescent="0.45">
      <c r="A1450">
        <v>7529838909</v>
      </c>
      <c r="B1450" s="1">
        <v>44323</v>
      </c>
      <c r="C1450" t="s">
        <v>2762</v>
      </c>
      <c r="D1450" t="s">
        <v>2763</v>
      </c>
      <c r="E1450" t="s">
        <v>546</v>
      </c>
      <c r="F1450" t="s">
        <v>5651</v>
      </c>
      <c r="G1450" t="s">
        <v>5749</v>
      </c>
      <c r="H1450" s="9">
        <v>285621.01</v>
      </c>
      <c r="J1450" t="s">
        <v>42</v>
      </c>
      <c r="K1450" t="s">
        <v>30</v>
      </c>
      <c r="L1450" t="s">
        <v>161</v>
      </c>
      <c r="M1450" t="s">
        <v>29</v>
      </c>
      <c r="N1450" t="s">
        <v>30</v>
      </c>
      <c r="O1450" t="s">
        <v>30</v>
      </c>
      <c r="P1450" t="s">
        <v>30</v>
      </c>
      <c r="Q1450" t="s">
        <v>30</v>
      </c>
      <c r="R1450" t="s">
        <v>30</v>
      </c>
      <c r="S1450" t="s">
        <v>30</v>
      </c>
      <c r="T1450" t="s">
        <v>30</v>
      </c>
      <c r="U1450" t="s">
        <v>30</v>
      </c>
      <c r="V1450" t="s">
        <v>30</v>
      </c>
      <c r="W1450" t="s">
        <v>40</v>
      </c>
      <c r="X1450" t="s">
        <v>29</v>
      </c>
      <c r="Y1450" t="s">
        <v>30</v>
      </c>
      <c r="Z1450" t="s">
        <v>29</v>
      </c>
      <c r="AA1450" t="s">
        <v>30</v>
      </c>
      <c r="AB1450" t="s">
        <v>59</v>
      </c>
    </row>
    <row r="1451" spans="1:28" outlineLevel="1" x14ac:dyDescent="0.45">
      <c r="A1451">
        <v>7537149006</v>
      </c>
      <c r="B1451" s="1">
        <v>44341</v>
      </c>
      <c r="C1451" t="s">
        <v>2851</v>
      </c>
      <c r="D1451" t="s">
        <v>2852</v>
      </c>
      <c r="E1451" t="s">
        <v>546</v>
      </c>
      <c r="F1451" t="s">
        <v>5651</v>
      </c>
      <c r="G1451" t="s">
        <v>5968</v>
      </c>
      <c r="H1451" s="9">
        <v>237335.73</v>
      </c>
      <c r="J1451" t="s">
        <v>28</v>
      </c>
      <c r="K1451" t="s">
        <v>30</v>
      </c>
      <c r="L1451" t="s">
        <v>161</v>
      </c>
      <c r="M1451" t="s">
        <v>29</v>
      </c>
      <c r="N1451" t="s">
        <v>30</v>
      </c>
      <c r="O1451" t="s">
        <v>30</v>
      </c>
      <c r="P1451" t="s">
        <v>30</v>
      </c>
      <c r="Q1451" t="s">
        <v>30</v>
      </c>
      <c r="R1451" t="s">
        <v>30</v>
      </c>
      <c r="S1451" t="s">
        <v>30</v>
      </c>
      <c r="T1451" t="s">
        <v>30</v>
      </c>
      <c r="U1451" t="s">
        <v>30</v>
      </c>
      <c r="V1451" t="s">
        <v>30</v>
      </c>
      <c r="W1451" t="s">
        <v>49</v>
      </c>
      <c r="X1451" t="s">
        <v>30</v>
      </c>
      <c r="Y1451" t="s">
        <v>29</v>
      </c>
      <c r="Z1451" t="s">
        <v>29</v>
      </c>
      <c r="AA1451" t="s">
        <v>30</v>
      </c>
      <c r="AB1451" t="s">
        <v>32</v>
      </c>
    </row>
    <row r="1452" spans="1:28" outlineLevel="1" x14ac:dyDescent="0.45">
      <c r="A1452">
        <v>1132089104</v>
      </c>
      <c r="B1452" s="1">
        <v>44372</v>
      </c>
      <c r="C1452" t="s">
        <v>580</v>
      </c>
      <c r="D1452" t="s">
        <v>581</v>
      </c>
      <c r="E1452" t="s">
        <v>546</v>
      </c>
      <c r="F1452" t="s">
        <v>5651</v>
      </c>
      <c r="G1452" t="s">
        <v>5749</v>
      </c>
      <c r="H1452" s="9">
        <v>206675</v>
      </c>
      <c r="J1452" t="s">
        <v>42</v>
      </c>
      <c r="K1452" t="s">
        <v>30</v>
      </c>
      <c r="L1452" t="s">
        <v>161</v>
      </c>
      <c r="M1452" t="s">
        <v>29</v>
      </c>
      <c r="N1452" t="s">
        <v>29</v>
      </c>
      <c r="O1452" t="s">
        <v>29</v>
      </c>
      <c r="P1452" t="s">
        <v>30</v>
      </c>
      <c r="Q1452" t="s">
        <v>30</v>
      </c>
      <c r="R1452" t="s">
        <v>30</v>
      </c>
      <c r="S1452" t="s">
        <v>30</v>
      </c>
      <c r="T1452" t="s">
        <v>30</v>
      </c>
      <c r="U1452" t="s">
        <v>30</v>
      </c>
      <c r="V1452" t="s">
        <v>30</v>
      </c>
      <c r="W1452" t="s">
        <v>40</v>
      </c>
      <c r="X1452" t="s">
        <v>29</v>
      </c>
      <c r="Y1452" t="s">
        <v>29</v>
      </c>
      <c r="Z1452" t="s">
        <v>29</v>
      </c>
      <c r="AA1452" t="s">
        <v>29</v>
      </c>
      <c r="AB1452" t="s">
        <v>32</v>
      </c>
    </row>
    <row r="1453" spans="1:28" outlineLevel="1" x14ac:dyDescent="0.45">
      <c r="A1453">
        <v>3706679005</v>
      </c>
      <c r="B1453" s="1">
        <v>44335</v>
      </c>
      <c r="C1453" t="s">
        <v>1814</v>
      </c>
      <c r="D1453" t="s">
        <v>1815</v>
      </c>
      <c r="E1453" t="s">
        <v>546</v>
      </c>
      <c r="F1453" t="s">
        <v>5651</v>
      </c>
      <c r="G1453" t="s">
        <v>5740</v>
      </c>
      <c r="H1453" s="9">
        <v>180590.62</v>
      </c>
      <c r="J1453" t="s">
        <v>28</v>
      </c>
      <c r="K1453" t="s">
        <v>30</v>
      </c>
      <c r="L1453" t="s">
        <v>161</v>
      </c>
      <c r="M1453" t="s">
        <v>29</v>
      </c>
      <c r="N1453" t="s">
        <v>30</v>
      </c>
      <c r="O1453" t="s">
        <v>29</v>
      </c>
      <c r="P1453" t="s">
        <v>30</v>
      </c>
      <c r="Q1453" t="s">
        <v>30</v>
      </c>
      <c r="R1453" t="s">
        <v>30</v>
      </c>
      <c r="S1453" t="s">
        <v>30</v>
      </c>
      <c r="T1453" t="s">
        <v>30</v>
      </c>
      <c r="U1453" t="s">
        <v>30</v>
      </c>
      <c r="V1453" t="s">
        <v>30</v>
      </c>
      <c r="W1453" t="s">
        <v>33</v>
      </c>
      <c r="X1453" t="s">
        <v>29</v>
      </c>
      <c r="Y1453" t="s">
        <v>30</v>
      </c>
      <c r="Z1453" t="s">
        <v>29</v>
      </c>
      <c r="AA1453" t="s">
        <v>29</v>
      </c>
      <c r="AB1453" t="s">
        <v>32</v>
      </c>
    </row>
    <row r="1454" spans="1:28" outlineLevel="1" x14ac:dyDescent="0.45">
      <c r="A1454">
        <v>2745249003</v>
      </c>
      <c r="B1454" s="1">
        <v>44334</v>
      </c>
      <c r="C1454" t="s">
        <v>1541</v>
      </c>
      <c r="D1454" t="s">
        <v>1542</v>
      </c>
      <c r="E1454" t="s">
        <v>546</v>
      </c>
      <c r="F1454" t="s">
        <v>5651</v>
      </c>
      <c r="G1454" t="s">
        <v>5749</v>
      </c>
      <c r="H1454" s="9">
        <v>149033</v>
      </c>
      <c r="J1454" t="s">
        <v>42</v>
      </c>
      <c r="K1454" t="s">
        <v>29</v>
      </c>
      <c r="L1454" t="s">
        <v>161</v>
      </c>
      <c r="M1454" t="s">
        <v>30</v>
      </c>
      <c r="N1454" t="s">
        <v>30</v>
      </c>
      <c r="O1454" t="s">
        <v>30</v>
      </c>
      <c r="P1454" t="s">
        <v>30</v>
      </c>
      <c r="Q1454" t="s">
        <v>30</v>
      </c>
      <c r="R1454" t="s">
        <v>30</v>
      </c>
      <c r="S1454" t="s">
        <v>30</v>
      </c>
      <c r="T1454" t="s">
        <v>30</v>
      </c>
      <c r="U1454" t="s">
        <v>30</v>
      </c>
      <c r="V1454" t="s">
        <v>30</v>
      </c>
      <c r="W1454" t="s">
        <v>31</v>
      </c>
      <c r="X1454" t="s">
        <v>29</v>
      </c>
      <c r="Y1454" t="s">
        <v>29</v>
      </c>
      <c r="Z1454" t="s">
        <v>29</v>
      </c>
      <c r="AA1454" t="s">
        <v>30</v>
      </c>
      <c r="AB1454" t="s">
        <v>32</v>
      </c>
    </row>
    <row r="1455" spans="1:28" outlineLevel="1" x14ac:dyDescent="0.45">
      <c r="A1455">
        <v>2371399007</v>
      </c>
      <c r="B1455" s="1">
        <v>44331</v>
      </c>
      <c r="C1455" t="s">
        <v>1038</v>
      </c>
      <c r="D1455" t="s">
        <v>1039</v>
      </c>
      <c r="E1455" t="s">
        <v>546</v>
      </c>
      <c r="F1455" t="s">
        <v>5651</v>
      </c>
      <c r="G1455" t="s">
        <v>5740</v>
      </c>
      <c r="H1455" s="9">
        <v>143400.5</v>
      </c>
      <c r="J1455" t="s">
        <v>28</v>
      </c>
      <c r="K1455" t="s">
        <v>29</v>
      </c>
      <c r="L1455" t="s">
        <v>161</v>
      </c>
      <c r="M1455" t="s">
        <v>29</v>
      </c>
      <c r="N1455" t="s">
        <v>29</v>
      </c>
      <c r="O1455" t="s">
        <v>29</v>
      </c>
      <c r="P1455" t="s">
        <v>30</v>
      </c>
      <c r="Q1455" t="s">
        <v>30</v>
      </c>
      <c r="R1455" t="s">
        <v>30</v>
      </c>
      <c r="S1455" t="s">
        <v>30</v>
      </c>
      <c r="T1455" t="s">
        <v>30</v>
      </c>
      <c r="U1455" t="s">
        <v>30</v>
      </c>
      <c r="V1455" t="s">
        <v>30</v>
      </c>
      <c r="W1455" t="s">
        <v>31</v>
      </c>
      <c r="X1455" t="s">
        <v>29</v>
      </c>
      <c r="Y1455" t="s">
        <v>30</v>
      </c>
      <c r="Z1455" t="s">
        <v>29</v>
      </c>
      <c r="AA1455" t="s">
        <v>29</v>
      </c>
      <c r="AB1455" t="s">
        <v>32</v>
      </c>
    </row>
    <row r="1456" spans="1:28" outlineLevel="1" x14ac:dyDescent="0.45">
      <c r="A1456">
        <v>9905959006</v>
      </c>
      <c r="B1456" s="1">
        <v>44351</v>
      </c>
      <c r="C1456" t="s">
        <v>5376</v>
      </c>
      <c r="D1456" t="s">
        <v>5377</v>
      </c>
      <c r="E1456" t="s">
        <v>546</v>
      </c>
      <c r="F1456" t="s">
        <v>5651</v>
      </c>
      <c r="G1456" t="s">
        <v>5740</v>
      </c>
      <c r="H1456" s="9">
        <v>141731.5</v>
      </c>
      <c r="I1456" t="s">
        <v>3628</v>
      </c>
      <c r="J1456" t="s">
        <v>28</v>
      </c>
      <c r="K1456" t="s">
        <v>30</v>
      </c>
      <c r="L1456" t="s">
        <v>161</v>
      </c>
      <c r="M1456" t="s">
        <v>29</v>
      </c>
      <c r="N1456" t="s">
        <v>30</v>
      </c>
      <c r="O1456" t="s">
        <v>29</v>
      </c>
      <c r="P1456" t="s">
        <v>30</v>
      </c>
      <c r="Q1456" t="s">
        <v>30</v>
      </c>
      <c r="R1456" t="s">
        <v>30</v>
      </c>
      <c r="S1456" t="s">
        <v>30</v>
      </c>
      <c r="T1456" t="s">
        <v>30</v>
      </c>
      <c r="U1456" t="s">
        <v>30</v>
      </c>
      <c r="V1456" t="s">
        <v>30</v>
      </c>
      <c r="W1456" t="s">
        <v>31</v>
      </c>
      <c r="X1456" t="s">
        <v>29</v>
      </c>
      <c r="Y1456" t="s">
        <v>29</v>
      </c>
      <c r="Z1456" t="s">
        <v>29</v>
      </c>
      <c r="AA1456" t="s">
        <v>29</v>
      </c>
      <c r="AB1456" t="s">
        <v>32</v>
      </c>
    </row>
    <row r="1457" spans="1:28" outlineLevel="1" x14ac:dyDescent="0.45">
      <c r="A1457">
        <v>7652398903</v>
      </c>
      <c r="B1457" s="1">
        <v>44323</v>
      </c>
      <c r="C1457" t="s">
        <v>3717</v>
      </c>
      <c r="D1457" t="s">
        <v>3718</v>
      </c>
      <c r="E1457" t="s">
        <v>546</v>
      </c>
      <c r="F1457" t="s">
        <v>5651</v>
      </c>
      <c r="G1457" t="s">
        <v>5740</v>
      </c>
      <c r="H1457" s="9">
        <v>133572</v>
      </c>
      <c r="J1457" t="s">
        <v>28</v>
      </c>
      <c r="K1457" t="s">
        <v>29</v>
      </c>
      <c r="L1457" t="s">
        <v>161</v>
      </c>
      <c r="M1457" t="s">
        <v>29</v>
      </c>
      <c r="N1457" t="s">
        <v>30</v>
      </c>
      <c r="O1457" t="s">
        <v>30</v>
      </c>
      <c r="P1457" t="s">
        <v>30</v>
      </c>
      <c r="Q1457" t="s">
        <v>30</v>
      </c>
      <c r="R1457" t="s">
        <v>30</v>
      </c>
      <c r="S1457" t="s">
        <v>30</v>
      </c>
      <c r="T1457" t="s">
        <v>30</v>
      </c>
      <c r="U1457" t="s">
        <v>30</v>
      </c>
      <c r="V1457" t="s">
        <v>30</v>
      </c>
      <c r="W1457" t="s">
        <v>33</v>
      </c>
      <c r="X1457" t="s">
        <v>29</v>
      </c>
      <c r="Y1457" t="s">
        <v>30</v>
      </c>
      <c r="Z1457" t="s">
        <v>29</v>
      </c>
      <c r="AA1457" t="s">
        <v>29</v>
      </c>
      <c r="AB1457" t="s">
        <v>32</v>
      </c>
    </row>
    <row r="1458" spans="1:28" outlineLevel="1" x14ac:dyDescent="0.45">
      <c r="A1458">
        <v>2218929004</v>
      </c>
      <c r="B1458" s="1">
        <v>44330</v>
      </c>
      <c r="C1458" t="s">
        <v>646</v>
      </c>
      <c r="D1458" t="s">
        <v>647</v>
      </c>
      <c r="E1458" t="s">
        <v>546</v>
      </c>
      <c r="F1458" t="s">
        <v>5651</v>
      </c>
      <c r="G1458" t="s">
        <v>5740</v>
      </c>
      <c r="H1458" s="9">
        <v>117249</v>
      </c>
      <c r="J1458" t="s">
        <v>28</v>
      </c>
      <c r="K1458" t="s">
        <v>29</v>
      </c>
      <c r="L1458" t="s">
        <v>161</v>
      </c>
      <c r="M1458" t="s">
        <v>29</v>
      </c>
      <c r="N1458" t="s">
        <v>30</v>
      </c>
      <c r="O1458" t="s">
        <v>29</v>
      </c>
      <c r="P1458" t="s">
        <v>30</v>
      </c>
      <c r="Q1458" t="s">
        <v>29</v>
      </c>
      <c r="R1458" t="s">
        <v>30</v>
      </c>
      <c r="S1458" t="s">
        <v>29</v>
      </c>
      <c r="T1458" t="s">
        <v>30</v>
      </c>
      <c r="U1458" t="s">
        <v>30</v>
      </c>
      <c r="V1458" t="s">
        <v>30</v>
      </c>
      <c r="W1458" t="s">
        <v>40</v>
      </c>
      <c r="X1458" t="s">
        <v>29</v>
      </c>
      <c r="Y1458" t="s">
        <v>29</v>
      </c>
      <c r="Z1458" t="s">
        <v>29</v>
      </c>
      <c r="AA1458" t="s">
        <v>30</v>
      </c>
      <c r="AB1458" t="s">
        <v>32</v>
      </c>
    </row>
    <row r="1459" spans="1:28" outlineLevel="1" x14ac:dyDescent="0.45">
      <c r="A1459">
        <v>2710819008</v>
      </c>
      <c r="B1459" s="1">
        <v>44334</v>
      </c>
      <c r="C1459" t="s">
        <v>1376</v>
      </c>
      <c r="D1459" t="s">
        <v>1377</v>
      </c>
      <c r="E1459" t="s">
        <v>546</v>
      </c>
      <c r="F1459" t="s">
        <v>5651</v>
      </c>
      <c r="G1459" t="s">
        <v>5740</v>
      </c>
      <c r="H1459" s="9">
        <v>115212</v>
      </c>
      <c r="J1459" t="s">
        <v>28</v>
      </c>
      <c r="K1459" t="s">
        <v>29</v>
      </c>
      <c r="L1459" t="s">
        <v>161</v>
      </c>
      <c r="M1459" t="s">
        <v>29</v>
      </c>
      <c r="N1459" t="s">
        <v>30</v>
      </c>
      <c r="O1459" t="s">
        <v>29</v>
      </c>
      <c r="P1459" t="s">
        <v>30</v>
      </c>
      <c r="Q1459" t="s">
        <v>29</v>
      </c>
      <c r="R1459" t="s">
        <v>30</v>
      </c>
      <c r="S1459" t="s">
        <v>30</v>
      </c>
      <c r="T1459" t="s">
        <v>30</v>
      </c>
      <c r="U1459" t="s">
        <v>30</v>
      </c>
      <c r="V1459" t="s">
        <v>30</v>
      </c>
      <c r="W1459" t="s">
        <v>31</v>
      </c>
      <c r="X1459" t="s">
        <v>29</v>
      </c>
      <c r="Y1459" t="s">
        <v>29</v>
      </c>
      <c r="Z1459" t="s">
        <v>30</v>
      </c>
      <c r="AA1459" t="s">
        <v>29</v>
      </c>
      <c r="AB1459" t="s">
        <v>32</v>
      </c>
    </row>
    <row r="1460" spans="1:28" outlineLevel="1" x14ac:dyDescent="0.45">
      <c r="A1460">
        <v>3718279000</v>
      </c>
      <c r="B1460" s="1">
        <v>44335</v>
      </c>
      <c r="C1460" t="s">
        <v>1882</v>
      </c>
      <c r="D1460" t="s">
        <v>1883</v>
      </c>
      <c r="E1460" t="s">
        <v>546</v>
      </c>
      <c r="F1460" t="s">
        <v>5651</v>
      </c>
      <c r="G1460" t="s">
        <v>5749</v>
      </c>
      <c r="H1460" s="9">
        <v>96665</v>
      </c>
      <c r="J1460" t="s">
        <v>42</v>
      </c>
      <c r="K1460" t="s">
        <v>30</v>
      </c>
      <c r="L1460" t="s">
        <v>161</v>
      </c>
      <c r="M1460" t="s">
        <v>29</v>
      </c>
      <c r="N1460" t="s">
        <v>30</v>
      </c>
      <c r="O1460" t="s">
        <v>30</v>
      </c>
      <c r="P1460" t="s">
        <v>30</v>
      </c>
      <c r="Q1460" t="s">
        <v>30</v>
      </c>
      <c r="R1460" t="s">
        <v>30</v>
      </c>
      <c r="S1460" t="s">
        <v>30</v>
      </c>
      <c r="T1460" t="s">
        <v>30</v>
      </c>
      <c r="U1460" t="s">
        <v>30</v>
      </c>
      <c r="V1460" t="s">
        <v>30</v>
      </c>
      <c r="W1460" t="s">
        <v>60</v>
      </c>
      <c r="X1460" t="s">
        <v>29</v>
      </c>
      <c r="Y1460" t="s">
        <v>30</v>
      </c>
      <c r="Z1460" t="s">
        <v>29</v>
      </c>
      <c r="AA1460" t="s">
        <v>29</v>
      </c>
      <c r="AB1460" t="s">
        <v>32</v>
      </c>
    </row>
    <row r="1461" spans="1:28" outlineLevel="1" x14ac:dyDescent="0.45">
      <c r="A1461">
        <v>9882899008</v>
      </c>
      <c r="B1461" s="1">
        <v>44351</v>
      </c>
      <c r="C1461" t="s">
        <v>5252</v>
      </c>
      <c r="D1461" t="s">
        <v>5253</v>
      </c>
      <c r="E1461" t="s">
        <v>546</v>
      </c>
      <c r="F1461" t="s">
        <v>5651</v>
      </c>
      <c r="G1461" t="s">
        <v>5740</v>
      </c>
      <c r="H1461" s="9">
        <v>96643.45</v>
      </c>
      <c r="J1461" t="s">
        <v>28</v>
      </c>
      <c r="K1461" t="s">
        <v>29</v>
      </c>
      <c r="L1461" t="s">
        <v>161</v>
      </c>
      <c r="M1461" t="s">
        <v>29</v>
      </c>
      <c r="N1461" t="s">
        <v>30</v>
      </c>
      <c r="O1461" t="s">
        <v>29</v>
      </c>
      <c r="P1461" t="s">
        <v>30</v>
      </c>
      <c r="Q1461" t="s">
        <v>30</v>
      </c>
      <c r="R1461" t="s">
        <v>30</v>
      </c>
      <c r="S1461" t="s">
        <v>30</v>
      </c>
      <c r="T1461" t="s">
        <v>30</v>
      </c>
      <c r="U1461" t="s">
        <v>30</v>
      </c>
      <c r="V1461" t="s">
        <v>30</v>
      </c>
      <c r="W1461" t="s">
        <v>40</v>
      </c>
      <c r="X1461" t="s">
        <v>29</v>
      </c>
      <c r="Y1461" t="s">
        <v>29</v>
      </c>
      <c r="Z1461" t="s">
        <v>29</v>
      </c>
      <c r="AA1461" t="s">
        <v>29</v>
      </c>
      <c r="AB1461" t="s">
        <v>32</v>
      </c>
    </row>
    <row r="1462" spans="1:28" outlineLevel="1" x14ac:dyDescent="0.45">
      <c r="A1462">
        <v>2350469005</v>
      </c>
      <c r="B1462" s="1">
        <v>44331</v>
      </c>
      <c r="C1462" t="s">
        <v>929</v>
      </c>
      <c r="D1462" t="s">
        <v>930</v>
      </c>
      <c r="E1462" t="s">
        <v>546</v>
      </c>
      <c r="F1462" t="s">
        <v>5651</v>
      </c>
      <c r="G1462" t="s">
        <v>5809</v>
      </c>
      <c r="H1462" s="9">
        <v>95929</v>
      </c>
      <c r="J1462" t="s">
        <v>28</v>
      </c>
      <c r="K1462" t="s">
        <v>30</v>
      </c>
      <c r="L1462" t="s">
        <v>161</v>
      </c>
      <c r="M1462" t="s">
        <v>29</v>
      </c>
      <c r="N1462" t="s">
        <v>29</v>
      </c>
      <c r="O1462" t="s">
        <v>29</v>
      </c>
      <c r="P1462" t="s">
        <v>30</v>
      </c>
      <c r="Q1462" t="s">
        <v>29</v>
      </c>
      <c r="R1462" t="s">
        <v>30</v>
      </c>
      <c r="S1462" t="s">
        <v>30</v>
      </c>
      <c r="T1462" t="s">
        <v>30</v>
      </c>
      <c r="U1462" t="s">
        <v>29</v>
      </c>
      <c r="V1462" t="s">
        <v>30</v>
      </c>
      <c r="W1462" t="s">
        <v>40</v>
      </c>
      <c r="X1462" t="s">
        <v>29</v>
      </c>
      <c r="Y1462" t="s">
        <v>30</v>
      </c>
      <c r="Z1462" t="s">
        <v>29</v>
      </c>
      <c r="AA1462" t="s">
        <v>29</v>
      </c>
      <c r="AB1462" t="s">
        <v>32</v>
      </c>
    </row>
    <row r="1463" spans="1:28" outlineLevel="1" x14ac:dyDescent="0.45">
      <c r="A1463">
        <v>9899929000</v>
      </c>
      <c r="B1463" s="1">
        <v>44351</v>
      </c>
      <c r="C1463" t="s">
        <v>5338</v>
      </c>
      <c r="D1463" t="s">
        <v>5339</v>
      </c>
      <c r="E1463" t="s">
        <v>546</v>
      </c>
      <c r="F1463" t="s">
        <v>5651</v>
      </c>
      <c r="G1463" t="s">
        <v>5740</v>
      </c>
      <c r="H1463" s="9">
        <v>95590.81</v>
      </c>
      <c r="J1463" t="s">
        <v>28</v>
      </c>
      <c r="K1463" t="s">
        <v>29</v>
      </c>
      <c r="L1463" t="s">
        <v>161</v>
      </c>
      <c r="M1463" t="s">
        <v>29</v>
      </c>
      <c r="N1463" t="s">
        <v>29</v>
      </c>
      <c r="O1463" t="s">
        <v>29</v>
      </c>
      <c r="P1463" t="s">
        <v>30</v>
      </c>
      <c r="Q1463" t="s">
        <v>29</v>
      </c>
      <c r="R1463" t="s">
        <v>30</v>
      </c>
      <c r="S1463" t="s">
        <v>30</v>
      </c>
      <c r="T1463" t="s">
        <v>30</v>
      </c>
      <c r="U1463" t="s">
        <v>30</v>
      </c>
      <c r="V1463" t="s">
        <v>30</v>
      </c>
      <c r="W1463" t="s">
        <v>31</v>
      </c>
      <c r="X1463" t="s">
        <v>29</v>
      </c>
      <c r="Y1463" t="s">
        <v>29</v>
      </c>
      <c r="Z1463" t="s">
        <v>29</v>
      </c>
      <c r="AA1463" t="s">
        <v>29</v>
      </c>
      <c r="AB1463" t="s">
        <v>164</v>
      </c>
    </row>
    <row r="1464" spans="1:28" outlineLevel="1" x14ac:dyDescent="0.45">
      <c r="A1464">
        <v>8849379009</v>
      </c>
      <c r="B1464" s="1">
        <v>44345</v>
      </c>
      <c r="C1464" t="s">
        <v>4489</v>
      </c>
      <c r="D1464" t="s">
        <v>4490</v>
      </c>
      <c r="E1464" t="s">
        <v>546</v>
      </c>
      <c r="F1464" t="s">
        <v>5651</v>
      </c>
      <c r="G1464" t="s">
        <v>5749</v>
      </c>
      <c r="H1464" s="9">
        <v>83089.5</v>
      </c>
      <c r="J1464" t="s">
        <v>42</v>
      </c>
      <c r="K1464" t="s">
        <v>29</v>
      </c>
      <c r="L1464" t="s">
        <v>161</v>
      </c>
      <c r="M1464" t="s">
        <v>29</v>
      </c>
      <c r="N1464" t="s">
        <v>30</v>
      </c>
      <c r="O1464" t="s">
        <v>30</v>
      </c>
      <c r="P1464" t="s">
        <v>30</v>
      </c>
      <c r="Q1464" t="s">
        <v>30</v>
      </c>
      <c r="R1464" t="s">
        <v>30</v>
      </c>
      <c r="S1464" t="s">
        <v>30</v>
      </c>
      <c r="T1464" t="s">
        <v>30</v>
      </c>
      <c r="U1464" t="s">
        <v>30</v>
      </c>
      <c r="V1464" t="s">
        <v>30</v>
      </c>
      <c r="W1464" t="s">
        <v>31</v>
      </c>
      <c r="X1464" t="s">
        <v>29</v>
      </c>
      <c r="Y1464" t="s">
        <v>29</v>
      </c>
      <c r="Z1464" t="s">
        <v>29</v>
      </c>
      <c r="AA1464" t="s">
        <v>29</v>
      </c>
      <c r="AB1464" t="s">
        <v>43</v>
      </c>
    </row>
    <row r="1465" spans="1:28" outlineLevel="1" x14ac:dyDescent="0.45">
      <c r="A1465">
        <v>2746429000</v>
      </c>
      <c r="B1465" s="1">
        <v>44334</v>
      </c>
      <c r="C1465" t="s">
        <v>1546</v>
      </c>
      <c r="D1465" t="s">
        <v>1547</v>
      </c>
      <c r="E1465" t="s">
        <v>546</v>
      </c>
      <c r="F1465" t="s">
        <v>5651</v>
      </c>
      <c r="G1465" t="s">
        <v>5740</v>
      </c>
      <c r="H1465" s="9">
        <v>65242.01</v>
      </c>
      <c r="J1465" t="s">
        <v>28</v>
      </c>
      <c r="K1465" t="s">
        <v>29</v>
      </c>
      <c r="L1465" t="s">
        <v>161</v>
      </c>
      <c r="M1465" t="s">
        <v>29</v>
      </c>
      <c r="N1465" t="s">
        <v>30</v>
      </c>
      <c r="O1465" t="s">
        <v>29</v>
      </c>
      <c r="P1465" t="s">
        <v>30</v>
      </c>
      <c r="Q1465" t="s">
        <v>29</v>
      </c>
      <c r="R1465" t="s">
        <v>30</v>
      </c>
      <c r="S1465" t="s">
        <v>30</v>
      </c>
      <c r="T1465" t="s">
        <v>30</v>
      </c>
      <c r="U1465" t="s">
        <v>30</v>
      </c>
      <c r="V1465" t="s">
        <v>30</v>
      </c>
      <c r="W1465" t="s">
        <v>40</v>
      </c>
      <c r="X1465" t="s">
        <v>29</v>
      </c>
      <c r="Y1465" t="s">
        <v>29</v>
      </c>
      <c r="Z1465" t="s">
        <v>29</v>
      </c>
      <c r="AA1465" t="s">
        <v>30</v>
      </c>
      <c r="AB1465" t="s">
        <v>32</v>
      </c>
    </row>
    <row r="1466" spans="1:28" outlineLevel="1" x14ac:dyDescent="0.45">
      <c r="A1466">
        <v>7870458906</v>
      </c>
      <c r="B1466" s="1">
        <v>44327</v>
      </c>
      <c r="C1466" t="s">
        <v>3852</v>
      </c>
      <c r="D1466" t="s">
        <v>3853</v>
      </c>
      <c r="E1466" t="s">
        <v>546</v>
      </c>
      <c r="F1466" t="s">
        <v>5651</v>
      </c>
      <c r="G1466" t="s">
        <v>5740</v>
      </c>
      <c r="H1466" s="9">
        <v>54709.14</v>
      </c>
      <c r="J1466" t="s">
        <v>28</v>
      </c>
      <c r="K1466" t="s">
        <v>29</v>
      </c>
      <c r="L1466" t="s">
        <v>161</v>
      </c>
      <c r="M1466" t="s">
        <v>30</v>
      </c>
      <c r="N1466" t="s">
        <v>30</v>
      </c>
      <c r="O1466" t="s">
        <v>30</v>
      </c>
      <c r="P1466" t="s">
        <v>30</v>
      </c>
      <c r="Q1466" t="s">
        <v>30</v>
      </c>
      <c r="R1466" t="s">
        <v>30</v>
      </c>
      <c r="S1466" t="s">
        <v>30</v>
      </c>
      <c r="T1466" t="s">
        <v>30</v>
      </c>
      <c r="U1466" t="s">
        <v>30</v>
      </c>
      <c r="V1466" t="s">
        <v>30</v>
      </c>
      <c r="W1466" t="s">
        <v>40</v>
      </c>
      <c r="X1466" t="s">
        <v>29</v>
      </c>
      <c r="Y1466" t="s">
        <v>30</v>
      </c>
      <c r="Z1466" t="s">
        <v>29</v>
      </c>
      <c r="AA1466" t="s">
        <v>29</v>
      </c>
      <c r="AB1466" t="s">
        <v>32</v>
      </c>
    </row>
    <row r="1467" spans="1:28" outlineLevel="1" x14ac:dyDescent="0.45">
      <c r="A1467">
        <v>7616478906</v>
      </c>
      <c r="B1467" s="1">
        <v>44323</v>
      </c>
      <c r="C1467" t="s">
        <v>3499</v>
      </c>
      <c r="D1467" t="s">
        <v>3500</v>
      </c>
      <c r="E1467" t="s">
        <v>546</v>
      </c>
      <c r="F1467" t="s">
        <v>5651</v>
      </c>
      <c r="G1467" t="s">
        <v>5749</v>
      </c>
      <c r="H1467" s="9">
        <v>53130.04</v>
      </c>
      <c r="J1467" t="s">
        <v>42</v>
      </c>
      <c r="K1467" t="s">
        <v>30</v>
      </c>
      <c r="L1467" t="s">
        <v>161</v>
      </c>
      <c r="M1467" t="s">
        <v>29</v>
      </c>
      <c r="N1467" t="s">
        <v>30</v>
      </c>
      <c r="O1467" t="s">
        <v>30</v>
      </c>
      <c r="P1467" t="s">
        <v>30</v>
      </c>
      <c r="Q1467" t="s">
        <v>30</v>
      </c>
      <c r="R1467" t="s">
        <v>30</v>
      </c>
      <c r="S1467" t="s">
        <v>30</v>
      </c>
      <c r="T1467" t="s">
        <v>30</v>
      </c>
      <c r="U1467" t="s">
        <v>30</v>
      </c>
      <c r="V1467" t="s">
        <v>30</v>
      </c>
      <c r="W1467" t="s">
        <v>60</v>
      </c>
      <c r="X1467" t="s">
        <v>29</v>
      </c>
      <c r="Y1467" t="s">
        <v>30</v>
      </c>
      <c r="Z1467" t="s">
        <v>29</v>
      </c>
      <c r="AA1467" t="s">
        <v>29</v>
      </c>
      <c r="AB1467" t="s">
        <v>73</v>
      </c>
    </row>
    <row r="1468" spans="1:28" outlineLevel="1" x14ac:dyDescent="0.45">
      <c r="A1468">
        <v>8609829003</v>
      </c>
      <c r="B1468" s="1">
        <v>44343</v>
      </c>
      <c r="C1468" t="s">
        <v>4291</v>
      </c>
      <c r="D1468" t="s">
        <v>4292</v>
      </c>
      <c r="E1468" t="s">
        <v>546</v>
      </c>
      <c r="F1468" t="s">
        <v>5651</v>
      </c>
      <c r="G1468" t="s">
        <v>5749</v>
      </c>
      <c r="H1468" s="9">
        <v>33449.69</v>
      </c>
      <c r="J1468" t="s">
        <v>42</v>
      </c>
      <c r="K1468" t="s">
        <v>29</v>
      </c>
      <c r="L1468" t="s">
        <v>161</v>
      </c>
      <c r="M1468" t="s">
        <v>29</v>
      </c>
      <c r="N1468" t="s">
        <v>29</v>
      </c>
      <c r="O1468" t="s">
        <v>29</v>
      </c>
      <c r="P1468" t="s">
        <v>29</v>
      </c>
      <c r="Q1468" t="s">
        <v>29</v>
      </c>
      <c r="R1468" t="s">
        <v>29</v>
      </c>
      <c r="S1468" t="s">
        <v>30</v>
      </c>
      <c r="T1468" t="s">
        <v>29</v>
      </c>
      <c r="U1468" t="s">
        <v>29</v>
      </c>
      <c r="V1468" t="s">
        <v>29</v>
      </c>
      <c r="W1468" t="s">
        <v>31</v>
      </c>
      <c r="X1468" t="s">
        <v>29</v>
      </c>
      <c r="Y1468" t="s">
        <v>29</v>
      </c>
      <c r="Z1468" t="s">
        <v>29</v>
      </c>
      <c r="AA1468" t="s">
        <v>30</v>
      </c>
      <c r="AB1468" t="s">
        <v>32</v>
      </c>
    </row>
    <row r="1469" spans="1:28" outlineLevel="1" x14ac:dyDescent="0.45">
      <c r="A1469">
        <v>8613619002</v>
      </c>
      <c r="B1469" s="1">
        <v>44343</v>
      </c>
      <c r="C1469" t="s">
        <v>4320</v>
      </c>
      <c r="D1469" t="s">
        <v>4321</v>
      </c>
      <c r="E1469" t="s">
        <v>546</v>
      </c>
      <c r="F1469" t="s">
        <v>5651</v>
      </c>
      <c r="G1469" t="s">
        <v>5740</v>
      </c>
      <c r="H1469" s="9">
        <v>30033.38</v>
      </c>
      <c r="J1469" t="s">
        <v>28</v>
      </c>
      <c r="K1469" t="s">
        <v>29</v>
      </c>
      <c r="L1469" t="s">
        <v>161</v>
      </c>
      <c r="M1469" t="s">
        <v>29</v>
      </c>
      <c r="N1469" t="s">
        <v>30</v>
      </c>
      <c r="O1469" t="s">
        <v>30</v>
      </c>
      <c r="P1469" t="s">
        <v>30</v>
      </c>
      <c r="Q1469" t="s">
        <v>30</v>
      </c>
      <c r="R1469" t="s">
        <v>30</v>
      </c>
      <c r="S1469" t="s">
        <v>30</v>
      </c>
      <c r="T1469" t="s">
        <v>30</v>
      </c>
      <c r="U1469" t="s">
        <v>30</v>
      </c>
      <c r="V1469" t="s">
        <v>30</v>
      </c>
      <c r="W1469" t="s">
        <v>37</v>
      </c>
      <c r="X1469" t="s">
        <v>29</v>
      </c>
      <c r="Y1469" t="s">
        <v>29</v>
      </c>
      <c r="Z1469" t="s">
        <v>29</v>
      </c>
      <c r="AA1469" t="s">
        <v>30</v>
      </c>
      <c r="AB1469" t="s">
        <v>32</v>
      </c>
    </row>
    <row r="1470" spans="1:28" outlineLevel="1" x14ac:dyDescent="0.45">
      <c r="A1470">
        <v>7871748901</v>
      </c>
      <c r="B1470" s="1">
        <v>44327</v>
      </c>
      <c r="C1470" t="s">
        <v>3856</v>
      </c>
      <c r="D1470" t="s">
        <v>3857</v>
      </c>
      <c r="E1470" t="s">
        <v>546</v>
      </c>
      <c r="F1470" t="s">
        <v>5651</v>
      </c>
      <c r="G1470" t="s">
        <v>5740</v>
      </c>
      <c r="H1470" s="9">
        <v>25495.45</v>
      </c>
      <c r="J1470" t="s">
        <v>28</v>
      </c>
      <c r="K1470" t="s">
        <v>29</v>
      </c>
      <c r="L1470" t="s">
        <v>161</v>
      </c>
      <c r="M1470" t="s">
        <v>30</v>
      </c>
      <c r="N1470" t="s">
        <v>30</v>
      </c>
      <c r="O1470" t="s">
        <v>30</v>
      </c>
      <c r="P1470" t="s">
        <v>30</v>
      </c>
      <c r="Q1470" t="s">
        <v>30</v>
      </c>
      <c r="R1470" t="s">
        <v>30</v>
      </c>
      <c r="S1470" t="s">
        <v>30</v>
      </c>
      <c r="T1470" t="s">
        <v>30</v>
      </c>
      <c r="U1470" t="s">
        <v>30</v>
      </c>
      <c r="V1470" t="s">
        <v>30</v>
      </c>
      <c r="W1470" t="s">
        <v>40</v>
      </c>
      <c r="X1470" t="s">
        <v>29</v>
      </c>
      <c r="Y1470" t="s">
        <v>30</v>
      </c>
      <c r="Z1470" t="s">
        <v>29</v>
      </c>
      <c r="AA1470" t="s">
        <v>29</v>
      </c>
      <c r="AB1470" t="s">
        <v>43</v>
      </c>
    </row>
    <row r="1471" spans="1:28" outlineLevel="1" x14ac:dyDescent="0.45">
      <c r="A1471">
        <v>5219579001</v>
      </c>
      <c r="B1471" s="1">
        <v>44337</v>
      </c>
      <c r="C1471" t="s">
        <v>2161</v>
      </c>
      <c r="D1471" t="s">
        <v>2162</v>
      </c>
      <c r="E1471" t="s">
        <v>546</v>
      </c>
      <c r="F1471" t="s">
        <v>5651</v>
      </c>
      <c r="G1471" t="s">
        <v>5740</v>
      </c>
      <c r="H1471" s="9">
        <v>21020</v>
      </c>
      <c r="J1471" t="s">
        <v>28</v>
      </c>
      <c r="K1471" t="s">
        <v>29</v>
      </c>
      <c r="L1471" t="s">
        <v>161</v>
      </c>
      <c r="M1471" t="s">
        <v>29</v>
      </c>
      <c r="N1471" t="s">
        <v>29</v>
      </c>
      <c r="O1471" t="s">
        <v>29</v>
      </c>
      <c r="P1471" t="s">
        <v>29</v>
      </c>
      <c r="Q1471" t="s">
        <v>30</v>
      </c>
      <c r="R1471" t="s">
        <v>30</v>
      </c>
      <c r="S1471" t="s">
        <v>29</v>
      </c>
      <c r="T1471" t="s">
        <v>30</v>
      </c>
      <c r="U1471" t="s">
        <v>29</v>
      </c>
      <c r="V1471" t="s">
        <v>30</v>
      </c>
      <c r="W1471" t="s">
        <v>60</v>
      </c>
      <c r="X1471" t="s">
        <v>29</v>
      </c>
      <c r="Y1471" t="s">
        <v>30</v>
      </c>
      <c r="Z1471" t="s">
        <v>29</v>
      </c>
      <c r="AA1471" t="s">
        <v>29</v>
      </c>
      <c r="AB1471" t="s">
        <v>32</v>
      </c>
    </row>
    <row r="1472" spans="1:28" outlineLevel="1" x14ac:dyDescent="0.45">
      <c r="A1472">
        <v>2715419005</v>
      </c>
      <c r="B1472" s="1">
        <v>44334</v>
      </c>
      <c r="C1472" t="s">
        <v>1398</v>
      </c>
      <c r="D1472" t="s">
        <v>1399</v>
      </c>
      <c r="E1472" t="s">
        <v>546</v>
      </c>
      <c r="F1472" t="s">
        <v>5651</v>
      </c>
      <c r="G1472" t="s">
        <v>5740</v>
      </c>
      <c r="H1472" s="9">
        <v>20767</v>
      </c>
      <c r="J1472" t="s">
        <v>28</v>
      </c>
      <c r="K1472" t="s">
        <v>29</v>
      </c>
      <c r="L1472" t="s">
        <v>161</v>
      </c>
      <c r="M1472" t="s">
        <v>29</v>
      </c>
      <c r="N1472" t="s">
        <v>29</v>
      </c>
      <c r="O1472" t="s">
        <v>29</v>
      </c>
      <c r="P1472" t="s">
        <v>29</v>
      </c>
      <c r="Q1472" t="s">
        <v>29</v>
      </c>
      <c r="R1472" t="s">
        <v>29</v>
      </c>
      <c r="S1472" t="s">
        <v>30</v>
      </c>
      <c r="T1472" t="s">
        <v>30</v>
      </c>
      <c r="U1472" t="s">
        <v>29</v>
      </c>
      <c r="V1472" t="s">
        <v>30</v>
      </c>
      <c r="W1472" t="s">
        <v>40</v>
      </c>
      <c r="X1472" t="s">
        <v>29</v>
      </c>
      <c r="Y1472" t="s">
        <v>30</v>
      </c>
      <c r="Z1472" t="s">
        <v>29</v>
      </c>
      <c r="AA1472" t="s">
        <v>29</v>
      </c>
      <c r="AB1472" t="s">
        <v>32</v>
      </c>
    </row>
    <row r="1473" spans="1:28" outlineLevel="1" x14ac:dyDescent="0.45">
      <c r="A1473">
        <v>9931119005</v>
      </c>
      <c r="B1473" s="1">
        <v>44351</v>
      </c>
      <c r="C1473" t="s">
        <v>5513</v>
      </c>
      <c r="D1473" t="s">
        <v>5514</v>
      </c>
      <c r="E1473" t="s">
        <v>546</v>
      </c>
      <c r="F1473" t="s">
        <v>5651</v>
      </c>
      <c r="G1473" t="s">
        <v>5740</v>
      </c>
      <c r="H1473" s="9">
        <v>17261</v>
      </c>
      <c r="J1473" t="s">
        <v>28</v>
      </c>
      <c r="K1473" t="s">
        <v>29</v>
      </c>
      <c r="L1473" t="s">
        <v>161</v>
      </c>
      <c r="M1473" t="s">
        <v>29</v>
      </c>
      <c r="N1473" t="s">
        <v>30</v>
      </c>
      <c r="O1473" t="s">
        <v>29</v>
      </c>
      <c r="P1473" t="s">
        <v>30</v>
      </c>
      <c r="Q1473" t="s">
        <v>30</v>
      </c>
      <c r="R1473" t="s">
        <v>30</v>
      </c>
      <c r="S1473" t="s">
        <v>30</v>
      </c>
      <c r="T1473" t="s">
        <v>30</v>
      </c>
      <c r="U1473" t="s">
        <v>30</v>
      </c>
      <c r="V1473" t="s">
        <v>30</v>
      </c>
      <c r="W1473" t="s">
        <v>33</v>
      </c>
      <c r="X1473" t="s">
        <v>29</v>
      </c>
      <c r="Y1473" t="s">
        <v>29</v>
      </c>
      <c r="Z1473" t="s">
        <v>29</v>
      </c>
      <c r="AA1473" t="s">
        <v>29</v>
      </c>
      <c r="AB1473" t="s">
        <v>32</v>
      </c>
    </row>
    <row r="1474" spans="1:28" outlineLevel="1" x14ac:dyDescent="0.45">
      <c r="A1474">
        <v>2757339003</v>
      </c>
      <c r="B1474" s="1">
        <v>44334</v>
      </c>
      <c r="C1474" t="s">
        <v>1593</v>
      </c>
      <c r="D1474" t="s">
        <v>1594</v>
      </c>
      <c r="E1474" t="s">
        <v>1207</v>
      </c>
      <c r="F1474" t="s">
        <v>5651</v>
      </c>
      <c r="G1474" t="s">
        <v>5847</v>
      </c>
      <c r="H1474" s="9">
        <v>1120816.24</v>
      </c>
      <c r="J1474" t="s">
        <v>42</v>
      </c>
      <c r="K1474" t="s">
        <v>29</v>
      </c>
      <c r="L1474" t="s">
        <v>127</v>
      </c>
      <c r="M1474" t="s">
        <v>30</v>
      </c>
      <c r="N1474" t="s">
        <v>30</v>
      </c>
      <c r="O1474" t="s">
        <v>30</v>
      </c>
      <c r="P1474" t="s">
        <v>30</v>
      </c>
      <c r="Q1474" t="s">
        <v>30</v>
      </c>
      <c r="R1474" t="s">
        <v>30</v>
      </c>
      <c r="S1474" t="s">
        <v>30</v>
      </c>
      <c r="T1474" t="s">
        <v>30</v>
      </c>
      <c r="U1474" t="s">
        <v>30</v>
      </c>
      <c r="V1474" t="s">
        <v>30</v>
      </c>
      <c r="W1474" t="s">
        <v>40</v>
      </c>
      <c r="X1474" t="s">
        <v>29</v>
      </c>
      <c r="Y1474" t="s">
        <v>30</v>
      </c>
      <c r="Z1474" t="s">
        <v>29</v>
      </c>
      <c r="AA1474" t="s">
        <v>29</v>
      </c>
      <c r="AB1474" t="s">
        <v>32</v>
      </c>
    </row>
    <row r="1475" spans="1:28" outlineLevel="1" x14ac:dyDescent="0.45">
      <c r="A1475">
        <v>7650868909</v>
      </c>
      <c r="B1475" s="1">
        <v>44323</v>
      </c>
      <c r="C1475" t="s">
        <v>3703</v>
      </c>
      <c r="D1475" t="s">
        <v>3704</v>
      </c>
      <c r="E1475" t="s">
        <v>1207</v>
      </c>
      <c r="F1475" t="s">
        <v>5651</v>
      </c>
      <c r="G1475" t="s">
        <v>5847</v>
      </c>
      <c r="H1475" s="9">
        <v>116839.64</v>
      </c>
      <c r="J1475" t="s">
        <v>42</v>
      </c>
      <c r="K1475" t="s">
        <v>29</v>
      </c>
      <c r="L1475" t="s">
        <v>127</v>
      </c>
      <c r="M1475" t="s">
        <v>30</v>
      </c>
      <c r="N1475" t="s">
        <v>30</v>
      </c>
      <c r="O1475" t="s">
        <v>30</v>
      </c>
      <c r="P1475" t="s">
        <v>30</v>
      </c>
      <c r="Q1475" t="s">
        <v>30</v>
      </c>
      <c r="R1475" t="s">
        <v>30</v>
      </c>
      <c r="S1475" t="s">
        <v>30</v>
      </c>
      <c r="T1475" t="s">
        <v>30</v>
      </c>
      <c r="U1475" t="s">
        <v>30</v>
      </c>
      <c r="V1475" t="s">
        <v>30</v>
      </c>
      <c r="W1475" t="s">
        <v>31</v>
      </c>
      <c r="X1475" t="s">
        <v>29</v>
      </c>
      <c r="Y1475" t="s">
        <v>30</v>
      </c>
      <c r="Z1475" t="s">
        <v>29</v>
      </c>
      <c r="AA1475" t="s">
        <v>29</v>
      </c>
      <c r="AB1475" t="s">
        <v>32</v>
      </c>
    </row>
    <row r="1476" spans="1:28" outlineLevel="1" x14ac:dyDescent="0.45">
      <c r="A1476">
        <v>8886729006</v>
      </c>
      <c r="B1476" s="1">
        <v>44345</v>
      </c>
      <c r="C1476" t="s">
        <v>4714</v>
      </c>
      <c r="D1476" t="s">
        <v>4715</v>
      </c>
      <c r="E1476" t="s">
        <v>1207</v>
      </c>
      <c r="F1476" t="s">
        <v>5651</v>
      </c>
      <c r="G1476" t="s">
        <v>5847</v>
      </c>
      <c r="H1476" s="9">
        <v>72363.350000000006</v>
      </c>
      <c r="J1476" t="s">
        <v>42</v>
      </c>
      <c r="K1476" t="s">
        <v>29</v>
      </c>
      <c r="L1476" t="s">
        <v>127</v>
      </c>
      <c r="M1476" t="s">
        <v>29</v>
      </c>
      <c r="N1476" t="s">
        <v>29</v>
      </c>
      <c r="O1476" t="s">
        <v>29</v>
      </c>
      <c r="P1476" t="s">
        <v>30</v>
      </c>
      <c r="Q1476" t="s">
        <v>30</v>
      </c>
      <c r="R1476" t="s">
        <v>30</v>
      </c>
      <c r="S1476" t="s">
        <v>30</v>
      </c>
      <c r="T1476" t="s">
        <v>30</v>
      </c>
      <c r="U1476" t="s">
        <v>30</v>
      </c>
      <c r="V1476" t="s">
        <v>30</v>
      </c>
      <c r="W1476" t="s">
        <v>31</v>
      </c>
      <c r="X1476" t="s">
        <v>29</v>
      </c>
      <c r="Y1476" t="s">
        <v>29</v>
      </c>
      <c r="Z1476" t="s">
        <v>29</v>
      </c>
      <c r="AA1476" t="s">
        <v>29</v>
      </c>
      <c r="AB1476" t="s">
        <v>32</v>
      </c>
    </row>
    <row r="1477" spans="1:28" outlineLevel="1" x14ac:dyDescent="0.45">
      <c r="A1477">
        <v>2497479002</v>
      </c>
      <c r="B1477" s="1">
        <v>44332</v>
      </c>
      <c r="C1477" t="s">
        <v>1205</v>
      </c>
      <c r="D1477" t="s">
        <v>1206</v>
      </c>
      <c r="E1477" t="s">
        <v>1207</v>
      </c>
      <c r="F1477" t="s">
        <v>5651</v>
      </c>
      <c r="G1477" t="s">
        <v>5847</v>
      </c>
      <c r="H1477" s="9">
        <v>59133.25</v>
      </c>
      <c r="J1477" t="s">
        <v>42</v>
      </c>
      <c r="K1477" t="s">
        <v>29</v>
      </c>
      <c r="L1477" t="s">
        <v>127</v>
      </c>
      <c r="M1477" t="s">
        <v>29</v>
      </c>
      <c r="N1477" t="s">
        <v>29</v>
      </c>
      <c r="O1477" t="s">
        <v>29</v>
      </c>
      <c r="P1477" t="s">
        <v>30</v>
      </c>
      <c r="Q1477" t="s">
        <v>30</v>
      </c>
      <c r="R1477" t="s">
        <v>30</v>
      </c>
      <c r="S1477" t="s">
        <v>30</v>
      </c>
      <c r="T1477" t="s">
        <v>30</v>
      </c>
      <c r="U1477" t="s">
        <v>30</v>
      </c>
      <c r="V1477" t="s">
        <v>30</v>
      </c>
      <c r="W1477" t="s">
        <v>31</v>
      </c>
      <c r="X1477" t="s">
        <v>29</v>
      </c>
      <c r="Y1477" t="s">
        <v>29</v>
      </c>
      <c r="Z1477" t="s">
        <v>29</v>
      </c>
      <c r="AA1477" t="s">
        <v>30</v>
      </c>
      <c r="AB1477" t="s">
        <v>32</v>
      </c>
    </row>
    <row r="1478" spans="1:28" outlineLevel="1" x14ac:dyDescent="0.45">
      <c r="A1478">
        <v>7567539006</v>
      </c>
      <c r="B1478" s="1">
        <v>44341</v>
      </c>
      <c r="C1478" t="s">
        <v>3206</v>
      </c>
      <c r="D1478" t="s">
        <v>3207</v>
      </c>
      <c r="E1478" t="s">
        <v>1207</v>
      </c>
      <c r="F1478" t="s">
        <v>5651</v>
      </c>
      <c r="G1478" t="s">
        <v>5847</v>
      </c>
      <c r="H1478" s="9">
        <v>57009</v>
      </c>
      <c r="J1478" t="s">
        <v>42</v>
      </c>
      <c r="K1478" t="s">
        <v>29</v>
      </c>
      <c r="L1478" t="s">
        <v>127</v>
      </c>
      <c r="M1478" t="s">
        <v>29</v>
      </c>
      <c r="N1478" t="s">
        <v>29</v>
      </c>
      <c r="O1478" t="s">
        <v>29</v>
      </c>
      <c r="P1478" t="s">
        <v>30</v>
      </c>
      <c r="Q1478" t="s">
        <v>29</v>
      </c>
      <c r="R1478" t="s">
        <v>30</v>
      </c>
      <c r="S1478" t="s">
        <v>30</v>
      </c>
      <c r="T1478" t="s">
        <v>30</v>
      </c>
      <c r="U1478" t="s">
        <v>29</v>
      </c>
      <c r="V1478" t="s">
        <v>30</v>
      </c>
      <c r="W1478" t="s">
        <v>31</v>
      </c>
      <c r="X1478" t="s">
        <v>29</v>
      </c>
      <c r="Y1478" t="s">
        <v>29</v>
      </c>
      <c r="Z1478" t="s">
        <v>30</v>
      </c>
      <c r="AA1478" t="s">
        <v>29</v>
      </c>
      <c r="AB1478" t="s">
        <v>32</v>
      </c>
    </row>
    <row r="1479" spans="1:28" outlineLevel="1" x14ac:dyDescent="0.45">
      <c r="A1479">
        <v>6606109005</v>
      </c>
      <c r="B1479" s="1">
        <v>44338</v>
      </c>
      <c r="C1479" t="s">
        <v>2420</v>
      </c>
      <c r="D1479" t="s">
        <v>2421</v>
      </c>
      <c r="E1479" t="s">
        <v>1207</v>
      </c>
      <c r="F1479" t="s">
        <v>5651</v>
      </c>
      <c r="G1479" t="s">
        <v>5847</v>
      </c>
      <c r="H1479" s="9">
        <v>8415</v>
      </c>
      <c r="J1479" t="s">
        <v>42</v>
      </c>
      <c r="K1479" t="s">
        <v>29</v>
      </c>
      <c r="L1479" t="s">
        <v>127</v>
      </c>
      <c r="M1479" t="s">
        <v>29</v>
      </c>
      <c r="N1479" t="s">
        <v>29</v>
      </c>
      <c r="O1479" t="s">
        <v>30</v>
      </c>
      <c r="P1479" t="s">
        <v>30</v>
      </c>
      <c r="Q1479" t="s">
        <v>29</v>
      </c>
      <c r="R1479" t="s">
        <v>30</v>
      </c>
      <c r="S1479" t="s">
        <v>30</v>
      </c>
      <c r="T1479" t="s">
        <v>30</v>
      </c>
      <c r="U1479" t="s">
        <v>30</v>
      </c>
      <c r="V1479" t="s">
        <v>30</v>
      </c>
      <c r="W1479" t="s">
        <v>31</v>
      </c>
      <c r="X1479" t="s">
        <v>29</v>
      </c>
      <c r="Y1479" t="s">
        <v>29</v>
      </c>
      <c r="Z1479" t="s">
        <v>29</v>
      </c>
      <c r="AA1479" t="s">
        <v>30</v>
      </c>
      <c r="AB1479" t="s">
        <v>69</v>
      </c>
    </row>
    <row r="1480" spans="1:28" outlineLevel="1" x14ac:dyDescent="0.45">
      <c r="A1480">
        <v>2367069010</v>
      </c>
      <c r="B1480" s="1">
        <v>44331</v>
      </c>
      <c r="C1480" t="s">
        <v>1016</v>
      </c>
      <c r="D1480" t="s">
        <v>1017</v>
      </c>
      <c r="E1480" t="s">
        <v>325</v>
      </c>
      <c r="F1480" t="s">
        <v>5651</v>
      </c>
      <c r="G1480" t="s">
        <v>5700</v>
      </c>
      <c r="H1480" s="9">
        <v>267815</v>
      </c>
      <c r="J1480" t="s">
        <v>28</v>
      </c>
      <c r="K1480" t="s">
        <v>29</v>
      </c>
      <c r="L1480" t="s">
        <v>96</v>
      </c>
      <c r="M1480" t="s">
        <v>30</v>
      </c>
      <c r="N1480" t="s">
        <v>30</v>
      </c>
      <c r="O1480" t="s">
        <v>29</v>
      </c>
      <c r="P1480" t="s">
        <v>30</v>
      </c>
      <c r="Q1480" t="s">
        <v>30</v>
      </c>
      <c r="R1480" t="s">
        <v>30</v>
      </c>
      <c r="S1480" t="s">
        <v>30</v>
      </c>
      <c r="T1480" t="s">
        <v>30</v>
      </c>
      <c r="U1480" t="s">
        <v>30</v>
      </c>
      <c r="V1480" t="s">
        <v>30</v>
      </c>
      <c r="W1480" t="s">
        <v>31</v>
      </c>
      <c r="X1480" t="s">
        <v>29</v>
      </c>
      <c r="Y1480" t="s">
        <v>29</v>
      </c>
      <c r="Z1480" t="s">
        <v>29</v>
      </c>
      <c r="AA1480" t="s">
        <v>30</v>
      </c>
      <c r="AB1480" t="s">
        <v>43</v>
      </c>
    </row>
    <row r="1481" spans="1:28" outlineLevel="1" x14ac:dyDescent="0.45">
      <c r="A1481">
        <v>8885859008</v>
      </c>
      <c r="B1481" s="1">
        <v>44345</v>
      </c>
      <c r="C1481" t="s">
        <v>4711</v>
      </c>
      <c r="D1481" t="s">
        <v>4712</v>
      </c>
      <c r="E1481" t="s">
        <v>325</v>
      </c>
      <c r="F1481" t="s">
        <v>5651</v>
      </c>
      <c r="G1481" t="s">
        <v>5700</v>
      </c>
      <c r="H1481" s="9">
        <v>228160</v>
      </c>
      <c r="J1481" t="s">
        <v>28</v>
      </c>
      <c r="K1481" t="s">
        <v>29</v>
      </c>
      <c r="L1481" t="s">
        <v>96</v>
      </c>
      <c r="M1481" t="s">
        <v>29</v>
      </c>
      <c r="N1481" t="s">
        <v>30</v>
      </c>
      <c r="O1481" t="s">
        <v>29</v>
      </c>
      <c r="P1481" t="s">
        <v>30</v>
      </c>
      <c r="Q1481" t="s">
        <v>30</v>
      </c>
      <c r="R1481" t="s">
        <v>30</v>
      </c>
      <c r="S1481" t="s">
        <v>30</v>
      </c>
      <c r="T1481" t="s">
        <v>30</v>
      </c>
      <c r="U1481" t="s">
        <v>30</v>
      </c>
      <c r="V1481" t="s">
        <v>30</v>
      </c>
      <c r="W1481" t="s">
        <v>31</v>
      </c>
      <c r="X1481" t="s">
        <v>29</v>
      </c>
      <c r="Y1481" t="s">
        <v>29</v>
      </c>
      <c r="Z1481" t="s">
        <v>29</v>
      </c>
      <c r="AA1481" t="s">
        <v>29</v>
      </c>
      <c r="AB1481" t="s">
        <v>32</v>
      </c>
    </row>
    <row r="1482" spans="1:28" outlineLevel="1" x14ac:dyDescent="0.45">
      <c r="A1482">
        <v>9994169006</v>
      </c>
      <c r="B1482" s="1">
        <v>44358</v>
      </c>
      <c r="C1482" t="s">
        <v>5632</v>
      </c>
      <c r="D1482" t="s">
        <v>5633</v>
      </c>
      <c r="E1482" t="s">
        <v>325</v>
      </c>
      <c r="F1482" t="s">
        <v>5651</v>
      </c>
      <c r="G1482" t="s">
        <v>5700</v>
      </c>
      <c r="H1482" s="9">
        <v>207419</v>
      </c>
      <c r="J1482" t="s">
        <v>28</v>
      </c>
      <c r="K1482" t="s">
        <v>29</v>
      </c>
      <c r="L1482" t="s">
        <v>96</v>
      </c>
      <c r="M1482" t="s">
        <v>30</v>
      </c>
      <c r="N1482" t="s">
        <v>29</v>
      </c>
      <c r="O1482" t="s">
        <v>30</v>
      </c>
      <c r="P1482" t="s">
        <v>30</v>
      </c>
      <c r="Q1482" t="s">
        <v>30</v>
      </c>
      <c r="R1482" t="s">
        <v>30</v>
      </c>
      <c r="S1482" t="s">
        <v>30</v>
      </c>
      <c r="T1482" t="s">
        <v>30</v>
      </c>
      <c r="U1482" t="s">
        <v>30</v>
      </c>
      <c r="V1482" t="s">
        <v>30</v>
      </c>
      <c r="W1482" t="s">
        <v>40</v>
      </c>
      <c r="X1482" t="s">
        <v>29</v>
      </c>
      <c r="Y1482" t="s">
        <v>29</v>
      </c>
      <c r="Z1482" t="s">
        <v>29</v>
      </c>
      <c r="AA1482" t="s">
        <v>29</v>
      </c>
      <c r="AB1482" t="s">
        <v>617</v>
      </c>
    </row>
    <row r="1483" spans="1:28" outlineLevel="1" x14ac:dyDescent="0.45">
      <c r="A1483">
        <v>9994399005</v>
      </c>
      <c r="B1483" s="1">
        <v>44358</v>
      </c>
      <c r="C1483" t="s">
        <v>5634</v>
      </c>
      <c r="D1483" t="s">
        <v>5635</v>
      </c>
      <c r="E1483" t="s">
        <v>325</v>
      </c>
      <c r="F1483" t="s">
        <v>5651</v>
      </c>
      <c r="G1483" t="s">
        <v>5700</v>
      </c>
      <c r="H1483" s="9">
        <v>137384</v>
      </c>
      <c r="J1483" t="s">
        <v>28</v>
      </c>
      <c r="K1483" t="s">
        <v>29</v>
      </c>
      <c r="L1483" t="s">
        <v>96</v>
      </c>
      <c r="M1483" t="s">
        <v>30</v>
      </c>
      <c r="N1483" t="s">
        <v>30</v>
      </c>
      <c r="O1483" t="s">
        <v>30</v>
      </c>
      <c r="P1483" t="s">
        <v>30</v>
      </c>
      <c r="Q1483" t="s">
        <v>30</v>
      </c>
      <c r="R1483" t="s">
        <v>30</v>
      </c>
      <c r="S1483" t="s">
        <v>30</v>
      </c>
      <c r="T1483" t="s">
        <v>30</v>
      </c>
      <c r="U1483" t="s">
        <v>30</v>
      </c>
      <c r="V1483" t="s">
        <v>30</v>
      </c>
      <c r="W1483" t="s">
        <v>31</v>
      </c>
      <c r="X1483" t="s">
        <v>29</v>
      </c>
      <c r="Y1483" t="s">
        <v>29</v>
      </c>
      <c r="Z1483" t="s">
        <v>29</v>
      </c>
      <c r="AA1483" t="s">
        <v>29</v>
      </c>
      <c r="AB1483" t="s">
        <v>32</v>
      </c>
    </row>
    <row r="1484" spans="1:28" outlineLevel="1" x14ac:dyDescent="0.45">
      <c r="A1484">
        <v>1089139001</v>
      </c>
      <c r="B1484" s="1">
        <v>44329</v>
      </c>
      <c r="C1484" t="s">
        <v>337</v>
      </c>
      <c r="D1484" t="s">
        <v>338</v>
      </c>
      <c r="E1484" t="s">
        <v>325</v>
      </c>
      <c r="F1484" t="s">
        <v>5651</v>
      </c>
      <c r="G1484" t="s">
        <v>5700</v>
      </c>
      <c r="H1484" s="9">
        <v>133354</v>
      </c>
      <c r="J1484" t="s">
        <v>28</v>
      </c>
      <c r="K1484" t="s">
        <v>29</v>
      </c>
      <c r="L1484" t="s">
        <v>96</v>
      </c>
      <c r="M1484" t="s">
        <v>30</v>
      </c>
      <c r="N1484" t="s">
        <v>29</v>
      </c>
      <c r="O1484" t="s">
        <v>30</v>
      </c>
      <c r="P1484" t="s">
        <v>30</v>
      </c>
      <c r="Q1484" t="s">
        <v>30</v>
      </c>
      <c r="R1484" t="s">
        <v>30</v>
      </c>
      <c r="S1484" t="s">
        <v>30</v>
      </c>
      <c r="T1484" t="s">
        <v>30</v>
      </c>
      <c r="U1484" t="s">
        <v>30</v>
      </c>
      <c r="V1484" t="s">
        <v>30</v>
      </c>
      <c r="W1484" t="s">
        <v>31</v>
      </c>
      <c r="X1484" t="s">
        <v>29</v>
      </c>
      <c r="Y1484" t="s">
        <v>30</v>
      </c>
      <c r="Z1484" t="s">
        <v>29</v>
      </c>
      <c r="AA1484" t="s">
        <v>29</v>
      </c>
      <c r="AB1484" t="s">
        <v>43</v>
      </c>
    </row>
    <row r="1485" spans="1:28" outlineLevel="1" x14ac:dyDescent="0.45">
      <c r="A1485">
        <v>8958619008</v>
      </c>
      <c r="B1485" s="1">
        <v>44345</v>
      </c>
      <c r="C1485" t="s">
        <v>5013</v>
      </c>
      <c r="D1485" t="s">
        <v>5014</v>
      </c>
      <c r="E1485" t="s">
        <v>325</v>
      </c>
      <c r="F1485" t="s">
        <v>5651</v>
      </c>
      <c r="G1485" t="s">
        <v>5700</v>
      </c>
      <c r="H1485" s="9">
        <v>112390</v>
      </c>
      <c r="J1485" t="s">
        <v>28</v>
      </c>
      <c r="K1485" t="s">
        <v>29</v>
      </c>
      <c r="L1485" t="s">
        <v>96</v>
      </c>
      <c r="M1485" t="s">
        <v>30</v>
      </c>
      <c r="N1485" t="s">
        <v>30</v>
      </c>
      <c r="O1485" t="s">
        <v>29</v>
      </c>
      <c r="P1485" t="s">
        <v>30</v>
      </c>
      <c r="Q1485" t="s">
        <v>30</v>
      </c>
      <c r="R1485" t="s">
        <v>30</v>
      </c>
      <c r="S1485" t="s">
        <v>30</v>
      </c>
      <c r="T1485" t="s">
        <v>30</v>
      </c>
      <c r="U1485" t="s">
        <v>30</v>
      </c>
      <c r="V1485" t="s">
        <v>30</v>
      </c>
      <c r="W1485" t="s">
        <v>31</v>
      </c>
      <c r="X1485" t="s">
        <v>29</v>
      </c>
      <c r="Y1485" t="s">
        <v>29</v>
      </c>
      <c r="Z1485" t="s">
        <v>29</v>
      </c>
      <c r="AA1485" t="s">
        <v>29</v>
      </c>
      <c r="AB1485" t="s">
        <v>43</v>
      </c>
    </row>
    <row r="1486" spans="1:28" outlineLevel="1" x14ac:dyDescent="0.45">
      <c r="A1486">
        <v>5213709002</v>
      </c>
      <c r="B1486" s="1">
        <v>44337</v>
      </c>
      <c r="C1486" t="s">
        <v>2131</v>
      </c>
      <c r="D1486" t="s">
        <v>2132</v>
      </c>
      <c r="E1486" t="s">
        <v>325</v>
      </c>
      <c r="F1486" t="s">
        <v>5651</v>
      </c>
      <c r="G1486" t="s">
        <v>5700</v>
      </c>
      <c r="H1486" s="9">
        <v>37686.99</v>
      </c>
      <c r="J1486" t="s">
        <v>28</v>
      </c>
      <c r="K1486" t="s">
        <v>29</v>
      </c>
      <c r="L1486" t="s">
        <v>96</v>
      </c>
      <c r="M1486" t="s">
        <v>30</v>
      </c>
      <c r="N1486" t="s">
        <v>30</v>
      </c>
      <c r="O1486" t="s">
        <v>30</v>
      </c>
      <c r="P1486" t="s">
        <v>30</v>
      </c>
      <c r="Q1486" t="s">
        <v>30</v>
      </c>
      <c r="R1486" t="s">
        <v>30</v>
      </c>
      <c r="S1486" t="s">
        <v>30</v>
      </c>
      <c r="T1486" t="s">
        <v>30</v>
      </c>
      <c r="U1486" t="s">
        <v>30</v>
      </c>
      <c r="V1486" t="s">
        <v>30</v>
      </c>
      <c r="W1486" t="s">
        <v>31</v>
      </c>
      <c r="X1486" t="s">
        <v>29</v>
      </c>
      <c r="Y1486" t="s">
        <v>30</v>
      </c>
      <c r="Z1486" t="s">
        <v>29</v>
      </c>
      <c r="AA1486" t="s">
        <v>29</v>
      </c>
      <c r="AB1486" t="s">
        <v>32</v>
      </c>
    </row>
    <row r="1487" spans="1:28" outlineLevel="1" x14ac:dyDescent="0.45">
      <c r="A1487">
        <v>2231549002</v>
      </c>
      <c r="B1487" s="1">
        <v>44330</v>
      </c>
      <c r="C1487" t="s">
        <v>704</v>
      </c>
      <c r="D1487" t="s">
        <v>705</v>
      </c>
      <c r="E1487" t="s">
        <v>325</v>
      </c>
      <c r="F1487" t="s">
        <v>5651</v>
      </c>
      <c r="G1487" t="s">
        <v>5700</v>
      </c>
      <c r="H1487" s="9">
        <v>22790.16</v>
      </c>
      <c r="I1487" t="s">
        <v>35</v>
      </c>
      <c r="J1487" t="s">
        <v>28</v>
      </c>
      <c r="K1487" t="s">
        <v>29</v>
      </c>
      <c r="L1487" t="s">
        <v>96</v>
      </c>
      <c r="M1487" t="s">
        <v>29</v>
      </c>
      <c r="N1487" t="s">
        <v>29</v>
      </c>
      <c r="O1487" t="s">
        <v>30</v>
      </c>
      <c r="P1487" t="s">
        <v>30</v>
      </c>
      <c r="Q1487" t="s">
        <v>30</v>
      </c>
      <c r="R1487" t="s">
        <v>30</v>
      </c>
      <c r="S1487" t="s">
        <v>30</v>
      </c>
      <c r="T1487" t="s">
        <v>30</v>
      </c>
      <c r="U1487" t="s">
        <v>30</v>
      </c>
      <c r="V1487" t="s">
        <v>30</v>
      </c>
      <c r="W1487" t="s">
        <v>40</v>
      </c>
      <c r="X1487" t="s">
        <v>29</v>
      </c>
      <c r="Y1487" t="s">
        <v>30</v>
      </c>
      <c r="Z1487" t="s">
        <v>29</v>
      </c>
      <c r="AA1487" t="s">
        <v>29</v>
      </c>
      <c r="AB1487" t="s">
        <v>32</v>
      </c>
    </row>
    <row r="1488" spans="1:28" outlineLevel="1" x14ac:dyDescent="0.45">
      <c r="A1488">
        <v>7601338907</v>
      </c>
      <c r="B1488" s="1">
        <v>44323</v>
      </c>
      <c r="C1488" t="s">
        <v>3409</v>
      </c>
      <c r="D1488" t="s">
        <v>3410</v>
      </c>
      <c r="E1488" t="s">
        <v>325</v>
      </c>
      <c r="F1488" t="s">
        <v>5651</v>
      </c>
      <c r="G1488" t="s">
        <v>5700</v>
      </c>
      <c r="H1488" s="9">
        <v>19294.18</v>
      </c>
      <c r="J1488" t="s">
        <v>28</v>
      </c>
      <c r="K1488" t="s">
        <v>30</v>
      </c>
      <c r="L1488" t="s">
        <v>96</v>
      </c>
      <c r="M1488" t="s">
        <v>30</v>
      </c>
      <c r="N1488" t="s">
        <v>30</v>
      </c>
      <c r="O1488" t="s">
        <v>29</v>
      </c>
      <c r="P1488" t="s">
        <v>30</v>
      </c>
      <c r="Q1488" t="s">
        <v>29</v>
      </c>
      <c r="R1488" t="s">
        <v>30</v>
      </c>
      <c r="S1488" t="s">
        <v>30</v>
      </c>
      <c r="T1488" t="s">
        <v>30</v>
      </c>
      <c r="U1488" t="s">
        <v>30</v>
      </c>
      <c r="V1488" t="s">
        <v>30</v>
      </c>
      <c r="W1488" t="s">
        <v>31</v>
      </c>
      <c r="X1488" t="s">
        <v>29</v>
      </c>
      <c r="Y1488" t="s">
        <v>30</v>
      </c>
      <c r="Z1488" t="s">
        <v>29</v>
      </c>
      <c r="AA1488" t="s">
        <v>29</v>
      </c>
      <c r="AB1488" t="s">
        <v>723</v>
      </c>
    </row>
    <row r="1489" spans="1:28" outlineLevel="1" x14ac:dyDescent="0.45">
      <c r="A1489">
        <v>7548629003</v>
      </c>
      <c r="B1489" s="1">
        <v>44341</v>
      </c>
      <c r="C1489" t="s">
        <v>2977</v>
      </c>
      <c r="D1489" t="s">
        <v>2978</v>
      </c>
      <c r="E1489" t="s">
        <v>325</v>
      </c>
      <c r="F1489" t="s">
        <v>5651</v>
      </c>
      <c r="G1489" t="s">
        <v>5700</v>
      </c>
      <c r="H1489" s="9">
        <v>18350</v>
      </c>
      <c r="J1489" t="s">
        <v>28</v>
      </c>
      <c r="K1489" t="s">
        <v>29</v>
      </c>
      <c r="L1489" t="s">
        <v>96</v>
      </c>
      <c r="M1489" t="s">
        <v>29</v>
      </c>
      <c r="N1489" t="s">
        <v>29</v>
      </c>
      <c r="O1489" t="s">
        <v>29</v>
      </c>
      <c r="P1489" t="s">
        <v>30</v>
      </c>
      <c r="Q1489" t="s">
        <v>30</v>
      </c>
      <c r="R1489" t="s">
        <v>30</v>
      </c>
      <c r="S1489" t="s">
        <v>30</v>
      </c>
      <c r="T1489" t="s">
        <v>29</v>
      </c>
      <c r="U1489" t="s">
        <v>30</v>
      </c>
      <c r="V1489" t="s">
        <v>29</v>
      </c>
      <c r="W1489" t="s">
        <v>31</v>
      </c>
      <c r="X1489" t="s">
        <v>29</v>
      </c>
      <c r="Y1489" t="s">
        <v>30</v>
      </c>
      <c r="Z1489" t="s">
        <v>29</v>
      </c>
      <c r="AA1489" t="s">
        <v>29</v>
      </c>
      <c r="AB1489" t="s">
        <v>194</v>
      </c>
    </row>
    <row r="1490" spans="1:28" outlineLevel="1" x14ac:dyDescent="0.45">
      <c r="A1490">
        <v>9902589007</v>
      </c>
      <c r="B1490" s="1">
        <v>44351</v>
      </c>
      <c r="C1490" t="s">
        <v>5357</v>
      </c>
      <c r="D1490" t="s">
        <v>5358</v>
      </c>
      <c r="E1490" t="s">
        <v>5359</v>
      </c>
      <c r="F1490" t="s">
        <v>5651</v>
      </c>
      <c r="G1490" t="s">
        <v>5856</v>
      </c>
      <c r="H1490" s="9">
        <v>21191</v>
      </c>
      <c r="J1490" t="s">
        <v>42</v>
      </c>
      <c r="K1490" t="s">
        <v>29</v>
      </c>
      <c r="L1490" t="s">
        <v>54</v>
      </c>
      <c r="M1490" t="s">
        <v>29</v>
      </c>
      <c r="N1490" t="s">
        <v>29</v>
      </c>
      <c r="O1490" t="s">
        <v>29</v>
      </c>
      <c r="P1490" t="s">
        <v>29</v>
      </c>
      <c r="Q1490" t="s">
        <v>29</v>
      </c>
      <c r="R1490" t="s">
        <v>29</v>
      </c>
      <c r="S1490" t="s">
        <v>30</v>
      </c>
      <c r="T1490" t="s">
        <v>30</v>
      </c>
      <c r="U1490" t="s">
        <v>29</v>
      </c>
      <c r="V1490" t="s">
        <v>29</v>
      </c>
      <c r="W1490" t="s">
        <v>40</v>
      </c>
      <c r="X1490" t="s">
        <v>30</v>
      </c>
      <c r="Y1490" t="s">
        <v>29</v>
      </c>
      <c r="Z1490" t="s">
        <v>29</v>
      </c>
      <c r="AA1490" t="s">
        <v>29</v>
      </c>
      <c r="AB1490" t="s">
        <v>32</v>
      </c>
    </row>
    <row r="1491" spans="1:28" outlineLevel="1" x14ac:dyDescent="0.45">
      <c r="A1491">
        <v>7526189001</v>
      </c>
      <c r="B1491" s="1">
        <v>44341</v>
      </c>
      <c r="C1491" t="s">
        <v>2730</v>
      </c>
      <c r="D1491" t="s">
        <v>2731</v>
      </c>
      <c r="E1491" t="s">
        <v>2732</v>
      </c>
      <c r="F1491" t="s">
        <v>5651</v>
      </c>
      <c r="G1491" t="s">
        <v>5675</v>
      </c>
      <c r="H1491" s="9">
        <v>56775.92</v>
      </c>
      <c r="J1491" t="s">
        <v>28</v>
      </c>
      <c r="K1491" t="s">
        <v>29</v>
      </c>
      <c r="L1491" t="s">
        <v>77</v>
      </c>
      <c r="M1491" t="s">
        <v>30</v>
      </c>
      <c r="N1491" t="s">
        <v>30</v>
      </c>
      <c r="O1491" t="s">
        <v>30</v>
      </c>
      <c r="P1491" t="s">
        <v>30</v>
      </c>
      <c r="Q1491" t="s">
        <v>30</v>
      </c>
      <c r="R1491" t="s">
        <v>30</v>
      </c>
      <c r="S1491" t="s">
        <v>30</v>
      </c>
      <c r="T1491" t="s">
        <v>30</v>
      </c>
      <c r="U1491" t="s">
        <v>30</v>
      </c>
      <c r="V1491" t="s">
        <v>30</v>
      </c>
      <c r="W1491" t="s">
        <v>40</v>
      </c>
      <c r="X1491" t="s">
        <v>29</v>
      </c>
      <c r="Y1491" t="s">
        <v>29</v>
      </c>
      <c r="Z1491" t="s">
        <v>29</v>
      </c>
      <c r="AA1491" t="s">
        <v>30</v>
      </c>
      <c r="AB1491" t="s">
        <v>32</v>
      </c>
    </row>
    <row r="1492" spans="1:28" outlineLevel="1" x14ac:dyDescent="0.45">
      <c r="A1492">
        <v>7883318909</v>
      </c>
      <c r="B1492" s="1">
        <v>44327</v>
      </c>
      <c r="C1492" t="s">
        <v>3911</v>
      </c>
      <c r="D1492" t="s">
        <v>3912</v>
      </c>
      <c r="E1492" t="s">
        <v>2732</v>
      </c>
      <c r="F1492" t="s">
        <v>5651</v>
      </c>
      <c r="G1492" t="s">
        <v>5675</v>
      </c>
      <c r="H1492" s="9">
        <v>14588</v>
      </c>
      <c r="J1492" t="s">
        <v>28</v>
      </c>
      <c r="K1492" t="s">
        <v>29</v>
      </c>
      <c r="L1492" t="s">
        <v>77</v>
      </c>
      <c r="M1492" t="s">
        <v>29</v>
      </c>
      <c r="N1492" t="s">
        <v>29</v>
      </c>
      <c r="O1492" t="s">
        <v>29</v>
      </c>
      <c r="P1492" t="s">
        <v>29</v>
      </c>
      <c r="Q1492" t="s">
        <v>29</v>
      </c>
      <c r="R1492" t="s">
        <v>29</v>
      </c>
      <c r="S1492" t="s">
        <v>29</v>
      </c>
      <c r="T1492" t="s">
        <v>30</v>
      </c>
      <c r="U1492" t="s">
        <v>29</v>
      </c>
      <c r="V1492" t="s">
        <v>30</v>
      </c>
      <c r="W1492" t="s">
        <v>31</v>
      </c>
      <c r="X1492" t="s">
        <v>29</v>
      </c>
      <c r="Y1492" t="s">
        <v>29</v>
      </c>
      <c r="Z1492" t="s">
        <v>29</v>
      </c>
      <c r="AA1492" t="s">
        <v>30</v>
      </c>
      <c r="AB1492" t="s">
        <v>32</v>
      </c>
    </row>
    <row r="1493" spans="1:28" outlineLevel="1" x14ac:dyDescent="0.45">
      <c r="A1493">
        <v>8601539005</v>
      </c>
      <c r="B1493" s="1">
        <v>44343</v>
      </c>
      <c r="C1493" t="s">
        <v>4245</v>
      </c>
      <c r="D1493" t="s">
        <v>4246</v>
      </c>
      <c r="E1493" t="s">
        <v>781</v>
      </c>
      <c r="F1493" t="s">
        <v>5651</v>
      </c>
      <c r="G1493" t="s">
        <v>5787</v>
      </c>
      <c r="H1493" s="9">
        <v>316680</v>
      </c>
      <c r="J1493" t="s">
        <v>42</v>
      </c>
      <c r="K1493" t="s">
        <v>29</v>
      </c>
      <c r="L1493" t="s">
        <v>88</v>
      </c>
      <c r="M1493" t="s">
        <v>29</v>
      </c>
      <c r="N1493" t="s">
        <v>30</v>
      </c>
      <c r="O1493" t="s">
        <v>30</v>
      </c>
      <c r="P1493" t="s">
        <v>30</v>
      </c>
      <c r="Q1493" t="s">
        <v>30</v>
      </c>
      <c r="R1493" t="s">
        <v>30</v>
      </c>
      <c r="S1493" t="s">
        <v>30</v>
      </c>
      <c r="T1493" t="s">
        <v>30</v>
      </c>
      <c r="U1493" t="s">
        <v>30</v>
      </c>
      <c r="V1493" t="s">
        <v>30</v>
      </c>
      <c r="W1493" t="s">
        <v>49</v>
      </c>
      <c r="X1493" t="s">
        <v>29</v>
      </c>
      <c r="Y1493" t="s">
        <v>29</v>
      </c>
      <c r="Z1493" t="s">
        <v>29</v>
      </c>
      <c r="AA1493" t="s">
        <v>29</v>
      </c>
      <c r="AB1493" t="s">
        <v>32</v>
      </c>
    </row>
    <row r="1494" spans="1:28" outlineLevel="1" x14ac:dyDescent="0.45">
      <c r="A1494">
        <v>8974959005</v>
      </c>
      <c r="B1494" s="1">
        <v>44345</v>
      </c>
      <c r="C1494" t="s">
        <v>5109</v>
      </c>
      <c r="D1494" t="s">
        <v>5110</v>
      </c>
      <c r="E1494" t="s">
        <v>781</v>
      </c>
      <c r="F1494" t="s">
        <v>5651</v>
      </c>
      <c r="G1494" t="s">
        <v>5787</v>
      </c>
      <c r="H1494" s="9">
        <v>187273</v>
      </c>
      <c r="J1494" t="s">
        <v>42</v>
      </c>
      <c r="K1494" t="s">
        <v>29</v>
      </c>
      <c r="L1494" t="s">
        <v>88</v>
      </c>
      <c r="M1494" t="s">
        <v>29</v>
      </c>
      <c r="N1494" t="s">
        <v>30</v>
      </c>
      <c r="O1494" t="s">
        <v>29</v>
      </c>
      <c r="P1494" t="s">
        <v>30</v>
      </c>
      <c r="Q1494" t="s">
        <v>30</v>
      </c>
      <c r="R1494" t="s">
        <v>30</v>
      </c>
      <c r="S1494" t="s">
        <v>30</v>
      </c>
      <c r="T1494" t="s">
        <v>30</v>
      </c>
      <c r="U1494" t="s">
        <v>30</v>
      </c>
      <c r="V1494" t="s">
        <v>30</v>
      </c>
      <c r="W1494" t="s">
        <v>40</v>
      </c>
      <c r="X1494" t="s">
        <v>29</v>
      </c>
      <c r="Y1494" t="s">
        <v>29</v>
      </c>
      <c r="Z1494" t="s">
        <v>29</v>
      </c>
      <c r="AA1494" t="s">
        <v>29</v>
      </c>
      <c r="AB1494" t="s">
        <v>43</v>
      </c>
    </row>
    <row r="1495" spans="1:28" outlineLevel="1" x14ac:dyDescent="0.45">
      <c r="A1495">
        <v>7519388901</v>
      </c>
      <c r="B1495" s="1">
        <v>44323</v>
      </c>
      <c r="C1495" t="s">
        <v>2648</v>
      </c>
      <c r="D1495" t="s">
        <v>2649</v>
      </c>
      <c r="E1495" t="s">
        <v>781</v>
      </c>
      <c r="F1495" t="s">
        <v>5651</v>
      </c>
      <c r="G1495" t="s">
        <v>5787</v>
      </c>
      <c r="H1495" s="9">
        <v>132126.65</v>
      </c>
      <c r="J1495" t="s">
        <v>42</v>
      </c>
      <c r="K1495" t="s">
        <v>29</v>
      </c>
      <c r="L1495" t="s">
        <v>88</v>
      </c>
      <c r="M1495" t="s">
        <v>29</v>
      </c>
      <c r="N1495" t="s">
        <v>29</v>
      </c>
      <c r="O1495" t="s">
        <v>29</v>
      </c>
      <c r="P1495" t="s">
        <v>30</v>
      </c>
      <c r="Q1495" t="s">
        <v>29</v>
      </c>
      <c r="R1495" t="s">
        <v>29</v>
      </c>
      <c r="S1495" t="s">
        <v>30</v>
      </c>
      <c r="T1495" t="s">
        <v>30</v>
      </c>
      <c r="U1495" t="s">
        <v>29</v>
      </c>
      <c r="V1495" t="s">
        <v>30</v>
      </c>
      <c r="W1495" t="s">
        <v>33</v>
      </c>
      <c r="X1495" t="s">
        <v>29</v>
      </c>
      <c r="Y1495" t="s">
        <v>29</v>
      </c>
      <c r="Z1495" t="s">
        <v>29</v>
      </c>
      <c r="AA1495" t="s">
        <v>30</v>
      </c>
      <c r="AB1495" t="s">
        <v>32</v>
      </c>
    </row>
    <row r="1496" spans="1:28" outlineLevel="1" x14ac:dyDescent="0.45">
      <c r="A1496">
        <v>7881078905</v>
      </c>
      <c r="B1496" s="1">
        <v>44327</v>
      </c>
      <c r="C1496" t="s">
        <v>3897</v>
      </c>
      <c r="D1496" t="s">
        <v>3898</v>
      </c>
      <c r="E1496" t="s">
        <v>781</v>
      </c>
      <c r="F1496" t="s">
        <v>5651</v>
      </c>
      <c r="G1496" t="s">
        <v>5787</v>
      </c>
      <c r="H1496" s="9">
        <v>120774.68</v>
      </c>
      <c r="J1496" t="s">
        <v>42</v>
      </c>
      <c r="K1496" t="s">
        <v>29</v>
      </c>
      <c r="L1496" t="s">
        <v>88</v>
      </c>
      <c r="M1496" t="s">
        <v>29</v>
      </c>
      <c r="N1496" t="s">
        <v>29</v>
      </c>
      <c r="O1496" t="s">
        <v>29</v>
      </c>
      <c r="P1496" t="s">
        <v>30</v>
      </c>
      <c r="Q1496" t="s">
        <v>29</v>
      </c>
      <c r="R1496" t="s">
        <v>30</v>
      </c>
      <c r="S1496" t="s">
        <v>30</v>
      </c>
      <c r="T1496" t="s">
        <v>30</v>
      </c>
      <c r="U1496" t="s">
        <v>30</v>
      </c>
      <c r="V1496" t="s">
        <v>30</v>
      </c>
      <c r="W1496" t="s">
        <v>31</v>
      </c>
      <c r="X1496" t="s">
        <v>29</v>
      </c>
      <c r="Y1496" t="s">
        <v>29</v>
      </c>
      <c r="Z1496" t="s">
        <v>29</v>
      </c>
      <c r="AA1496" t="s">
        <v>30</v>
      </c>
      <c r="AB1496" t="s">
        <v>32</v>
      </c>
    </row>
    <row r="1497" spans="1:28" outlineLevel="1" x14ac:dyDescent="0.45">
      <c r="A1497">
        <v>8934899006</v>
      </c>
      <c r="B1497" s="1">
        <v>44345</v>
      </c>
      <c r="C1497" t="s">
        <v>4913</v>
      </c>
      <c r="D1497" t="s">
        <v>4914</v>
      </c>
      <c r="E1497" t="s">
        <v>781</v>
      </c>
      <c r="F1497" t="s">
        <v>5651</v>
      </c>
      <c r="G1497" t="s">
        <v>5787</v>
      </c>
      <c r="H1497" s="9">
        <v>85424.74</v>
      </c>
      <c r="J1497" t="s">
        <v>42</v>
      </c>
      <c r="K1497" t="s">
        <v>29</v>
      </c>
      <c r="L1497" t="s">
        <v>88</v>
      </c>
      <c r="M1497" t="s">
        <v>29</v>
      </c>
      <c r="N1497" t="s">
        <v>29</v>
      </c>
      <c r="O1497" t="s">
        <v>29</v>
      </c>
      <c r="P1497" t="s">
        <v>29</v>
      </c>
      <c r="Q1497" t="s">
        <v>30</v>
      </c>
      <c r="R1497" t="s">
        <v>30</v>
      </c>
      <c r="S1497" t="s">
        <v>30</v>
      </c>
      <c r="T1497" t="s">
        <v>30</v>
      </c>
      <c r="U1497" t="s">
        <v>29</v>
      </c>
      <c r="V1497" t="s">
        <v>30</v>
      </c>
      <c r="W1497" t="s">
        <v>31</v>
      </c>
      <c r="X1497" t="s">
        <v>29</v>
      </c>
      <c r="Y1497" t="s">
        <v>29</v>
      </c>
      <c r="Z1497" t="s">
        <v>29</v>
      </c>
      <c r="AA1497" t="s">
        <v>29</v>
      </c>
      <c r="AB1497" t="s">
        <v>32</v>
      </c>
    </row>
    <row r="1498" spans="1:28" outlineLevel="1" x14ac:dyDescent="0.45">
      <c r="A1498">
        <v>2320479007</v>
      </c>
      <c r="B1498" s="1">
        <v>44331</v>
      </c>
      <c r="C1498" t="s">
        <v>779</v>
      </c>
      <c r="D1498" t="s">
        <v>780</v>
      </c>
      <c r="E1498" t="s">
        <v>781</v>
      </c>
      <c r="F1498" t="s">
        <v>5651</v>
      </c>
      <c r="G1498" t="s">
        <v>5787</v>
      </c>
      <c r="H1498" s="9">
        <v>48547.199999999997</v>
      </c>
      <c r="J1498" t="s">
        <v>42</v>
      </c>
      <c r="K1498" t="s">
        <v>29</v>
      </c>
      <c r="L1498" t="s">
        <v>88</v>
      </c>
      <c r="M1498" t="s">
        <v>30</v>
      </c>
      <c r="N1498" t="s">
        <v>30</v>
      </c>
      <c r="O1498" t="s">
        <v>29</v>
      </c>
      <c r="P1498" t="s">
        <v>30</v>
      </c>
      <c r="Q1498" t="s">
        <v>30</v>
      </c>
      <c r="R1498" t="s">
        <v>30</v>
      </c>
      <c r="S1498" t="s">
        <v>30</v>
      </c>
      <c r="T1498" t="s">
        <v>30</v>
      </c>
      <c r="U1498" t="s">
        <v>30</v>
      </c>
      <c r="V1498" t="s">
        <v>30</v>
      </c>
      <c r="W1498" t="s">
        <v>31</v>
      </c>
      <c r="X1498" t="s">
        <v>29</v>
      </c>
      <c r="Y1498" t="s">
        <v>30</v>
      </c>
      <c r="Z1498" t="s">
        <v>29</v>
      </c>
      <c r="AA1498" t="s">
        <v>30</v>
      </c>
      <c r="AB1498" t="s">
        <v>181</v>
      </c>
    </row>
    <row r="1499" spans="1:28" outlineLevel="1" x14ac:dyDescent="0.45">
      <c r="A1499">
        <v>8926299003</v>
      </c>
      <c r="B1499" s="1">
        <v>44345</v>
      </c>
      <c r="C1499" t="s">
        <v>4873</v>
      </c>
      <c r="D1499" t="s">
        <v>4874</v>
      </c>
      <c r="E1499" t="s">
        <v>781</v>
      </c>
      <c r="F1499" t="s">
        <v>5651</v>
      </c>
      <c r="G1499" t="s">
        <v>5787</v>
      </c>
      <c r="H1499" s="9">
        <v>33358.160000000003</v>
      </c>
      <c r="J1499" t="s">
        <v>42</v>
      </c>
      <c r="K1499" t="s">
        <v>29</v>
      </c>
      <c r="L1499" t="s">
        <v>88</v>
      </c>
      <c r="M1499" t="s">
        <v>29</v>
      </c>
      <c r="N1499" t="s">
        <v>29</v>
      </c>
      <c r="O1499" t="s">
        <v>29</v>
      </c>
      <c r="P1499" t="s">
        <v>30</v>
      </c>
      <c r="Q1499" t="s">
        <v>30</v>
      </c>
      <c r="R1499" t="s">
        <v>30</v>
      </c>
      <c r="S1499" t="s">
        <v>30</v>
      </c>
      <c r="T1499" t="s">
        <v>30</v>
      </c>
      <c r="U1499" t="s">
        <v>30</v>
      </c>
      <c r="V1499" t="s">
        <v>30</v>
      </c>
      <c r="W1499" t="s">
        <v>40</v>
      </c>
      <c r="X1499" t="s">
        <v>29</v>
      </c>
      <c r="Y1499" t="s">
        <v>29</v>
      </c>
      <c r="Z1499" t="s">
        <v>29</v>
      </c>
      <c r="AA1499" t="s">
        <v>29</v>
      </c>
      <c r="AB1499" t="s">
        <v>32</v>
      </c>
    </row>
    <row r="1500" spans="1:28" outlineLevel="1" x14ac:dyDescent="0.45">
      <c r="A1500">
        <v>1081739010</v>
      </c>
      <c r="B1500" s="1">
        <v>44328</v>
      </c>
      <c r="C1500" t="s">
        <v>319</v>
      </c>
      <c r="D1500" t="s">
        <v>320</v>
      </c>
      <c r="E1500" t="s">
        <v>321</v>
      </c>
      <c r="F1500" t="s">
        <v>5651</v>
      </c>
      <c r="G1500" t="s">
        <v>5695</v>
      </c>
      <c r="H1500" s="9">
        <v>467467.74</v>
      </c>
      <c r="J1500" t="s">
        <v>28</v>
      </c>
      <c r="K1500" t="s">
        <v>29</v>
      </c>
      <c r="L1500" t="s">
        <v>275</v>
      </c>
      <c r="M1500" t="s">
        <v>29</v>
      </c>
      <c r="N1500" t="s">
        <v>30</v>
      </c>
      <c r="O1500" t="s">
        <v>29</v>
      </c>
      <c r="P1500" t="s">
        <v>30</v>
      </c>
      <c r="Q1500" t="s">
        <v>30</v>
      </c>
      <c r="R1500" t="s">
        <v>30</v>
      </c>
      <c r="S1500" t="s">
        <v>30</v>
      </c>
      <c r="T1500" t="s">
        <v>30</v>
      </c>
      <c r="U1500" t="s">
        <v>30</v>
      </c>
      <c r="V1500" t="s">
        <v>30</v>
      </c>
      <c r="W1500" t="s">
        <v>49</v>
      </c>
      <c r="X1500" t="s">
        <v>29</v>
      </c>
      <c r="Y1500" t="s">
        <v>29</v>
      </c>
      <c r="Z1500" t="s">
        <v>30</v>
      </c>
      <c r="AA1500" t="s">
        <v>29</v>
      </c>
      <c r="AB1500" t="s">
        <v>43</v>
      </c>
    </row>
    <row r="1501" spans="1:28" outlineLevel="1" x14ac:dyDescent="0.45">
      <c r="A1501">
        <v>7535558904</v>
      </c>
      <c r="B1501" s="1">
        <v>44323</v>
      </c>
      <c r="C1501" t="s">
        <v>2835</v>
      </c>
      <c r="D1501" t="s">
        <v>2836</v>
      </c>
      <c r="E1501" t="s">
        <v>321</v>
      </c>
      <c r="F1501" t="s">
        <v>5651</v>
      </c>
      <c r="G1501" t="s">
        <v>5695</v>
      </c>
      <c r="H1501" s="9">
        <v>104906</v>
      </c>
      <c r="J1501" t="s">
        <v>28</v>
      </c>
      <c r="K1501" t="s">
        <v>29</v>
      </c>
      <c r="L1501" t="s">
        <v>275</v>
      </c>
      <c r="M1501" t="s">
        <v>29</v>
      </c>
      <c r="N1501" t="s">
        <v>30</v>
      </c>
      <c r="O1501" t="s">
        <v>29</v>
      </c>
      <c r="P1501" t="s">
        <v>30</v>
      </c>
      <c r="Q1501" t="s">
        <v>30</v>
      </c>
      <c r="R1501" t="s">
        <v>30</v>
      </c>
      <c r="S1501" t="s">
        <v>30</v>
      </c>
      <c r="T1501" t="s">
        <v>30</v>
      </c>
      <c r="U1501" t="s">
        <v>30</v>
      </c>
      <c r="V1501" t="s">
        <v>30</v>
      </c>
      <c r="W1501" t="s">
        <v>40</v>
      </c>
      <c r="X1501" t="s">
        <v>29</v>
      </c>
      <c r="Y1501" t="s">
        <v>30</v>
      </c>
      <c r="Z1501" t="s">
        <v>29</v>
      </c>
      <c r="AA1501" t="s">
        <v>29</v>
      </c>
      <c r="AB1501" t="s">
        <v>32</v>
      </c>
    </row>
    <row r="1502" spans="1:28" outlineLevel="1" x14ac:dyDescent="0.45">
      <c r="A1502">
        <v>7501169010</v>
      </c>
      <c r="B1502" s="1">
        <v>44341</v>
      </c>
      <c r="C1502" t="s">
        <v>2549</v>
      </c>
      <c r="D1502" t="s">
        <v>2550</v>
      </c>
      <c r="E1502" t="s">
        <v>321</v>
      </c>
      <c r="F1502" t="s">
        <v>5651</v>
      </c>
      <c r="G1502" t="s">
        <v>5695</v>
      </c>
      <c r="H1502" s="9">
        <v>42913.1</v>
      </c>
      <c r="I1502" t="s">
        <v>35</v>
      </c>
      <c r="J1502" t="s">
        <v>28</v>
      </c>
      <c r="K1502" t="s">
        <v>29</v>
      </c>
      <c r="L1502" t="s">
        <v>275</v>
      </c>
      <c r="M1502" t="s">
        <v>29</v>
      </c>
      <c r="N1502" t="s">
        <v>30</v>
      </c>
      <c r="O1502" t="s">
        <v>30</v>
      </c>
      <c r="P1502" t="s">
        <v>30</v>
      </c>
      <c r="Q1502" t="s">
        <v>30</v>
      </c>
      <c r="R1502" t="s">
        <v>30</v>
      </c>
      <c r="S1502" t="s">
        <v>30</v>
      </c>
      <c r="T1502" t="s">
        <v>30</v>
      </c>
      <c r="U1502" t="s">
        <v>30</v>
      </c>
      <c r="V1502" t="s">
        <v>30</v>
      </c>
      <c r="W1502" t="s">
        <v>33</v>
      </c>
      <c r="X1502" t="s">
        <v>29</v>
      </c>
      <c r="Y1502" t="s">
        <v>30</v>
      </c>
      <c r="Z1502" t="s">
        <v>29</v>
      </c>
      <c r="AA1502" t="s">
        <v>30</v>
      </c>
      <c r="AB1502" t="s">
        <v>32</v>
      </c>
    </row>
    <row r="1503" spans="1:28" outlineLevel="1" x14ac:dyDescent="0.45">
      <c r="A1503">
        <v>7599058906</v>
      </c>
      <c r="B1503" s="1">
        <v>44323</v>
      </c>
      <c r="C1503" t="s">
        <v>3392</v>
      </c>
      <c r="D1503" t="s">
        <v>3393</v>
      </c>
      <c r="E1503" t="s">
        <v>3394</v>
      </c>
      <c r="F1503" t="s">
        <v>5651</v>
      </c>
      <c r="G1503" t="s">
        <v>5991</v>
      </c>
      <c r="H1503" s="9">
        <v>21093.26</v>
      </c>
      <c r="J1503" t="s">
        <v>42</v>
      </c>
      <c r="K1503" t="s">
        <v>29</v>
      </c>
      <c r="L1503" t="s">
        <v>127</v>
      </c>
      <c r="M1503" t="s">
        <v>29</v>
      </c>
      <c r="N1503" t="s">
        <v>29</v>
      </c>
      <c r="O1503" t="s">
        <v>30</v>
      </c>
      <c r="P1503" t="s">
        <v>30</v>
      </c>
      <c r="Q1503" t="s">
        <v>30</v>
      </c>
      <c r="R1503" t="s">
        <v>30</v>
      </c>
      <c r="S1503" t="s">
        <v>30</v>
      </c>
      <c r="T1503" t="s">
        <v>30</v>
      </c>
      <c r="U1503" t="s">
        <v>30</v>
      </c>
      <c r="V1503" t="s">
        <v>30</v>
      </c>
      <c r="W1503" t="s">
        <v>31</v>
      </c>
      <c r="X1503" t="s">
        <v>29</v>
      </c>
      <c r="Y1503" t="s">
        <v>29</v>
      </c>
      <c r="Z1503" t="s">
        <v>29</v>
      </c>
      <c r="AA1503" t="s">
        <v>30</v>
      </c>
      <c r="AB1503" t="s">
        <v>32</v>
      </c>
    </row>
    <row r="1504" spans="1:28" outlineLevel="1" x14ac:dyDescent="0.45">
      <c r="A1504">
        <v>2753219005</v>
      </c>
      <c r="B1504" s="1">
        <v>44334</v>
      </c>
      <c r="C1504" t="s">
        <v>1574</v>
      </c>
      <c r="D1504" t="s">
        <v>1575</v>
      </c>
      <c r="E1504" t="s">
        <v>1576</v>
      </c>
      <c r="F1504" t="s">
        <v>5651</v>
      </c>
      <c r="G1504" t="s">
        <v>5883</v>
      </c>
      <c r="H1504" s="9">
        <v>5013.5200000000004</v>
      </c>
      <c r="J1504" t="s">
        <v>28</v>
      </c>
      <c r="K1504" t="s">
        <v>29</v>
      </c>
      <c r="L1504" t="s">
        <v>77</v>
      </c>
      <c r="M1504" t="s">
        <v>29</v>
      </c>
      <c r="N1504" t="s">
        <v>29</v>
      </c>
      <c r="O1504" t="s">
        <v>29</v>
      </c>
      <c r="P1504" t="s">
        <v>30</v>
      </c>
      <c r="Q1504" t="s">
        <v>29</v>
      </c>
      <c r="R1504" t="s">
        <v>29</v>
      </c>
      <c r="S1504" t="s">
        <v>29</v>
      </c>
      <c r="T1504" t="s">
        <v>30</v>
      </c>
      <c r="U1504" t="s">
        <v>30</v>
      </c>
      <c r="V1504" t="s">
        <v>30</v>
      </c>
      <c r="W1504" t="s">
        <v>60</v>
      </c>
      <c r="X1504" t="s">
        <v>29</v>
      </c>
      <c r="Y1504" t="s">
        <v>30</v>
      </c>
      <c r="Z1504" t="s">
        <v>29</v>
      </c>
      <c r="AA1504" t="s">
        <v>29</v>
      </c>
      <c r="AB1504" t="s">
        <v>129</v>
      </c>
    </row>
    <row r="1505" spans="1:28" outlineLevel="1" x14ac:dyDescent="0.45">
      <c r="A1505">
        <v>7877298909</v>
      </c>
      <c r="B1505" s="1">
        <v>44327</v>
      </c>
      <c r="C1505" t="s">
        <v>3883</v>
      </c>
      <c r="D1505" t="s">
        <v>3884</v>
      </c>
      <c r="E1505" t="s">
        <v>55</v>
      </c>
      <c r="F1505" t="s">
        <v>5651</v>
      </c>
      <c r="G1505" t="s">
        <v>6012</v>
      </c>
      <c r="H1505" s="9">
        <v>124930</v>
      </c>
      <c r="J1505" t="s">
        <v>42</v>
      </c>
      <c r="K1505" t="s">
        <v>29</v>
      </c>
      <c r="L1505" t="s">
        <v>210</v>
      </c>
      <c r="M1505" t="s">
        <v>29</v>
      </c>
      <c r="N1505" t="s">
        <v>30</v>
      </c>
      <c r="O1505" t="s">
        <v>29</v>
      </c>
      <c r="P1505" t="s">
        <v>30</v>
      </c>
      <c r="Q1505" t="s">
        <v>30</v>
      </c>
      <c r="R1505" t="s">
        <v>30</v>
      </c>
      <c r="S1505" t="s">
        <v>30</v>
      </c>
      <c r="T1505" t="s">
        <v>30</v>
      </c>
      <c r="U1505" t="s">
        <v>30</v>
      </c>
      <c r="V1505" t="s">
        <v>30</v>
      </c>
      <c r="W1505" t="s">
        <v>40</v>
      </c>
      <c r="X1505" t="s">
        <v>29</v>
      </c>
      <c r="Y1505" t="s">
        <v>29</v>
      </c>
      <c r="Z1505" t="s">
        <v>29</v>
      </c>
      <c r="AA1505" t="s">
        <v>30</v>
      </c>
      <c r="AB1505" t="s">
        <v>32</v>
      </c>
    </row>
    <row r="1506" spans="1:28" outlineLevel="1" x14ac:dyDescent="0.45">
      <c r="A1506">
        <v>9898029010</v>
      </c>
      <c r="B1506" s="1">
        <v>44351</v>
      </c>
      <c r="C1506" t="s">
        <v>5334</v>
      </c>
      <c r="D1506" t="s">
        <v>5335</v>
      </c>
      <c r="E1506" t="s">
        <v>426</v>
      </c>
      <c r="F1506" t="s">
        <v>5651</v>
      </c>
      <c r="G1506" t="s">
        <v>5715</v>
      </c>
      <c r="H1506" s="9">
        <v>10000000</v>
      </c>
      <c r="I1506" t="s">
        <v>131</v>
      </c>
      <c r="J1506" t="s">
        <v>28</v>
      </c>
      <c r="K1506" t="s">
        <v>29</v>
      </c>
      <c r="L1506" t="s">
        <v>275</v>
      </c>
      <c r="M1506" t="s">
        <v>29</v>
      </c>
      <c r="N1506" t="s">
        <v>30</v>
      </c>
      <c r="O1506" t="s">
        <v>30</v>
      </c>
      <c r="P1506" t="s">
        <v>30</v>
      </c>
      <c r="Q1506" t="s">
        <v>30</v>
      </c>
      <c r="R1506" t="s">
        <v>30</v>
      </c>
      <c r="S1506" t="s">
        <v>30</v>
      </c>
      <c r="T1506" t="s">
        <v>30</v>
      </c>
      <c r="U1506" t="s">
        <v>30</v>
      </c>
      <c r="V1506" t="s">
        <v>30</v>
      </c>
      <c r="W1506" t="s">
        <v>31</v>
      </c>
      <c r="X1506" t="s">
        <v>29</v>
      </c>
      <c r="Y1506" t="s">
        <v>29</v>
      </c>
      <c r="Z1506" t="s">
        <v>29</v>
      </c>
      <c r="AA1506" t="s">
        <v>29</v>
      </c>
      <c r="AB1506" t="s">
        <v>47</v>
      </c>
    </row>
    <row r="1507" spans="1:28" outlineLevel="1" x14ac:dyDescent="0.45">
      <c r="A1507">
        <v>1125739100</v>
      </c>
      <c r="B1507" s="1">
        <v>44372</v>
      </c>
      <c r="C1507" t="s">
        <v>540</v>
      </c>
      <c r="D1507" t="s">
        <v>541</v>
      </c>
      <c r="E1507" t="s">
        <v>426</v>
      </c>
      <c r="F1507" t="s">
        <v>5651</v>
      </c>
      <c r="G1507" t="s">
        <v>5715</v>
      </c>
      <c r="H1507" s="9">
        <v>1138424</v>
      </c>
      <c r="J1507" t="s">
        <v>28</v>
      </c>
      <c r="K1507" t="s">
        <v>29</v>
      </c>
      <c r="L1507" t="s">
        <v>275</v>
      </c>
      <c r="M1507" t="s">
        <v>30</v>
      </c>
      <c r="N1507" t="s">
        <v>30</v>
      </c>
      <c r="O1507" t="s">
        <v>29</v>
      </c>
      <c r="P1507" t="s">
        <v>30</v>
      </c>
      <c r="Q1507" t="s">
        <v>29</v>
      </c>
      <c r="R1507" t="s">
        <v>30</v>
      </c>
      <c r="S1507" t="s">
        <v>30</v>
      </c>
      <c r="T1507" t="s">
        <v>30</v>
      </c>
      <c r="U1507" t="s">
        <v>30</v>
      </c>
      <c r="V1507" t="s">
        <v>30</v>
      </c>
      <c r="W1507" t="s">
        <v>31</v>
      </c>
      <c r="X1507" t="s">
        <v>29</v>
      </c>
      <c r="Y1507" t="s">
        <v>29</v>
      </c>
      <c r="Z1507" t="s">
        <v>29</v>
      </c>
      <c r="AA1507" t="s">
        <v>29</v>
      </c>
      <c r="AB1507" t="s">
        <v>32</v>
      </c>
    </row>
    <row r="1508" spans="1:28" outlineLevel="1" x14ac:dyDescent="0.45">
      <c r="A1508">
        <v>5216669009</v>
      </c>
      <c r="B1508" s="1">
        <v>44337</v>
      </c>
      <c r="C1508" t="s">
        <v>2151</v>
      </c>
      <c r="D1508" t="s">
        <v>2152</v>
      </c>
      <c r="E1508" t="s">
        <v>426</v>
      </c>
      <c r="F1508" t="s">
        <v>5651</v>
      </c>
      <c r="G1508" t="s">
        <v>5715</v>
      </c>
      <c r="H1508" s="9">
        <v>831156</v>
      </c>
      <c r="J1508" t="s">
        <v>28</v>
      </c>
      <c r="K1508" t="s">
        <v>29</v>
      </c>
      <c r="L1508" t="s">
        <v>275</v>
      </c>
      <c r="M1508" t="s">
        <v>29</v>
      </c>
      <c r="N1508" t="s">
        <v>30</v>
      </c>
      <c r="O1508" t="s">
        <v>29</v>
      </c>
      <c r="P1508" t="s">
        <v>30</v>
      </c>
      <c r="Q1508" t="s">
        <v>29</v>
      </c>
      <c r="R1508" t="s">
        <v>29</v>
      </c>
      <c r="S1508" t="s">
        <v>30</v>
      </c>
      <c r="T1508" t="s">
        <v>29</v>
      </c>
      <c r="U1508" t="s">
        <v>30</v>
      </c>
      <c r="V1508" t="s">
        <v>29</v>
      </c>
      <c r="W1508" t="s">
        <v>33</v>
      </c>
      <c r="X1508" t="s">
        <v>29</v>
      </c>
      <c r="Y1508" t="s">
        <v>29</v>
      </c>
      <c r="Z1508" t="s">
        <v>29</v>
      </c>
      <c r="AA1508" t="s">
        <v>30</v>
      </c>
      <c r="AB1508" t="s">
        <v>45</v>
      </c>
    </row>
    <row r="1509" spans="1:28" outlineLevel="1" x14ac:dyDescent="0.45">
      <c r="A1509">
        <v>7560198905</v>
      </c>
      <c r="B1509" s="1">
        <v>44323</v>
      </c>
      <c r="C1509" t="s">
        <v>3124</v>
      </c>
      <c r="D1509" t="s">
        <v>3125</v>
      </c>
      <c r="E1509" t="s">
        <v>426</v>
      </c>
      <c r="F1509" t="s">
        <v>5651</v>
      </c>
      <c r="G1509" t="s">
        <v>5715</v>
      </c>
      <c r="H1509" s="9">
        <v>354434.19</v>
      </c>
      <c r="J1509" t="s">
        <v>28</v>
      </c>
      <c r="K1509" t="s">
        <v>29</v>
      </c>
      <c r="L1509" t="s">
        <v>275</v>
      </c>
      <c r="M1509" t="s">
        <v>29</v>
      </c>
      <c r="N1509" t="s">
        <v>30</v>
      </c>
      <c r="O1509" t="s">
        <v>29</v>
      </c>
      <c r="P1509" t="s">
        <v>30</v>
      </c>
      <c r="Q1509" t="s">
        <v>30</v>
      </c>
      <c r="R1509" t="s">
        <v>30</v>
      </c>
      <c r="S1509" t="s">
        <v>30</v>
      </c>
      <c r="T1509" t="s">
        <v>30</v>
      </c>
      <c r="U1509" t="s">
        <v>30</v>
      </c>
      <c r="V1509" t="s">
        <v>30</v>
      </c>
      <c r="W1509" t="s">
        <v>40</v>
      </c>
      <c r="X1509" t="s">
        <v>29</v>
      </c>
      <c r="Y1509" t="s">
        <v>29</v>
      </c>
      <c r="Z1509" t="s">
        <v>30</v>
      </c>
      <c r="AA1509" t="s">
        <v>29</v>
      </c>
      <c r="AB1509" t="s">
        <v>43</v>
      </c>
    </row>
    <row r="1510" spans="1:28" outlineLevel="1" x14ac:dyDescent="0.45">
      <c r="A1510">
        <v>7516738904</v>
      </c>
      <c r="B1510" s="1">
        <v>44323</v>
      </c>
      <c r="C1510" t="s">
        <v>2620</v>
      </c>
      <c r="D1510" t="s">
        <v>2621</v>
      </c>
      <c r="E1510" t="s">
        <v>426</v>
      </c>
      <c r="F1510" t="s">
        <v>5651</v>
      </c>
      <c r="G1510" t="s">
        <v>5715</v>
      </c>
      <c r="H1510" s="9">
        <v>352096</v>
      </c>
      <c r="J1510" t="s">
        <v>28</v>
      </c>
      <c r="K1510" t="s">
        <v>29</v>
      </c>
      <c r="L1510" t="s">
        <v>275</v>
      </c>
      <c r="M1510" t="s">
        <v>29</v>
      </c>
      <c r="N1510" t="s">
        <v>29</v>
      </c>
      <c r="O1510" t="s">
        <v>30</v>
      </c>
      <c r="P1510" t="s">
        <v>30</v>
      </c>
      <c r="Q1510" t="s">
        <v>30</v>
      </c>
      <c r="R1510" t="s">
        <v>30</v>
      </c>
      <c r="S1510" t="s">
        <v>30</v>
      </c>
      <c r="T1510" t="s">
        <v>30</v>
      </c>
      <c r="U1510" t="s">
        <v>30</v>
      </c>
      <c r="V1510" t="s">
        <v>30</v>
      </c>
      <c r="W1510" t="s">
        <v>31</v>
      </c>
      <c r="X1510" t="s">
        <v>29</v>
      </c>
      <c r="Y1510" t="s">
        <v>29</v>
      </c>
      <c r="Z1510" t="s">
        <v>29</v>
      </c>
      <c r="AA1510" t="s">
        <v>30</v>
      </c>
      <c r="AB1510" t="s">
        <v>45</v>
      </c>
    </row>
    <row r="1511" spans="1:28" outlineLevel="1" x14ac:dyDescent="0.45">
      <c r="A1511">
        <v>8873519003</v>
      </c>
      <c r="B1511" s="1">
        <v>44345</v>
      </c>
      <c r="C1511" t="s">
        <v>4658</v>
      </c>
      <c r="D1511" t="s">
        <v>4659</v>
      </c>
      <c r="E1511" t="s">
        <v>426</v>
      </c>
      <c r="F1511" t="s">
        <v>5651</v>
      </c>
      <c r="G1511" t="s">
        <v>5715</v>
      </c>
      <c r="H1511" s="9">
        <v>249848.02</v>
      </c>
      <c r="J1511" t="s">
        <v>28</v>
      </c>
      <c r="K1511" t="s">
        <v>29</v>
      </c>
      <c r="L1511" t="s">
        <v>275</v>
      </c>
      <c r="M1511" t="s">
        <v>29</v>
      </c>
      <c r="N1511" t="s">
        <v>29</v>
      </c>
      <c r="O1511" t="s">
        <v>29</v>
      </c>
      <c r="P1511" t="s">
        <v>30</v>
      </c>
      <c r="Q1511" t="s">
        <v>29</v>
      </c>
      <c r="R1511" t="s">
        <v>30</v>
      </c>
      <c r="S1511" t="s">
        <v>30</v>
      </c>
      <c r="T1511" t="s">
        <v>30</v>
      </c>
      <c r="U1511" t="s">
        <v>29</v>
      </c>
      <c r="V1511" t="s">
        <v>30</v>
      </c>
      <c r="W1511" t="s">
        <v>33</v>
      </c>
      <c r="X1511" t="s">
        <v>29</v>
      </c>
      <c r="Y1511" t="s">
        <v>29</v>
      </c>
      <c r="Z1511" t="s">
        <v>29</v>
      </c>
      <c r="AA1511" t="s">
        <v>29</v>
      </c>
      <c r="AB1511" t="s">
        <v>43</v>
      </c>
    </row>
    <row r="1512" spans="1:28" outlineLevel="1" x14ac:dyDescent="0.45">
      <c r="A1512">
        <v>2346879007</v>
      </c>
      <c r="B1512" s="1">
        <v>44331</v>
      </c>
      <c r="C1512" t="s">
        <v>906</v>
      </c>
      <c r="D1512" t="s">
        <v>907</v>
      </c>
      <c r="E1512" t="s">
        <v>426</v>
      </c>
      <c r="F1512" t="s">
        <v>5651</v>
      </c>
      <c r="G1512" t="s">
        <v>5715</v>
      </c>
      <c r="H1512" s="9">
        <v>241579.25</v>
      </c>
      <c r="J1512" t="s">
        <v>28</v>
      </c>
      <c r="K1512" t="s">
        <v>29</v>
      </c>
      <c r="L1512" t="s">
        <v>275</v>
      </c>
      <c r="M1512" t="s">
        <v>30</v>
      </c>
      <c r="N1512" t="s">
        <v>30</v>
      </c>
      <c r="O1512" t="s">
        <v>29</v>
      </c>
      <c r="P1512" t="s">
        <v>29</v>
      </c>
      <c r="Q1512" t="s">
        <v>30</v>
      </c>
      <c r="R1512" t="s">
        <v>30</v>
      </c>
      <c r="S1512" t="s">
        <v>30</v>
      </c>
      <c r="T1512" t="s">
        <v>30</v>
      </c>
      <c r="U1512" t="s">
        <v>29</v>
      </c>
      <c r="V1512" t="s">
        <v>30</v>
      </c>
      <c r="W1512" t="s">
        <v>31</v>
      </c>
      <c r="X1512" t="s">
        <v>29</v>
      </c>
      <c r="Y1512" t="s">
        <v>30</v>
      </c>
      <c r="Z1512" t="s">
        <v>30</v>
      </c>
      <c r="AA1512" t="s">
        <v>29</v>
      </c>
      <c r="AB1512" t="s">
        <v>47</v>
      </c>
    </row>
    <row r="1513" spans="1:28" outlineLevel="1" x14ac:dyDescent="0.45">
      <c r="A1513">
        <v>2707169002</v>
      </c>
      <c r="B1513" s="1">
        <v>44334</v>
      </c>
      <c r="C1513" t="s">
        <v>1359</v>
      </c>
      <c r="D1513" t="s">
        <v>1360</v>
      </c>
      <c r="E1513" t="s">
        <v>426</v>
      </c>
      <c r="F1513" t="s">
        <v>5651</v>
      </c>
      <c r="G1513" t="s">
        <v>5715</v>
      </c>
      <c r="H1513" s="9">
        <v>229221.6</v>
      </c>
      <c r="J1513" t="s">
        <v>28</v>
      </c>
      <c r="K1513" t="s">
        <v>29</v>
      </c>
      <c r="L1513" t="s">
        <v>275</v>
      </c>
      <c r="M1513" t="s">
        <v>29</v>
      </c>
      <c r="N1513" t="s">
        <v>30</v>
      </c>
      <c r="O1513" t="s">
        <v>30</v>
      </c>
      <c r="P1513" t="s">
        <v>30</v>
      </c>
      <c r="Q1513" t="s">
        <v>30</v>
      </c>
      <c r="R1513" t="s">
        <v>30</v>
      </c>
      <c r="S1513" t="s">
        <v>30</v>
      </c>
      <c r="T1513" t="s">
        <v>30</v>
      </c>
      <c r="U1513" t="s">
        <v>30</v>
      </c>
      <c r="V1513" t="s">
        <v>30</v>
      </c>
      <c r="W1513" t="s">
        <v>40</v>
      </c>
      <c r="X1513" t="s">
        <v>29</v>
      </c>
      <c r="Y1513" t="s">
        <v>30</v>
      </c>
      <c r="Z1513" t="s">
        <v>29</v>
      </c>
      <c r="AA1513" t="s">
        <v>29</v>
      </c>
      <c r="AB1513" t="s">
        <v>32</v>
      </c>
    </row>
    <row r="1514" spans="1:28" outlineLevel="1" x14ac:dyDescent="0.45">
      <c r="A1514">
        <v>8934039006</v>
      </c>
      <c r="B1514" s="1">
        <v>44345</v>
      </c>
      <c r="C1514" t="s">
        <v>4911</v>
      </c>
      <c r="D1514" t="s">
        <v>4912</v>
      </c>
      <c r="E1514" t="s">
        <v>426</v>
      </c>
      <c r="F1514" t="s">
        <v>5651</v>
      </c>
      <c r="G1514" t="s">
        <v>5715</v>
      </c>
      <c r="H1514" s="9">
        <v>206566.05</v>
      </c>
      <c r="J1514" t="s">
        <v>28</v>
      </c>
      <c r="K1514" t="s">
        <v>29</v>
      </c>
      <c r="L1514" t="s">
        <v>275</v>
      </c>
      <c r="M1514" t="s">
        <v>29</v>
      </c>
      <c r="N1514" t="s">
        <v>29</v>
      </c>
      <c r="O1514" t="s">
        <v>29</v>
      </c>
      <c r="P1514" t="s">
        <v>30</v>
      </c>
      <c r="Q1514" t="s">
        <v>29</v>
      </c>
      <c r="R1514" t="s">
        <v>30</v>
      </c>
      <c r="S1514" t="s">
        <v>29</v>
      </c>
      <c r="T1514" t="s">
        <v>30</v>
      </c>
      <c r="U1514" t="s">
        <v>30</v>
      </c>
      <c r="V1514" t="s">
        <v>30</v>
      </c>
      <c r="W1514" t="s">
        <v>60</v>
      </c>
      <c r="X1514" t="s">
        <v>29</v>
      </c>
      <c r="Y1514" t="s">
        <v>29</v>
      </c>
      <c r="Z1514" t="s">
        <v>29</v>
      </c>
      <c r="AA1514" t="s">
        <v>29</v>
      </c>
      <c r="AB1514" t="s">
        <v>32</v>
      </c>
    </row>
    <row r="1515" spans="1:28" outlineLevel="1" x14ac:dyDescent="0.45">
      <c r="A1515">
        <v>7622068908</v>
      </c>
      <c r="B1515" s="1">
        <v>44323</v>
      </c>
      <c r="C1515" t="s">
        <v>3532</v>
      </c>
      <c r="D1515" t="s">
        <v>3533</v>
      </c>
      <c r="E1515" t="s">
        <v>426</v>
      </c>
      <c r="F1515" t="s">
        <v>5651</v>
      </c>
      <c r="G1515" t="s">
        <v>5715</v>
      </c>
      <c r="H1515" s="9">
        <v>135701</v>
      </c>
      <c r="J1515" t="s">
        <v>28</v>
      </c>
      <c r="K1515" t="s">
        <v>29</v>
      </c>
      <c r="L1515" t="s">
        <v>275</v>
      </c>
      <c r="M1515" t="s">
        <v>29</v>
      </c>
      <c r="N1515" t="s">
        <v>29</v>
      </c>
      <c r="O1515" t="s">
        <v>29</v>
      </c>
      <c r="P1515" t="s">
        <v>29</v>
      </c>
      <c r="Q1515" t="s">
        <v>29</v>
      </c>
      <c r="R1515" t="s">
        <v>29</v>
      </c>
      <c r="S1515" t="s">
        <v>30</v>
      </c>
      <c r="T1515" t="s">
        <v>30</v>
      </c>
      <c r="U1515" t="s">
        <v>29</v>
      </c>
      <c r="V1515" t="s">
        <v>30</v>
      </c>
      <c r="W1515" t="s">
        <v>31</v>
      </c>
      <c r="X1515" t="s">
        <v>29</v>
      </c>
      <c r="Y1515" t="s">
        <v>29</v>
      </c>
      <c r="Z1515" t="s">
        <v>30</v>
      </c>
      <c r="AA1515" t="s">
        <v>30</v>
      </c>
      <c r="AB1515" t="s">
        <v>252</v>
      </c>
    </row>
    <row r="1516" spans="1:28" outlineLevel="1" x14ac:dyDescent="0.45">
      <c r="A1516">
        <v>7594078902</v>
      </c>
      <c r="B1516" s="1">
        <v>44323</v>
      </c>
      <c r="C1516" t="s">
        <v>3360</v>
      </c>
      <c r="D1516" t="s">
        <v>3361</v>
      </c>
      <c r="E1516" t="s">
        <v>426</v>
      </c>
      <c r="F1516" t="s">
        <v>5651</v>
      </c>
      <c r="G1516" t="s">
        <v>5715</v>
      </c>
      <c r="H1516" s="9">
        <v>128496</v>
      </c>
      <c r="J1516" t="s">
        <v>28</v>
      </c>
      <c r="K1516" t="s">
        <v>29</v>
      </c>
      <c r="L1516" t="s">
        <v>275</v>
      </c>
      <c r="M1516" t="s">
        <v>30</v>
      </c>
      <c r="N1516" t="s">
        <v>29</v>
      </c>
      <c r="O1516" t="s">
        <v>29</v>
      </c>
      <c r="P1516" t="s">
        <v>29</v>
      </c>
      <c r="Q1516" t="s">
        <v>30</v>
      </c>
      <c r="R1516" t="s">
        <v>30</v>
      </c>
      <c r="S1516" t="s">
        <v>30</v>
      </c>
      <c r="T1516" t="s">
        <v>30</v>
      </c>
      <c r="U1516" t="s">
        <v>30</v>
      </c>
      <c r="V1516" t="s">
        <v>30</v>
      </c>
      <c r="W1516" t="s">
        <v>31</v>
      </c>
      <c r="X1516" t="s">
        <v>29</v>
      </c>
      <c r="Y1516" t="s">
        <v>30</v>
      </c>
      <c r="Z1516" t="s">
        <v>29</v>
      </c>
      <c r="AA1516" t="s">
        <v>29</v>
      </c>
      <c r="AB1516" t="s">
        <v>32</v>
      </c>
    </row>
    <row r="1517" spans="1:28" outlineLevel="1" x14ac:dyDescent="0.45">
      <c r="A1517">
        <v>7549339001</v>
      </c>
      <c r="B1517" s="1">
        <v>44341</v>
      </c>
      <c r="C1517" t="s">
        <v>2993</v>
      </c>
      <c r="D1517" t="s">
        <v>2994</v>
      </c>
      <c r="E1517" t="s">
        <v>426</v>
      </c>
      <c r="F1517" t="s">
        <v>5651</v>
      </c>
      <c r="G1517" t="s">
        <v>5715</v>
      </c>
      <c r="H1517" s="9">
        <v>106392.82</v>
      </c>
      <c r="J1517" t="s">
        <v>28</v>
      </c>
      <c r="K1517" t="s">
        <v>29</v>
      </c>
      <c r="L1517" t="s">
        <v>275</v>
      </c>
      <c r="M1517" t="s">
        <v>29</v>
      </c>
      <c r="N1517" t="s">
        <v>30</v>
      </c>
      <c r="O1517" t="s">
        <v>29</v>
      </c>
      <c r="P1517" t="s">
        <v>30</v>
      </c>
      <c r="Q1517" t="s">
        <v>29</v>
      </c>
      <c r="R1517" t="s">
        <v>30</v>
      </c>
      <c r="S1517" t="s">
        <v>30</v>
      </c>
      <c r="T1517" t="s">
        <v>30</v>
      </c>
      <c r="U1517" t="s">
        <v>30</v>
      </c>
      <c r="V1517" t="s">
        <v>30</v>
      </c>
      <c r="W1517" t="s">
        <v>31</v>
      </c>
      <c r="X1517" t="s">
        <v>29</v>
      </c>
      <c r="Y1517" t="s">
        <v>30</v>
      </c>
      <c r="Z1517" t="s">
        <v>29</v>
      </c>
      <c r="AA1517" t="s">
        <v>29</v>
      </c>
      <c r="AB1517" t="s">
        <v>129</v>
      </c>
    </row>
    <row r="1518" spans="1:28" outlineLevel="1" x14ac:dyDescent="0.45">
      <c r="A1518">
        <v>7577418906</v>
      </c>
      <c r="B1518" s="1">
        <v>44323</v>
      </c>
      <c r="C1518" t="s">
        <v>3288</v>
      </c>
      <c r="D1518" t="s">
        <v>3289</v>
      </c>
      <c r="E1518" t="s">
        <v>426</v>
      </c>
      <c r="F1518" t="s">
        <v>5651</v>
      </c>
      <c r="G1518" t="s">
        <v>5715</v>
      </c>
      <c r="H1518" s="9">
        <v>102834</v>
      </c>
      <c r="J1518" t="s">
        <v>28</v>
      </c>
      <c r="K1518" t="s">
        <v>29</v>
      </c>
      <c r="L1518" t="s">
        <v>275</v>
      </c>
      <c r="M1518" t="s">
        <v>29</v>
      </c>
      <c r="N1518" t="s">
        <v>30</v>
      </c>
      <c r="O1518" t="s">
        <v>30</v>
      </c>
      <c r="P1518" t="s">
        <v>30</v>
      </c>
      <c r="Q1518" t="s">
        <v>30</v>
      </c>
      <c r="R1518" t="s">
        <v>30</v>
      </c>
      <c r="S1518" t="s">
        <v>30</v>
      </c>
      <c r="T1518" t="s">
        <v>30</v>
      </c>
      <c r="U1518" t="s">
        <v>30</v>
      </c>
      <c r="V1518" t="s">
        <v>30</v>
      </c>
      <c r="W1518" t="s">
        <v>40</v>
      </c>
      <c r="X1518" t="s">
        <v>29</v>
      </c>
      <c r="Y1518" t="s">
        <v>30</v>
      </c>
      <c r="Z1518" t="s">
        <v>29</v>
      </c>
      <c r="AA1518" t="s">
        <v>30</v>
      </c>
      <c r="AB1518" t="s">
        <v>32</v>
      </c>
    </row>
    <row r="1519" spans="1:28" outlineLevel="1" x14ac:dyDescent="0.45">
      <c r="A1519">
        <v>1100799002</v>
      </c>
      <c r="B1519" s="1">
        <v>44329</v>
      </c>
      <c r="C1519" t="s">
        <v>424</v>
      </c>
      <c r="D1519" t="s">
        <v>425</v>
      </c>
      <c r="E1519" t="s">
        <v>426</v>
      </c>
      <c r="F1519" t="s">
        <v>5651</v>
      </c>
      <c r="G1519" t="s">
        <v>5715</v>
      </c>
      <c r="H1519" s="9">
        <v>99995</v>
      </c>
      <c r="J1519" t="s">
        <v>28</v>
      </c>
      <c r="K1519" t="s">
        <v>29</v>
      </c>
      <c r="L1519" t="s">
        <v>173</v>
      </c>
      <c r="M1519" t="s">
        <v>29</v>
      </c>
      <c r="N1519" t="s">
        <v>29</v>
      </c>
      <c r="O1519" t="s">
        <v>30</v>
      </c>
      <c r="P1519" t="s">
        <v>29</v>
      </c>
      <c r="Q1519" t="s">
        <v>29</v>
      </c>
      <c r="R1519" t="s">
        <v>29</v>
      </c>
      <c r="S1519" t="s">
        <v>30</v>
      </c>
      <c r="T1519" t="s">
        <v>29</v>
      </c>
      <c r="U1519" t="s">
        <v>30</v>
      </c>
      <c r="V1519" t="s">
        <v>30</v>
      </c>
      <c r="W1519" t="s">
        <v>229</v>
      </c>
      <c r="X1519" t="s">
        <v>29</v>
      </c>
      <c r="Y1519" t="s">
        <v>29</v>
      </c>
      <c r="Z1519" t="s">
        <v>30</v>
      </c>
      <c r="AA1519" t="s">
        <v>29</v>
      </c>
      <c r="AB1519" t="s">
        <v>45</v>
      </c>
    </row>
    <row r="1520" spans="1:28" outlineLevel="1" x14ac:dyDescent="0.45">
      <c r="A1520">
        <v>7232159008</v>
      </c>
      <c r="B1520" s="1">
        <v>44339</v>
      </c>
      <c r="C1520" t="s">
        <v>2494</v>
      </c>
      <c r="D1520" t="s">
        <v>2495</v>
      </c>
      <c r="E1520" t="s">
        <v>426</v>
      </c>
      <c r="F1520" t="s">
        <v>5651</v>
      </c>
      <c r="G1520" t="s">
        <v>5715</v>
      </c>
      <c r="H1520" s="9">
        <v>72498.05</v>
      </c>
      <c r="J1520" t="s">
        <v>28</v>
      </c>
      <c r="K1520" t="s">
        <v>29</v>
      </c>
      <c r="L1520" t="s">
        <v>173</v>
      </c>
      <c r="M1520" t="s">
        <v>29</v>
      </c>
      <c r="N1520" t="s">
        <v>29</v>
      </c>
      <c r="O1520" t="s">
        <v>29</v>
      </c>
      <c r="P1520" t="s">
        <v>29</v>
      </c>
      <c r="Q1520" t="s">
        <v>30</v>
      </c>
      <c r="R1520" t="s">
        <v>30</v>
      </c>
      <c r="S1520" t="s">
        <v>29</v>
      </c>
      <c r="T1520" t="s">
        <v>30</v>
      </c>
      <c r="U1520" t="s">
        <v>30</v>
      </c>
      <c r="V1520" t="s">
        <v>30</v>
      </c>
      <c r="W1520" t="s">
        <v>31</v>
      </c>
      <c r="X1520" t="s">
        <v>29</v>
      </c>
      <c r="Y1520" t="s">
        <v>30</v>
      </c>
      <c r="Z1520" t="s">
        <v>29</v>
      </c>
      <c r="AA1520" t="s">
        <v>29</v>
      </c>
      <c r="AB1520" t="s">
        <v>102</v>
      </c>
    </row>
    <row r="1521" spans="1:28" outlineLevel="1" x14ac:dyDescent="0.45">
      <c r="A1521">
        <v>2484259007</v>
      </c>
      <c r="B1521" s="1">
        <v>44332</v>
      </c>
      <c r="C1521" t="s">
        <v>1151</v>
      </c>
      <c r="D1521" t="s">
        <v>1152</v>
      </c>
      <c r="E1521" t="s">
        <v>426</v>
      </c>
      <c r="F1521" t="s">
        <v>5651</v>
      </c>
      <c r="G1521" t="s">
        <v>5715</v>
      </c>
      <c r="H1521" s="9">
        <v>63572.85</v>
      </c>
      <c r="I1521" t="s">
        <v>336</v>
      </c>
      <c r="J1521" t="s">
        <v>28</v>
      </c>
      <c r="K1521" t="s">
        <v>29</v>
      </c>
      <c r="L1521" t="s">
        <v>275</v>
      </c>
      <c r="M1521" t="s">
        <v>29</v>
      </c>
      <c r="N1521" t="s">
        <v>29</v>
      </c>
      <c r="O1521" t="s">
        <v>29</v>
      </c>
      <c r="P1521" t="s">
        <v>29</v>
      </c>
      <c r="Q1521" t="s">
        <v>30</v>
      </c>
      <c r="R1521" t="s">
        <v>30</v>
      </c>
      <c r="S1521" t="s">
        <v>30</v>
      </c>
      <c r="T1521" t="s">
        <v>30</v>
      </c>
      <c r="U1521" t="s">
        <v>30</v>
      </c>
      <c r="V1521" t="s">
        <v>30</v>
      </c>
      <c r="W1521" t="s">
        <v>31</v>
      </c>
      <c r="X1521" t="s">
        <v>29</v>
      </c>
      <c r="Y1521" t="s">
        <v>29</v>
      </c>
      <c r="Z1521" t="s">
        <v>29</v>
      </c>
      <c r="AA1521" t="s">
        <v>30</v>
      </c>
      <c r="AB1521" t="s">
        <v>228</v>
      </c>
    </row>
    <row r="1522" spans="1:28" outlineLevel="1" x14ac:dyDescent="0.45">
      <c r="A1522">
        <v>2239779006</v>
      </c>
      <c r="B1522" s="1">
        <v>44330</v>
      </c>
      <c r="C1522" t="s">
        <v>755</v>
      </c>
      <c r="D1522" t="s">
        <v>756</v>
      </c>
      <c r="E1522" t="s">
        <v>426</v>
      </c>
      <c r="F1522" t="s">
        <v>5651</v>
      </c>
      <c r="G1522" t="s">
        <v>5715</v>
      </c>
      <c r="H1522" s="9">
        <v>40686.589999999997</v>
      </c>
      <c r="J1522" t="s">
        <v>28</v>
      </c>
      <c r="K1522" t="s">
        <v>29</v>
      </c>
      <c r="L1522" t="s">
        <v>275</v>
      </c>
      <c r="M1522" t="s">
        <v>30</v>
      </c>
      <c r="N1522" t="s">
        <v>30</v>
      </c>
      <c r="O1522" t="s">
        <v>30</v>
      </c>
      <c r="P1522" t="s">
        <v>30</v>
      </c>
      <c r="Q1522" t="s">
        <v>30</v>
      </c>
      <c r="R1522" t="s">
        <v>30</v>
      </c>
      <c r="S1522" t="s">
        <v>30</v>
      </c>
      <c r="T1522" t="s">
        <v>30</v>
      </c>
      <c r="U1522" t="s">
        <v>30</v>
      </c>
      <c r="V1522" t="s">
        <v>30</v>
      </c>
      <c r="W1522" t="s">
        <v>40</v>
      </c>
      <c r="X1522" t="s">
        <v>29</v>
      </c>
      <c r="Y1522" t="s">
        <v>30</v>
      </c>
      <c r="Z1522" t="s">
        <v>29</v>
      </c>
      <c r="AA1522" t="s">
        <v>29</v>
      </c>
      <c r="AB1522" t="s">
        <v>32</v>
      </c>
    </row>
    <row r="1523" spans="1:28" outlineLevel="1" x14ac:dyDescent="0.45">
      <c r="A1523">
        <v>1109159005</v>
      </c>
      <c r="B1523" s="1">
        <v>44329</v>
      </c>
      <c r="C1523" t="s">
        <v>489</v>
      </c>
      <c r="D1523" t="s">
        <v>490</v>
      </c>
      <c r="E1523" t="s">
        <v>426</v>
      </c>
      <c r="F1523" t="s">
        <v>5651</v>
      </c>
      <c r="G1523" t="s">
        <v>5715</v>
      </c>
      <c r="H1523" s="9">
        <v>39679.839999999997</v>
      </c>
      <c r="I1523" t="s">
        <v>128</v>
      </c>
      <c r="J1523" t="s">
        <v>28</v>
      </c>
      <c r="K1523" t="s">
        <v>29</v>
      </c>
      <c r="L1523" t="s">
        <v>275</v>
      </c>
      <c r="M1523" t="s">
        <v>29</v>
      </c>
      <c r="N1523" t="s">
        <v>30</v>
      </c>
      <c r="O1523" t="s">
        <v>30</v>
      </c>
      <c r="P1523" t="s">
        <v>30</v>
      </c>
      <c r="Q1523" t="s">
        <v>30</v>
      </c>
      <c r="R1523" t="s">
        <v>30</v>
      </c>
      <c r="S1523" t="s">
        <v>30</v>
      </c>
      <c r="T1523" t="s">
        <v>30</v>
      </c>
      <c r="U1523" t="s">
        <v>30</v>
      </c>
      <c r="V1523" t="s">
        <v>30</v>
      </c>
      <c r="W1523" t="s">
        <v>40</v>
      </c>
      <c r="X1523" t="s">
        <v>29</v>
      </c>
      <c r="Y1523" t="s">
        <v>29</v>
      </c>
      <c r="Z1523" t="s">
        <v>29</v>
      </c>
      <c r="AA1523" t="s">
        <v>30</v>
      </c>
      <c r="AB1523" t="s">
        <v>32</v>
      </c>
    </row>
    <row r="1524" spans="1:28" outlineLevel="1" x14ac:dyDescent="0.45">
      <c r="A1524">
        <v>7560228901</v>
      </c>
      <c r="B1524" s="1">
        <v>44323</v>
      </c>
      <c r="C1524" t="s">
        <v>3126</v>
      </c>
      <c r="D1524" t="s">
        <v>3127</v>
      </c>
      <c r="E1524" t="s">
        <v>426</v>
      </c>
      <c r="F1524" t="s">
        <v>5651</v>
      </c>
      <c r="G1524" t="s">
        <v>5715</v>
      </c>
      <c r="H1524" s="9">
        <v>39674.35</v>
      </c>
      <c r="J1524" t="s">
        <v>28</v>
      </c>
      <c r="K1524" t="s">
        <v>29</v>
      </c>
      <c r="L1524" t="s">
        <v>275</v>
      </c>
      <c r="M1524" t="s">
        <v>29</v>
      </c>
      <c r="N1524" t="s">
        <v>30</v>
      </c>
      <c r="O1524" t="s">
        <v>29</v>
      </c>
      <c r="P1524" t="s">
        <v>30</v>
      </c>
      <c r="Q1524" t="s">
        <v>30</v>
      </c>
      <c r="R1524" t="s">
        <v>30</v>
      </c>
      <c r="S1524" t="s">
        <v>30</v>
      </c>
      <c r="T1524" t="s">
        <v>30</v>
      </c>
      <c r="U1524" t="s">
        <v>30</v>
      </c>
      <c r="V1524" t="s">
        <v>30</v>
      </c>
      <c r="W1524" t="s">
        <v>33</v>
      </c>
      <c r="X1524" t="s">
        <v>29</v>
      </c>
      <c r="Y1524" t="s">
        <v>29</v>
      </c>
      <c r="Z1524" t="s">
        <v>29</v>
      </c>
      <c r="AA1524" t="s">
        <v>30</v>
      </c>
      <c r="AB1524" t="s">
        <v>73</v>
      </c>
    </row>
    <row r="1525" spans="1:28" outlineLevel="1" x14ac:dyDescent="0.45">
      <c r="A1525">
        <v>7606558902</v>
      </c>
      <c r="B1525" s="1">
        <v>44323</v>
      </c>
      <c r="C1525" t="s">
        <v>3432</v>
      </c>
      <c r="D1525" t="s">
        <v>3433</v>
      </c>
      <c r="E1525" t="s">
        <v>426</v>
      </c>
      <c r="F1525" t="s">
        <v>5651</v>
      </c>
      <c r="G1525" t="s">
        <v>5715</v>
      </c>
      <c r="H1525" s="9">
        <v>32930</v>
      </c>
      <c r="J1525" t="s">
        <v>28</v>
      </c>
      <c r="K1525" t="s">
        <v>29</v>
      </c>
      <c r="L1525" t="s">
        <v>275</v>
      </c>
      <c r="M1525" t="s">
        <v>30</v>
      </c>
      <c r="N1525" t="s">
        <v>30</v>
      </c>
      <c r="O1525" t="s">
        <v>29</v>
      </c>
      <c r="P1525" t="s">
        <v>30</v>
      </c>
      <c r="Q1525" t="s">
        <v>30</v>
      </c>
      <c r="R1525" t="s">
        <v>30</v>
      </c>
      <c r="S1525" t="s">
        <v>30</v>
      </c>
      <c r="T1525" t="s">
        <v>30</v>
      </c>
      <c r="U1525" t="s">
        <v>30</v>
      </c>
      <c r="V1525" t="s">
        <v>30</v>
      </c>
      <c r="W1525" t="s">
        <v>31</v>
      </c>
      <c r="X1525" t="s">
        <v>29</v>
      </c>
      <c r="Y1525" t="s">
        <v>30</v>
      </c>
      <c r="Z1525" t="s">
        <v>29</v>
      </c>
      <c r="AA1525" t="s">
        <v>29</v>
      </c>
      <c r="AB1525" t="s">
        <v>59</v>
      </c>
    </row>
    <row r="1526" spans="1:28" outlineLevel="1" x14ac:dyDescent="0.45">
      <c r="A1526">
        <v>8861649010</v>
      </c>
      <c r="B1526" s="1">
        <v>44345</v>
      </c>
      <c r="C1526" t="s">
        <v>4570</v>
      </c>
      <c r="D1526" t="s">
        <v>4571</v>
      </c>
      <c r="E1526" t="s">
        <v>426</v>
      </c>
      <c r="F1526" t="s">
        <v>5651</v>
      </c>
      <c r="G1526" t="s">
        <v>5715</v>
      </c>
      <c r="H1526" s="9">
        <v>32146.81</v>
      </c>
      <c r="J1526" t="s">
        <v>28</v>
      </c>
      <c r="K1526" t="s">
        <v>29</v>
      </c>
      <c r="L1526" t="s">
        <v>275</v>
      </c>
      <c r="M1526" t="s">
        <v>29</v>
      </c>
      <c r="N1526" t="s">
        <v>29</v>
      </c>
      <c r="O1526" t="s">
        <v>29</v>
      </c>
      <c r="P1526" t="s">
        <v>29</v>
      </c>
      <c r="Q1526" t="s">
        <v>29</v>
      </c>
      <c r="R1526" t="s">
        <v>30</v>
      </c>
      <c r="S1526" t="s">
        <v>30</v>
      </c>
      <c r="T1526" t="s">
        <v>29</v>
      </c>
      <c r="U1526" t="s">
        <v>29</v>
      </c>
      <c r="V1526" t="s">
        <v>29</v>
      </c>
      <c r="W1526" t="s">
        <v>31</v>
      </c>
      <c r="X1526" t="s">
        <v>29</v>
      </c>
      <c r="Y1526" t="s">
        <v>29</v>
      </c>
      <c r="Z1526" t="s">
        <v>29</v>
      </c>
      <c r="AA1526" t="s">
        <v>29</v>
      </c>
      <c r="AB1526" t="s">
        <v>73</v>
      </c>
    </row>
    <row r="1527" spans="1:28" outlineLevel="1" x14ac:dyDescent="0.45">
      <c r="A1527">
        <v>8990829001</v>
      </c>
      <c r="B1527" s="1">
        <v>44345</v>
      </c>
      <c r="C1527" t="s">
        <v>5181</v>
      </c>
      <c r="D1527" t="s">
        <v>5182</v>
      </c>
      <c r="E1527" t="s">
        <v>426</v>
      </c>
      <c r="F1527" t="s">
        <v>5651</v>
      </c>
      <c r="G1527" t="s">
        <v>5715</v>
      </c>
      <c r="H1527" s="9">
        <v>20980</v>
      </c>
      <c r="I1527" t="s">
        <v>390</v>
      </c>
      <c r="J1527" t="s">
        <v>28</v>
      </c>
      <c r="K1527" t="s">
        <v>29</v>
      </c>
      <c r="L1527" t="s">
        <v>275</v>
      </c>
      <c r="M1527" t="s">
        <v>29</v>
      </c>
      <c r="N1527" t="s">
        <v>29</v>
      </c>
      <c r="O1527" t="s">
        <v>29</v>
      </c>
      <c r="P1527" t="s">
        <v>30</v>
      </c>
      <c r="Q1527" t="s">
        <v>29</v>
      </c>
      <c r="R1527" t="s">
        <v>30</v>
      </c>
      <c r="S1527" t="s">
        <v>30</v>
      </c>
      <c r="T1527" t="s">
        <v>30</v>
      </c>
      <c r="U1527" t="s">
        <v>29</v>
      </c>
      <c r="V1527" t="s">
        <v>30</v>
      </c>
      <c r="W1527" t="s">
        <v>31</v>
      </c>
      <c r="X1527" t="s">
        <v>29</v>
      </c>
      <c r="Y1527" t="s">
        <v>29</v>
      </c>
      <c r="Z1527" t="s">
        <v>29</v>
      </c>
      <c r="AA1527" t="s">
        <v>29</v>
      </c>
      <c r="AB1527" t="s">
        <v>73</v>
      </c>
    </row>
    <row r="1528" spans="1:28" outlineLevel="1" x14ac:dyDescent="0.45">
      <c r="A1528">
        <v>7647108903</v>
      </c>
      <c r="B1528" s="1">
        <v>44323</v>
      </c>
      <c r="C1528" t="s">
        <v>3675</v>
      </c>
      <c r="D1528" t="s">
        <v>3676</v>
      </c>
      <c r="E1528" t="s">
        <v>426</v>
      </c>
      <c r="F1528" t="s">
        <v>5651</v>
      </c>
      <c r="G1528" t="s">
        <v>5715</v>
      </c>
      <c r="H1528" s="9">
        <v>16489.73</v>
      </c>
      <c r="J1528" t="s">
        <v>28</v>
      </c>
      <c r="K1528" t="s">
        <v>29</v>
      </c>
      <c r="L1528" t="s">
        <v>275</v>
      </c>
      <c r="M1528" t="s">
        <v>29</v>
      </c>
      <c r="N1528" t="s">
        <v>30</v>
      </c>
      <c r="O1528" t="s">
        <v>29</v>
      </c>
      <c r="P1528" t="s">
        <v>30</v>
      </c>
      <c r="Q1528" t="s">
        <v>30</v>
      </c>
      <c r="R1528" t="s">
        <v>30</v>
      </c>
      <c r="S1528" t="s">
        <v>30</v>
      </c>
      <c r="T1528" t="s">
        <v>29</v>
      </c>
      <c r="U1528" t="s">
        <v>30</v>
      </c>
      <c r="V1528" t="s">
        <v>29</v>
      </c>
      <c r="W1528" t="s">
        <v>31</v>
      </c>
      <c r="X1528" t="s">
        <v>29</v>
      </c>
      <c r="Y1528" t="s">
        <v>30</v>
      </c>
      <c r="Z1528" t="s">
        <v>29</v>
      </c>
      <c r="AA1528" t="s">
        <v>29</v>
      </c>
      <c r="AB1528" t="s">
        <v>39</v>
      </c>
    </row>
    <row r="1529" spans="1:28" outlineLevel="1" x14ac:dyDescent="0.45">
      <c r="A1529">
        <v>8976979004</v>
      </c>
      <c r="B1529" s="1">
        <v>44345</v>
      </c>
      <c r="C1529" t="s">
        <v>5121</v>
      </c>
      <c r="D1529" t="s">
        <v>5122</v>
      </c>
      <c r="E1529" t="s">
        <v>426</v>
      </c>
      <c r="F1529" t="s">
        <v>5651</v>
      </c>
      <c r="G1529" t="s">
        <v>5715</v>
      </c>
      <c r="H1529" s="9">
        <v>11201</v>
      </c>
      <c r="J1529" t="s">
        <v>28</v>
      </c>
      <c r="K1529" t="s">
        <v>29</v>
      </c>
      <c r="L1529" t="s">
        <v>275</v>
      </c>
      <c r="M1529" t="s">
        <v>29</v>
      </c>
      <c r="N1529" t="s">
        <v>30</v>
      </c>
      <c r="O1529" t="s">
        <v>30</v>
      </c>
      <c r="P1529" t="s">
        <v>30</v>
      </c>
      <c r="Q1529" t="s">
        <v>30</v>
      </c>
      <c r="R1529" t="s">
        <v>30</v>
      </c>
      <c r="S1529" t="s">
        <v>30</v>
      </c>
      <c r="T1529" t="s">
        <v>30</v>
      </c>
      <c r="U1529" t="s">
        <v>30</v>
      </c>
      <c r="V1529" t="s">
        <v>30</v>
      </c>
      <c r="W1529" t="s">
        <v>40</v>
      </c>
      <c r="X1529" t="s">
        <v>29</v>
      </c>
      <c r="Y1529" t="s">
        <v>29</v>
      </c>
      <c r="Z1529" t="s">
        <v>29</v>
      </c>
      <c r="AA1529" t="s">
        <v>29</v>
      </c>
      <c r="AB1529" t="s">
        <v>48</v>
      </c>
    </row>
    <row r="1530" spans="1:28" outlineLevel="1" x14ac:dyDescent="0.45">
      <c r="A1530">
        <v>7878888900</v>
      </c>
      <c r="B1530" s="1">
        <v>44327</v>
      </c>
      <c r="C1530" t="s">
        <v>3890</v>
      </c>
      <c r="D1530" t="s">
        <v>3891</v>
      </c>
      <c r="E1530" t="s">
        <v>3892</v>
      </c>
      <c r="F1530" t="s">
        <v>5651</v>
      </c>
      <c r="G1530" t="s">
        <v>6014</v>
      </c>
      <c r="H1530" s="9">
        <v>252556.7</v>
      </c>
      <c r="J1530" t="s">
        <v>42</v>
      </c>
      <c r="K1530" t="s">
        <v>29</v>
      </c>
      <c r="L1530" t="s">
        <v>96</v>
      </c>
      <c r="M1530" t="s">
        <v>30</v>
      </c>
      <c r="N1530" t="s">
        <v>29</v>
      </c>
      <c r="O1530" t="s">
        <v>30</v>
      </c>
      <c r="P1530" t="s">
        <v>30</v>
      </c>
      <c r="Q1530" t="s">
        <v>30</v>
      </c>
      <c r="R1530" t="s">
        <v>30</v>
      </c>
      <c r="S1530" t="s">
        <v>30</v>
      </c>
      <c r="T1530" t="s">
        <v>30</v>
      </c>
      <c r="U1530" t="s">
        <v>30</v>
      </c>
      <c r="V1530" t="s">
        <v>30</v>
      </c>
      <c r="W1530" t="s">
        <v>31</v>
      </c>
      <c r="X1530" t="s">
        <v>29</v>
      </c>
      <c r="Y1530" t="s">
        <v>29</v>
      </c>
      <c r="Z1530" t="s">
        <v>29</v>
      </c>
      <c r="AA1530" t="s">
        <v>30</v>
      </c>
      <c r="AB1530" t="s">
        <v>32</v>
      </c>
    </row>
    <row r="1531" spans="1:28" outlineLevel="1" x14ac:dyDescent="0.45">
      <c r="A1531">
        <v>8950479009</v>
      </c>
      <c r="B1531" s="1">
        <v>44345</v>
      </c>
      <c r="C1531" t="s">
        <v>4981</v>
      </c>
      <c r="D1531" t="s">
        <v>4982</v>
      </c>
      <c r="E1531" t="s">
        <v>1797</v>
      </c>
      <c r="F1531" t="s">
        <v>5651</v>
      </c>
      <c r="G1531" t="s">
        <v>5903</v>
      </c>
      <c r="H1531" s="9">
        <v>325863</v>
      </c>
      <c r="J1531" t="s">
        <v>28</v>
      </c>
      <c r="K1531" t="s">
        <v>29</v>
      </c>
      <c r="L1531" t="s">
        <v>155</v>
      </c>
      <c r="M1531" t="s">
        <v>29</v>
      </c>
      <c r="N1531" t="s">
        <v>30</v>
      </c>
      <c r="O1531" t="s">
        <v>29</v>
      </c>
      <c r="P1531" t="s">
        <v>30</v>
      </c>
      <c r="Q1531" t="s">
        <v>30</v>
      </c>
      <c r="R1531" t="s">
        <v>30</v>
      </c>
      <c r="S1531" t="s">
        <v>30</v>
      </c>
      <c r="T1531" t="s">
        <v>30</v>
      </c>
      <c r="U1531" t="s">
        <v>30</v>
      </c>
      <c r="V1531" t="s">
        <v>30</v>
      </c>
      <c r="W1531" t="s">
        <v>40</v>
      </c>
      <c r="X1531" t="s">
        <v>29</v>
      </c>
      <c r="Y1531" t="s">
        <v>29</v>
      </c>
      <c r="Z1531" t="s">
        <v>29</v>
      </c>
      <c r="AA1531" t="s">
        <v>29</v>
      </c>
      <c r="AB1531" t="s">
        <v>32</v>
      </c>
    </row>
    <row r="1532" spans="1:28" outlineLevel="1" x14ac:dyDescent="0.45">
      <c r="A1532">
        <v>7603138910</v>
      </c>
      <c r="B1532" s="1">
        <v>44323</v>
      </c>
      <c r="C1532" t="s">
        <v>3417</v>
      </c>
      <c r="D1532" t="s">
        <v>3418</v>
      </c>
      <c r="E1532" t="s">
        <v>1797</v>
      </c>
      <c r="F1532" t="s">
        <v>5651</v>
      </c>
      <c r="G1532" t="s">
        <v>5903</v>
      </c>
      <c r="H1532" s="9">
        <v>84427.65</v>
      </c>
      <c r="J1532" t="s">
        <v>28</v>
      </c>
      <c r="K1532" t="s">
        <v>29</v>
      </c>
      <c r="L1532" t="s">
        <v>155</v>
      </c>
      <c r="M1532" t="s">
        <v>30</v>
      </c>
      <c r="N1532" t="s">
        <v>30</v>
      </c>
      <c r="O1532" t="s">
        <v>30</v>
      </c>
      <c r="P1532" t="s">
        <v>30</v>
      </c>
      <c r="Q1532" t="s">
        <v>30</v>
      </c>
      <c r="R1532" t="s">
        <v>30</v>
      </c>
      <c r="S1532" t="s">
        <v>30</v>
      </c>
      <c r="T1532" t="s">
        <v>30</v>
      </c>
      <c r="U1532" t="s">
        <v>30</v>
      </c>
      <c r="V1532" t="s">
        <v>30</v>
      </c>
      <c r="W1532" t="s">
        <v>40</v>
      </c>
      <c r="X1532" t="s">
        <v>29</v>
      </c>
      <c r="Y1532" t="s">
        <v>29</v>
      </c>
      <c r="Z1532" t="s">
        <v>29</v>
      </c>
      <c r="AA1532" t="s">
        <v>30</v>
      </c>
      <c r="AB1532" t="s">
        <v>38</v>
      </c>
    </row>
    <row r="1533" spans="1:28" outlineLevel="1" x14ac:dyDescent="0.45">
      <c r="A1533">
        <v>7635078910</v>
      </c>
      <c r="B1533" s="1">
        <v>44323</v>
      </c>
      <c r="C1533" t="s">
        <v>3608</v>
      </c>
      <c r="D1533" t="s">
        <v>3609</v>
      </c>
      <c r="E1533" t="s">
        <v>1797</v>
      </c>
      <c r="F1533" t="s">
        <v>5651</v>
      </c>
      <c r="G1533" t="s">
        <v>5903</v>
      </c>
      <c r="H1533" s="9">
        <v>16724.919999999998</v>
      </c>
      <c r="J1533" t="s">
        <v>28</v>
      </c>
      <c r="K1533" t="s">
        <v>29</v>
      </c>
      <c r="L1533" t="s">
        <v>155</v>
      </c>
      <c r="M1533" t="s">
        <v>29</v>
      </c>
      <c r="N1533" t="s">
        <v>29</v>
      </c>
      <c r="O1533" t="s">
        <v>29</v>
      </c>
      <c r="P1533" t="s">
        <v>29</v>
      </c>
      <c r="Q1533" t="s">
        <v>29</v>
      </c>
      <c r="R1533" t="s">
        <v>29</v>
      </c>
      <c r="S1533" t="s">
        <v>30</v>
      </c>
      <c r="T1533" t="s">
        <v>30</v>
      </c>
      <c r="U1533" t="s">
        <v>29</v>
      </c>
      <c r="V1533" t="s">
        <v>30</v>
      </c>
      <c r="W1533" t="s">
        <v>31</v>
      </c>
      <c r="X1533" t="s">
        <v>29</v>
      </c>
      <c r="Y1533" t="s">
        <v>29</v>
      </c>
      <c r="Z1533" t="s">
        <v>29</v>
      </c>
      <c r="AA1533" t="s">
        <v>30</v>
      </c>
      <c r="AB1533" t="s">
        <v>32</v>
      </c>
    </row>
    <row r="1534" spans="1:28" outlineLevel="1" x14ac:dyDescent="0.45">
      <c r="A1534">
        <v>3703079007</v>
      </c>
      <c r="B1534" s="1">
        <v>44335</v>
      </c>
      <c r="C1534" t="s">
        <v>1795</v>
      </c>
      <c r="D1534" t="s">
        <v>1796</v>
      </c>
      <c r="E1534" t="s">
        <v>1797</v>
      </c>
      <c r="F1534" t="s">
        <v>5651</v>
      </c>
      <c r="G1534" t="s">
        <v>5903</v>
      </c>
      <c r="H1534" s="9">
        <v>16211.92</v>
      </c>
      <c r="J1534" t="s">
        <v>28</v>
      </c>
      <c r="K1534" t="s">
        <v>29</v>
      </c>
      <c r="L1534" t="s">
        <v>155</v>
      </c>
      <c r="M1534" t="s">
        <v>29</v>
      </c>
      <c r="N1534" t="s">
        <v>30</v>
      </c>
      <c r="O1534" t="s">
        <v>29</v>
      </c>
      <c r="P1534" t="s">
        <v>30</v>
      </c>
      <c r="Q1534" t="s">
        <v>29</v>
      </c>
      <c r="R1534" t="s">
        <v>30</v>
      </c>
      <c r="S1534" t="s">
        <v>29</v>
      </c>
      <c r="T1534" t="s">
        <v>30</v>
      </c>
      <c r="U1534" t="s">
        <v>30</v>
      </c>
      <c r="V1534" t="s">
        <v>30</v>
      </c>
      <c r="W1534" t="s">
        <v>31</v>
      </c>
      <c r="X1534" t="s">
        <v>29</v>
      </c>
      <c r="Y1534" t="s">
        <v>29</v>
      </c>
      <c r="Z1534" t="s">
        <v>29</v>
      </c>
      <c r="AA1534" t="s">
        <v>30</v>
      </c>
      <c r="AB1534" t="s">
        <v>228</v>
      </c>
    </row>
    <row r="1535" spans="1:28" outlineLevel="1" x14ac:dyDescent="0.45">
      <c r="A1535">
        <v>8858729009</v>
      </c>
      <c r="B1535" s="1">
        <v>44345</v>
      </c>
      <c r="C1535" t="s">
        <v>4548</v>
      </c>
      <c r="D1535" t="s">
        <v>4549</v>
      </c>
      <c r="E1535" t="s">
        <v>1797</v>
      </c>
      <c r="F1535" t="s">
        <v>5651</v>
      </c>
      <c r="G1535" t="s">
        <v>5903</v>
      </c>
      <c r="H1535" s="9">
        <v>8172.65</v>
      </c>
      <c r="J1535" t="s">
        <v>28</v>
      </c>
      <c r="K1535" t="s">
        <v>29</v>
      </c>
      <c r="L1535" t="s">
        <v>155</v>
      </c>
      <c r="M1535" t="s">
        <v>29</v>
      </c>
      <c r="N1535" t="s">
        <v>29</v>
      </c>
      <c r="O1535" t="s">
        <v>30</v>
      </c>
      <c r="P1535" t="s">
        <v>30</v>
      </c>
      <c r="Q1535" t="s">
        <v>30</v>
      </c>
      <c r="R1535" t="s">
        <v>29</v>
      </c>
      <c r="S1535" t="s">
        <v>29</v>
      </c>
      <c r="T1535" t="s">
        <v>30</v>
      </c>
      <c r="U1535" t="s">
        <v>29</v>
      </c>
      <c r="V1535" t="s">
        <v>29</v>
      </c>
      <c r="W1535" t="s">
        <v>31</v>
      </c>
      <c r="X1535" t="s">
        <v>29</v>
      </c>
      <c r="Y1535" t="s">
        <v>29</v>
      </c>
      <c r="Z1535" t="s">
        <v>29</v>
      </c>
      <c r="AA1535" t="s">
        <v>29</v>
      </c>
      <c r="AB1535" t="s">
        <v>39</v>
      </c>
    </row>
    <row r="1536" spans="1:28" outlineLevel="1" x14ac:dyDescent="0.45">
      <c r="A1536">
        <v>5229119007</v>
      </c>
      <c r="B1536" s="1">
        <v>44337</v>
      </c>
      <c r="C1536" t="s">
        <v>2213</v>
      </c>
      <c r="D1536" t="s">
        <v>2214</v>
      </c>
      <c r="E1536" t="s">
        <v>235</v>
      </c>
      <c r="F1536" t="s">
        <v>5651</v>
      </c>
      <c r="G1536" t="s">
        <v>5823</v>
      </c>
      <c r="H1536" s="9">
        <v>4113845.24</v>
      </c>
      <c r="J1536" t="s">
        <v>28</v>
      </c>
      <c r="K1536" t="s">
        <v>29</v>
      </c>
      <c r="L1536" t="s">
        <v>77</v>
      </c>
      <c r="M1536" t="s">
        <v>30</v>
      </c>
      <c r="N1536" t="s">
        <v>30</v>
      </c>
      <c r="O1536" t="s">
        <v>30</v>
      </c>
      <c r="P1536" t="s">
        <v>30</v>
      </c>
      <c r="Q1536" t="s">
        <v>30</v>
      </c>
      <c r="R1536" t="s">
        <v>30</v>
      </c>
      <c r="S1536" t="s">
        <v>30</v>
      </c>
      <c r="T1536" t="s">
        <v>30</v>
      </c>
      <c r="U1536" t="s">
        <v>30</v>
      </c>
      <c r="V1536" t="s">
        <v>30</v>
      </c>
      <c r="W1536" t="s">
        <v>31</v>
      </c>
      <c r="X1536" t="s">
        <v>29</v>
      </c>
      <c r="Y1536" t="s">
        <v>29</v>
      </c>
      <c r="Z1536" t="s">
        <v>30</v>
      </c>
      <c r="AA1536" t="s">
        <v>29</v>
      </c>
      <c r="AB1536" t="s">
        <v>38</v>
      </c>
    </row>
    <row r="1537" spans="1:28" outlineLevel="1" x14ac:dyDescent="0.45">
      <c r="A1537">
        <v>5249599008</v>
      </c>
      <c r="B1537" s="1">
        <v>44337</v>
      </c>
      <c r="C1537" t="s">
        <v>2328</v>
      </c>
      <c r="D1537" t="s">
        <v>2329</v>
      </c>
      <c r="E1537" t="s">
        <v>235</v>
      </c>
      <c r="F1537" t="s">
        <v>5651</v>
      </c>
      <c r="G1537" t="s">
        <v>5823</v>
      </c>
      <c r="H1537" s="9">
        <v>1232384.8400000001</v>
      </c>
      <c r="J1537" t="s">
        <v>28</v>
      </c>
      <c r="K1537" t="s">
        <v>29</v>
      </c>
      <c r="L1537" t="s">
        <v>77</v>
      </c>
      <c r="M1537" t="s">
        <v>30</v>
      </c>
      <c r="N1537" t="s">
        <v>30</v>
      </c>
      <c r="O1537" t="s">
        <v>30</v>
      </c>
      <c r="P1537" t="s">
        <v>30</v>
      </c>
      <c r="Q1537" t="s">
        <v>30</v>
      </c>
      <c r="R1537" t="s">
        <v>30</v>
      </c>
      <c r="S1537" t="s">
        <v>30</v>
      </c>
      <c r="T1537" t="s">
        <v>30</v>
      </c>
      <c r="U1537" t="s">
        <v>30</v>
      </c>
      <c r="V1537" t="s">
        <v>30</v>
      </c>
      <c r="W1537" t="s">
        <v>31</v>
      </c>
      <c r="X1537" t="s">
        <v>29</v>
      </c>
      <c r="Y1537" t="s">
        <v>29</v>
      </c>
      <c r="Z1537" t="s">
        <v>30</v>
      </c>
      <c r="AA1537" t="s">
        <v>29</v>
      </c>
      <c r="AB1537" t="s">
        <v>43</v>
      </c>
    </row>
    <row r="1538" spans="1:28" outlineLevel="1" x14ac:dyDescent="0.45">
      <c r="A1538">
        <v>9954759001</v>
      </c>
      <c r="B1538" s="1">
        <v>44354</v>
      </c>
      <c r="C1538" t="s">
        <v>5589</v>
      </c>
      <c r="D1538" t="s">
        <v>5590</v>
      </c>
      <c r="E1538" t="s">
        <v>235</v>
      </c>
      <c r="F1538" t="s">
        <v>5651</v>
      </c>
      <c r="G1538" t="s">
        <v>5823</v>
      </c>
      <c r="H1538" s="9">
        <v>320553</v>
      </c>
      <c r="J1538" t="s">
        <v>28</v>
      </c>
      <c r="K1538" t="s">
        <v>29</v>
      </c>
      <c r="L1538" t="s">
        <v>77</v>
      </c>
      <c r="M1538" t="s">
        <v>29</v>
      </c>
      <c r="N1538" t="s">
        <v>30</v>
      </c>
      <c r="O1538" t="s">
        <v>29</v>
      </c>
      <c r="P1538" t="s">
        <v>30</v>
      </c>
      <c r="Q1538" t="s">
        <v>30</v>
      </c>
      <c r="R1538" t="s">
        <v>30</v>
      </c>
      <c r="S1538" t="s">
        <v>30</v>
      </c>
      <c r="T1538" t="s">
        <v>30</v>
      </c>
      <c r="U1538" t="s">
        <v>30</v>
      </c>
      <c r="V1538" t="s">
        <v>30</v>
      </c>
      <c r="W1538" t="s">
        <v>40</v>
      </c>
      <c r="X1538" t="s">
        <v>29</v>
      </c>
      <c r="Y1538" t="s">
        <v>29</v>
      </c>
      <c r="Z1538" t="s">
        <v>29</v>
      </c>
      <c r="AA1538" t="s">
        <v>29</v>
      </c>
      <c r="AB1538" t="s">
        <v>32</v>
      </c>
    </row>
    <row r="1539" spans="1:28" outlineLevel="1" x14ac:dyDescent="0.45">
      <c r="A1539">
        <v>7614768906</v>
      </c>
      <c r="B1539" s="1">
        <v>44323</v>
      </c>
      <c r="C1539" t="s">
        <v>3485</v>
      </c>
      <c r="D1539" t="s">
        <v>3486</v>
      </c>
      <c r="E1539" t="s">
        <v>235</v>
      </c>
      <c r="F1539" t="s">
        <v>5651</v>
      </c>
      <c r="G1539" t="s">
        <v>5823</v>
      </c>
      <c r="H1539" s="9">
        <v>178865.86</v>
      </c>
      <c r="J1539" t="s">
        <v>28</v>
      </c>
      <c r="K1539" t="s">
        <v>30</v>
      </c>
      <c r="L1539" t="s">
        <v>77</v>
      </c>
      <c r="M1539" t="s">
        <v>29</v>
      </c>
      <c r="N1539" t="s">
        <v>29</v>
      </c>
      <c r="O1539" t="s">
        <v>29</v>
      </c>
      <c r="P1539" t="s">
        <v>30</v>
      </c>
      <c r="Q1539" t="s">
        <v>30</v>
      </c>
      <c r="R1539" t="s">
        <v>30</v>
      </c>
      <c r="S1539" t="s">
        <v>30</v>
      </c>
      <c r="T1539" t="s">
        <v>29</v>
      </c>
      <c r="U1539" t="s">
        <v>30</v>
      </c>
      <c r="V1539" t="s">
        <v>29</v>
      </c>
      <c r="W1539" t="s">
        <v>37</v>
      </c>
      <c r="X1539" t="s">
        <v>29</v>
      </c>
      <c r="Y1539" t="s">
        <v>29</v>
      </c>
      <c r="Z1539" t="s">
        <v>30</v>
      </c>
      <c r="AA1539" t="s">
        <v>30</v>
      </c>
      <c r="AB1539" t="s">
        <v>32</v>
      </c>
    </row>
    <row r="1540" spans="1:28" outlineLevel="1" x14ac:dyDescent="0.45">
      <c r="A1540">
        <v>7236479007</v>
      </c>
      <c r="B1540" s="1">
        <v>44339</v>
      </c>
      <c r="C1540" t="s">
        <v>2511</v>
      </c>
      <c r="D1540" t="s">
        <v>2512</v>
      </c>
      <c r="E1540" t="s">
        <v>235</v>
      </c>
      <c r="F1540" t="s">
        <v>5651</v>
      </c>
      <c r="G1540" t="s">
        <v>5737</v>
      </c>
      <c r="H1540" s="9">
        <v>175832.64</v>
      </c>
      <c r="I1540" t="s">
        <v>260</v>
      </c>
      <c r="J1540" t="s">
        <v>28</v>
      </c>
      <c r="K1540" t="s">
        <v>29</v>
      </c>
      <c r="L1540" t="s">
        <v>77</v>
      </c>
      <c r="M1540" t="s">
        <v>30</v>
      </c>
      <c r="N1540" t="s">
        <v>30</v>
      </c>
      <c r="O1540" t="s">
        <v>30</v>
      </c>
      <c r="P1540" t="s">
        <v>30</v>
      </c>
      <c r="Q1540" t="s">
        <v>30</v>
      </c>
      <c r="R1540" t="s">
        <v>30</v>
      </c>
      <c r="S1540" t="s">
        <v>30</v>
      </c>
      <c r="T1540" t="s">
        <v>30</v>
      </c>
      <c r="U1540" t="s">
        <v>30</v>
      </c>
      <c r="V1540" t="s">
        <v>30</v>
      </c>
      <c r="W1540" t="s">
        <v>31</v>
      </c>
      <c r="X1540" t="s">
        <v>29</v>
      </c>
      <c r="Y1540" t="s">
        <v>30</v>
      </c>
      <c r="Z1540" t="s">
        <v>29</v>
      </c>
      <c r="AA1540" t="s">
        <v>29</v>
      </c>
      <c r="AB1540" t="s">
        <v>32</v>
      </c>
    </row>
    <row r="1541" spans="1:28" outlineLevel="1" x14ac:dyDescent="0.45">
      <c r="A1541">
        <v>7618798901</v>
      </c>
      <c r="B1541" s="1">
        <v>44323</v>
      </c>
      <c r="C1541" t="s">
        <v>3513</v>
      </c>
      <c r="D1541" t="s">
        <v>3514</v>
      </c>
      <c r="E1541" t="s">
        <v>235</v>
      </c>
      <c r="F1541" t="s">
        <v>5651</v>
      </c>
      <c r="G1541" t="s">
        <v>5737</v>
      </c>
      <c r="H1541" s="9">
        <v>163711</v>
      </c>
      <c r="J1541" t="s">
        <v>28</v>
      </c>
      <c r="K1541" t="s">
        <v>29</v>
      </c>
      <c r="L1541" t="s">
        <v>77</v>
      </c>
      <c r="M1541" t="s">
        <v>30</v>
      </c>
      <c r="N1541" t="s">
        <v>30</v>
      </c>
      <c r="O1541" t="s">
        <v>30</v>
      </c>
      <c r="P1541" t="s">
        <v>30</v>
      </c>
      <c r="Q1541" t="s">
        <v>30</v>
      </c>
      <c r="R1541" t="s">
        <v>30</v>
      </c>
      <c r="S1541" t="s">
        <v>30</v>
      </c>
      <c r="T1541" t="s">
        <v>30</v>
      </c>
      <c r="U1541" t="s">
        <v>30</v>
      </c>
      <c r="V1541" t="s">
        <v>30</v>
      </c>
      <c r="W1541" t="s">
        <v>33</v>
      </c>
      <c r="X1541" t="s">
        <v>29</v>
      </c>
      <c r="Y1541" t="s">
        <v>29</v>
      </c>
      <c r="Z1541" t="s">
        <v>30</v>
      </c>
      <c r="AA1541" t="s">
        <v>29</v>
      </c>
      <c r="AB1541" t="s">
        <v>43</v>
      </c>
    </row>
    <row r="1542" spans="1:28" outlineLevel="1" x14ac:dyDescent="0.45">
      <c r="A1542">
        <v>4894439004</v>
      </c>
      <c r="B1542" s="1">
        <v>44336</v>
      </c>
      <c r="C1542" t="s">
        <v>2017</v>
      </c>
      <c r="D1542" t="s">
        <v>2018</v>
      </c>
      <c r="E1542" t="s">
        <v>235</v>
      </c>
      <c r="F1542" t="s">
        <v>5651</v>
      </c>
      <c r="G1542" t="s">
        <v>5823</v>
      </c>
      <c r="H1542" s="9">
        <v>147602.04</v>
      </c>
      <c r="J1542" t="s">
        <v>28</v>
      </c>
      <c r="K1542" t="s">
        <v>29</v>
      </c>
      <c r="L1542" t="s">
        <v>77</v>
      </c>
      <c r="M1542" t="s">
        <v>30</v>
      </c>
      <c r="N1542" t="s">
        <v>29</v>
      </c>
      <c r="O1542" t="s">
        <v>29</v>
      </c>
      <c r="P1542" t="s">
        <v>29</v>
      </c>
      <c r="Q1542" t="s">
        <v>30</v>
      </c>
      <c r="R1542" t="s">
        <v>30</v>
      </c>
      <c r="S1542" t="s">
        <v>30</v>
      </c>
      <c r="T1542" t="s">
        <v>30</v>
      </c>
      <c r="U1542" t="s">
        <v>29</v>
      </c>
      <c r="V1542" t="s">
        <v>30</v>
      </c>
      <c r="W1542" t="s">
        <v>31</v>
      </c>
      <c r="X1542" t="s">
        <v>29</v>
      </c>
      <c r="Y1542" t="s">
        <v>30</v>
      </c>
      <c r="Z1542" t="s">
        <v>29</v>
      </c>
      <c r="AA1542" t="s">
        <v>30</v>
      </c>
      <c r="AB1542" t="s">
        <v>32</v>
      </c>
    </row>
    <row r="1543" spans="1:28" outlineLevel="1" x14ac:dyDescent="0.45">
      <c r="A1543">
        <v>2365929004</v>
      </c>
      <c r="B1543" s="1">
        <v>44331</v>
      </c>
      <c r="C1543" t="s">
        <v>1005</v>
      </c>
      <c r="D1543" t="s">
        <v>1006</v>
      </c>
      <c r="E1543" t="s">
        <v>235</v>
      </c>
      <c r="F1543" t="s">
        <v>5651</v>
      </c>
      <c r="G1543" t="s">
        <v>5823</v>
      </c>
      <c r="H1543" s="9">
        <v>130264</v>
      </c>
      <c r="J1543" t="s">
        <v>28</v>
      </c>
      <c r="K1543" t="s">
        <v>29</v>
      </c>
      <c r="L1543" t="s">
        <v>77</v>
      </c>
      <c r="M1543" t="s">
        <v>29</v>
      </c>
      <c r="N1543" t="s">
        <v>29</v>
      </c>
      <c r="O1543" t="s">
        <v>29</v>
      </c>
      <c r="P1543" t="s">
        <v>30</v>
      </c>
      <c r="Q1543" t="s">
        <v>30</v>
      </c>
      <c r="R1543" t="s">
        <v>30</v>
      </c>
      <c r="S1543" t="s">
        <v>30</v>
      </c>
      <c r="T1543" t="s">
        <v>30</v>
      </c>
      <c r="U1543" t="s">
        <v>30</v>
      </c>
      <c r="V1543" t="s">
        <v>30</v>
      </c>
      <c r="W1543" t="s">
        <v>40</v>
      </c>
      <c r="X1543" t="s">
        <v>29</v>
      </c>
      <c r="Y1543" t="s">
        <v>29</v>
      </c>
      <c r="Z1543" t="s">
        <v>29</v>
      </c>
      <c r="AA1543" t="s">
        <v>30</v>
      </c>
      <c r="AB1543" t="s">
        <v>32</v>
      </c>
    </row>
    <row r="1544" spans="1:28" outlineLevel="1" x14ac:dyDescent="0.45">
      <c r="A1544">
        <v>8603329005</v>
      </c>
      <c r="B1544" s="1">
        <v>44343</v>
      </c>
      <c r="C1544" t="s">
        <v>4258</v>
      </c>
      <c r="D1544" t="s">
        <v>4259</v>
      </c>
      <c r="E1544" t="s">
        <v>235</v>
      </c>
      <c r="F1544" t="s">
        <v>5651</v>
      </c>
      <c r="G1544" t="s">
        <v>5823</v>
      </c>
      <c r="H1544" s="9">
        <v>87955</v>
      </c>
      <c r="J1544" t="s">
        <v>28</v>
      </c>
      <c r="K1544" t="s">
        <v>29</v>
      </c>
      <c r="L1544" t="s">
        <v>77</v>
      </c>
      <c r="M1544" t="s">
        <v>29</v>
      </c>
      <c r="N1544" t="s">
        <v>30</v>
      </c>
      <c r="O1544" t="s">
        <v>29</v>
      </c>
      <c r="P1544" t="s">
        <v>30</v>
      </c>
      <c r="Q1544" t="s">
        <v>30</v>
      </c>
      <c r="R1544" t="s">
        <v>30</v>
      </c>
      <c r="S1544" t="s">
        <v>30</v>
      </c>
      <c r="T1544" t="s">
        <v>30</v>
      </c>
      <c r="U1544" t="s">
        <v>30</v>
      </c>
      <c r="V1544" t="s">
        <v>30</v>
      </c>
      <c r="W1544" t="s">
        <v>31</v>
      </c>
      <c r="X1544" t="s">
        <v>29</v>
      </c>
      <c r="Y1544" t="s">
        <v>29</v>
      </c>
      <c r="Z1544" t="s">
        <v>29</v>
      </c>
      <c r="AA1544" t="s">
        <v>30</v>
      </c>
      <c r="AB1544" t="s">
        <v>43</v>
      </c>
    </row>
    <row r="1545" spans="1:28" outlineLevel="1" x14ac:dyDescent="0.45">
      <c r="A1545">
        <v>5220049003</v>
      </c>
      <c r="B1545" s="1">
        <v>44337</v>
      </c>
      <c r="C1545" t="s">
        <v>2169</v>
      </c>
      <c r="D1545" t="s">
        <v>2170</v>
      </c>
      <c r="E1545" t="s">
        <v>235</v>
      </c>
      <c r="F1545" t="s">
        <v>5651</v>
      </c>
      <c r="G1545" t="s">
        <v>5928</v>
      </c>
      <c r="H1545" s="9">
        <v>69196.14</v>
      </c>
      <c r="J1545" t="s">
        <v>28</v>
      </c>
      <c r="K1545" t="s">
        <v>29</v>
      </c>
      <c r="L1545" t="s">
        <v>77</v>
      </c>
      <c r="M1545" t="s">
        <v>30</v>
      </c>
      <c r="N1545" t="s">
        <v>30</v>
      </c>
      <c r="O1545" t="s">
        <v>29</v>
      </c>
      <c r="P1545" t="s">
        <v>30</v>
      </c>
      <c r="Q1545" t="s">
        <v>30</v>
      </c>
      <c r="R1545" t="s">
        <v>30</v>
      </c>
      <c r="S1545" t="s">
        <v>30</v>
      </c>
      <c r="T1545" t="s">
        <v>30</v>
      </c>
      <c r="U1545" t="s">
        <v>30</v>
      </c>
      <c r="V1545" t="s">
        <v>30</v>
      </c>
      <c r="W1545" t="s">
        <v>31</v>
      </c>
      <c r="X1545" t="s">
        <v>29</v>
      </c>
      <c r="Y1545" t="s">
        <v>29</v>
      </c>
      <c r="Z1545" t="s">
        <v>29</v>
      </c>
      <c r="AA1545" t="s">
        <v>30</v>
      </c>
      <c r="AB1545" t="s">
        <v>32</v>
      </c>
    </row>
    <row r="1546" spans="1:28" outlineLevel="1" x14ac:dyDescent="0.45">
      <c r="A1546">
        <v>7913228908</v>
      </c>
      <c r="B1546" s="1">
        <v>44327</v>
      </c>
      <c r="C1546" t="s">
        <v>4080</v>
      </c>
      <c r="D1546" t="s">
        <v>4081</v>
      </c>
      <c r="E1546" t="s">
        <v>235</v>
      </c>
      <c r="F1546" t="s">
        <v>5651</v>
      </c>
      <c r="G1546" t="s">
        <v>5737</v>
      </c>
      <c r="H1546" s="9">
        <v>53751.99</v>
      </c>
      <c r="J1546" t="s">
        <v>28</v>
      </c>
      <c r="K1546" t="s">
        <v>29</v>
      </c>
      <c r="L1546" t="s">
        <v>77</v>
      </c>
      <c r="M1546" t="s">
        <v>29</v>
      </c>
      <c r="N1546" t="s">
        <v>30</v>
      </c>
      <c r="O1546" t="s">
        <v>29</v>
      </c>
      <c r="P1546" t="s">
        <v>30</v>
      </c>
      <c r="Q1546" t="s">
        <v>30</v>
      </c>
      <c r="R1546" t="s">
        <v>30</v>
      </c>
      <c r="S1546" t="s">
        <v>30</v>
      </c>
      <c r="T1546" t="s">
        <v>30</v>
      </c>
      <c r="U1546" t="s">
        <v>30</v>
      </c>
      <c r="V1546" t="s">
        <v>30</v>
      </c>
      <c r="W1546" t="s">
        <v>31</v>
      </c>
      <c r="X1546" t="s">
        <v>29</v>
      </c>
      <c r="Y1546" t="s">
        <v>29</v>
      </c>
      <c r="Z1546" t="s">
        <v>29</v>
      </c>
      <c r="AA1546" t="s">
        <v>30</v>
      </c>
      <c r="AB1546" t="s">
        <v>32</v>
      </c>
    </row>
    <row r="1547" spans="1:28" outlineLevel="1" x14ac:dyDescent="0.45">
      <c r="A1547">
        <v>7876008901</v>
      </c>
      <c r="B1547" s="1">
        <v>44327</v>
      </c>
      <c r="C1547" t="s">
        <v>3877</v>
      </c>
      <c r="D1547" t="s">
        <v>3878</v>
      </c>
      <c r="E1547" t="s">
        <v>235</v>
      </c>
      <c r="F1547" t="s">
        <v>5651</v>
      </c>
      <c r="G1547" t="s">
        <v>5737</v>
      </c>
      <c r="H1547" s="9">
        <v>47136</v>
      </c>
      <c r="J1547" t="s">
        <v>28</v>
      </c>
      <c r="K1547" t="s">
        <v>29</v>
      </c>
      <c r="L1547" t="s">
        <v>77</v>
      </c>
      <c r="M1547" t="s">
        <v>30</v>
      </c>
      <c r="N1547" t="s">
        <v>30</v>
      </c>
      <c r="O1547" t="s">
        <v>30</v>
      </c>
      <c r="P1547" t="s">
        <v>30</v>
      </c>
      <c r="Q1547" t="s">
        <v>30</v>
      </c>
      <c r="R1547" t="s">
        <v>30</v>
      </c>
      <c r="S1547" t="s">
        <v>30</v>
      </c>
      <c r="T1547" t="s">
        <v>30</v>
      </c>
      <c r="U1547" t="s">
        <v>30</v>
      </c>
      <c r="V1547" t="s">
        <v>30</v>
      </c>
      <c r="W1547" t="s">
        <v>31</v>
      </c>
      <c r="X1547" t="s">
        <v>29</v>
      </c>
      <c r="Y1547" t="s">
        <v>30</v>
      </c>
      <c r="Z1547" t="s">
        <v>29</v>
      </c>
      <c r="AA1547" t="s">
        <v>30</v>
      </c>
      <c r="AB1547" t="s">
        <v>32</v>
      </c>
    </row>
    <row r="1548" spans="1:28" outlineLevel="1" x14ac:dyDescent="0.45">
      <c r="A1548">
        <v>9997289002</v>
      </c>
      <c r="B1548" s="1">
        <v>44358</v>
      </c>
      <c r="C1548" t="s">
        <v>5646</v>
      </c>
      <c r="D1548" t="s">
        <v>5647</v>
      </c>
      <c r="E1548" t="s">
        <v>235</v>
      </c>
      <c r="F1548" t="s">
        <v>5651</v>
      </c>
      <c r="G1548" t="s">
        <v>5823</v>
      </c>
      <c r="H1548" s="9">
        <v>45306</v>
      </c>
      <c r="J1548" t="s">
        <v>28</v>
      </c>
      <c r="K1548" t="s">
        <v>29</v>
      </c>
      <c r="L1548" t="s">
        <v>77</v>
      </c>
      <c r="M1548" t="s">
        <v>29</v>
      </c>
      <c r="N1548" t="s">
        <v>30</v>
      </c>
      <c r="O1548" t="s">
        <v>30</v>
      </c>
      <c r="P1548" t="s">
        <v>30</v>
      </c>
      <c r="Q1548" t="s">
        <v>30</v>
      </c>
      <c r="R1548" t="s">
        <v>30</v>
      </c>
      <c r="S1548" t="s">
        <v>30</v>
      </c>
      <c r="T1548" t="s">
        <v>30</v>
      </c>
      <c r="U1548" t="s">
        <v>30</v>
      </c>
      <c r="V1548" t="s">
        <v>30</v>
      </c>
      <c r="W1548" t="s">
        <v>33</v>
      </c>
      <c r="X1548" t="s">
        <v>29</v>
      </c>
      <c r="Y1548" t="s">
        <v>29</v>
      </c>
      <c r="Z1548" t="s">
        <v>29</v>
      </c>
      <c r="AA1548" t="s">
        <v>29</v>
      </c>
      <c r="AB1548" t="s">
        <v>32</v>
      </c>
    </row>
    <row r="1549" spans="1:28" outlineLevel="1" x14ac:dyDescent="0.45">
      <c r="A1549">
        <v>7570399002</v>
      </c>
      <c r="B1549" s="1">
        <v>44341</v>
      </c>
      <c r="C1549" t="s">
        <v>3233</v>
      </c>
      <c r="D1549" t="s">
        <v>3234</v>
      </c>
      <c r="E1549" t="s">
        <v>235</v>
      </c>
      <c r="F1549" t="s">
        <v>5651</v>
      </c>
      <c r="G1549" t="s">
        <v>5823</v>
      </c>
      <c r="H1549" s="9">
        <v>36833</v>
      </c>
      <c r="J1549" t="s">
        <v>28</v>
      </c>
      <c r="K1549" t="s">
        <v>29</v>
      </c>
      <c r="L1549" t="s">
        <v>77</v>
      </c>
      <c r="M1549" t="s">
        <v>30</v>
      </c>
      <c r="N1549" t="s">
        <v>30</v>
      </c>
      <c r="O1549" t="s">
        <v>30</v>
      </c>
      <c r="P1549" t="s">
        <v>30</v>
      </c>
      <c r="Q1549" t="s">
        <v>30</v>
      </c>
      <c r="R1549" t="s">
        <v>30</v>
      </c>
      <c r="S1549" t="s">
        <v>30</v>
      </c>
      <c r="T1549" t="s">
        <v>30</v>
      </c>
      <c r="U1549" t="s">
        <v>30</v>
      </c>
      <c r="V1549" t="s">
        <v>30</v>
      </c>
      <c r="W1549" t="s">
        <v>40</v>
      </c>
      <c r="X1549" t="s">
        <v>29</v>
      </c>
      <c r="Y1549" t="s">
        <v>30</v>
      </c>
      <c r="Z1549" t="s">
        <v>29</v>
      </c>
      <c r="AA1549" t="s">
        <v>29</v>
      </c>
      <c r="AB1549" t="s">
        <v>32</v>
      </c>
    </row>
    <row r="1550" spans="1:28" outlineLevel="1" x14ac:dyDescent="0.45">
      <c r="A1550">
        <v>1124769107</v>
      </c>
      <c r="B1550" s="1">
        <v>44372</v>
      </c>
      <c r="C1550" t="s">
        <v>525</v>
      </c>
      <c r="D1550" t="s">
        <v>526</v>
      </c>
      <c r="E1550" t="s">
        <v>235</v>
      </c>
      <c r="F1550" t="s">
        <v>5651</v>
      </c>
      <c r="G1550" t="s">
        <v>5737</v>
      </c>
      <c r="H1550" s="9">
        <v>29497</v>
      </c>
      <c r="J1550" t="s">
        <v>28</v>
      </c>
      <c r="K1550" t="s">
        <v>29</v>
      </c>
      <c r="L1550" t="s">
        <v>77</v>
      </c>
      <c r="M1550" t="s">
        <v>30</v>
      </c>
      <c r="N1550" t="s">
        <v>30</v>
      </c>
      <c r="O1550" t="s">
        <v>30</v>
      </c>
      <c r="P1550" t="s">
        <v>30</v>
      </c>
      <c r="Q1550" t="s">
        <v>30</v>
      </c>
      <c r="R1550" t="s">
        <v>30</v>
      </c>
      <c r="S1550" t="s">
        <v>30</v>
      </c>
      <c r="T1550" t="s">
        <v>30</v>
      </c>
      <c r="U1550" t="s">
        <v>30</v>
      </c>
      <c r="V1550" t="s">
        <v>30</v>
      </c>
      <c r="W1550" t="s">
        <v>40</v>
      </c>
      <c r="X1550" t="s">
        <v>29</v>
      </c>
      <c r="Y1550" t="s">
        <v>29</v>
      </c>
      <c r="Z1550" t="s">
        <v>29</v>
      </c>
      <c r="AA1550" t="s">
        <v>29</v>
      </c>
      <c r="AB1550" t="s">
        <v>32</v>
      </c>
    </row>
    <row r="1551" spans="1:28" outlineLevel="1" x14ac:dyDescent="0.45">
      <c r="A1551">
        <v>6610909001</v>
      </c>
      <c r="B1551" s="1">
        <v>44338</v>
      </c>
      <c r="C1551" t="s">
        <v>2440</v>
      </c>
      <c r="D1551" t="s">
        <v>2441</v>
      </c>
      <c r="E1551" t="s">
        <v>235</v>
      </c>
      <c r="F1551" t="s">
        <v>5651</v>
      </c>
      <c r="G1551" t="s">
        <v>5823</v>
      </c>
      <c r="H1551" s="9">
        <v>15801.29</v>
      </c>
      <c r="J1551" t="s">
        <v>28</v>
      </c>
      <c r="K1551" t="s">
        <v>29</v>
      </c>
      <c r="L1551" t="s">
        <v>77</v>
      </c>
      <c r="M1551" t="s">
        <v>29</v>
      </c>
      <c r="N1551" t="s">
        <v>29</v>
      </c>
      <c r="O1551" t="s">
        <v>29</v>
      </c>
      <c r="P1551" t="s">
        <v>30</v>
      </c>
      <c r="Q1551" t="s">
        <v>30</v>
      </c>
      <c r="R1551" t="s">
        <v>29</v>
      </c>
      <c r="S1551" t="s">
        <v>30</v>
      </c>
      <c r="T1551" t="s">
        <v>30</v>
      </c>
      <c r="U1551" t="s">
        <v>30</v>
      </c>
      <c r="V1551" t="s">
        <v>30</v>
      </c>
      <c r="W1551" t="s">
        <v>40</v>
      </c>
      <c r="X1551" t="s">
        <v>29</v>
      </c>
      <c r="Y1551" t="s">
        <v>29</v>
      </c>
      <c r="Z1551" t="s">
        <v>29</v>
      </c>
      <c r="AA1551" t="s">
        <v>30</v>
      </c>
      <c r="AB1551" t="s">
        <v>32</v>
      </c>
    </row>
    <row r="1552" spans="1:28" outlineLevel="1" x14ac:dyDescent="0.45">
      <c r="A1552">
        <v>8026849007</v>
      </c>
      <c r="B1552" s="1">
        <v>44342</v>
      </c>
      <c r="C1552" t="s">
        <v>4132</v>
      </c>
      <c r="D1552" t="s">
        <v>4133</v>
      </c>
      <c r="E1552" t="s">
        <v>235</v>
      </c>
      <c r="F1552" t="s">
        <v>5651</v>
      </c>
      <c r="G1552" t="s">
        <v>5823</v>
      </c>
      <c r="H1552" s="9">
        <v>12461.04</v>
      </c>
      <c r="J1552" t="s">
        <v>28</v>
      </c>
      <c r="K1552" t="s">
        <v>29</v>
      </c>
      <c r="L1552" t="s">
        <v>77</v>
      </c>
      <c r="M1552" t="s">
        <v>29</v>
      </c>
      <c r="N1552" t="s">
        <v>29</v>
      </c>
      <c r="O1552" t="s">
        <v>29</v>
      </c>
      <c r="P1552" t="s">
        <v>30</v>
      </c>
      <c r="Q1552" t="s">
        <v>29</v>
      </c>
      <c r="R1552" t="s">
        <v>30</v>
      </c>
      <c r="S1552" t="s">
        <v>30</v>
      </c>
      <c r="T1552" t="s">
        <v>30</v>
      </c>
      <c r="U1552" t="s">
        <v>29</v>
      </c>
      <c r="V1552" t="s">
        <v>30</v>
      </c>
      <c r="W1552" t="s">
        <v>33</v>
      </c>
      <c r="X1552" t="s">
        <v>29</v>
      </c>
      <c r="Y1552" t="s">
        <v>29</v>
      </c>
      <c r="Z1552" t="s">
        <v>30</v>
      </c>
      <c r="AA1552" t="s">
        <v>29</v>
      </c>
      <c r="AB1552" t="s">
        <v>32</v>
      </c>
    </row>
    <row r="1553" spans="1:28" outlineLevel="1" x14ac:dyDescent="0.45">
      <c r="A1553">
        <v>4903099001</v>
      </c>
      <c r="B1553" s="1">
        <v>44336</v>
      </c>
      <c r="C1553" t="s">
        <v>2055</v>
      </c>
      <c r="D1553" t="s">
        <v>2056</v>
      </c>
      <c r="E1553" t="s">
        <v>110</v>
      </c>
      <c r="F1553" t="s">
        <v>5651</v>
      </c>
      <c r="G1553" t="s">
        <v>5751</v>
      </c>
      <c r="H1553" s="9">
        <v>642859</v>
      </c>
      <c r="J1553" t="s">
        <v>28</v>
      </c>
      <c r="K1553" t="s">
        <v>29</v>
      </c>
      <c r="L1553" t="s">
        <v>161</v>
      </c>
      <c r="M1553" t="s">
        <v>30</v>
      </c>
      <c r="N1553" t="s">
        <v>29</v>
      </c>
      <c r="O1553" t="s">
        <v>30</v>
      </c>
      <c r="P1553" t="s">
        <v>30</v>
      </c>
      <c r="Q1553" t="s">
        <v>30</v>
      </c>
      <c r="R1553" t="s">
        <v>30</v>
      </c>
      <c r="S1553" t="s">
        <v>30</v>
      </c>
      <c r="T1553" t="s">
        <v>30</v>
      </c>
      <c r="U1553" t="s">
        <v>30</v>
      </c>
      <c r="V1553" t="s">
        <v>30</v>
      </c>
      <c r="W1553" t="s">
        <v>40</v>
      </c>
      <c r="X1553" t="s">
        <v>29</v>
      </c>
      <c r="Y1553" t="s">
        <v>29</v>
      </c>
      <c r="Z1553" t="s">
        <v>29</v>
      </c>
      <c r="AA1553" t="s">
        <v>30</v>
      </c>
      <c r="AB1553" t="s">
        <v>38</v>
      </c>
    </row>
    <row r="1554" spans="1:28" outlineLevel="1" x14ac:dyDescent="0.45">
      <c r="A1554">
        <v>1135269105</v>
      </c>
      <c r="B1554" s="1">
        <v>44372</v>
      </c>
      <c r="C1554" t="s">
        <v>597</v>
      </c>
      <c r="D1554" t="s">
        <v>598</v>
      </c>
      <c r="E1554" t="s">
        <v>110</v>
      </c>
      <c r="F1554" t="s">
        <v>5651</v>
      </c>
      <c r="G1554" t="s">
        <v>5751</v>
      </c>
      <c r="H1554" s="9">
        <v>458878</v>
      </c>
      <c r="J1554" t="s">
        <v>28</v>
      </c>
      <c r="K1554" t="s">
        <v>29</v>
      </c>
      <c r="L1554" t="s">
        <v>161</v>
      </c>
      <c r="M1554" t="s">
        <v>30</v>
      </c>
      <c r="N1554" t="s">
        <v>29</v>
      </c>
      <c r="O1554" t="s">
        <v>29</v>
      </c>
      <c r="P1554" t="s">
        <v>30</v>
      </c>
      <c r="Q1554" t="s">
        <v>29</v>
      </c>
      <c r="R1554" t="s">
        <v>30</v>
      </c>
      <c r="S1554" t="s">
        <v>30</v>
      </c>
      <c r="T1554" t="s">
        <v>30</v>
      </c>
      <c r="U1554" t="s">
        <v>30</v>
      </c>
      <c r="V1554" t="s">
        <v>30</v>
      </c>
      <c r="W1554" t="s">
        <v>31</v>
      </c>
      <c r="X1554" t="s">
        <v>29</v>
      </c>
      <c r="Y1554" t="s">
        <v>29</v>
      </c>
      <c r="Z1554" t="s">
        <v>29</v>
      </c>
      <c r="AA1554" t="s">
        <v>29</v>
      </c>
      <c r="AB1554" t="s">
        <v>32</v>
      </c>
    </row>
    <row r="1555" spans="1:28" outlineLevel="1" x14ac:dyDescent="0.45">
      <c r="A1555">
        <v>8841929003</v>
      </c>
      <c r="B1555" s="1">
        <v>44345</v>
      </c>
      <c r="C1555" t="s">
        <v>4455</v>
      </c>
      <c r="D1555" t="s">
        <v>4456</v>
      </c>
      <c r="E1555" t="s">
        <v>110</v>
      </c>
      <c r="F1555" t="s">
        <v>5651</v>
      </c>
      <c r="G1555" t="s">
        <v>5751</v>
      </c>
      <c r="H1555" s="9">
        <v>187003</v>
      </c>
      <c r="J1555" t="s">
        <v>28</v>
      </c>
      <c r="K1555" t="s">
        <v>29</v>
      </c>
      <c r="L1555" t="s">
        <v>161</v>
      </c>
      <c r="M1555" t="s">
        <v>29</v>
      </c>
      <c r="N1555" t="s">
        <v>30</v>
      </c>
      <c r="O1555" t="s">
        <v>29</v>
      </c>
      <c r="P1555" t="s">
        <v>30</v>
      </c>
      <c r="Q1555" t="s">
        <v>30</v>
      </c>
      <c r="R1555" t="s">
        <v>30</v>
      </c>
      <c r="S1555" t="s">
        <v>30</v>
      </c>
      <c r="T1555" t="s">
        <v>30</v>
      </c>
      <c r="U1555" t="s">
        <v>30</v>
      </c>
      <c r="V1555" t="s">
        <v>30</v>
      </c>
      <c r="W1555" t="s">
        <v>31</v>
      </c>
      <c r="X1555" t="s">
        <v>29</v>
      </c>
      <c r="Y1555" t="s">
        <v>29</v>
      </c>
      <c r="Z1555" t="s">
        <v>29</v>
      </c>
      <c r="AA1555" t="s">
        <v>29</v>
      </c>
      <c r="AB1555" t="s">
        <v>43</v>
      </c>
    </row>
    <row r="1556" spans="1:28" outlineLevel="1" x14ac:dyDescent="0.45">
      <c r="A1556">
        <v>8847709008</v>
      </c>
      <c r="B1556" s="1">
        <v>44345</v>
      </c>
      <c r="C1556" t="s">
        <v>4483</v>
      </c>
      <c r="D1556" t="s">
        <v>4484</v>
      </c>
      <c r="E1556" t="s">
        <v>110</v>
      </c>
      <c r="F1556" t="s">
        <v>5651</v>
      </c>
      <c r="G1556" t="s">
        <v>5751</v>
      </c>
      <c r="H1556" s="9">
        <v>88181.01</v>
      </c>
      <c r="J1556" t="s">
        <v>28</v>
      </c>
      <c r="K1556" t="s">
        <v>29</v>
      </c>
      <c r="L1556" t="s">
        <v>161</v>
      </c>
      <c r="M1556" t="s">
        <v>29</v>
      </c>
      <c r="N1556" t="s">
        <v>30</v>
      </c>
      <c r="O1556" t="s">
        <v>29</v>
      </c>
      <c r="P1556" t="s">
        <v>30</v>
      </c>
      <c r="Q1556" t="s">
        <v>30</v>
      </c>
      <c r="R1556" t="s">
        <v>30</v>
      </c>
      <c r="S1556" t="s">
        <v>30</v>
      </c>
      <c r="T1556" t="s">
        <v>30</v>
      </c>
      <c r="U1556" t="s">
        <v>30</v>
      </c>
      <c r="V1556" t="s">
        <v>30</v>
      </c>
      <c r="W1556" t="s">
        <v>40</v>
      </c>
      <c r="X1556" t="s">
        <v>29</v>
      </c>
      <c r="Y1556" t="s">
        <v>29</v>
      </c>
      <c r="Z1556" t="s">
        <v>29</v>
      </c>
      <c r="AA1556" t="s">
        <v>29</v>
      </c>
      <c r="AB1556" t="s">
        <v>32</v>
      </c>
    </row>
    <row r="1557" spans="1:28" outlineLevel="1" x14ac:dyDescent="0.45">
      <c r="A1557">
        <v>6599869000</v>
      </c>
      <c r="B1557" s="1">
        <v>44338</v>
      </c>
      <c r="C1557" t="s">
        <v>2384</v>
      </c>
      <c r="D1557" t="s">
        <v>2385</v>
      </c>
      <c r="E1557" t="s">
        <v>110</v>
      </c>
      <c r="F1557" t="s">
        <v>5651</v>
      </c>
      <c r="G1557" t="s">
        <v>5751</v>
      </c>
      <c r="H1557" s="9">
        <v>52553</v>
      </c>
      <c r="J1557" t="s">
        <v>28</v>
      </c>
      <c r="K1557" t="s">
        <v>29</v>
      </c>
      <c r="L1557" t="s">
        <v>161</v>
      </c>
      <c r="M1557" t="s">
        <v>29</v>
      </c>
      <c r="N1557" t="s">
        <v>29</v>
      </c>
      <c r="O1557" t="s">
        <v>29</v>
      </c>
      <c r="P1557" t="s">
        <v>30</v>
      </c>
      <c r="Q1557" t="s">
        <v>29</v>
      </c>
      <c r="R1557" t="s">
        <v>30</v>
      </c>
      <c r="S1557" t="s">
        <v>30</v>
      </c>
      <c r="T1557" t="s">
        <v>30</v>
      </c>
      <c r="U1557" t="s">
        <v>30</v>
      </c>
      <c r="V1557" t="s">
        <v>30</v>
      </c>
      <c r="W1557" t="s">
        <v>33</v>
      </c>
      <c r="X1557" t="s">
        <v>29</v>
      </c>
      <c r="Y1557" t="s">
        <v>30</v>
      </c>
      <c r="Z1557" t="s">
        <v>29</v>
      </c>
      <c r="AA1557" t="s">
        <v>29</v>
      </c>
      <c r="AB1557" t="s">
        <v>32</v>
      </c>
    </row>
    <row r="1558" spans="1:28" outlineLevel="1" x14ac:dyDescent="0.45">
      <c r="A1558">
        <v>7241669010</v>
      </c>
      <c r="B1558" s="1">
        <v>44339</v>
      </c>
      <c r="C1558" t="s">
        <v>2541</v>
      </c>
      <c r="D1558" t="s">
        <v>2542</v>
      </c>
      <c r="E1558" t="s">
        <v>215</v>
      </c>
      <c r="F1558" t="s">
        <v>5651</v>
      </c>
      <c r="G1558" t="s">
        <v>5910</v>
      </c>
      <c r="H1558" s="9">
        <v>29384</v>
      </c>
      <c r="J1558" t="s">
        <v>42</v>
      </c>
      <c r="K1558" t="s">
        <v>30</v>
      </c>
      <c r="L1558" t="s">
        <v>210</v>
      </c>
      <c r="M1558" t="s">
        <v>29</v>
      </c>
      <c r="N1558" t="s">
        <v>30</v>
      </c>
      <c r="O1558" t="s">
        <v>29</v>
      </c>
      <c r="P1558" t="s">
        <v>30</v>
      </c>
      <c r="Q1558" t="s">
        <v>29</v>
      </c>
      <c r="R1558" t="s">
        <v>30</v>
      </c>
      <c r="S1558" t="s">
        <v>30</v>
      </c>
      <c r="T1558" t="s">
        <v>30</v>
      </c>
      <c r="U1558" t="s">
        <v>30</v>
      </c>
      <c r="V1558" t="s">
        <v>30</v>
      </c>
      <c r="W1558" t="s">
        <v>31</v>
      </c>
      <c r="X1558" t="s">
        <v>29</v>
      </c>
      <c r="Y1558" t="s">
        <v>29</v>
      </c>
      <c r="Z1558" t="s">
        <v>29</v>
      </c>
      <c r="AA1558" t="s">
        <v>30</v>
      </c>
      <c r="AB1558" t="s">
        <v>62</v>
      </c>
    </row>
    <row r="1559" spans="1:28" outlineLevel="1" x14ac:dyDescent="0.45">
      <c r="A1559">
        <v>3690879000</v>
      </c>
      <c r="B1559" s="1">
        <v>44335</v>
      </c>
      <c r="C1559" t="s">
        <v>1741</v>
      </c>
      <c r="D1559" t="s">
        <v>1742</v>
      </c>
      <c r="E1559" t="s">
        <v>1585</v>
      </c>
      <c r="F1559" t="s">
        <v>5651</v>
      </c>
      <c r="G1559" t="s">
        <v>5898</v>
      </c>
      <c r="H1559" s="9">
        <v>151921.20000000001</v>
      </c>
      <c r="J1559" t="s">
        <v>42</v>
      </c>
      <c r="K1559" t="s">
        <v>29</v>
      </c>
      <c r="L1559" t="s">
        <v>210</v>
      </c>
      <c r="M1559" t="s">
        <v>30</v>
      </c>
      <c r="N1559" t="s">
        <v>29</v>
      </c>
      <c r="O1559" t="s">
        <v>29</v>
      </c>
      <c r="P1559" t="s">
        <v>30</v>
      </c>
      <c r="Q1559" t="s">
        <v>30</v>
      </c>
      <c r="R1559" t="s">
        <v>29</v>
      </c>
      <c r="S1559" t="s">
        <v>29</v>
      </c>
      <c r="T1559" t="s">
        <v>30</v>
      </c>
      <c r="U1559" t="s">
        <v>30</v>
      </c>
      <c r="V1559" t="s">
        <v>30</v>
      </c>
      <c r="W1559" t="s">
        <v>33</v>
      </c>
      <c r="X1559" t="s">
        <v>30</v>
      </c>
      <c r="Y1559" t="s">
        <v>29</v>
      </c>
      <c r="Z1559" t="s">
        <v>29</v>
      </c>
      <c r="AA1559" t="s">
        <v>30</v>
      </c>
      <c r="AB1559" t="s">
        <v>102</v>
      </c>
    </row>
    <row r="1560" spans="1:28" outlineLevel="1" x14ac:dyDescent="0.45">
      <c r="A1560">
        <v>7606298907</v>
      </c>
      <c r="B1560" s="1">
        <v>44323</v>
      </c>
      <c r="C1560" t="s">
        <v>3430</v>
      </c>
      <c r="D1560" t="s">
        <v>3431</v>
      </c>
      <c r="E1560" t="s">
        <v>1585</v>
      </c>
      <c r="F1560" t="s">
        <v>5651</v>
      </c>
      <c r="G1560" t="s">
        <v>5898</v>
      </c>
      <c r="H1560" s="9">
        <v>70578</v>
      </c>
      <c r="J1560" t="s">
        <v>42</v>
      </c>
      <c r="K1560" t="s">
        <v>29</v>
      </c>
      <c r="L1560" t="s">
        <v>210</v>
      </c>
      <c r="M1560" t="s">
        <v>30</v>
      </c>
      <c r="N1560" t="s">
        <v>30</v>
      </c>
      <c r="O1560" t="s">
        <v>30</v>
      </c>
      <c r="P1560" t="s">
        <v>30</v>
      </c>
      <c r="Q1560" t="s">
        <v>30</v>
      </c>
      <c r="R1560" t="s">
        <v>30</v>
      </c>
      <c r="S1560" t="s">
        <v>30</v>
      </c>
      <c r="T1560" t="s">
        <v>30</v>
      </c>
      <c r="U1560" t="s">
        <v>30</v>
      </c>
      <c r="V1560" t="s">
        <v>30</v>
      </c>
      <c r="W1560" t="s">
        <v>40</v>
      </c>
      <c r="X1560" t="s">
        <v>30</v>
      </c>
      <c r="Y1560" t="s">
        <v>30</v>
      </c>
      <c r="Z1560" t="s">
        <v>29</v>
      </c>
      <c r="AA1560" t="s">
        <v>30</v>
      </c>
      <c r="AB1560" t="s">
        <v>32</v>
      </c>
    </row>
    <row r="1561" spans="1:28" outlineLevel="1" x14ac:dyDescent="0.45">
      <c r="A1561">
        <v>7880388902</v>
      </c>
      <c r="B1561" s="1">
        <v>44327</v>
      </c>
      <c r="C1561" t="s">
        <v>3895</v>
      </c>
      <c r="D1561" t="s">
        <v>3896</v>
      </c>
      <c r="E1561" t="s">
        <v>1083</v>
      </c>
      <c r="F1561" t="s">
        <v>5651</v>
      </c>
      <c r="G1561" t="s">
        <v>5834</v>
      </c>
      <c r="H1561" s="9">
        <v>275868</v>
      </c>
      <c r="J1561" t="s">
        <v>42</v>
      </c>
      <c r="K1561" t="s">
        <v>30</v>
      </c>
      <c r="L1561" t="s">
        <v>275</v>
      </c>
      <c r="M1561" t="s">
        <v>30</v>
      </c>
      <c r="N1561" t="s">
        <v>29</v>
      </c>
      <c r="O1561" t="s">
        <v>30</v>
      </c>
      <c r="P1561" t="s">
        <v>30</v>
      </c>
      <c r="Q1561" t="s">
        <v>30</v>
      </c>
      <c r="R1561" t="s">
        <v>30</v>
      </c>
      <c r="S1561" t="s">
        <v>30</v>
      </c>
      <c r="T1561" t="s">
        <v>30</v>
      </c>
      <c r="U1561" t="s">
        <v>30</v>
      </c>
      <c r="V1561" t="s">
        <v>30</v>
      </c>
      <c r="W1561" t="s">
        <v>40</v>
      </c>
      <c r="X1561" t="s">
        <v>30</v>
      </c>
      <c r="Y1561" t="s">
        <v>30</v>
      </c>
      <c r="Z1561" t="s">
        <v>29</v>
      </c>
      <c r="AA1561" t="s">
        <v>29</v>
      </c>
      <c r="AB1561" t="s">
        <v>32</v>
      </c>
    </row>
    <row r="1562" spans="1:28" outlineLevel="1" x14ac:dyDescent="0.45">
      <c r="A1562">
        <v>7598408902</v>
      </c>
      <c r="B1562" s="1">
        <v>44323</v>
      </c>
      <c r="C1562" t="s">
        <v>3388</v>
      </c>
      <c r="D1562" t="s">
        <v>3389</v>
      </c>
      <c r="E1562" t="s">
        <v>1083</v>
      </c>
      <c r="F1562" t="s">
        <v>5651</v>
      </c>
      <c r="G1562" t="s">
        <v>5851</v>
      </c>
      <c r="H1562" s="9">
        <v>134192</v>
      </c>
      <c r="J1562" t="s">
        <v>42</v>
      </c>
      <c r="K1562" t="s">
        <v>29</v>
      </c>
      <c r="L1562" t="s">
        <v>275</v>
      </c>
      <c r="M1562" t="s">
        <v>29</v>
      </c>
      <c r="N1562" t="s">
        <v>29</v>
      </c>
      <c r="O1562" t="s">
        <v>30</v>
      </c>
      <c r="P1562" t="s">
        <v>30</v>
      </c>
      <c r="Q1562" t="s">
        <v>30</v>
      </c>
      <c r="R1562" t="s">
        <v>30</v>
      </c>
      <c r="S1562" t="s">
        <v>30</v>
      </c>
      <c r="T1562" t="s">
        <v>30</v>
      </c>
      <c r="U1562" t="s">
        <v>30</v>
      </c>
      <c r="V1562" t="s">
        <v>30</v>
      </c>
      <c r="W1562" t="s">
        <v>31</v>
      </c>
      <c r="X1562" t="s">
        <v>29</v>
      </c>
      <c r="Y1562" t="s">
        <v>29</v>
      </c>
      <c r="Z1562" t="s">
        <v>29</v>
      </c>
      <c r="AA1562" t="s">
        <v>30</v>
      </c>
      <c r="AB1562" t="s">
        <v>45</v>
      </c>
    </row>
    <row r="1563" spans="1:28" outlineLevel="1" x14ac:dyDescent="0.45">
      <c r="A1563">
        <v>7234919004</v>
      </c>
      <c r="B1563" s="1">
        <v>44339</v>
      </c>
      <c r="C1563" t="s">
        <v>2507</v>
      </c>
      <c r="D1563" t="s">
        <v>2508</v>
      </c>
      <c r="E1563" t="s">
        <v>1083</v>
      </c>
      <c r="F1563" t="s">
        <v>5651</v>
      </c>
      <c r="G1563" t="s">
        <v>5851</v>
      </c>
      <c r="H1563" s="9">
        <v>89870</v>
      </c>
      <c r="J1563" t="s">
        <v>42</v>
      </c>
      <c r="K1563" t="s">
        <v>29</v>
      </c>
      <c r="L1563" t="s">
        <v>471</v>
      </c>
      <c r="M1563" t="s">
        <v>30</v>
      </c>
      <c r="N1563" t="s">
        <v>30</v>
      </c>
      <c r="O1563" t="s">
        <v>30</v>
      </c>
      <c r="P1563" t="s">
        <v>30</v>
      </c>
      <c r="Q1563" t="s">
        <v>30</v>
      </c>
      <c r="R1563" t="s">
        <v>30</v>
      </c>
      <c r="S1563" t="s">
        <v>30</v>
      </c>
      <c r="T1563" t="s">
        <v>30</v>
      </c>
      <c r="U1563" t="s">
        <v>30</v>
      </c>
      <c r="V1563" t="s">
        <v>30</v>
      </c>
      <c r="W1563" t="s">
        <v>31</v>
      </c>
      <c r="X1563" t="s">
        <v>29</v>
      </c>
      <c r="Y1563" t="s">
        <v>30</v>
      </c>
      <c r="Z1563" t="s">
        <v>29</v>
      </c>
      <c r="AA1563" t="s">
        <v>29</v>
      </c>
      <c r="AB1563" t="s">
        <v>32</v>
      </c>
    </row>
    <row r="1564" spans="1:28" outlineLevel="1" x14ac:dyDescent="0.45">
      <c r="A1564">
        <v>8977929002</v>
      </c>
      <c r="B1564" s="1">
        <v>44345</v>
      </c>
      <c r="C1564" t="s">
        <v>5125</v>
      </c>
      <c r="D1564" t="s">
        <v>5126</v>
      </c>
      <c r="E1564" t="s">
        <v>1083</v>
      </c>
      <c r="F1564" t="s">
        <v>5651</v>
      </c>
      <c r="G1564" t="s">
        <v>5834</v>
      </c>
      <c r="H1564" s="9">
        <v>79257.27</v>
      </c>
      <c r="J1564" t="s">
        <v>42</v>
      </c>
      <c r="K1564" t="s">
        <v>29</v>
      </c>
      <c r="L1564" t="s">
        <v>275</v>
      </c>
      <c r="M1564" t="s">
        <v>29</v>
      </c>
      <c r="N1564" t="s">
        <v>30</v>
      </c>
      <c r="O1564" t="s">
        <v>29</v>
      </c>
      <c r="P1564" t="s">
        <v>30</v>
      </c>
      <c r="Q1564" t="s">
        <v>30</v>
      </c>
      <c r="R1564" t="s">
        <v>30</v>
      </c>
      <c r="S1564" t="s">
        <v>30</v>
      </c>
      <c r="T1564" t="s">
        <v>30</v>
      </c>
      <c r="U1564" t="s">
        <v>30</v>
      </c>
      <c r="V1564" t="s">
        <v>30</v>
      </c>
      <c r="W1564" t="s">
        <v>40</v>
      </c>
      <c r="X1564" t="s">
        <v>30</v>
      </c>
      <c r="Y1564" t="s">
        <v>29</v>
      </c>
      <c r="Z1564" t="s">
        <v>29</v>
      </c>
      <c r="AA1564" t="s">
        <v>29</v>
      </c>
      <c r="AB1564" t="s">
        <v>45</v>
      </c>
    </row>
    <row r="1565" spans="1:28" outlineLevel="1" x14ac:dyDescent="0.45">
      <c r="A1565">
        <v>2503189006</v>
      </c>
      <c r="B1565" s="1">
        <v>44332</v>
      </c>
      <c r="C1565" t="s">
        <v>1232</v>
      </c>
      <c r="D1565" t="s">
        <v>1233</v>
      </c>
      <c r="E1565" t="s">
        <v>1083</v>
      </c>
      <c r="F1565" t="s">
        <v>5651</v>
      </c>
      <c r="G1565" t="s">
        <v>5851</v>
      </c>
      <c r="H1565" s="9">
        <v>22838</v>
      </c>
      <c r="J1565" t="s">
        <v>42</v>
      </c>
      <c r="K1565" t="s">
        <v>29</v>
      </c>
      <c r="L1565" t="s">
        <v>275</v>
      </c>
      <c r="M1565" t="s">
        <v>29</v>
      </c>
      <c r="N1565" t="s">
        <v>30</v>
      </c>
      <c r="O1565" t="s">
        <v>29</v>
      </c>
      <c r="P1565" t="s">
        <v>30</v>
      </c>
      <c r="Q1565" t="s">
        <v>29</v>
      </c>
      <c r="R1565" t="s">
        <v>29</v>
      </c>
      <c r="S1565" t="s">
        <v>30</v>
      </c>
      <c r="T1565" t="s">
        <v>29</v>
      </c>
      <c r="U1565" t="s">
        <v>30</v>
      </c>
      <c r="V1565" t="s">
        <v>30</v>
      </c>
      <c r="W1565" t="s">
        <v>33</v>
      </c>
      <c r="X1565" t="s">
        <v>29</v>
      </c>
      <c r="Y1565" t="s">
        <v>29</v>
      </c>
      <c r="Z1565" t="s">
        <v>29</v>
      </c>
      <c r="AA1565" t="s">
        <v>30</v>
      </c>
      <c r="AB1565" t="s">
        <v>45</v>
      </c>
    </row>
    <row r="1566" spans="1:28" outlineLevel="1" x14ac:dyDescent="0.45">
      <c r="A1566">
        <v>2472149001</v>
      </c>
      <c r="B1566" s="1">
        <v>44332</v>
      </c>
      <c r="C1566" t="s">
        <v>1081</v>
      </c>
      <c r="D1566" t="s">
        <v>1082</v>
      </c>
      <c r="E1566" t="s">
        <v>1083</v>
      </c>
      <c r="F1566" t="s">
        <v>5651</v>
      </c>
      <c r="G1566" t="s">
        <v>5834</v>
      </c>
      <c r="H1566" s="9">
        <v>17877.03</v>
      </c>
      <c r="I1566" t="s">
        <v>35</v>
      </c>
      <c r="J1566" t="s">
        <v>42</v>
      </c>
      <c r="K1566" t="s">
        <v>30</v>
      </c>
      <c r="L1566" t="s">
        <v>275</v>
      </c>
      <c r="M1566" t="s">
        <v>30</v>
      </c>
      <c r="N1566" t="s">
        <v>30</v>
      </c>
      <c r="O1566" t="s">
        <v>30</v>
      </c>
      <c r="P1566" t="s">
        <v>30</v>
      </c>
      <c r="Q1566" t="s">
        <v>30</v>
      </c>
      <c r="R1566" t="s">
        <v>30</v>
      </c>
      <c r="S1566" t="s">
        <v>30</v>
      </c>
      <c r="T1566" t="s">
        <v>30</v>
      </c>
      <c r="U1566" t="s">
        <v>30</v>
      </c>
      <c r="V1566" t="s">
        <v>30</v>
      </c>
      <c r="W1566" t="s">
        <v>40</v>
      </c>
      <c r="X1566" t="s">
        <v>30</v>
      </c>
      <c r="Y1566" t="s">
        <v>30</v>
      </c>
      <c r="Z1566" t="s">
        <v>29</v>
      </c>
      <c r="AA1566" t="s">
        <v>29</v>
      </c>
      <c r="AB1566" t="s">
        <v>32</v>
      </c>
    </row>
    <row r="1567" spans="1:28" outlineLevel="1" x14ac:dyDescent="0.45">
      <c r="A1567">
        <v>4885259007</v>
      </c>
      <c r="B1567" s="1">
        <v>44336</v>
      </c>
      <c r="C1567" t="s">
        <v>1959</v>
      </c>
      <c r="D1567" t="s">
        <v>1960</v>
      </c>
      <c r="E1567" t="s">
        <v>1961</v>
      </c>
      <c r="F1567" t="s">
        <v>5651</v>
      </c>
      <c r="G1567" t="s">
        <v>5913</v>
      </c>
      <c r="H1567" s="9">
        <v>109603.5</v>
      </c>
      <c r="I1567" t="s">
        <v>35</v>
      </c>
      <c r="J1567" t="s">
        <v>42</v>
      </c>
      <c r="K1567" t="s">
        <v>30</v>
      </c>
      <c r="L1567" t="s">
        <v>119</v>
      </c>
      <c r="M1567" t="s">
        <v>29</v>
      </c>
      <c r="N1567" t="s">
        <v>30</v>
      </c>
      <c r="O1567" t="s">
        <v>29</v>
      </c>
      <c r="P1567" t="s">
        <v>30</v>
      </c>
      <c r="Q1567" t="s">
        <v>30</v>
      </c>
      <c r="R1567" t="s">
        <v>30</v>
      </c>
      <c r="S1567" t="s">
        <v>30</v>
      </c>
      <c r="T1567" t="s">
        <v>30</v>
      </c>
      <c r="U1567" t="s">
        <v>30</v>
      </c>
      <c r="V1567" t="s">
        <v>30</v>
      </c>
      <c r="W1567" t="s">
        <v>31</v>
      </c>
      <c r="X1567" t="s">
        <v>30</v>
      </c>
      <c r="Y1567" t="s">
        <v>30</v>
      </c>
      <c r="Z1567" t="s">
        <v>29</v>
      </c>
      <c r="AA1567" t="s">
        <v>29</v>
      </c>
      <c r="AB1567" t="s">
        <v>32</v>
      </c>
    </row>
    <row r="1568" spans="1:28" outlineLevel="1" x14ac:dyDescent="0.45">
      <c r="A1568">
        <v>8927009010</v>
      </c>
      <c r="B1568" s="1">
        <v>44345</v>
      </c>
      <c r="C1568" t="s">
        <v>4879</v>
      </c>
      <c r="D1568" t="s">
        <v>4880</v>
      </c>
      <c r="E1568" t="s">
        <v>245</v>
      </c>
      <c r="F1568" t="s">
        <v>5651</v>
      </c>
      <c r="G1568" t="s">
        <v>5677</v>
      </c>
      <c r="H1568" s="9">
        <v>332988.23</v>
      </c>
      <c r="J1568" t="s">
        <v>28</v>
      </c>
      <c r="K1568" t="s">
        <v>29</v>
      </c>
      <c r="L1568" t="s">
        <v>161</v>
      </c>
      <c r="M1568" t="s">
        <v>29</v>
      </c>
      <c r="N1568" t="s">
        <v>30</v>
      </c>
      <c r="O1568" t="s">
        <v>30</v>
      </c>
      <c r="P1568" t="s">
        <v>30</v>
      </c>
      <c r="Q1568" t="s">
        <v>30</v>
      </c>
      <c r="R1568" t="s">
        <v>30</v>
      </c>
      <c r="S1568" t="s">
        <v>30</v>
      </c>
      <c r="T1568" t="s">
        <v>30</v>
      </c>
      <c r="U1568" t="s">
        <v>30</v>
      </c>
      <c r="V1568" t="s">
        <v>30</v>
      </c>
      <c r="W1568" t="s">
        <v>40</v>
      </c>
      <c r="X1568" t="s">
        <v>29</v>
      </c>
      <c r="Y1568" t="s">
        <v>29</v>
      </c>
      <c r="Z1568" t="s">
        <v>29</v>
      </c>
      <c r="AA1568" t="s">
        <v>29</v>
      </c>
      <c r="AB1568" t="s">
        <v>45</v>
      </c>
    </row>
    <row r="1569" spans="1:28" outlineLevel="1" x14ac:dyDescent="0.45">
      <c r="A1569">
        <v>8917719007</v>
      </c>
      <c r="B1569" s="1">
        <v>44345</v>
      </c>
      <c r="C1569" t="s">
        <v>4839</v>
      </c>
      <c r="D1569" t="s">
        <v>4840</v>
      </c>
      <c r="E1569" t="s">
        <v>245</v>
      </c>
      <c r="F1569" t="s">
        <v>5651</v>
      </c>
      <c r="G1569" t="s">
        <v>5677</v>
      </c>
      <c r="H1569" s="9">
        <v>152007.67999999999</v>
      </c>
      <c r="J1569" t="s">
        <v>28</v>
      </c>
      <c r="K1569" t="s">
        <v>30</v>
      </c>
      <c r="L1569" t="s">
        <v>161</v>
      </c>
      <c r="M1569" t="s">
        <v>29</v>
      </c>
      <c r="N1569" t="s">
        <v>29</v>
      </c>
      <c r="O1569" t="s">
        <v>30</v>
      </c>
      <c r="P1569" t="s">
        <v>30</v>
      </c>
      <c r="Q1569" t="s">
        <v>30</v>
      </c>
      <c r="R1569" t="s">
        <v>30</v>
      </c>
      <c r="S1569" t="s">
        <v>30</v>
      </c>
      <c r="T1569" t="s">
        <v>30</v>
      </c>
      <c r="U1569" t="s">
        <v>30</v>
      </c>
      <c r="V1569" t="s">
        <v>30</v>
      </c>
      <c r="W1569" t="s">
        <v>40</v>
      </c>
      <c r="X1569" t="s">
        <v>29</v>
      </c>
      <c r="Y1569" t="s">
        <v>29</v>
      </c>
      <c r="Z1569" t="s">
        <v>29</v>
      </c>
      <c r="AA1569" t="s">
        <v>29</v>
      </c>
      <c r="AB1569" t="s">
        <v>43</v>
      </c>
    </row>
    <row r="1570" spans="1:28" outlineLevel="1" x14ac:dyDescent="0.45">
      <c r="A1570">
        <v>7641328909</v>
      </c>
      <c r="B1570" s="1">
        <v>44323</v>
      </c>
      <c r="C1570" t="s">
        <v>3646</v>
      </c>
      <c r="D1570" t="s">
        <v>3647</v>
      </c>
      <c r="E1570" t="s">
        <v>245</v>
      </c>
      <c r="F1570" t="s">
        <v>5651</v>
      </c>
      <c r="G1570" t="s">
        <v>5677</v>
      </c>
      <c r="H1570" s="9">
        <v>146291.07999999999</v>
      </c>
      <c r="I1570" t="s">
        <v>283</v>
      </c>
      <c r="J1570" t="s">
        <v>28</v>
      </c>
      <c r="K1570" t="s">
        <v>29</v>
      </c>
      <c r="L1570" t="s">
        <v>161</v>
      </c>
      <c r="M1570" t="s">
        <v>29</v>
      </c>
      <c r="N1570" t="s">
        <v>29</v>
      </c>
      <c r="O1570" t="s">
        <v>30</v>
      </c>
      <c r="P1570" t="s">
        <v>30</v>
      </c>
      <c r="Q1570" t="s">
        <v>30</v>
      </c>
      <c r="R1570" t="s">
        <v>30</v>
      </c>
      <c r="S1570" t="s">
        <v>30</v>
      </c>
      <c r="T1570" t="s">
        <v>30</v>
      </c>
      <c r="U1570" t="s">
        <v>30</v>
      </c>
      <c r="V1570" t="s">
        <v>30</v>
      </c>
      <c r="W1570" t="s">
        <v>40</v>
      </c>
      <c r="X1570" t="s">
        <v>29</v>
      </c>
      <c r="Y1570" t="s">
        <v>30</v>
      </c>
      <c r="Z1570" t="s">
        <v>29</v>
      </c>
      <c r="AA1570" t="s">
        <v>29</v>
      </c>
      <c r="AB1570" t="s">
        <v>32</v>
      </c>
    </row>
    <row r="1571" spans="1:28" outlineLevel="1" x14ac:dyDescent="0.45">
      <c r="A1571">
        <v>7631238902</v>
      </c>
      <c r="B1571" s="1">
        <v>44323</v>
      </c>
      <c r="C1571" t="s">
        <v>3573</v>
      </c>
      <c r="D1571" t="s">
        <v>3574</v>
      </c>
      <c r="E1571" t="s">
        <v>245</v>
      </c>
      <c r="F1571" t="s">
        <v>5651</v>
      </c>
      <c r="G1571" t="s">
        <v>5677</v>
      </c>
      <c r="H1571" s="9">
        <v>128396</v>
      </c>
      <c r="I1571" t="s">
        <v>123</v>
      </c>
      <c r="J1571" t="s">
        <v>28</v>
      </c>
      <c r="K1571" t="s">
        <v>29</v>
      </c>
      <c r="L1571" t="s">
        <v>161</v>
      </c>
      <c r="M1571" t="s">
        <v>30</v>
      </c>
      <c r="N1571" t="s">
        <v>30</v>
      </c>
      <c r="O1571" t="s">
        <v>30</v>
      </c>
      <c r="P1571" t="s">
        <v>30</v>
      </c>
      <c r="Q1571" t="s">
        <v>30</v>
      </c>
      <c r="R1571" t="s">
        <v>30</v>
      </c>
      <c r="S1571" t="s">
        <v>30</v>
      </c>
      <c r="T1571" t="s">
        <v>30</v>
      </c>
      <c r="U1571" t="s">
        <v>30</v>
      </c>
      <c r="V1571" t="s">
        <v>30</v>
      </c>
      <c r="W1571" t="s">
        <v>31</v>
      </c>
      <c r="X1571" t="s">
        <v>29</v>
      </c>
      <c r="Y1571" t="s">
        <v>29</v>
      </c>
      <c r="Z1571" t="s">
        <v>29</v>
      </c>
      <c r="AA1571" t="s">
        <v>30</v>
      </c>
      <c r="AB1571" t="s">
        <v>39</v>
      </c>
    </row>
    <row r="1572" spans="1:28" outlineLevel="1" x14ac:dyDescent="0.45">
      <c r="A1572">
        <v>7510299005</v>
      </c>
      <c r="B1572" s="1">
        <v>44341</v>
      </c>
      <c r="C1572" t="s">
        <v>2568</v>
      </c>
      <c r="D1572" t="s">
        <v>2569</v>
      </c>
      <c r="E1572" t="s">
        <v>245</v>
      </c>
      <c r="F1572" t="s">
        <v>5651</v>
      </c>
      <c r="G1572" t="s">
        <v>5677</v>
      </c>
      <c r="H1572" s="9">
        <v>120097</v>
      </c>
      <c r="J1572" t="s">
        <v>28</v>
      </c>
      <c r="K1572" t="s">
        <v>29</v>
      </c>
      <c r="L1572" t="s">
        <v>161</v>
      </c>
      <c r="M1572" t="s">
        <v>29</v>
      </c>
      <c r="N1572" t="s">
        <v>30</v>
      </c>
      <c r="O1572" t="s">
        <v>29</v>
      </c>
      <c r="P1572" t="s">
        <v>30</v>
      </c>
      <c r="Q1572" t="s">
        <v>30</v>
      </c>
      <c r="R1572" t="s">
        <v>30</v>
      </c>
      <c r="S1572" t="s">
        <v>30</v>
      </c>
      <c r="T1572" t="s">
        <v>30</v>
      </c>
      <c r="U1572" t="s">
        <v>30</v>
      </c>
      <c r="V1572" t="s">
        <v>30</v>
      </c>
      <c r="W1572" t="s">
        <v>40</v>
      </c>
      <c r="X1572" t="s">
        <v>29</v>
      </c>
      <c r="Y1572" t="s">
        <v>29</v>
      </c>
      <c r="Z1572" t="s">
        <v>29</v>
      </c>
      <c r="AA1572" t="s">
        <v>30</v>
      </c>
      <c r="AB1572" t="s">
        <v>45</v>
      </c>
    </row>
    <row r="1573" spans="1:28" outlineLevel="1" x14ac:dyDescent="0.45">
      <c r="A1573">
        <v>7530759009</v>
      </c>
      <c r="B1573" s="1">
        <v>44341</v>
      </c>
      <c r="C1573" t="s">
        <v>2776</v>
      </c>
      <c r="D1573" t="s">
        <v>2777</v>
      </c>
      <c r="E1573" t="s">
        <v>245</v>
      </c>
      <c r="F1573" t="s">
        <v>5651</v>
      </c>
      <c r="G1573" t="s">
        <v>5677</v>
      </c>
      <c r="H1573" s="9">
        <v>102266</v>
      </c>
      <c r="I1573" t="s">
        <v>477</v>
      </c>
      <c r="J1573" t="s">
        <v>28</v>
      </c>
      <c r="K1573" t="s">
        <v>30</v>
      </c>
      <c r="L1573" t="s">
        <v>161</v>
      </c>
      <c r="M1573" t="s">
        <v>29</v>
      </c>
      <c r="N1573" t="s">
        <v>29</v>
      </c>
      <c r="O1573" t="s">
        <v>29</v>
      </c>
      <c r="P1573" t="s">
        <v>30</v>
      </c>
      <c r="Q1573" t="s">
        <v>29</v>
      </c>
      <c r="R1573" t="s">
        <v>30</v>
      </c>
      <c r="S1573" t="s">
        <v>30</v>
      </c>
      <c r="T1573" t="s">
        <v>30</v>
      </c>
      <c r="U1573" t="s">
        <v>30</v>
      </c>
      <c r="V1573" t="s">
        <v>30</v>
      </c>
      <c r="W1573" t="s">
        <v>31</v>
      </c>
      <c r="X1573" t="s">
        <v>29</v>
      </c>
      <c r="Y1573" t="s">
        <v>29</v>
      </c>
      <c r="Z1573" t="s">
        <v>29</v>
      </c>
      <c r="AA1573" t="s">
        <v>30</v>
      </c>
      <c r="AB1573" t="s">
        <v>45</v>
      </c>
    </row>
    <row r="1574" spans="1:28" outlineLevel="1" x14ac:dyDescent="0.45">
      <c r="A1574">
        <v>1106049001</v>
      </c>
      <c r="B1574" s="1">
        <v>44329</v>
      </c>
      <c r="C1574" t="s">
        <v>464</v>
      </c>
      <c r="D1574" t="s">
        <v>465</v>
      </c>
      <c r="E1574" t="s">
        <v>245</v>
      </c>
      <c r="F1574" t="s">
        <v>5651</v>
      </c>
      <c r="G1574" t="s">
        <v>5677</v>
      </c>
      <c r="H1574" s="9">
        <v>72908.039999999994</v>
      </c>
      <c r="I1574" t="s">
        <v>283</v>
      </c>
      <c r="J1574" t="s">
        <v>28</v>
      </c>
      <c r="K1574" t="s">
        <v>29</v>
      </c>
      <c r="L1574" t="s">
        <v>161</v>
      </c>
      <c r="M1574" t="s">
        <v>30</v>
      </c>
      <c r="N1574" t="s">
        <v>30</v>
      </c>
      <c r="O1574" t="s">
        <v>30</v>
      </c>
      <c r="P1574" t="s">
        <v>30</v>
      </c>
      <c r="Q1574" t="s">
        <v>30</v>
      </c>
      <c r="R1574" t="s">
        <v>30</v>
      </c>
      <c r="S1574" t="s">
        <v>30</v>
      </c>
      <c r="T1574" t="s">
        <v>30</v>
      </c>
      <c r="U1574" t="s">
        <v>30</v>
      </c>
      <c r="V1574" t="s">
        <v>30</v>
      </c>
      <c r="W1574" t="s">
        <v>40</v>
      </c>
      <c r="X1574" t="s">
        <v>29</v>
      </c>
      <c r="Y1574" t="s">
        <v>30</v>
      </c>
      <c r="Z1574" t="s">
        <v>29</v>
      </c>
      <c r="AA1574" t="s">
        <v>29</v>
      </c>
      <c r="AB1574" t="s">
        <v>32</v>
      </c>
    </row>
    <row r="1575" spans="1:28" outlineLevel="1" x14ac:dyDescent="0.45">
      <c r="A1575">
        <v>9893759007</v>
      </c>
      <c r="B1575" s="1">
        <v>44351</v>
      </c>
      <c r="C1575" t="s">
        <v>5309</v>
      </c>
      <c r="D1575" t="s">
        <v>5310</v>
      </c>
      <c r="E1575" t="s">
        <v>245</v>
      </c>
      <c r="F1575" t="s">
        <v>5651</v>
      </c>
      <c r="G1575" t="s">
        <v>5677</v>
      </c>
      <c r="H1575" s="9">
        <v>42811</v>
      </c>
      <c r="I1575" t="s">
        <v>875</v>
      </c>
      <c r="J1575" t="s">
        <v>28</v>
      </c>
      <c r="K1575" t="s">
        <v>30</v>
      </c>
      <c r="L1575" t="s">
        <v>161</v>
      </c>
      <c r="M1575" t="s">
        <v>29</v>
      </c>
      <c r="N1575" t="s">
        <v>29</v>
      </c>
      <c r="O1575" t="s">
        <v>30</v>
      </c>
      <c r="P1575" t="s">
        <v>29</v>
      </c>
      <c r="Q1575" t="s">
        <v>29</v>
      </c>
      <c r="R1575" t="s">
        <v>30</v>
      </c>
      <c r="S1575" t="s">
        <v>30</v>
      </c>
      <c r="T1575" t="s">
        <v>30</v>
      </c>
      <c r="U1575" t="s">
        <v>30</v>
      </c>
      <c r="V1575" t="s">
        <v>30</v>
      </c>
      <c r="W1575" t="s">
        <v>31</v>
      </c>
      <c r="X1575" t="s">
        <v>29</v>
      </c>
      <c r="Y1575" t="s">
        <v>29</v>
      </c>
      <c r="Z1575" t="s">
        <v>29</v>
      </c>
      <c r="AA1575" t="s">
        <v>29</v>
      </c>
      <c r="AB1575" t="s">
        <v>32</v>
      </c>
    </row>
    <row r="1576" spans="1:28" outlineLevel="1" x14ac:dyDescent="0.45">
      <c r="A1576">
        <v>1070619003</v>
      </c>
      <c r="B1576" s="1">
        <v>44328</v>
      </c>
      <c r="C1576" t="s">
        <v>243</v>
      </c>
      <c r="D1576" t="s">
        <v>244</v>
      </c>
      <c r="E1576" t="s">
        <v>245</v>
      </c>
      <c r="F1576" t="s">
        <v>5651</v>
      </c>
      <c r="G1576" t="s">
        <v>5677</v>
      </c>
      <c r="H1576" s="9">
        <v>38068</v>
      </c>
      <c r="I1576" t="s">
        <v>246</v>
      </c>
      <c r="J1576" t="s">
        <v>28</v>
      </c>
      <c r="K1576" t="s">
        <v>29</v>
      </c>
      <c r="L1576" t="s">
        <v>161</v>
      </c>
      <c r="M1576" t="s">
        <v>29</v>
      </c>
      <c r="N1576" t="s">
        <v>29</v>
      </c>
      <c r="O1576" t="s">
        <v>30</v>
      </c>
      <c r="P1576" t="s">
        <v>30</v>
      </c>
      <c r="Q1576" t="s">
        <v>30</v>
      </c>
      <c r="R1576" t="s">
        <v>30</v>
      </c>
      <c r="S1576" t="s">
        <v>30</v>
      </c>
      <c r="T1576" t="s">
        <v>30</v>
      </c>
      <c r="U1576" t="s">
        <v>30</v>
      </c>
      <c r="V1576" t="s">
        <v>30</v>
      </c>
      <c r="W1576" t="s">
        <v>40</v>
      </c>
      <c r="X1576" t="s">
        <v>29</v>
      </c>
      <c r="Y1576" t="s">
        <v>29</v>
      </c>
      <c r="Z1576" t="s">
        <v>29</v>
      </c>
      <c r="AA1576" t="s">
        <v>30</v>
      </c>
      <c r="AB1576" t="s">
        <v>32</v>
      </c>
    </row>
    <row r="1577" spans="1:28" outlineLevel="1" x14ac:dyDescent="0.45">
      <c r="A1577">
        <v>7909468907</v>
      </c>
      <c r="B1577" s="1">
        <v>44327</v>
      </c>
      <c r="C1577" t="s">
        <v>4062</v>
      </c>
      <c r="D1577" t="s">
        <v>4063</v>
      </c>
      <c r="E1577" t="s">
        <v>245</v>
      </c>
      <c r="F1577" t="s">
        <v>5651</v>
      </c>
      <c r="G1577" t="s">
        <v>5677</v>
      </c>
      <c r="H1577" s="9">
        <v>10034.18</v>
      </c>
      <c r="J1577" t="s">
        <v>28</v>
      </c>
      <c r="K1577" t="s">
        <v>29</v>
      </c>
      <c r="L1577" t="s">
        <v>161</v>
      </c>
      <c r="M1577" t="s">
        <v>29</v>
      </c>
      <c r="N1577" t="s">
        <v>30</v>
      </c>
      <c r="O1577" t="s">
        <v>29</v>
      </c>
      <c r="P1577" t="s">
        <v>30</v>
      </c>
      <c r="Q1577" t="s">
        <v>30</v>
      </c>
      <c r="R1577" t="s">
        <v>30</v>
      </c>
      <c r="S1577" t="s">
        <v>30</v>
      </c>
      <c r="T1577" t="s">
        <v>29</v>
      </c>
      <c r="U1577" t="s">
        <v>30</v>
      </c>
      <c r="V1577" t="s">
        <v>30</v>
      </c>
      <c r="W1577" t="s">
        <v>229</v>
      </c>
      <c r="X1577" t="s">
        <v>29</v>
      </c>
      <c r="Y1577" t="s">
        <v>30</v>
      </c>
      <c r="Z1577" t="s">
        <v>29</v>
      </c>
      <c r="AA1577" t="s">
        <v>30</v>
      </c>
      <c r="AB1577" t="s">
        <v>39</v>
      </c>
    </row>
    <row r="1578" spans="1:28" outlineLevel="1" x14ac:dyDescent="0.45">
      <c r="A1578">
        <v>7647558909</v>
      </c>
      <c r="B1578" s="1">
        <v>44323</v>
      </c>
      <c r="C1578" t="s">
        <v>3679</v>
      </c>
      <c r="D1578" t="s">
        <v>3680</v>
      </c>
      <c r="E1578" t="s">
        <v>245</v>
      </c>
      <c r="F1578" t="s">
        <v>5651</v>
      </c>
      <c r="G1578" t="s">
        <v>5677</v>
      </c>
      <c r="H1578" s="9">
        <v>4841.68</v>
      </c>
      <c r="J1578" t="s">
        <v>28</v>
      </c>
      <c r="K1578" t="s">
        <v>29</v>
      </c>
      <c r="L1578" t="s">
        <v>161</v>
      </c>
      <c r="M1578" t="s">
        <v>29</v>
      </c>
      <c r="N1578" t="s">
        <v>29</v>
      </c>
      <c r="O1578" t="s">
        <v>29</v>
      </c>
      <c r="P1578" t="s">
        <v>29</v>
      </c>
      <c r="Q1578" t="s">
        <v>29</v>
      </c>
      <c r="R1578" t="s">
        <v>29</v>
      </c>
      <c r="S1578" t="s">
        <v>29</v>
      </c>
      <c r="T1578" t="s">
        <v>29</v>
      </c>
      <c r="U1578" t="s">
        <v>30</v>
      </c>
      <c r="V1578" t="s">
        <v>29</v>
      </c>
      <c r="W1578" t="s">
        <v>31</v>
      </c>
      <c r="X1578" t="s">
        <v>29</v>
      </c>
      <c r="Y1578" t="s">
        <v>29</v>
      </c>
      <c r="Z1578" t="s">
        <v>29</v>
      </c>
      <c r="AA1578" t="s">
        <v>30</v>
      </c>
      <c r="AB1578" t="s">
        <v>39</v>
      </c>
    </row>
    <row r="1579" spans="1:28" outlineLevel="1" x14ac:dyDescent="0.45">
      <c r="A1579">
        <v>9925859008</v>
      </c>
      <c r="B1579" s="1">
        <v>44351</v>
      </c>
      <c r="C1579" t="s">
        <v>5473</v>
      </c>
      <c r="D1579" t="s">
        <v>5474</v>
      </c>
      <c r="E1579" t="s">
        <v>1571</v>
      </c>
      <c r="F1579" t="s">
        <v>5651</v>
      </c>
      <c r="G1579" t="s">
        <v>5882</v>
      </c>
      <c r="H1579" s="9">
        <v>775584</v>
      </c>
      <c r="J1579" t="s">
        <v>28</v>
      </c>
      <c r="K1579" t="s">
        <v>30</v>
      </c>
      <c r="L1579" t="s">
        <v>77</v>
      </c>
      <c r="M1579" t="s">
        <v>30</v>
      </c>
      <c r="N1579" t="s">
        <v>30</v>
      </c>
      <c r="O1579" t="s">
        <v>30</v>
      </c>
      <c r="P1579" t="s">
        <v>30</v>
      </c>
      <c r="Q1579" t="s">
        <v>30</v>
      </c>
      <c r="R1579" t="s">
        <v>30</v>
      </c>
      <c r="S1579" t="s">
        <v>30</v>
      </c>
      <c r="T1579" t="s">
        <v>30</v>
      </c>
      <c r="U1579" t="s">
        <v>30</v>
      </c>
      <c r="V1579" t="s">
        <v>30</v>
      </c>
      <c r="W1579" t="s">
        <v>31</v>
      </c>
      <c r="X1579" t="s">
        <v>29</v>
      </c>
      <c r="Y1579" t="s">
        <v>29</v>
      </c>
      <c r="Z1579" t="s">
        <v>29</v>
      </c>
      <c r="AA1579" t="s">
        <v>29</v>
      </c>
      <c r="AB1579" t="s">
        <v>2323</v>
      </c>
    </row>
    <row r="1580" spans="1:28" outlineLevel="1" x14ac:dyDescent="0.45">
      <c r="A1580">
        <v>7540118906</v>
      </c>
      <c r="B1580" s="1">
        <v>44323</v>
      </c>
      <c r="C1580" t="s">
        <v>2884</v>
      </c>
      <c r="D1580" t="s">
        <v>2885</v>
      </c>
      <c r="E1580" t="s">
        <v>1571</v>
      </c>
      <c r="F1580" t="s">
        <v>5651</v>
      </c>
      <c r="G1580" t="s">
        <v>5882</v>
      </c>
      <c r="H1580" s="9">
        <v>358731</v>
      </c>
      <c r="J1580" t="s">
        <v>28</v>
      </c>
      <c r="K1580" t="s">
        <v>30</v>
      </c>
      <c r="L1580" t="s">
        <v>77</v>
      </c>
      <c r="M1580" t="s">
        <v>29</v>
      </c>
      <c r="N1580" t="s">
        <v>30</v>
      </c>
      <c r="O1580" t="s">
        <v>29</v>
      </c>
      <c r="P1580" t="s">
        <v>30</v>
      </c>
      <c r="Q1580" t="s">
        <v>30</v>
      </c>
      <c r="R1580" t="s">
        <v>30</v>
      </c>
      <c r="S1580" t="s">
        <v>30</v>
      </c>
      <c r="T1580" t="s">
        <v>30</v>
      </c>
      <c r="U1580" t="s">
        <v>30</v>
      </c>
      <c r="V1580" t="s">
        <v>30</v>
      </c>
      <c r="W1580" t="s">
        <v>33</v>
      </c>
      <c r="X1580" t="s">
        <v>29</v>
      </c>
      <c r="Y1580" t="s">
        <v>29</v>
      </c>
      <c r="Z1580" t="s">
        <v>29</v>
      </c>
      <c r="AA1580" t="s">
        <v>30</v>
      </c>
      <c r="AB1580" t="s">
        <v>32</v>
      </c>
    </row>
    <row r="1581" spans="1:28" outlineLevel="1" x14ac:dyDescent="0.45">
      <c r="A1581">
        <v>2751399009</v>
      </c>
      <c r="B1581" s="1">
        <v>44334</v>
      </c>
      <c r="C1581" t="s">
        <v>1569</v>
      </c>
      <c r="D1581" t="s">
        <v>1570</v>
      </c>
      <c r="E1581" t="s">
        <v>1571</v>
      </c>
      <c r="F1581" t="s">
        <v>5651</v>
      </c>
      <c r="G1581" t="s">
        <v>5882</v>
      </c>
      <c r="H1581" s="9">
        <v>141905</v>
      </c>
      <c r="J1581" t="s">
        <v>28</v>
      </c>
      <c r="K1581" t="s">
        <v>30</v>
      </c>
      <c r="L1581" t="s">
        <v>77</v>
      </c>
      <c r="M1581" t="s">
        <v>30</v>
      </c>
      <c r="N1581" t="s">
        <v>30</v>
      </c>
      <c r="O1581" t="s">
        <v>30</v>
      </c>
      <c r="P1581" t="s">
        <v>30</v>
      </c>
      <c r="Q1581" t="s">
        <v>30</v>
      </c>
      <c r="R1581" t="s">
        <v>30</v>
      </c>
      <c r="S1581" t="s">
        <v>30</v>
      </c>
      <c r="T1581" t="s">
        <v>30</v>
      </c>
      <c r="U1581" t="s">
        <v>30</v>
      </c>
      <c r="V1581" t="s">
        <v>30</v>
      </c>
      <c r="W1581" t="s">
        <v>33</v>
      </c>
      <c r="X1581" t="s">
        <v>29</v>
      </c>
      <c r="Y1581" t="s">
        <v>30</v>
      </c>
      <c r="Z1581" t="s">
        <v>29</v>
      </c>
      <c r="AA1581" t="s">
        <v>29</v>
      </c>
      <c r="AB1581" t="s">
        <v>32</v>
      </c>
    </row>
    <row r="1582" spans="1:28" outlineLevel="1" x14ac:dyDescent="0.45">
      <c r="A1582">
        <v>7520269000</v>
      </c>
      <c r="B1582" s="1">
        <v>44341</v>
      </c>
      <c r="C1582" t="s">
        <v>2654</v>
      </c>
      <c r="D1582" t="s">
        <v>2655</v>
      </c>
      <c r="E1582" t="s">
        <v>1571</v>
      </c>
      <c r="F1582" t="s">
        <v>5651</v>
      </c>
      <c r="G1582" t="s">
        <v>5882</v>
      </c>
      <c r="H1582" s="9">
        <v>74684</v>
      </c>
      <c r="J1582" t="s">
        <v>28</v>
      </c>
      <c r="K1582" t="s">
        <v>30</v>
      </c>
      <c r="L1582" t="s">
        <v>77</v>
      </c>
      <c r="M1582" t="s">
        <v>29</v>
      </c>
      <c r="N1582" t="s">
        <v>29</v>
      </c>
      <c r="O1582" t="s">
        <v>29</v>
      </c>
      <c r="P1582" t="s">
        <v>29</v>
      </c>
      <c r="Q1582" t="s">
        <v>29</v>
      </c>
      <c r="R1582" t="s">
        <v>30</v>
      </c>
      <c r="S1582" t="s">
        <v>30</v>
      </c>
      <c r="T1582" t="s">
        <v>30</v>
      </c>
      <c r="U1582" t="s">
        <v>29</v>
      </c>
      <c r="V1582" t="s">
        <v>30</v>
      </c>
      <c r="W1582" t="s">
        <v>31</v>
      </c>
      <c r="X1582" t="s">
        <v>29</v>
      </c>
      <c r="Y1582" t="s">
        <v>29</v>
      </c>
      <c r="Z1582" t="s">
        <v>29</v>
      </c>
      <c r="AA1582" t="s">
        <v>30</v>
      </c>
      <c r="AB1582" t="s">
        <v>32</v>
      </c>
    </row>
    <row r="1583" spans="1:28" outlineLevel="1" x14ac:dyDescent="0.45">
      <c r="A1583">
        <v>7902128907</v>
      </c>
      <c r="B1583" s="1">
        <v>44327</v>
      </c>
      <c r="C1583" t="s">
        <v>4019</v>
      </c>
      <c r="D1583" t="s">
        <v>4020</v>
      </c>
      <c r="E1583" t="s">
        <v>1571</v>
      </c>
      <c r="F1583" t="s">
        <v>5651</v>
      </c>
      <c r="G1583" t="s">
        <v>5882</v>
      </c>
      <c r="H1583" s="9">
        <v>52060</v>
      </c>
      <c r="J1583" t="s">
        <v>28</v>
      </c>
      <c r="K1583" t="s">
        <v>30</v>
      </c>
      <c r="L1583" t="s">
        <v>77</v>
      </c>
      <c r="M1583" t="s">
        <v>29</v>
      </c>
      <c r="N1583" t="s">
        <v>29</v>
      </c>
      <c r="O1583" t="s">
        <v>29</v>
      </c>
      <c r="P1583" t="s">
        <v>30</v>
      </c>
      <c r="Q1583" t="s">
        <v>30</v>
      </c>
      <c r="R1583" t="s">
        <v>30</v>
      </c>
      <c r="S1583" t="s">
        <v>30</v>
      </c>
      <c r="T1583" t="s">
        <v>29</v>
      </c>
      <c r="U1583" t="s">
        <v>30</v>
      </c>
      <c r="V1583" t="s">
        <v>30</v>
      </c>
      <c r="W1583" t="s">
        <v>31</v>
      </c>
      <c r="X1583" t="s">
        <v>29</v>
      </c>
      <c r="Y1583" t="s">
        <v>29</v>
      </c>
      <c r="Z1583" t="s">
        <v>29</v>
      </c>
      <c r="AA1583" t="s">
        <v>30</v>
      </c>
      <c r="AB1583" t="s">
        <v>73</v>
      </c>
    </row>
    <row r="1584" spans="1:28" outlineLevel="1" x14ac:dyDescent="0.45">
      <c r="A1584">
        <v>9917519000</v>
      </c>
      <c r="B1584" s="1">
        <v>44351</v>
      </c>
      <c r="C1584" t="s">
        <v>5420</v>
      </c>
      <c r="D1584" t="s">
        <v>5421</v>
      </c>
      <c r="E1584" t="s">
        <v>1571</v>
      </c>
      <c r="F1584" t="s">
        <v>5651</v>
      </c>
      <c r="G1584" t="s">
        <v>5882</v>
      </c>
      <c r="H1584" s="9">
        <v>51790.25</v>
      </c>
      <c r="J1584" t="s">
        <v>28</v>
      </c>
      <c r="K1584" t="s">
        <v>30</v>
      </c>
      <c r="L1584" t="s">
        <v>77</v>
      </c>
      <c r="M1584" t="s">
        <v>30</v>
      </c>
      <c r="N1584" t="s">
        <v>30</v>
      </c>
      <c r="O1584" t="s">
        <v>30</v>
      </c>
      <c r="P1584" t="s">
        <v>30</v>
      </c>
      <c r="Q1584" t="s">
        <v>30</v>
      </c>
      <c r="R1584" t="s">
        <v>30</v>
      </c>
      <c r="S1584" t="s">
        <v>29</v>
      </c>
      <c r="T1584" t="s">
        <v>30</v>
      </c>
      <c r="U1584" t="s">
        <v>30</v>
      </c>
      <c r="V1584" t="s">
        <v>30</v>
      </c>
      <c r="W1584" t="s">
        <v>31</v>
      </c>
      <c r="X1584" t="s">
        <v>29</v>
      </c>
      <c r="Y1584" t="s">
        <v>29</v>
      </c>
      <c r="Z1584" t="s">
        <v>29</v>
      </c>
      <c r="AA1584" t="s">
        <v>29</v>
      </c>
      <c r="AB1584" t="s">
        <v>32</v>
      </c>
    </row>
    <row r="1585" spans="1:28" outlineLevel="1" x14ac:dyDescent="0.45">
      <c r="A1585">
        <v>9872999010</v>
      </c>
      <c r="B1585" s="1">
        <v>44351</v>
      </c>
      <c r="C1585" t="s">
        <v>5194</v>
      </c>
      <c r="D1585" t="s">
        <v>5195</v>
      </c>
      <c r="E1585" t="s">
        <v>1571</v>
      </c>
      <c r="F1585" t="s">
        <v>5651</v>
      </c>
      <c r="G1585" t="s">
        <v>5882</v>
      </c>
      <c r="H1585" s="9">
        <v>25428</v>
      </c>
      <c r="J1585" t="s">
        <v>28</v>
      </c>
      <c r="K1585" t="s">
        <v>30</v>
      </c>
      <c r="L1585" t="s">
        <v>77</v>
      </c>
      <c r="M1585" t="s">
        <v>29</v>
      </c>
      <c r="N1585" t="s">
        <v>30</v>
      </c>
      <c r="O1585" t="s">
        <v>29</v>
      </c>
      <c r="P1585" t="s">
        <v>30</v>
      </c>
      <c r="Q1585" t="s">
        <v>30</v>
      </c>
      <c r="R1585" t="s">
        <v>30</v>
      </c>
      <c r="S1585" t="s">
        <v>30</v>
      </c>
      <c r="T1585" t="s">
        <v>29</v>
      </c>
      <c r="U1585" t="s">
        <v>30</v>
      </c>
      <c r="V1585" t="s">
        <v>30</v>
      </c>
      <c r="W1585" t="s">
        <v>33</v>
      </c>
      <c r="X1585" t="s">
        <v>29</v>
      </c>
      <c r="Y1585" t="s">
        <v>29</v>
      </c>
      <c r="Z1585" t="s">
        <v>29</v>
      </c>
      <c r="AA1585" t="s">
        <v>29</v>
      </c>
      <c r="AB1585" t="s">
        <v>45</v>
      </c>
    </row>
    <row r="1586" spans="1:28" outlineLevel="1" x14ac:dyDescent="0.45">
      <c r="A1586">
        <v>7657238900</v>
      </c>
      <c r="B1586" s="1">
        <v>44323</v>
      </c>
      <c r="C1586" t="s">
        <v>3742</v>
      </c>
      <c r="D1586" t="s">
        <v>3743</v>
      </c>
      <c r="E1586" t="s">
        <v>3744</v>
      </c>
      <c r="F1586" t="s">
        <v>5651</v>
      </c>
      <c r="G1586" t="s">
        <v>6003</v>
      </c>
      <c r="H1586" s="9">
        <v>51201.7</v>
      </c>
      <c r="J1586" t="s">
        <v>42</v>
      </c>
      <c r="K1586" t="s">
        <v>29</v>
      </c>
      <c r="L1586" t="s">
        <v>150</v>
      </c>
      <c r="M1586" t="s">
        <v>29</v>
      </c>
      <c r="N1586" t="s">
        <v>29</v>
      </c>
      <c r="O1586" t="s">
        <v>29</v>
      </c>
      <c r="P1586" t="s">
        <v>30</v>
      </c>
      <c r="Q1586" t="s">
        <v>30</v>
      </c>
      <c r="R1586" t="s">
        <v>29</v>
      </c>
      <c r="S1586" t="s">
        <v>30</v>
      </c>
      <c r="T1586" t="s">
        <v>29</v>
      </c>
      <c r="U1586" t="s">
        <v>30</v>
      </c>
      <c r="V1586" t="s">
        <v>30</v>
      </c>
      <c r="W1586" t="s">
        <v>33</v>
      </c>
      <c r="X1586" t="s">
        <v>29</v>
      </c>
      <c r="Y1586" t="s">
        <v>29</v>
      </c>
      <c r="Z1586" t="s">
        <v>29</v>
      </c>
      <c r="AA1586" t="s">
        <v>30</v>
      </c>
      <c r="AB1586" t="s">
        <v>70</v>
      </c>
    </row>
    <row r="1587" spans="1:28" outlineLevel="1" x14ac:dyDescent="0.45">
      <c r="A1587">
        <v>8851899000</v>
      </c>
      <c r="B1587" s="1">
        <v>44345</v>
      </c>
      <c r="C1587" t="s">
        <v>4507</v>
      </c>
      <c r="D1587" t="s">
        <v>4508</v>
      </c>
      <c r="E1587" t="s">
        <v>4509</v>
      </c>
      <c r="F1587" t="s">
        <v>5651</v>
      </c>
      <c r="G1587" t="s">
        <v>6037</v>
      </c>
      <c r="H1587" s="9">
        <v>87233</v>
      </c>
      <c r="I1587" t="s">
        <v>35</v>
      </c>
      <c r="J1587" t="s">
        <v>42</v>
      </c>
      <c r="K1587" t="s">
        <v>29</v>
      </c>
      <c r="L1587" t="s">
        <v>210</v>
      </c>
      <c r="M1587" t="s">
        <v>29</v>
      </c>
      <c r="N1587" t="s">
        <v>30</v>
      </c>
      <c r="O1587" t="s">
        <v>30</v>
      </c>
      <c r="P1587" t="s">
        <v>30</v>
      </c>
      <c r="Q1587" t="s">
        <v>30</v>
      </c>
      <c r="R1587" t="s">
        <v>30</v>
      </c>
      <c r="S1587" t="s">
        <v>30</v>
      </c>
      <c r="T1587" t="s">
        <v>30</v>
      </c>
      <c r="U1587" t="s">
        <v>30</v>
      </c>
      <c r="V1587" t="s">
        <v>30</v>
      </c>
      <c r="W1587" t="s">
        <v>40</v>
      </c>
      <c r="X1587" t="s">
        <v>29</v>
      </c>
      <c r="Y1587" t="s">
        <v>29</v>
      </c>
      <c r="Z1587" t="s">
        <v>29</v>
      </c>
      <c r="AA1587" t="s">
        <v>29</v>
      </c>
      <c r="AB1587" t="s">
        <v>32</v>
      </c>
    </row>
    <row r="1588" spans="1:28" outlineLevel="1" x14ac:dyDescent="0.45">
      <c r="A1588">
        <v>2505089004</v>
      </c>
      <c r="B1588" s="1">
        <v>44332</v>
      </c>
      <c r="C1588" t="s">
        <v>1242</v>
      </c>
      <c r="D1588" t="s">
        <v>1243</v>
      </c>
      <c r="E1588" t="s">
        <v>1244</v>
      </c>
      <c r="F1588" t="s">
        <v>5651</v>
      </c>
      <c r="G1588" t="s">
        <v>5852</v>
      </c>
      <c r="H1588" s="9">
        <v>67168</v>
      </c>
      <c r="I1588" t="s">
        <v>35</v>
      </c>
      <c r="J1588" t="s">
        <v>42</v>
      </c>
      <c r="K1588" t="s">
        <v>30</v>
      </c>
      <c r="L1588" t="s">
        <v>77</v>
      </c>
      <c r="M1588" t="s">
        <v>30</v>
      </c>
      <c r="N1588" t="s">
        <v>30</v>
      </c>
      <c r="O1588" t="s">
        <v>29</v>
      </c>
      <c r="P1588" t="s">
        <v>30</v>
      </c>
      <c r="Q1588" t="s">
        <v>30</v>
      </c>
      <c r="R1588" t="s">
        <v>30</v>
      </c>
      <c r="S1588" t="s">
        <v>30</v>
      </c>
      <c r="T1588" t="s">
        <v>30</v>
      </c>
      <c r="U1588" t="s">
        <v>30</v>
      </c>
      <c r="V1588" t="s">
        <v>30</v>
      </c>
      <c r="W1588" t="s">
        <v>33</v>
      </c>
      <c r="X1588" t="s">
        <v>30</v>
      </c>
      <c r="Y1588" t="s">
        <v>30</v>
      </c>
      <c r="Z1588" t="s">
        <v>29</v>
      </c>
      <c r="AA1588" t="s">
        <v>29</v>
      </c>
      <c r="AB1588" t="s">
        <v>32</v>
      </c>
    </row>
    <row r="1589" spans="1:28" outlineLevel="1" x14ac:dyDescent="0.45">
      <c r="A1589">
        <v>7556209006</v>
      </c>
      <c r="B1589" s="1">
        <v>44341</v>
      </c>
      <c r="C1589" t="s">
        <v>3069</v>
      </c>
      <c r="D1589" t="s">
        <v>3070</v>
      </c>
      <c r="E1589" t="s">
        <v>1244</v>
      </c>
      <c r="F1589" t="s">
        <v>5651</v>
      </c>
      <c r="G1589" t="s">
        <v>5852</v>
      </c>
      <c r="H1589" s="9">
        <v>57043</v>
      </c>
      <c r="J1589" t="s">
        <v>42</v>
      </c>
      <c r="K1589" t="s">
        <v>30</v>
      </c>
      <c r="L1589" t="s">
        <v>77</v>
      </c>
      <c r="M1589" t="s">
        <v>29</v>
      </c>
      <c r="N1589" t="s">
        <v>30</v>
      </c>
      <c r="O1589" t="s">
        <v>29</v>
      </c>
      <c r="P1589" t="s">
        <v>30</v>
      </c>
      <c r="Q1589" t="s">
        <v>30</v>
      </c>
      <c r="R1589" t="s">
        <v>30</v>
      </c>
      <c r="S1589" t="s">
        <v>30</v>
      </c>
      <c r="T1589" t="s">
        <v>30</v>
      </c>
      <c r="U1589" t="s">
        <v>30</v>
      </c>
      <c r="V1589" t="s">
        <v>30</v>
      </c>
      <c r="W1589" t="s">
        <v>60</v>
      </c>
      <c r="X1589" t="s">
        <v>30</v>
      </c>
      <c r="Y1589" t="s">
        <v>29</v>
      </c>
      <c r="Z1589" t="s">
        <v>29</v>
      </c>
      <c r="AA1589" t="s">
        <v>30</v>
      </c>
      <c r="AB1589" t="s">
        <v>45</v>
      </c>
    </row>
    <row r="1590" spans="1:28" outlineLevel="1" x14ac:dyDescent="0.45">
      <c r="A1590">
        <v>3689509008</v>
      </c>
      <c r="B1590" s="1">
        <v>44335</v>
      </c>
      <c r="C1590" t="s">
        <v>1737</v>
      </c>
      <c r="D1590" t="s">
        <v>1738</v>
      </c>
      <c r="E1590" t="s">
        <v>1244</v>
      </c>
      <c r="F1590" t="s">
        <v>5651</v>
      </c>
      <c r="G1590" t="s">
        <v>5852</v>
      </c>
      <c r="H1590" s="9">
        <v>46528</v>
      </c>
      <c r="J1590" t="s">
        <v>42</v>
      </c>
      <c r="K1590" t="s">
        <v>30</v>
      </c>
      <c r="L1590" t="s">
        <v>77</v>
      </c>
      <c r="M1590" t="s">
        <v>29</v>
      </c>
      <c r="N1590" t="s">
        <v>30</v>
      </c>
      <c r="O1590" t="s">
        <v>29</v>
      </c>
      <c r="P1590" t="s">
        <v>30</v>
      </c>
      <c r="Q1590" t="s">
        <v>30</v>
      </c>
      <c r="R1590" t="s">
        <v>30</v>
      </c>
      <c r="S1590" t="s">
        <v>30</v>
      </c>
      <c r="T1590" t="s">
        <v>29</v>
      </c>
      <c r="U1590" t="s">
        <v>30</v>
      </c>
      <c r="V1590" t="s">
        <v>30</v>
      </c>
      <c r="W1590" t="s">
        <v>40</v>
      </c>
      <c r="X1590" t="s">
        <v>30</v>
      </c>
      <c r="Y1590" t="s">
        <v>29</v>
      </c>
      <c r="Z1590" t="s">
        <v>29</v>
      </c>
      <c r="AA1590" t="s">
        <v>30</v>
      </c>
      <c r="AB1590" t="s">
        <v>32</v>
      </c>
    </row>
    <row r="1591" spans="1:28" outlineLevel="1" x14ac:dyDescent="0.45">
      <c r="A1591">
        <v>7563758902</v>
      </c>
      <c r="B1591" s="1">
        <v>44323</v>
      </c>
      <c r="C1591" t="s">
        <v>3168</v>
      </c>
      <c r="D1591" t="s">
        <v>3169</v>
      </c>
      <c r="E1591" t="s">
        <v>1244</v>
      </c>
      <c r="F1591" t="s">
        <v>5651</v>
      </c>
      <c r="G1591" t="s">
        <v>5852</v>
      </c>
      <c r="H1591" s="9">
        <v>22126.61</v>
      </c>
      <c r="J1591" t="s">
        <v>42</v>
      </c>
      <c r="K1591" t="s">
        <v>30</v>
      </c>
      <c r="L1591" t="s">
        <v>77</v>
      </c>
      <c r="M1591" t="s">
        <v>29</v>
      </c>
      <c r="N1591" t="s">
        <v>30</v>
      </c>
      <c r="O1591" t="s">
        <v>30</v>
      </c>
      <c r="P1591" t="s">
        <v>30</v>
      </c>
      <c r="Q1591" t="s">
        <v>30</v>
      </c>
      <c r="R1591" t="s">
        <v>30</v>
      </c>
      <c r="S1591" t="s">
        <v>30</v>
      </c>
      <c r="T1591" t="s">
        <v>30</v>
      </c>
      <c r="U1591" t="s">
        <v>30</v>
      </c>
      <c r="V1591" t="s">
        <v>30</v>
      </c>
      <c r="W1591" t="s">
        <v>31</v>
      </c>
      <c r="X1591" t="s">
        <v>30</v>
      </c>
      <c r="Y1591" t="s">
        <v>29</v>
      </c>
      <c r="Z1591" t="s">
        <v>29</v>
      </c>
      <c r="AA1591" t="s">
        <v>30</v>
      </c>
      <c r="AB1591" t="s">
        <v>32</v>
      </c>
    </row>
    <row r="1592" spans="1:28" outlineLevel="1" x14ac:dyDescent="0.45">
      <c r="A1592">
        <v>8600509005</v>
      </c>
      <c r="B1592" s="1">
        <v>44343</v>
      </c>
      <c r="C1592" t="s">
        <v>4238</v>
      </c>
      <c r="D1592" t="s">
        <v>4239</v>
      </c>
      <c r="E1592" t="s">
        <v>1244</v>
      </c>
      <c r="F1592" t="s">
        <v>5651</v>
      </c>
      <c r="G1592" t="s">
        <v>6025</v>
      </c>
      <c r="H1592" s="9">
        <v>21500</v>
      </c>
      <c r="J1592" t="s">
        <v>42</v>
      </c>
      <c r="K1592" t="s">
        <v>30</v>
      </c>
      <c r="L1592" t="s">
        <v>77</v>
      </c>
      <c r="M1592" t="s">
        <v>30</v>
      </c>
      <c r="N1592" t="s">
        <v>29</v>
      </c>
      <c r="O1592" t="s">
        <v>29</v>
      </c>
      <c r="P1592" t="s">
        <v>30</v>
      </c>
      <c r="Q1592" t="s">
        <v>29</v>
      </c>
      <c r="R1592" t="s">
        <v>30</v>
      </c>
      <c r="S1592" t="s">
        <v>30</v>
      </c>
      <c r="T1592" t="s">
        <v>30</v>
      </c>
      <c r="U1592" t="s">
        <v>30</v>
      </c>
      <c r="V1592" t="s">
        <v>29</v>
      </c>
      <c r="W1592" t="s">
        <v>31</v>
      </c>
      <c r="X1592" t="s">
        <v>29</v>
      </c>
      <c r="Y1592" t="s">
        <v>30</v>
      </c>
      <c r="Z1592" t="s">
        <v>29</v>
      </c>
      <c r="AA1592" t="s">
        <v>30</v>
      </c>
      <c r="AB1592" t="s">
        <v>32</v>
      </c>
    </row>
    <row r="1593" spans="1:28" outlineLevel="1" x14ac:dyDescent="0.45">
      <c r="A1593">
        <v>7564019008</v>
      </c>
      <c r="B1593" s="1">
        <v>44341</v>
      </c>
      <c r="C1593" t="s">
        <v>3174</v>
      </c>
      <c r="D1593" t="s">
        <v>3175</v>
      </c>
      <c r="E1593" t="s">
        <v>1222</v>
      </c>
      <c r="F1593" t="s">
        <v>5651</v>
      </c>
      <c r="G1593" t="s">
        <v>5849</v>
      </c>
      <c r="H1593" s="9">
        <v>735903.8</v>
      </c>
      <c r="J1593" t="s">
        <v>28</v>
      </c>
      <c r="K1593" t="s">
        <v>30</v>
      </c>
      <c r="L1593" t="s">
        <v>77</v>
      </c>
      <c r="M1593" t="s">
        <v>29</v>
      </c>
      <c r="N1593" t="s">
        <v>30</v>
      </c>
      <c r="O1593" t="s">
        <v>29</v>
      </c>
      <c r="P1593" t="s">
        <v>30</v>
      </c>
      <c r="Q1593" t="s">
        <v>30</v>
      </c>
      <c r="R1593" t="s">
        <v>30</v>
      </c>
      <c r="S1593" t="s">
        <v>30</v>
      </c>
      <c r="T1593" t="s">
        <v>30</v>
      </c>
      <c r="U1593" t="s">
        <v>30</v>
      </c>
      <c r="V1593" t="s">
        <v>30</v>
      </c>
      <c r="W1593" t="s">
        <v>33</v>
      </c>
      <c r="X1593" t="s">
        <v>29</v>
      </c>
      <c r="Y1593" t="s">
        <v>29</v>
      </c>
      <c r="Z1593" t="s">
        <v>29</v>
      </c>
      <c r="AA1593" t="s">
        <v>30</v>
      </c>
      <c r="AB1593" t="s">
        <v>46</v>
      </c>
    </row>
    <row r="1594" spans="1:28" outlineLevel="1" x14ac:dyDescent="0.45">
      <c r="A1594">
        <v>3691799002</v>
      </c>
      <c r="B1594" s="1">
        <v>44335</v>
      </c>
      <c r="C1594" t="s">
        <v>1743</v>
      </c>
      <c r="D1594" t="s">
        <v>1744</v>
      </c>
      <c r="E1594" t="s">
        <v>1222</v>
      </c>
      <c r="F1594" t="s">
        <v>5651</v>
      </c>
      <c r="G1594" t="s">
        <v>5849</v>
      </c>
      <c r="H1594" s="9">
        <v>683896.61</v>
      </c>
      <c r="J1594" t="s">
        <v>28</v>
      </c>
      <c r="K1594" t="s">
        <v>30</v>
      </c>
      <c r="L1594" t="s">
        <v>77</v>
      </c>
      <c r="M1594" t="s">
        <v>30</v>
      </c>
      <c r="N1594" t="s">
        <v>30</v>
      </c>
      <c r="O1594" t="s">
        <v>30</v>
      </c>
      <c r="P1594" t="s">
        <v>30</v>
      </c>
      <c r="Q1594" t="s">
        <v>30</v>
      </c>
      <c r="R1594" t="s">
        <v>30</v>
      </c>
      <c r="S1594" t="s">
        <v>30</v>
      </c>
      <c r="T1594" t="s">
        <v>30</v>
      </c>
      <c r="U1594" t="s">
        <v>30</v>
      </c>
      <c r="V1594" t="s">
        <v>30</v>
      </c>
      <c r="W1594" t="s">
        <v>31</v>
      </c>
      <c r="X1594" t="s">
        <v>29</v>
      </c>
      <c r="Y1594" t="s">
        <v>29</v>
      </c>
      <c r="Z1594" t="s">
        <v>29</v>
      </c>
      <c r="AA1594" t="s">
        <v>30</v>
      </c>
      <c r="AB1594" t="s">
        <v>32</v>
      </c>
    </row>
    <row r="1595" spans="1:28" outlineLevel="1" x14ac:dyDescent="0.45">
      <c r="A1595">
        <v>9884899001</v>
      </c>
      <c r="B1595" s="1">
        <v>44351</v>
      </c>
      <c r="C1595" t="s">
        <v>5260</v>
      </c>
      <c r="D1595" t="s">
        <v>5261</v>
      </c>
      <c r="E1595" t="s">
        <v>1222</v>
      </c>
      <c r="F1595" t="s">
        <v>5651</v>
      </c>
      <c r="G1595" t="s">
        <v>5849</v>
      </c>
      <c r="H1595" s="9">
        <v>220368</v>
      </c>
      <c r="J1595" t="s">
        <v>28</v>
      </c>
      <c r="K1595" t="s">
        <v>30</v>
      </c>
      <c r="L1595" t="s">
        <v>77</v>
      </c>
      <c r="M1595" t="s">
        <v>29</v>
      </c>
      <c r="N1595" t="s">
        <v>29</v>
      </c>
      <c r="O1595" t="s">
        <v>29</v>
      </c>
      <c r="P1595" t="s">
        <v>29</v>
      </c>
      <c r="Q1595" t="s">
        <v>29</v>
      </c>
      <c r="R1595" t="s">
        <v>29</v>
      </c>
      <c r="S1595" t="s">
        <v>30</v>
      </c>
      <c r="T1595" t="s">
        <v>29</v>
      </c>
      <c r="U1595" t="s">
        <v>29</v>
      </c>
      <c r="V1595" t="s">
        <v>29</v>
      </c>
      <c r="W1595" t="s">
        <v>33</v>
      </c>
      <c r="X1595" t="s">
        <v>29</v>
      </c>
      <c r="Y1595" t="s">
        <v>29</v>
      </c>
      <c r="Z1595" t="s">
        <v>29</v>
      </c>
      <c r="AA1595" t="s">
        <v>29</v>
      </c>
      <c r="AB1595" t="s">
        <v>32</v>
      </c>
    </row>
    <row r="1596" spans="1:28" outlineLevel="1" x14ac:dyDescent="0.45">
      <c r="A1596">
        <v>7525588909</v>
      </c>
      <c r="B1596" s="1">
        <v>44323</v>
      </c>
      <c r="C1596" t="s">
        <v>2717</v>
      </c>
      <c r="D1596" t="s">
        <v>2718</v>
      </c>
      <c r="E1596" t="s">
        <v>1222</v>
      </c>
      <c r="F1596" t="s">
        <v>5651</v>
      </c>
      <c r="G1596" t="s">
        <v>5849</v>
      </c>
      <c r="H1596" s="9">
        <v>191337</v>
      </c>
      <c r="J1596" t="s">
        <v>28</v>
      </c>
      <c r="K1596" t="s">
        <v>30</v>
      </c>
      <c r="L1596" t="s">
        <v>77</v>
      </c>
      <c r="M1596" t="s">
        <v>30</v>
      </c>
      <c r="N1596" t="s">
        <v>29</v>
      </c>
      <c r="O1596" t="s">
        <v>29</v>
      </c>
      <c r="P1596" t="s">
        <v>30</v>
      </c>
      <c r="Q1596" t="s">
        <v>30</v>
      </c>
      <c r="R1596" t="s">
        <v>30</v>
      </c>
      <c r="S1596" t="s">
        <v>30</v>
      </c>
      <c r="T1596" t="s">
        <v>30</v>
      </c>
      <c r="U1596" t="s">
        <v>29</v>
      </c>
      <c r="V1596" t="s">
        <v>30</v>
      </c>
      <c r="W1596" t="s">
        <v>40</v>
      </c>
      <c r="X1596" t="s">
        <v>29</v>
      </c>
      <c r="Y1596" t="s">
        <v>29</v>
      </c>
      <c r="Z1596" t="s">
        <v>29</v>
      </c>
      <c r="AA1596" t="s">
        <v>30</v>
      </c>
      <c r="AB1596" t="s">
        <v>38</v>
      </c>
    </row>
    <row r="1597" spans="1:28" outlineLevel="1" x14ac:dyDescent="0.45">
      <c r="A1597">
        <v>7522799010</v>
      </c>
      <c r="B1597" s="1">
        <v>44341</v>
      </c>
      <c r="C1597" t="s">
        <v>2677</v>
      </c>
      <c r="D1597" t="s">
        <v>2678</v>
      </c>
      <c r="E1597" t="s">
        <v>1222</v>
      </c>
      <c r="F1597" t="s">
        <v>5651</v>
      </c>
      <c r="G1597" t="s">
        <v>5849</v>
      </c>
      <c r="H1597" s="9">
        <v>81127</v>
      </c>
      <c r="J1597" t="s">
        <v>28</v>
      </c>
      <c r="K1597" t="s">
        <v>30</v>
      </c>
      <c r="L1597" t="s">
        <v>77</v>
      </c>
      <c r="M1597" t="s">
        <v>30</v>
      </c>
      <c r="N1597" t="s">
        <v>29</v>
      </c>
      <c r="O1597" t="s">
        <v>29</v>
      </c>
      <c r="P1597" t="s">
        <v>29</v>
      </c>
      <c r="Q1597" t="s">
        <v>29</v>
      </c>
      <c r="R1597" t="s">
        <v>29</v>
      </c>
      <c r="S1597" t="s">
        <v>30</v>
      </c>
      <c r="T1597" t="s">
        <v>30</v>
      </c>
      <c r="U1597" t="s">
        <v>29</v>
      </c>
      <c r="V1597" t="s">
        <v>29</v>
      </c>
      <c r="W1597" t="s">
        <v>33</v>
      </c>
      <c r="X1597" t="s">
        <v>29</v>
      </c>
      <c r="Y1597" t="s">
        <v>29</v>
      </c>
      <c r="Z1597" t="s">
        <v>29</v>
      </c>
      <c r="AA1597" t="s">
        <v>30</v>
      </c>
      <c r="AB1597" t="s">
        <v>32</v>
      </c>
    </row>
    <row r="1598" spans="1:28" outlineLevel="1" x14ac:dyDescent="0.45">
      <c r="A1598">
        <v>9948699000</v>
      </c>
      <c r="B1598" s="1">
        <v>44354</v>
      </c>
      <c r="C1598" t="s">
        <v>5561</v>
      </c>
      <c r="D1598" t="s">
        <v>5562</v>
      </c>
      <c r="E1598" t="s">
        <v>1222</v>
      </c>
      <c r="F1598" t="s">
        <v>5651</v>
      </c>
      <c r="G1598" t="s">
        <v>5849</v>
      </c>
      <c r="H1598" s="9">
        <v>39879</v>
      </c>
      <c r="J1598" t="s">
        <v>28</v>
      </c>
      <c r="K1598" t="s">
        <v>30</v>
      </c>
      <c r="L1598" t="s">
        <v>77</v>
      </c>
      <c r="M1598" t="s">
        <v>29</v>
      </c>
      <c r="N1598" t="s">
        <v>29</v>
      </c>
      <c r="O1598" t="s">
        <v>30</v>
      </c>
      <c r="P1598" t="s">
        <v>30</v>
      </c>
      <c r="Q1598" t="s">
        <v>30</v>
      </c>
      <c r="R1598" t="s">
        <v>30</v>
      </c>
      <c r="S1598" t="s">
        <v>30</v>
      </c>
      <c r="T1598" t="s">
        <v>30</v>
      </c>
      <c r="U1598" t="s">
        <v>30</v>
      </c>
      <c r="V1598" t="s">
        <v>30</v>
      </c>
      <c r="W1598" t="s">
        <v>40</v>
      </c>
      <c r="X1598" t="s">
        <v>29</v>
      </c>
      <c r="Y1598" t="s">
        <v>29</v>
      </c>
      <c r="Z1598" t="s">
        <v>29</v>
      </c>
      <c r="AA1598" t="s">
        <v>29</v>
      </c>
      <c r="AB1598" t="s">
        <v>1294</v>
      </c>
    </row>
    <row r="1599" spans="1:28" outlineLevel="1" x14ac:dyDescent="0.45">
      <c r="A1599">
        <v>7592838901</v>
      </c>
      <c r="B1599" s="1">
        <v>44323</v>
      </c>
      <c r="C1599" t="s">
        <v>3354</v>
      </c>
      <c r="D1599" t="s">
        <v>3355</v>
      </c>
      <c r="E1599" t="s">
        <v>1222</v>
      </c>
      <c r="F1599" t="s">
        <v>5651</v>
      </c>
      <c r="G1599" t="s">
        <v>5849</v>
      </c>
      <c r="H1599" s="9">
        <v>20048.13</v>
      </c>
      <c r="J1599" t="s">
        <v>28</v>
      </c>
      <c r="K1599" t="s">
        <v>30</v>
      </c>
      <c r="L1599" t="s">
        <v>77</v>
      </c>
      <c r="M1599" t="s">
        <v>30</v>
      </c>
      <c r="N1599" t="s">
        <v>30</v>
      </c>
      <c r="O1599" t="s">
        <v>30</v>
      </c>
      <c r="P1599" t="s">
        <v>30</v>
      </c>
      <c r="Q1599" t="s">
        <v>30</v>
      </c>
      <c r="R1599" t="s">
        <v>30</v>
      </c>
      <c r="S1599" t="s">
        <v>30</v>
      </c>
      <c r="T1599" t="s">
        <v>30</v>
      </c>
      <c r="U1599" t="s">
        <v>30</v>
      </c>
      <c r="V1599" t="s">
        <v>30</v>
      </c>
      <c r="W1599" t="s">
        <v>40</v>
      </c>
      <c r="X1599" t="s">
        <v>29</v>
      </c>
      <c r="Y1599" t="s">
        <v>29</v>
      </c>
      <c r="Z1599" t="s">
        <v>29</v>
      </c>
      <c r="AA1599" t="s">
        <v>30</v>
      </c>
      <c r="AB1599" t="s">
        <v>47</v>
      </c>
    </row>
    <row r="1600" spans="1:28" outlineLevel="1" x14ac:dyDescent="0.45">
      <c r="A1600">
        <v>2499349002</v>
      </c>
      <c r="B1600" s="1">
        <v>44332</v>
      </c>
      <c r="C1600" t="s">
        <v>1220</v>
      </c>
      <c r="D1600" t="s">
        <v>1221</v>
      </c>
      <c r="E1600" t="s">
        <v>1222</v>
      </c>
      <c r="F1600" t="s">
        <v>5651</v>
      </c>
      <c r="G1600" t="s">
        <v>5849</v>
      </c>
      <c r="H1600" s="9">
        <v>10746.56</v>
      </c>
      <c r="J1600" t="s">
        <v>28</v>
      </c>
      <c r="K1600" t="s">
        <v>30</v>
      </c>
      <c r="L1600" t="s">
        <v>77</v>
      </c>
      <c r="M1600" t="s">
        <v>29</v>
      </c>
      <c r="N1600" t="s">
        <v>29</v>
      </c>
      <c r="O1600" t="s">
        <v>29</v>
      </c>
      <c r="P1600" t="s">
        <v>30</v>
      </c>
      <c r="Q1600" t="s">
        <v>30</v>
      </c>
      <c r="R1600" t="s">
        <v>30</v>
      </c>
      <c r="S1600" t="s">
        <v>29</v>
      </c>
      <c r="T1600" t="s">
        <v>30</v>
      </c>
      <c r="U1600" t="s">
        <v>30</v>
      </c>
      <c r="V1600" t="s">
        <v>30</v>
      </c>
      <c r="W1600" t="s">
        <v>31</v>
      </c>
      <c r="X1600" t="s">
        <v>29</v>
      </c>
      <c r="Y1600" t="s">
        <v>29</v>
      </c>
      <c r="Z1600" t="s">
        <v>29</v>
      </c>
      <c r="AA1600" t="s">
        <v>30</v>
      </c>
      <c r="AB1600" t="s">
        <v>32</v>
      </c>
    </row>
    <row r="1601" spans="1:28" outlineLevel="1" x14ac:dyDescent="0.45">
      <c r="A1601">
        <v>2718759008</v>
      </c>
      <c r="B1601" s="1">
        <v>44334</v>
      </c>
      <c r="C1601" t="s">
        <v>1410</v>
      </c>
      <c r="D1601" t="s">
        <v>1411</v>
      </c>
      <c r="E1601" t="s">
        <v>928</v>
      </c>
      <c r="F1601" t="s">
        <v>5651</v>
      </c>
      <c r="G1601" t="s">
        <v>5808</v>
      </c>
      <c r="H1601" s="9">
        <v>312176.89</v>
      </c>
      <c r="J1601" t="s">
        <v>28</v>
      </c>
      <c r="K1601" t="s">
        <v>29</v>
      </c>
      <c r="L1601" t="s">
        <v>88</v>
      </c>
      <c r="M1601" t="s">
        <v>30</v>
      </c>
      <c r="N1601" t="s">
        <v>30</v>
      </c>
      <c r="O1601" t="s">
        <v>30</v>
      </c>
      <c r="P1601" t="s">
        <v>30</v>
      </c>
      <c r="Q1601" t="s">
        <v>30</v>
      </c>
      <c r="R1601" t="s">
        <v>30</v>
      </c>
      <c r="S1601" t="s">
        <v>30</v>
      </c>
      <c r="T1601" t="s">
        <v>30</v>
      </c>
      <c r="U1601" t="s">
        <v>30</v>
      </c>
      <c r="V1601" t="s">
        <v>30</v>
      </c>
      <c r="W1601" t="s">
        <v>33</v>
      </c>
      <c r="X1601" t="s">
        <v>29</v>
      </c>
      <c r="Y1601" t="s">
        <v>29</v>
      </c>
      <c r="Z1601" t="s">
        <v>29</v>
      </c>
      <c r="AA1601" t="s">
        <v>30</v>
      </c>
      <c r="AB1601" t="s">
        <v>32</v>
      </c>
    </row>
    <row r="1602" spans="1:28" outlineLevel="1" x14ac:dyDescent="0.45">
      <c r="A1602">
        <v>7223749006</v>
      </c>
      <c r="B1602" s="1">
        <v>44339</v>
      </c>
      <c r="C1602" t="s">
        <v>2462</v>
      </c>
      <c r="D1602" t="s">
        <v>2463</v>
      </c>
      <c r="E1602" t="s">
        <v>928</v>
      </c>
      <c r="F1602" t="s">
        <v>5651</v>
      </c>
      <c r="G1602" t="s">
        <v>5808</v>
      </c>
      <c r="H1602" s="9">
        <v>307458.44</v>
      </c>
      <c r="J1602" t="s">
        <v>28</v>
      </c>
      <c r="K1602" t="s">
        <v>29</v>
      </c>
      <c r="L1602" t="s">
        <v>96</v>
      </c>
      <c r="M1602" t="s">
        <v>30</v>
      </c>
      <c r="N1602" t="s">
        <v>30</v>
      </c>
      <c r="O1602" t="s">
        <v>30</v>
      </c>
      <c r="P1602" t="s">
        <v>30</v>
      </c>
      <c r="Q1602" t="s">
        <v>30</v>
      </c>
      <c r="R1602" t="s">
        <v>30</v>
      </c>
      <c r="S1602" t="s">
        <v>30</v>
      </c>
      <c r="T1602" t="s">
        <v>30</v>
      </c>
      <c r="U1602" t="s">
        <v>30</v>
      </c>
      <c r="V1602" t="s">
        <v>30</v>
      </c>
      <c r="W1602" t="s">
        <v>40</v>
      </c>
      <c r="X1602" t="s">
        <v>29</v>
      </c>
      <c r="Y1602" t="s">
        <v>30</v>
      </c>
      <c r="Z1602" t="s">
        <v>29</v>
      </c>
      <c r="AA1602" t="s">
        <v>29</v>
      </c>
      <c r="AB1602" t="s">
        <v>32</v>
      </c>
    </row>
    <row r="1603" spans="1:28" outlineLevel="1" x14ac:dyDescent="0.45">
      <c r="A1603">
        <v>6612049007</v>
      </c>
      <c r="B1603" s="1">
        <v>44338</v>
      </c>
      <c r="C1603" t="s">
        <v>2446</v>
      </c>
      <c r="D1603" t="s">
        <v>927</v>
      </c>
      <c r="E1603" t="s">
        <v>928</v>
      </c>
      <c r="F1603" t="s">
        <v>5651</v>
      </c>
      <c r="G1603" t="s">
        <v>5808</v>
      </c>
      <c r="H1603" s="9">
        <v>238078.87</v>
      </c>
      <c r="I1603" t="s">
        <v>57</v>
      </c>
      <c r="J1603" t="s">
        <v>28</v>
      </c>
      <c r="K1603" t="s">
        <v>29</v>
      </c>
      <c r="L1603" t="s">
        <v>88</v>
      </c>
      <c r="M1603" t="s">
        <v>29</v>
      </c>
      <c r="N1603" t="s">
        <v>30</v>
      </c>
      <c r="O1603" t="s">
        <v>30</v>
      </c>
      <c r="P1603" t="s">
        <v>30</v>
      </c>
      <c r="Q1603" t="s">
        <v>30</v>
      </c>
      <c r="R1603" t="s">
        <v>30</v>
      </c>
      <c r="S1603" t="s">
        <v>30</v>
      </c>
      <c r="T1603" t="s">
        <v>30</v>
      </c>
      <c r="U1603" t="s">
        <v>30</v>
      </c>
      <c r="V1603" t="s">
        <v>30</v>
      </c>
      <c r="W1603" t="s">
        <v>31</v>
      </c>
      <c r="X1603" t="s">
        <v>29</v>
      </c>
      <c r="Y1603" t="s">
        <v>30</v>
      </c>
      <c r="Z1603" t="s">
        <v>29</v>
      </c>
      <c r="AA1603" t="s">
        <v>29</v>
      </c>
      <c r="AB1603" t="s">
        <v>32</v>
      </c>
    </row>
    <row r="1604" spans="1:28" outlineLevel="1" x14ac:dyDescent="0.45">
      <c r="A1604">
        <v>2349859007</v>
      </c>
      <c r="B1604" s="1">
        <v>44331</v>
      </c>
      <c r="C1604" t="s">
        <v>926</v>
      </c>
      <c r="D1604" t="s">
        <v>927</v>
      </c>
      <c r="E1604" t="s">
        <v>928</v>
      </c>
      <c r="F1604" t="s">
        <v>5651</v>
      </c>
      <c r="G1604" t="s">
        <v>5808</v>
      </c>
      <c r="H1604" s="9">
        <v>92652.28</v>
      </c>
      <c r="I1604" t="s">
        <v>57</v>
      </c>
      <c r="J1604" t="s">
        <v>28</v>
      </c>
      <c r="K1604" t="s">
        <v>29</v>
      </c>
      <c r="L1604" t="s">
        <v>88</v>
      </c>
      <c r="M1604" t="s">
        <v>29</v>
      </c>
      <c r="N1604" t="s">
        <v>30</v>
      </c>
      <c r="O1604" t="s">
        <v>29</v>
      </c>
      <c r="P1604" t="s">
        <v>30</v>
      </c>
      <c r="Q1604" t="s">
        <v>30</v>
      </c>
      <c r="R1604" t="s">
        <v>30</v>
      </c>
      <c r="S1604" t="s">
        <v>30</v>
      </c>
      <c r="T1604" t="s">
        <v>30</v>
      </c>
      <c r="U1604" t="s">
        <v>30</v>
      </c>
      <c r="V1604" t="s">
        <v>30</v>
      </c>
      <c r="W1604" t="s">
        <v>40</v>
      </c>
      <c r="X1604" t="s">
        <v>29</v>
      </c>
      <c r="Y1604" t="s">
        <v>30</v>
      </c>
      <c r="Z1604" t="s">
        <v>29</v>
      </c>
      <c r="AA1604" t="s">
        <v>29</v>
      </c>
      <c r="AB1604" t="s">
        <v>32</v>
      </c>
    </row>
    <row r="1605" spans="1:28" outlineLevel="1" x14ac:dyDescent="0.45">
      <c r="A1605">
        <v>8958459008</v>
      </c>
      <c r="B1605" s="1">
        <v>44345</v>
      </c>
      <c r="C1605" t="s">
        <v>5011</v>
      </c>
      <c r="D1605" t="s">
        <v>5012</v>
      </c>
      <c r="E1605" t="s">
        <v>928</v>
      </c>
      <c r="F1605" t="s">
        <v>5651</v>
      </c>
      <c r="G1605" t="s">
        <v>5808</v>
      </c>
      <c r="H1605" s="9">
        <v>52817.52</v>
      </c>
      <c r="J1605" t="s">
        <v>28</v>
      </c>
      <c r="K1605" t="s">
        <v>30</v>
      </c>
      <c r="L1605" t="s">
        <v>88</v>
      </c>
      <c r="M1605" t="s">
        <v>29</v>
      </c>
      <c r="N1605" t="s">
        <v>29</v>
      </c>
      <c r="O1605" t="s">
        <v>29</v>
      </c>
      <c r="P1605" t="s">
        <v>30</v>
      </c>
      <c r="Q1605" t="s">
        <v>30</v>
      </c>
      <c r="R1605" t="s">
        <v>29</v>
      </c>
      <c r="S1605" t="s">
        <v>30</v>
      </c>
      <c r="T1605" t="s">
        <v>30</v>
      </c>
      <c r="U1605" t="s">
        <v>30</v>
      </c>
      <c r="V1605" t="s">
        <v>30</v>
      </c>
      <c r="W1605" t="s">
        <v>33</v>
      </c>
      <c r="X1605" t="s">
        <v>29</v>
      </c>
      <c r="Y1605" t="s">
        <v>29</v>
      </c>
      <c r="Z1605" t="s">
        <v>29</v>
      </c>
      <c r="AA1605" t="s">
        <v>29</v>
      </c>
      <c r="AB1605" t="s">
        <v>32</v>
      </c>
    </row>
    <row r="1606" spans="1:28" outlineLevel="1" x14ac:dyDescent="0.45">
      <c r="A1606">
        <v>7526539010</v>
      </c>
      <c r="B1606" s="1">
        <v>44341</v>
      </c>
      <c r="C1606" t="s">
        <v>2734</v>
      </c>
      <c r="D1606" t="s">
        <v>2735</v>
      </c>
      <c r="E1606" t="s">
        <v>928</v>
      </c>
      <c r="F1606" t="s">
        <v>5651</v>
      </c>
      <c r="G1606" t="s">
        <v>5808</v>
      </c>
      <c r="H1606" s="9">
        <v>16837.5</v>
      </c>
      <c r="J1606" t="s">
        <v>28</v>
      </c>
      <c r="K1606" t="s">
        <v>29</v>
      </c>
      <c r="L1606" t="s">
        <v>88</v>
      </c>
      <c r="M1606" t="s">
        <v>30</v>
      </c>
      <c r="N1606" t="s">
        <v>30</v>
      </c>
      <c r="O1606" t="s">
        <v>30</v>
      </c>
      <c r="P1606" t="s">
        <v>30</v>
      </c>
      <c r="Q1606" t="s">
        <v>30</v>
      </c>
      <c r="R1606" t="s">
        <v>30</v>
      </c>
      <c r="S1606" t="s">
        <v>30</v>
      </c>
      <c r="T1606" t="s">
        <v>30</v>
      </c>
      <c r="U1606" t="s">
        <v>30</v>
      </c>
      <c r="V1606" t="s">
        <v>30</v>
      </c>
      <c r="W1606" t="s">
        <v>40</v>
      </c>
      <c r="X1606" t="s">
        <v>29</v>
      </c>
      <c r="Y1606" t="s">
        <v>30</v>
      </c>
      <c r="Z1606" t="s">
        <v>29</v>
      </c>
      <c r="AA1606" t="s">
        <v>29</v>
      </c>
      <c r="AB1606" t="s">
        <v>32</v>
      </c>
    </row>
    <row r="1607" spans="1:28" outlineLevel="1" x14ac:dyDescent="0.45">
      <c r="A1607">
        <v>2701029005</v>
      </c>
      <c r="B1607" s="1">
        <v>44334</v>
      </c>
      <c r="C1607" t="s">
        <v>1317</v>
      </c>
      <c r="D1607" t="s">
        <v>1318</v>
      </c>
      <c r="E1607" t="s">
        <v>1319</v>
      </c>
      <c r="F1607" t="s">
        <v>5651</v>
      </c>
      <c r="G1607" t="s">
        <v>5863</v>
      </c>
      <c r="H1607" s="9">
        <v>10366</v>
      </c>
      <c r="J1607" t="s">
        <v>42</v>
      </c>
      <c r="K1607" t="s">
        <v>29</v>
      </c>
      <c r="L1607" t="s">
        <v>77</v>
      </c>
      <c r="M1607" t="s">
        <v>30</v>
      </c>
      <c r="N1607" t="s">
        <v>30</v>
      </c>
      <c r="O1607" t="s">
        <v>30</v>
      </c>
      <c r="P1607" t="s">
        <v>30</v>
      </c>
      <c r="Q1607" t="s">
        <v>30</v>
      </c>
      <c r="R1607" t="s">
        <v>30</v>
      </c>
      <c r="S1607" t="s">
        <v>30</v>
      </c>
      <c r="T1607" t="s">
        <v>30</v>
      </c>
      <c r="U1607" t="s">
        <v>30</v>
      </c>
      <c r="V1607" t="s">
        <v>30</v>
      </c>
      <c r="W1607" t="s">
        <v>40</v>
      </c>
      <c r="X1607" t="s">
        <v>29</v>
      </c>
      <c r="Y1607" t="s">
        <v>30</v>
      </c>
      <c r="Z1607" t="s">
        <v>29</v>
      </c>
      <c r="AA1607" t="s">
        <v>30</v>
      </c>
      <c r="AB1607" t="s">
        <v>1320</v>
      </c>
    </row>
    <row r="1608" spans="1:28" outlineLevel="1" x14ac:dyDescent="0.45">
      <c r="A1608">
        <v>2241379003</v>
      </c>
      <c r="B1608" s="1">
        <v>44330</v>
      </c>
      <c r="C1608" t="s">
        <v>760</v>
      </c>
      <c r="D1608" t="s">
        <v>761</v>
      </c>
      <c r="E1608" t="s">
        <v>762</v>
      </c>
      <c r="F1608" t="s">
        <v>5651</v>
      </c>
      <c r="G1608" t="s">
        <v>5783</v>
      </c>
      <c r="H1608" s="9">
        <v>275029</v>
      </c>
      <c r="J1608" t="s">
        <v>28</v>
      </c>
      <c r="K1608" t="s">
        <v>30</v>
      </c>
      <c r="L1608" t="s">
        <v>54</v>
      </c>
      <c r="M1608" t="s">
        <v>30</v>
      </c>
      <c r="N1608" t="s">
        <v>29</v>
      </c>
      <c r="O1608" t="s">
        <v>30</v>
      </c>
      <c r="P1608" t="s">
        <v>30</v>
      </c>
      <c r="Q1608" t="s">
        <v>30</v>
      </c>
      <c r="R1608" t="s">
        <v>30</v>
      </c>
      <c r="S1608" t="s">
        <v>30</v>
      </c>
      <c r="T1608" t="s">
        <v>30</v>
      </c>
      <c r="U1608" t="s">
        <v>30</v>
      </c>
      <c r="V1608" t="s">
        <v>30</v>
      </c>
      <c r="W1608" t="s">
        <v>31</v>
      </c>
      <c r="X1608" t="s">
        <v>29</v>
      </c>
      <c r="Y1608" t="s">
        <v>30</v>
      </c>
      <c r="Z1608" t="s">
        <v>29</v>
      </c>
      <c r="AA1608" t="s">
        <v>30</v>
      </c>
      <c r="AB1608" t="s">
        <v>32</v>
      </c>
    </row>
    <row r="1609" spans="1:28" outlineLevel="1" x14ac:dyDescent="0.45">
      <c r="A1609">
        <v>7888628907</v>
      </c>
      <c r="B1609" s="1">
        <v>44327</v>
      </c>
      <c r="C1609" t="s">
        <v>3939</v>
      </c>
      <c r="D1609" t="s">
        <v>3940</v>
      </c>
      <c r="E1609" t="s">
        <v>762</v>
      </c>
      <c r="F1609" t="s">
        <v>5651</v>
      </c>
      <c r="G1609" t="s">
        <v>5783</v>
      </c>
      <c r="H1609" s="9">
        <v>238169.99</v>
      </c>
      <c r="J1609" t="s">
        <v>28</v>
      </c>
      <c r="K1609" t="s">
        <v>29</v>
      </c>
      <c r="L1609" t="s">
        <v>54</v>
      </c>
      <c r="M1609" t="s">
        <v>29</v>
      </c>
      <c r="N1609" t="s">
        <v>30</v>
      </c>
      <c r="O1609" t="s">
        <v>29</v>
      </c>
      <c r="P1609" t="s">
        <v>30</v>
      </c>
      <c r="Q1609" t="s">
        <v>30</v>
      </c>
      <c r="R1609" t="s">
        <v>30</v>
      </c>
      <c r="S1609" t="s">
        <v>30</v>
      </c>
      <c r="T1609" t="s">
        <v>30</v>
      </c>
      <c r="U1609" t="s">
        <v>30</v>
      </c>
      <c r="V1609" t="s">
        <v>30</v>
      </c>
      <c r="W1609" t="s">
        <v>31</v>
      </c>
      <c r="X1609" t="s">
        <v>29</v>
      </c>
      <c r="Y1609" t="s">
        <v>29</v>
      </c>
      <c r="Z1609" t="s">
        <v>29</v>
      </c>
      <c r="AA1609" t="s">
        <v>30</v>
      </c>
      <c r="AB1609" t="s">
        <v>102</v>
      </c>
    </row>
    <row r="1610" spans="1:28" outlineLevel="1" x14ac:dyDescent="0.45">
      <c r="A1610">
        <v>7532769005</v>
      </c>
      <c r="B1610" s="1">
        <v>44341</v>
      </c>
      <c r="C1610" t="s">
        <v>2806</v>
      </c>
      <c r="D1610" t="s">
        <v>2807</v>
      </c>
      <c r="E1610" t="s">
        <v>5959</v>
      </c>
      <c r="F1610" t="s">
        <v>5651</v>
      </c>
      <c r="G1610" t="s">
        <v>5960</v>
      </c>
      <c r="H1610" s="9">
        <v>33571.08</v>
      </c>
      <c r="J1610" t="s">
        <v>42</v>
      </c>
      <c r="K1610" t="s">
        <v>30</v>
      </c>
      <c r="L1610" t="s">
        <v>54</v>
      </c>
      <c r="M1610" t="s">
        <v>30</v>
      </c>
      <c r="N1610" t="s">
        <v>30</v>
      </c>
      <c r="O1610" t="s">
        <v>29</v>
      </c>
      <c r="P1610" t="s">
        <v>30</v>
      </c>
      <c r="Q1610" t="s">
        <v>30</v>
      </c>
      <c r="R1610" t="s">
        <v>30</v>
      </c>
      <c r="S1610" t="s">
        <v>30</v>
      </c>
      <c r="T1610" t="s">
        <v>30</v>
      </c>
      <c r="U1610" t="s">
        <v>30</v>
      </c>
      <c r="V1610" t="s">
        <v>30</v>
      </c>
      <c r="W1610" t="s">
        <v>40</v>
      </c>
      <c r="X1610" t="s">
        <v>29</v>
      </c>
      <c r="Y1610" t="s">
        <v>29</v>
      </c>
      <c r="Z1610" t="s">
        <v>29</v>
      </c>
      <c r="AA1610" t="s">
        <v>30</v>
      </c>
      <c r="AB1610" t="s">
        <v>32</v>
      </c>
    </row>
    <row r="1611" spans="1:28" outlineLevel="1" x14ac:dyDescent="0.45">
      <c r="A1611">
        <v>7531608909</v>
      </c>
      <c r="B1611" s="1">
        <v>44323</v>
      </c>
      <c r="C1611" t="s">
        <v>2789</v>
      </c>
      <c r="D1611" t="s">
        <v>2790</v>
      </c>
      <c r="E1611" t="s">
        <v>2791</v>
      </c>
      <c r="F1611" t="s">
        <v>5651</v>
      </c>
      <c r="G1611" t="s">
        <v>5958</v>
      </c>
      <c r="H1611" s="9">
        <v>186499</v>
      </c>
      <c r="J1611" t="s">
        <v>42</v>
      </c>
      <c r="K1611" t="s">
        <v>29</v>
      </c>
      <c r="L1611" t="s">
        <v>471</v>
      </c>
      <c r="M1611" t="s">
        <v>29</v>
      </c>
      <c r="N1611" t="s">
        <v>29</v>
      </c>
      <c r="O1611" t="s">
        <v>29</v>
      </c>
      <c r="P1611" t="s">
        <v>30</v>
      </c>
      <c r="Q1611" t="s">
        <v>30</v>
      </c>
      <c r="R1611" t="s">
        <v>30</v>
      </c>
      <c r="S1611" t="s">
        <v>30</v>
      </c>
      <c r="T1611" t="s">
        <v>30</v>
      </c>
      <c r="U1611" t="s">
        <v>30</v>
      </c>
      <c r="V1611" t="s">
        <v>30</v>
      </c>
      <c r="W1611" t="s">
        <v>31</v>
      </c>
      <c r="X1611" t="s">
        <v>30</v>
      </c>
      <c r="Y1611" t="s">
        <v>29</v>
      </c>
      <c r="Z1611" t="s">
        <v>29</v>
      </c>
      <c r="AA1611" t="s">
        <v>30</v>
      </c>
      <c r="AB1611" t="s">
        <v>130</v>
      </c>
    </row>
    <row r="1612" spans="1:28" outlineLevel="1" x14ac:dyDescent="0.45">
      <c r="A1612">
        <v>9884869003</v>
      </c>
      <c r="B1612" s="1">
        <v>44351</v>
      </c>
      <c r="C1612" t="s">
        <v>5258</v>
      </c>
      <c r="D1612" t="s">
        <v>5259</v>
      </c>
      <c r="E1612" t="s">
        <v>2579</v>
      </c>
      <c r="F1612" t="s">
        <v>5651</v>
      </c>
      <c r="G1612" t="s">
        <v>6054</v>
      </c>
      <c r="H1612" s="9">
        <v>237681</v>
      </c>
      <c r="J1612" t="s">
        <v>42</v>
      </c>
      <c r="K1612" t="s">
        <v>29</v>
      </c>
      <c r="L1612" t="s">
        <v>210</v>
      </c>
      <c r="M1612" t="s">
        <v>30</v>
      </c>
      <c r="N1612" t="s">
        <v>30</v>
      </c>
      <c r="O1612" t="s">
        <v>30</v>
      </c>
      <c r="P1612" t="s">
        <v>30</v>
      </c>
      <c r="Q1612" t="s">
        <v>30</v>
      </c>
      <c r="R1612" t="s">
        <v>30</v>
      </c>
      <c r="S1612" t="s">
        <v>30</v>
      </c>
      <c r="T1612" t="s">
        <v>30</v>
      </c>
      <c r="U1612" t="s">
        <v>30</v>
      </c>
      <c r="V1612" t="s">
        <v>30</v>
      </c>
      <c r="W1612" t="s">
        <v>31</v>
      </c>
      <c r="X1612" t="s">
        <v>29</v>
      </c>
      <c r="Y1612" t="s">
        <v>29</v>
      </c>
      <c r="Z1612" t="s">
        <v>29</v>
      </c>
      <c r="AA1612" t="s">
        <v>29</v>
      </c>
      <c r="AB1612" t="s">
        <v>183</v>
      </c>
    </row>
    <row r="1613" spans="1:28" outlineLevel="1" x14ac:dyDescent="0.45">
      <c r="A1613">
        <v>9903719000</v>
      </c>
      <c r="B1613" s="1">
        <v>44351</v>
      </c>
      <c r="C1613" t="s">
        <v>5364</v>
      </c>
      <c r="D1613" t="s">
        <v>5365</v>
      </c>
      <c r="E1613" t="s">
        <v>2029</v>
      </c>
      <c r="F1613" t="s">
        <v>5651</v>
      </c>
      <c r="G1613" t="s">
        <v>5917</v>
      </c>
      <c r="H1613" s="9">
        <v>424952</v>
      </c>
      <c r="J1613" t="s">
        <v>42</v>
      </c>
      <c r="K1613" t="s">
        <v>30</v>
      </c>
      <c r="L1613" t="s">
        <v>155</v>
      </c>
      <c r="M1613" t="s">
        <v>30</v>
      </c>
      <c r="N1613" t="s">
        <v>30</v>
      </c>
      <c r="O1613" t="s">
        <v>29</v>
      </c>
      <c r="P1613" t="s">
        <v>30</v>
      </c>
      <c r="Q1613" t="s">
        <v>30</v>
      </c>
      <c r="R1613" t="s">
        <v>30</v>
      </c>
      <c r="S1613" t="s">
        <v>30</v>
      </c>
      <c r="T1613" t="s">
        <v>30</v>
      </c>
      <c r="U1613" t="s">
        <v>30</v>
      </c>
      <c r="V1613" t="s">
        <v>30</v>
      </c>
      <c r="W1613" t="s">
        <v>40</v>
      </c>
      <c r="X1613" t="s">
        <v>29</v>
      </c>
      <c r="Y1613" t="s">
        <v>29</v>
      </c>
      <c r="Z1613" t="s">
        <v>29</v>
      </c>
      <c r="AA1613" t="s">
        <v>29</v>
      </c>
      <c r="AB1613" t="s">
        <v>32</v>
      </c>
    </row>
    <row r="1614" spans="1:28" outlineLevel="1" x14ac:dyDescent="0.45">
      <c r="A1614">
        <v>4897369002</v>
      </c>
      <c r="B1614" s="1">
        <v>44336</v>
      </c>
      <c r="C1614" t="s">
        <v>2027</v>
      </c>
      <c r="D1614" t="s">
        <v>2028</v>
      </c>
      <c r="E1614" t="s">
        <v>2029</v>
      </c>
      <c r="F1614" t="s">
        <v>5651</v>
      </c>
      <c r="G1614" t="s">
        <v>5917</v>
      </c>
      <c r="H1614" s="9">
        <v>52692</v>
      </c>
      <c r="I1614" t="s">
        <v>123</v>
      </c>
      <c r="J1614" t="s">
        <v>42</v>
      </c>
      <c r="K1614" t="s">
        <v>30</v>
      </c>
      <c r="L1614" t="s">
        <v>155</v>
      </c>
      <c r="M1614" t="s">
        <v>29</v>
      </c>
      <c r="N1614" t="s">
        <v>30</v>
      </c>
      <c r="O1614" t="s">
        <v>30</v>
      </c>
      <c r="P1614" t="s">
        <v>30</v>
      </c>
      <c r="Q1614" t="s">
        <v>30</v>
      </c>
      <c r="R1614" t="s">
        <v>30</v>
      </c>
      <c r="S1614" t="s">
        <v>30</v>
      </c>
      <c r="T1614" t="s">
        <v>30</v>
      </c>
      <c r="U1614" t="s">
        <v>30</v>
      </c>
      <c r="V1614" t="s">
        <v>29</v>
      </c>
      <c r="W1614" t="s">
        <v>40</v>
      </c>
      <c r="X1614" t="s">
        <v>29</v>
      </c>
      <c r="Y1614" t="s">
        <v>30</v>
      </c>
      <c r="Z1614" t="s">
        <v>29</v>
      </c>
      <c r="AA1614" t="s">
        <v>30</v>
      </c>
      <c r="AB1614" t="s">
        <v>39</v>
      </c>
    </row>
    <row r="1615" spans="1:28" outlineLevel="1" x14ac:dyDescent="0.45">
      <c r="A1615">
        <v>7584038908</v>
      </c>
      <c r="B1615" s="1">
        <v>44323</v>
      </c>
      <c r="C1615" t="s">
        <v>3312</v>
      </c>
      <c r="D1615" t="s">
        <v>3313</v>
      </c>
      <c r="E1615" t="s">
        <v>261</v>
      </c>
      <c r="F1615" t="s">
        <v>5651</v>
      </c>
      <c r="G1615" t="s">
        <v>5975</v>
      </c>
      <c r="H1615" s="9">
        <v>198590</v>
      </c>
      <c r="I1615" t="s">
        <v>226</v>
      </c>
      <c r="J1615" t="s">
        <v>42</v>
      </c>
      <c r="K1615" t="s">
        <v>29</v>
      </c>
      <c r="L1615" t="s">
        <v>54</v>
      </c>
      <c r="M1615" t="s">
        <v>30</v>
      </c>
      <c r="N1615" t="s">
        <v>30</v>
      </c>
      <c r="O1615" t="s">
        <v>30</v>
      </c>
      <c r="P1615" t="s">
        <v>30</v>
      </c>
      <c r="Q1615" t="s">
        <v>30</v>
      </c>
      <c r="R1615" t="s">
        <v>30</v>
      </c>
      <c r="S1615" t="s">
        <v>30</v>
      </c>
      <c r="T1615" t="s">
        <v>30</v>
      </c>
      <c r="U1615" t="s">
        <v>30</v>
      </c>
      <c r="V1615" t="s">
        <v>30</v>
      </c>
      <c r="W1615" t="s">
        <v>40</v>
      </c>
      <c r="X1615" t="s">
        <v>29</v>
      </c>
      <c r="Y1615" t="s">
        <v>29</v>
      </c>
      <c r="Z1615" t="s">
        <v>29</v>
      </c>
      <c r="AA1615" t="s">
        <v>30</v>
      </c>
      <c r="AB1615" t="s">
        <v>32</v>
      </c>
    </row>
    <row r="1616" spans="1:28" outlineLevel="1" x14ac:dyDescent="0.45">
      <c r="A1616">
        <v>8875649000</v>
      </c>
      <c r="B1616" s="1">
        <v>44345</v>
      </c>
      <c r="C1616" t="s">
        <v>4670</v>
      </c>
      <c r="D1616" t="s">
        <v>4671</v>
      </c>
      <c r="E1616" t="s">
        <v>261</v>
      </c>
      <c r="F1616" t="s">
        <v>5651</v>
      </c>
      <c r="G1616" t="s">
        <v>5975</v>
      </c>
      <c r="H1616" s="9">
        <v>81529.3</v>
      </c>
      <c r="J1616" t="s">
        <v>42</v>
      </c>
      <c r="K1616" t="s">
        <v>29</v>
      </c>
      <c r="L1616" t="s">
        <v>54</v>
      </c>
      <c r="M1616" t="s">
        <v>29</v>
      </c>
      <c r="N1616" t="s">
        <v>29</v>
      </c>
      <c r="O1616" t="s">
        <v>29</v>
      </c>
      <c r="P1616" t="s">
        <v>30</v>
      </c>
      <c r="Q1616" t="s">
        <v>29</v>
      </c>
      <c r="R1616" t="s">
        <v>30</v>
      </c>
      <c r="S1616" t="s">
        <v>30</v>
      </c>
      <c r="T1616" t="s">
        <v>30</v>
      </c>
      <c r="U1616" t="s">
        <v>29</v>
      </c>
      <c r="V1616" t="s">
        <v>30</v>
      </c>
      <c r="W1616" t="s">
        <v>37</v>
      </c>
      <c r="X1616" t="s">
        <v>29</v>
      </c>
      <c r="Y1616" t="s">
        <v>29</v>
      </c>
      <c r="Z1616" t="s">
        <v>29</v>
      </c>
      <c r="AA1616" t="s">
        <v>29</v>
      </c>
      <c r="AB1616" t="s">
        <v>32</v>
      </c>
    </row>
    <row r="1617" spans="1:28" outlineLevel="1" x14ac:dyDescent="0.45">
      <c r="A1617">
        <v>7554289004</v>
      </c>
      <c r="B1617" s="1">
        <v>44341</v>
      </c>
      <c r="C1617" t="s">
        <v>3050</v>
      </c>
      <c r="D1617" t="s">
        <v>3051</v>
      </c>
      <c r="E1617" t="s">
        <v>261</v>
      </c>
      <c r="F1617" t="s">
        <v>5651</v>
      </c>
      <c r="G1617" t="s">
        <v>5975</v>
      </c>
      <c r="H1617" s="9">
        <v>14532.8</v>
      </c>
      <c r="J1617" t="s">
        <v>42</v>
      </c>
      <c r="K1617" t="s">
        <v>29</v>
      </c>
      <c r="L1617" t="s">
        <v>54</v>
      </c>
      <c r="M1617" t="s">
        <v>29</v>
      </c>
      <c r="N1617" t="s">
        <v>30</v>
      </c>
      <c r="O1617" t="s">
        <v>30</v>
      </c>
      <c r="P1617" t="s">
        <v>30</v>
      </c>
      <c r="Q1617" t="s">
        <v>29</v>
      </c>
      <c r="R1617" t="s">
        <v>30</v>
      </c>
      <c r="S1617" t="s">
        <v>29</v>
      </c>
      <c r="T1617" t="s">
        <v>29</v>
      </c>
      <c r="U1617" t="s">
        <v>30</v>
      </c>
      <c r="V1617" t="s">
        <v>29</v>
      </c>
      <c r="W1617" t="s">
        <v>270</v>
      </c>
      <c r="X1617" t="s">
        <v>29</v>
      </c>
      <c r="Y1617" t="s">
        <v>30</v>
      </c>
      <c r="Z1617" t="s">
        <v>30</v>
      </c>
      <c r="AA1617" t="s">
        <v>29</v>
      </c>
      <c r="AB1617" t="s">
        <v>113</v>
      </c>
    </row>
    <row r="1618" spans="1:28" outlineLevel="1" x14ac:dyDescent="0.45">
      <c r="A1618">
        <v>2361609005</v>
      </c>
      <c r="B1618" s="1">
        <v>44331</v>
      </c>
      <c r="C1618" t="s">
        <v>984</v>
      </c>
      <c r="D1618" t="s">
        <v>985</v>
      </c>
      <c r="E1618" t="s">
        <v>769</v>
      </c>
      <c r="F1618" t="s">
        <v>5651</v>
      </c>
      <c r="G1618" t="s">
        <v>5785</v>
      </c>
      <c r="H1618" s="9">
        <v>278429.88</v>
      </c>
      <c r="J1618" t="s">
        <v>42</v>
      </c>
      <c r="K1618" t="s">
        <v>30</v>
      </c>
      <c r="L1618" t="s">
        <v>210</v>
      </c>
      <c r="M1618" t="s">
        <v>29</v>
      </c>
      <c r="N1618" t="s">
        <v>29</v>
      </c>
      <c r="O1618" t="s">
        <v>29</v>
      </c>
      <c r="P1618" t="s">
        <v>30</v>
      </c>
      <c r="Q1618" t="s">
        <v>29</v>
      </c>
      <c r="R1618" t="s">
        <v>29</v>
      </c>
      <c r="S1618" t="s">
        <v>30</v>
      </c>
      <c r="T1618" t="s">
        <v>30</v>
      </c>
      <c r="U1618" t="s">
        <v>29</v>
      </c>
      <c r="V1618" t="s">
        <v>30</v>
      </c>
      <c r="W1618" t="s">
        <v>40</v>
      </c>
      <c r="X1618" t="s">
        <v>29</v>
      </c>
      <c r="Y1618" t="s">
        <v>30</v>
      </c>
      <c r="Z1618" t="s">
        <v>29</v>
      </c>
      <c r="AA1618" t="s">
        <v>29</v>
      </c>
      <c r="AB1618" t="s">
        <v>69</v>
      </c>
    </row>
    <row r="1619" spans="1:28" outlineLevel="1" x14ac:dyDescent="0.45">
      <c r="A1619">
        <v>4883299004</v>
      </c>
      <c r="B1619" s="1">
        <v>44336</v>
      </c>
      <c r="C1619" t="s">
        <v>1945</v>
      </c>
      <c r="D1619" t="s">
        <v>1946</v>
      </c>
      <c r="E1619" t="s">
        <v>769</v>
      </c>
      <c r="F1619" t="s">
        <v>5651</v>
      </c>
      <c r="G1619" t="s">
        <v>5785</v>
      </c>
      <c r="H1619" s="9">
        <v>123066</v>
      </c>
      <c r="J1619" t="s">
        <v>42</v>
      </c>
      <c r="K1619" t="s">
        <v>30</v>
      </c>
      <c r="L1619" t="s">
        <v>210</v>
      </c>
      <c r="M1619" t="s">
        <v>30</v>
      </c>
      <c r="N1619" t="s">
        <v>30</v>
      </c>
      <c r="O1619" t="s">
        <v>30</v>
      </c>
      <c r="P1619" t="s">
        <v>30</v>
      </c>
      <c r="Q1619" t="s">
        <v>30</v>
      </c>
      <c r="R1619" t="s">
        <v>30</v>
      </c>
      <c r="S1619" t="s">
        <v>30</v>
      </c>
      <c r="T1619" t="s">
        <v>30</v>
      </c>
      <c r="U1619" t="s">
        <v>30</v>
      </c>
      <c r="V1619" t="s">
        <v>30</v>
      </c>
      <c r="W1619" t="s">
        <v>31</v>
      </c>
      <c r="X1619" t="s">
        <v>29</v>
      </c>
      <c r="Y1619" t="s">
        <v>30</v>
      </c>
      <c r="Z1619" t="s">
        <v>29</v>
      </c>
      <c r="AA1619" t="s">
        <v>30</v>
      </c>
      <c r="AB1619" t="s">
        <v>47</v>
      </c>
    </row>
    <row r="1620" spans="1:28" outlineLevel="1" x14ac:dyDescent="0.45">
      <c r="A1620">
        <v>2704039003</v>
      </c>
      <c r="B1620" s="1">
        <v>44334</v>
      </c>
      <c r="C1620" t="s">
        <v>1342</v>
      </c>
      <c r="D1620" t="s">
        <v>1343</v>
      </c>
      <c r="E1620" t="s">
        <v>769</v>
      </c>
      <c r="F1620" t="s">
        <v>5651</v>
      </c>
      <c r="G1620" t="s">
        <v>5785</v>
      </c>
      <c r="H1620" s="9">
        <v>105984</v>
      </c>
      <c r="J1620" t="s">
        <v>42</v>
      </c>
      <c r="K1620" t="s">
        <v>30</v>
      </c>
      <c r="L1620" t="s">
        <v>210</v>
      </c>
      <c r="M1620" t="s">
        <v>30</v>
      </c>
      <c r="N1620" t="s">
        <v>30</v>
      </c>
      <c r="O1620" t="s">
        <v>29</v>
      </c>
      <c r="P1620" t="s">
        <v>30</v>
      </c>
      <c r="Q1620" t="s">
        <v>30</v>
      </c>
      <c r="R1620" t="s">
        <v>30</v>
      </c>
      <c r="S1620" t="s">
        <v>30</v>
      </c>
      <c r="T1620" t="s">
        <v>30</v>
      </c>
      <c r="U1620" t="s">
        <v>30</v>
      </c>
      <c r="V1620" t="s">
        <v>30</v>
      </c>
      <c r="W1620" t="s">
        <v>60</v>
      </c>
      <c r="X1620" t="s">
        <v>29</v>
      </c>
      <c r="Y1620" t="s">
        <v>29</v>
      </c>
      <c r="Z1620" t="s">
        <v>29</v>
      </c>
      <c r="AA1620" t="s">
        <v>30</v>
      </c>
      <c r="AB1620" t="s">
        <v>32</v>
      </c>
    </row>
    <row r="1621" spans="1:28" outlineLevel="1" x14ac:dyDescent="0.45">
      <c r="A1621">
        <v>2241709006</v>
      </c>
      <c r="B1621" s="1">
        <v>44330</v>
      </c>
      <c r="C1621" t="s">
        <v>767</v>
      </c>
      <c r="D1621" t="s">
        <v>768</v>
      </c>
      <c r="E1621" t="s">
        <v>769</v>
      </c>
      <c r="F1621" t="s">
        <v>5651</v>
      </c>
      <c r="G1621" t="s">
        <v>5785</v>
      </c>
      <c r="H1621" s="9">
        <v>61338</v>
      </c>
      <c r="J1621" t="s">
        <v>42</v>
      </c>
      <c r="K1621" t="s">
        <v>29</v>
      </c>
      <c r="L1621" t="s">
        <v>210</v>
      </c>
      <c r="M1621" t="s">
        <v>29</v>
      </c>
      <c r="N1621" t="s">
        <v>29</v>
      </c>
      <c r="O1621" t="s">
        <v>30</v>
      </c>
      <c r="P1621" t="s">
        <v>30</v>
      </c>
      <c r="Q1621" t="s">
        <v>30</v>
      </c>
      <c r="R1621" t="s">
        <v>30</v>
      </c>
      <c r="S1621" t="s">
        <v>30</v>
      </c>
      <c r="T1621" t="s">
        <v>30</v>
      </c>
      <c r="U1621" t="s">
        <v>30</v>
      </c>
      <c r="V1621" t="s">
        <v>30</v>
      </c>
      <c r="W1621" t="s">
        <v>60</v>
      </c>
      <c r="X1621" t="s">
        <v>29</v>
      </c>
      <c r="Y1621" t="s">
        <v>30</v>
      </c>
      <c r="Z1621" t="s">
        <v>29</v>
      </c>
      <c r="AA1621" t="s">
        <v>29</v>
      </c>
      <c r="AB1621" t="s">
        <v>32</v>
      </c>
    </row>
    <row r="1622" spans="1:28" outlineLevel="1" x14ac:dyDescent="0.45">
      <c r="A1622">
        <v>7889568904</v>
      </c>
      <c r="B1622" s="1">
        <v>44327</v>
      </c>
      <c r="C1622" t="s">
        <v>3949</v>
      </c>
      <c r="D1622" t="s">
        <v>3950</v>
      </c>
      <c r="E1622" t="s">
        <v>769</v>
      </c>
      <c r="F1622" t="s">
        <v>5651</v>
      </c>
      <c r="G1622" t="s">
        <v>5785</v>
      </c>
      <c r="H1622" s="9">
        <v>20543</v>
      </c>
      <c r="J1622" t="s">
        <v>42</v>
      </c>
      <c r="K1622" t="s">
        <v>30</v>
      </c>
      <c r="L1622" t="s">
        <v>210</v>
      </c>
      <c r="M1622" t="s">
        <v>29</v>
      </c>
      <c r="N1622" t="s">
        <v>30</v>
      </c>
      <c r="O1622" t="s">
        <v>29</v>
      </c>
      <c r="P1622" t="s">
        <v>30</v>
      </c>
      <c r="Q1622" t="s">
        <v>30</v>
      </c>
      <c r="R1622" t="s">
        <v>29</v>
      </c>
      <c r="S1622" t="s">
        <v>30</v>
      </c>
      <c r="T1622" t="s">
        <v>30</v>
      </c>
      <c r="U1622" t="s">
        <v>30</v>
      </c>
      <c r="V1622" t="s">
        <v>30</v>
      </c>
      <c r="W1622" t="s">
        <v>60</v>
      </c>
      <c r="X1622" t="s">
        <v>29</v>
      </c>
      <c r="Y1622" t="s">
        <v>29</v>
      </c>
      <c r="Z1622" t="s">
        <v>29</v>
      </c>
      <c r="AA1622" t="s">
        <v>30</v>
      </c>
      <c r="AB1622" t="s">
        <v>32</v>
      </c>
    </row>
    <row r="1623" spans="1:28" outlineLevel="1" x14ac:dyDescent="0.45">
      <c r="A1623">
        <v>9916659005</v>
      </c>
      <c r="B1623" s="1">
        <v>44351</v>
      </c>
      <c r="C1623" t="s">
        <v>5414</v>
      </c>
      <c r="D1623" t="s">
        <v>5415</v>
      </c>
      <c r="E1623" t="s">
        <v>174</v>
      </c>
      <c r="F1623" t="s">
        <v>5651</v>
      </c>
      <c r="G1623" t="s">
        <v>6060</v>
      </c>
      <c r="H1623" s="9">
        <v>249884</v>
      </c>
      <c r="J1623" t="s">
        <v>28</v>
      </c>
      <c r="K1623" t="s">
        <v>29</v>
      </c>
      <c r="L1623" t="s">
        <v>150</v>
      </c>
      <c r="M1623" t="s">
        <v>29</v>
      </c>
      <c r="N1623" t="s">
        <v>30</v>
      </c>
      <c r="O1623" t="s">
        <v>30</v>
      </c>
      <c r="P1623" t="s">
        <v>30</v>
      </c>
      <c r="Q1623" t="s">
        <v>30</v>
      </c>
      <c r="R1623" t="s">
        <v>30</v>
      </c>
      <c r="S1623" t="s">
        <v>30</v>
      </c>
      <c r="T1623" t="s">
        <v>30</v>
      </c>
      <c r="U1623" t="s">
        <v>30</v>
      </c>
      <c r="V1623" t="s">
        <v>30</v>
      </c>
      <c r="W1623" t="s">
        <v>31</v>
      </c>
      <c r="X1623" t="s">
        <v>29</v>
      </c>
      <c r="Y1623" t="s">
        <v>29</v>
      </c>
      <c r="Z1623" t="s">
        <v>29</v>
      </c>
      <c r="AA1623" t="s">
        <v>29</v>
      </c>
      <c r="AB1623" t="s">
        <v>43</v>
      </c>
    </row>
    <row r="1624" spans="1:28" outlineLevel="1" x14ac:dyDescent="0.45">
      <c r="A1624">
        <v>9876469001</v>
      </c>
      <c r="B1624" s="1">
        <v>44351</v>
      </c>
      <c r="C1624" t="s">
        <v>5217</v>
      </c>
      <c r="D1624" t="s">
        <v>5218</v>
      </c>
      <c r="E1624" t="s">
        <v>71</v>
      </c>
      <c r="F1624" t="s">
        <v>5651</v>
      </c>
      <c r="G1624" t="s">
        <v>5765</v>
      </c>
      <c r="H1624" s="9">
        <v>162061</v>
      </c>
      <c r="J1624" t="s">
        <v>42</v>
      </c>
      <c r="K1624" t="s">
        <v>30</v>
      </c>
      <c r="L1624" t="s">
        <v>471</v>
      </c>
      <c r="M1624" t="s">
        <v>30</v>
      </c>
      <c r="N1624" t="s">
        <v>30</v>
      </c>
      <c r="O1624" t="s">
        <v>30</v>
      </c>
      <c r="P1624" t="s">
        <v>30</v>
      </c>
      <c r="Q1624" t="s">
        <v>30</v>
      </c>
      <c r="R1624" t="s">
        <v>30</v>
      </c>
      <c r="S1624" t="s">
        <v>30</v>
      </c>
      <c r="T1624" t="s">
        <v>30</v>
      </c>
      <c r="U1624" t="s">
        <v>30</v>
      </c>
      <c r="V1624" t="s">
        <v>30</v>
      </c>
      <c r="W1624" t="s">
        <v>40</v>
      </c>
      <c r="X1624" t="s">
        <v>29</v>
      </c>
      <c r="Y1624" t="s">
        <v>29</v>
      </c>
      <c r="Z1624" t="s">
        <v>29</v>
      </c>
      <c r="AA1624" t="s">
        <v>29</v>
      </c>
      <c r="AB1624" t="s">
        <v>47</v>
      </c>
    </row>
    <row r="1625" spans="1:28" outlineLevel="1" x14ac:dyDescent="0.45">
      <c r="A1625">
        <v>2237119003</v>
      </c>
      <c r="B1625" s="1">
        <v>44330</v>
      </c>
      <c r="C1625" t="s">
        <v>735</v>
      </c>
      <c r="D1625" t="s">
        <v>736</v>
      </c>
      <c r="E1625" t="s">
        <v>71</v>
      </c>
      <c r="F1625" t="s">
        <v>5651</v>
      </c>
      <c r="G1625" t="s">
        <v>5778</v>
      </c>
      <c r="H1625" s="9">
        <v>89989</v>
      </c>
      <c r="J1625" t="s">
        <v>42</v>
      </c>
      <c r="K1625" t="s">
        <v>29</v>
      </c>
      <c r="L1625" t="s">
        <v>471</v>
      </c>
      <c r="M1625" t="s">
        <v>30</v>
      </c>
      <c r="N1625" t="s">
        <v>29</v>
      </c>
      <c r="O1625" t="s">
        <v>29</v>
      </c>
      <c r="P1625" t="s">
        <v>29</v>
      </c>
      <c r="Q1625" t="s">
        <v>30</v>
      </c>
      <c r="R1625" t="s">
        <v>29</v>
      </c>
      <c r="S1625" t="s">
        <v>30</v>
      </c>
      <c r="T1625" t="s">
        <v>30</v>
      </c>
      <c r="U1625" t="s">
        <v>29</v>
      </c>
      <c r="V1625" t="s">
        <v>30</v>
      </c>
      <c r="W1625" t="s">
        <v>31</v>
      </c>
      <c r="X1625" t="s">
        <v>29</v>
      </c>
      <c r="Y1625" t="s">
        <v>29</v>
      </c>
      <c r="Z1625" t="s">
        <v>29</v>
      </c>
      <c r="AA1625" t="s">
        <v>30</v>
      </c>
      <c r="AB1625" t="s">
        <v>32</v>
      </c>
    </row>
    <row r="1626" spans="1:28" outlineLevel="1" x14ac:dyDescent="0.45">
      <c r="A1626">
        <v>2220179003</v>
      </c>
      <c r="B1626" s="1">
        <v>44330</v>
      </c>
      <c r="C1626" t="s">
        <v>652</v>
      </c>
      <c r="D1626" t="s">
        <v>653</v>
      </c>
      <c r="E1626" t="s">
        <v>71</v>
      </c>
      <c r="F1626" t="s">
        <v>5651</v>
      </c>
      <c r="G1626" t="s">
        <v>5765</v>
      </c>
      <c r="H1626" s="9">
        <v>46934</v>
      </c>
      <c r="J1626" t="s">
        <v>42</v>
      </c>
      <c r="K1626" t="s">
        <v>29</v>
      </c>
      <c r="L1626" t="s">
        <v>471</v>
      </c>
      <c r="M1626" t="s">
        <v>30</v>
      </c>
      <c r="N1626" t="s">
        <v>29</v>
      </c>
      <c r="O1626" t="s">
        <v>30</v>
      </c>
      <c r="P1626" t="s">
        <v>30</v>
      </c>
      <c r="Q1626" t="s">
        <v>30</v>
      </c>
      <c r="R1626" t="s">
        <v>30</v>
      </c>
      <c r="S1626" t="s">
        <v>30</v>
      </c>
      <c r="T1626" t="s">
        <v>30</v>
      </c>
      <c r="U1626" t="s">
        <v>30</v>
      </c>
      <c r="V1626" t="s">
        <v>30</v>
      </c>
      <c r="W1626" t="s">
        <v>31</v>
      </c>
      <c r="X1626" t="s">
        <v>29</v>
      </c>
      <c r="Y1626" t="s">
        <v>29</v>
      </c>
      <c r="Z1626" t="s">
        <v>30</v>
      </c>
      <c r="AA1626" t="s">
        <v>30</v>
      </c>
      <c r="AB1626" t="s">
        <v>32</v>
      </c>
    </row>
    <row r="1627" spans="1:28" outlineLevel="1" x14ac:dyDescent="0.45">
      <c r="A1627">
        <v>7535279006</v>
      </c>
      <c r="B1627" s="1">
        <v>44341</v>
      </c>
      <c r="C1627" t="s">
        <v>2832</v>
      </c>
      <c r="D1627" t="s">
        <v>2833</v>
      </c>
      <c r="E1627" t="s">
        <v>71</v>
      </c>
      <c r="F1627" t="s">
        <v>5651</v>
      </c>
      <c r="G1627" t="s">
        <v>5765</v>
      </c>
      <c r="H1627" s="9">
        <v>45438</v>
      </c>
      <c r="J1627" t="s">
        <v>42</v>
      </c>
      <c r="K1627" t="s">
        <v>30</v>
      </c>
      <c r="L1627" t="s">
        <v>471</v>
      </c>
      <c r="M1627" t="s">
        <v>29</v>
      </c>
      <c r="N1627" t="s">
        <v>30</v>
      </c>
      <c r="O1627" t="s">
        <v>29</v>
      </c>
      <c r="P1627" t="s">
        <v>30</v>
      </c>
      <c r="Q1627" t="s">
        <v>30</v>
      </c>
      <c r="R1627" t="s">
        <v>30</v>
      </c>
      <c r="S1627" t="s">
        <v>30</v>
      </c>
      <c r="T1627" t="s">
        <v>30</v>
      </c>
      <c r="U1627" t="s">
        <v>30</v>
      </c>
      <c r="V1627" t="s">
        <v>30</v>
      </c>
      <c r="W1627" t="s">
        <v>60</v>
      </c>
      <c r="X1627" t="s">
        <v>29</v>
      </c>
      <c r="Y1627" t="s">
        <v>29</v>
      </c>
      <c r="Z1627" t="s">
        <v>29</v>
      </c>
      <c r="AA1627" t="s">
        <v>30</v>
      </c>
      <c r="AB1627" t="s">
        <v>45</v>
      </c>
    </row>
    <row r="1628" spans="1:28" outlineLevel="1" x14ac:dyDescent="0.45">
      <c r="A1628">
        <v>8827279002</v>
      </c>
      <c r="B1628" s="1">
        <v>44345</v>
      </c>
      <c r="C1628" t="s">
        <v>4375</v>
      </c>
      <c r="D1628" t="s">
        <v>4376</v>
      </c>
      <c r="E1628" t="s">
        <v>71</v>
      </c>
      <c r="F1628" t="s">
        <v>5651</v>
      </c>
      <c r="G1628" t="s">
        <v>5778</v>
      </c>
      <c r="H1628" s="9">
        <v>4746.13</v>
      </c>
      <c r="J1628" t="s">
        <v>42</v>
      </c>
      <c r="K1628" t="s">
        <v>29</v>
      </c>
      <c r="L1628" t="s">
        <v>471</v>
      </c>
      <c r="M1628" t="s">
        <v>30</v>
      </c>
      <c r="N1628" t="s">
        <v>29</v>
      </c>
      <c r="O1628" t="s">
        <v>29</v>
      </c>
      <c r="P1628" t="s">
        <v>29</v>
      </c>
      <c r="Q1628" t="s">
        <v>29</v>
      </c>
      <c r="R1628" t="s">
        <v>29</v>
      </c>
      <c r="S1628" t="s">
        <v>30</v>
      </c>
      <c r="T1628" t="s">
        <v>29</v>
      </c>
      <c r="U1628" t="s">
        <v>30</v>
      </c>
      <c r="V1628" t="s">
        <v>29</v>
      </c>
      <c r="W1628" t="s">
        <v>40</v>
      </c>
      <c r="X1628" t="s">
        <v>29</v>
      </c>
      <c r="Y1628" t="s">
        <v>29</v>
      </c>
      <c r="Z1628" t="s">
        <v>29</v>
      </c>
      <c r="AA1628" t="s">
        <v>29</v>
      </c>
      <c r="AB1628" t="s">
        <v>189</v>
      </c>
    </row>
    <row r="1629" spans="1:28" outlineLevel="1" x14ac:dyDescent="0.45">
      <c r="A1629">
        <v>4882109002</v>
      </c>
      <c r="B1629" s="1">
        <v>44336</v>
      </c>
      <c r="C1629" t="s">
        <v>1941</v>
      </c>
      <c r="D1629" t="s">
        <v>1942</v>
      </c>
      <c r="E1629" t="s">
        <v>1518</v>
      </c>
      <c r="F1629" t="s">
        <v>5651</v>
      </c>
      <c r="G1629" t="s">
        <v>5878</v>
      </c>
      <c r="H1629" s="9">
        <v>110043.23</v>
      </c>
      <c r="J1629" t="s">
        <v>42</v>
      </c>
      <c r="K1629" t="s">
        <v>29</v>
      </c>
      <c r="L1629" t="s">
        <v>54</v>
      </c>
      <c r="M1629" t="s">
        <v>30</v>
      </c>
      <c r="N1629" t="s">
        <v>30</v>
      </c>
      <c r="O1629" t="s">
        <v>30</v>
      </c>
      <c r="P1629" t="s">
        <v>30</v>
      </c>
      <c r="Q1629" t="s">
        <v>30</v>
      </c>
      <c r="R1629" t="s">
        <v>30</v>
      </c>
      <c r="S1629" t="s">
        <v>30</v>
      </c>
      <c r="T1629" t="s">
        <v>30</v>
      </c>
      <c r="U1629" t="s">
        <v>30</v>
      </c>
      <c r="V1629" t="s">
        <v>30</v>
      </c>
      <c r="W1629" t="s">
        <v>31</v>
      </c>
      <c r="X1629" t="s">
        <v>29</v>
      </c>
      <c r="Y1629" t="s">
        <v>30</v>
      </c>
      <c r="Z1629" t="s">
        <v>30</v>
      </c>
      <c r="AA1629" t="s">
        <v>29</v>
      </c>
      <c r="AB1629" t="s">
        <v>43</v>
      </c>
    </row>
    <row r="1630" spans="1:28" outlineLevel="1" x14ac:dyDescent="0.45">
      <c r="A1630">
        <v>2779199010</v>
      </c>
      <c r="B1630" s="1">
        <v>44334</v>
      </c>
      <c r="C1630" t="s">
        <v>1687</v>
      </c>
      <c r="D1630" t="s">
        <v>1688</v>
      </c>
      <c r="E1630" t="s">
        <v>1518</v>
      </c>
      <c r="F1630" t="s">
        <v>5651</v>
      </c>
      <c r="G1630" t="s">
        <v>5878</v>
      </c>
      <c r="H1630" s="9">
        <v>89646</v>
      </c>
      <c r="I1630" t="s">
        <v>35</v>
      </c>
      <c r="J1630" t="s">
        <v>42</v>
      </c>
      <c r="K1630" t="s">
        <v>30</v>
      </c>
      <c r="L1630" t="s">
        <v>54</v>
      </c>
      <c r="M1630" t="s">
        <v>30</v>
      </c>
      <c r="N1630" t="s">
        <v>30</v>
      </c>
      <c r="O1630" t="s">
        <v>29</v>
      </c>
      <c r="P1630" t="s">
        <v>30</v>
      </c>
      <c r="Q1630" t="s">
        <v>30</v>
      </c>
      <c r="R1630" t="s">
        <v>30</v>
      </c>
      <c r="S1630" t="s">
        <v>30</v>
      </c>
      <c r="T1630" t="s">
        <v>30</v>
      </c>
      <c r="U1630" t="s">
        <v>30</v>
      </c>
      <c r="V1630" t="s">
        <v>30</v>
      </c>
      <c r="W1630" t="s">
        <v>31</v>
      </c>
      <c r="X1630" t="s">
        <v>29</v>
      </c>
      <c r="Y1630" t="s">
        <v>30</v>
      </c>
      <c r="Z1630" t="s">
        <v>29</v>
      </c>
      <c r="AA1630" t="s">
        <v>29</v>
      </c>
      <c r="AB1630" t="s">
        <v>32</v>
      </c>
    </row>
    <row r="1631" spans="1:28" outlineLevel="1" x14ac:dyDescent="0.45">
      <c r="A1631">
        <v>7517128900</v>
      </c>
      <c r="B1631" s="1">
        <v>44323</v>
      </c>
      <c r="C1631" t="s">
        <v>2628</v>
      </c>
      <c r="D1631" t="s">
        <v>2629</v>
      </c>
      <c r="E1631" t="s">
        <v>1518</v>
      </c>
      <c r="F1631" t="s">
        <v>5651</v>
      </c>
      <c r="G1631" t="s">
        <v>5878</v>
      </c>
      <c r="H1631" s="9">
        <v>62668</v>
      </c>
      <c r="J1631" t="s">
        <v>42</v>
      </c>
      <c r="K1631" t="s">
        <v>30</v>
      </c>
      <c r="L1631" t="s">
        <v>54</v>
      </c>
      <c r="M1631" t="s">
        <v>29</v>
      </c>
      <c r="N1631" t="s">
        <v>29</v>
      </c>
      <c r="O1631" t="s">
        <v>30</v>
      </c>
      <c r="P1631" t="s">
        <v>30</v>
      </c>
      <c r="Q1631" t="s">
        <v>29</v>
      </c>
      <c r="R1631" t="s">
        <v>30</v>
      </c>
      <c r="S1631" t="s">
        <v>30</v>
      </c>
      <c r="T1631" t="s">
        <v>30</v>
      </c>
      <c r="U1631" t="s">
        <v>30</v>
      </c>
      <c r="V1631" t="s">
        <v>30</v>
      </c>
      <c r="W1631" t="s">
        <v>31</v>
      </c>
      <c r="X1631" t="s">
        <v>29</v>
      </c>
      <c r="Y1631" t="s">
        <v>29</v>
      </c>
      <c r="Z1631" t="s">
        <v>29</v>
      </c>
      <c r="AA1631" t="s">
        <v>30</v>
      </c>
      <c r="AB1631" t="s">
        <v>32</v>
      </c>
    </row>
    <row r="1632" spans="1:28" outlineLevel="1" x14ac:dyDescent="0.45">
      <c r="A1632">
        <v>7613988900</v>
      </c>
      <c r="B1632" s="1">
        <v>44323</v>
      </c>
      <c r="C1632" t="s">
        <v>3482</v>
      </c>
      <c r="D1632" t="s">
        <v>3483</v>
      </c>
      <c r="E1632" t="s">
        <v>1518</v>
      </c>
      <c r="F1632" t="s">
        <v>5651</v>
      </c>
      <c r="G1632" t="s">
        <v>5878</v>
      </c>
      <c r="H1632" s="9">
        <v>53008</v>
      </c>
      <c r="J1632" t="s">
        <v>42</v>
      </c>
      <c r="K1632" t="s">
        <v>29</v>
      </c>
      <c r="L1632" t="s">
        <v>54</v>
      </c>
      <c r="M1632" t="s">
        <v>30</v>
      </c>
      <c r="N1632" t="s">
        <v>29</v>
      </c>
      <c r="O1632" t="s">
        <v>29</v>
      </c>
      <c r="P1632" t="s">
        <v>30</v>
      </c>
      <c r="Q1632" t="s">
        <v>30</v>
      </c>
      <c r="R1632" t="s">
        <v>30</v>
      </c>
      <c r="S1632" t="s">
        <v>30</v>
      </c>
      <c r="T1632" t="s">
        <v>30</v>
      </c>
      <c r="U1632" t="s">
        <v>29</v>
      </c>
      <c r="V1632" t="s">
        <v>30</v>
      </c>
      <c r="W1632" t="s">
        <v>33</v>
      </c>
      <c r="X1632" t="s">
        <v>29</v>
      </c>
      <c r="Y1632" t="s">
        <v>29</v>
      </c>
      <c r="Z1632" t="s">
        <v>30</v>
      </c>
      <c r="AA1632" t="s">
        <v>30</v>
      </c>
      <c r="AB1632" t="s">
        <v>164</v>
      </c>
    </row>
    <row r="1633" spans="1:28" outlineLevel="1" x14ac:dyDescent="0.45">
      <c r="A1633">
        <v>2741709002</v>
      </c>
      <c r="B1633" s="1">
        <v>44334</v>
      </c>
      <c r="C1633" t="s">
        <v>1516</v>
      </c>
      <c r="D1633" t="s">
        <v>1517</v>
      </c>
      <c r="E1633" t="s">
        <v>1518</v>
      </c>
      <c r="F1633" t="s">
        <v>5651</v>
      </c>
      <c r="G1633" t="s">
        <v>5878</v>
      </c>
      <c r="H1633" s="9">
        <v>18671</v>
      </c>
      <c r="I1633" t="s">
        <v>35</v>
      </c>
      <c r="J1633" t="s">
        <v>42</v>
      </c>
      <c r="K1633" t="s">
        <v>30</v>
      </c>
      <c r="L1633" t="s">
        <v>54</v>
      </c>
      <c r="M1633" t="s">
        <v>30</v>
      </c>
      <c r="N1633" t="s">
        <v>30</v>
      </c>
      <c r="O1633" t="s">
        <v>29</v>
      </c>
      <c r="P1633" t="s">
        <v>29</v>
      </c>
      <c r="Q1633" t="s">
        <v>30</v>
      </c>
      <c r="R1633" t="s">
        <v>30</v>
      </c>
      <c r="S1633" t="s">
        <v>30</v>
      </c>
      <c r="T1633" t="s">
        <v>30</v>
      </c>
      <c r="U1633" t="s">
        <v>29</v>
      </c>
      <c r="V1633" t="s">
        <v>30</v>
      </c>
      <c r="W1633" t="s">
        <v>31</v>
      </c>
      <c r="X1633" t="s">
        <v>29</v>
      </c>
      <c r="Y1633" t="s">
        <v>30</v>
      </c>
      <c r="Z1633" t="s">
        <v>29</v>
      </c>
      <c r="AA1633" t="s">
        <v>29</v>
      </c>
      <c r="AB1633" t="s">
        <v>32</v>
      </c>
    </row>
    <row r="1634" spans="1:28" outlineLevel="1" x14ac:dyDescent="0.45">
      <c r="A1634">
        <v>5246429008</v>
      </c>
      <c r="B1634" s="1">
        <v>44337</v>
      </c>
      <c r="C1634" t="s">
        <v>2303</v>
      </c>
      <c r="D1634" t="s">
        <v>2304</v>
      </c>
      <c r="E1634" t="s">
        <v>675</v>
      </c>
      <c r="F1634" t="s">
        <v>5651</v>
      </c>
      <c r="G1634" t="s">
        <v>5768</v>
      </c>
      <c r="H1634" s="9">
        <v>427057.36</v>
      </c>
      <c r="J1634" t="s">
        <v>42</v>
      </c>
      <c r="K1634" t="s">
        <v>30</v>
      </c>
      <c r="L1634" t="s">
        <v>210</v>
      </c>
      <c r="M1634" t="s">
        <v>30</v>
      </c>
      <c r="N1634" t="s">
        <v>30</v>
      </c>
      <c r="O1634" t="s">
        <v>30</v>
      </c>
      <c r="P1634" t="s">
        <v>30</v>
      </c>
      <c r="Q1634" t="s">
        <v>30</v>
      </c>
      <c r="R1634" t="s">
        <v>30</v>
      </c>
      <c r="S1634" t="s">
        <v>30</v>
      </c>
      <c r="T1634" t="s">
        <v>30</v>
      </c>
      <c r="U1634" t="s">
        <v>30</v>
      </c>
      <c r="V1634" t="s">
        <v>30</v>
      </c>
      <c r="W1634" t="s">
        <v>40</v>
      </c>
      <c r="X1634" t="s">
        <v>30</v>
      </c>
      <c r="Y1634" t="s">
        <v>30</v>
      </c>
      <c r="Z1634" t="s">
        <v>29</v>
      </c>
      <c r="AA1634" t="s">
        <v>30</v>
      </c>
      <c r="AB1634" t="s">
        <v>32</v>
      </c>
    </row>
    <row r="1635" spans="1:28" outlineLevel="1" x14ac:dyDescent="0.45">
      <c r="A1635">
        <v>5235179010</v>
      </c>
      <c r="B1635" s="1">
        <v>44337</v>
      </c>
      <c r="C1635" t="s">
        <v>2253</v>
      </c>
      <c r="D1635" t="s">
        <v>2254</v>
      </c>
      <c r="E1635" t="s">
        <v>675</v>
      </c>
      <c r="F1635" t="s">
        <v>5651</v>
      </c>
      <c r="G1635" t="s">
        <v>5768</v>
      </c>
      <c r="H1635" s="9">
        <v>105265.7</v>
      </c>
      <c r="J1635" t="s">
        <v>42</v>
      </c>
      <c r="K1635" t="s">
        <v>30</v>
      </c>
      <c r="L1635" t="s">
        <v>210</v>
      </c>
      <c r="M1635" t="s">
        <v>30</v>
      </c>
      <c r="N1635" t="s">
        <v>29</v>
      </c>
      <c r="O1635" t="s">
        <v>29</v>
      </c>
      <c r="P1635" t="s">
        <v>30</v>
      </c>
      <c r="Q1635" t="s">
        <v>30</v>
      </c>
      <c r="R1635" t="s">
        <v>30</v>
      </c>
      <c r="S1635" t="s">
        <v>30</v>
      </c>
      <c r="T1635" t="s">
        <v>30</v>
      </c>
      <c r="U1635" t="s">
        <v>30</v>
      </c>
      <c r="V1635" t="s">
        <v>30</v>
      </c>
      <c r="W1635" t="s">
        <v>31</v>
      </c>
      <c r="X1635" t="s">
        <v>30</v>
      </c>
      <c r="Y1635" t="s">
        <v>29</v>
      </c>
      <c r="Z1635" t="s">
        <v>30</v>
      </c>
      <c r="AA1635" t="s">
        <v>29</v>
      </c>
      <c r="AB1635" t="s">
        <v>164</v>
      </c>
    </row>
    <row r="1636" spans="1:28" outlineLevel="1" x14ac:dyDescent="0.45">
      <c r="A1636">
        <v>2224719007</v>
      </c>
      <c r="B1636" s="1">
        <v>44330</v>
      </c>
      <c r="C1636" t="s">
        <v>673</v>
      </c>
      <c r="D1636" t="s">
        <v>674</v>
      </c>
      <c r="E1636" t="s">
        <v>675</v>
      </c>
      <c r="F1636" t="s">
        <v>5651</v>
      </c>
      <c r="G1636" t="s">
        <v>5768</v>
      </c>
      <c r="H1636" s="9">
        <v>84281</v>
      </c>
      <c r="J1636" t="s">
        <v>42</v>
      </c>
      <c r="K1636" t="s">
        <v>30</v>
      </c>
      <c r="L1636" t="s">
        <v>210</v>
      </c>
      <c r="M1636" t="s">
        <v>30</v>
      </c>
      <c r="N1636" t="s">
        <v>30</v>
      </c>
      <c r="O1636" t="s">
        <v>30</v>
      </c>
      <c r="P1636" t="s">
        <v>30</v>
      </c>
      <c r="Q1636" t="s">
        <v>30</v>
      </c>
      <c r="R1636" t="s">
        <v>30</v>
      </c>
      <c r="S1636" t="s">
        <v>30</v>
      </c>
      <c r="T1636" t="s">
        <v>30</v>
      </c>
      <c r="U1636" t="s">
        <v>30</v>
      </c>
      <c r="V1636" t="s">
        <v>30</v>
      </c>
      <c r="W1636" t="s">
        <v>33</v>
      </c>
      <c r="X1636" t="s">
        <v>30</v>
      </c>
      <c r="Y1636" t="s">
        <v>30</v>
      </c>
      <c r="Z1636" t="s">
        <v>29</v>
      </c>
      <c r="AA1636" t="s">
        <v>30</v>
      </c>
      <c r="AB1636" t="s">
        <v>32</v>
      </c>
    </row>
    <row r="1637" spans="1:28" outlineLevel="1" x14ac:dyDescent="0.45">
      <c r="A1637">
        <v>8018999006</v>
      </c>
      <c r="B1637" s="1">
        <v>44342</v>
      </c>
      <c r="C1637" t="s">
        <v>4102</v>
      </c>
      <c r="D1637" t="s">
        <v>4103</v>
      </c>
      <c r="E1637" t="s">
        <v>675</v>
      </c>
      <c r="F1637" t="s">
        <v>5651</v>
      </c>
      <c r="G1637" t="s">
        <v>5768</v>
      </c>
      <c r="H1637" s="9">
        <v>50266</v>
      </c>
      <c r="J1637" t="s">
        <v>42</v>
      </c>
      <c r="K1637" t="s">
        <v>30</v>
      </c>
      <c r="L1637" t="s">
        <v>210</v>
      </c>
      <c r="M1637" t="s">
        <v>29</v>
      </c>
      <c r="N1637" t="s">
        <v>29</v>
      </c>
      <c r="O1637" t="s">
        <v>29</v>
      </c>
      <c r="P1637" t="s">
        <v>30</v>
      </c>
      <c r="Q1637" t="s">
        <v>30</v>
      </c>
      <c r="R1637" t="s">
        <v>30</v>
      </c>
      <c r="S1637" t="s">
        <v>30</v>
      </c>
      <c r="T1637" t="s">
        <v>29</v>
      </c>
      <c r="U1637" t="s">
        <v>30</v>
      </c>
      <c r="V1637" t="s">
        <v>30</v>
      </c>
      <c r="W1637" t="s">
        <v>40</v>
      </c>
      <c r="X1637" t="s">
        <v>30</v>
      </c>
      <c r="Y1637" t="s">
        <v>29</v>
      </c>
      <c r="Z1637" t="s">
        <v>29</v>
      </c>
      <c r="AA1637" t="s">
        <v>30</v>
      </c>
      <c r="AB1637" t="s">
        <v>32</v>
      </c>
    </row>
    <row r="1638" spans="1:28" outlineLevel="1" x14ac:dyDescent="0.45">
      <c r="A1638">
        <v>8951009010</v>
      </c>
      <c r="B1638" s="1">
        <v>44345</v>
      </c>
      <c r="C1638" t="s">
        <v>4985</v>
      </c>
      <c r="D1638" t="s">
        <v>4986</v>
      </c>
      <c r="E1638" t="s">
        <v>6046</v>
      </c>
      <c r="F1638" t="s">
        <v>5651</v>
      </c>
      <c r="G1638" t="s">
        <v>6047</v>
      </c>
      <c r="H1638" s="9">
        <v>693150.04</v>
      </c>
      <c r="J1638" t="s">
        <v>42</v>
      </c>
      <c r="K1638" t="s">
        <v>29</v>
      </c>
      <c r="L1638" t="s">
        <v>127</v>
      </c>
      <c r="M1638" t="s">
        <v>29</v>
      </c>
      <c r="N1638" t="s">
        <v>30</v>
      </c>
      <c r="O1638" t="s">
        <v>30</v>
      </c>
      <c r="P1638" t="s">
        <v>30</v>
      </c>
      <c r="Q1638" t="s">
        <v>30</v>
      </c>
      <c r="R1638" t="s">
        <v>30</v>
      </c>
      <c r="S1638" t="s">
        <v>30</v>
      </c>
      <c r="T1638" t="s">
        <v>30</v>
      </c>
      <c r="U1638" t="s">
        <v>30</v>
      </c>
      <c r="V1638" t="s">
        <v>30</v>
      </c>
      <c r="W1638" t="s">
        <v>33</v>
      </c>
      <c r="X1638" t="s">
        <v>29</v>
      </c>
      <c r="Y1638" t="s">
        <v>29</v>
      </c>
      <c r="Z1638" t="s">
        <v>29</v>
      </c>
      <c r="AA1638" t="s">
        <v>29</v>
      </c>
      <c r="AB1638" t="s">
        <v>3075</v>
      </c>
    </row>
    <row r="1639" spans="1:28" outlineLevel="1" x14ac:dyDescent="0.45">
      <c r="A1639">
        <v>7587888900</v>
      </c>
      <c r="B1639" s="1">
        <v>44323</v>
      </c>
      <c r="C1639" t="s">
        <v>3326</v>
      </c>
      <c r="D1639" t="s">
        <v>3327</v>
      </c>
      <c r="E1639" t="s">
        <v>3328</v>
      </c>
      <c r="F1639" t="s">
        <v>5651</v>
      </c>
      <c r="G1639" t="s">
        <v>5986</v>
      </c>
      <c r="H1639" s="9">
        <v>72760</v>
      </c>
      <c r="J1639" t="s">
        <v>42</v>
      </c>
      <c r="K1639" t="s">
        <v>29</v>
      </c>
      <c r="L1639" t="s">
        <v>127</v>
      </c>
      <c r="M1639" t="s">
        <v>29</v>
      </c>
      <c r="N1639" t="s">
        <v>30</v>
      </c>
      <c r="O1639" t="s">
        <v>30</v>
      </c>
      <c r="P1639" t="s">
        <v>30</v>
      </c>
      <c r="Q1639" t="s">
        <v>30</v>
      </c>
      <c r="R1639" t="s">
        <v>30</v>
      </c>
      <c r="S1639" t="s">
        <v>29</v>
      </c>
      <c r="T1639" t="s">
        <v>30</v>
      </c>
      <c r="U1639" t="s">
        <v>30</v>
      </c>
      <c r="V1639" t="s">
        <v>30</v>
      </c>
      <c r="W1639" t="s">
        <v>40</v>
      </c>
      <c r="X1639" t="s">
        <v>29</v>
      </c>
      <c r="Y1639" t="s">
        <v>29</v>
      </c>
      <c r="Z1639" t="s">
        <v>29</v>
      </c>
      <c r="AA1639" t="s">
        <v>30</v>
      </c>
      <c r="AB1639" t="s">
        <v>47</v>
      </c>
    </row>
    <row r="1640" spans="1:28" outlineLevel="1" x14ac:dyDescent="0.45">
      <c r="A1640">
        <v>3715639006</v>
      </c>
      <c r="B1640" s="1">
        <v>44335</v>
      </c>
      <c r="C1640" t="s">
        <v>1869</v>
      </c>
      <c r="D1640" t="s">
        <v>1870</v>
      </c>
      <c r="E1640" t="s">
        <v>1871</v>
      </c>
      <c r="F1640" t="s">
        <v>5651</v>
      </c>
      <c r="G1640" t="s">
        <v>5907</v>
      </c>
      <c r="H1640" s="9">
        <v>483177.87</v>
      </c>
      <c r="J1640" t="s">
        <v>42</v>
      </c>
      <c r="K1640" t="s">
        <v>29</v>
      </c>
      <c r="L1640" t="s">
        <v>275</v>
      </c>
      <c r="M1640" t="s">
        <v>29</v>
      </c>
      <c r="N1640" t="s">
        <v>29</v>
      </c>
      <c r="O1640" t="s">
        <v>30</v>
      </c>
      <c r="P1640" t="s">
        <v>30</v>
      </c>
      <c r="Q1640" t="s">
        <v>29</v>
      </c>
      <c r="R1640" t="s">
        <v>30</v>
      </c>
      <c r="S1640" t="s">
        <v>30</v>
      </c>
      <c r="T1640" t="s">
        <v>30</v>
      </c>
      <c r="U1640" t="s">
        <v>30</v>
      </c>
      <c r="V1640" t="s">
        <v>30</v>
      </c>
      <c r="W1640" t="s">
        <v>31</v>
      </c>
      <c r="X1640" t="s">
        <v>29</v>
      </c>
      <c r="Y1640" t="s">
        <v>30</v>
      </c>
      <c r="Z1640" t="s">
        <v>29</v>
      </c>
      <c r="AA1640" t="s">
        <v>29</v>
      </c>
      <c r="AB1640" t="s">
        <v>32</v>
      </c>
    </row>
    <row r="1641" spans="1:28" outlineLevel="1" x14ac:dyDescent="0.45">
      <c r="A1641">
        <v>1098869010</v>
      </c>
      <c r="B1641" s="1">
        <v>44329</v>
      </c>
      <c r="C1641" t="s">
        <v>411</v>
      </c>
      <c r="D1641" t="s">
        <v>412</v>
      </c>
      <c r="E1641" t="s">
        <v>1818</v>
      </c>
      <c r="F1641" t="s">
        <v>5651</v>
      </c>
      <c r="G1641" t="s">
        <v>5713</v>
      </c>
      <c r="H1641" s="9">
        <v>499995</v>
      </c>
      <c r="J1641" t="s">
        <v>42</v>
      </c>
      <c r="K1641" t="s">
        <v>30</v>
      </c>
      <c r="L1641" t="s">
        <v>96</v>
      </c>
      <c r="M1641" t="s">
        <v>29</v>
      </c>
      <c r="N1641" t="s">
        <v>29</v>
      </c>
      <c r="O1641" t="s">
        <v>30</v>
      </c>
      <c r="P1641" t="s">
        <v>29</v>
      </c>
      <c r="Q1641" t="s">
        <v>30</v>
      </c>
      <c r="R1641" t="s">
        <v>29</v>
      </c>
      <c r="S1641" t="s">
        <v>29</v>
      </c>
      <c r="T1641" t="s">
        <v>29</v>
      </c>
      <c r="U1641" t="s">
        <v>29</v>
      </c>
      <c r="V1641" t="s">
        <v>30</v>
      </c>
      <c r="W1641" t="s">
        <v>229</v>
      </c>
      <c r="X1641" t="s">
        <v>30</v>
      </c>
      <c r="Y1641" t="s">
        <v>29</v>
      </c>
      <c r="Z1641" t="s">
        <v>30</v>
      </c>
      <c r="AA1641" t="s">
        <v>29</v>
      </c>
      <c r="AB1641" t="s">
        <v>45</v>
      </c>
    </row>
    <row r="1642" spans="1:28" outlineLevel="1" x14ac:dyDescent="0.45">
      <c r="A1642">
        <v>9909119009</v>
      </c>
      <c r="B1642" s="1">
        <v>44351</v>
      </c>
      <c r="C1642" t="s">
        <v>5390</v>
      </c>
      <c r="D1642" t="s">
        <v>5391</v>
      </c>
      <c r="E1642" t="s">
        <v>1818</v>
      </c>
      <c r="F1642" t="s">
        <v>5651</v>
      </c>
      <c r="G1642" t="s">
        <v>5713</v>
      </c>
      <c r="H1642" s="9">
        <v>306508.89</v>
      </c>
      <c r="I1642" t="s">
        <v>2347</v>
      </c>
      <c r="J1642" t="s">
        <v>42</v>
      </c>
      <c r="K1642" t="s">
        <v>30</v>
      </c>
      <c r="L1642" t="s">
        <v>96</v>
      </c>
      <c r="M1642" t="s">
        <v>29</v>
      </c>
      <c r="N1642" t="s">
        <v>30</v>
      </c>
      <c r="O1642" t="s">
        <v>29</v>
      </c>
      <c r="P1642" t="s">
        <v>30</v>
      </c>
      <c r="Q1642" t="s">
        <v>30</v>
      </c>
      <c r="R1642" t="s">
        <v>30</v>
      </c>
      <c r="S1642" t="s">
        <v>30</v>
      </c>
      <c r="T1642" t="s">
        <v>30</v>
      </c>
      <c r="U1642" t="s">
        <v>30</v>
      </c>
      <c r="V1642" t="s">
        <v>30</v>
      </c>
      <c r="W1642" t="s">
        <v>31</v>
      </c>
      <c r="X1642" t="s">
        <v>30</v>
      </c>
      <c r="Y1642" t="s">
        <v>29</v>
      </c>
      <c r="Z1642" t="s">
        <v>29</v>
      </c>
      <c r="AA1642" t="s">
        <v>29</v>
      </c>
      <c r="AB1642" t="s">
        <v>102</v>
      </c>
    </row>
    <row r="1643" spans="1:28" outlineLevel="1" x14ac:dyDescent="0.45">
      <c r="A1643">
        <v>7541669001</v>
      </c>
      <c r="B1643" s="1">
        <v>44341</v>
      </c>
      <c r="C1643" t="s">
        <v>2899</v>
      </c>
      <c r="D1643" t="s">
        <v>2900</v>
      </c>
      <c r="E1643" t="s">
        <v>1818</v>
      </c>
      <c r="F1643" t="s">
        <v>5651</v>
      </c>
      <c r="G1643" t="s">
        <v>5713</v>
      </c>
      <c r="H1643" s="9">
        <v>226942.24</v>
      </c>
      <c r="J1643" t="s">
        <v>42</v>
      </c>
      <c r="K1643" t="s">
        <v>30</v>
      </c>
      <c r="L1643" t="s">
        <v>96</v>
      </c>
      <c r="M1643" t="s">
        <v>30</v>
      </c>
      <c r="N1643" t="s">
        <v>30</v>
      </c>
      <c r="O1643" t="s">
        <v>30</v>
      </c>
      <c r="P1643" t="s">
        <v>30</v>
      </c>
      <c r="Q1643" t="s">
        <v>30</v>
      </c>
      <c r="R1643" t="s">
        <v>30</v>
      </c>
      <c r="S1643" t="s">
        <v>30</v>
      </c>
      <c r="T1643" t="s">
        <v>30</v>
      </c>
      <c r="U1643" t="s">
        <v>30</v>
      </c>
      <c r="V1643" t="s">
        <v>30</v>
      </c>
      <c r="W1643" t="s">
        <v>40</v>
      </c>
      <c r="X1643" t="s">
        <v>30</v>
      </c>
      <c r="Y1643" t="s">
        <v>30</v>
      </c>
      <c r="Z1643" t="s">
        <v>29</v>
      </c>
      <c r="AA1643" t="s">
        <v>30</v>
      </c>
      <c r="AB1643" t="s">
        <v>32</v>
      </c>
    </row>
    <row r="1644" spans="1:28" outlineLevel="1" x14ac:dyDescent="0.45">
      <c r="A1644">
        <v>7643328902</v>
      </c>
      <c r="B1644" s="1">
        <v>44323</v>
      </c>
      <c r="C1644" t="s">
        <v>3654</v>
      </c>
      <c r="D1644" t="s">
        <v>2224</v>
      </c>
      <c r="E1644" t="s">
        <v>1818</v>
      </c>
      <c r="F1644" t="s">
        <v>5651</v>
      </c>
      <c r="G1644" t="s">
        <v>5713</v>
      </c>
      <c r="H1644" s="9">
        <v>80139</v>
      </c>
      <c r="J1644" t="s">
        <v>42</v>
      </c>
      <c r="K1644" t="s">
        <v>30</v>
      </c>
      <c r="L1644" t="s">
        <v>96</v>
      </c>
      <c r="M1644" t="s">
        <v>30</v>
      </c>
      <c r="N1644" t="s">
        <v>30</v>
      </c>
      <c r="O1644" t="s">
        <v>29</v>
      </c>
      <c r="P1644" t="s">
        <v>30</v>
      </c>
      <c r="Q1644" t="s">
        <v>30</v>
      </c>
      <c r="R1644" t="s">
        <v>29</v>
      </c>
      <c r="S1644" t="s">
        <v>30</v>
      </c>
      <c r="T1644" t="s">
        <v>29</v>
      </c>
      <c r="U1644" t="s">
        <v>30</v>
      </c>
      <c r="V1644" t="s">
        <v>30</v>
      </c>
      <c r="W1644" t="s">
        <v>31</v>
      </c>
      <c r="X1644" t="s">
        <v>30</v>
      </c>
      <c r="Y1644" t="s">
        <v>29</v>
      </c>
      <c r="Z1644" t="s">
        <v>29</v>
      </c>
      <c r="AA1644" t="s">
        <v>30</v>
      </c>
      <c r="AB1644" t="s">
        <v>139</v>
      </c>
    </row>
    <row r="1645" spans="1:28" outlineLevel="1" x14ac:dyDescent="0.45">
      <c r="A1645">
        <v>3707799008</v>
      </c>
      <c r="B1645" s="1">
        <v>44335</v>
      </c>
      <c r="C1645" t="s">
        <v>1816</v>
      </c>
      <c r="D1645" t="s">
        <v>1817</v>
      </c>
      <c r="E1645" t="s">
        <v>1818</v>
      </c>
      <c r="F1645" t="s">
        <v>5651</v>
      </c>
      <c r="G1645" t="s">
        <v>5713</v>
      </c>
      <c r="H1645" s="9">
        <v>57644</v>
      </c>
      <c r="J1645" t="s">
        <v>42</v>
      </c>
      <c r="K1645" t="s">
        <v>30</v>
      </c>
      <c r="L1645" t="s">
        <v>96</v>
      </c>
      <c r="M1645" t="s">
        <v>29</v>
      </c>
      <c r="N1645" t="s">
        <v>29</v>
      </c>
      <c r="O1645" t="s">
        <v>29</v>
      </c>
      <c r="P1645" t="s">
        <v>30</v>
      </c>
      <c r="Q1645" t="s">
        <v>29</v>
      </c>
      <c r="R1645" t="s">
        <v>30</v>
      </c>
      <c r="S1645" t="s">
        <v>29</v>
      </c>
      <c r="T1645" t="s">
        <v>29</v>
      </c>
      <c r="U1645" t="s">
        <v>30</v>
      </c>
      <c r="V1645" t="s">
        <v>29</v>
      </c>
      <c r="W1645" t="s">
        <v>31</v>
      </c>
      <c r="X1645" t="s">
        <v>30</v>
      </c>
      <c r="Y1645" t="s">
        <v>30</v>
      </c>
      <c r="Z1645" t="s">
        <v>29</v>
      </c>
      <c r="AA1645" t="s">
        <v>30</v>
      </c>
      <c r="AB1645" t="s">
        <v>39</v>
      </c>
    </row>
    <row r="1646" spans="1:28" outlineLevel="1" x14ac:dyDescent="0.45">
      <c r="A1646">
        <v>8035269001</v>
      </c>
      <c r="B1646" s="1">
        <v>44342</v>
      </c>
      <c r="C1646" t="s">
        <v>4191</v>
      </c>
      <c r="D1646" t="s">
        <v>4192</v>
      </c>
      <c r="E1646" t="s">
        <v>485</v>
      </c>
      <c r="F1646" t="s">
        <v>5651</v>
      </c>
      <c r="G1646" t="s">
        <v>5822</v>
      </c>
      <c r="H1646" s="9">
        <v>631827</v>
      </c>
      <c r="J1646" t="s">
        <v>42</v>
      </c>
      <c r="K1646" t="s">
        <v>30</v>
      </c>
      <c r="L1646" t="s">
        <v>155</v>
      </c>
      <c r="M1646" t="s">
        <v>29</v>
      </c>
      <c r="N1646" t="s">
        <v>29</v>
      </c>
      <c r="O1646" t="s">
        <v>29</v>
      </c>
      <c r="P1646" t="s">
        <v>30</v>
      </c>
      <c r="Q1646" t="s">
        <v>30</v>
      </c>
      <c r="R1646" t="s">
        <v>30</v>
      </c>
      <c r="S1646" t="s">
        <v>30</v>
      </c>
      <c r="T1646" t="s">
        <v>30</v>
      </c>
      <c r="U1646" t="s">
        <v>30</v>
      </c>
      <c r="V1646" t="s">
        <v>30</v>
      </c>
      <c r="W1646" t="s">
        <v>40</v>
      </c>
      <c r="X1646" t="s">
        <v>30</v>
      </c>
      <c r="Y1646" t="s">
        <v>30</v>
      </c>
      <c r="Z1646" t="s">
        <v>29</v>
      </c>
      <c r="AA1646" t="s">
        <v>29</v>
      </c>
      <c r="AB1646" t="s">
        <v>32</v>
      </c>
    </row>
    <row r="1647" spans="1:28" outlineLevel="1" x14ac:dyDescent="0.45">
      <c r="A1647">
        <v>9890429007</v>
      </c>
      <c r="B1647" s="1">
        <v>44351</v>
      </c>
      <c r="C1647" t="s">
        <v>5301</v>
      </c>
      <c r="D1647" t="s">
        <v>5302</v>
      </c>
      <c r="E1647" t="s">
        <v>485</v>
      </c>
      <c r="F1647" t="s">
        <v>5651</v>
      </c>
      <c r="G1647" t="s">
        <v>6055</v>
      </c>
      <c r="H1647" s="9">
        <v>425958</v>
      </c>
      <c r="I1647" t="s">
        <v>569</v>
      </c>
      <c r="J1647" t="s">
        <v>42</v>
      </c>
      <c r="K1647" t="s">
        <v>29</v>
      </c>
      <c r="L1647" t="s">
        <v>155</v>
      </c>
      <c r="M1647" t="s">
        <v>30</v>
      </c>
      <c r="N1647" t="s">
        <v>30</v>
      </c>
      <c r="O1647" t="s">
        <v>29</v>
      </c>
      <c r="P1647" t="s">
        <v>30</v>
      </c>
      <c r="Q1647" t="s">
        <v>30</v>
      </c>
      <c r="R1647" t="s">
        <v>30</v>
      </c>
      <c r="S1647" t="s">
        <v>30</v>
      </c>
      <c r="T1647" t="s">
        <v>30</v>
      </c>
      <c r="U1647" t="s">
        <v>30</v>
      </c>
      <c r="V1647" t="s">
        <v>30</v>
      </c>
      <c r="W1647" t="s">
        <v>31</v>
      </c>
      <c r="X1647" t="s">
        <v>29</v>
      </c>
      <c r="Y1647" t="s">
        <v>29</v>
      </c>
      <c r="Z1647" t="s">
        <v>29</v>
      </c>
      <c r="AA1647" t="s">
        <v>29</v>
      </c>
      <c r="AB1647" t="s">
        <v>32</v>
      </c>
    </row>
    <row r="1648" spans="1:28" outlineLevel="1" x14ac:dyDescent="0.45">
      <c r="A1648">
        <v>2487189005</v>
      </c>
      <c r="B1648" s="1">
        <v>44332</v>
      </c>
      <c r="C1648" t="s">
        <v>1168</v>
      </c>
      <c r="D1648" t="s">
        <v>1169</v>
      </c>
      <c r="E1648" t="s">
        <v>485</v>
      </c>
      <c r="F1648" t="s">
        <v>5651</v>
      </c>
      <c r="G1648" t="s">
        <v>5822</v>
      </c>
      <c r="H1648" s="9">
        <v>302366.7</v>
      </c>
      <c r="J1648" t="s">
        <v>42</v>
      </c>
      <c r="K1648" t="s">
        <v>30</v>
      </c>
      <c r="L1648" t="s">
        <v>155</v>
      </c>
      <c r="M1648" t="s">
        <v>30</v>
      </c>
      <c r="N1648" t="s">
        <v>30</v>
      </c>
      <c r="O1648" t="s">
        <v>30</v>
      </c>
      <c r="P1648" t="s">
        <v>30</v>
      </c>
      <c r="Q1648" t="s">
        <v>30</v>
      </c>
      <c r="R1648" t="s">
        <v>30</v>
      </c>
      <c r="S1648" t="s">
        <v>30</v>
      </c>
      <c r="T1648" t="s">
        <v>30</v>
      </c>
      <c r="U1648" t="s">
        <v>30</v>
      </c>
      <c r="V1648" t="s">
        <v>30</v>
      </c>
      <c r="W1648" t="s">
        <v>33</v>
      </c>
      <c r="X1648" t="s">
        <v>30</v>
      </c>
      <c r="Y1648" t="s">
        <v>30</v>
      </c>
      <c r="Z1648" t="s">
        <v>29</v>
      </c>
      <c r="AA1648" t="s">
        <v>30</v>
      </c>
      <c r="AB1648" t="s">
        <v>32</v>
      </c>
    </row>
    <row r="1649" spans="1:28" outlineLevel="1" x14ac:dyDescent="0.45">
      <c r="A1649">
        <v>5223509005</v>
      </c>
      <c r="B1649" s="1">
        <v>44337</v>
      </c>
      <c r="C1649" t="s">
        <v>2189</v>
      </c>
      <c r="D1649" t="s">
        <v>2190</v>
      </c>
      <c r="E1649" t="s">
        <v>485</v>
      </c>
      <c r="F1649" t="s">
        <v>5651</v>
      </c>
      <c r="G1649" t="s">
        <v>5822</v>
      </c>
      <c r="H1649" s="9">
        <v>281621</v>
      </c>
      <c r="J1649" t="s">
        <v>42</v>
      </c>
      <c r="K1649" t="s">
        <v>30</v>
      </c>
      <c r="L1649" t="s">
        <v>155</v>
      </c>
      <c r="M1649" t="s">
        <v>29</v>
      </c>
      <c r="N1649" t="s">
        <v>29</v>
      </c>
      <c r="O1649" t="s">
        <v>29</v>
      </c>
      <c r="P1649" t="s">
        <v>30</v>
      </c>
      <c r="Q1649" t="s">
        <v>30</v>
      </c>
      <c r="R1649" t="s">
        <v>30</v>
      </c>
      <c r="S1649" t="s">
        <v>30</v>
      </c>
      <c r="T1649" t="s">
        <v>30</v>
      </c>
      <c r="U1649" t="s">
        <v>30</v>
      </c>
      <c r="V1649" t="s">
        <v>30</v>
      </c>
      <c r="W1649" t="s">
        <v>33</v>
      </c>
      <c r="X1649" t="s">
        <v>30</v>
      </c>
      <c r="Y1649" t="s">
        <v>30</v>
      </c>
      <c r="Z1649" t="s">
        <v>29</v>
      </c>
      <c r="AA1649" t="s">
        <v>29</v>
      </c>
      <c r="AB1649" t="s">
        <v>32</v>
      </c>
    </row>
    <row r="1650" spans="1:28" outlineLevel="1" x14ac:dyDescent="0.45">
      <c r="A1650">
        <v>7522449010</v>
      </c>
      <c r="B1650" s="1">
        <v>44341</v>
      </c>
      <c r="C1650" t="s">
        <v>2673</v>
      </c>
      <c r="D1650" t="s">
        <v>2674</v>
      </c>
      <c r="E1650" t="s">
        <v>485</v>
      </c>
      <c r="F1650" t="s">
        <v>5651</v>
      </c>
      <c r="G1650" t="s">
        <v>5822</v>
      </c>
      <c r="H1650" s="9">
        <v>190098</v>
      </c>
      <c r="J1650" t="s">
        <v>42</v>
      </c>
      <c r="K1650" t="s">
        <v>30</v>
      </c>
      <c r="L1650" t="s">
        <v>155</v>
      </c>
      <c r="M1650" t="s">
        <v>29</v>
      </c>
      <c r="N1650" t="s">
        <v>30</v>
      </c>
      <c r="O1650" t="s">
        <v>30</v>
      </c>
      <c r="P1650" t="s">
        <v>30</v>
      </c>
      <c r="Q1650" t="s">
        <v>30</v>
      </c>
      <c r="R1650" t="s">
        <v>30</v>
      </c>
      <c r="S1650" t="s">
        <v>30</v>
      </c>
      <c r="T1650" t="s">
        <v>30</v>
      </c>
      <c r="U1650" t="s">
        <v>30</v>
      </c>
      <c r="V1650" t="s">
        <v>30</v>
      </c>
      <c r="W1650" t="s">
        <v>40</v>
      </c>
      <c r="X1650" t="s">
        <v>30</v>
      </c>
      <c r="Y1650" t="s">
        <v>30</v>
      </c>
      <c r="Z1650" t="s">
        <v>29</v>
      </c>
      <c r="AA1650" t="s">
        <v>29</v>
      </c>
      <c r="AB1650" t="s">
        <v>32</v>
      </c>
    </row>
    <row r="1651" spans="1:28" outlineLevel="1" x14ac:dyDescent="0.45">
      <c r="A1651">
        <v>7599278902</v>
      </c>
      <c r="B1651" s="1">
        <v>44323</v>
      </c>
      <c r="C1651" t="s">
        <v>3395</v>
      </c>
      <c r="D1651" t="s">
        <v>3396</v>
      </c>
      <c r="E1651" t="s">
        <v>485</v>
      </c>
      <c r="F1651" t="s">
        <v>5651</v>
      </c>
      <c r="G1651" t="s">
        <v>5822</v>
      </c>
      <c r="H1651" s="9">
        <v>74639.350000000006</v>
      </c>
      <c r="I1651" t="s">
        <v>143</v>
      </c>
      <c r="J1651" t="s">
        <v>42</v>
      </c>
      <c r="K1651" t="s">
        <v>30</v>
      </c>
      <c r="L1651" t="s">
        <v>155</v>
      </c>
      <c r="M1651" t="s">
        <v>29</v>
      </c>
      <c r="N1651" t="s">
        <v>29</v>
      </c>
      <c r="O1651" t="s">
        <v>29</v>
      </c>
      <c r="P1651" t="s">
        <v>30</v>
      </c>
      <c r="Q1651" t="s">
        <v>30</v>
      </c>
      <c r="R1651" t="s">
        <v>30</v>
      </c>
      <c r="S1651" t="s">
        <v>30</v>
      </c>
      <c r="T1651" t="s">
        <v>30</v>
      </c>
      <c r="U1651" t="s">
        <v>30</v>
      </c>
      <c r="V1651" t="s">
        <v>30</v>
      </c>
      <c r="W1651" t="s">
        <v>40</v>
      </c>
      <c r="X1651" t="s">
        <v>30</v>
      </c>
      <c r="Y1651" t="s">
        <v>29</v>
      </c>
      <c r="Z1651" t="s">
        <v>29</v>
      </c>
      <c r="AA1651" t="s">
        <v>30</v>
      </c>
      <c r="AB1651" t="s">
        <v>32</v>
      </c>
    </row>
    <row r="1652" spans="1:28" outlineLevel="1" x14ac:dyDescent="0.45">
      <c r="A1652">
        <v>2365589009</v>
      </c>
      <c r="B1652" s="1">
        <v>44331</v>
      </c>
      <c r="C1652" t="s">
        <v>1003</v>
      </c>
      <c r="D1652" t="s">
        <v>1004</v>
      </c>
      <c r="E1652" t="s">
        <v>485</v>
      </c>
      <c r="F1652" t="s">
        <v>5651</v>
      </c>
      <c r="G1652" t="s">
        <v>5822</v>
      </c>
      <c r="H1652" s="9">
        <v>25124.47</v>
      </c>
      <c r="I1652" t="s">
        <v>35</v>
      </c>
      <c r="J1652" t="s">
        <v>42</v>
      </c>
      <c r="K1652" t="s">
        <v>30</v>
      </c>
      <c r="L1652" t="s">
        <v>155</v>
      </c>
      <c r="M1652" t="s">
        <v>29</v>
      </c>
      <c r="N1652" t="s">
        <v>29</v>
      </c>
      <c r="O1652" t="s">
        <v>29</v>
      </c>
      <c r="P1652" t="s">
        <v>30</v>
      </c>
      <c r="Q1652" t="s">
        <v>30</v>
      </c>
      <c r="R1652" t="s">
        <v>30</v>
      </c>
      <c r="S1652" t="s">
        <v>30</v>
      </c>
      <c r="T1652" t="s">
        <v>30</v>
      </c>
      <c r="U1652" t="s">
        <v>30</v>
      </c>
      <c r="V1652" t="s">
        <v>30</v>
      </c>
      <c r="W1652" t="s">
        <v>33</v>
      </c>
      <c r="X1652" t="s">
        <v>30</v>
      </c>
      <c r="Y1652" t="s">
        <v>30</v>
      </c>
      <c r="Z1652" t="s">
        <v>29</v>
      </c>
      <c r="AA1652" t="s">
        <v>29</v>
      </c>
      <c r="AB1652" t="s">
        <v>32</v>
      </c>
    </row>
    <row r="1653" spans="1:28" outlineLevel="1" x14ac:dyDescent="0.45">
      <c r="A1653">
        <v>5229589008</v>
      </c>
      <c r="B1653" s="1">
        <v>44337</v>
      </c>
      <c r="C1653" t="s">
        <v>2222</v>
      </c>
      <c r="D1653" t="s">
        <v>2223</v>
      </c>
      <c r="E1653" t="s">
        <v>98</v>
      </c>
      <c r="F1653" t="s">
        <v>5651</v>
      </c>
      <c r="G1653" t="s">
        <v>5935</v>
      </c>
      <c r="H1653" s="9">
        <v>74249</v>
      </c>
      <c r="J1653" t="s">
        <v>42</v>
      </c>
      <c r="K1653" t="s">
        <v>30</v>
      </c>
      <c r="L1653" t="s">
        <v>150</v>
      </c>
      <c r="M1653" t="s">
        <v>29</v>
      </c>
      <c r="N1653" t="s">
        <v>29</v>
      </c>
      <c r="O1653" t="s">
        <v>29</v>
      </c>
      <c r="P1653" t="s">
        <v>30</v>
      </c>
      <c r="Q1653" t="s">
        <v>30</v>
      </c>
      <c r="R1653" t="s">
        <v>30</v>
      </c>
      <c r="S1653" t="s">
        <v>30</v>
      </c>
      <c r="T1653" t="s">
        <v>29</v>
      </c>
      <c r="U1653" t="s">
        <v>30</v>
      </c>
      <c r="V1653" t="s">
        <v>30</v>
      </c>
      <c r="W1653" t="s">
        <v>40</v>
      </c>
      <c r="X1653" t="s">
        <v>29</v>
      </c>
      <c r="Y1653" t="s">
        <v>30</v>
      </c>
      <c r="Z1653" t="s">
        <v>29</v>
      </c>
      <c r="AA1653" t="s">
        <v>29</v>
      </c>
      <c r="AB1653" t="s">
        <v>32</v>
      </c>
    </row>
    <row r="1654" spans="1:28" outlineLevel="1" x14ac:dyDescent="0.45">
      <c r="A1654">
        <v>8606699006</v>
      </c>
      <c r="B1654" s="1">
        <v>44343</v>
      </c>
      <c r="C1654" t="s">
        <v>4272</v>
      </c>
      <c r="D1654" t="s">
        <v>4273</v>
      </c>
      <c r="E1654" t="s">
        <v>98</v>
      </c>
      <c r="F1654" t="s">
        <v>5651</v>
      </c>
      <c r="G1654" t="s">
        <v>5935</v>
      </c>
      <c r="H1654" s="9">
        <v>4085.66</v>
      </c>
      <c r="J1654" t="s">
        <v>42</v>
      </c>
      <c r="K1654" t="s">
        <v>30</v>
      </c>
      <c r="L1654" t="s">
        <v>150</v>
      </c>
      <c r="M1654" t="s">
        <v>29</v>
      </c>
      <c r="N1654" t="s">
        <v>29</v>
      </c>
      <c r="O1654" t="s">
        <v>29</v>
      </c>
      <c r="P1654" t="s">
        <v>30</v>
      </c>
      <c r="Q1654" t="s">
        <v>29</v>
      </c>
      <c r="R1654" t="s">
        <v>30</v>
      </c>
      <c r="S1654" t="s">
        <v>30</v>
      </c>
      <c r="T1654" t="s">
        <v>30</v>
      </c>
      <c r="U1654" t="s">
        <v>30</v>
      </c>
      <c r="V1654" t="s">
        <v>30</v>
      </c>
      <c r="W1654" t="s">
        <v>40</v>
      </c>
      <c r="X1654" t="s">
        <v>29</v>
      </c>
      <c r="Y1654" t="s">
        <v>29</v>
      </c>
      <c r="Z1654" t="s">
        <v>29</v>
      </c>
      <c r="AA1654" t="s">
        <v>29</v>
      </c>
      <c r="AB1654" t="s">
        <v>164</v>
      </c>
    </row>
    <row r="1655" spans="1:28" outlineLevel="1" x14ac:dyDescent="0.45">
      <c r="A1655">
        <v>9926659009</v>
      </c>
      <c r="B1655" s="1">
        <v>44351</v>
      </c>
      <c r="C1655" t="s">
        <v>5482</v>
      </c>
      <c r="D1655" t="s">
        <v>5483</v>
      </c>
      <c r="E1655" t="s">
        <v>5484</v>
      </c>
      <c r="F1655" t="s">
        <v>5651</v>
      </c>
      <c r="G1655" t="s">
        <v>6062</v>
      </c>
      <c r="H1655" s="9">
        <v>229994.42</v>
      </c>
      <c r="J1655" t="s">
        <v>42</v>
      </c>
      <c r="K1655" t="s">
        <v>29</v>
      </c>
      <c r="L1655" t="s">
        <v>127</v>
      </c>
      <c r="M1655" t="s">
        <v>30</v>
      </c>
      <c r="N1655" t="s">
        <v>29</v>
      </c>
      <c r="O1655" t="s">
        <v>29</v>
      </c>
      <c r="P1655" t="s">
        <v>30</v>
      </c>
      <c r="Q1655" t="s">
        <v>30</v>
      </c>
      <c r="R1655" t="s">
        <v>30</v>
      </c>
      <c r="S1655" t="s">
        <v>30</v>
      </c>
      <c r="T1655" t="s">
        <v>30</v>
      </c>
      <c r="U1655" t="s">
        <v>30</v>
      </c>
      <c r="V1655" t="s">
        <v>30</v>
      </c>
      <c r="W1655" t="s">
        <v>31</v>
      </c>
      <c r="X1655" t="s">
        <v>29</v>
      </c>
      <c r="Y1655" t="s">
        <v>29</v>
      </c>
      <c r="Z1655" t="s">
        <v>29</v>
      </c>
      <c r="AA1655" t="s">
        <v>29</v>
      </c>
      <c r="AB1655" t="s">
        <v>32</v>
      </c>
    </row>
    <row r="1656" spans="1:28" outlineLevel="1" x14ac:dyDescent="0.45">
      <c r="A1656">
        <v>2332629001</v>
      </c>
      <c r="B1656" s="1">
        <v>44331</v>
      </c>
      <c r="C1656" t="s">
        <v>856</v>
      </c>
      <c r="D1656" t="s">
        <v>857</v>
      </c>
      <c r="E1656" t="s">
        <v>858</v>
      </c>
      <c r="F1656" t="s">
        <v>5651</v>
      </c>
      <c r="G1656" t="s">
        <v>5799</v>
      </c>
      <c r="H1656" s="9">
        <v>24182</v>
      </c>
      <c r="J1656" t="s">
        <v>42</v>
      </c>
      <c r="K1656" t="s">
        <v>29</v>
      </c>
      <c r="L1656" t="s">
        <v>150</v>
      </c>
      <c r="M1656" t="s">
        <v>29</v>
      </c>
      <c r="N1656" t="s">
        <v>29</v>
      </c>
      <c r="O1656" t="s">
        <v>29</v>
      </c>
      <c r="P1656" t="s">
        <v>30</v>
      </c>
      <c r="Q1656" t="s">
        <v>30</v>
      </c>
      <c r="R1656" t="s">
        <v>30</v>
      </c>
      <c r="S1656" t="s">
        <v>30</v>
      </c>
      <c r="T1656" t="s">
        <v>30</v>
      </c>
      <c r="U1656" t="s">
        <v>30</v>
      </c>
      <c r="V1656" t="s">
        <v>30</v>
      </c>
      <c r="W1656" t="s">
        <v>40</v>
      </c>
      <c r="X1656" t="s">
        <v>29</v>
      </c>
      <c r="Y1656" t="s">
        <v>30</v>
      </c>
      <c r="Z1656" t="s">
        <v>29</v>
      </c>
      <c r="AA1656" t="s">
        <v>29</v>
      </c>
      <c r="AB1656" t="s">
        <v>32</v>
      </c>
    </row>
    <row r="1657" spans="1:28" outlineLevel="1" x14ac:dyDescent="0.45">
      <c r="A1657">
        <v>2712219009</v>
      </c>
      <c r="B1657" s="1">
        <v>44334</v>
      </c>
      <c r="C1657" t="s">
        <v>1380</v>
      </c>
      <c r="D1657" t="s">
        <v>1381</v>
      </c>
      <c r="E1657" t="s">
        <v>1382</v>
      </c>
      <c r="F1657" t="s">
        <v>5651</v>
      </c>
      <c r="G1657" t="s">
        <v>5869</v>
      </c>
      <c r="H1657" s="9">
        <v>66300.14</v>
      </c>
      <c r="J1657" t="s">
        <v>28</v>
      </c>
      <c r="K1657" t="s">
        <v>30</v>
      </c>
      <c r="L1657" t="s">
        <v>77</v>
      </c>
      <c r="M1657" t="s">
        <v>30</v>
      </c>
      <c r="N1657" t="s">
        <v>29</v>
      </c>
      <c r="O1657" t="s">
        <v>29</v>
      </c>
      <c r="P1657" t="s">
        <v>29</v>
      </c>
      <c r="Q1657" t="s">
        <v>30</v>
      </c>
      <c r="R1657" t="s">
        <v>30</v>
      </c>
      <c r="S1657" t="s">
        <v>29</v>
      </c>
      <c r="T1657" t="s">
        <v>30</v>
      </c>
      <c r="U1657" t="s">
        <v>30</v>
      </c>
      <c r="V1657" t="s">
        <v>29</v>
      </c>
      <c r="W1657" t="s">
        <v>33</v>
      </c>
      <c r="X1657" t="s">
        <v>29</v>
      </c>
      <c r="Y1657" t="s">
        <v>29</v>
      </c>
      <c r="Z1657" t="s">
        <v>30</v>
      </c>
      <c r="AA1657" t="s">
        <v>30</v>
      </c>
      <c r="AB1657" t="s">
        <v>32</v>
      </c>
    </row>
    <row r="1658" spans="1:28" outlineLevel="1" x14ac:dyDescent="0.45">
      <c r="A1658">
        <v>8870709006</v>
      </c>
      <c r="B1658" s="1">
        <v>44345</v>
      </c>
      <c r="C1658" t="s">
        <v>4635</v>
      </c>
      <c r="D1658" t="s">
        <v>4636</v>
      </c>
      <c r="E1658" t="s">
        <v>1382</v>
      </c>
      <c r="F1658" t="s">
        <v>5651</v>
      </c>
      <c r="G1658" t="s">
        <v>5869</v>
      </c>
      <c r="H1658" s="9">
        <v>42932</v>
      </c>
      <c r="J1658" t="s">
        <v>28</v>
      </c>
      <c r="K1658" t="s">
        <v>30</v>
      </c>
      <c r="L1658" t="s">
        <v>77</v>
      </c>
      <c r="M1658" t="s">
        <v>30</v>
      </c>
      <c r="N1658" t="s">
        <v>29</v>
      </c>
      <c r="O1658" t="s">
        <v>29</v>
      </c>
      <c r="P1658" t="s">
        <v>30</v>
      </c>
      <c r="Q1658" t="s">
        <v>30</v>
      </c>
      <c r="R1658" t="s">
        <v>30</v>
      </c>
      <c r="S1658" t="s">
        <v>30</v>
      </c>
      <c r="T1658" t="s">
        <v>30</v>
      </c>
      <c r="U1658" t="s">
        <v>30</v>
      </c>
      <c r="V1658" t="s">
        <v>30</v>
      </c>
      <c r="W1658" t="s">
        <v>31</v>
      </c>
      <c r="X1658" t="s">
        <v>29</v>
      </c>
      <c r="Y1658" t="s">
        <v>29</v>
      </c>
      <c r="Z1658" t="s">
        <v>29</v>
      </c>
      <c r="AA1658" t="s">
        <v>29</v>
      </c>
      <c r="AB1658" t="s">
        <v>1420</v>
      </c>
    </row>
    <row r="1659" spans="1:28" outlineLevel="1" x14ac:dyDescent="0.45">
      <c r="A1659">
        <v>6595089005</v>
      </c>
      <c r="B1659" s="1">
        <v>44338</v>
      </c>
      <c r="C1659" t="s">
        <v>2364</v>
      </c>
      <c r="D1659" t="s">
        <v>2365</v>
      </c>
      <c r="E1659" t="s">
        <v>1382</v>
      </c>
      <c r="F1659" t="s">
        <v>5651</v>
      </c>
      <c r="G1659" t="s">
        <v>5869</v>
      </c>
      <c r="H1659" s="9">
        <v>2136</v>
      </c>
      <c r="J1659" t="s">
        <v>28</v>
      </c>
      <c r="K1659" t="s">
        <v>30</v>
      </c>
      <c r="L1659" t="s">
        <v>77</v>
      </c>
      <c r="M1659" t="s">
        <v>30</v>
      </c>
      <c r="N1659" t="s">
        <v>29</v>
      </c>
      <c r="O1659" t="s">
        <v>29</v>
      </c>
      <c r="P1659" t="s">
        <v>29</v>
      </c>
      <c r="Q1659" t="s">
        <v>29</v>
      </c>
      <c r="R1659" t="s">
        <v>29</v>
      </c>
      <c r="S1659" t="s">
        <v>29</v>
      </c>
      <c r="T1659" t="s">
        <v>29</v>
      </c>
      <c r="U1659" t="s">
        <v>30</v>
      </c>
      <c r="V1659" t="s">
        <v>29</v>
      </c>
      <c r="W1659" t="s">
        <v>33</v>
      </c>
      <c r="X1659" t="s">
        <v>29</v>
      </c>
      <c r="Y1659" t="s">
        <v>29</v>
      </c>
      <c r="Z1659" t="s">
        <v>30</v>
      </c>
      <c r="AA1659" t="s">
        <v>29</v>
      </c>
      <c r="AB1659" t="s">
        <v>32</v>
      </c>
    </row>
    <row r="1660" spans="1:28" outlineLevel="1" x14ac:dyDescent="0.45">
      <c r="A1660">
        <v>7665728905</v>
      </c>
      <c r="B1660" s="1">
        <v>44323</v>
      </c>
      <c r="C1660" t="s">
        <v>3791</v>
      </c>
      <c r="D1660" t="s">
        <v>3792</v>
      </c>
      <c r="E1660" t="s">
        <v>625</v>
      </c>
      <c r="F1660" t="s">
        <v>5651</v>
      </c>
      <c r="G1660" t="s">
        <v>5757</v>
      </c>
      <c r="H1660" s="9">
        <v>113838.79</v>
      </c>
      <c r="J1660" t="s">
        <v>42</v>
      </c>
      <c r="K1660" t="s">
        <v>29</v>
      </c>
      <c r="L1660" t="s">
        <v>127</v>
      </c>
      <c r="M1660" t="s">
        <v>30</v>
      </c>
      <c r="N1660" t="s">
        <v>30</v>
      </c>
      <c r="O1660" t="s">
        <v>30</v>
      </c>
      <c r="P1660" t="s">
        <v>30</v>
      </c>
      <c r="Q1660" t="s">
        <v>30</v>
      </c>
      <c r="R1660" t="s">
        <v>30</v>
      </c>
      <c r="S1660" t="s">
        <v>30</v>
      </c>
      <c r="T1660" t="s">
        <v>30</v>
      </c>
      <c r="U1660" t="s">
        <v>30</v>
      </c>
      <c r="V1660" t="s">
        <v>30</v>
      </c>
      <c r="W1660" t="s">
        <v>40</v>
      </c>
      <c r="X1660" t="s">
        <v>29</v>
      </c>
      <c r="Y1660" t="s">
        <v>30</v>
      </c>
      <c r="Z1660" t="s">
        <v>29</v>
      </c>
      <c r="AA1660" t="s">
        <v>29</v>
      </c>
      <c r="AB1660" t="s">
        <v>32</v>
      </c>
    </row>
    <row r="1661" spans="1:28" outlineLevel="1" x14ac:dyDescent="0.45">
      <c r="A1661">
        <v>7528698902</v>
      </c>
      <c r="B1661" s="1">
        <v>44323</v>
      </c>
      <c r="C1661" t="s">
        <v>2748</v>
      </c>
      <c r="D1661" t="s">
        <v>2749</v>
      </c>
      <c r="E1661" t="s">
        <v>625</v>
      </c>
      <c r="F1661" t="s">
        <v>5651</v>
      </c>
      <c r="G1661" t="s">
        <v>5757</v>
      </c>
      <c r="H1661" s="9">
        <v>95623</v>
      </c>
      <c r="J1661" t="s">
        <v>42</v>
      </c>
      <c r="K1661" t="s">
        <v>30</v>
      </c>
      <c r="L1661" t="s">
        <v>127</v>
      </c>
      <c r="M1661" t="s">
        <v>29</v>
      </c>
      <c r="N1661" t="s">
        <v>29</v>
      </c>
      <c r="O1661" t="s">
        <v>29</v>
      </c>
      <c r="P1661" t="s">
        <v>30</v>
      </c>
      <c r="Q1661" t="s">
        <v>30</v>
      </c>
      <c r="R1661" t="s">
        <v>30</v>
      </c>
      <c r="S1661" t="s">
        <v>30</v>
      </c>
      <c r="T1661" t="s">
        <v>30</v>
      </c>
      <c r="U1661" t="s">
        <v>30</v>
      </c>
      <c r="V1661" t="s">
        <v>30</v>
      </c>
      <c r="W1661" t="s">
        <v>31</v>
      </c>
      <c r="X1661" t="s">
        <v>29</v>
      </c>
      <c r="Y1661" t="s">
        <v>29</v>
      </c>
      <c r="Z1661" t="s">
        <v>30</v>
      </c>
      <c r="AA1661" t="s">
        <v>29</v>
      </c>
      <c r="AB1661" t="s">
        <v>38</v>
      </c>
    </row>
    <row r="1662" spans="1:28" outlineLevel="1" x14ac:dyDescent="0.45">
      <c r="A1662">
        <v>7606058905</v>
      </c>
      <c r="B1662" s="1">
        <v>44323</v>
      </c>
      <c r="C1662" t="s">
        <v>3428</v>
      </c>
      <c r="D1662" t="s">
        <v>3429</v>
      </c>
      <c r="E1662" t="s">
        <v>625</v>
      </c>
      <c r="F1662" t="s">
        <v>5651</v>
      </c>
      <c r="G1662" t="s">
        <v>5757</v>
      </c>
      <c r="H1662" s="9">
        <v>83235.320000000007</v>
      </c>
      <c r="J1662" t="s">
        <v>42</v>
      </c>
      <c r="K1662" t="s">
        <v>30</v>
      </c>
      <c r="L1662" t="s">
        <v>127</v>
      </c>
      <c r="M1662" t="s">
        <v>29</v>
      </c>
      <c r="N1662" t="s">
        <v>30</v>
      </c>
      <c r="O1662" t="s">
        <v>29</v>
      </c>
      <c r="P1662" t="s">
        <v>30</v>
      </c>
      <c r="Q1662" t="s">
        <v>30</v>
      </c>
      <c r="R1662" t="s">
        <v>30</v>
      </c>
      <c r="S1662" t="s">
        <v>30</v>
      </c>
      <c r="T1662" t="s">
        <v>30</v>
      </c>
      <c r="U1662" t="s">
        <v>30</v>
      </c>
      <c r="V1662" t="s">
        <v>30</v>
      </c>
      <c r="W1662" t="s">
        <v>31</v>
      </c>
      <c r="X1662" t="s">
        <v>29</v>
      </c>
      <c r="Y1662" t="s">
        <v>29</v>
      </c>
      <c r="Z1662" t="s">
        <v>30</v>
      </c>
      <c r="AA1662" t="s">
        <v>30</v>
      </c>
      <c r="AB1662" t="s">
        <v>1072</v>
      </c>
    </row>
    <row r="1663" spans="1:28" outlineLevel="1" x14ac:dyDescent="0.45">
      <c r="A1663">
        <v>8845219010</v>
      </c>
      <c r="B1663" s="1">
        <v>44345</v>
      </c>
      <c r="C1663" t="s">
        <v>4475</v>
      </c>
      <c r="D1663" t="s">
        <v>4476</v>
      </c>
      <c r="E1663" t="s">
        <v>625</v>
      </c>
      <c r="F1663" t="s">
        <v>5651</v>
      </c>
      <c r="G1663" t="s">
        <v>5757</v>
      </c>
      <c r="H1663" s="9">
        <v>74860</v>
      </c>
      <c r="J1663" t="s">
        <v>42</v>
      </c>
      <c r="K1663" t="s">
        <v>29</v>
      </c>
      <c r="L1663" t="s">
        <v>127</v>
      </c>
      <c r="M1663" t="s">
        <v>29</v>
      </c>
      <c r="N1663" t="s">
        <v>30</v>
      </c>
      <c r="O1663" t="s">
        <v>29</v>
      </c>
      <c r="P1663" t="s">
        <v>30</v>
      </c>
      <c r="Q1663" t="s">
        <v>30</v>
      </c>
      <c r="R1663" t="s">
        <v>30</v>
      </c>
      <c r="S1663" t="s">
        <v>30</v>
      </c>
      <c r="T1663" t="s">
        <v>30</v>
      </c>
      <c r="U1663" t="s">
        <v>30</v>
      </c>
      <c r="V1663" t="s">
        <v>30</v>
      </c>
      <c r="W1663" t="s">
        <v>31</v>
      </c>
      <c r="X1663" t="s">
        <v>29</v>
      </c>
      <c r="Y1663" t="s">
        <v>29</v>
      </c>
      <c r="Z1663" t="s">
        <v>29</v>
      </c>
      <c r="AA1663" t="s">
        <v>29</v>
      </c>
      <c r="AB1663" t="s">
        <v>32</v>
      </c>
    </row>
    <row r="1664" spans="1:28" outlineLevel="1" x14ac:dyDescent="0.45">
      <c r="A1664">
        <v>2756609010</v>
      </c>
      <c r="B1664" s="1">
        <v>44334</v>
      </c>
      <c r="C1664" t="s">
        <v>1591</v>
      </c>
      <c r="D1664" t="s">
        <v>1592</v>
      </c>
      <c r="E1664" t="s">
        <v>625</v>
      </c>
      <c r="F1664" t="s">
        <v>5651</v>
      </c>
      <c r="G1664" t="s">
        <v>5757</v>
      </c>
      <c r="H1664" s="9">
        <v>70626</v>
      </c>
      <c r="J1664" t="s">
        <v>42</v>
      </c>
      <c r="K1664" t="s">
        <v>29</v>
      </c>
      <c r="L1664" t="s">
        <v>127</v>
      </c>
      <c r="M1664" t="s">
        <v>29</v>
      </c>
      <c r="N1664" t="s">
        <v>29</v>
      </c>
      <c r="O1664" t="s">
        <v>29</v>
      </c>
      <c r="P1664" t="s">
        <v>30</v>
      </c>
      <c r="Q1664" t="s">
        <v>29</v>
      </c>
      <c r="R1664" t="s">
        <v>30</v>
      </c>
      <c r="S1664" t="s">
        <v>30</v>
      </c>
      <c r="T1664" t="s">
        <v>30</v>
      </c>
      <c r="U1664" t="s">
        <v>30</v>
      </c>
      <c r="V1664" t="s">
        <v>30</v>
      </c>
      <c r="W1664" t="s">
        <v>60</v>
      </c>
      <c r="X1664" t="s">
        <v>29</v>
      </c>
      <c r="Y1664" t="s">
        <v>29</v>
      </c>
      <c r="Z1664" t="s">
        <v>30</v>
      </c>
      <c r="AA1664" t="s">
        <v>29</v>
      </c>
      <c r="AB1664" t="s">
        <v>32</v>
      </c>
    </row>
    <row r="1665" spans="1:28" outlineLevel="1" x14ac:dyDescent="0.45">
      <c r="A1665">
        <v>8921239008</v>
      </c>
      <c r="B1665" s="1">
        <v>44345</v>
      </c>
      <c r="C1665" t="s">
        <v>4847</v>
      </c>
      <c r="D1665" t="s">
        <v>4848</v>
      </c>
      <c r="E1665" t="s">
        <v>625</v>
      </c>
      <c r="F1665" t="s">
        <v>5651</v>
      </c>
      <c r="G1665" t="s">
        <v>5757</v>
      </c>
      <c r="H1665" s="9">
        <v>32738.21</v>
      </c>
      <c r="J1665" t="s">
        <v>42</v>
      </c>
      <c r="K1665" t="s">
        <v>30</v>
      </c>
      <c r="L1665" t="s">
        <v>127</v>
      </c>
      <c r="M1665" t="s">
        <v>29</v>
      </c>
      <c r="N1665" t="s">
        <v>29</v>
      </c>
      <c r="O1665" t="s">
        <v>29</v>
      </c>
      <c r="P1665" t="s">
        <v>30</v>
      </c>
      <c r="Q1665" t="s">
        <v>29</v>
      </c>
      <c r="R1665" t="s">
        <v>30</v>
      </c>
      <c r="S1665" t="s">
        <v>30</v>
      </c>
      <c r="T1665" t="s">
        <v>29</v>
      </c>
      <c r="U1665" t="s">
        <v>29</v>
      </c>
      <c r="V1665" t="s">
        <v>30</v>
      </c>
      <c r="W1665" t="s">
        <v>33</v>
      </c>
      <c r="X1665" t="s">
        <v>29</v>
      </c>
      <c r="Y1665" t="s">
        <v>29</v>
      </c>
      <c r="Z1665" t="s">
        <v>29</v>
      </c>
      <c r="AA1665" t="s">
        <v>29</v>
      </c>
      <c r="AB1665" t="s">
        <v>32</v>
      </c>
    </row>
    <row r="1666" spans="1:28" outlineLevel="1" x14ac:dyDescent="0.45">
      <c r="A1666">
        <v>2713579003</v>
      </c>
      <c r="B1666" s="1">
        <v>44334</v>
      </c>
      <c r="C1666" t="s">
        <v>1390</v>
      </c>
      <c r="D1666" t="s">
        <v>1391</v>
      </c>
      <c r="E1666" t="s">
        <v>625</v>
      </c>
      <c r="F1666" t="s">
        <v>5651</v>
      </c>
      <c r="G1666" t="s">
        <v>5757</v>
      </c>
      <c r="H1666" s="9">
        <v>24411</v>
      </c>
      <c r="J1666" t="s">
        <v>42</v>
      </c>
      <c r="K1666" t="s">
        <v>30</v>
      </c>
      <c r="L1666" t="s">
        <v>127</v>
      </c>
      <c r="M1666" t="s">
        <v>30</v>
      </c>
      <c r="N1666" t="s">
        <v>30</v>
      </c>
      <c r="O1666" t="s">
        <v>30</v>
      </c>
      <c r="P1666" t="s">
        <v>30</v>
      </c>
      <c r="Q1666" t="s">
        <v>30</v>
      </c>
      <c r="R1666" t="s">
        <v>30</v>
      </c>
      <c r="S1666" t="s">
        <v>30</v>
      </c>
      <c r="T1666" t="s">
        <v>30</v>
      </c>
      <c r="U1666" t="s">
        <v>30</v>
      </c>
      <c r="V1666" t="s">
        <v>30</v>
      </c>
      <c r="W1666" t="s">
        <v>31</v>
      </c>
      <c r="X1666" t="s">
        <v>29</v>
      </c>
      <c r="Y1666" t="s">
        <v>30</v>
      </c>
      <c r="Z1666" t="s">
        <v>29</v>
      </c>
      <c r="AA1666" t="s">
        <v>29</v>
      </c>
      <c r="AB1666" t="s">
        <v>100</v>
      </c>
    </row>
    <row r="1667" spans="1:28" outlineLevel="1" x14ac:dyDescent="0.45">
      <c r="A1667">
        <v>2217809001</v>
      </c>
      <c r="B1667" s="1">
        <v>44330</v>
      </c>
      <c r="C1667" t="s">
        <v>623</v>
      </c>
      <c r="D1667" t="s">
        <v>624</v>
      </c>
      <c r="E1667" t="s">
        <v>625</v>
      </c>
      <c r="F1667" t="s">
        <v>5651</v>
      </c>
      <c r="G1667" t="s">
        <v>5757</v>
      </c>
      <c r="H1667" s="9">
        <v>4311</v>
      </c>
      <c r="J1667" t="s">
        <v>42</v>
      </c>
      <c r="K1667" t="s">
        <v>30</v>
      </c>
      <c r="L1667" t="s">
        <v>127</v>
      </c>
      <c r="M1667" t="s">
        <v>29</v>
      </c>
      <c r="N1667" t="s">
        <v>29</v>
      </c>
      <c r="O1667" t="s">
        <v>29</v>
      </c>
      <c r="P1667" t="s">
        <v>29</v>
      </c>
      <c r="Q1667" t="s">
        <v>30</v>
      </c>
      <c r="R1667" t="s">
        <v>30</v>
      </c>
      <c r="S1667" t="s">
        <v>30</v>
      </c>
      <c r="T1667" t="s">
        <v>30</v>
      </c>
      <c r="U1667" t="s">
        <v>30</v>
      </c>
      <c r="V1667" t="s">
        <v>30</v>
      </c>
      <c r="W1667" t="s">
        <v>40</v>
      </c>
      <c r="X1667" t="s">
        <v>29</v>
      </c>
      <c r="Y1667" t="s">
        <v>29</v>
      </c>
      <c r="Z1667" t="s">
        <v>29</v>
      </c>
      <c r="AA1667" t="s">
        <v>30</v>
      </c>
      <c r="AB1667" t="s">
        <v>47</v>
      </c>
    </row>
    <row r="1668" spans="1:28" outlineLevel="1" x14ac:dyDescent="0.45">
      <c r="A1668">
        <v>3688069005</v>
      </c>
      <c r="B1668" s="1">
        <v>44335</v>
      </c>
      <c r="C1668" t="s">
        <v>1727</v>
      </c>
      <c r="D1668" t="s">
        <v>1728</v>
      </c>
      <c r="E1668" t="s">
        <v>1729</v>
      </c>
      <c r="F1668" t="s">
        <v>5651</v>
      </c>
      <c r="G1668" t="s">
        <v>5896</v>
      </c>
      <c r="H1668" s="9">
        <v>230000</v>
      </c>
      <c r="J1668" t="s">
        <v>42</v>
      </c>
      <c r="K1668" t="s">
        <v>29</v>
      </c>
      <c r="L1668" t="s">
        <v>127</v>
      </c>
      <c r="M1668" t="s">
        <v>29</v>
      </c>
      <c r="N1668" t="s">
        <v>29</v>
      </c>
      <c r="O1668" t="s">
        <v>29</v>
      </c>
      <c r="P1668" t="s">
        <v>30</v>
      </c>
      <c r="Q1668" t="s">
        <v>29</v>
      </c>
      <c r="R1668" t="s">
        <v>30</v>
      </c>
      <c r="S1668" t="s">
        <v>30</v>
      </c>
      <c r="T1668" t="s">
        <v>30</v>
      </c>
      <c r="U1668" t="s">
        <v>29</v>
      </c>
      <c r="V1668" t="s">
        <v>30</v>
      </c>
      <c r="W1668" t="s">
        <v>40</v>
      </c>
      <c r="X1668" t="s">
        <v>29</v>
      </c>
      <c r="Y1668" t="s">
        <v>29</v>
      </c>
      <c r="Z1668" t="s">
        <v>29</v>
      </c>
      <c r="AA1668" t="s">
        <v>30</v>
      </c>
      <c r="AB1668" t="s">
        <v>32</v>
      </c>
    </row>
    <row r="1669" spans="1:28" outlineLevel="1" x14ac:dyDescent="0.45">
      <c r="A1669">
        <v>4889829009</v>
      </c>
      <c r="B1669" s="1">
        <v>44336</v>
      </c>
      <c r="C1669" t="s">
        <v>1981</v>
      </c>
      <c r="D1669" t="s">
        <v>1982</v>
      </c>
      <c r="E1669" t="s">
        <v>547</v>
      </c>
      <c r="F1669" t="s">
        <v>5651</v>
      </c>
      <c r="G1669" t="s">
        <v>5829</v>
      </c>
      <c r="H1669" s="9">
        <v>127579</v>
      </c>
      <c r="J1669" t="s">
        <v>42</v>
      </c>
      <c r="K1669" t="s">
        <v>29</v>
      </c>
      <c r="L1669" t="s">
        <v>127</v>
      </c>
      <c r="M1669" t="s">
        <v>29</v>
      </c>
      <c r="N1669" t="s">
        <v>30</v>
      </c>
      <c r="O1669" t="s">
        <v>30</v>
      </c>
      <c r="P1669" t="s">
        <v>30</v>
      </c>
      <c r="Q1669" t="s">
        <v>30</v>
      </c>
      <c r="R1669" t="s">
        <v>30</v>
      </c>
      <c r="S1669" t="s">
        <v>30</v>
      </c>
      <c r="T1669" t="s">
        <v>30</v>
      </c>
      <c r="U1669" t="s">
        <v>30</v>
      </c>
      <c r="V1669" t="s">
        <v>30</v>
      </c>
      <c r="W1669" t="s">
        <v>270</v>
      </c>
      <c r="X1669" t="s">
        <v>29</v>
      </c>
      <c r="Y1669" t="s">
        <v>29</v>
      </c>
      <c r="Z1669" t="s">
        <v>29</v>
      </c>
      <c r="AA1669" t="s">
        <v>30</v>
      </c>
      <c r="AB1669" t="s">
        <v>257</v>
      </c>
    </row>
    <row r="1670" spans="1:28" outlineLevel="1" x14ac:dyDescent="0.45">
      <c r="A1670">
        <v>2374069008</v>
      </c>
      <c r="B1670" s="1">
        <v>44331</v>
      </c>
      <c r="C1670" t="s">
        <v>1055</v>
      </c>
      <c r="D1670" t="s">
        <v>1056</v>
      </c>
      <c r="E1670" t="s">
        <v>547</v>
      </c>
      <c r="F1670" t="s">
        <v>5651</v>
      </c>
      <c r="G1670" t="s">
        <v>5829</v>
      </c>
      <c r="H1670" s="9">
        <v>67423.86</v>
      </c>
      <c r="J1670" t="s">
        <v>42</v>
      </c>
      <c r="K1670" t="s">
        <v>29</v>
      </c>
      <c r="L1670" t="s">
        <v>127</v>
      </c>
      <c r="M1670" t="s">
        <v>29</v>
      </c>
      <c r="N1670" t="s">
        <v>29</v>
      </c>
      <c r="O1670" t="s">
        <v>29</v>
      </c>
      <c r="P1670" t="s">
        <v>29</v>
      </c>
      <c r="Q1670" t="s">
        <v>29</v>
      </c>
      <c r="R1670" t="s">
        <v>30</v>
      </c>
      <c r="S1670" t="s">
        <v>30</v>
      </c>
      <c r="T1670" t="s">
        <v>30</v>
      </c>
      <c r="U1670" t="s">
        <v>30</v>
      </c>
      <c r="V1670" t="s">
        <v>29</v>
      </c>
      <c r="W1670" t="s">
        <v>31</v>
      </c>
      <c r="X1670" t="s">
        <v>29</v>
      </c>
      <c r="Y1670" t="s">
        <v>29</v>
      </c>
      <c r="Z1670" t="s">
        <v>29</v>
      </c>
      <c r="AA1670" t="s">
        <v>30</v>
      </c>
      <c r="AB1670" t="s">
        <v>32</v>
      </c>
    </row>
    <row r="1671" spans="1:28" outlineLevel="1" x14ac:dyDescent="0.45">
      <c r="A1671">
        <v>7525108905</v>
      </c>
      <c r="B1671" s="1">
        <v>44323</v>
      </c>
      <c r="C1671" t="s">
        <v>2709</v>
      </c>
      <c r="D1671" t="s">
        <v>2710</v>
      </c>
      <c r="E1671" t="s">
        <v>547</v>
      </c>
      <c r="F1671" t="s">
        <v>5651</v>
      </c>
      <c r="G1671" t="s">
        <v>5829</v>
      </c>
      <c r="H1671" s="9">
        <v>39335</v>
      </c>
      <c r="J1671" t="s">
        <v>42</v>
      </c>
      <c r="K1671" t="s">
        <v>29</v>
      </c>
      <c r="L1671" t="s">
        <v>127</v>
      </c>
      <c r="M1671" t="s">
        <v>30</v>
      </c>
      <c r="N1671" t="s">
        <v>30</v>
      </c>
      <c r="O1671" t="s">
        <v>30</v>
      </c>
      <c r="P1671" t="s">
        <v>30</v>
      </c>
      <c r="Q1671" t="s">
        <v>30</v>
      </c>
      <c r="R1671" t="s">
        <v>30</v>
      </c>
      <c r="S1671" t="s">
        <v>30</v>
      </c>
      <c r="T1671" t="s">
        <v>30</v>
      </c>
      <c r="U1671" t="s">
        <v>30</v>
      </c>
      <c r="V1671" t="s">
        <v>30</v>
      </c>
      <c r="W1671" t="s">
        <v>31</v>
      </c>
      <c r="X1671" t="s">
        <v>29</v>
      </c>
      <c r="Y1671" t="s">
        <v>30</v>
      </c>
      <c r="Z1671" t="s">
        <v>29</v>
      </c>
      <c r="AA1671" t="s">
        <v>30</v>
      </c>
      <c r="AB1671" t="s">
        <v>47</v>
      </c>
    </row>
    <row r="1672" spans="1:28" outlineLevel="1" x14ac:dyDescent="0.45">
      <c r="A1672">
        <v>9962179004</v>
      </c>
      <c r="B1672" s="1">
        <v>44354</v>
      </c>
      <c r="C1672" t="s">
        <v>5616</v>
      </c>
      <c r="D1672" t="s">
        <v>2056</v>
      </c>
      <c r="E1672" t="s">
        <v>393</v>
      </c>
      <c r="F1672" t="s">
        <v>5651</v>
      </c>
      <c r="G1672" t="s">
        <v>5709</v>
      </c>
      <c r="H1672" s="9">
        <v>123112.21</v>
      </c>
      <c r="J1672" t="s">
        <v>28</v>
      </c>
      <c r="K1672" t="s">
        <v>29</v>
      </c>
      <c r="L1672" t="s">
        <v>155</v>
      </c>
      <c r="M1672" t="s">
        <v>29</v>
      </c>
      <c r="N1672" t="s">
        <v>30</v>
      </c>
      <c r="O1672" t="s">
        <v>29</v>
      </c>
      <c r="P1672" t="s">
        <v>30</v>
      </c>
      <c r="Q1672" t="s">
        <v>30</v>
      </c>
      <c r="R1672" t="s">
        <v>30</v>
      </c>
      <c r="S1672" t="s">
        <v>30</v>
      </c>
      <c r="T1672" t="s">
        <v>30</v>
      </c>
      <c r="U1672" t="s">
        <v>30</v>
      </c>
      <c r="V1672" t="s">
        <v>30</v>
      </c>
      <c r="W1672" t="s">
        <v>33</v>
      </c>
      <c r="X1672" t="s">
        <v>29</v>
      </c>
      <c r="Y1672" t="s">
        <v>29</v>
      </c>
      <c r="Z1672" t="s">
        <v>29</v>
      </c>
      <c r="AA1672" t="s">
        <v>29</v>
      </c>
      <c r="AB1672" t="s">
        <v>32</v>
      </c>
    </row>
    <row r="1673" spans="1:28" outlineLevel="1" x14ac:dyDescent="0.45">
      <c r="A1673">
        <v>1095659000</v>
      </c>
      <c r="B1673" s="1">
        <v>44329</v>
      </c>
      <c r="C1673" t="s">
        <v>391</v>
      </c>
      <c r="D1673" t="s">
        <v>392</v>
      </c>
      <c r="E1673" t="s">
        <v>393</v>
      </c>
      <c r="F1673" t="s">
        <v>5651</v>
      </c>
      <c r="G1673" t="s">
        <v>5709</v>
      </c>
      <c r="H1673" s="9">
        <v>103160.15</v>
      </c>
      <c r="J1673" t="s">
        <v>28</v>
      </c>
      <c r="K1673" t="s">
        <v>29</v>
      </c>
      <c r="L1673" t="s">
        <v>155</v>
      </c>
      <c r="M1673" t="s">
        <v>30</v>
      </c>
      <c r="N1673" t="s">
        <v>30</v>
      </c>
      <c r="O1673" t="s">
        <v>30</v>
      </c>
      <c r="P1673" t="s">
        <v>30</v>
      </c>
      <c r="Q1673" t="s">
        <v>30</v>
      </c>
      <c r="R1673" t="s">
        <v>30</v>
      </c>
      <c r="S1673" t="s">
        <v>30</v>
      </c>
      <c r="T1673" t="s">
        <v>30</v>
      </c>
      <c r="U1673" t="s">
        <v>30</v>
      </c>
      <c r="V1673" t="s">
        <v>30</v>
      </c>
      <c r="W1673" t="s">
        <v>31</v>
      </c>
      <c r="X1673" t="s">
        <v>29</v>
      </c>
      <c r="Y1673" t="s">
        <v>29</v>
      </c>
      <c r="Z1673" t="s">
        <v>29</v>
      </c>
      <c r="AA1673" t="s">
        <v>30</v>
      </c>
      <c r="AB1673" t="s">
        <v>130</v>
      </c>
    </row>
    <row r="1674" spans="1:28" outlineLevel="1" x14ac:dyDescent="0.45">
      <c r="A1674">
        <v>7546159000</v>
      </c>
      <c r="B1674" s="1">
        <v>44341</v>
      </c>
      <c r="C1674" t="s">
        <v>2959</v>
      </c>
      <c r="D1674" t="s">
        <v>2960</v>
      </c>
      <c r="E1674" t="s">
        <v>496</v>
      </c>
      <c r="F1674" t="s">
        <v>5651</v>
      </c>
      <c r="G1674" t="s">
        <v>5889</v>
      </c>
      <c r="H1674" s="9">
        <v>1098141.05</v>
      </c>
      <c r="J1674" t="s">
        <v>28</v>
      </c>
      <c r="K1674" t="s">
        <v>29</v>
      </c>
      <c r="L1674" t="s">
        <v>155</v>
      </c>
      <c r="M1674" t="s">
        <v>30</v>
      </c>
      <c r="N1674" t="s">
        <v>30</v>
      </c>
      <c r="O1674" t="s">
        <v>30</v>
      </c>
      <c r="P1674" t="s">
        <v>30</v>
      </c>
      <c r="Q1674" t="s">
        <v>30</v>
      </c>
      <c r="R1674" t="s">
        <v>30</v>
      </c>
      <c r="S1674" t="s">
        <v>30</v>
      </c>
      <c r="T1674" t="s">
        <v>30</v>
      </c>
      <c r="U1674" t="s">
        <v>30</v>
      </c>
      <c r="V1674" t="s">
        <v>30</v>
      </c>
      <c r="W1674" t="s">
        <v>40</v>
      </c>
      <c r="X1674" t="s">
        <v>29</v>
      </c>
      <c r="Y1674" t="s">
        <v>30</v>
      </c>
      <c r="Z1674" t="s">
        <v>29</v>
      </c>
      <c r="AA1674" t="s">
        <v>29</v>
      </c>
      <c r="AB1674" t="s">
        <v>32</v>
      </c>
    </row>
    <row r="1675" spans="1:28" outlineLevel="1" x14ac:dyDescent="0.45">
      <c r="A1675">
        <v>7229389006</v>
      </c>
      <c r="B1675" s="1">
        <v>44339</v>
      </c>
      <c r="C1675" t="s">
        <v>2480</v>
      </c>
      <c r="D1675" t="s">
        <v>2481</v>
      </c>
      <c r="E1675" t="s">
        <v>496</v>
      </c>
      <c r="F1675" t="s">
        <v>5651</v>
      </c>
      <c r="G1675" t="s">
        <v>5889</v>
      </c>
      <c r="H1675" s="9">
        <v>492907.31</v>
      </c>
      <c r="J1675" t="s">
        <v>28</v>
      </c>
      <c r="K1675" t="s">
        <v>29</v>
      </c>
      <c r="L1675" t="s">
        <v>155</v>
      </c>
      <c r="M1675" t="s">
        <v>30</v>
      </c>
      <c r="N1675" t="s">
        <v>30</v>
      </c>
      <c r="O1675" t="s">
        <v>30</v>
      </c>
      <c r="P1675" t="s">
        <v>30</v>
      </c>
      <c r="Q1675" t="s">
        <v>30</v>
      </c>
      <c r="R1675" t="s">
        <v>30</v>
      </c>
      <c r="S1675" t="s">
        <v>30</v>
      </c>
      <c r="T1675" t="s">
        <v>30</v>
      </c>
      <c r="U1675" t="s">
        <v>30</v>
      </c>
      <c r="V1675" t="s">
        <v>30</v>
      </c>
      <c r="W1675" t="s">
        <v>31</v>
      </c>
      <c r="X1675" t="s">
        <v>29</v>
      </c>
      <c r="Y1675" t="s">
        <v>30</v>
      </c>
      <c r="Z1675" t="s">
        <v>29</v>
      </c>
      <c r="AA1675" t="s">
        <v>29</v>
      </c>
      <c r="AB1675" t="s">
        <v>32</v>
      </c>
    </row>
    <row r="1676" spans="1:28" outlineLevel="1" x14ac:dyDescent="0.45">
      <c r="A1676">
        <v>8614009009</v>
      </c>
      <c r="B1676" s="1">
        <v>44343</v>
      </c>
      <c r="C1676" t="s">
        <v>4322</v>
      </c>
      <c r="D1676" t="s">
        <v>4323</v>
      </c>
      <c r="E1676" t="s">
        <v>496</v>
      </c>
      <c r="F1676" t="s">
        <v>5651</v>
      </c>
      <c r="G1676" t="s">
        <v>5889</v>
      </c>
      <c r="H1676" s="9">
        <v>282988</v>
      </c>
      <c r="J1676" t="s">
        <v>28</v>
      </c>
      <c r="K1676" t="s">
        <v>29</v>
      </c>
      <c r="L1676" t="s">
        <v>155</v>
      </c>
      <c r="M1676" t="s">
        <v>30</v>
      </c>
      <c r="N1676" t="s">
        <v>29</v>
      </c>
      <c r="O1676" t="s">
        <v>30</v>
      </c>
      <c r="P1676" t="s">
        <v>30</v>
      </c>
      <c r="Q1676" t="s">
        <v>30</v>
      </c>
      <c r="R1676" t="s">
        <v>30</v>
      </c>
      <c r="S1676" t="s">
        <v>30</v>
      </c>
      <c r="T1676" t="s">
        <v>30</v>
      </c>
      <c r="U1676" t="s">
        <v>30</v>
      </c>
      <c r="V1676" t="s">
        <v>30</v>
      </c>
      <c r="W1676" t="s">
        <v>49</v>
      </c>
      <c r="X1676" t="s">
        <v>29</v>
      </c>
      <c r="Y1676" t="s">
        <v>30</v>
      </c>
      <c r="Z1676" t="s">
        <v>29</v>
      </c>
      <c r="AA1676" t="s">
        <v>29</v>
      </c>
      <c r="AB1676" t="s">
        <v>32</v>
      </c>
    </row>
    <row r="1677" spans="1:28" outlineLevel="1" x14ac:dyDescent="0.45">
      <c r="A1677">
        <v>7520528903</v>
      </c>
      <c r="B1677" s="1">
        <v>44323</v>
      </c>
      <c r="C1677" t="s">
        <v>2658</v>
      </c>
      <c r="D1677" t="s">
        <v>2659</v>
      </c>
      <c r="E1677" t="s">
        <v>496</v>
      </c>
      <c r="F1677" t="s">
        <v>5651</v>
      </c>
      <c r="G1677" t="s">
        <v>5889</v>
      </c>
      <c r="H1677" s="9">
        <v>186056.5</v>
      </c>
      <c r="J1677" t="s">
        <v>28</v>
      </c>
      <c r="K1677" t="s">
        <v>29</v>
      </c>
      <c r="L1677" t="s">
        <v>155</v>
      </c>
      <c r="M1677" t="s">
        <v>29</v>
      </c>
      <c r="N1677" t="s">
        <v>30</v>
      </c>
      <c r="O1677" t="s">
        <v>30</v>
      </c>
      <c r="P1677" t="s">
        <v>30</v>
      </c>
      <c r="Q1677" t="s">
        <v>30</v>
      </c>
      <c r="R1677" t="s">
        <v>30</v>
      </c>
      <c r="S1677" t="s">
        <v>30</v>
      </c>
      <c r="T1677" t="s">
        <v>30</v>
      </c>
      <c r="U1677" t="s">
        <v>30</v>
      </c>
      <c r="V1677" t="s">
        <v>30</v>
      </c>
      <c r="W1677" t="s">
        <v>40</v>
      </c>
      <c r="X1677" t="s">
        <v>29</v>
      </c>
      <c r="Y1677" t="s">
        <v>30</v>
      </c>
      <c r="Z1677" t="s">
        <v>29</v>
      </c>
      <c r="AA1677" t="s">
        <v>29</v>
      </c>
      <c r="AB1677" t="s">
        <v>47</v>
      </c>
    </row>
    <row r="1678" spans="1:28" outlineLevel="1" x14ac:dyDescent="0.45">
      <c r="A1678">
        <v>7517068906</v>
      </c>
      <c r="B1678" s="1">
        <v>44323</v>
      </c>
      <c r="C1678" t="s">
        <v>2626</v>
      </c>
      <c r="D1678" t="s">
        <v>2627</v>
      </c>
      <c r="E1678" t="s">
        <v>496</v>
      </c>
      <c r="F1678" t="s">
        <v>5651</v>
      </c>
      <c r="G1678" t="s">
        <v>5889</v>
      </c>
      <c r="H1678" s="9">
        <v>181108.27</v>
      </c>
      <c r="J1678" t="s">
        <v>28</v>
      </c>
      <c r="K1678" t="s">
        <v>29</v>
      </c>
      <c r="L1678" t="s">
        <v>155</v>
      </c>
      <c r="M1678" t="s">
        <v>30</v>
      </c>
      <c r="N1678" t="s">
        <v>30</v>
      </c>
      <c r="O1678" t="s">
        <v>29</v>
      </c>
      <c r="P1678" t="s">
        <v>30</v>
      </c>
      <c r="Q1678" t="s">
        <v>30</v>
      </c>
      <c r="R1678" t="s">
        <v>30</v>
      </c>
      <c r="S1678" t="s">
        <v>30</v>
      </c>
      <c r="T1678" t="s">
        <v>30</v>
      </c>
      <c r="U1678" t="s">
        <v>30</v>
      </c>
      <c r="V1678" t="s">
        <v>30</v>
      </c>
      <c r="W1678" t="s">
        <v>40</v>
      </c>
      <c r="X1678" t="s">
        <v>29</v>
      </c>
      <c r="Y1678" t="s">
        <v>29</v>
      </c>
      <c r="Z1678" t="s">
        <v>30</v>
      </c>
      <c r="AA1678" t="s">
        <v>29</v>
      </c>
      <c r="AB1678" t="s">
        <v>69</v>
      </c>
    </row>
    <row r="1679" spans="1:28" outlineLevel="1" x14ac:dyDescent="0.45">
      <c r="A1679">
        <v>9888729004</v>
      </c>
      <c r="B1679" s="1">
        <v>44351</v>
      </c>
      <c r="C1679" t="s">
        <v>5287</v>
      </c>
      <c r="D1679" t="s">
        <v>5288</v>
      </c>
      <c r="E1679" t="s">
        <v>496</v>
      </c>
      <c r="F1679" t="s">
        <v>5651</v>
      </c>
      <c r="G1679" t="s">
        <v>5889</v>
      </c>
      <c r="H1679" s="9">
        <v>177120</v>
      </c>
      <c r="I1679" t="s">
        <v>477</v>
      </c>
      <c r="J1679" t="s">
        <v>28</v>
      </c>
      <c r="K1679" t="s">
        <v>29</v>
      </c>
      <c r="L1679" t="s">
        <v>155</v>
      </c>
      <c r="M1679" t="s">
        <v>29</v>
      </c>
      <c r="N1679" t="s">
        <v>30</v>
      </c>
      <c r="O1679" t="s">
        <v>30</v>
      </c>
      <c r="P1679" t="s">
        <v>30</v>
      </c>
      <c r="Q1679" t="s">
        <v>30</v>
      </c>
      <c r="R1679" t="s">
        <v>30</v>
      </c>
      <c r="S1679" t="s">
        <v>30</v>
      </c>
      <c r="T1679" t="s">
        <v>30</v>
      </c>
      <c r="U1679" t="s">
        <v>30</v>
      </c>
      <c r="V1679" t="s">
        <v>30</v>
      </c>
      <c r="W1679" t="s">
        <v>31</v>
      </c>
      <c r="X1679" t="s">
        <v>29</v>
      </c>
      <c r="Y1679" t="s">
        <v>29</v>
      </c>
      <c r="Z1679" t="s">
        <v>29</v>
      </c>
      <c r="AA1679" t="s">
        <v>29</v>
      </c>
      <c r="AB1679" t="s">
        <v>45</v>
      </c>
    </row>
    <row r="1680" spans="1:28" outlineLevel="1" x14ac:dyDescent="0.45">
      <c r="A1680">
        <v>8883229003</v>
      </c>
      <c r="B1680" s="1">
        <v>44345</v>
      </c>
      <c r="C1680" t="s">
        <v>4703</v>
      </c>
      <c r="D1680" t="s">
        <v>4704</v>
      </c>
      <c r="E1680" t="s">
        <v>496</v>
      </c>
      <c r="F1680" t="s">
        <v>5651</v>
      </c>
      <c r="G1680" t="s">
        <v>5729</v>
      </c>
      <c r="H1680" s="9">
        <v>165726.46</v>
      </c>
      <c r="J1680" t="s">
        <v>28</v>
      </c>
      <c r="K1680" t="s">
        <v>29</v>
      </c>
      <c r="L1680" t="s">
        <v>155</v>
      </c>
      <c r="M1680" t="s">
        <v>29</v>
      </c>
      <c r="N1680" t="s">
        <v>29</v>
      </c>
      <c r="O1680" t="s">
        <v>29</v>
      </c>
      <c r="P1680" t="s">
        <v>30</v>
      </c>
      <c r="Q1680" t="s">
        <v>30</v>
      </c>
      <c r="R1680" t="s">
        <v>30</v>
      </c>
      <c r="S1680" t="s">
        <v>30</v>
      </c>
      <c r="T1680" t="s">
        <v>30</v>
      </c>
      <c r="U1680" t="s">
        <v>30</v>
      </c>
      <c r="V1680" t="s">
        <v>30</v>
      </c>
      <c r="W1680" t="s">
        <v>40</v>
      </c>
      <c r="X1680" t="s">
        <v>29</v>
      </c>
      <c r="Y1680" t="s">
        <v>29</v>
      </c>
      <c r="Z1680" t="s">
        <v>29</v>
      </c>
      <c r="AA1680" t="s">
        <v>29</v>
      </c>
      <c r="AB1680" t="s">
        <v>46</v>
      </c>
    </row>
    <row r="1681" spans="1:28" outlineLevel="1" x14ac:dyDescent="0.45">
      <c r="A1681">
        <v>8869069007</v>
      </c>
      <c r="B1681" s="1">
        <v>44345</v>
      </c>
      <c r="C1681" t="s">
        <v>4619</v>
      </c>
      <c r="D1681" t="s">
        <v>4620</v>
      </c>
      <c r="E1681" t="s">
        <v>496</v>
      </c>
      <c r="F1681" t="s">
        <v>5651</v>
      </c>
      <c r="G1681" t="s">
        <v>5889</v>
      </c>
      <c r="H1681" s="9">
        <v>159755</v>
      </c>
      <c r="J1681" t="s">
        <v>28</v>
      </c>
      <c r="K1681" t="s">
        <v>29</v>
      </c>
      <c r="L1681" t="s">
        <v>155</v>
      </c>
      <c r="M1681" t="s">
        <v>29</v>
      </c>
      <c r="N1681" t="s">
        <v>30</v>
      </c>
      <c r="O1681" t="s">
        <v>30</v>
      </c>
      <c r="P1681" t="s">
        <v>30</v>
      </c>
      <c r="Q1681" t="s">
        <v>30</v>
      </c>
      <c r="R1681" t="s">
        <v>30</v>
      </c>
      <c r="S1681" t="s">
        <v>30</v>
      </c>
      <c r="T1681" t="s">
        <v>30</v>
      </c>
      <c r="U1681" t="s">
        <v>30</v>
      </c>
      <c r="V1681" t="s">
        <v>30</v>
      </c>
      <c r="W1681" t="s">
        <v>31</v>
      </c>
      <c r="X1681" t="s">
        <v>29</v>
      </c>
      <c r="Y1681" t="s">
        <v>29</v>
      </c>
      <c r="Z1681" t="s">
        <v>29</v>
      </c>
      <c r="AA1681" t="s">
        <v>29</v>
      </c>
      <c r="AB1681" t="s">
        <v>32</v>
      </c>
    </row>
    <row r="1682" spans="1:28" outlineLevel="1" x14ac:dyDescent="0.45">
      <c r="A1682">
        <v>9992809004</v>
      </c>
      <c r="B1682" s="1">
        <v>44358</v>
      </c>
      <c r="C1682" t="s">
        <v>5626</v>
      </c>
      <c r="D1682" t="s">
        <v>5627</v>
      </c>
      <c r="E1682" t="s">
        <v>496</v>
      </c>
      <c r="F1682" t="s">
        <v>5651</v>
      </c>
      <c r="G1682" t="s">
        <v>5889</v>
      </c>
      <c r="H1682" s="9">
        <v>95458.25</v>
      </c>
      <c r="J1682" t="s">
        <v>28</v>
      </c>
      <c r="K1682" t="s">
        <v>29</v>
      </c>
      <c r="L1682" t="s">
        <v>155</v>
      </c>
      <c r="M1682" t="s">
        <v>29</v>
      </c>
      <c r="N1682" t="s">
        <v>29</v>
      </c>
      <c r="O1682" t="s">
        <v>29</v>
      </c>
      <c r="P1682" t="s">
        <v>30</v>
      </c>
      <c r="Q1682" t="s">
        <v>30</v>
      </c>
      <c r="R1682" t="s">
        <v>30</v>
      </c>
      <c r="S1682" t="s">
        <v>30</v>
      </c>
      <c r="T1682" t="s">
        <v>30</v>
      </c>
      <c r="U1682" t="s">
        <v>30</v>
      </c>
      <c r="V1682" t="s">
        <v>30</v>
      </c>
      <c r="W1682" t="s">
        <v>31</v>
      </c>
      <c r="X1682" t="s">
        <v>29</v>
      </c>
      <c r="Y1682" t="s">
        <v>29</v>
      </c>
      <c r="Z1682" t="s">
        <v>29</v>
      </c>
      <c r="AA1682" t="s">
        <v>29</v>
      </c>
      <c r="AB1682" t="s">
        <v>32</v>
      </c>
    </row>
    <row r="1683" spans="1:28" outlineLevel="1" x14ac:dyDescent="0.45">
      <c r="A1683">
        <v>7519079005</v>
      </c>
      <c r="B1683" s="1">
        <v>44341</v>
      </c>
      <c r="C1683" t="s">
        <v>2646</v>
      </c>
      <c r="D1683" t="s">
        <v>2647</v>
      </c>
      <c r="E1683" t="s">
        <v>496</v>
      </c>
      <c r="F1683" t="s">
        <v>5651</v>
      </c>
      <c r="G1683" t="s">
        <v>5889</v>
      </c>
      <c r="H1683" s="9">
        <v>89375.55</v>
      </c>
      <c r="J1683" t="s">
        <v>28</v>
      </c>
      <c r="K1683" t="s">
        <v>29</v>
      </c>
      <c r="L1683" t="s">
        <v>155</v>
      </c>
      <c r="M1683" t="s">
        <v>29</v>
      </c>
      <c r="N1683" t="s">
        <v>30</v>
      </c>
      <c r="O1683" t="s">
        <v>29</v>
      </c>
      <c r="P1683" t="s">
        <v>30</v>
      </c>
      <c r="Q1683" t="s">
        <v>30</v>
      </c>
      <c r="R1683" t="s">
        <v>30</v>
      </c>
      <c r="S1683" t="s">
        <v>30</v>
      </c>
      <c r="T1683" t="s">
        <v>30</v>
      </c>
      <c r="U1683" t="s">
        <v>30</v>
      </c>
      <c r="V1683" t="s">
        <v>30</v>
      </c>
      <c r="W1683" t="s">
        <v>40</v>
      </c>
      <c r="X1683" t="s">
        <v>29</v>
      </c>
      <c r="Y1683" t="s">
        <v>30</v>
      </c>
      <c r="Z1683" t="s">
        <v>29</v>
      </c>
      <c r="AA1683" t="s">
        <v>29</v>
      </c>
      <c r="AB1683" t="s">
        <v>32</v>
      </c>
    </row>
    <row r="1684" spans="1:28" outlineLevel="1" x14ac:dyDescent="0.45">
      <c r="A1684">
        <v>9877199005</v>
      </c>
      <c r="B1684" s="1">
        <v>44351</v>
      </c>
      <c r="C1684" t="s">
        <v>5223</v>
      </c>
      <c r="D1684" t="s">
        <v>5224</v>
      </c>
      <c r="E1684" t="s">
        <v>496</v>
      </c>
      <c r="F1684" t="s">
        <v>5651</v>
      </c>
      <c r="G1684" t="s">
        <v>5729</v>
      </c>
      <c r="H1684" s="9">
        <v>82314.850000000006</v>
      </c>
      <c r="J1684" t="s">
        <v>28</v>
      </c>
      <c r="K1684" t="s">
        <v>29</v>
      </c>
      <c r="L1684" t="s">
        <v>155</v>
      </c>
      <c r="M1684" t="s">
        <v>29</v>
      </c>
      <c r="N1684" t="s">
        <v>29</v>
      </c>
      <c r="O1684" t="s">
        <v>29</v>
      </c>
      <c r="P1684" t="s">
        <v>30</v>
      </c>
      <c r="Q1684" t="s">
        <v>30</v>
      </c>
      <c r="R1684" t="s">
        <v>30</v>
      </c>
      <c r="S1684" t="s">
        <v>29</v>
      </c>
      <c r="T1684" t="s">
        <v>30</v>
      </c>
      <c r="U1684" t="s">
        <v>30</v>
      </c>
      <c r="V1684" t="s">
        <v>30</v>
      </c>
      <c r="W1684" t="s">
        <v>40</v>
      </c>
      <c r="X1684" t="s">
        <v>29</v>
      </c>
      <c r="Y1684" t="s">
        <v>29</v>
      </c>
      <c r="Z1684" t="s">
        <v>29</v>
      </c>
      <c r="AA1684" t="s">
        <v>29</v>
      </c>
      <c r="AB1684" t="s">
        <v>32</v>
      </c>
    </row>
    <row r="1685" spans="1:28" outlineLevel="1" x14ac:dyDescent="0.45">
      <c r="A1685">
        <v>8902949003</v>
      </c>
      <c r="B1685" s="1">
        <v>44345</v>
      </c>
      <c r="C1685" t="s">
        <v>4776</v>
      </c>
      <c r="D1685" t="s">
        <v>4777</v>
      </c>
      <c r="E1685" t="s">
        <v>496</v>
      </c>
      <c r="F1685" t="s">
        <v>5651</v>
      </c>
      <c r="G1685" t="s">
        <v>5889</v>
      </c>
      <c r="H1685" s="9">
        <v>44841</v>
      </c>
      <c r="I1685" t="s">
        <v>209</v>
      </c>
      <c r="J1685" t="s">
        <v>28</v>
      </c>
      <c r="K1685" t="s">
        <v>29</v>
      </c>
      <c r="L1685" t="s">
        <v>155</v>
      </c>
      <c r="M1685" t="s">
        <v>29</v>
      </c>
      <c r="N1685" t="s">
        <v>29</v>
      </c>
      <c r="O1685" t="s">
        <v>29</v>
      </c>
      <c r="P1685" t="s">
        <v>30</v>
      </c>
      <c r="Q1685" t="s">
        <v>30</v>
      </c>
      <c r="R1685" t="s">
        <v>30</v>
      </c>
      <c r="S1685" t="s">
        <v>30</v>
      </c>
      <c r="T1685" t="s">
        <v>30</v>
      </c>
      <c r="U1685" t="s">
        <v>30</v>
      </c>
      <c r="V1685" t="s">
        <v>30</v>
      </c>
      <c r="W1685" t="s">
        <v>40</v>
      </c>
      <c r="X1685" t="s">
        <v>29</v>
      </c>
      <c r="Y1685" t="s">
        <v>29</v>
      </c>
      <c r="Z1685" t="s">
        <v>29</v>
      </c>
      <c r="AA1685" t="s">
        <v>29</v>
      </c>
      <c r="AB1685" t="s">
        <v>32</v>
      </c>
    </row>
    <row r="1686" spans="1:28" outlineLevel="1" x14ac:dyDescent="0.45">
      <c r="A1686">
        <v>8619139001</v>
      </c>
      <c r="B1686" s="1">
        <v>44343</v>
      </c>
      <c r="C1686" t="s">
        <v>4349</v>
      </c>
      <c r="D1686" t="s">
        <v>4350</v>
      </c>
      <c r="E1686" t="s">
        <v>496</v>
      </c>
      <c r="F1686" t="s">
        <v>5651</v>
      </c>
      <c r="G1686" t="s">
        <v>5889</v>
      </c>
      <c r="H1686" s="9">
        <v>43592.55</v>
      </c>
      <c r="I1686" t="s">
        <v>128</v>
      </c>
      <c r="J1686" t="s">
        <v>28</v>
      </c>
      <c r="K1686" t="s">
        <v>29</v>
      </c>
      <c r="L1686" t="s">
        <v>155</v>
      </c>
      <c r="M1686" t="s">
        <v>29</v>
      </c>
      <c r="N1686" t="s">
        <v>30</v>
      </c>
      <c r="O1686" t="s">
        <v>30</v>
      </c>
      <c r="P1686" t="s">
        <v>30</v>
      </c>
      <c r="Q1686" t="s">
        <v>30</v>
      </c>
      <c r="R1686" t="s">
        <v>30</v>
      </c>
      <c r="S1686" t="s">
        <v>30</v>
      </c>
      <c r="T1686" t="s">
        <v>30</v>
      </c>
      <c r="U1686" t="s">
        <v>30</v>
      </c>
      <c r="V1686" t="s">
        <v>30</v>
      </c>
      <c r="W1686" t="s">
        <v>33</v>
      </c>
      <c r="X1686" t="s">
        <v>29</v>
      </c>
      <c r="Y1686" t="s">
        <v>29</v>
      </c>
      <c r="Z1686" t="s">
        <v>29</v>
      </c>
      <c r="AA1686" t="s">
        <v>30</v>
      </c>
      <c r="AB1686" t="s">
        <v>32</v>
      </c>
    </row>
    <row r="1687" spans="1:28" outlineLevel="1" x14ac:dyDescent="0.45">
      <c r="A1687">
        <v>7597028904</v>
      </c>
      <c r="B1687" s="1">
        <v>44323</v>
      </c>
      <c r="C1687" t="s">
        <v>3382</v>
      </c>
      <c r="D1687" t="s">
        <v>3383</v>
      </c>
      <c r="E1687" t="s">
        <v>496</v>
      </c>
      <c r="F1687" t="s">
        <v>5651</v>
      </c>
      <c r="G1687" t="s">
        <v>5889</v>
      </c>
      <c r="H1687" s="9">
        <v>43453.59</v>
      </c>
      <c r="J1687" t="s">
        <v>28</v>
      </c>
      <c r="K1687" t="s">
        <v>29</v>
      </c>
      <c r="L1687" t="s">
        <v>155</v>
      </c>
      <c r="M1687" t="s">
        <v>29</v>
      </c>
      <c r="N1687" t="s">
        <v>29</v>
      </c>
      <c r="O1687" t="s">
        <v>29</v>
      </c>
      <c r="P1687" t="s">
        <v>30</v>
      </c>
      <c r="Q1687" t="s">
        <v>29</v>
      </c>
      <c r="R1687" t="s">
        <v>29</v>
      </c>
      <c r="S1687" t="s">
        <v>30</v>
      </c>
      <c r="T1687" t="s">
        <v>30</v>
      </c>
      <c r="U1687" t="s">
        <v>29</v>
      </c>
      <c r="V1687" t="s">
        <v>30</v>
      </c>
      <c r="W1687" t="s">
        <v>40</v>
      </c>
      <c r="X1687" t="s">
        <v>29</v>
      </c>
      <c r="Y1687" t="s">
        <v>29</v>
      </c>
      <c r="Z1687" t="s">
        <v>29</v>
      </c>
      <c r="AA1687" t="s">
        <v>30</v>
      </c>
      <c r="AB1687" t="s">
        <v>32</v>
      </c>
    </row>
    <row r="1688" spans="1:28" outlineLevel="1" x14ac:dyDescent="0.45">
      <c r="A1688">
        <v>8907129003</v>
      </c>
      <c r="B1688" s="1">
        <v>44345</v>
      </c>
      <c r="C1688" t="s">
        <v>4796</v>
      </c>
      <c r="D1688" t="s">
        <v>4797</v>
      </c>
      <c r="E1688" t="s">
        <v>496</v>
      </c>
      <c r="F1688" t="s">
        <v>5651</v>
      </c>
      <c r="G1688" t="s">
        <v>5729</v>
      </c>
      <c r="H1688" s="9">
        <v>29330</v>
      </c>
      <c r="J1688" t="s">
        <v>28</v>
      </c>
      <c r="K1688" t="s">
        <v>29</v>
      </c>
      <c r="L1688" t="s">
        <v>155</v>
      </c>
      <c r="M1688" t="s">
        <v>29</v>
      </c>
      <c r="N1688" t="s">
        <v>29</v>
      </c>
      <c r="O1688" t="s">
        <v>30</v>
      </c>
      <c r="P1688" t="s">
        <v>30</v>
      </c>
      <c r="Q1688" t="s">
        <v>29</v>
      </c>
      <c r="R1688" t="s">
        <v>30</v>
      </c>
      <c r="S1688" t="s">
        <v>29</v>
      </c>
      <c r="T1688" t="s">
        <v>30</v>
      </c>
      <c r="U1688" t="s">
        <v>29</v>
      </c>
      <c r="V1688" t="s">
        <v>29</v>
      </c>
      <c r="W1688" t="s">
        <v>31</v>
      </c>
      <c r="X1688" t="s">
        <v>29</v>
      </c>
      <c r="Y1688" t="s">
        <v>29</v>
      </c>
      <c r="Z1688" t="s">
        <v>29</v>
      </c>
      <c r="AA1688" t="s">
        <v>29</v>
      </c>
      <c r="AB1688" t="s">
        <v>32</v>
      </c>
    </row>
    <row r="1689" spans="1:28" outlineLevel="1" x14ac:dyDescent="0.45">
      <c r="A1689">
        <v>8980569002</v>
      </c>
      <c r="B1689" s="1">
        <v>44345</v>
      </c>
      <c r="C1689" t="s">
        <v>5138</v>
      </c>
      <c r="D1689" t="s">
        <v>5139</v>
      </c>
      <c r="E1689" t="s">
        <v>496</v>
      </c>
      <c r="F1689" t="s">
        <v>5651</v>
      </c>
      <c r="G1689" t="s">
        <v>5729</v>
      </c>
      <c r="H1689" s="9">
        <v>28794.59</v>
      </c>
      <c r="J1689" t="s">
        <v>28</v>
      </c>
      <c r="K1689" t="s">
        <v>29</v>
      </c>
      <c r="L1689" t="s">
        <v>155</v>
      </c>
      <c r="M1689" t="s">
        <v>29</v>
      </c>
      <c r="N1689" t="s">
        <v>29</v>
      </c>
      <c r="O1689" t="s">
        <v>30</v>
      </c>
      <c r="P1689" t="s">
        <v>30</v>
      </c>
      <c r="Q1689" t="s">
        <v>30</v>
      </c>
      <c r="R1689" t="s">
        <v>30</v>
      </c>
      <c r="S1689" t="s">
        <v>30</v>
      </c>
      <c r="T1689" t="s">
        <v>30</v>
      </c>
      <c r="U1689" t="s">
        <v>30</v>
      </c>
      <c r="V1689" t="s">
        <v>30</v>
      </c>
      <c r="W1689" t="s">
        <v>31</v>
      </c>
      <c r="X1689" t="s">
        <v>29</v>
      </c>
      <c r="Y1689" t="s">
        <v>29</v>
      </c>
      <c r="Z1689" t="s">
        <v>29</v>
      </c>
      <c r="AA1689" t="s">
        <v>29</v>
      </c>
      <c r="AB1689" t="s">
        <v>32</v>
      </c>
    </row>
    <row r="1690" spans="1:28" outlineLevel="1" x14ac:dyDescent="0.45">
      <c r="A1690">
        <v>2764909006</v>
      </c>
      <c r="B1690" s="1">
        <v>44334</v>
      </c>
      <c r="C1690" t="s">
        <v>1631</v>
      </c>
      <c r="D1690" t="s">
        <v>1632</v>
      </c>
      <c r="E1690" t="s">
        <v>496</v>
      </c>
      <c r="F1690" t="s">
        <v>5651</v>
      </c>
      <c r="G1690" t="s">
        <v>5889</v>
      </c>
      <c r="H1690" s="9">
        <v>25763</v>
      </c>
      <c r="J1690" t="s">
        <v>28</v>
      </c>
      <c r="K1690" t="s">
        <v>29</v>
      </c>
      <c r="L1690" t="s">
        <v>155</v>
      </c>
      <c r="M1690" t="s">
        <v>30</v>
      </c>
      <c r="N1690" t="s">
        <v>30</v>
      </c>
      <c r="O1690" t="s">
        <v>30</v>
      </c>
      <c r="P1690" t="s">
        <v>30</v>
      </c>
      <c r="Q1690" t="s">
        <v>30</v>
      </c>
      <c r="R1690" t="s">
        <v>30</v>
      </c>
      <c r="S1690" t="s">
        <v>30</v>
      </c>
      <c r="T1690" t="s">
        <v>30</v>
      </c>
      <c r="U1690" t="s">
        <v>30</v>
      </c>
      <c r="V1690" t="s">
        <v>30</v>
      </c>
      <c r="W1690" t="s">
        <v>40</v>
      </c>
      <c r="X1690" t="s">
        <v>29</v>
      </c>
      <c r="Y1690" t="s">
        <v>30</v>
      </c>
      <c r="Z1690" t="s">
        <v>29</v>
      </c>
      <c r="AA1690" t="s">
        <v>29</v>
      </c>
      <c r="AB1690" t="s">
        <v>32</v>
      </c>
    </row>
    <row r="1691" spans="1:28" outlineLevel="1" x14ac:dyDescent="0.45">
      <c r="A1691">
        <v>7574508903</v>
      </c>
      <c r="B1691" s="1">
        <v>44323</v>
      </c>
      <c r="C1691" t="s">
        <v>3272</v>
      </c>
      <c r="D1691" t="s">
        <v>3273</v>
      </c>
      <c r="E1691" t="s">
        <v>496</v>
      </c>
      <c r="F1691" t="s">
        <v>5651</v>
      </c>
      <c r="G1691" t="s">
        <v>5889</v>
      </c>
      <c r="H1691" s="9">
        <v>19650.560000000001</v>
      </c>
      <c r="J1691" t="s">
        <v>28</v>
      </c>
      <c r="K1691" t="s">
        <v>29</v>
      </c>
      <c r="L1691" t="s">
        <v>155</v>
      </c>
      <c r="M1691" t="s">
        <v>29</v>
      </c>
      <c r="N1691" t="s">
        <v>30</v>
      </c>
      <c r="O1691" t="s">
        <v>29</v>
      </c>
      <c r="P1691" t="s">
        <v>30</v>
      </c>
      <c r="Q1691" t="s">
        <v>29</v>
      </c>
      <c r="R1691" t="s">
        <v>30</v>
      </c>
      <c r="S1691" t="s">
        <v>30</v>
      </c>
      <c r="T1691" t="s">
        <v>29</v>
      </c>
      <c r="U1691" t="s">
        <v>30</v>
      </c>
      <c r="V1691" t="s">
        <v>29</v>
      </c>
      <c r="W1691" t="s">
        <v>40</v>
      </c>
      <c r="X1691" t="s">
        <v>29</v>
      </c>
      <c r="Y1691" t="s">
        <v>30</v>
      </c>
      <c r="Z1691" t="s">
        <v>29</v>
      </c>
      <c r="AA1691" t="s">
        <v>29</v>
      </c>
      <c r="AB1691" t="s">
        <v>62</v>
      </c>
    </row>
    <row r="1692" spans="1:28" outlineLevel="1" x14ac:dyDescent="0.45">
      <c r="A1692">
        <v>7596888902</v>
      </c>
      <c r="B1692" s="1">
        <v>44323</v>
      </c>
      <c r="C1692" t="s">
        <v>3380</v>
      </c>
      <c r="D1692" t="s">
        <v>3381</v>
      </c>
      <c r="E1692" t="s">
        <v>496</v>
      </c>
      <c r="F1692" t="s">
        <v>5651</v>
      </c>
      <c r="G1692" t="s">
        <v>5729</v>
      </c>
      <c r="H1692" s="9">
        <v>15588</v>
      </c>
      <c r="J1692" t="s">
        <v>28</v>
      </c>
      <c r="K1692" t="s">
        <v>29</v>
      </c>
      <c r="L1692" t="s">
        <v>155</v>
      </c>
      <c r="M1692" t="s">
        <v>29</v>
      </c>
      <c r="N1692" t="s">
        <v>29</v>
      </c>
      <c r="O1692" t="s">
        <v>30</v>
      </c>
      <c r="P1692" t="s">
        <v>29</v>
      </c>
      <c r="Q1692" t="s">
        <v>29</v>
      </c>
      <c r="R1692" t="s">
        <v>30</v>
      </c>
      <c r="S1692" t="s">
        <v>29</v>
      </c>
      <c r="T1692" t="s">
        <v>30</v>
      </c>
      <c r="U1692" t="s">
        <v>29</v>
      </c>
      <c r="V1692" t="s">
        <v>30</v>
      </c>
      <c r="W1692" t="s">
        <v>40</v>
      </c>
      <c r="X1692" t="s">
        <v>29</v>
      </c>
      <c r="Y1692" t="s">
        <v>30</v>
      </c>
      <c r="Z1692" t="s">
        <v>29</v>
      </c>
      <c r="AA1692" t="s">
        <v>30</v>
      </c>
      <c r="AB1692" t="s">
        <v>166</v>
      </c>
    </row>
    <row r="1693" spans="1:28" outlineLevel="1" x14ac:dyDescent="0.45">
      <c r="A1693">
        <v>1110099008</v>
      </c>
      <c r="B1693" s="1">
        <v>44329</v>
      </c>
      <c r="C1693" t="s">
        <v>494</v>
      </c>
      <c r="D1693" t="s">
        <v>495</v>
      </c>
      <c r="E1693" t="s">
        <v>496</v>
      </c>
      <c r="F1693" t="s">
        <v>5651</v>
      </c>
      <c r="G1693" t="s">
        <v>5729</v>
      </c>
      <c r="H1693" s="9">
        <v>9767</v>
      </c>
      <c r="J1693" t="s">
        <v>28</v>
      </c>
      <c r="K1693" t="s">
        <v>29</v>
      </c>
      <c r="L1693" t="s">
        <v>155</v>
      </c>
      <c r="M1693" t="s">
        <v>29</v>
      </c>
      <c r="N1693" t="s">
        <v>29</v>
      </c>
      <c r="O1693" t="s">
        <v>29</v>
      </c>
      <c r="P1693" t="s">
        <v>30</v>
      </c>
      <c r="Q1693" t="s">
        <v>30</v>
      </c>
      <c r="R1693" t="s">
        <v>30</v>
      </c>
      <c r="S1693" t="s">
        <v>29</v>
      </c>
      <c r="T1693" t="s">
        <v>29</v>
      </c>
      <c r="U1693" t="s">
        <v>30</v>
      </c>
      <c r="V1693" t="s">
        <v>30</v>
      </c>
      <c r="W1693" t="s">
        <v>31</v>
      </c>
      <c r="X1693" t="s">
        <v>29</v>
      </c>
      <c r="Y1693" t="s">
        <v>29</v>
      </c>
      <c r="Z1693" t="s">
        <v>30</v>
      </c>
      <c r="AA1693" t="s">
        <v>30</v>
      </c>
      <c r="AB1693" t="s">
        <v>339</v>
      </c>
    </row>
    <row r="1694" spans="1:28" outlineLevel="1" x14ac:dyDescent="0.45">
      <c r="A1694">
        <v>3699499000</v>
      </c>
      <c r="B1694" s="1">
        <v>44335</v>
      </c>
      <c r="C1694" t="s">
        <v>1769</v>
      </c>
      <c r="D1694" t="s">
        <v>1770</v>
      </c>
      <c r="E1694" t="s">
        <v>1771</v>
      </c>
      <c r="F1694" t="s">
        <v>5651</v>
      </c>
      <c r="G1694" t="s">
        <v>5900</v>
      </c>
      <c r="H1694" s="9">
        <v>524451</v>
      </c>
      <c r="J1694" t="s">
        <v>28</v>
      </c>
      <c r="K1694" t="s">
        <v>29</v>
      </c>
      <c r="L1694" t="s">
        <v>96</v>
      </c>
      <c r="M1694" t="s">
        <v>30</v>
      </c>
      <c r="N1694" t="s">
        <v>30</v>
      </c>
      <c r="O1694" t="s">
        <v>30</v>
      </c>
      <c r="P1694" t="s">
        <v>30</v>
      </c>
      <c r="Q1694" t="s">
        <v>30</v>
      </c>
      <c r="R1694" t="s">
        <v>30</v>
      </c>
      <c r="S1694" t="s">
        <v>30</v>
      </c>
      <c r="T1694" t="s">
        <v>30</v>
      </c>
      <c r="U1694" t="s">
        <v>30</v>
      </c>
      <c r="V1694" t="s">
        <v>30</v>
      </c>
      <c r="W1694" t="s">
        <v>270</v>
      </c>
      <c r="X1694" t="s">
        <v>29</v>
      </c>
      <c r="Y1694" t="s">
        <v>29</v>
      </c>
      <c r="Z1694" t="s">
        <v>29</v>
      </c>
      <c r="AA1694" t="s">
        <v>30</v>
      </c>
      <c r="AB1694" t="s">
        <v>267</v>
      </c>
    </row>
    <row r="1695" spans="1:28" outlineLevel="1" x14ac:dyDescent="0.45">
      <c r="A1695">
        <v>7520729007</v>
      </c>
      <c r="B1695" s="1">
        <v>44341</v>
      </c>
      <c r="C1695" t="s">
        <v>2662</v>
      </c>
      <c r="D1695" t="s">
        <v>2663</v>
      </c>
      <c r="E1695" t="s">
        <v>1771</v>
      </c>
      <c r="F1695" t="s">
        <v>5651</v>
      </c>
      <c r="G1695" t="s">
        <v>5900</v>
      </c>
      <c r="H1695" s="9">
        <v>169786</v>
      </c>
      <c r="J1695" t="s">
        <v>28</v>
      </c>
      <c r="K1695" t="s">
        <v>29</v>
      </c>
      <c r="L1695" t="s">
        <v>96</v>
      </c>
      <c r="M1695" t="s">
        <v>30</v>
      </c>
      <c r="N1695" t="s">
        <v>30</v>
      </c>
      <c r="O1695" t="s">
        <v>30</v>
      </c>
      <c r="P1695" t="s">
        <v>30</v>
      </c>
      <c r="Q1695" t="s">
        <v>30</v>
      </c>
      <c r="R1695" t="s">
        <v>30</v>
      </c>
      <c r="S1695" t="s">
        <v>30</v>
      </c>
      <c r="T1695" t="s">
        <v>30</v>
      </c>
      <c r="U1695" t="s">
        <v>30</v>
      </c>
      <c r="V1695" t="s">
        <v>30</v>
      </c>
      <c r="W1695" t="s">
        <v>33</v>
      </c>
      <c r="X1695" t="s">
        <v>29</v>
      </c>
      <c r="Y1695" t="s">
        <v>30</v>
      </c>
      <c r="Z1695" t="s">
        <v>29</v>
      </c>
      <c r="AA1695" t="s">
        <v>29</v>
      </c>
      <c r="AB1695" t="s">
        <v>32</v>
      </c>
    </row>
    <row r="1696" spans="1:28" outlineLevel="1" x14ac:dyDescent="0.45">
      <c r="A1696">
        <v>7575148904</v>
      </c>
      <c r="B1696" s="1">
        <v>44323</v>
      </c>
      <c r="C1696" t="s">
        <v>3278</v>
      </c>
      <c r="D1696" t="s">
        <v>3279</v>
      </c>
      <c r="E1696" t="s">
        <v>1771</v>
      </c>
      <c r="F1696" t="s">
        <v>5651</v>
      </c>
      <c r="G1696" t="s">
        <v>5900</v>
      </c>
      <c r="H1696" s="9">
        <v>142404.35</v>
      </c>
      <c r="I1696" t="s">
        <v>123</v>
      </c>
      <c r="J1696" t="s">
        <v>28</v>
      </c>
      <c r="K1696" t="s">
        <v>29</v>
      </c>
      <c r="L1696" t="s">
        <v>96</v>
      </c>
      <c r="M1696" t="s">
        <v>29</v>
      </c>
      <c r="N1696" t="s">
        <v>30</v>
      </c>
      <c r="O1696" t="s">
        <v>29</v>
      </c>
      <c r="P1696" t="s">
        <v>29</v>
      </c>
      <c r="Q1696" t="s">
        <v>29</v>
      </c>
      <c r="R1696" t="s">
        <v>30</v>
      </c>
      <c r="S1696" t="s">
        <v>30</v>
      </c>
      <c r="T1696" t="s">
        <v>29</v>
      </c>
      <c r="U1696" t="s">
        <v>30</v>
      </c>
      <c r="V1696" t="s">
        <v>30</v>
      </c>
      <c r="W1696" t="s">
        <v>33</v>
      </c>
      <c r="X1696" t="s">
        <v>29</v>
      </c>
      <c r="Y1696" t="s">
        <v>29</v>
      </c>
      <c r="Z1696" t="s">
        <v>29</v>
      </c>
      <c r="AA1696" t="s">
        <v>30</v>
      </c>
      <c r="AB1696" t="s">
        <v>39</v>
      </c>
    </row>
    <row r="1697" spans="1:28" outlineLevel="1" x14ac:dyDescent="0.45">
      <c r="A1697">
        <v>8607119009</v>
      </c>
      <c r="B1697" s="1">
        <v>44343</v>
      </c>
      <c r="C1697" t="s">
        <v>4276</v>
      </c>
      <c r="D1697" t="s">
        <v>4277</v>
      </c>
      <c r="E1697" t="s">
        <v>1771</v>
      </c>
      <c r="F1697" t="s">
        <v>5651</v>
      </c>
      <c r="G1697" t="s">
        <v>5900</v>
      </c>
      <c r="H1697" s="9">
        <v>125477</v>
      </c>
      <c r="I1697" t="s">
        <v>99</v>
      </c>
      <c r="J1697" t="s">
        <v>28</v>
      </c>
      <c r="K1697" t="s">
        <v>29</v>
      </c>
      <c r="L1697" t="s">
        <v>96</v>
      </c>
      <c r="M1697" t="s">
        <v>30</v>
      </c>
      <c r="N1697" t="s">
        <v>30</v>
      </c>
      <c r="O1697" t="s">
        <v>30</v>
      </c>
      <c r="P1697" t="s">
        <v>30</v>
      </c>
      <c r="Q1697" t="s">
        <v>30</v>
      </c>
      <c r="R1697" t="s">
        <v>30</v>
      </c>
      <c r="S1697" t="s">
        <v>30</v>
      </c>
      <c r="T1697" t="s">
        <v>30</v>
      </c>
      <c r="U1697" t="s">
        <v>30</v>
      </c>
      <c r="V1697" t="s">
        <v>30</v>
      </c>
      <c r="W1697" t="s">
        <v>40</v>
      </c>
      <c r="X1697" t="s">
        <v>29</v>
      </c>
      <c r="Y1697" t="s">
        <v>30</v>
      </c>
      <c r="Z1697" t="s">
        <v>29</v>
      </c>
      <c r="AA1697" t="s">
        <v>29</v>
      </c>
      <c r="AB1697" t="s">
        <v>32</v>
      </c>
    </row>
    <row r="1698" spans="1:28" outlineLevel="1" x14ac:dyDescent="0.45">
      <c r="A1698">
        <v>7888948909</v>
      </c>
      <c r="B1698" s="1">
        <v>44327</v>
      </c>
      <c r="C1698" t="s">
        <v>3943</v>
      </c>
      <c r="D1698" t="s">
        <v>3944</v>
      </c>
      <c r="E1698" t="s">
        <v>1771</v>
      </c>
      <c r="F1698" t="s">
        <v>5651</v>
      </c>
      <c r="G1698" t="s">
        <v>5900</v>
      </c>
      <c r="H1698" s="9">
        <v>37026.5</v>
      </c>
      <c r="J1698" t="s">
        <v>28</v>
      </c>
      <c r="K1698" t="s">
        <v>29</v>
      </c>
      <c r="L1698" t="s">
        <v>96</v>
      </c>
      <c r="M1698" t="s">
        <v>29</v>
      </c>
      <c r="N1698" t="s">
        <v>30</v>
      </c>
      <c r="O1698" t="s">
        <v>29</v>
      </c>
      <c r="P1698" t="s">
        <v>30</v>
      </c>
      <c r="Q1698" t="s">
        <v>29</v>
      </c>
      <c r="R1698" t="s">
        <v>30</v>
      </c>
      <c r="S1698" t="s">
        <v>30</v>
      </c>
      <c r="T1698" t="s">
        <v>30</v>
      </c>
      <c r="U1698" t="s">
        <v>30</v>
      </c>
      <c r="V1698" t="s">
        <v>30</v>
      </c>
      <c r="W1698" t="s">
        <v>33</v>
      </c>
      <c r="X1698" t="s">
        <v>29</v>
      </c>
      <c r="Y1698" t="s">
        <v>29</v>
      </c>
      <c r="Z1698" t="s">
        <v>29</v>
      </c>
      <c r="AA1698" t="s">
        <v>30</v>
      </c>
      <c r="AB1698" t="s">
        <v>189</v>
      </c>
    </row>
    <row r="1699" spans="1:28" outlineLevel="1" x14ac:dyDescent="0.45">
      <c r="A1699">
        <v>8852329006</v>
      </c>
      <c r="B1699" s="1">
        <v>44345</v>
      </c>
      <c r="C1699" t="s">
        <v>4512</v>
      </c>
      <c r="D1699" t="s">
        <v>4513</v>
      </c>
      <c r="E1699" t="s">
        <v>4514</v>
      </c>
      <c r="F1699" t="s">
        <v>5651</v>
      </c>
      <c r="G1699" t="s">
        <v>5989</v>
      </c>
      <c r="H1699" s="9">
        <v>19749.29</v>
      </c>
      <c r="J1699" t="s">
        <v>42</v>
      </c>
      <c r="K1699" t="s">
        <v>30</v>
      </c>
      <c r="L1699" t="s">
        <v>210</v>
      </c>
      <c r="M1699" t="s">
        <v>29</v>
      </c>
      <c r="N1699" t="s">
        <v>29</v>
      </c>
      <c r="O1699" t="s">
        <v>29</v>
      </c>
      <c r="P1699" t="s">
        <v>30</v>
      </c>
      <c r="Q1699" t="s">
        <v>30</v>
      </c>
      <c r="R1699" t="s">
        <v>30</v>
      </c>
      <c r="S1699" t="s">
        <v>30</v>
      </c>
      <c r="T1699" t="s">
        <v>30</v>
      </c>
      <c r="U1699" t="s">
        <v>30</v>
      </c>
      <c r="V1699" t="s">
        <v>30</v>
      </c>
      <c r="W1699" t="s">
        <v>31</v>
      </c>
      <c r="X1699" t="s">
        <v>29</v>
      </c>
      <c r="Y1699" t="s">
        <v>29</v>
      </c>
      <c r="Z1699" t="s">
        <v>29</v>
      </c>
      <c r="AA1699" t="s">
        <v>29</v>
      </c>
      <c r="AB1699" t="s">
        <v>32</v>
      </c>
    </row>
    <row r="1700" spans="1:28" outlineLevel="1" x14ac:dyDescent="0.45">
      <c r="A1700">
        <v>7594638904</v>
      </c>
      <c r="B1700" s="1">
        <v>44323</v>
      </c>
      <c r="C1700" t="s">
        <v>3362</v>
      </c>
      <c r="D1700" t="s">
        <v>3363</v>
      </c>
      <c r="E1700" t="s">
        <v>4514</v>
      </c>
      <c r="F1700" t="s">
        <v>5651</v>
      </c>
      <c r="G1700" t="s">
        <v>5989</v>
      </c>
      <c r="H1700" s="9">
        <v>15534.26</v>
      </c>
      <c r="J1700" t="s">
        <v>42</v>
      </c>
      <c r="K1700" t="s">
        <v>29</v>
      </c>
      <c r="L1700" t="s">
        <v>210</v>
      </c>
      <c r="M1700" t="s">
        <v>29</v>
      </c>
      <c r="N1700" t="s">
        <v>30</v>
      </c>
      <c r="O1700" t="s">
        <v>29</v>
      </c>
      <c r="P1700" t="s">
        <v>30</v>
      </c>
      <c r="Q1700" t="s">
        <v>30</v>
      </c>
      <c r="R1700" t="s">
        <v>30</v>
      </c>
      <c r="S1700" t="s">
        <v>30</v>
      </c>
      <c r="T1700" t="s">
        <v>30</v>
      </c>
      <c r="U1700" t="s">
        <v>30</v>
      </c>
      <c r="V1700" t="s">
        <v>30</v>
      </c>
      <c r="W1700" t="s">
        <v>31</v>
      </c>
      <c r="X1700" t="s">
        <v>29</v>
      </c>
      <c r="Y1700" t="s">
        <v>30</v>
      </c>
      <c r="Z1700" t="s">
        <v>29</v>
      </c>
      <c r="AA1700" t="s">
        <v>29</v>
      </c>
      <c r="AB1700" t="s">
        <v>32</v>
      </c>
    </row>
    <row r="1701" spans="1:28" outlineLevel="1" x14ac:dyDescent="0.45">
      <c r="A1701">
        <v>8825239008</v>
      </c>
      <c r="B1701" s="1">
        <v>44345</v>
      </c>
      <c r="C1701" t="s">
        <v>4364</v>
      </c>
      <c r="D1701" t="s">
        <v>4365</v>
      </c>
      <c r="E1701" t="s">
        <v>4366</v>
      </c>
      <c r="F1701" t="s">
        <v>5651</v>
      </c>
      <c r="G1701" t="s">
        <v>6031</v>
      </c>
      <c r="H1701" s="9">
        <v>191547.3</v>
      </c>
      <c r="J1701" t="s">
        <v>42</v>
      </c>
      <c r="K1701" t="s">
        <v>29</v>
      </c>
      <c r="L1701" t="s">
        <v>127</v>
      </c>
      <c r="M1701" t="s">
        <v>29</v>
      </c>
      <c r="N1701" t="s">
        <v>29</v>
      </c>
      <c r="O1701" t="s">
        <v>29</v>
      </c>
      <c r="P1701" t="s">
        <v>30</v>
      </c>
      <c r="Q1701" t="s">
        <v>30</v>
      </c>
      <c r="R1701" t="s">
        <v>30</v>
      </c>
      <c r="S1701" t="s">
        <v>30</v>
      </c>
      <c r="T1701" t="s">
        <v>30</v>
      </c>
      <c r="U1701" t="s">
        <v>30</v>
      </c>
      <c r="V1701" t="s">
        <v>30</v>
      </c>
      <c r="W1701" t="s">
        <v>40</v>
      </c>
      <c r="X1701" t="s">
        <v>29</v>
      </c>
      <c r="Y1701" t="s">
        <v>29</v>
      </c>
      <c r="Z1701" t="s">
        <v>29</v>
      </c>
      <c r="AA1701" t="s">
        <v>29</v>
      </c>
      <c r="AB1701" t="s">
        <v>32</v>
      </c>
    </row>
    <row r="1702" spans="1:28" outlineLevel="1" x14ac:dyDescent="0.45">
      <c r="A1702">
        <v>8955329009</v>
      </c>
      <c r="B1702" s="1">
        <v>44345</v>
      </c>
      <c r="C1702" t="s">
        <v>5001</v>
      </c>
      <c r="D1702" t="s">
        <v>5002</v>
      </c>
      <c r="E1702" t="s">
        <v>4366</v>
      </c>
      <c r="F1702" t="s">
        <v>5651</v>
      </c>
      <c r="G1702" t="s">
        <v>6031</v>
      </c>
      <c r="H1702" s="9">
        <v>136935.07</v>
      </c>
      <c r="J1702" t="s">
        <v>42</v>
      </c>
      <c r="K1702" t="s">
        <v>29</v>
      </c>
      <c r="L1702" t="s">
        <v>127</v>
      </c>
      <c r="M1702" t="s">
        <v>30</v>
      </c>
      <c r="N1702" t="s">
        <v>30</v>
      </c>
      <c r="O1702" t="s">
        <v>30</v>
      </c>
      <c r="P1702" t="s">
        <v>29</v>
      </c>
      <c r="Q1702" t="s">
        <v>30</v>
      </c>
      <c r="R1702" t="s">
        <v>30</v>
      </c>
      <c r="S1702" t="s">
        <v>30</v>
      </c>
      <c r="T1702" t="s">
        <v>30</v>
      </c>
      <c r="U1702" t="s">
        <v>29</v>
      </c>
      <c r="V1702" t="s">
        <v>29</v>
      </c>
      <c r="W1702" t="s">
        <v>49</v>
      </c>
      <c r="X1702" t="s">
        <v>29</v>
      </c>
      <c r="Y1702" t="s">
        <v>29</v>
      </c>
      <c r="Z1702" t="s">
        <v>29</v>
      </c>
      <c r="AA1702" t="s">
        <v>29</v>
      </c>
      <c r="AB1702" t="s">
        <v>32</v>
      </c>
    </row>
    <row r="1703" spans="1:28" outlineLevel="1" x14ac:dyDescent="0.45">
      <c r="A1703">
        <v>9961859005</v>
      </c>
      <c r="B1703" s="1">
        <v>44354</v>
      </c>
      <c r="C1703" t="s">
        <v>5610</v>
      </c>
      <c r="D1703" t="s">
        <v>5611</v>
      </c>
      <c r="E1703" t="s">
        <v>4366</v>
      </c>
      <c r="F1703" t="s">
        <v>5651</v>
      </c>
      <c r="G1703" t="s">
        <v>6031</v>
      </c>
      <c r="H1703" s="9">
        <v>63189</v>
      </c>
      <c r="J1703" t="s">
        <v>42</v>
      </c>
      <c r="K1703" t="s">
        <v>29</v>
      </c>
      <c r="L1703" t="s">
        <v>127</v>
      </c>
      <c r="M1703" t="s">
        <v>29</v>
      </c>
      <c r="N1703" t="s">
        <v>29</v>
      </c>
      <c r="O1703" t="s">
        <v>30</v>
      </c>
      <c r="P1703" t="s">
        <v>29</v>
      </c>
      <c r="Q1703" t="s">
        <v>30</v>
      </c>
      <c r="R1703" t="s">
        <v>30</v>
      </c>
      <c r="S1703" t="s">
        <v>29</v>
      </c>
      <c r="T1703" t="s">
        <v>30</v>
      </c>
      <c r="U1703" t="s">
        <v>29</v>
      </c>
      <c r="V1703" t="s">
        <v>29</v>
      </c>
      <c r="W1703" t="s">
        <v>31</v>
      </c>
      <c r="X1703" t="s">
        <v>29</v>
      </c>
      <c r="Y1703" t="s">
        <v>29</v>
      </c>
      <c r="Z1703" t="s">
        <v>29</v>
      </c>
      <c r="AA1703" t="s">
        <v>29</v>
      </c>
      <c r="AB1703" t="s">
        <v>130</v>
      </c>
    </row>
    <row r="1704" spans="1:28" outlineLevel="1" x14ac:dyDescent="0.45">
      <c r="A1704">
        <v>7527469004</v>
      </c>
      <c r="B1704" s="1">
        <v>44341</v>
      </c>
      <c r="C1704" t="s">
        <v>2738</v>
      </c>
      <c r="D1704" t="s">
        <v>2739</v>
      </c>
      <c r="E1704" t="s">
        <v>584</v>
      </c>
      <c r="F1704" t="s">
        <v>5651</v>
      </c>
      <c r="G1704" t="s">
        <v>5954</v>
      </c>
      <c r="H1704" s="9">
        <v>36371.040000000001</v>
      </c>
      <c r="J1704" t="s">
        <v>42</v>
      </c>
      <c r="K1704" t="s">
        <v>29</v>
      </c>
      <c r="L1704" t="s">
        <v>471</v>
      </c>
      <c r="M1704" t="s">
        <v>30</v>
      </c>
      <c r="N1704" t="s">
        <v>30</v>
      </c>
      <c r="O1704" t="s">
        <v>30</v>
      </c>
      <c r="P1704" t="s">
        <v>30</v>
      </c>
      <c r="Q1704" t="s">
        <v>30</v>
      </c>
      <c r="R1704" t="s">
        <v>30</v>
      </c>
      <c r="S1704" t="s">
        <v>30</v>
      </c>
      <c r="T1704" t="s">
        <v>30</v>
      </c>
      <c r="U1704" t="s">
        <v>30</v>
      </c>
      <c r="V1704" t="s">
        <v>30</v>
      </c>
      <c r="W1704" t="s">
        <v>60</v>
      </c>
      <c r="X1704" t="s">
        <v>29</v>
      </c>
      <c r="Y1704" t="s">
        <v>30</v>
      </c>
      <c r="Z1704" t="s">
        <v>30</v>
      </c>
      <c r="AA1704" t="s">
        <v>29</v>
      </c>
      <c r="AB1704" t="s">
        <v>38</v>
      </c>
    </row>
    <row r="1705" spans="1:28" outlineLevel="1" x14ac:dyDescent="0.45">
      <c r="A1705">
        <v>9896379006</v>
      </c>
      <c r="B1705" s="1">
        <v>44351</v>
      </c>
      <c r="C1705" t="s">
        <v>5329</v>
      </c>
      <c r="D1705" t="s">
        <v>5330</v>
      </c>
      <c r="E1705" t="s">
        <v>5131</v>
      </c>
      <c r="F1705" t="s">
        <v>5651</v>
      </c>
      <c r="G1705" t="s">
        <v>5936</v>
      </c>
      <c r="H1705" s="9">
        <v>259458</v>
      </c>
      <c r="J1705" t="s">
        <v>28</v>
      </c>
      <c r="K1705" t="s">
        <v>29</v>
      </c>
      <c r="L1705" t="s">
        <v>275</v>
      </c>
      <c r="M1705" t="s">
        <v>29</v>
      </c>
      <c r="N1705" t="s">
        <v>30</v>
      </c>
      <c r="O1705" t="s">
        <v>29</v>
      </c>
      <c r="P1705" t="s">
        <v>30</v>
      </c>
      <c r="Q1705" t="s">
        <v>30</v>
      </c>
      <c r="R1705" t="s">
        <v>30</v>
      </c>
      <c r="S1705" t="s">
        <v>30</v>
      </c>
      <c r="T1705" t="s">
        <v>30</v>
      </c>
      <c r="U1705" t="s">
        <v>30</v>
      </c>
      <c r="V1705" t="s">
        <v>30</v>
      </c>
      <c r="W1705" t="s">
        <v>33</v>
      </c>
      <c r="X1705" t="s">
        <v>29</v>
      </c>
      <c r="Y1705" t="s">
        <v>29</v>
      </c>
      <c r="Z1705" t="s">
        <v>29</v>
      </c>
      <c r="AA1705" t="s">
        <v>29</v>
      </c>
      <c r="AB1705" t="s">
        <v>32</v>
      </c>
    </row>
    <row r="1706" spans="1:28" outlineLevel="1" x14ac:dyDescent="0.45">
      <c r="A1706">
        <v>8978419004</v>
      </c>
      <c r="B1706" s="1">
        <v>44345</v>
      </c>
      <c r="C1706" t="s">
        <v>5129</v>
      </c>
      <c r="D1706" t="s">
        <v>5130</v>
      </c>
      <c r="E1706" t="s">
        <v>5131</v>
      </c>
      <c r="F1706" t="s">
        <v>5651</v>
      </c>
      <c r="G1706" t="s">
        <v>5936</v>
      </c>
      <c r="H1706" s="9">
        <v>43335.199999999997</v>
      </c>
      <c r="J1706" t="s">
        <v>28</v>
      </c>
      <c r="K1706" t="s">
        <v>29</v>
      </c>
      <c r="L1706" t="s">
        <v>275</v>
      </c>
      <c r="M1706" t="s">
        <v>29</v>
      </c>
      <c r="N1706" t="s">
        <v>29</v>
      </c>
      <c r="O1706" t="s">
        <v>29</v>
      </c>
      <c r="P1706" t="s">
        <v>29</v>
      </c>
      <c r="Q1706" t="s">
        <v>29</v>
      </c>
      <c r="R1706" t="s">
        <v>30</v>
      </c>
      <c r="S1706" t="s">
        <v>30</v>
      </c>
      <c r="T1706" t="s">
        <v>30</v>
      </c>
      <c r="U1706" t="s">
        <v>30</v>
      </c>
      <c r="V1706" t="s">
        <v>30</v>
      </c>
      <c r="W1706" t="s">
        <v>31</v>
      </c>
      <c r="X1706" t="s">
        <v>29</v>
      </c>
      <c r="Y1706" t="s">
        <v>29</v>
      </c>
      <c r="Z1706" t="s">
        <v>29</v>
      </c>
      <c r="AA1706" t="s">
        <v>29</v>
      </c>
      <c r="AB1706" t="s">
        <v>32</v>
      </c>
    </row>
    <row r="1707" spans="1:28" outlineLevel="1" x14ac:dyDescent="0.45">
      <c r="A1707">
        <v>7627358900</v>
      </c>
      <c r="B1707" s="1">
        <v>44323</v>
      </c>
      <c r="C1707" t="s">
        <v>3555</v>
      </c>
      <c r="D1707" t="s">
        <v>642</v>
      </c>
      <c r="E1707" t="s">
        <v>992</v>
      </c>
      <c r="F1707" t="s">
        <v>5651</v>
      </c>
      <c r="G1707" t="s">
        <v>5819</v>
      </c>
      <c r="H1707" s="9">
        <v>277112</v>
      </c>
      <c r="J1707" t="s">
        <v>42</v>
      </c>
      <c r="K1707" t="s">
        <v>29</v>
      </c>
      <c r="L1707" t="s">
        <v>471</v>
      </c>
      <c r="M1707" t="s">
        <v>30</v>
      </c>
      <c r="N1707" t="s">
        <v>30</v>
      </c>
      <c r="O1707" t="s">
        <v>30</v>
      </c>
      <c r="P1707" t="s">
        <v>30</v>
      </c>
      <c r="Q1707" t="s">
        <v>30</v>
      </c>
      <c r="R1707" t="s">
        <v>30</v>
      </c>
      <c r="S1707" t="s">
        <v>30</v>
      </c>
      <c r="T1707" t="s">
        <v>30</v>
      </c>
      <c r="U1707" t="s">
        <v>30</v>
      </c>
      <c r="V1707" t="s">
        <v>30</v>
      </c>
      <c r="W1707" t="s">
        <v>33</v>
      </c>
      <c r="X1707" t="s">
        <v>29</v>
      </c>
      <c r="Y1707" t="s">
        <v>29</v>
      </c>
      <c r="Z1707" t="s">
        <v>29</v>
      </c>
      <c r="AA1707" t="s">
        <v>30</v>
      </c>
      <c r="AB1707" t="s">
        <v>32</v>
      </c>
    </row>
    <row r="1708" spans="1:28" outlineLevel="1" x14ac:dyDescent="0.45">
      <c r="A1708">
        <v>2363269003</v>
      </c>
      <c r="B1708" s="1">
        <v>44331</v>
      </c>
      <c r="C1708" t="s">
        <v>990</v>
      </c>
      <c r="D1708" t="s">
        <v>991</v>
      </c>
      <c r="E1708" t="s">
        <v>992</v>
      </c>
      <c r="F1708" t="s">
        <v>5651</v>
      </c>
      <c r="G1708" t="s">
        <v>5819</v>
      </c>
      <c r="H1708" s="9">
        <v>99117.1</v>
      </c>
      <c r="J1708" t="s">
        <v>42</v>
      </c>
      <c r="K1708" t="s">
        <v>29</v>
      </c>
      <c r="L1708" t="s">
        <v>150</v>
      </c>
      <c r="M1708" t="s">
        <v>29</v>
      </c>
      <c r="N1708" t="s">
        <v>30</v>
      </c>
      <c r="O1708" t="s">
        <v>29</v>
      </c>
      <c r="P1708" t="s">
        <v>30</v>
      </c>
      <c r="Q1708" t="s">
        <v>30</v>
      </c>
      <c r="R1708" t="s">
        <v>30</v>
      </c>
      <c r="S1708" t="s">
        <v>30</v>
      </c>
      <c r="T1708" t="s">
        <v>30</v>
      </c>
      <c r="U1708" t="s">
        <v>30</v>
      </c>
      <c r="V1708" t="s">
        <v>30</v>
      </c>
      <c r="W1708" t="s">
        <v>33</v>
      </c>
      <c r="X1708" t="s">
        <v>29</v>
      </c>
      <c r="Y1708" t="s">
        <v>30</v>
      </c>
      <c r="Z1708" t="s">
        <v>29</v>
      </c>
      <c r="AA1708" t="s">
        <v>30</v>
      </c>
      <c r="AB1708" t="s">
        <v>32</v>
      </c>
    </row>
    <row r="1709" spans="1:28" outlineLevel="1" x14ac:dyDescent="0.45">
      <c r="A1709">
        <v>7556469003</v>
      </c>
      <c r="B1709" s="1">
        <v>44341</v>
      </c>
      <c r="C1709" t="s">
        <v>3071</v>
      </c>
      <c r="D1709" t="s">
        <v>3072</v>
      </c>
      <c r="E1709" t="s">
        <v>500</v>
      </c>
      <c r="F1709" t="s">
        <v>5651</v>
      </c>
      <c r="G1709" t="s">
        <v>5914</v>
      </c>
      <c r="H1709" s="9">
        <v>651554.63</v>
      </c>
      <c r="J1709" t="s">
        <v>28</v>
      </c>
      <c r="K1709" t="s">
        <v>30</v>
      </c>
      <c r="L1709" t="s">
        <v>155</v>
      </c>
      <c r="M1709" t="s">
        <v>30</v>
      </c>
      <c r="N1709" t="s">
        <v>30</v>
      </c>
      <c r="O1709" t="s">
        <v>30</v>
      </c>
      <c r="P1709" t="s">
        <v>30</v>
      </c>
      <c r="Q1709" t="s">
        <v>30</v>
      </c>
      <c r="R1709" t="s">
        <v>30</v>
      </c>
      <c r="S1709" t="s">
        <v>30</v>
      </c>
      <c r="T1709" t="s">
        <v>30</v>
      </c>
      <c r="U1709" t="s">
        <v>30</v>
      </c>
      <c r="V1709" t="s">
        <v>30</v>
      </c>
      <c r="W1709" t="s">
        <v>31</v>
      </c>
      <c r="X1709" t="s">
        <v>29</v>
      </c>
      <c r="Y1709" t="s">
        <v>30</v>
      </c>
      <c r="Z1709" t="s">
        <v>29</v>
      </c>
      <c r="AA1709" t="s">
        <v>29</v>
      </c>
      <c r="AB1709" t="s">
        <v>32</v>
      </c>
    </row>
    <row r="1710" spans="1:28" outlineLevel="1" x14ac:dyDescent="0.45">
      <c r="A1710">
        <v>7520738907</v>
      </c>
      <c r="B1710" s="1">
        <v>44323</v>
      </c>
      <c r="C1710" t="s">
        <v>2664</v>
      </c>
      <c r="D1710" t="s">
        <v>2665</v>
      </c>
      <c r="E1710" t="s">
        <v>500</v>
      </c>
      <c r="F1710" t="s">
        <v>5651</v>
      </c>
      <c r="G1710" t="s">
        <v>5914</v>
      </c>
      <c r="H1710" s="9">
        <v>189865</v>
      </c>
      <c r="J1710" t="s">
        <v>28</v>
      </c>
      <c r="K1710" t="s">
        <v>30</v>
      </c>
      <c r="L1710" t="s">
        <v>155</v>
      </c>
      <c r="M1710" t="s">
        <v>30</v>
      </c>
      <c r="N1710" t="s">
        <v>30</v>
      </c>
      <c r="O1710" t="s">
        <v>30</v>
      </c>
      <c r="P1710" t="s">
        <v>30</v>
      </c>
      <c r="Q1710" t="s">
        <v>30</v>
      </c>
      <c r="R1710" t="s">
        <v>30</v>
      </c>
      <c r="S1710" t="s">
        <v>30</v>
      </c>
      <c r="T1710" t="s">
        <v>30</v>
      </c>
      <c r="U1710" t="s">
        <v>30</v>
      </c>
      <c r="V1710" t="s">
        <v>30</v>
      </c>
      <c r="W1710" t="s">
        <v>40</v>
      </c>
      <c r="X1710" t="s">
        <v>29</v>
      </c>
      <c r="Y1710" t="s">
        <v>30</v>
      </c>
      <c r="Z1710" t="s">
        <v>29</v>
      </c>
      <c r="AA1710" t="s">
        <v>29</v>
      </c>
      <c r="AB1710" t="s">
        <v>32</v>
      </c>
    </row>
    <row r="1711" spans="1:28" outlineLevel="1" x14ac:dyDescent="0.45">
      <c r="A1711">
        <v>7531429006</v>
      </c>
      <c r="B1711" s="1">
        <v>44341</v>
      </c>
      <c r="C1711" t="s">
        <v>2787</v>
      </c>
      <c r="D1711" t="s">
        <v>2788</v>
      </c>
      <c r="E1711" t="s">
        <v>500</v>
      </c>
      <c r="F1711" t="s">
        <v>5651</v>
      </c>
      <c r="G1711" t="s">
        <v>5914</v>
      </c>
      <c r="H1711" s="9">
        <v>184384.27</v>
      </c>
      <c r="J1711" t="s">
        <v>28</v>
      </c>
      <c r="K1711" t="s">
        <v>29</v>
      </c>
      <c r="L1711" t="s">
        <v>155</v>
      </c>
      <c r="M1711" t="s">
        <v>30</v>
      </c>
      <c r="N1711" t="s">
        <v>30</v>
      </c>
      <c r="O1711" t="s">
        <v>29</v>
      </c>
      <c r="P1711" t="s">
        <v>30</v>
      </c>
      <c r="Q1711" t="s">
        <v>30</v>
      </c>
      <c r="R1711" t="s">
        <v>30</v>
      </c>
      <c r="S1711" t="s">
        <v>30</v>
      </c>
      <c r="T1711" t="s">
        <v>30</v>
      </c>
      <c r="U1711" t="s">
        <v>30</v>
      </c>
      <c r="V1711" t="s">
        <v>30</v>
      </c>
      <c r="W1711" t="s">
        <v>31</v>
      </c>
      <c r="X1711" t="s">
        <v>29</v>
      </c>
      <c r="Y1711" t="s">
        <v>30</v>
      </c>
      <c r="Z1711" t="s">
        <v>29</v>
      </c>
      <c r="AA1711" t="s">
        <v>29</v>
      </c>
      <c r="AB1711" t="s">
        <v>43</v>
      </c>
    </row>
    <row r="1712" spans="1:28" outlineLevel="1" x14ac:dyDescent="0.45">
      <c r="A1712">
        <v>8615469009</v>
      </c>
      <c r="B1712" s="1">
        <v>44343</v>
      </c>
      <c r="C1712" t="s">
        <v>4328</v>
      </c>
      <c r="D1712" t="s">
        <v>4329</v>
      </c>
      <c r="E1712" t="s">
        <v>500</v>
      </c>
      <c r="F1712" t="s">
        <v>5651</v>
      </c>
      <c r="G1712" t="s">
        <v>5914</v>
      </c>
      <c r="H1712" s="9">
        <v>131595</v>
      </c>
      <c r="J1712" t="s">
        <v>28</v>
      </c>
      <c r="K1712" t="s">
        <v>29</v>
      </c>
      <c r="L1712" t="s">
        <v>155</v>
      </c>
      <c r="M1712" t="s">
        <v>29</v>
      </c>
      <c r="N1712" t="s">
        <v>29</v>
      </c>
      <c r="O1712" t="s">
        <v>29</v>
      </c>
      <c r="P1712" t="s">
        <v>30</v>
      </c>
      <c r="Q1712" t="s">
        <v>29</v>
      </c>
      <c r="R1712" t="s">
        <v>29</v>
      </c>
      <c r="S1712" t="s">
        <v>30</v>
      </c>
      <c r="T1712" t="s">
        <v>30</v>
      </c>
      <c r="U1712" t="s">
        <v>29</v>
      </c>
      <c r="V1712" t="s">
        <v>30</v>
      </c>
      <c r="W1712" t="s">
        <v>33</v>
      </c>
      <c r="X1712" t="s">
        <v>29</v>
      </c>
      <c r="Y1712" t="s">
        <v>30</v>
      </c>
      <c r="Z1712" t="s">
        <v>29</v>
      </c>
      <c r="AA1712" t="s">
        <v>29</v>
      </c>
      <c r="AB1712" t="s">
        <v>32</v>
      </c>
    </row>
    <row r="1713" spans="1:28" outlineLevel="1" x14ac:dyDescent="0.45">
      <c r="A1713">
        <v>7547848905</v>
      </c>
      <c r="B1713" s="1">
        <v>44323</v>
      </c>
      <c r="C1713" t="s">
        <v>2971</v>
      </c>
      <c r="D1713" t="s">
        <v>2972</v>
      </c>
      <c r="E1713" t="s">
        <v>500</v>
      </c>
      <c r="F1713" t="s">
        <v>5651</v>
      </c>
      <c r="G1713" t="s">
        <v>5914</v>
      </c>
      <c r="H1713" s="9">
        <v>65770.34</v>
      </c>
      <c r="J1713" t="s">
        <v>28</v>
      </c>
      <c r="K1713" t="s">
        <v>30</v>
      </c>
      <c r="L1713" t="s">
        <v>155</v>
      </c>
      <c r="M1713" t="s">
        <v>29</v>
      </c>
      <c r="N1713" t="s">
        <v>29</v>
      </c>
      <c r="O1713" t="s">
        <v>29</v>
      </c>
      <c r="P1713" t="s">
        <v>29</v>
      </c>
      <c r="Q1713" t="s">
        <v>29</v>
      </c>
      <c r="R1713" t="s">
        <v>29</v>
      </c>
      <c r="S1713" t="s">
        <v>30</v>
      </c>
      <c r="T1713" t="s">
        <v>30</v>
      </c>
      <c r="U1713" t="s">
        <v>29</v>
      </c>
      <c r="V1713" t="s">
        <v>30</v>
      </c>
      <c r="W1713" t="s">
        <v>31</v>
      </c>
      <c r="X1713" t="s">
        <v>29</v>
      </c>
      <c r="Y1713" t="s">
        <v>30</v>
      </c>
      <c r="Z1713" t="s">
        <v>29</v>
      </c>
      <c r="AA1713" t="s">
        <v>29</v>
      </c>
      <c r="AB1713" t="s">
        <v>32</v>
      </c>
    </row>
    <row r="1714" spans="1:28" outlineLevel="1" x14ac:dyDescent="0.45">
      <c r="A1714">
        <v>8952929006</v>
      </c>
      <c r="B1714" s="1">
        <v>44345</v>
      </c>
      <c r="C1714" t="s">
        <v>4989</v>
      </c>
      <c r="D1714" t="s">
        <v>4990</v>
      </c>
      <c r="E1714" t="s">
        <v>500</v>
      </c>
      <c r="F1714" t="s">
        <v>5651</v>
      </c>
      <c r="G1714" t="s">
        <v>6048</v>
      </c>
      <c r="H1714" s="9">
        <v>50077.97</v>
      </c>
      <c r="J1714" t="s">
        <v>28</v>
      </c>
      <c r="K1714" t="s">
        <v>29</v>
      </c>
      <c r="L1714" t="s">
        <v>155</v>
      </c>
      <c r="M1714" t="s">
        <v>30</v>
      </c>
      <c r="N1714" t="s">
        <v>30</v>
      </c>
      <c r="O1714" t="s">
        <v>30</v>
      </c>
      <c r="P1714" t="s">
        <v>30</v>
      </c>
      <c r="Q1714" t="s">
        <v>30</v>
      </c>
      <c r="R1714" t="s">
        <v>30</v>
      </c>
      <c r="S1714" t="s">
        <v>30</v>
      </c>
      <c r="T1714" t="s">
        <v>30</v>
      </c>
      <c r="U1714" t="s">
        <v>30</v>
      </c>
      <c r="V1714" t="s">
        <v>30</v>
      </c>
      <c r="W1714" t="s">
        <v>31</v>
      </c>
      <c r="X1714" t="s">
        <v>29</v>
      </c>
      <c r="Y1714" t="s">
        <v>29</v>
      </c>
      <c r="Z1714" t="s">
        <v>29</v>
      </c>
      <c r="AA1714" t="s">
        <v>29</v>
      </c>
      <c r="AB1714" t="s">
        <v>32</v>
      </c>
    </row>
    <row r="1715" spans="1:28" outlineLevel="1" x14ac:dyDescent="0.45">
      <c r="A1715">
        <v>7624028900</v>
      </c>
      <c r="B1715" s="1">
        <v>44323</v>
      </c>
      <c r="C1715" t="s">
        <v>3534</v>
      </c>
      <c r="D1715" t="s">
        <v>3535</v>
      </c>
      <c r="E1715" t="s">
        <v>500</v>
      </c>
      <c r="F1715" t="s">
        <v>5651</v>
      </c>
      <c r="G1715" t="s">
        <v>5914</v>
      </c>
      <c r="H1715" s="9">
        <v>49716.97</v>
      </c>
      <c r="I1715" t="s">
        <v>589</v>
      </c>
      <c r="J1715" t="s">
        <v>28</v>
      </c>
      <c r="K1715" t="s">
        <v>29</v>
      </c>
      <c r="L1715" t="s">
        <v>155</v>
      </c>
      <c r="M1715" t="s">
        <v>30</v>
      </c>
      <c r="N1715" t="s">
        <v>30</v>
      </c>
      <c r="O1715" t="s">
        <v>30</v>
      </c>
      <c r="P1715" t="s">
        <v>30</v>
      </c>
      <c r="Q1715" t="s">
        <v>30</v>
      </c>
      <c r="R1715" t="s">
        <v>30</v>
      </c>
      <c r="S1715" t="s">
        <v>30</v>
      </c>
      <c r="T1715" t="s">
        <v>30</v>
      </c>
      <c r="U1715" t="s">
        <v>30</v>
      </c>
      <c r="V1715" t="s">
        <v>30</v>
      </c>
      <c r="W1715" t="s">
        <v>33</v>
      </c>
      <c r="X1715" t="s">
        <v>29</v>
      </c>
      <c r="Y1715" t="s">
        <v>30</v>
      </c>
      <c r="Z1715" t="s">
        <v>29</v>
      </c>
      <c r="AA1715" t="s">
        <v>29</v>
      </c>
      <c r="AB1715" t="s">
        <v>32</v>
      </c>
    </row>
    <row r="1716" spans="1:28" outlineLevel="1" x14ac:dyDescent="0.45">
      <c r="A1716">
        <v>8964689003</v>
      </c>
      <c r="B1716" s="1">
        <v>44345</v>
      </c>
      <c r="C1716" t="s">
        <v>5050</v>
      </c>
      <c r="D1716" t="s">
        <v>5051</v>
      </c>
      <c r="E1716" t="s">
        <v>500</v>
      </c>
      <c r="F1716" t="s">
        <v>5651</v>
      </c>
      <c r="G1716" t="s">
        <v>6048</v>
      </c>
      <c r="H1716" s="9">
        <v>23250</v>
      </c>
      <c r="J1716" t="s">
        <v>28</v>
      </c>
      <c r="K1716" t="s">
        <v>29</v>
      </c>
      <c r="L1716" t="s">
        <v>155</v>
      </c>
      <c r="M1716" t="s">
        <v>29</v>
      </c>
      <c r="N1716" t="s">
        <v>30</v>
      </c>
      <c r="O1716" t="s">
        <v>29</v>
      </c>
      <c r="P1716" t="s">
        <v>30</v>
      </c>
      <c r="Q1716" t="s">
        <v>30</v>
      </c>
      <c r="R1716" t="s">
        <v>30</v>
      </c>
      <c r="S1716" t="s">
        <v>30</v>
      </c>
      <c r="T1716" t="s">
        <v>30</v>
      </c>
      <c r="U1716" t="s">
        <v>30</v>
      </c>
      <c r="V1716" t="s">
        <v>30</v>
      </c>
      <c r="W1716" t="s">
        <v>31</v>
      </c>
      <c r="X1716" t="s">
        <v>29</v>
      </c>
      <c r="Y1716" t="s">
        <v>29</v>
      </c>
      <c r="Z1716" t="s">
        <v>29</v>
      </c>
      <c r="AA1716" t="s">
        <v>29</v>
      </c>
      <c r="AB1716" t="s">
        <v>32</v>
      </c>
    </row>
    <row r="1717" spans="1:28" outlineLevel="1" x14ac:dyDescent="0.45">
      <c r="A1717">
        <v>4886379010</v>
      </c>
      <c r="B1717" s="1">
        <v>44336</v>
      </c>
      <c r="C1717" t="s">
        <v>1965</v>
      </c>
      <c r="D1717" t="s">
        <v>1966</v>
      </c>
      <c r="E1717" t="s">
        <v>500</v>
      </c>
      <c r="F1717" t="s">
        <v>5651</v>
      </c>
      <c r="G1717" t="s">
        <v>5914</v>
      </c>
      <c r="H1717" s="9">
        <v>9798.64</v>
      </c>
      <c r="J1717" t="s">
        <v>28</v>
      </c>
      <c r="K1717" t="s">
        <v>29</v>
      </c>
      <c r="L1717" t="s">
        <v>155</v>
      </c>
      <c r="M1717" t="s">
        <v>29</v>
      </c>
      <c r="N1717" t="s">
        <v>29</v>
      </c>
      <c r="O1717" t="s">
        <v>30</v>
      </c>
      <c r="P1717" t="s">
        <v>29</v>
      </c>
      <c r="Q1717" t="s">
        <v>29</v>
      </c>
      <c r="R1717" t="s">
        <v>30</v>
      </c>
      <c r="S1717" t="s">
        <v>29</v>
      </c>
      <c r="T1717" t="s">
        <v>29</v>
      </c>
      <c r="U1717" t="s">
        <v>29</v>
      </c>
      <c r="V1717" t="s">
        <v>29</v>
      </c>
      <c r="W1717" t="s">
        <v>270</v>
      </c>
      <c r="X1717" t="s">
        <v>29</v>
      </c>
      <c r="Y1717" t="s">
        <v>29</v>
      </c>
      <c r="Z1717" t="s">
        <v>29</v>
      </c>
      <c r="AA1717" t="s">
        <v>30</v>
      </c>
      <c r="AB1717" t="s">
        <v>39</v>
      </c>
    </row>
    <row r="1718" spans="1:28" outlineLevel="1" x14ac:dyDescent="0.45">
      <c r="A1718">
        <v>1043459106</v>
      </c>
      <c r="B1718" s="1">
        <v>44364</v>
      </c>
      <c r="C1718" t="s">
        <v>147</v>
      </c>
      <c r="D1718" t="s">
        <v>148</v>
      </c>
      <c r="E1718" t="s">
        <v>149</v>
      </c>
      <c r="F1718" t="s">
        <v>5651</v>
      </c>
      <c r="G1718" t="s">
        <v>5664</v>
      </c>
      <c r="H1718" s="9">
        <v>833485</v>
      </c>
      <c r="J1718" t="s">
        <v>42</v>
      </c>
      <c r="K1718" t="s">
        <v>29</v>
      </c>
      <c r="L1718" t="s">
        <v>150</v>
      </c>
      <c r="M1718" t="s">
        <v>29</v>
      </c>
      <c r="N1718" t="s">
        <v>30</v>
      </c>
      <c r="O1718" t="s">
        <v>30</v>
      </c>
      <c r="P1718" t="s">
        <v>30</v>
      </c>
      <c r="Q1718" t="s">
        <v>30</v>
      </c>
      <c r="R1718" t="s">
        <v>30</v>
      </c>
      <c r="S1718" t="s">
        <v>30</v>
      </c>
      <c r="T1718" t="s">
        <v>30</v>
      </c>
      <c r="U1718" t="s">
        <v>30</v>
      </c>
      <c r="V1718" t="s">
        <v>30</v>
      </c>
      <c r="W1718" t="s">
        <v>31</v>
      </c>
      <c r="X1718" t="s">
        <v>29</v>
      </c>
      <c r="Y1718" t="s">
        <v>29</v>
      </c>
      <c r="Z1718" t="s">
        <v>29</v>
      </c>
      <c r="AA1718" t="s">
        <v>29</v>
      </c>
      <c r="AB1718" t="s">
        <v>151</v>
      </c>
    </row>
    <row r="1719" spans="1:28" outlineLevel="1" x14ac:dyDescent="0.45">
      <c r="A1719">
        <v>9910559009</v>
      </c>
      <c r="B1719" s="1">
        <v>44351</v>
      </c>
      <c r="C1719" t="s">
        <v>5394</v>
      </c>
      <c r="D1719" t="s">
        <v>5395</v>
      </c>
      <c r="E1719" t="s">
        <v>149</v>
      </c>
      <c r="F1719" t="s">
        <v>5651</v>
      </c>
      <c r="G1719" t="s">
        <v>5692</v>
      </c>
      <c r="H1719" s="9">
        <v>722828.53</v>
      </c>
      <c r="J1719" t="s">
        <v>42</v>
      </c>
      <c r="K1719" t="s">
        <v>29</v>
      </c>
      <c r="L1719" t="s">
        <v>150</v>
      </c>
      <c r="M1719" t="s">
        <v>29</v>
      </c>
      <c r="N1719" t="s">
        <v>29</v>
      </c>
      <c r="O1719" t="s">
        <v>29</v>
      </c>
      <c r="P1719" t="s">
        <v>30</v>
      </c>
      <c r="Q1719" t="s">
        <v>29</v>
      </c>
      <c r="R1719" t="s">
        <v>30</v>
      </c>
      <c r="S1719" t="s">
        <v>30</v>
      </c>
      <c r="T1719" t="s">
        <v>30</v>
      </c>
      <c r="U1719" t="s">
        <v>30</v>
      </c>
      <c r="V1719" t="s">
        <v>30</v>
      </c>
      <c r="W1719" t="s">
        <v>31</v>
      </c>
      <c r="X1719" t="s">
        <v>29</v>
      </c>
      <c r="Y1719" t="s">
        <v>29</v>
      </c>
      <c r="Z1719" t="s">
        <v>29</v>
      </c>
      <c r="AA1719" t="s">
        <v>29</v>
      </c>
      <c r="AB1719" t="s">
        <v>47</v>
      </c>
    </row>
    <row r="1720" spans="1:28" outlineLevel="1" x14ac:dyDescent="0.45">
      <c r="A1720">
        <v>7912768904</v>
      </c>
      <c r="B1720" s="1">
        <v>44327</v>
      </c>
      <c r="C1720" t="s">
        <v>4078</v>
      </c>
      <c r="D1720" t="s">
        <v>4079</v>
      </c>
      <c r="E1720" t="s">
        <v>149</v>
      </c>
      <c r="F1720" t="s">
        <v>5651</v>
      </c>
      <c r="G1720" t="s">
        <v>5664</v>
      </c>
      <c r="H1720" s="9">
        <v>456388.88</v>
      </c>
      <c r="J1720" t="s">
        <v>42</v>
      </c>
      <c r="K1720" t="s">
        <v>29</v>
      </c>
      <c r="L1720" t="s">
        <v>150</v>
      </c>
      <c r="M1720" t="s">
        <v>29</v>
      </c>
      <c r="N1720" t="s">
        <v>30</v>
      </c>
      <c r="O1720" t="s">
        <v>29</v>
      </c>
      <c r="P1720" t="s">
        <v>30</v>
      </c>
      <c r="Q1720" t="s">
        <v>30</v>
      </c>
      <c r="R1720" t="s">
        <v>30</v>
      </c>
      <c r="S1720" t="s">
        <v>30</v>
      </c>
      <c r="T1720" t="s">
        <v>30</v>
      </c>
      <c r="U1720" t="s">
        <v>30</v>
      </c>
      <c r="V1720" t="s">
        <v>30</v>
      </c>
      <c r="W1720" t="s">
        <v>40</v>
      </c>
      <c r="X1720" t="s">
        <v>29</v>
      </c>
      <c r="Y1720" t="s">
        <v>29</v>
      </c>
      <c r="Z1720" t="s">
        <v>30</v>
      </c>
      <c r="AA1720" t="s">
        <v>29</v>
      </c>
      <c r="AB1720" t="s">
        <v>43</v>
      </c>
    </row>
    <row r="1721" spans="1:28" outlineLevel="1" x14ac:dyDescent="0.45">
      <c r="A1721">
        <v>8931019005</v>
      </c>
      <c r="B1721" s="1">
        <v>44345</v>
      </c>
      <c r="C1721" t="s">
        <v>4907</v>
      </c>
      <c r="D1721" t="s">
        <v>4908</v>
      </c>
      <c r="E1721" t="s">
        <v>149</v>
      </c>
      <c r="F1721" t="s">
        <v>5651</v>
      </c>
      <c r="G1721" t="s">
        <v>5664</v>
      </c>
      <c r="H1721" s="9">
        <v>400562.96</v>
      </c>
      <c r="J1721" t="s">
        <v>42</v>
      </c>
      <c r="K1721" t="s">
        <v>29</v>
      </c>
      <c r="L1721" t="s">
        <v>150</v>
      </c>
      <c r="M1721" t="s">
        <v>29</v>
      </c>
      <c r="N1721" t="s">
        <v>29</v>
      </c>
      <c r="O1721" t="s">
        <v>30</v>
      </c>
      <c r="P1721" t="s">
        <v>30</v>
      </c>
      <c r="Q1721" t="s">
        <v>29</v>
      </c>
      <c r="R1721" t="s">
        <v>30</v>
      </c>
      <c r="S1721" t="s">
        <v>30</v>
      </c>
      <c r="T1721" t="s">
        <v>29</v>
      </c>
      <c r="U1721" t="s">
        <v>30</v>
      </c>
      <c r="V1721" t="s">
        <v>29</v>
      </c>
      <c r="W1721" t="s">
        <v>31</v>
      </c>
      <c r="X1721" t="s">
        <v>29</v>
      </c>
      <c r="Y1721" t="s">
        <v>29</v>
      </c>
      <c r="Z1721" t="s">
        <v>29</v>
      </c>
      <c r="AA1721" t="s">
        <v>29</v>
      </c>
      <c r="AB1721" t="s">
        <v>73</v>
      </c>
    </row>
    <row r="1722" spans="1:28" outlineLevel="1" x14ac:dyDescent="0.45">
      <c r="A1722">
        <v>2233289000</v>
      </c>
      <c r="B1722" s="1">
        <v>44330</v>
      </c>
      <c r="C1722" t="s">
        <v>717</v>
      </c>
      <c r="D1722" t="s">
        <v>718</v>
      </c>
      <c r="E1722" t="s">
        <v>149</v>
      </c>
      <c r="F1722" t="s">
        <v>5651</v>
      </c>
      <c r="G1722" t="s">
        <v>5664</v>
      </c>
      <c r="H1722" s="9">
        <v>284546.21999999997</v>
      </c>
      <c r="J1722" t="s">
        <v>42</v>
      </c>
      <c r="K1722" t="s">
        <v>29</v>
      </c>
      <c r="L1722" t="s">
        <v>150</v>
      </c>
      <c r="M1722" t="s">
        <v>30</v>
      </c>
      <c r="N1722" t="s">
        <v>30</v>
      </c>
      <c r="O1722" t="s">
        <v>30</v>
      </c>
      <c r="P1722" t="s">
        <v>30</v>
      </c>
      <c r="Q1722" t="s">
        <v>30</v>
      </c>
      <c r="R1722" t="s">
        <v>30</v>
      </c>
      <c r="S1722" t="s">
        <v>30</v>
      </c>
      <c r="T1722" t="s">
        <v>30</v>
      </c>
      <c r="U1722" t="s">
        <v>30</v>
      </c>
      <c r="V1722" t="s">
        <v>30</v>
      </c>
      <c r="W1722" t="s">
        <v>33</v>
      </c>
      <c r="X1722" t="s">
        <v>29</v>
      </c>
      <c r="Y1722" t="s">
        <v>30</v>
      </c>
      <c r="Z1722" t="s">
        <v>29</v>
      </c>
      <c r="AA1722" t="s">
        <v>29</v>
      </c>
      <c r="AB1722" t="s">
        <v>47</v>
      </c>
    </row>
    <row r="1723" spans="1:28" outlineLevel="1" x14ac:dyDescent="0.45">
      <c r="A1723">
        <v>7516149007</v>
      </c>
      <c r="B1723" s="1">
        <v>44341</v>
      </c>
      <c r="C1723" t="s">
        <v>2612</v>
      </c>
      <c r="D1723" t="s">
        <v>2613</v>
      </c>
      <c r="E1723" t="s">
        <v>149</v>
      </c>
      <c r="F1723" t="s">
        <v>5651</v>
      </c>
      <c r="G1723" t="s">
        <v>5692</v>
      </c>
      <c r="H1723" s="9">
        <v>193568</v>
      </c>
      <c r="J1723" t="s">
        <v>42</v>
      </c>
      <c r="K1723" t="s">
        <v>29</v>
      </c>
      <c r="L1723" t="s">
        <v>150</v>
      </c>
      <c r="M1723" t="s">
        <v>30</v>
      </c>
      <c r="N1723" t="s">
        <v>29</v>
      </c>
      <c r="O1723" t="s">
        <v>29</v>
      </c>
      <c r="P1723" t="s">
        <v>30</v>
      </c>
      <c r="Q1723" t="s">
        <v>29</v>
      </c>
      <c r="R1723" t="s">
        <v>30</v>
      </c>
      <c r="S1723" t="s">
        <v>30</v>
      </c>
      <c r="T1723" t="s">
        <v>30</v>
      </c>
      <c r="U1723" t="s">
        <v>29</v>
      </c>
      <c r="V1723" t="s">
        <v>30</v>
      </c>
      <c r="W1723" t="s">
        <v>40</v>
      </c>
      <c r="X1723" t="s">
        <v>29</v>
      </c>
      <c r="Y1723" t="s">
        <v>30</v>
      </c>
      <c r="Z1723" t="s">
        <v>29</v>
      </c>
      <c r="AA1723" t="s">
        <v>29</v>
      </c>
      <c r="AB1723" t="s">
        <v>32</v>
      </c>
    </row>
    <row r="1724" spans="1:28" outlineLevel="1" x14ac:dyDescent="0.45">
      <c r="A1724">
        <v>7560539003</v>
      </c>
      <c r="B1724" s="1">
        <v>44341</v>
      </c>
      <c r="C1724" t="s">
        <v>3128</v>
      </c>
      <c r="D1724" t="s">
        <v>3129</v>
      </c>
      <c r="E1724" t="s">
        <v>149</v>
      </c>
      <c r="F1724" t="s">
        <v>5651</v>
      </c>
      <c r="G1724" t="s">
        <v>5664</v>
      </c>
      <c r="H1724" s="9">
        <v>140000</v>
      </c>
      <c r="J1724" t="s">
        <v>42</v>
      </c>
      <c r="K1724" t="s">
        <v>29</v>
      </c>
      <c r="L1724" t="s">
        <v>150</v>
      </c>
      <c r="M1724" t="s">
        <v>30</v>
      </c>
      <c r="N1724" t="s">
        <v>30</v>
      </c>
      <c r="O1724" t="s">
        <v>30</v>
      </c>
      <c r="P1724" t="s">
        <v>30</v>
      </c>
      <c r="Q1724" t="s">
        <v>30</v>
      </c>
      <c r="R1724" t="s">
        <v>30</v>
      </c>
      <c r="S1724" t="s">
        <v>30</v>
      </c>
      <c r="T1724" t="s">
        <v>30</v>
      </c>
      <c r="U1724" t="s">
        <v>30</v>
      </c>
      <c r="V1724" t="s">
        <v>30</v>
      </c>
      <c r="W1724" t="s">
        <v>31</v>
      </c>
      <c r="X1724" t="s">
        <v>29</v>
      </c>
      <c r="Y1724" t="s">
        <v>30</v>
      </c>
      <c r="Z1724" t="s">
        <v>29</v>
      </c>
      <c r="AA1724" t="s">
        <v>29</v>
      </c>
      <c r="AB1724" t="s">
        <v>532</v>
      </c>
    </row>
    <row r="1725" spans="1:28" outlineLevel="1" x14ac:dyDescent="0.45">
      <c r="A1725">
        <v>8974769007</v>
      </c>
      <c r="B1725" s="1">
        <v>44345</v>
      </c>
      <c r="C1725" t="s">
        <v>5107</v>
      </c>
      <c r="D1725" t="s">
        <v>5108</v>
      </c>
      <c r="E1725" t="s">
        <v>149</v>
      </c>
      <c r="F1725" t="s">
        <v>5651</v>
      </c>
      <c r="G1725" t="s">
        <v>5664</v>
      </c>
      <c r="H1725" s="9">
        <v>85599.17</v>
      </c>
      <c r="J1725" t="s">
        <v>42</v>
      </c>
      <c r="K1725" t="s">
        <v>29</v>
      </c>
      <c r="L1725" t="s">
        <v>150</v>
      </c>
      <c r="M1725" t="s">
        <v>29</v>
      </c>
      <c r="N1725" t="s">
        <v>30</v>
      </c>
      <c r="O1725" t="s">
        <v>30</v>
      </c>
      <c r="P1725" t="s">
        <v>29</v>
      </c>
      <c r="Q1725" t="s">
        <v>30</v>
      </c>
      <c r="R1725" t="s">
        <v>30</v>
      </c>
      <c r="S1725" t="s">
        <v>30</v>
      </c>
      <c r="T1725" t="s">
        <v>30</v>
      </c>
      <c r="U1725" t="s">
        <v>30</v>
      </c>
      <c r="V1725" t="s">
        <v>30</v>
      </c>
      <c r="W1725" t="s">
        <v>40</v>
      </c>
      <c r="X1725" t="s">
        <v>29</v>
      </c>
      <c r="Y1725" t="s">
        <v>29</v>
      </c>
      <c r="Z1725" t="s">
        <v>29</v>
      </c>
      <c r="AA1725" t="s">
        <v>29</v>
      </c>
      <c r="AB1725" t="s">
        <v>32</v>
      </c>
    </row>
    <row r="1726" spans="1:28" outlineLevel="1" x14ac:dyDescent="0.45">
      <c r="A1726">
        <v>8024189006</v>
      </c>
      <c r="B1726" s="1">
        <v>44342</v>
      </c>
      <c r="C1726" t="s">
        <v>4120</v>
      </c>
      <c r="D1726" t="s">
        <v>4121</v>
      </c>
      <c r="E1726" t="s">
        <v>149</v>
      </c>
      <c r="F1726" t="s">
        <v>5651</v>
      </c>
      <c r="G1726" t="s">
        <v>5664</v>
      </c>
      <c r="H1726" s="9">
        <v>82223</v>
      </c>
      <c r="J1726" t="s">
        <v>42</v>
      </c>
      <c r="K1726" t="s">
        <v>29</v>
      </c>
      <c r="L1726" t="s">
        <v>150</v>
      </c>
      <c r="M1726" t="s">
        <v>30</v>
      </c>
      <c r="N1726" t="s">
        <v>30</v>
      </c>
      <c r="O1726" t="s">
        <v>29</v>
      </c>
      <c r="P1726" t="s">
        <v>30</v>
      </c>
      <c r="Q1726" t="s">
        <v>30</v>
      </c>
      <c r="R1726" t="s">
        <v>30</v>
      </c>
      <c r="S1726" t="s">
        <v>30</v>
      </c>
      <c r="T1726" t="s">
        <v>29</v>
      </c>
      <c r="U1726" t="s">
        <v>30</v>
      </c>
      <c r="V1726" t="s">
        <v>30</v>
      </c>
      <c r="W1726" t="s">
        <v>31</v>
      </c>
      <c r="X1726" t="s">
        <v>29</v>
      </c>
      <c r="Y1726" t="s">
        <v>29</v>
      </c>
      <c r="Z1726" t="s">
        <v>29</v>
      </c>
      <c r="AA1726" t="s">
        <v>30</v>
      </c>
      <c r="AB1726" t="s">
        <v>181</v>
      </c>
    </row>
    <row r="1727" spans="1:28" outlineLevel="1" x14ac:dyDescent="0.45">
      <c r="A1727">
        <v>8946709003</v>
      </c>
      <c r="B1727" s="1">
        <v>44345</v>
      </c>
      <c r="C1727" t="s">
        <v>4969</v>
      </c>
      <c r="D1727" t="s">
        <v>4970</v>
      </c>
      <c r="E1727" t="s">
        <v>149</v>
      </c>
      <c r="F1727" t="s">
        <v>5651</v>
      </c>
      <c r="G1727" t="s">
        <v>5692</v>
      </c>
      <c r="H1727" s="9">
        <v>65830</v>
      </c>
      <c r="I1727" t="s">
        <v>501</v>
      </c>
      <c r="J1727" t="s">
        <v>42</v>
      </c>
      <c r="K1727" t="s">
        <v>29</v>
      </c>
      <c r="L1727" t="s">
        <v>150</v>
      </c>
      <c r="M1727" t="s">
        <v>29</v>
      </c>
      <c r="N1727" t="s">
        <v>30</v>
      </c>
      <c r="O1727" t="s">
        <v>29</v>
      </c>
      <c r="P1727" t="s">
        <v>30</v>
      </c>
      <c r="Q1727" t="s">
        <v>30</v>
      </c>
      <c r="R1727" t="s">
        <v>30</v>
      </c>
      <c r="S1727" t="s">
        <v>30</v>
      </c>
      <c r="T1727" t="s">
        <v>30</v>
      </c>
      <c r="U1727" t="s">
        <v>30</v>
      </c>
      <c r="V1727" t="s">
        <v>30</v>
      </c>
      <c r="W1727" t="s">
        <v>31</v>
      </c>
      <c r="X1727" t="s">
        <v>29</v>
      </c>
      <c r="Y1727" t="s">
        <v>29</v>
      </c>
      <c r="Z1727" t="s">
        <v>29</v>
      </c>
      <c r="AA1727" t="s">
        <v>29</v>
      </c>
      <c r="AB1727" t="s">
        <v>32</v>
      </c>
    </row>
    <row r="1728" spans="1:28" outlineLevel="1" x14ac:dyDescent="0.45">
      <c r="A1728">
        <v>8600259002</v>
      </c>
      <c r="B1728" s="1">
        <v>44343</v>
      </c>
      <c r="C1728" t="s">
        <v>4236</v>
      </c>
      <c r="D1728" t="s">
        <v>4237</v>
      </c>
      <c r="E1728" t="s">
        <v>149</v>
      </c>
      <c r="F1728" t="s">
        <v>5651</v>
      </c>
      <c r="G1728" t="s">
        <v>5664</v>
      </c>
      <c r="H1728" s="9">
        <v>56530</v>
      </c>
      <c r="J1728" t="s">
        <v>42</v>
      </c>
      <c r="K1728" t="s">
        <v>29</v>
      </c>
      <c r="L1728" t="s">
        <v>150</v>
      </c>
      <c r="M1728" t="s">
        <v>29</v>
      </c>
      <c r="N1728" t="s">
        <v>30</v>
      </c>
      <c r="O1728" t="s">
        <v>29</v>
      </c>
      <c r="P1728" t="s">
        <v>30</v>
      </c>
      <c r="Q1728" t="s">
        <v>30</v>
      </c>
      <c r="R1728" t="s">
        <v>30</v>
      </c>
      <c r="S1728" t="s">
        <v>30</v>
      </c>
      <c r="T1728" t="s">
        <v>30</v>
      </c>
      <c r="U1728" t="s">
        <v>30</v>
      </c>
      <c r="V1728" t="s">
        <v>30</v>
      </c>
      <c r="W1728" t="s">
        <v>31</v>
      </c>
      <c r="X1728" t="s">
        <v>29</v>
      </c>
      <c r="Y1728" t="s">
        <v>29</v>
      </c>
      <c r="Z1728" t="s">
        <v>29</v>
      </c>
      <c r="AA1728" t="s">
        <v>30</v>
      </c>
      <c r="AB1728" t="s">
        <v>32</v>
      </c>
    </row>
    <row r="1729" spans="1:28" outlineLevel="1" x14ac:dyDescent="0.45">
      <c r="A1729">
        <v>3696349006</v>
      </c>
      <c r="B1729" s="1">
        <v>44335</v>
      </c>
      <c r="C1729" t="s">
        <v>1757</v>
      </c>
      <c r="D1729" t="s">
        <v>1758</v>
      </c>
      <c r="E1729" t="s">
        <v>149</v>
      </c>
      <c r="F1729" t="s">
        <v>5651</v>
      </c>
      <c r="G1729" t="s">
        <v>5664</v>
      </c>
      <c r="H1729" s="9">
        <v>50983</v>
      </c>
      <c r="J1729" t="s">
        <v>42</v>
      </c>
      <c r="K1729" t="s">
        <v>29</v>
      </c>
      <c r="L1729" t="s">
        <v>150</v>
      </c>
      <c r="M1729" t="s">
        <v>29</v>
      </c>
      <c r="N1729" t="s">
        <v>29</v>
      </c>
      <c r="O1729" t="s">
        <v>29</v>
      </c>
      <c r="P1729" t="s">
        <v>30</v>
      </c>
      <c r="Q1729" t="s">
        <v>29</v>
      </c>
      <c r="R1729" t="s">
        <v>30</v>
      </c>
      <c r="S1729" t="s">
        <v>30</v>
      </c>
      <c r="T1729" t="s">
        <v>30</v>
      </c>
      <c r="U1729" t="s">
        <v>30</v>
      </c>
      <c r="V1729" t="s">
        <v>30</v>
      </c>
      <c r="W1729" t="s">
        <v>270</v>
      </c>
      <c r="X1729" t="s">
        <v>29</v>
      </c>
      <c r="Y1729" t="s">
        <v>29</v>
      </c>
      <c r="Z1729" t="s">
        <v>29</v>
      </c>
      <c r="AA1729" t="s">
        <v>30</v>
      </c>
      <c r="AB1729" t="s">
        <v>32</v>
      </c>
    </row>
    <row r="1730" spans="1:28" outlineLevel="1" x14ac:dyDescent="0.45">
      <c r="A1730">
        <v>1095359004</v>
      </c>
      <c r="B1730" s="1">
        <v>44329</v>
      </c>
      <c r="C1730" t="s">
        <v>389</v>
      </c>
      <c r="D1730" t="s">
        <v>311</v>
      </c>
      <c r="E1730" t="s">
        <v>149</v>
      </c>
      <c r="F1730" t="s">
        <v>5651</v>
      </c>
      <c r="G1730" t="s">
        <v>5692</v>
      </c>
      <c r="H1730" s="9">
        <v>42726</v>
      </c>
      <c r="I1730" t="s">
        <v>35</v>
      </c>
      <c r="J1730" t="s">
        <v>42</v>
      </c>
      <c r="K1730" t="s">
        <v>29</v>
      </c>
      <c r="L1730" t="s">
        <v>150</v>
      </c>
      <c r="M1730" t="s">
        <v>29</v>
      </c>
      <c r="N1730" t="s">
        <v>29</v>
      </c>
      <c r="O1730" t="s">
        <v>30</v>
      </c>
      <c r="P1730" t="s">
        <v>30</v>
      </c>
      <c r="Q1730" t="s">
        <v>29</v>
      </c>
      <c r="R1730" t="s">
        <v>30</v>
      </c>
      <c r="S1730" t="s">
        <v>30</v>
      </c>
      <c r="T1730" t="s">
        <v>30</v>
      </c>
      <c r="U1730" t="s">
        <v>29</v>
      </c>
      <c r="V1730" t="s">
        <v>30</v>
      </c>
      <c r="W1730" t="s">
        <v>40</v>
      </c>
      <c r="X1730" t="s">
        <v>29</v>
      </c>
      <c r="Y1730" t="s">
        <v>29</v>
      </c>
      <c r="Z1730" t="s">
        <v>29</v>
      </c>
      <c r="AA1730" t="s">
        <v>30</v>
      </c>
      <c r="AB1730" t="s">
        <v>32</v>
      </c>
    </row>
    <row r="1731" spans="1:28" outlineLevel="1" x14ac:dyDescent="0.45">
      <c r="A1731">
        <v>1109469004</v>
      </c>
      <c r="B1731" s="1">
        <v>44329</v>
      </c>
      <c r="C1731" t="s">
        <v>491</v>
      </c>
      <c r="D1731" t="s">
        <v>492</v>
      </c>
      <c r="E1731" t="s">
        <v>149</v>
      </c>
      <c r="F1731" t="s">
        <v>5651</v>
      </c>
      <c r="G1731" t="s">
        <v>5692</v>
      </c>
      <c r="H1731" s="9">
        <v>39470.879999999997</v>
      </c>
      <c r="J1731" t="s">
        <v>42</v>
      </c>
      <c r="K1731" t="s">
        <v>29</v>
      </c>
      <c r="L1731" t="s">
        <v>150</v>
      </c>
      <c r="M1731" t="s">
        <v>29</v>
      </c>
      <c r="N1731" t="s">
        <v>29</v>
      </c>
      <c r="O1731" t="s">
        <v>29</v>
      </c>
      <c r="P1731" t="s">
        <v>29</v>
      </c>
      <c r="Q1731" t="s">
        <v>30</v>
      </c>
      <c r="R1731" t="s">
        <v>30</v>
      </c>
      <c r="S1731" t="s">
        <v>30</v>
      </c>
      <c r="T1731" t="s">
        <v>30</v>
      </c>
      <c r="U1731" t="s">
        <v>29</v>
      </c>
      <c r="V1731" t="s">
        <v>29</v>
      </c>
      <c r="W1731" t="s">
        <v>31</v>
      </c>
      <c r="X1731" t="s">
        <v>29</v>
      </c>
      <c r="Y1731" t="s">
        <v>29</v>
      </c>
      <c r="Z1731" t="s">
        <v>30</v>
      </c>
      <c r="AA1731" t="s">
        <v>29</v>
      </c>
      <c r="AB1731" t="s">
        <v>48</v>
      </c>
    </row>
    <row r="1732" spans="1:28" outlineLevel="1" x14ac:dyDescent="0.45">
      <c r="A1732">
        <v>8967549002</v>
      </c>
      <c r="B1732" s="1">
        <v>44345</v>
      </c>
      <c r="C1732" t="s">
        <v>5059</v>
      </c>
      <c r="D1732" t="s">
        <v>5060</v>
      </c>
      <c r="E1732" t="s">
        <v>149</v>
      </c>
      <c r="F1732" t="s">
        <v>5651</v>
      </c>
      <c r="G1732" t="s">
        <v>5692</v>
      </c>
      <c r="H1732" s="9">
        <v>37677.82</v>
      </c>
      <c r="J1732" t="s">
        <v>42</v>
      </c>
      <c r="K1732" t="s">
        <v>29</v>
      </c>
      <c r="L1732" t="s">
        <v>150</v>
      </c>
      <c r="M1732" t="s">
        <v>29</v>
      </c>
      <c r="N1732" t="s">
        <v>29</v>
      </c>
      <c r="O1732" t="s">
        <v>29</v>
      </c>
      <c r="P1732" t="s">
        <v>30</v>
      </c>
      <c r="Q1732" t="s">
        <v>29</v>
      </c>
      <c r="R1732" t="s">
        <v>30</v>
      </c>
      <c r="S1732" t="s">
        <v>30</v>
      </c>
      <c r="T1732" t="s">
        <v>30</v>
      </c>
      <c r="U1732" t="s">
        <v>30</v>
      </c>
      <c r="V1732" t="s">
        <v>30</v>
      </c>
      <c r="W1732" t="s">
        <v>31</v>
      </c>
      <c r="X1732" t="s">
        <v>29</v>
      </c>
      <c r="Y1732" t="s">
        <v>29</v>
      </c>
      <c r="Z1732" t="s">
        <v>29</v>
      </c>
      <c r="AA1732" t="s">
        <v>29</v>
      </c>
      <c r="AB1732" t="s">
        <v>32</v>
      </c>
    </row>
    <row r="1733" spans="1:28" outlineLevel="1" x14ac:dyDescent="0.45">
      <c r="A1733">
        <v>8854919010</v>
      </c>
      <c r="B1733" s="1">
        <v>44345</v>
      </c>
      <c r="C1733" t="s">
        <v>4519</v>
      </c>
      <c r="D1733" t="s">
        <v>4520</v>
      </c>
      <c r="E1733" t="s">
        <v>149</v>
      </c>
      <c r="F1733" t="s">
        <v>5651</v>
      </c>
      <c r="G1733" t="s">
        <v>5692</v>
      </c>
      <c r="H1733" s="9">
        <v>31927.5</v>
      </c>
      <c r="J1733" t="s">
        <v>42</v>
      </c>
      <c r="K1733" t="s">
        <v>29</v>
      </c>
      <c r="L1733" t="s">
        <v>150</v>
      </c>
      <c r="M1733" t="s">
        <v>30</v>
      </c>
      <c r="N1733" t="s">
        <v>30</v>
      </c>
      <c r="O1733" t="s">
        <v>30</v>
      </c>
      <c r="P1733" t="s">
        <v>30</v>
      </c>
      <c r="Q1733" t="s">
        <v>30</v>
      </c>
      <c r="R1733" t="s">
        <v>30</v>
      </c>
      <c r="S1733" t="s">
        <v>29</v>
      </c>
      <c r="T1733" t="s">
        <v>30</v>
      </c>
      <c r="U1733" t="s">
        <v>30</v>
      </c>
      <c r="V1733" t="s">
        <v>30</v>
      </c>
      <c r="W1733" t="s">
        <v>40</v>
      </c>
      <c r="X1733" t="s">
        <v>29</v>
      </c>
      <c r="Y1733" t="s">
        <v>29</v>
      </c>
      <c r="Z1733" t="s">
        <v>29</v>
      </c>
      <c r="AA1733" t="s">
        <v>29</v>
      </c>
      <c r="AB1733" t="s">
        <v>46</v>
      </c>
    </row>
    <row r="1734" spans="1:28" outlineLevel="1" x14ac:dyDescent="0.45">
      <c r="A1734">
        <v>1080009001</v>
      </c>
      <c r="B1734" s="1">
        <v>44328</v>
      </c>
      <c r="C1734" t="s">
        <v>310</v>
      </c>
      <c r="D1734" t="s">
        <v>311</v>
      </c>
      <c r="E1734" t="s">
        <v>149</v>
      </c>
      <c r="F1734" t="s">
        <v>5651</v>
      </c>
      <c r="G1734" t="s">
        <v>5692</v>
      </c>
      <c r="H1734" s="9">
        <v>29286.76</v>
      </c>
      <c r="I1734" t="s">
        <v>35</v>
      </c>
      <c r="J1734" t="s">
        <v>42</v>
      </c>
      <c r="K1734" t="s">
        <v>29</v>
      </c>
      <c r="L1734" t="s">
        <v>150</v>
      </c>
      <c r="M1734" t="s">
        <v>29</v>
      </c>
      <c r="N1734" t="s">
        <v>29</v>
      </c>
      <c r="O1734" t="s">
        <v>30</v>
      </c>
      <c r="P1734" t="s">
        <v>30</v>
      </c>
      <c r="Q1734" t="s">
        <v>29</v>
      </c>
      <c r="R1734" t="s">
        <v>30</v>
      </c>
      <c r="S1734" t="s">
        <v>30</v>
      </c>
      <c r="T1734" t="s">
        <v>30</v>
      </c>
      <c r="U1734" t="s">
        <v>29</v>
      </c>
      <c r="V1734" t="s">
        <v>30</v>
      </c>
      <c r="W1734" t="s">
        <v>40</v>
      </c>
      <c r="X1734" t="s">
        <v>29</v>
      </c>
      <c r="Y1734" t="s">
        <v>29</v>
      </c>
      <c r="Z1734" t="s">
        <v>29</v>
      </c>
      <c r="AA1734" t="s">
        <v>30</v>
      </c>
      <c r="AB1734" t="s">
        <v>32</v>
      </c>
    </row>
    <row r="1735" spans="1:28" outlineLevel="1" x14ac:dyDescent="0.45">
      <c r="A1735">
        <v>8859599009</v>
      </c>
      <c r="B1735" s="1">
        <v>44345</v>
      </c>
      <c r="C1735" t="s">
        <v>4554</v>
      </c>
      <c r="D1735" t="s">
        <v>4555</v>
      </c>
      <c r="E1735" t="s">
        <v>149</v>
      </c>
      <c r="F1735" t="s">
        <v>5651</v>
      </c>
      <c r="G1735" t="s">
        <v>5664</v>
      </c>
      <c r="H1735" s="9">
        <v>28555</v>
      </c>
      <c r="I1735" t="s">
        <v>1862</v>
      </c>
      <c r="J1735" t="s">
        <v>42</v>
      </c>
      <c r="K1735" t="s">
        <v>29</v>
      </c>
      <c r="L1735" t="s">
        <v>150</v>
      </c>
      <c r="M1735" t="s">
        <v>29</v>
      </c>
      <c r="N1735" t="s">
        <v>29</v>
      </c>
      <c r="O1735" t="s">
        <v>29</v>
      </c>
      <c r="P1735" t="s">
        <v>29</v>
      </c>
      <c r="Q1735" t="s">
        <v>29</v>
      </c>
      <c r="R1735" t="s">
        <v>29</v>
      </c>
      <c r="S1735" t="s">
        <v>30</v>
      </c>
      <c r="T1735" t="s">
        <v>30</v>
      </c>
      <c r="U1735" t="s">
        <v>29</v>
      </c>
      <c r="V1735" t="s">
        <v>30</v>
      </c>
      <c r="W1735" t="s">
        <v>33</v>
      </c>
      <c r="X1735" t="s">
        <v>29</v>
      </c>
      <c r="Y1735" t="s">
        <v>29</v>
      </c>
      <c r="Z1735" t="s">
        <v>29</v>
      </c>
      <c r="AA1735" t="s">
        <v>29</v>
      </c>
      <c r="AB1735" t="s">
        <v>32</v>
      </c>
    </row>
    <row r="1736" spans="1:28" outlineLevel="1" x14ac:dyDescent="0.45">
      <c r="A1736">
        <v>8022389003</v>
      </c>
      <c r="B1736" s="1">
        <v>44342</v>
      </c>
      <c r="C1736" t="s">
        <v>4116</v>
      </c>
      <c r="D1736" t="s">
        <v>4117</v>
      </c>
      <c r="E1736" t="s">
        <v>149</v>
      </c>
      <c r="F1736" t="s">
        <v>5651</v>
      </c>
      <c r="G1736" t="s">
        <v>5664</v>
      </c>
      <c r="H1736" s="9">
        <v>22325</v>
      </c>
      <c r="J1736" t="s">
        <v>42</v>
      </c>
      <c r="K1736" t="s">
        <v>29</v>
      </c>
      <c r="L1736" t="s">
        <v>150</v>
      </c>
      <c r="M1736" t="s">
        <v>29</v>
      </c>
      <c r="N1736" t="s">
        <v>30</v>
      </c>
      <c r="O1736" t="s">
        <v>29</v>
      </c>
      <c r="P1736" t="s">
        <v>30</v>
      </c>
      <c r="Q1736" t="s">
        <v>29</v>
      </c>
      <c r="R1736" t="s">
        <v>29</v>
      </c>
      <c r="S1736" t="s">
        <v>30</v>
      </c>
      <c r="T1736" t="s">
        <v>29</v>
      </c>
      <c r="U1736" t="s">
        <v>30</v>
      </c>
      <c r="V1736" t="s">
        <v>29</v>
      </c>
      <c r="W1736" t="s">
        <v>31</v>
      </c>
      <c r="X1736" t="s">
        <v>29</v>
      </c>
      <c r="Y1736" t="s">
        <v>29</v>
      </c>
      <c r="Z1736" t="s">
        <v>29</v>
      </c>
      <c r="AA1736" t="s">
        <v>30</v>
      </c>
      <c r="AB1736" t="s">
        <v>100</v>
      </c>
    </row>
    <row r="1737" spans="1:28" outlineLevel="1" x14ac:dyDescent="0.45">
      <c r="A1737">
        <v>7632658901</v>
      </c>
      <c r="B1737" s="1">
        <v>44323</v>
      </c>
      <c r="C1737" t="s">
        <v>3586</v>
      </c>
      <c r="D1737" t="s">
        <v>3587</v>
      </c>
      <c r="E1737" t="s">
        <v>149</v>
      </c>
      <c r="F1737" t="s">
        <v>5651</v>
      </c>
      <c r="G1737" t="s">
        <v>5664</v>
      </c>
      <c r="H1737" s="9">
        <v>1766.5</v>
      </c>
      <c r="J1737" t="s">
        <v>42</v>
      </c>
      <c r="K1737" t="s">
        <v>29</v>
      </c>
      <c r="L1737" t="s">
        <v>150</v>
      </c>
      <c r="M1737" t="s">
        <v>29</v>
      </c>
      <c r="N1737" t="s">
        <v>29</v>
      </c>
      <c r="O1737" t="s">
        <v>30</v>
      </c>
      <c r="P1737" t="s">
        <v>30</v>
      </c>
      <c r="Q1737" t="s">
        <v>30</v>
      </c>
      <c r="R1737" t="s">
        <v>29</v>
      </c>
      <c r="S1737" t="s">
        <v>29</v>
      </c>
      <c r="T1737" t="s">
        <v>29</v>
      </c>
      <c r="U1737" t="s">
        <v>29</v>
      </c>
      <c r="V1737" t="s">
        <v>29</v>
      </c>
      <c r="W1737" t="s">
        <v>31</v>
      </c>
      <c r="X1737" t="s">
        <v>29</v>
      </c>
      <c r="Y1737" t="s">
        <v>29</v>
      </c>
      <c r="Z1737" t="s">
        <v>29</v>
      </c>
      <c r="AA1737" t="s">
        <v>30</v>
      </c>
      <c r="AB1737" t="s">
        <v>39</v>
      </c>
    </row>
    <row r="1738" spans="1:28" outlineLevel="1" x14ac:dyDescent="0.45">
      <c r="A1738">
        <v>9908259003</v>
      </c>
      <c r="B1738" s="1">
        <v>44351</v>
      </c>
      <c r="C1738" t="s">
        <v>5388</v>
      </c>
      <c r="D1738" t="s">
        <v>5389</v>
      </c>
      <c r="E1738" t="s">
        <v>76</v>
      </c>
      <c r="F1738" t="s">
        <v>5651</v>
      </c>
      <c r="G1738" t="s">
        <v>5653</v>
      </c>
      <c r="H1738" s="9">
        <v>822993</v>
      </c>
      <c r="J1738" t="s">
        <v>42</v>
      </c>
      <c r="K1738" t="s">
        <v>29</v>
      </c>
      <c r="L1738" t="s">
        <v>77</v>
      </c>
      <c r="M1738" t="s">
        <v>30</v>
      </c>
      <c r="N1738" t="s">
        <v>30</v>
      </c>
      <c r="O1738" t="s">
        <v>30</v>
      </c>
      <c r="P1738" t="s">
        <v>30</v>
      </c>
      <c r="Q1738" t="s">
        <v>30</v>
      </c>
      <c r="R1738" t="s">
        <v>30</v>
      </c>
      <c r="S1738" t="s">
        <v>30</v>
      </c>
      <c r="T1738" t="s">
        <v>30</v>
      </c>
      <c r="U1738" t="s">
        <v>30</v>
      </c>
      <c r="V1738" t="s">
        <v>30</v>
      </c>
      <c r="W1738" t="s">
        <v>40</v>
      </c>
      <c r="X1738" t="s">
        <v>29</v>
      </c>
      <c r="Y1738" t="s">
        <v>29</v>
      </c>
      <c r="Z1738" t="s">
        <v>29</v>
      </c>
      <c r="AA1738" t="s">
        <v>29</v>
      </c>
      <c r="AB1738" t="s">
        <v>32</v>
      </c>
    </row>
    <row r="1739" spans="1:28" outlineLevel="1" x14ac:dyDescent="0.45">
      <c r="A1739">
        <v>2754889009</v>
      </c>
      <c r="B1739" s="1">
        <v>44334</v>
      </c>
      <c r="C1739" t="s">
        <v>1583</v>
      </c>
      <c r="D1739" t="s">
        <v>1584</v>
      </c>
      <c r="E1739" t="s">
        <v>76</v>
      </c>
      <c r="F1739" t="s">
        <v>5651</v>
      </c>
      <c r="G1739" t="s">
        <v>5653</v>
      </c>
      <c r="H1739" s="9">
        <v>585579</v>
      </c>
      <c r="J1739" t="s">
        <v>42</v>
      </c>
      <c r="K1739" t="s">
        <v>29</v>
      </c>
      <c r="L1739" t="s">
        <v>77</v>
      </c>
      <c r="M1739" t="s">
        <v>29</v>
      </c>
      <c r="N1739" t="s">
        <v>29</v>
      </c>
      <c r="O1739" t="s">
        <v>30</v>
      </c>
      <c r="P1739" t="s">
        <v>30</v>
      </c>
      <c r="Q1739" t="s">
        <v>29</v>
      </c>
      <c r="R1739" t="s">
        <v>30</v>
      </c>
      <c r="S1739" t="s">
        <v>30</v>
      </c>
      <c r="T1739" t="s">
        <v>30</v>
      </c>
      <c r="U1739" t="s">
        <v>30</v>
      </c>
      <c r="V1739" t="s">
        <v>30</v>
      </c>
      <c r="W1739" t="s">
        <v>31</v>
      </c>
      <c r="X1739" t="s">
        <v>29</v>
      </c>
      <c r="Y1739" t="s">
        <v>29</v>
      </c>
      <c r="Z1739" t="s">
        <v>29</v>
      </c>
      <c r="AA1739" t="s">
        <v>30</v>
      </c>
      <c r="AB1739" t="s">
        <v>32</v>
      </c>
    </row>
    <row r="1740" spans="1:28" outlineLevel="1" x14ac:dyDescent="0.45">
      <c r="A1740">
        <v>8040429006</v>
      </c>
      <c r="B1740" s="1">
        <v>44342</v>
      </c>
      <c r="C1740" t="s">
        <v>4206</v>
      </c>
      <c r="D1740" t="s">
        <v>4207</v>
      </c>
      <c r="E1740" t="s">
        <v>76</v>
      </c>
      <c r="F1740" t="s">
        <v>5651</v>
      </c>
      <c r="G1740" t="s">
        <v>5653</v>
      </c>
      <c r="H1740" s="9">
        <v>469865.09</v>
      </c>
      <c r="J1740" t="s">
        <v>42</v>
      </c>
      <c r="K1740" t="s">
        <v>29</v>
      </c>
      <c r="L1740" t="s">
        <v>77</v>
      </c>
      <c r="M1740" t="s">
        <v>30</v>
      </c>
      <c r="N1740" t="s">
        <v>30</v>
      </c>
      <c r="O1740" t="s">
        <v>30</v>
      </c>
      <c r="P1740" t="s">
        <v>30</v>
      </c>
      <c r="Q1740" t="s">
        <v>30</v>
      </c>
      <c r="R1740" t="s">
        <v>30</v>
      </c>
      <c r="S1740" t="s">
        <v>30</v>
      </c>
      <c r="T1740" t="s">
        <v>30</v>
      </c>
      <c r="U1740" t="s">
        <v>30</v>
      </c>
      <c r="V1740" t="s">
        <v>30</v>
      </c>
      <c r="W1740" t="s">
        <v>31</v>
      </c>
      <c r="X1740" t="s">
        <v>29</v>
      </c>
      <c r="Y1740" t="s">
        <v>30</v>
      </c>
      <c r="Z1740" t="s">
        <v>29</v>
      </c>
      <c r="AA1740" t="s">
        <v>30</v>
      </c>
      <c r="AB1740" t="s">
        <v>32</v>
      </c>
    </row>
    <row r="1741" spans="1:28" outlineLevel="1" x14ac:dyDescent="0.45">
      <c r="A1741">
        <v>2744549008</v>
      </c>
      <c r="B1741" s="1">
        <v>44334</v>
      </c>
      <c r="C1741" t="s">
        <v>1530</v>
      </c>
      <c r="D1741" t="s">
        <v>1531</v>
      </c>
      <c r="E1741" t="s">
        <v>76</v>
      </c>
      <c r="F1741" t="s">
        <v>5651</v>
      </c>
      <c r="G1741" t="s">
        <v>5653</v>
      </c>
      <c r="H1741" s="9">
        <v>250565.42</v>
      </c>
      <c r="J1741" t="s">
        <v>42</v>
      </c>
      <c r="K1741" t="s">
        <v>29</v>
      </c>
      <c r="L1741" t="s">
        <v>77</v>
      </c>
      <c r="M1741" t="s">
        <v>29</v>
      </c>
      <c r="N1741" t="s">
        <v>29</v>
      </c>
      <c r="O1741" t="s">
        <v>29</v>
      </c>
      <c r="P1741" t="s">
        <v>30</v>
      </c>
      <c r="Q1741" t="s">
        <v>29</v>
      </c>
      <c r="R1741" t="s">
        <v>30</v>
      </c>
      <c r="S1741" t="s">
        <v>30</v>
      </c>
      <c r="T1741" t="s">
        <v>30</v>
      </c>
      <c r="U1741" t="s">
        <v>30</v>
      </c>
      <c r="V1741" t="s">
        <v>30</v>
      </c>
      <c r="W1741" t="s">
        <v>60</v>
      </c>
      <c r="X1741" t="s">
        <v>29</v>
      </c>
      <c r="Y1741" t="s">
        <v>30</v>
      </c>
      <c r="Z1741" t="s">
        <v>29</v>
      </c>
      <c r="AA1741" t="s">
        <v>29</v>
      </c>
      <c r="AB1741" t="s">
        <v>32</v>
      </c>
    </row>
    <row r="1742" spans="1:28" outlineLevel="1" x14ac:dyDescent="0.45">
      <c r="A1742">
        <v>1037959107</v>
      </c>
      <c r="B1742" s="1">
        <v>44364</v>
      </c>
      <c r="C1742" t="s">
        <v>74</v>
      </c>
      <c r="D1742" t="s">
        <v>75</v>
      </c>
      <c r="E1742" t="s">
        <v>76</v>
      </c>
      <c r="F1742" t="s">
        <v>5651</v>
      </c>
      <c r="G1742" t="s">
        <v>5653</v>
      </c>
      <c r="H1742" s="9">
        <v>170765.76</v>
      </c>
      <c r="J1742" t="s">
        <v>42</v>
      </c>
      <c r="K1742" t="s">
        <v>29</v>
      </c>
      <c r="L1742" t="s">
        <v>77</v>
      </c>
      <c r="M1742" t="s">
        <v>30</v>
      </c>
      <c r="N1742" t="s">
        <v>30</v>
      </c>
      <c r="O1742" t="s">
        <v>30</v>
      </c>
      <c r="P1742" t="s">
        <v>30</v>
      </c>
      <c r="Q1742" t="s">
        <v>30</v>
      </c>
      <c r="R1742" t="s">
        <v>30</v>
      </c>
      <c r="S1742" t="s">
        <v>30</v>
      </c>
      <c r="T1742" t="s">
        <v>30</v>
      </c>
      <c r="U1742" t="s">
        <v>30</v>
      </c>
      <c r="V1742" t="s">
        <v>30</v>
      </c>
      <c r="W1742" t="s">
        <v>31</v>
      </c>
      <c r="X1742" t="s">
        <v>29</v>
      </c>
      <c r="Y1742" t="s">
        <v>29</v>
      </c>
      <c r="Z1742" t="s">
        <v>29</v>
      </c>
      <c r="AA1742" t="s">
        <v>29</v>
      </c>
      <c r="AB1742" t="s">
        <v>43</v>
      </c>
    </row>
    <row r="1743" spans="1:28" outlineLevel="1" x14ac:dyDescent="0.45">
      <c r="A1743">
        <v>2717459010</v>
      </c>
      <c r="B1743" s="1">
        <v>44334</v>
      </c>
      <c r="C1743" t="s">
        <v>1403</v>
      </c>
      <c r="D1743" t="s">
        <v>1404</v>
      </c>
      <c r="E1743" t="s">
        <v>76</v>
      </c>
      <c r="F1743" t="s">
        <v>5651</v>
      </c>
      <c r="G1743" t="s">
        <v>5653</v>
      </c>
      <c r="H1743" s="9">
        <v>130178.67</v>
      </c>
      <c r="J1743" t="s">
        <v>42</v>
      </c>
      <c r="K1743" t="s">
        <v>29</v>
      </c>
      <c r="L1743" t="s">
        <v>77</v>
      </c>
      <c r="M1743" t="s">
        <v>30</v>
      </c>
      <c r="N1743" t="s">
        <v>29</v>
      </c>
      <c r="O1743" t="s">
        <v>29</v>
      </c>
      <c r="P1743" t="s">
        <v>30</v>
      </c>
      <c r="Q1743" t="s">
        <v>30</v>
      </c>
      <c r="R1743" t="s">
        <v>30</v>
      </c>
      <c r="S1743" t="s">
        <v>30</v>
      </c>
      <c r="T1743" t="s">
        <v>30</v>
      </c>
      <c r="U1743" t="s">
        <v>30</v>
      </c>
      <c r="V1743" t="s">
        <v>30</v>
      </c>
      <c r="W1743" t="s">
        <v>31</v>
      </c>
      <c r="X1743" t="s">
        <v>29</v>
      </c>
      <c r="Y1743" t="s">
        <v>29</v>
      </c>
      <c r="Z1743" t="s">
        <v>30</v>
      </c>
      <c r="AA1743" t="s">
        <v>30</v>
      </c>
      <c r="AB1743" t="s">
        <v>32</v>
      </c>
    </row>
    <row r="1744" spans="1:28" outlineLevel="1" x14ac:dyDescent="0.45">
      <c r="A1744">
        <v>2776899002</v>
      </c>
      <c r="B1744" s="1">
        <v>44334</v>
      </c>
      <c r="C1744" t="s">
        <v>1677</v>
      </c>
      <c r="D1744" t="s">
        <v>1678</v>
      </c>
      <c r="E1744" t="s">
        <v>76</v>
      </c>
      <c r="F1744" t="s">
        <v>5651</v>
      </c>
      <c r="G1744" t="s">
        <v>5653</v>
      </c>
      <c r="H1744" s="9">
        <v>106197.5</v>
      </c>
      <c r="I1744" t="s">
        <v>123</v>
      </c>
      <c r="J1744" t="s">
        <v>42</v>
      </c>
      <c r="K1744" t="s">
        <v>30</v>
      </c>
      <c r="L1744" t="s">
        <v>77</v>
      </c>
      <c r="M1744" t="s">
        <v>29</v>
      </c>
      <c r="N1744" t="s">
        <v>30</v>
      </c>
      <c r="O1744" t="s">
        <v>30</v>
      </c>
      <c r="P1744" t="s">
        <v>30</v>
      </c>
      <c r="Q1744" t="s">
        <v>30</v>
      </c>
      <c r="R1744" t="s">
        <v>30</v>
      </c>
      <c r="S1744" t="s">
        <v>30</v>
      </c>
      <c r="T1744" t="s">
        <v>30</v>
      </c>
      <c r="U1744" t="s">
        <v>30</v>
      </c>
      <c r="V1744" t="s">
        <v>30</v>
      </c>
      <c r="W1744" t="s">
        <v>37</v>
      </c>
      <c r="X1744" t="s">
        <v>29</v>
      </c>
      <c r="Y1744" t="s">
        <v>29</v>
      </c>
      <c r="Z1744" t="s">
        <v>30</v>
      </c>
      <c r="AA1744" t="s">
        <v>30</v>
      </c>
      <c r="AB1744" t="s">
        <v>39</v>
      </c>
    </row>
    <row r="1745" spans="1:28" outlineLevel="1" x14ac:dyDescent="0.45">
      <c r="A1745">
        <v>2330819006</v>
      </c>
      <c r="B1745" s="1">
        <v>44331</v>
      </c>
      <c r="C1745" t="s">
        <v>844</v>
      </c>
      <c r="D1745" t="s">
        <v>845</v>
      </c>
      <c r="E1745" t="s">
        <v>76</v>
      </c>
      <c r="F1745" t="s">
        <v>5651</v>
      </c>
      <c r="G1745" t="s">
        <v>5653</v>
      </c>
      <c r="H1745" s="9">
        <v>72615</v>
      </c>
      <c r="J1745" t="s">
        <v>42</v>
      </c>
      <c r="K1745" t="s">
        <v>30</v>
      </c>
      <c r="L1745" t="s">
        <v>77</v>
      </c>
      <c r="M1745" t="s">
        <v>29</v>
      </c>
      <c r="N1745" t="s">
        <v>30</v>
      </c>
      <c r="O1745" t="s">
        <v>30</v>
      </c>
      <c r="P1745" t="s">
        <v>30</v>
      </c>
      <c r="Q1745" t="s">
        <v>30</v>
      </c>
      <c r="R1745" t="s">
        <v>30</v>
      </c>
      <c r="S1745" t="s">
        <v>30</v>
      </c>
      <c r="T1745" t="s">
        <v>30</v>
      </c>
      <c r="U1745" t="s">
        <v>30</v>
      </c>
      <c r="V1745" t="s">
        <v>30</v>
      </c>
      <c r="W1745" t="s">
        <v>33</v>
      </c>
      <c r="X1745" t="s">
        <v>29</v>
      </c>
      <c r="Y1745" t="s">
        <v>29</v>
      </c>
      <c r="Z1745" t="s">
        <v>29</v>
      </c>
      <c r="AA1745" t="s">
        <v>30</v>
      </c>
      <c r="AB1745" t="s">
        <v>32</v>
      </c>
    </row>
    <row r="1746" spans="1:28" outlineLevel="1" x14ac:dyDescent="0.45">
      <c r="A1746">
        <v>7573069003</v>
      </c>
      <c r="B1746" s="1">
        <v>44341</v>
      </c>
      <c r="C1746" t="s">
        <v>3263</v>
      </c>
      <c r="D1746" t="s">
        <v>3264</v>
      </c>
      <c r="E1746" t="s">
        <v>76</v>
      </c>
      <c r="F1746" t="s">
        <v>5651</v>
      </c>
      <c r="G1746" t="s">
        <v>5653</v>
      </c>
      <c r="H1746" s="9">
        <v>57120.639999999999</v>
      </c>
      <c r="I1746" t="s">
        <v>390</v>
      </c>
      <c r="J1746" t="s">
        <v>42</v>
      </c>
      <c r="K1746" t="s">
        <v>29</v>
      </c>
      <c r="L1746" t="s">
        <v>77</v>
      </c>
      <c r="M1746" t="s">
        <v>29</v>
      </c>
      <c r="N1746" t="s">
        <v>30</v>
      </c>
      <c r="O1746" t="s">
        <v>29</v>
      </c>
      <c r="P1746" t="s">
        <v>30</v>
      </c>
      <c r="Q1746" t="s">
        <v>30</v>
      </c>
      <c r="R1746" t="s">
        <v>30</v>
      </c>
      <c r="S1746" t="s">
        <v>30</v>
      </c>
      <c r="T1746" t="s">
        <v>30</v>
      </c>
      <c r="U1746" t="s">
        <v>30</v>
      </c>
      <c r="V1746" t="s">
        <v>30</v>
      </c>
      <c r="W1746" t="s">
        <v>31</v>
      </c>
      <c r="X1746" t="s">
        <v>29</v>
      </c>
      <c r="Y1746" t="s">
        <v>30</v>
      </c>
      <c r="Z1746" t="s">
        <v>29</v>
      </c>
      <c r="AA1746" t="s">
        <v>29</v>
      </c>
      <c r="AB1746" t="s">
        <v>32</v>
      </c>
    </row>
    <row r="1747" spans="1:28" outlineLevel="1" x14ac:dyDescent="0.45">
      <c r="A1747">
        <v>7539108906</v>
      </c>
      <c r="B1747" s="1">
        <v>44323</v>
      </c>
      <c r="C1747" t="s">
        <v>2867</v>
      </c>
      <c r="D1747" t="s">
        <v>2868</v>
      </c>
      <c r="E1747" t="s">
        <v>76</v>
      </c>
      <c r="F1747" t="s">
        <v>5651</v>
      </c>
      <c r="G1747" t="s">
        <v>5653</v>
      </c>
      <c r="H1747" s="9">
        <v>49131</v>
      </c>
      <c r="J1747" t="s">
        <v>42</v>
      </c>
      <c r="K1747" t="s">
        <v>30</v>
      </c>
      <c r="L1747" t="s">
        <v>77</v>
      </c>
      <c r="M1747" t="s">
        <v>29</v>
      </c>
      <c r="N1747" t="s">
        <v>29</v>
      </c>
      <c r="O1747" t="s">
        <v>29</v>
      </c>
      <c r="P1747" t="s">
        <v>30</v>
      </c>
      <c r="Q1747" t="s">
        <v>30</v>
      </c>
      <c r="R1747" t="s">
        <v>30</v>
      </c>
      <c r="S1747" t="s">
        <v>30</v>
      </c>
      <c r="T1747" t="s">
        <v>30</v>
      </c>
      <c r="U1747" t="s">
        <v>30</v>
      </c>
      <c r="V1747" t="s">
        <v>30</v>
      </c>
      <c r="W1747" t="s">
        <v>33</v>
      </c>
      <c r="X1747" t="s">
        <v>29</v>
      </c>
      <c r="Y1747" t="s">
        <v>29</v>
      </c>
      <c r="Z1747" t="s">
        <v>29</v>
      </c>
      <c r="AA1747" t="s">
        <v>30</v>
      </c>
      <c r="AB1747" t="s">
        <v>32</v>
      </c>
    </row>
    <row r="1748" spans="1:28" outlineLevel="1" x14ac:dyDescent="0.45">
      <c r="A1748">
        <v>8902359003</v>
      </c>
      <c r="B1748" s="1">
        <v>44345</v>
      </c>
      <c r="C1748" t="s">
        <v>4770</v>
      </c>
      <c r="D1748" t="s">
        <v>4771</v>
      </c>
      <c r="E1748" t="s">
        <v>76</v>
      </c>
      <c r="F1748" t="s">
        <v>5651</v>
      </c>
      <c r="G1748" t="s">
        <v>5653</v>
      </c>
      <c r="H1748" s="9">
        <v>39729.89</v>
      </c>
      <c r="J1748" t="s">
        <v>42</v>
      </c>
      <c r="K1748" t="s">
        <v>29</v>
      </c>
      <c r="L1748" t="s">
        <v>77</v>
      </c>
      <c r="M1748" t="s">
        <v>29</v>
      </c>
      <c r="N1748" t="s">
        <v>29</v>
      </c>
      <c r="O1748" t="s">
        <v>29</v>
      </c>
      <c r="P1748" t="s">
        <v>29</v>
      </c>
      <c r="Q1748" t="s">
        <v>29</v>
      </c>
      <c r="R1748" t="s">
        <v>29</v>
      </c>
      <c r="S1748" t="s">
        <v>30</v>
      </c>
      <c r="T1748" t="s">
        <v>29</v>
      </c>
      <c r="U1748" t="s">
        <v>29</v>
      </c>
      <c r="V1748" t="s">
        <v>29</v>
      </c>
      <c r="W1748" t="s">
        <v>40</v>
      </c>
      <c r="X1748" t="s">
        <v>29</v>
      </c>
      <c r="Y1748" t="s">
        <v>29</v>
      </c>
      <c r="Z1748" t="s">
        <v>29</v>
      </c>
      <c r="AA1748" t="s">
        <v>29</v>
      </c>
      <c r="AB1748" t="s">
        <v>32</v>
      </c>
    </row>
    <row r="1749" spans="1:28" outlineLevel="1" x14ac:dyDescent="0.45">
      <c r="A1749">
        <v>7897988901</v>
      </c>
      <c r="B1749" s="1">
        <v>44327</v>
      </c>
      <c r="C1749" t="s">
        <v>3989</v>
      </c>
      <c r="D1749" t="s">
        <v>3990</v>
      </c>
      <c r="E1749" t="s">
        <v>76</v>
      </c>
      <c r="F1749" t="s">
        <v>5651</v>
      </c>
      <c r="G1749" t="s">
        <v>5653</v>
      </c>
      <c r="H1749" s="9">
        <v>34438</v>
      </c>
      <c r="J1749" t="s">
        <v>42</v>
      </c>
      <c r="K1749" t="s">
        <v>30</v>
      </c>
      <c r="L1749" t="s">
        <v>77</v>
      </c>
      <c r="M1749" t="s">
        <v>29</v>
      </c>
      <c r="N1749" t="s">
        <v>29</v>
      </c>
      <c r="O1749" t="s">
        <v>29</v>
      </c>
      <c r="P1749" t="s">
        <v>29</v>
      </c>
      <c r="Q1749" t="s">
        <v>29</v>
      </c>
      <c r="R1749" t="s">
        <v>30</v>
      </c>
      <c r="S1749" t="s">
        <v>30</v>
      </c>
      <c r="T1749" t="s">
        <v>30</v>
      </c>
      <c r="U1749" t="s">
        <v>29</v>
      </c>
      <c r="V1749" t="s">
        <v>30</v>
      </c>
      <c r="W1749" t="s">
        <v>40</v>
      </c>
      <c r="X1749" t="s">
        <v>29</v>
      </c>
      <c r="Y1749" t="s">
        <v>29</v>
      </c>
      <c r="Z1749" t="s">
        <v>29</v>
      </c>
      <c r="AA1749" t="s">
        <v>30</v>
      </c>
      <c r="AB1749" t="s">
        <v>32</v>
      </c>
    </row>
    <row r="1750" spans="1:28" outlineLevel="1" x14ac:dyDescent="0.45">
      <c r="A1750">
        <v>7563628909</v>
      </c>
      <c r="B1750" s="1">
        <v>44323</v>
      </c>
      <c r="C1750" t="s">
        <v>3164</v>
      </c>
      <c r="D1750" t="s">
        <v>3165</v>
      </c>
      <c r="E1750" t="s">
        <v>76</v>
      </c>
      <c r="F1750" t="s">
        <v>5651</v>
      </c>
      <c r="G1750" t="s">
        <v>5653</v>
      </c>
      <c r="H1750" s="9">
        <v>30889</v>
      </c>
      <c r="J1750" t="s">
        <v>42</v>
      </c>
      <c r="K1750" t="s">
        <v>30</v>
      </c>
      <c r="L1750" t="s">
        <v>77</v>
      </c>
      <c r="M1750" t="s">
        <v>29</v>
      </c>
      <c r="N1750" t="s">
        <v>29</v>
      </c>
      <c r="O1750" t="s">
        <v>29</v>
      </c>
      <c r="P1750" t="s">
        <v>30</v>
      </c>
      <c r="Q1750" t="s">
        <v>30</v>
      </c>
      <c r="R1750" t="s">
        <v>30</v>
      </c>
      <c r="S1750" t="s">
        <v>30</v>
      </c>
      <c r="T1750" t="s">
        <v>30</v>
      </c>
      <c r="U1750" t="s">
        <v>30</v>
      </c>
      <c r="V1750" t="s">
        <v>30</v>
      </c>
      <c r="W1750" t="s">
        <v>31</v>
      </c>
      <c r="X1750" t="s">
        <v>29</v>
      </c>
      <c r="Y1750" t="s">
        <v>30</v>
      </c>
      <c r="Z1750" t="s">
        <v>29</v>
      </c>
      <c r="AA1750" t="s">
        <v>29</v>
      </c>
      <c r="AB1750" t="s">
        <v>32</v>
      </c>
    </row>
    <row r="1751" spans="1:28" outlineLevel="1" x14ac:dyDescent="0.45">
      <c r="A1751">
        <v>2340989004</v>
      </c>
      <c r="B1751" s="1">
        <v>44331</v>
      </c>
      <c r="C1751" t="s">
        <v>884</v>
      </c>
      <c r="D1751" t="s">
        <v>885</v>
      </c>
      <c r="E1751" t="s">
        <v>76</v>
      </c>
      <c r="F1751" t="s">
        <v>5651</v>
      </c>
      <c r="G1751" t="s">
        <v>5653</v>
      </c>
      <c r="H1751" s="9">
        <v>27628</v>
      </c>
      <c r="J1751" t="s">
        <v>42</v>
      </c>
      <c r="K1751" t="s">
        <v>29</v>
      </c>
      <c r="L1751" t="s">
        <v>77</v>
      </c>
      <c r="M1751" t="s">
        <v>29</v>
      </c>
      <c r="N1751" t="s">
        <v>30</v>
      </c>
      <c r="O1751" t="s">
        <v>30</v>
      </c>
      <c r="P1751" t="s">
        <v>30</v>
      </c>
      <c r="Q1751" t="s">
        <v>30</v>
      </c>
      <c r="R1751" t="s">
        <v>30</v>
      </c>
      <c r="S1751" t="s">
        <v>30</v>
      </c>
      <c r="T1751" t="s">
        <v>30</v>
      </c>
      <c r="U1751" t="s">
        <v>30</v>
      </c>
      <c r="V1751" t="s">
        <v>30</v>
      </c>
      <c r="W1751" t="s">
        <v>31</v>
      </c>
      <c r="X1751" t="s">
        <v>29</v>
      </c>
      <c r="Y1751" t="s">
        <v>30</v>
      </c>
      <c r="Z1751" t="s">
        <v>29</v>
      </c>
      <c r="AA1751" t="s">
        <v>29</v>
      </c>
      <c r="AB1751" t="s">
        <v>32</v>
      </c>
    </row>
    <row r="1752" spans="1:28" outlineLevel="1" x14ac:dyDescent="0.45">
      <c r="A1752">
        <v>7869418908</v>
      </c>
      <c r="B1752" s="1">
        <v>44327</v>
      </c>
      <c r="C1752" t="s">
        <v>3845</v>
      </c>
      <c r="D1752" t="s">
        <v>3846</v>
      </c>
      <c r="E1752" t="s">
        <v>76</v>
      </c>
      <c r="F1752" t="s">
        <v>5651</v>
      </c>
      <c r="G1752" t="s">
        <v>5653</v>
      </c>
      <c r="H1752" s="9">
        <v>8214</v>
      </c>
      <c r="J1752" t="s">
        <v>42</v>
      </c>
      <c r="K1752" t="s">
        <v>29</v>
      </c>
      <c r="L1752" t="s">
        <v>77</v>
      </c>
      <c r="M1752" t="s">
        <v>29</v>
      </c>
      <c r="N1752" t="s">
        <v>30</v>
      </c>
      <c r="O1752" t="s">
        <v>29</v>
      </c>
      <c r="P1752" t="s">
        <v>30</v>
      </c>
      <c r="Q1752" t="s">
        <v>29</v>
      </c>
      <c r="R1752" t="s">
        <v>30</v>
      </c>
      <c r="S1752" t="s">
        <v>30</v>
      </c>
      <c r="T1752" t="s">
        <v>30</v>
      </c>
      <c r="U1752" t="s">
        <v>30</v>
      </c>
      <c r="V1752" t="s">
        <v>30</v>
      </c>
      <c r="W1752" t="s">
        <v>40</v>
      </c>
      <c r="X1752" t="s">
        <v>29</v>
      </c>
      <c r="Y1752" t="s">
        <v>29</v>
      </c>
      <c r="Z1752" t="s">
        <v>29</v>
      </c>
      <c r="AA1752" t="s">
        <v>30</v>
      </c>
      <c r="AB1752" t="s">
        <v>197</v>
      </c>
    </row>
    <row r="1753" spans="1:28" outlineLevel="1" x14ac:dyDescent="0.45">
      <c r="A1753">
        <v>1102749002</v>
      </c>
      <c r="B1753" s="1">
        <v>44329</v>
      </c>
      <c r="C1753" t="s">
        <v>441</v>
      </c>
      <c r="D1753" t="s">
        <v>442</v>
      </c>
      <c r="E1753" t="s">
        <v>443</v>
      </c>
      <c r="F1753" t="s">
        <v>5651</v>
      </c>
      <c r="G1753" t="s">
        <v>5719</v>
      </c>
      <c r="H1753" s="9">
        <v>322646</v>
      </c>
      <c r="J1753" t="s">
        <v>42</v>
      </c>
      <c r="K1753" t="s">
        <v>30</v>
      </c>
      <c r="L1753" t="s">
        <v>210</v>
      </c>
      <c r="M1753" t="s">
        <v>29</v>
      </c>
      <c r="N1753" t="s">
        <v>30</v>
      </c>
      <c r="O1753" t="s">
        <v>30</v>
      </c>
      <c r="P1753" t="s">
        <v>30</v>
      </c>
      <c r="Q1753" t="s">
        <v>30</v>
      </c>
      <c r="R1753" t="s">
        <v>30</v>
      </c>
      <c r="S1753" t="s">
        <v>30</v>
      </c>
      <c r="T1753" t="s">
        <v>30</v>
      </c>
      <c r="U1753" t="s">
        <v>30</v>
      </c>
      <c r="V1753" t="s">
        <v>30</v>
      </c>
      <c r="W1753" t="s">
        <v>40</v>
      </c>
      <c r="X1753" t="s">
        <v>29</v>
      </c>
      <c r="Y1753" t="s">
        <v>30</v>
      </c>
      <c r="Z1753" t="s">
        <v>29</v>
      </c>
      <c r="AA1753" t="s">
        <v>29</v>
      </c>
      <c r="AB1753" t="s">
        <v>32</v>
      </c>
    </row>
    <row r="1754" spans="1:28" outlineLevel="1" x14ac:dyDescent="0.45">
      <c r="A1754">
        <v>2501109000</v>
      </c>
      <c r="B1754" s="1">
        <v>44332</v>
      </c>
      <c r="C1754" t="s">
        <v>1226</v>
      </c>
      <c r="D1754" t="s">
        <v>1227</v>
      </c>
      <c r="E1754" t="s">
        <v>443</v>
      </c>
      <c r="F1754" t="s">
        <v>5651</v>
      </c>
      <c r="G1754" t="s">
        <v>5719</v>
      </c>
      <c r="H1754" s="9">
        <v>313228</v>
      </c>
      <c r="I1754" t="s">
        <v>35</v>
      </c>
      <c r="J1754" t="s">
        <v>42</v>
      </c>
      <c r="K1754" t="s">
        <v>30</v>
      </c>
      <c r="L1754" t="s">
        <v>210</v>
      </c>
      <c r="M1754" t="s">
        <v>30</v>
      </c>
      <c r="N1754" t="s">
        <v>30</v>
      </c>
      <c r="O1754" t="s">
        <v>30</v>
      </c>
      <c r="P1754" t="s">
        <v>30</v>
      </c>
      <c r="Q1754" t="s">
        <v>30</v>
      </c>
      <c r="R1754" t="s">
        <v>30</v>
      </c>
      <c r="S1754" t="s">
        <v>30</v>
      </c>
      <c r="T1754" t="s">
        <v>30</v>
      </c>
      <c r="U1754" t="s">
        <v>30</v>
      </c>
      <c r="V1754" t="s">
        <v>30</v>
      </c>
      <c r="W1754" t="s">
        <v>40</v>
      </c>
      <c r="X1754" t="s">
        <v>29</v>
      </c>
      <c r="Y1754" t="s">
        <v>29</v>
      </c>
      <c r="Z1754" t="s">
        <v>29</v>
      </c>
      <c r="AA1754" t="s">
        <v>30</v>
      </c>
      <c r="AB1754" t="s">
        <v>32</v>
      </c>
    </row>
    <row r="1755" spans="1:28" outlineLevel="1" x14ac:dyDescent="0.45">
      <c r="A1755">
        <v>2703099008</v>
      </c>
      <c r="B1755" s="1">
        <v>44334</v>
      </c>
      <c r="C1755" t="s">
        <v>1335</v>
      </c>
      <c r="D1755" t="s">
        <v>1336</v>
      </c>
      <c r="E1755" t="s">
        <v>443</v>
      </c>
      <c r="F1755" t="s">
        <v>5651</v>
      </c>
      <c r="G1755" t="s">
        <v>5719</v>
      </c>
      <c r="H1755" s="9">
        <v>275433</v>
      </c>
      <c r="J1755" t="s">
        <v>42</v>
      </c>
      <c r="K1755" t="s">
        <v>30</v>
      </c>
      <c r="L1755" t="s">
        <v>210</v>
      </c>
      <c r="M1755" t="s">
        <v>29</v>
      </c>
      <c r="N1755" t="s">
        <v>30</v>
      </c>
      <c r="O1755" t="s">
        <v>29</v>
      </c>
      <c r="P1755" t="s">
        <v>30</v>
      </c>
      <c r="Q1755" t="s">
        <v>30</v>
      </c>
      <c r="R1755" t="s">
        <v>30</v>
      </c>
      <c r="S1755" t="s">
        <v>30</v>
      </c>
      <c r="T1755" t="s">
        <v>30</v>
      </c>
      <c r="U1755" t="s">
        <v>30</v>
      </c>
      <c r="V1755" t="s">
        <v>30</v>
      </c>
      <c r="W1755" t="s">
        <v>40</v>
      </c>
      <c r="X1755" t="s">
        <v>29</v>
      </c>
      <c r="Y1755" t="s">
        <v>30</v>
      </c>
      <c r="Z1755" t="s">
        <v>29</v>
      </c>
      <c r="AA1755" t="s">
        <v>29</v>
      </c>
      <c r="AB1755" t="s">
        <v>32</v>
      </c>
    </row>
    <row r="1756" spans="1:28" outlineLevel="1" x14ac:dyDescent="0.45">
      <c r="A1756">
        <v>8860139008</v>
      </c>
      <c r="B1756" s="1">
        <v>44345</v>
      </c>
      <c r="C1756" t="s">
        <v>4558</v>
      </c>
      <c r="D1756" t="s">
        <v>4559</v>
      </c>
      <c r="E1756" t="s">
        <v>443</v>
      </c>
      <c r="F1756" t="s">
        <v>5651</v>
      </c>
      <c r="G1756" t="s">
        <v>5719</v>
      </c>
      <c r="H1756" s="9">
        <v>131641</v>
      </c>
      <c r="J1756" t="s">
        <v>42</v>
      </c>
      <c r="K1756" t="s">
        <v>29</v>
      </c>
      <c r="L1756" t="s">
        <v>210</v>
      </c>
      <c r="M1756" t="s">
        <v>29</v>
      </c>
      <c r="N1756" t="s">
        <v>30</v>
      </c>
      <c r="O1756" t="s">
        <v>29</v>
      </c>
      <c r="P1756" t="s">
        <v>30</v>
      </c>
      <c r="Q1756" t="s">
        <v>30</v>
      </c>
      <c r="R1756" t="s">
        <v>30</v>
      </c>
      <c r="S1756" t="s">
        <v>30</v>
      </c>
      <c r="T1756" t="s">
        <v>30</v>
      </c>
      <c r="U1756" t="s">
        <v>30</v>
      </c>
      <c r="V1756" t="s">
        <v>30</v>
      </c>
      <c r="W1756" t="s">
        <v>40</v>
      </c>
      <c r="X1756" t="s">
        <v>29</v>
      </c>
      <c r="Y1756" t="s">
        <v>29</v>
      </c>
      <c r="Z1756" t="s">
        <v>29</v>
      </c>
      <c r="AA1756" t="s">
        <v>29</v>
      </c>
      <c r="AB1756" t="s">
        <v>32</v>
      </c>
    </row>
    <row r="1757" spans="1:28" outlineLevel="1" x14ac:dyDescent="0.45">
      <c r="A1757">
        <v>7528228901</v>
      </c>
      <c r="B1757" s="1">
        <v>44323</v>
      </c>
      <c r="C1757" t="s">
        <v>2740</v>
      </c>
      <c r="D1757" t="s">
        <v>2741</v>
      </c>
      <c r="E1757" t="s">
        <v>443</v>
      </c>
      <c r="F1757" t="s">
        <v>5651</v>
      </c>
      <c r="G1757" t="s">
        <v>5719</v>
      </c>
      <c r="H1757" s="9">
        <v>98291</v>
      </c>
      <c r="J1757" t="s">
        <v>42</v>
      </c>
      <c r="K1757" t="s">
        <v>30</v>
      </c>
      <c r="L1757" t="s">
        <v>210</v>
      </c>
      <c r="M1757" t="s">
        <v>30</v>
      </c>
      <c r="N1757" t="s">
        <v>29</v>
      </c>
      <c r="O1757" t="s">
        <v>29</v>
      </c>
      <c r="P1757" t="s">
        <v>30</v>
      </c>
      <c r="Q1757" t="s">
        <v>30</v>
      </c>
      <c r="R1757" t="s">
        <v>30</v>
      </c>
      <c r="S1757" t="s">
        <v>30</v>
      </c>
      <c r="T1757" t="s">
        <v>30</v>
      </c>
      <c r="U1757" t="s">
        <v>30</v>
      </c>
      <c r="V1757" t="s">
        <v>30</v>
      </c>
      <c r="W1757" t="s">
        <v>31</v>
      </c>
      <c r="X1757" t="s">
        <v>29</v>
      </c>
      <c r="Y1757" t="s">
        <v>29</v>
      </c>
      <c r="Z1757" t="s">
        <v>29</v>
      </c>
      <c r="AA1757" t="s">
        <v>30</v>
      </c>
      <c r="AB1757" t="s">
        <v>32</v>
      </c>
    </row>
    <row r="1758" spans="1:28" outlineLevel="1" x14ac:dyDescent="0.45">
      <c r="A1758">
        <v>7646448909</v>
      </c>
      <c r="B1758" s="1">
        <v>44323</v>
      </c>
      <c r="C1758" t="s">
        <v>3669</v>
      </c>
      <c r="D1758" t="s">
        <v>3670</v>
      </c>
      <c r="E1758" t="s">
        <v>443</v>
      </c>
      <c r="F1758" t="s">
        <v>5651</v>
      </c>
      <c r="G1758" t="s">
        <v>5719</v>
      </c>
      <c r="H1758" s="9">
        <v>76121.509999999995</v>
      </c>
      <c r="J1758" t="s">
        <v>42</v>
      </c>
      <c r="K1758" t="s">
        <v>29</v>
      </c>
      <c r="L1758" t="s">
        <v>210</v>
      </c>
      <c r="M1758" t="s">
        <v>29</v>
      </c>
      <c r="N1758" t="s">
        <v>29</v>
      </c>
      <c r="O1758" t="s">
        <v>29</v>
      </c>
      <c r="P1758" t="s">
        <v>30</v>
      </c>
      <c r="Q1758" t="s">
        <v>29</v>
      </c>
      <c r="R1758" t="s">
        <v>30</v>
      </c>
      <c r="S1758" t="s">
        <v>30</v>
      </c>
      <c r="T1758" t="s">
        <v>30</v>
      </c>
      <c r="U1758" t="s">
        <v>30</v>
      </c>
      <c r="V1758" t="s">
        <v>30</v>
      </c>
      <c r="W1758" t="s">
        <v>31</v>
      </c>
      <c r="X1758" t="s">
        <v>29</v>
      </c>
      <c r="Y1758" t="s">
        <v>29</v>
      </c>
      <c r="Z1758" t="s">
        <v>29</v>
      </c>
      <c r="AA1758" t="s">
        <v>30</v>
      </c>
      <c r="AB1758" t="s">
        <v>73</v>
      </c>
    </row>
    <row r="1759" spans="1:28" outlineLevel="1" x14ac:dyDescent="0.45">
      <c r="A1759">
        <v>2774839002</v>
      </c>
      <c r="B1759" s="1">
        <v>44334</v>
      </c>
      <c r="C1759" t="s">
        <v>1665</v>
      </c>
      <c r="D1759" t="s">
        <v>1666</v>
      </c>
      <c r="E1759" t="s">
        <v>443</v>
      </c>
      <c r="F1759" t="s">
        <v>5651</v>
      </c>
      <c r="G1759" t="s">
        <v>5719</v>
      </c>
      <c r="H1759" s="9">
        <v>28195</v>
      </c>
      <c r="J1759" t="s">
        <v>42</v>
      </c>
      <c r="K1759" t="s">
        <v>30</v>
      </c>
      <c r="L1759" t="s">
        <v>210</v>
      </c>
      <c r="M1759" t="s">
        <v>29</v>
      </c>
      <c r="N1759" t="s">
        <v>29</v>
      </c>
      <c r="O1759" t="s">
        <v>29</v>
      </c>
      <c r="P1759" t="s">
        <v>29</v>
      </c>
      <c r="Q1759" t="s">
        <v>29</v>
      </c>
      <c r="R1759" t="s">
        <v>29</v>
      </c>
      <c r="S1759" t="s">
        <v>30</v>
      </c>
      <c r="T1759" t="s">
        <v>29</v>
      </c>
      <c r="U1759" t="s">
        <v>29</v>
      </c>
      <c r="V1759" t="s">
        <v>29</v>
      </c>
      <c r="W1759" t="s">
        <v>60</v>
      </c>
      <c r="X1759" t="s">
        <v>29</v>
      </c>
      <c r="Y1759" t="s">
        <v>30</v>
      </c>
      <c r="Z1759" t="s">
        <v>29</v>
      </c>
      <c r="AA1759" t="s">
        <v>30</v>
      </c>
      <c r="AB1759" t="s">
        <v>32</v>
      </c>
    </row>
    <row r="1760" spans="1:28" outlineLevel="1" x14ac:dyDescent="0.45">
      <c r="A1760">
        <v>7524229007</v>
      </c>
      <c r="B1760" s="1">
        <v>44341</v>
      </c>
      <c r="C1760" t="s">
        <v>2701</v>
      </c>
      <c r="D1760" t="s">
        <v>2702</v>
      </c>
      <c r="E1760" t="s">
        <v>87</v>
      </c>
      <c r="F1760" t="s">
        <v>5651</v>
      </c>
      <c r="G1760" t="s">
        <v>5654</v>
      </c>
      <c r="H1760" s="9">
        <v>916328</v>
      </c>
      <c r="J1760" t="s">
        <v>28</v>
      </c>
      <c r="K1760" t="s">
        <v>29</v>
      </c>
      <c r="L1760" t="s">
        <v>88</v>
      </c>
      <c r="M1760" t="s">
        <v>30</v>
      </c>
      <c r="N1760" t="s">
        <v>30</v>
      </c>
      <c r="O1760" t="s">
        <v>30</v>
      </c>
      <c r="P1760" t="s">
        <v>30</v>
      </c>
      <c r="Q1760" t="s">
        <v>30</v>
      </c>
      <c r="R1760" t="s">
        <v>30</v>
      </c>
      <c r="S1760" t="s">
        <v>30</v>
      </c>
      <c r="T1760" t="s">
        <v>30</v>
      </c>
      <c r="U1760" t="s">
        <v>30</v>
      </c>
      <c r="V1760" t="s">
        <v>30</v>
      </c>
      <c r="W1760" t="s">
        <v>31</v>
      </c>
      <c r="X1760" t="s">
        <v>29</v>
      </c>
      <c r="Y1760" t="s">
        <v>30</v>
      </c>
      <c r="Z1760" t="s">
        <v>29</v>
      </c>
      <c r="AA1760" t="s">
        <v>29</v>
      </c>
      <c r="AB1760" t="s">
        <v>32</v>
      </c>
    </row>
    <row r="1761" spans="1:28" outlineLevel="1" x14ac:dyDescent="0.45">
      <c r="A1761">
        <v>1038489110</v>
      </c>
      <c r="B1761" s="1">
        <v>44364</v>
      </c>
      <c r="C1761" t="s">
        <v>85</v>
      </c>
      <c r="D1761" t="s">
        <v>86</v>
      </c>
      <c r="E1761" t="s">
        <v>87</v>
      </c>
      <c r="F1761" t="s">
        <v>5651</v>
      </c>
      <c r="G1761" t="s">
        <v>5654</v>
      </c>
      <c r="H1761" s="9">
        <v>349112</v>
      </c>
      <c r="J1761" t="s">
        <v>28</v>
      </c>
      <c r="K1761" t="s">
        <v>29</v>
      </c>
      <c r="L1761" t="s">
        <v>88</v>
      </c>
      <c r="M1761" t="s">
        <v>29</v>
      </c>
      <c r="N1761" t="s">
        <v>30</v>
      </c>
      <c r="O1761" t="s">
        <v>29</v>
      </c>
      <c r="P1761" t="s">
        <v>30</v>
      </c>
      <c r="Q1761" t="s">
        <v>30</v>
      </c>
      <c r="R1761" t="s">
        <v>30</v>
      </c>
      <c r="S1761" t="s">
        <v>30</v>
      </c>
      <c r="T1761" t="s">
        <v>30</v>
      </c>
      <c r="U1761" t="s">
        <v>30</v>
      </c>
      <c r="V1761" t="s">
        <v>30</v>
      </c>
      <c r="W1761" t="s">
        <v>31</v>
      </c>
      <c r="X1761" t="s">
        <v>29</v>
      </c>
      <c r="Y1761" t="s">
        <v>29</v>
      </c>
      <c r="Z1761" t="s">
        <v>29</v>
      </c>
      <c r="AA1761" t="s">
        <v>29</v>
      </c>
      <c r="AB1761" t="s">
        <v>32</v>
      </c>
    </row>
    <row r="1762" spans="1:28" outlineLevel="1" x14ac:dyDescent="0.45">
      <c r="A1762">
        <v>9906529008</v>
      </c>
      <c r="B1762" s="1">
        <v>44351</v>
      </c>
      <c r="C1762" t="s">
        <v>5380</v>
      </c>
      <c r="D1762" t="s">
        <v>5381</v>
      </c>
      <c r="E1762" t="s">
        <v>87</v>
      </c>
      <c r="F1762" t="s">
        <v>5651</v>
      </c>
      <c r="G1762" t="s">
        <v>5654</v>
      </c>
      <c r="H1762" s="9">
        <v>269054</v>
      </c>
      <c r="J1762" t="s">
        <v>28</v>
      </c>
      <c r="K1762" t="s">
        <v>29</v>
      </c>
      <c r="L1762" t="s">
        <v>88</v>
      </c>
      <c r="M1762" t="s">
        <v>30</v>
      </c>
      <c r="N1762" t="s">
        <v>29</v>
      </c>
      <c r="O1762" t="s">
        <v>29</v>
      </c>
      <c r="P1762" t="s">
        <v>30</v>
      </c>
      <c r="Q1762" t="s">
        <v>29</v>
      </c>
      <c r="R1762" t="s">
        <v>29</v>
      </c>
      <c r="S1762" t="s">
        <v>30</v>
      </c>
      <c r="T1762" t="s">
        <v>30</v>
      </c>
      <c r="U1762" t="s">
        <v>29</v>
      </c>
      <c r="V1762" t="s">
        <v>30</v>
      </c>
      <c r="W1762" t="s">
        <v>40</v>
      </c>
      <c r="X1762" t="s">
        <v>29</v>
      </c>
      <c r="Y1762" t="s">
        <v>29</v>
      </c>
      <c r="Z1762" t="s">
        <v>29</v>
      </c>
      <c r="AA1762" t="s">
        <v>29</v>
      </c>
      <c r="AB1762" t="s">
        <v>32</v>
      </c>
    </row>
    <row r="1763" spans="1:28" outlineLevel="1" x14ac:dyDescent="0.45">
      <c r="A1763">
        <v>5235539000</v>
      </c>
      <c r="B1763" s="1">
        <v>44337</v>
      </c>
      <c r="C1763" t="s">
        <v>2255</v>
      </c>
      <c r="D1763" t="s">
        <v>2256</v>
      </c>
      <c r="E1763" t="s">
        <v>87</v>
      </c>
      <c r="F1763" t="s">
        <v>5651</v>
      </c>
      <c r="G1763" t="s">
        <v>5654</v>
      </c>
      <c r="H1763" s="9">
        <v>223691</v>
      </c>
      <c r="J1763" t="s">
        <v>28</v>
      </c>
      <c r="K1763" t="s">
        <v>29</v>
      </c>
      <c r="L1763" t="s">
        <v>88</v>
      </c>
      <c r="M1763" t="s">
        <v>29</v>
      </c>
      <c r="N1763" t="s">
        <v>29</v>
      </c>
      <c r="O1763" t="s">
        <v>29</v>
      </c>
      <c r="P1763" t="s">
        <v>30</v>
      </c>
      <c r="Q1763" t="s">
        <v>30</v>
      </c>
      <c r="R1763" t="s">
        <v>30</v>
      </c>
      <c r="S1763" t="s">
        <v>30</v>
      </c>
      <c r="T1763" t="s">
        <v>30</v>
      </c>
      <c r="U1763" t="s">
        <v>30</v>
      </c>
      <c r="V1763" t="s">
        <v>30</v>
      </c>
      <c r="W1763" t="s">
        <v>31</v>
      </c>
      <c r="X1763" t="s">
        <v>29</v>
      </c>
      <c r="Y1763" t="s">
        <v>30</v>
      </c>
      <c r="Z1763" t="s">
        <v>29</v>
      </c>
      <c r="AA1763" t="s">
        <v>30</v>
      </c>
      <c r="AB1763" t="s">
        <v>32</v>
      </c>
    </row>
    <row r="1764" spans="1:28" outlineLevel="1" x14ac:dyDescent="0.45">
      <c r="A1764">
        <v>7609578903</v>
      </c>
      <c r="B1764" s="1">
        <v>44323</v>
      </c>
      <c r="C1764" t="s">
        <v>3460</v>
      </c>
      <c r="D1764" t="s">
        <v>3461</v>
      </c>
      <c r="E1764" t="s">
        <v>87</v>
      </c>
      <c r="F1764" t="s">
        <v>5651</v>
      </c>
      <c r="G1764" t="s">
        <v>5654</v>
      </c>
      <c r="H1764" s="9">
        <v>211694</v>
      </c>
      <c r="J1764" t="s">
        <v>28</v>
      </c>
      <c r="K1764" t="s">
        <v>29</v>
      </c>
      <c r="L1764" t="s">
        <v>88</v>
      </c>
      <c r="M1764" t="s">
        <v>29</v>
      </c>
      <c r="N1764" t="s">
        <v>30</v>
      </c>
      <c r="O1764" t="s">
        <v>29</v>
      </c>
      <c r="P1764" t="s">
        <v>30</v>
      </c>
      <c r="Q1764" t="s">
        <v>30</v>
      </c>
      <c r="R1764" t="s">
        <v>30</v>
      </c>
      <c r="S1764" t="s">
        <v>30</v>
      </c>
      <c r="T1764" t="s">
        <v>30</v>
      </c>
      <c r="U1764" t="s">
        <v>30</v>
      </c>
      <c r="V1764" t="s">
        <v>30</v>
      </c>
      <c r="W1764" t="s">
        <v>31</v>
      </c>
      <c r="X1764" t="s">
        <v>29</v>
      </c>
      <c r="Y1764" t="s">
        <v>30</v>
      </c>
      <c r="Z1764" t="s">
        <v>29</v>
      </c>
      <c r="AA1764" t="s">
        <v>30</v>
      </c>
      <c r="AB1764" t="s">
        <v>32</v>
      </c>
    </row>
    <row r="1765" spans="1:28" outlineLevel="1" x14ac:dyDescent="0.45">
      <c r="A1765">
        <v>4885079001</v>
      </c>
      <c r="B1765" s="1">
        <v>44336</v>
      </c>
      <c r="C1765" t="s">
        <v>1957</v>
      </c>
      <c r="D1765" t="s">
        <v>1958</v>
      </c>
      <c r="E1765" t="s">
        <v>87</v>
      </c>
      <c r="F1765" t="s">
        <v>5651</v>
      </c>
      <c r="G1765" t="s">
        <v>5654</v>
      </c>
      <c r="H1765" s="9">
        <v>117510.15</v>
      </c>
      <c r="J1765" t="s">
        <v>28</v>
      </c>
      <c r="K1765" t="s">
        <v>29</v>
      </c>
      <c r="L1765" t="s">
        <v>88</v>
      </c>
      <c r="M1765" t="s">
        <v>30</v>
      </c>
      <c r="N1765" t="s">
        <v>30</v>
      </c>
      <c r="O1765" t="s">
        <v>30</v>
      </c>
      <c r="P1765" t="s">
        <v>30</v>
      </c>
      <c r="Q1765" t="s">
        <v>30</v>
      </c>
      <c r="R1765" t="s">
        <v>30</v>
      </c>
      <c r="S1765" t="s">
        <v>30</v>
      </c>
      <c r="T1765" t="s">
        <v>30</v>
      </c>
      <c r="U1765" t="s">
        <v>30</v>
      </c>
      <c r="V1765" t="s">
        <v>30</v>
      </c>
      <c r="W1765" t="s">
        <v>33</v>
      </c>
      <c r="X1765" t="s">
        <v>29</v>
      </c>
      <c r="Y1765" t="s">
        <v>30</v>
      </c>
      <c r="Z1765" t="s">
        <v>29</v>
      </c>
      <c r="AA1765" t="s">
        <v>30</v>
      </c>
      <c r="AB1765" t="s">
        <v>228</v>
      </c>
    </row>
    <row r="1766" spans="1:28" outlineLevel="1" x14ac:dyDescent="0.45">
      <c r="A1766">
        <v>2371229002</v>
      </c>
      <c r="B1766" s="1">
        <v>44331</v>
      </c>
      <c r="C1766" t="s">
        <v>1034</v>
      </c>
      <c r="D1766" t="s">
        <v>1035</v>
      </c>
      <c r="E1766" t="s">
        <v>87</v>
      </c>
      <c r="F1766" t="s">
        <v>5651</v>
      </c>
      <c r="G1766" t="s">
        <v>5654</v>
      </c>
      <c r="H1766" s="9">
        <v>95144.22</v>
      </c>
      <c r="J1766" t="s">
        <v>28</v>
      </c>
      <c r="K1766" t="s">
        <v>29</v>
      </c>
      <c r="L1766" t="s">
        <v>88</v>
      </c>
      <c r="M1766" t="s">
        <v>29</v>
      </c>
      <c r="N1766" t="s">
        <v>29</v>
      </c>
      <c r="O1766" t="s">
        <v>29</v>
      </c>
      <c r="P1766" t="s">
        <v>29</v>
      </c>
      <c r="Q1766" t="s">
        <v>29</v>
      </c>
      <c r="R1766" t="s">
        <v>29</v>
      </c>
      <c r="S1766" t="s">
        <v>30</v>
      </c>
      <c r="T1766" t="s">
        <v>30</v>
      </c>
      <c r="U1766" t="s">
        <v>29</v>
      </c>
      <c r="V1766" t="s">
        <v>30</v>
      </c>
      <c r="W1766" t="s">
        <v>40</v>
      </c>
      <c r="X1766" t="s">
        <v>29</v>
      </c>
      <c r="Y1766" t="s">
        <v>29</v>
      </c>
      <c r="Z1766" t="s">
        <v>29</v>
      </c>
      <c r="AA1766" t="s">
        <v>30</v>
      </c>
      <c r="AB1766" t="s">
        <v>32</v>
      </c>
    </row>
    <row r="1767" spans="1:28" outlineLevel="1" x14ac:dyDescent="0.45">
      <c r="A1767">
        <v>7902118904</v>
      </c>
      <c r="B1767" s="1">
        <v>44327</v>
      </c>
      <c r="C1767" t="s">
        <v>4017</v>
      </c>
      <c r="D1767" t="s">
        <v>4018</v>
      </c>
      <c r="E1767" t="s">
        <v>87</v>
      </c>
      <c r="F1767" t="s">
        <v>5651</v>
      </c>
      <c r="G1767" t="s">
        <v>5654</v>
      </c>
      <c r="H1767" s="9">
        <v>88753.47</v>
      </c>
      <c r="J1767" t="s">
        <v>28</v>
      </c>
      <c r="K1767" t="s">
        <v>29</v>
      </c>
      <c r="L1767" t="s">
        <v>88</v>
      </c>
      <c r="M1767" t="s">
        <v>30</v>
      </c>
      <c r="N1767" t="s">
        <v>29</v>
      </c>
      <c r="O1767" t="s">
        <v>30</v>
      </c>
      <c r="P1767" t="s">
        <v>30</v>
      </c>
      <c r="Q1767" t="s">
        <v>30</v>
      </c>
      <c r="R1767" t="s">
        <v>30</v>
      </c>
      <c r="S1767" t="s">
        <v>30</v>
      </c>
      <c r="T1767" t="s">
        <v>30</v>
      </c>
      <c r="U1767" t="s">
        <v>30</v>
      </c>
      <c r="V1767" t="s">
        <v>30</v>
      </c>
      <c r="W1767" t="s">
        <v>40</v>
      </c>
      <c r="X1767" t="s">
        <v>29</v>
      </c>
      <c r="Y1767" t="s">
        <v>30</v>
      </c>
      <c r="Z1767" t="s">
        <v>29</v>
      </c>
      <c r="AA1767" t="s">
        <v>30</v>
      </c>
      <c r="AB1767" t="s">
        <v>32</v>
      </c>
    </row>
    <row r="1768" spans="1:28" outlineLevel="1" x14ac:dyDescent="0.45">
      <c r="A1768">
        <v>8611149010</v>
      </c>
      <c r="B1768" s="1">
        <v>44343</v>
      </c>
      <c r="C1768" t="s">
        <v>4302</v>
      </c>
      <c r="D1768" t="s">
        <v>4303</v>
      </c>
      <c r="E1768" t="s">
        <v>87</v>
      </c>
      <c r="F1768" t="s">
        <v>5651</v>
      </c>
      <c r="G1768" t="s">
        <v>5654</v>
      </c>
      <c r="H1768" s="9">
        <v>81329</v>
      </c>
      <c r="J1768" t="s">
        <v>28</v>
      </c>
      <c r="K1768" t="s">
        <v>29</v>
      </c>
      <c r="L1768" t="s">
        <v>88</v>
      </c>
      <c r="M1768" t="s">
        <v>29</v>
      </c>
      <c r="N1768" t="s">
        <v>29</v>
      </c>
      <c r="O1768" t="s">
        <v>30</v>
      </c>
      <c r="P1768" t="s">
        <v>30</v>
      </c>
      <c r="Q1768" t="s">
        <v>29</v>
      </c>
      <c r="R1768" t="s">
        <v>30</v>
      </c>
      <c r="S1768" t="s">
        <v>30</v>
      </c>
      <c r="T1768" t="s">
        <v>30</v>
      </c>
      <c r="U1768" t="s">
        <v>29</v>
      </c>
      <c r="V1768" t="s">
        <v>30</v>
      </c>
      <c r="W1768" t="s">
        <v>31</v>
      </c>
      <c r="X1768" t="s">
        <v>29</v>
      </c>
      <c r="Y1768" t="s">
        <v>30</v>
      </c>
      <c r="Z1768" t="s">
        <v>29</v>
      </c>
      <c r="AA1768" t="s">
        <v>30</v>
      </c>
      <c r="AB1768" t="s">
        <v>32</v>
      </c>
    </row>
    <row r="1769" spans="1:28" outlineLevel="1" x14ac:dyDescent="0.45">
      <c r="A1769">
        <v>2482539004</v>
      </c>
      <c r="B1769" s="1">
        <v>44332</v>
      </c>
      <c r="C1769" t="s">
        <v>1125</v>
      </c>
      <c r="D1769" t="s">
        <v>1140</v>
      </c>
      <c r="E1769" t="s">
        <v>87</v>
      </c>
      <c r="F1769" t="s">
        <v>5651</v>
      </c>
      <c r="G1769" t="s">
        <v>5654</v>
      </c>
      <c r="H1769" s="9">
        <v>69476.960000000006</v>
      </c>
      <c r="I1769" t="s">
        <v>1125</v>
      </c>
      <c r="J1769" t="s">
        <v>28</v>
      </c>
      <c r="K1769" t="s">
        <v>29</v>
      </c>
      <c r="L1769" t="s">
        <v>88</v>
      </c>
      <c r="M1769" t="s">
        <v>29</v>
      </c>
      <c r="N1769" t="s">
        <v>29</v>
      </c>
      <c r="O1769" t="s">
        <v>29</v>
      </c>
      <c r="P1769" t="s">
        <v>29</v>
      </c>
      <c r="Q1769" t="s">
        <v>29</v>
      </c>
      <c r="R1769" t="s">
        <v>30</v>
      </c>
      <c r="S1769" t="s">
        <v>30</v>
      </c>
      <c r="T1769" t="s">
        <v>30</v>
      </c>
      <c r="U1769" t="s">
        <v>29</v>
      </c>
      <c r="V1769" t="s">
        <v>30</v>
      </c>
      <c r="W1769" t="s">
        <v>31</v>
      </c>
      <c r="X1769" t="s">
        <v>29</v>
      </c>
      <c r="Y1769" t="s">
        <v>29</v>
      </c>
      <c r="Z1769" t="s">
        <v>29</v>
      </c>
      <c r="AA1769" t="s">
        <v>30</v>
      </c>
      <c r="AB1769" t="s">
        <v>32</v>
      </c>
    </row>
    <row r="1770" spans="1:28" outlineLevel="1" x14ac:dyDescent="0.45">
      <c r="A1770">
        <v>1106139004</v>
      </c>
      <c r="B1770" s="1">
        <v>44329</v>
      </c>
      <c r="C1770" t="s">
        <v>466</v>
      </c>
      <c r="D1770" t="s">
        <v>467</v>
      </c>
      <c r="E1770" t="s">
        <v>87</v>
      </c>
      <c r="F1770" t="s">
        <v>5651</v>
      </c>
      <c r="G1770" t="s">
        <v>5654</v>
      </c>
      <c r="H1770" s="9">
        <v>51978.37</v>
      </c>
      <c r="J1770" t="s">
        <v>28</v>
      </c>
      <c r="K1770" t="s">
        <v>29</v>
      </c>
      <c r="L1770" t="s">
        <v>88</v>
      </c>
      <c r="M1770" t="s">
        <v>29</v>
      </c>
      <c r="N1770" t="s">
        <v>30</v>
      </c>
      <c r="O1770" t="s">
        <v>29</v>
      </c>
      <c r="P1770" t="s">
        <v>30</v>
      </c>
      <c r="Q1770" t="s">
        <v>30</v>
      </c>
      <c r="R1770" t="s">
        <v>30</v>
      </c>
      <c r="S1770" t="s">
        <v>30</v>
      </c>
      <c r="T1770" t="s">
        <v>30</v>
      </c>
      <c r="U1770" t="s">
        <v>30</v>
      </c>
      <c r="V1770" t="s">
        <v>30</v>
      </c>
      <c r="W1770" t="s">
        <v>31</v>
      </c>
      <c r="X1770" t="s">
        <v>29</v>
      </c>
      <c r="Y1770" t="s">
        <v>29</v>
      </c>
      <c r="Z1770" t="s">
        <v>29</v>
      </c>
      <c r="AA1770" t="s">
        <v>30</v>
      </c>
      <c r="AB1770" t="s">
        <v>32</v>
      </c>
    </row>
    <row r="1771" spans="1:28" outlineLevel="1" x14ac:dyDescent="0.45">
      <c r="A1771">
        <v>2742289009</v>
      </c>
      <c r="B1771" s="1">
        <v>44334</v>
      </c>
      <c r="C1771" t="s">
        <v>1521</v>
      </c>
      <c r="D1771" t="s">
        <v>791</v>
      </c>
      <c r="E1771" t="s">
        <v>87</v>
      </c>
      <c r="F1771" t="s">
        <v>5651</v>
      </c>
      <c r="G1771" t="s">
        <v>5654</v>
      </c>
      <c r="H1771" s="9">
        <v>38201</v>
      </c>
      <c r="J1771" t="s">
        <v>28</v>
      </c>
      <c r="K1771" t="s">
        <v>29</v>
      </c>
      <c r="L1771" t="s">
        <v>88</v>
      </c>
      <c r="M1771" t="s">
        <v>30</v>
      </c>
      <c r="N1771" t="s">
        <v>30</v>
      </c>
      <c r="O1771" t="s">
        <v>29</v>
      </c>
      <c r="P1771" t="s">
        <v>30</v>
      </c>
      <c r="Q1771" t="s">
        <v>30</v>
      </c>
      <c r="R1771" t="s">
        <v>30</v>
      </c>
      <c r="S1771" t="s">
        <v>30</v>
      </c>
      <c r="T1771" t="s">
        <v>30</v>
      </c>
      <c r="U1771" t="s">
        <v>30</v>
      </c>
      <c r="V1771" t="s">
        <v>30</v>
      </c>
      <c r="W1771" t="s">
        <v>40</v>
      </c>
      <c r="X1771" t="s">
        <v>29</v>
      </c>
      <c r="Y1771" t="s">
        <v>30</v>
      </c>
      <c r="Z1771" t="s">
        <v>29</v>
      </c>
      <c r="AA1771" t="s">
        <v>30</v>
      </c>
      <c r="AB1771" t="s">
        <v>47</v>
      </c>
    </row>
    <row r="1772" spans="1:28" outlineLevel="1" x14ac:dyDescent="0.45">
      <c r="A1772">
        <v>2758649004</v>
      </c>
      <c r="B1772" s="1">
        <v>44334</v>
      </c>
      <c r="C1772" t="s">
        <v>1597</v>
      </c>
      <c r="D1772" t="s">
        <v>1598</v>
      </c>
      <c r="E1772" t="s">
        <v>87</v>
      </c>
      <c r="F1772" t="s">
        <v>5651</v>
      </c>
      <c r="G1772" t="s">
        <v>5654</v>
      </c>
      <c r="H1772" s="9">
        <v>36135.040000000001</v>
      </c>
      <c r="J1772" t="s">
        <v>28</v>
      </c>
      <c r="K1772" t="s">
        <v>29</v>
      </c>
      <c r="L1772" t="s">
        <v>88</v>
      </c>
      <c r="M1772" t="s">
        <v>29</v>
      </c>
      <c r="N1772" t="s">
        <v>29</v>
      </c>
      <c r="O1772" t="s">
        <v>29</v>
      </c>
      <c r="P1772" t="s">
        <v>29</v>
      </c>
      <c r="Q1772" t="s">
        <v>29</v>
      </c>
      <c r="R1772" t="s">
        <v>29</v>
      </c>
      <c r="S1772" t="s">
        <v>30</v>
      </c>
      <c r="T1772" t="s">
        <v>30</v>
      </c>
      <c r="U1772" t="s">
        <v>29</v>
      </c>
      <c r="V1772" t="s">
        <v>30</v>
      </c>
      <c r="W1772" t="s">
        <v>40</v>
      </c>
      <c r="X1772" t="s">
        <v>29</v>
      </c>
      <c r="Y1772" t="s">
        <v>30</v>
      </c>
      <c r="Z1772" t="s">
        <v>29</v>
      </c>
      <c r="AA1772" t="s">
        <v>29</v>
      </c>
      <c r="AB1772" t="s">
        <v>32</v>
      </c>
    </row>
    <row r="1773" spans="1:28" outlineLevel="1" x14ac:dyDescent="0.45">
      <c r="A1773">
        <v>2321769002</v>
      </c>
      <c r="B1773" s="1">
        <v>44331</v>
      </c>
      <c r="C1773" t="s">
        <v>790</v>
      </c>
      <c r="D1773" t="s">
        <v>791</v>
      </c>
      <c r="E1773" t="s">
        <v>87</v>
      </c>
      <c r="F1773" t="s">
        <v>5651</v>
      </c>
      <c r="G1773" t="s">
        <v>5654</v>
      </c>
      <c r="H1773" s="9">
        <v>27395</v>
      </c>
      <c r="J1773" t="s">
        <v>28</v>
      </c>
      <c r="K1773" t="s">
        <v>29</v>
      </c>
      <c r="L1773" t="s">
        <v>88</v>
      </c>
      <c r="M1773" t="s">
        <v>30</v>
      </c>
      <c r="N1773" t="s">
        <v>30</v>
      </c>
      <c r="O1773" t="s">
        <v>29</v>
      </c>
      <c r="P1773" t="s">
        <v>30</v>
      </c>
      <c r="Q1773" t="s">
        <v>30</v>
      </c>
      <c r="R1773" t="s">
        <v>30</v>
      </c>
      <c r="S1773" t="s">
        <v>30</v>
      </c>
      <c r="T1773" t="s">
        <v>30</v>
      </c>
      <c r="U1773" t="s">
        <v>30</v>
      </c>
      <c r="V1773" t="s">
        <v>30</v>
      </c>
      <c r="W1773" t="s">
        <v>40</v>
      </c>
      <c r="X1773" t="s">
        <v>29</v>
      </c>
      <c r="Y1773" t="s">
        <v>30</v>
      </c>
      <c r="Z1773" t="s">
        <v>29</v>
      </c>
      <c r="AA1773" t="s">
        <v>29</v>
      </c>
      <c r="AB1773" t="s">
        <v>32</v>
      </c>
    </row>
    <row r="1774" spans="1:28" outlineLevel="1" x14ac:dyDescent="0.45">
      <c r="A1774">
        <v>7549499003</v>
      </c>
      <c r="B1774" s="1">
        <v>44341</v>
      </c>
      <c r="C1774" t="s">
        <v>2997</v>
      </c>
      <c r="D1774" t="s">
        <v>2998</v>
      </c>
      <c r="E1774" t="s">
        <v>87</v>
      </c>
      <c r="F1774" t="s">
        <v>5651</v>
      </c>
      <c r="G1774" t="s">
        <v>5654</v>
      </c>
      <c r="H1774" s="9">
        <v>23817</v>
      </c>
      <c r="J1774" t="s">
        <v>28</v>
      </c>
      <c r="K1774" t="s">
        <v>29</v>
      </c>
      <c r="L1774" t="s">
        <v>88</v>
      </c>
      <c r="M1774" t="s">
        <v>29</v>
      </c>
      <c r="N1774" t="s">
        <v>29</v>
      </c>
      <c r="O1774" t="s">
        <v>29</v>
      </c>
      <c r="P1774" t="s">
        <v>30</v>
      </c>
      <c r="Q1774" t="s">
        <v>30</v>
      </c>
      <c r="R1774" t="s">
        <v>30</v>
      </c>
      <c r="S1774" t="s">
        <v>30</v>
      </c>
      <c r="T1774" t="s">
        <v>30</v>
      </c>
      <c r="U1774" t="s">
        <v>30</v>
      </c>
      <c r="V1774" t="s">
        <v>30</v>
      </c>
      <c r="W1774" t="s">
        <v>40</v>
      </c>
      <c r="X1774" t="s">
        <v>29</v>
      </c>
      <c r="Y1774" t="s">
        <v>30</v>
      </c>
      <c r="Z1774" t="s">
        <v>29</v>
      </c>
      <c r="AA1774" t="s">
        <v>29</v>
      </c>
      <c r="AB1774" t="s">
        <v>32</v>
      </c>
    </row>
    <row r="1775" spans="1:28" outlineLevel="1" x14ac:dyDescent="0.45">
      <c r="A1775">
        <v>3709249000</v>
      </c>
      <c r="B1775" s="1">
        <v>44335</v>
      </c>
      <c r="C1775" t="s">
        <v>1830</v>
      </c>
      <c r="D1775" t="s">
        <v>1831</v>
      </c>
      <c r="E1775" t="s">
        <v>87</v>
      </c>
      <c r="F1775" t="s">
        <v>5651</v>
      </c>
      <c r="G1775" t="s">
        <v>5654</v>
      </c>
      <c r="H1775" s="9">
        <v>23148</v>
      </c>
      <c r="J1775" t="s">
        <v>28</v>
      </c>
      <c r="K1775" t="s">
        <v>29</v>
      </c>
      <c r="L1775" t="s">
        <v>88</v>
      </c>
      <c r="M1775" t="s">
        <v>29</v>
      </c>
      <c r="N1775" t="s">
        <v>29</v>
      </c>
      <c r="O1775" t="s">
        <v>29</v>
      </c>
      <c r="P1775" t="s">
        <v>29</v>
      </c>
      <c r="Q1775" t="s">
        <v>29</v>
      </c>
      <c r="R1775" t="s">
        <v>30</v>
      </c>
      <c r="S1775" t="s">
        <v>30</v>
      </c>
      <c r="T1775" t="s">
        <v>30</v>
      </c>
      <c r="U1775" t="s">
        <v>29</v>
      </c>
      <c r="V1775" t="s">
        <v>30</v>
      </c>
      <c r="W1775" t="s">
        <v>60</v>
      </c>
      <c r="X1775" t="s">
        <v>29</v>
      </c>
      <c r="Y1775" t="s">
        <v>29</v>
      </c>
      <c r="Z1775" t="s">
        <v>29</v>
      </c>
      <c r="AA1775" t="s">
        <v>30</v>
      </c>
      <c r="AB1775" t="s">
        <v>228</v>
      </c>
    </row>
    <row r="1776" spans="1:28" outlineLevel="1" x14ac:dyDescent="0.45">
      <c r="A1776">
        <v>1092189006</v>
      </c>
      <c r="B1776" s="1">
        <v>44329</v>
      </c>
      <c r="C1776" t="s">
        <v>367</v>
      </c>
      <c r="D1776" t="s">
        <v>368</v>
      </c>
      <c r="E1776" t="s">
        <v>87</v>
      </c>
      <c r="F1776" t="s">
        <v>5651</v>
      </c>
      <c r="G1776" t="s">
        <v>5654</v>
      </c>
      <c r="H1776" s="9">
        <v>22637.5</v>
      </c>
      <c r="I1776" t="s">
        <v>369</v>
      </c>
      <c r="J1776" t="s">
        <v>28</v>
      </c>
      <c r="K1776" t="s">
        <v>29</v>
      </c>
      <c r="L1776" t="s">
        <v>88</v>
      </c>
      <c r="M1776" t="s">
        <v>29</v>
      </c>
      <c r="N1776" t="s">
        <v>30</v>
      </c>
      <c r="O1776" t="s">
        <v>30</v>
      </c>
      <c r="P1776" t="s">
        <v>30</v>
      </c>
      <c r="Q1776" t="s">
        <v>29</v>
      </c>
      <c r="R1776" t="s">
        <v>30</v>
      </c>
      <c r="S1776" t="s">
        <v>29</v>
      </c>
      <c r="T1776" t="s">
        <v>29</v>
      </c>
      <c r="U1776" t="s">
        <v>29</v>
      </c>
      <c r="V1776" t="s">
        <v>30</v>
      </c>
      <c r="W1776" t="s">
        <v>31</v>
      </c>
      <c r="X1776" t="s">
        <v>29</v>
      </c>
      <c r="Y1776" t="s">
        <v>30</v>
      </c>
      <c r="Z1776" t="s">
        <v>29</v>
      </c>
      <c r="AA1776" t="s">
        <v>29</v>
      </c>
      <c r="AB1776" t="s">
        <v>32</v>
      </c>
    </row>
    <row r="1777" spans="1:28" outlineLevel="1" x14ac:dyDescent="0.45">
      <c r="A1777">
        <v>7908448910</v>
      </c>
      <c r="B1777" s="1">
        <v>44327</v>
      </c>
      <c r="C1777" t="s">
        <v>4052</v>
      </c>
      <c r="D1777" t="s">
        <v>4053</v>
      </c>
      <c r="E1777" t="s">
        <v>87</v>
      </c>
      <c r="F1777" t="s">
        <v>5651</v>
      </c>
      <c r="G1777" t="s">
        <v>5654</v>
      </c>
      <c r="H1777" s="9">
        <v>18767.009999999998</v>
      </c>
      <c r="J1777" t="s">
        <v>28</v>
      </c>
      <c r="K1777" t="s">
        <v>29</v>
      </c>
      <c r="L1777" t="s">
        <v>88</v>
      </c>
      <c r="M1777" t="s">
        <v>29</v>
      </c>
      <c r="N1777" t="s">
        <v>29</v>
      </c>
      <c r="O1777" t="s">
        <v>29</v>
      </c>
      <c r="P1777" t="s">
        <v>29</v>
      </c>
      <c r="Q1777" t="s">
        <v>29</v>
      </c>
      <c r="R1777" t="s">
        <v>29</v>
      </c>
      <c r="S1777" t="s">
        <v>30</v>
      </c>
      <c r="T1777" t="s">
        <v>30</v>
      </c>
      <c r="U1777" t="s">
        <v>29</v>
      </c>
      <c r="V1777" t="s">
        <v>30</v>
      </c>
      <c r="W1777" t="s">
        <v>40</v>
      </c>
      <c r="X1777" t="s">
        <v>29</v>
      </c>
      <c r="Y1777" t="s">
        <v>29</v>
      </c>
      <c r="Z1777" t="s">
        <v>29</v>
      </c>
      <c r="AA1777" t="s">
        <v>30</v>
      </c>
      <c r="AB1777" t="s">
        <v>32</v>
      </c>
    </row>
    <row r="1778" spans="1:28" outlineLevel="1" x14ac:dyDescent="0.45">
      <c r="A1778">
        <v>6598389007</v>
      </c>
      <c r="B1778" s="1">
        <v>44338</v>
      </c>
      <c r="C1778" t="s">
        <v>2376</v>
      </c>
      <c r="D1778" t="s">
        <v>2377</v>
      </c>
      <c r="E1778" t="s">
        <v>87</v>
      </c>
      <c r="F1778" t="s">
        <v>5651</v>
      </c>
      <c r="G1778" t="s">
        <v>5654</v>
      </c>
      <c r="H1778" s="9">
        <v>16134</v>
      </c>
      <c r="J1778" t="s">
        <v>28</v>
      </c>
      <c r="K1778" t="s">
        <v>29</v>
      </c>
      <c r="L1778" t="s">
        <v>88</v>
      </c>
      <c r="M1778" t="s">
        <v>29</v>
      </c>
      <c r="N1778" t="s">
        <v>30</v>
      </c>
      <c r="O1778" t="s">
        <v>30</v>
      </c>
      <c r="P1778" t="s">
        <v>30</v>
      </c>
      <c r="Q1778" t="s">
        <v>30</v>
      </c>
      <c r="R1778" t="s">
        <v>30</v>
      </c>
      <c r="S1778" t="s">
        <v>29</v>
      </c>
      <c r="T1778" t="s">
        <v>30</v>
      </c>
      <c r="U1778" t="s">
        <v>30</v>
      </c>
      <c r="V1778" t="s">
        <v>30</v>
      </c>
      <c r="W1778" t="s">
        <v>60</v>
      </c>
      <c r="X1778" t="s">
        <v>29</v>
      </c>
      <c r="Y1778" t="s">
        <v>30</v>
      </c>
      <c r="Z1778" t="s">
        <v>29</v>
      </c>
      <c r="AA1778" t="s">
        <v>30</v>
      </c>
      <c r="AB1778" t="s">
        <v>39</v>
      </c>
    </row>
    <row r="1779" spans="1:28" outlineLevel="1" x14ac:dyDescent="0.45">
      <c r="A1779">
        <v>8833489002</v>
      </c>
      <c r="B1779" s="1">
        <v>44345</v>
      </c>
      <c r="C1779" t="s">
        <v>4405</v>
      </c>
      <c r="D1779" t="s">
        <v>4406</v>
      </c>
      <c r="E1779" t="s">
        <v>87</v>
      </c>
      <c r="F1779" t="s">
        <v>5651</v>
      </c>
      <c r="G1779" t="s">
        <v>5654</v>
      </c>
      <c r="H1779" s="9">
        <v>16011</v>
      </c>
      <c r="I1779" t="s">
        <v>168</v>
      </c>
      <c r="J1779" t="s">
        <v>28</v>
      </c>
      <c r="K1779" t="s">
        <v>29</v>
      </c>
      <c r="L1779" t="s">
        <v>88</v>
      </c>
      <c r="M1779" t="s">
        <v>30</v>
      </c>
      <c r="N1779" t="s">
        <v>29</v>
      </c>
      <c r="O1779" t="s">
        <v>29</v>
      </c>
      <c r="P1779" t="s">
        <v>29</v>
      </c>
      <c r="Q1779" t="s">
        <v>30</v>
      </c>
      <c r="R1779" t="s">
        <v>29</v>
      </c>
      <c r="S1779" t="s">
        <v>30</v>
      </c>
      <c r="T1779" t="s">
        <v>30</v>
      </c>
      <c r="U1779" t="s">
        <v>29</v>
      </c>
      <c r="V1779" t="s">
        <v>29</v>
      </c>
      <c r="W1779" t="s">
        <v>31</v>
      </c>
      <c r="X1779" t="s">
        <v>29</v>
      </c>
      <c r="Y1779" t="s">
        <v>29</v>
      </c>
      <c r="Z1779" t="s">
        <v>29</v>
      </c>
      <c r="AA1779" t="s">
        <v>29</v>
      </c>
      <c r="AB1779" t="s">
        <v>32</v>
      </c>
    </row>
    <row r="1780" spans="1:28" outlineLevel="1" x14ac:dyDescent="0.45">
      <c r="A1780">
        <v>2759539008</v>
      </c>
      <c r="B1780" s="1">
        <v>44334</v>
      </c>
      <c r="C1780" t="s">
        <v>1603</v>
      </c>
      <c r="D1780" t="s">
        <v>1604</v>
      </c>
      <c r="E1780" t="s">
        <v>87</v>
      </c>
      <c r="F1780" t="s">
        <v>5651</v>
      </c>
      <c r="G1780" t="s">
        <v>5654</v>
      </c>
      <c r="H1780" s="9">
        <v>15176.5</v>
      </c>
      <c r="J1780" t="s">
        <v>28</v>
      </c>
      <c r="K1780" t="s">
        <v>29</v>
      </c>
      <c r="L1780" t="s">
        <v>88</v>
      </c>
      <c r="M1780" t="s">
        <v>29</v>
      </c>
      <c r="N1780" t="s">
        <v>30</v>
      </c>
      <c r="O1780" t="s">
        <v>29</v>
      </c>
      <c r="P1780" t="s">
        <v>30</v>
      </c>
      <c r="Q1780" t="s">
        <v>30</v>
      </c>
      <c r="R1780" t="s">
        <v>30</v>
      </c>
      <c r="S1780" t="s">
        <v>30</v>
      </c>
      <c r="T1780" t="s">
        <v>30</v>
      </c>
      <c r="U1780" t="s">
        <v>30</v>
      </c>
      <c r="V1780" t="s">
        <v>30</v>
      </c>
      <c r="W1780" t="s">
        <v>40</v>
      </c>
      <c r="X1780" t="s">
        <v>29</v>
      </c>
      <c r="Y1780" t="s">
        <v>29</v>
      </c>
      <c r="Z1780" t="s">
        <v>29</v>
      </c>
      <c r="AA1780" t="s">
        <v>30</v>
      </c>
      <c r="AB1780" t="s">
        <v>32</v>
      </c>
    </row>
    <row r="1781" spans="1:28" outlineLevel="1" x14ac:dyDescent="0.45">
      <c r="A1781">
        <v>7237319007</v>
      </c>
      <c r="B1781" s="1">
        <v>44339</v>
      </c>
      <c r="C1781" t="s">
        <v>2522</v>
      </c>
      <c r="D1781" t="s">
        <v>2523</v>
      </c>
      <c r="E1781" t="s">
        <v>595</v>
      </c>
      <c r="F1781" t="s">
        <v>5651</v>
      </c>
      <c r="G1781" t="s">
        <v>5853</v>
      </c>
      <c r="H1781" s="9">
        <v>287151</v>
      </c>
      <c r="J1781" t="s">
        <v>42</v>
      </c>
      <c r="K1781" t="s">
        <v>29</v>
      </c>
      <c r="L1781" t="s">
        <v>150</v>
      </c>
      <c r="M1781" t="s">
        <v>30</v>
      </c>
      <c r="N1781" t="s">
        <v>29</v>
      </c>
      <c r="O1781" t="s">
        <v>30</v>
      </c>
      <c r="P1781" t="s">
        <v>30</v>
      </c>
      <c r="Q1781" t="s">
        <v>30</v>
      </c>
      <c r="R1781" t="s">
        <v>30</v>
      </c>
      <c r="S1781" t="s">
        <v>30</v>
      </c>
      <c r="T1781" t="s">
        <v>30</v>
      </c>
      <c r="U1781" t="s">
        <v>30</v>
      </c>
      <c r="V1781" t="s">
        <v>30</v>
      </c>
      <c r="W1781" t="s">
        <v>31</v>
      </c>
      <c r="X1781" t="s">
        <v>29</v>
      </c>
      <c r="Y1781" t="s">
        <v>29</v>
      </c>
      <c r="Z1781" t="s">
        <v>29</v>
      </c>
      <c r="AA1781" t="s">
        <v>30</v>
      </c>
      <c r="AB1781" t="s">
        <v>101</v>
      </c>
    </row>
    <row r="1782" spans="1:28" outlineLevel="1" x14ac:dyDescent="0.45">
      <c r="A1782">
        <v>2506079003</v>
      </c>
      <c r="B1782" s="1">
        <v>44332</v>
      </c>
      <c r="C1782" t="s">
        <v>1253</v>
      </c>
      <c r="D1782" t="s">
        <v>1254</v>
      </c>
      <c r="E1782" t="s">
        <v>595</v>
      </c>
      <c r="F1782" t="s">
        <v>5651</v>
      </c>
      <c r="G1782" t="s">
        <v>5853</v>
      </c>
      <c r="H1782" s="9">
        <v>90706</v>
      </c>
      <c r="J1782" t="s">
        <v>42</v>
      </c>
      <c r="K1782" t="s">
        <v>30</v>
      </c>
      <c r="L1782" t="s">
        <v>150</v>
      </c>
      <c r="M1782" t="s">
        <v>30</v>
      </c>
      <c r="N1782" t="s">
        <v>30</v>
      </c>
      <c r="O1782" t="s">
        <v>30</v>
      </c>
      <c r="P1782" t="s">
        <v>30</v>
      </c>
      <c r="Q1782" t="s">
        <v>30</v>
      </c>
      <c r="R1782" t="s">
        <v>30</v>
      </c>
      <c r="S1782" t="s">
        <v>30</v>
      </c>
      <c r="T1782" t="s">
        <v>30</v>
      </c>
      <c r="U1782" t="s">
        <v>30</v>
      </c>
      <c r="V1782" t="s">
        <v>30</v>
      </c>
      <c r="W1782" t="s">
        <v>31</v>
      </c>
      <c r="X1782" t="s">
        <v>29</v>
      </c>
      <c r="Y1782" t="s">
        <v>30</v>
      </c>
      <c r="Z1782" t="s">
        <v>29</v>
      </c>
      <c r="AA1782" t="s">
        <v>30</v>
      </c>
      <c r="AB1782" t="s">
        <v>32</v>
      </c>
    </row>
    <row r="1783" spans="1:28" outlineLevel="1" x14ac:dyDescent="0.45">
      <c r="A1783">
        <v>2721409009</v>
      </c>
      <c r="B1783" s="1">
        <v>44334</v>
      </c>
      <c r="C1783" t="s">
        <v>1423</v>
      </c>
      <c r="D1783" t="s">
        <v>1424</v>
      </c>
      <c r="E1783" t="s">
        <v>595</v>
      </c>
      <c r="F1783" t="s">
        <v>5651</v>
      </c>
      <c r="G1783" t="s">
        <v>5853</v>
      </c>
      <c r="H1783" s="9">
        <v>86022.17</v>
      </c>
      <c r="J1783" t="s">
        <v>42</v>
      </c>
      <c r="K1783" t="s">
        <v>29</v>
      </c>
      <c r="L1783" t="s">
        <v>150</v>
      </c>
      <c r="M1783" t="s">
        <v>29</v>
      </c>
      <c r="N1783" t="s">
        <v>30</v>
      </c>
      <c r="O1783" t="s">
        <v>29</v>
      </c>
      <c r="P1783" t="s">
        <v>30</v>
      </c>
      <c r="Q1783" t="s">
        <v>30</v>
      </c>
      <c r="R1783" t="s">
        <v>30</v>
      </c>
      <c r="S1783" t="s">
        <v>30</v>
      </c>
      <c r="T1783" t="s">
        <v>30</v>
      </c>
      <c r="U1783" t="s">
        <v>30</v>
      </c>
      <c r="V1783" t="s">
        <v>30</v>
      </c>
      <c r="W1783" t="s">
        <v>31</v>
      </c>
      <c r="X1783" t="s">
        <v>29</v>
      </c>
      <c r="Y1783" t="s">
        <v>29</v>
      </c>
      <c r="Z1783" t="s">
        <v>30</v>
      </c>
      <c r="AA1783" t="s">
        <v>29</v>
      </c>
      <c r="AB1783" t="s">
        <v>32</v>
      </c>
    </row>
    <row r="1784" spans="1:28" outlineLevel="1" x14ac:dyDescent="0.45">
      <c r="A1784">
        <v>8865629001</v>
      </c>
      <c r="B1784" s="1">
        <v>44345</v>
      </c>
      <c r="C1784" t="s">
        <v>4595</v>
      </c>
      <c r="D1784" t="s">
        <v>895</v>
      </c>
      <c r="E1784" t="s">
        <v>595</v>
      </c>
      <c r="F1784" t="s">
        <v>5651</v>
      </c>
      <c r="G1784" t="s">
        <v>5853</v>
      </c>
      <c r="H1784" s="9">
        <v>39300.22</v>
      </c>
      <c r="J1784" t="s">
        <v>42</v>
      </c>
      <c r="K1784" t="s">
        <v>29</v>
      </c>
      <c r="L1784" t="s">
        <v>150</v>
      </c>
      <c r="M1784" t="s">
        <v>29</v>
      </c>
      <c r="N1784" t="s">
        <v>29</v>
      </c>
      <c r="O1784" t="s">
        <v>29</v>
      </c>
      <c r="P1784" t="s">
        <v>30</v>
      </c>
      <c r="Q1784" t="s">
        <v>30</v>
      </c>
      <c r="R1784" t="s">
        <v>30</v>
      </c>
      <c r="S1784" t="s">
        <v>30</v>
      </c>
      <c r="T1784" t="s">
        <v>30</v>
      </c>
      <c r="U1784" t="s">
        <v>30</v>
      </c>
      <c r="V1784" t="s">
        <v>30</v>
      </c>
      <c r="W1784" t="s">
        <v>31</v>
      </c>
      <c r="X1784" t="s">
        <v>29</v>
      </c>
      <c r="Y1784" t="s">
        <v>29</v>
      </c>
      <c r="Z1784" t="s">
        <v>29</v>
      </c>
      <c r="AA1784" t="s">
        <v>29</v>
      </c>
      <c r="AB1784" t="s">
        <v>32</v>
      </c>
    </row>
    <row r="1785" spans="1:28" outlineLevel="1" x14ac:dyDescent="0.45">
      <c r="A1785">
        <v>2719319007</v>
      </c>
      <c r="B1785" s="1">
        <v>44334</v>
      </c>
      <c r="C1785" t="s">
        <v>1414</v>
      </c>
      <c r="D1785" t="s">
        <v>1415</v>
      </c>
      <c r="E1785" t="s">
        <v>595</v>
      </c>
      <c r="F1785" t="s">
        <v>5651</v>
      </c>
      <c r="G1785" t="s">
        <v>5853</v>
      </c>
      <c r="H1785" s="9">
        <v>26288</v>
      </c>
      <c r="J1785" t="s">
        <v>42</v>
      </c>
      <c r="K1785" t="s">
        <v>29</v>
      </c>
      <c r="L1785" t="s">
        <v>150</v>
      </c>
      <c r="M1785" t="s">
        <v>29</v>
      </c>
      <c r="N1785" t="s">
        <v>30</v>
      </c>
      <c r="O1785" t="s">
        <v>29</v>
      </c>
      <c r="P1785" t="s">
        <v>29</v>
      </c>
      <c r="Q1785" t="s">
        <v>29</v>
      </c>
      <c r="R1785" t="s">
        <v>29</v>
      </c>
      <c r="S1785" t="s">
        <v>29</v>
      </c>
      <c r="T1785" t="s">
        <v>30</v>
      </c>
      <c r="U1785" t="s">
        <v>30</v>
      </c>
      <c r="V1785" t="s">
        <v>30</v>
      </c>
      <c r="W1785" t="s">
        <v>33</v>
      </c>
      <c r="X1785" t="s">
        <v>29</v>
      </c>
      <c r="Y1785" t="s">
        <v>29</v>
      </c>
      <c r="Z1785" t="s">
        <v>29</v>
      </c>
      <c r="AA1785" t="s">
        <v>30</v>
      </c>
      <c r="AB1785" t="s">
        <v>59</v>
      </c>
    </row>
    <row r="1786" spans="1:28" outlineLevel="1" x14ac:dyDescent="0.45">
      <c r="A1786">
        <v>7547948900</v>
      </c>
      <c r="B1786" s="1">
        <v>44323</v>
      </c>
      <c r="C1786" t="s">
        <v>2975</v>
      </c>
      <c r="D1786" t="s">
        <v>2976</v>
      </c>
      <c r="E1786" t="s">
        <v>595</v>
      </c>
      <c r="F1786" t="s">
        <v>5651</v>
      </c>
      <c r="G1786" t="s">
        <v>5853</v>
      </c>
      <c r="H1786" s="9">
        <v>20071.79</v>
      </c>
      <c r="J1786" t="s">
        <v>42</v>
      </c>
      <c r="K1786" t="s">
        <v>30</v>
      </c>
      <c r="L1786" t="s">
        <v>150</v>
      </c>
      <c r="M1786" t="s">
        <v>29</v>
      </c>
      <c r="N1786" t="s">
        <v>29</v>
      </c>
      <c r="O1786" t="s">
        <v>29</v>
      </c>
      <c r="P1786" t="s">
        <v>30</v>
      </c>
      <c r="Q1786" t="s">
        <v>29</v>
      </c>
      <c r="R1786" t="s">
        <v>29</v>
      </c>
      <c r="S1786" t="s">
        <v>30</v>
      </c>
      <c r="T1786" t="s">
        <v>29</v>
      </c>
      <c r="U1786" t="s">
        <v>30</v>
      </c>
      <c r="V1786" t="s">
        <v>29</v>
      </c>
      <c r="W1786" t="s">
        <v>60</v>
      </c>
      <c r="X1786" t="s">
        <v>29</v>
      </c>
      <c r="Y1786" t="s">
        <v>29</v>
      </c>
      <c r="Z1786" t="s">
        <v>29</v>
      </c>
      <c r="AA1786" t="s">
        <v>30</v>
      </c>
      <c r="AB1786" t="s">
        <v>39</v>
      </c>
    </row>
    <row r="1787" spans="1:28" outlineLevel="1" x14ac:dyDescent="0.45">
      <c r="A1787">
        <v>4876469009</v>
      </c>
      <c r="B1787" s="1">
        <v>44336</v>
      </c>
      <c r="C1787" t="s">
        <v>1912</v>
      </c>
      <c r="D1787" t="s">
        <v>1913</v>
      </c>
      <c r="E1787" t="s">
        <v>595</v>
      </c>
      <c r="F1787" t="s">
        <v>5651</v>
      </c>
      <c r="G1787" t="s">
        <v>5853</v>
      </c>
      <c r="H1787" s="9">
        <v>6804.72</v>
      </c>
      <c r="J1787" t="s">
        <v>42</v>
      </c>
      <c r="K1787" t="s">
        <v>29</v>
      </c>
      <c r="L1787" t="s">
        <v>150</v>
      </c>
      <c r="M1787" t="s">
        <v>30</v>
      </c>
      <c r="N1787" t="s">
        <v>29</v>
      </c>
      <c r="O1787" t="s">
        <v>30</v>
      </c>
      <c r="P1787" t="s">
        <v>29</v>
      </c>
      <c r="Q1787" t="s">
        <v>30</v>
      </c>
      <c r="R1787" t="s">
        <v>30</v>
      </c>
      <c r="S1787" t="s">
        <v>30</v>
      </c>
      <c r="T1787" t="s">
        <v>30</v>
      </c>
      <c r="U1787" t="s">
        <v>30</v>
      </c>
      <c r="V1787" t="s">
        <v>30</v>
      </c>
      <c r="W1787" t="s">
        <v>31</v>
      </c>
      <c r="X1787" t="s">
        <v>29</v>
      </c>
      <c r="Y1787" t="s">
        <v>29</v>
      </c>
      <c r="Z1787" t="s">
        <v>29</v>
      </c>
      <c r="AA1787" t="s">
        <v>30</v>
      </c>
      <c r="AB1787" t="s">
        <v>228</v>
      </c>
    </row>
    <row r="1788" spans="1:28" outlineLevel="1" x14ac:dyDescent="0.45">
      <c r="A1788">
        <v>7567609003</v>
      </c>
      <c r="B1788" s="1">
        <v>44341</v>
      </c>
      <c r="C1788" t="s">
        <v>3208</v>
      </c>
      <c r="D1788" t="s">
        <v>3209</v>
      </c>
      <c r="E1788" t="s">
        <v>595</v>
      </c>
      <c r="F1788" t="s">
        <v>5651</v>
      </c>
      <c r="G1788" t="s">
        <v>5853</v>
      </c>
      <c r="H1788" s="9">
        <v>3928</v>
      </c>
      <c r="J1788" t="s">
        <v>42</v>
      </c>
      <c r="K1788" t="s">
        <v>29</v>
      </c>
      <c r="L1788" t="s">
        <v>150</v>
      </c>
      <c r="M1788" t="s">
        <v>29</v>
      </c>
      <c r="N1788" t="s">
        <v>30</v>
      </c>
      <c r="O1788" t="s">
        <v>29</v>
      </c>
      <c r="P1788" t="s">
        <v>30</v>
      </c>
      <c r="Q1788" t="s">
        <v>30</v>
      </c>
      <c r="R1788" t="s">
        <v>30</v>
      </c>
      <c r="S1788" t="s">
        <v>30</v>
      </c>
      <c r="T1788" t="s">
        <v>30</v>
      </c>
      <c r="U1788" t="s">
        <v>30</v>
      </c>
      <c r="V1788" t="s">
        <v>30</v>
      </c>
      <c r="W1788" t="s">
        <v>40</v>
      </c>
      <c r="X1788" t="s">
        <v>29</v>
      </c>
      <c r="Y1788" t="s">
        <v>30</v>
      </c>
      <c r="Z1788" t="s">
        <v>29</v>
      </c>
      <c r="AA1788" t="s">
        <v>29</v>
      </c>
      <c r="AB1788" t="s">
        <v>47</v>
      </c>
    </row>
    <row r="1789" spans="1:28" outlineLevel="1" x14ac:dyDescent="0.45">
      <c r="A1789">
        <v>8983269001</v>
      </c>
      <c r="B1789" s="1">
        <v>44345</v>
      </c>
      <c r="C1789" t="s">
        <v>5148</v>
      </c>
      <c r="D1789" t="s">
        <v>1195</v>
      </c>
      <c r="E1789" t="s">
        <v>752</v>
      </c>
      <c r="F1789" t="s">
        <v>5651</v>
      </c>
      <c r="G1789" t="s">
        <v>6016</v>
      </c>
      <c r="H1789" s="9">
        <v>215482</v>
      </c>
      <c r="J1789" t="s">
        <v>28</v>
      </c>
      <c r="K1789" t="s">
        <v>29</v>
      </c>
      <c r="L1789" t="s">
        <v>210</v>
      </c>
      <c r="M1789" t="s">
        <v>29</v>
      </c>
      <c r="N1789" t="s">
        <v>30</v>
      </c>
      <c r="O1789" t="s">
        <v>30</v>
      </c>
      <c r="P1789" t="s">
        <v>30</v>
      </c>
      <c r="Q1789" t="s">
        <v>30</v>
      </c>
      <c r="R1789" t="s">
        <v>30</v>
      </c>
      <c r="S1789" t="s">
        <v>30</v>
      </c>
      <c r="T1789" t="s">
        <v>30</v>
      </c>
      <c r="U1789" t="s">
        <v>30</v>
      </c>
      <c r="V1789" t="s">
        <v>30</v>
      </c>
      <c r="W1789" t="s">
        <v>31</v>
      </c>
      <c r="X1789" t="s">
        <v>30</v>
      </c>
      <c r="Y1789" t="s">
        <v>29</v>
      </c>
      <c r="Z1789" t="s">
        <v>29</v>
      </c>
      <c r="AA1789" t="s">
        <v>29</v>
      </c>
      <c r="AB1789" t="s">
        <v>45</v>
      </c>
    </row>
    <row r="1790" spans="1:28" outlineLevel="1" x14ac:dyDescent="0.45">
      <c r="A1790">
        <v>8610569005</v>
      </c>
      <c r="B1790" s="1">
        <v>44343</v>
      </c>
      <c r="C1790" t="s">
        <v>4296</v>
      </c>
      <c r="D1790" t="s">
        <v>4297</v>
      </c>
      <c r="E1790" t="s">
        <v>752</v>
      </c>
      <c r="F1790" t="s">
        <v>5651</v>
      </c>
      <c r="G1790" t="s">
        <v>6016</v>
      </c>
      <c r="H1790" s="9">
        <v>163671</v>
      </c>
      <c r="J1790" t="s">
        <v>28</v>
      </c>
      <c r="K1790" t="s">
        <v>29</v>
      </c>
      <c r="L1790" t="s">
        <v>210</v>
      </c>
      <c r="M1790" t="s">
        <v>29</v>
      </c>
      <c r="N1790" t="s">
        <v>29</v>
      </c>
      <c r="O1790" t="s">
        <v>29</v>
      </c>
      <c r="P1790" t="s">
        <v>29</v>
      </c>
      <c r="Q1790" t="s">
        <v>29</v>
      </c>
      <c r="R1790" t="s">
        <v>29</v>
      </c>
      <c r="S1790" t="s">
        <v>30</v>
      </c>
      <c r="T1790" t="s">
        <v>30</v>
      </c>
      <c r="U1790" t="s">
        <v>29</v>
      </c>
      <c r="V1790" t="s">
        <v>29</v>
      </c>
      <c r="W1790" t="s">
        <v>33</v>
      </c>
      <c r="X1790" t="s">
        <v>30</v>
      </c>
      <c r="Y1790" t="s">
        <v>30</v>
      </c>
      <c r="Z1790" t="s">
        <v>29</v>
      </c>
      <c r="AA1790" t="s">
        <v>29</v>
      </c>
      <c r="AB1790" t="s">
        <v>32</v>
      </c>
    </row>
    <row r="1791" spans="1:28" outlineLevel="1" x14ac:dyDescent="0.45">
      <c r="A1791">
        <v>7898558903</v>
      </c>
      <c r="B1791" s="1">
        <v>44327</v>
      </c>
      <c r="C1791" t="s">
        <v>3995</v>
      </c>
      <c r="D1791" t="s">
        <v>3996</v>
      </c>
      <c r="E1791" t="s">
        <v>752</v>
      </c>
      <c r="F1791" t="s">
        <v>5651</v>
      </c>
      <c r="G1791" t="s">
        <v>6016</v>
      </c>
      <c r="H1791" s="9">
        <v>79167</v>
      </c>
      <c r="J1791" t="s">
        <v>28</v>
      </c>
      <c r="K1791" t="s">
        <v>29</v>
      </c>
      <c r="L1791" t="s">
        <v>210</v>
      </c>
      <c r="M1791" t="s">
        <v>29</v>
      </c>
      <c r="N1791" t="s">
        <v>30</v>
      </c>
      <c r="O1791" t="s">
        <v>29</v>
      </c>
      <c r="P1791" t="s">
        <v>30</v>
      </c>
      <c r="Q1791" t="s">
        <v>30</v>
      </c>
      <c r="R1791" t="s">
        <v>29</v>
      </c>
      <c r="S1791" t="s">
        <v>29</v>
      </c>
      <c r="T1791" t="s">
        <v>29</v>
      </c>
      <c r="U1791" t="s">
        <v>30</v>
      </c>
      <c r="V1791" t="s">
        <v>30</v>
      </c>
      <c r="W1791" t="s">
        <v>410</v>
      </c>
      <c r="X1791" t="s">
        <v>30</v>
      </c>
      <c r="Y1791" t="s">
        <v>29</v>
      </c>
      <c r="Z1791" t="s">
        <v>29</v>
      </c>
      <c r="AA1791" t="s">
        <v>30</v>
      </c>
      <c r="AB1791" t="s">
        <v>32</v>
      </c>
    </row>
    <row r="1792" spans="1:28" outlineLevel="1" x14ac:dyDescent="0.45">
      <c r="A1792">
        <v>8039339006</v>
      </c>
      <c r="B1792" s="1">
        <v>44342</v>
      </c>
      <c r="C1792" t="s">
        <v>4205</v>
      </c>
      <c r="D1792" t="s">
        <v>1543</v>
      </c>
      <c r="E1792" t="s">
        <v>752</v>
      </c>
      <c r="F1792" t="s">
        <v>5651</v>
      </c>
      <c r="G1792" t="s">
        <v>6016</v>
      </c>
      <c r="H1792" s="9">
        <v>32581</v>
      </c>
      <c r="J1792" t="s">
        <v>28</v>
      </c>
      <c r="K1792" t="s">
        <v>29</v>
      </c>
      <c r="L1792" t="s">
        <v>210</v>
      </c>
      <c r="M1792" t="s">
        <v>29</v>
      </c>
      <c r="N1792" t="s">
        <v>30</v>
      </c>
      <c r="O1792" t="s">
        <v>29</v>
      </c>
      <c r="P1792" t="s">
        <v>30</v>
      </c>
      <c r="Q1792" t="s">
        <v>30</v>
      </c>
      <c r="R1792" t="s">
        <v>30</v>
      </c>
      <c r="S1792" t="s">
        <v>30</v>
      </c>
      <c r="T1792" t="s">
        <v>30</v>
      </c>
      <c r="U1792" t="s">
        <v>30</v>
      </c>
      <c r="V1792" t="s">
        <v>30</v>
      </c>
      <c r="W1792" t="s">
        <v>270</v>
      </c>
      <c r="X1792" t="s">
        <v>30</v>
      </c>
      <c r="Y1792" t="s">
        <v>30</v>
      </c>
      <c r="Z1792" t="s">
        <v>29</v>
      </c>
      <c r="AA1792" t="s">
        <v>29</v>
      </c>
      <c r="AB1792" t="s">
        <v>231</v>
      </c>
    </row>
    <row r="1793" spans="1:28" outlineLevel="1" x14ac:dyDescent="0.45">
      <c r="A1793">
        <v>8035949004</v>
      </c>
      <c r="B1793" s="1">
        <v>44342</v>
      </c>
      <c r="C1793" t="s">
        <v>4195</v>
      </c>
      <c r="D1793" t="s">
        <v>4196</v>
      </c>
      <c r="E1793" t="s">
        <v>1086</v>
      </c>
      <c r="F1793" t="s">
        <v>5651</v>
      </c>
      <c r="G1793" t="s">
        <v>5906</v>
      </c>
      <c r="H1793" s="9">
        <v>441251</v>
      </c>
      <c r="J1793" t="s">
        <v>42</v>
      </c>
      <c r="K1793" t="s">
        <v>30</v>
      </c>
      <c r="L1793" t="s">
        <v>119</v>
      </c>
      <c r="M1793" t="s">
        <v>30</v>
      </c>
      <c r="N1793" t="s">
        <v>30</v>
      </c>
      <c r="O1793" t="s">
        <v>30</v>
      </c>
      <c r="P1793" t="s">
        <v>30</v>
      </c>
      <c r="Q1793" t="s">
        <v>30</v>
      </c>
      <c r="R1793" t="s">
        <v>30</v>
      </c>
      <c r="S1793" t="s">
        <v>30</v>
      </c>
      <c r="T1793" t="s">
        <v>30</v>
      </c>
      <c r="U1793" t="s">
        <v>30</v>
      </c>
      <c r="V1793" t="s">
        <v>30</v>
      </c>
      <c r="W1793" t="s">
        <v>33</v>
      </c>
      <c r="X1793" t="s">
        <v>29</v>
      </c>
      <c r="Y1793" t="s">
        <v>29</v>
      </c>
      <c r="Z1793" t="s">
        <v>29</v>
      </c>
      <c r="AA1793" t="s">
        <v>30</v>
      </c>
      <c r="AB1793" t="s">
        <v>32</v>
      </c>
    </row>
    <row r="1794" spans="1:28" outlineLevel="1" x14ac:dyDescent="0.45">
      <c r="A1794">
        <v>3712969005</v>
      </c>
      <c r="B1794" s="1">
        <v>44335</v>
      </c>
      <c r="C1794" t="s">
        <v>1856</v>
      </c>
      <c r="D1794" t="s">
        <v>1857</v>
      </c>
      <c r="E1794" t="s">
        <v>1086</v>
      </c>
      <c r="F1794" t="s">
        <v>5651</v>
      </c>
      <c r="G1794" t="s">
        <v>5906</v>
      </c>
      <c r="H1794" s="9">
        <v>152270</v>
      </c>
      <c r="J1794" t="s">
        <v>42</v>
      </c>
      <c r="K1794" t="s">
        <v>30</v>
      </c>
      <c r="L1794" t="s">
        <v>119</v>
      </c>
      <c r="M1794" t="s">
        <v>30</v>
      </c>
      <c r="N1794" t="s">
        <v>30</v>
      </c>
      <c r="O1794" t="s">
        <v>29</v>
      </c>
      <c r="P1794" t="s">
        <v>30</v>
      </c>
      <c r="Q1794" t="s">
        <v>30</v>
      </c>
      <c r="R1794" t="s">
        <v>30</v>
      </c>
      <c r="S1794" t="s">
        <v>30</v>
      </c>
      <c r="T1794" t="s">
        <v>29</v>
      </c>
      <c r="U1794" t="s">
        <v>30</v>
      </c>
      <c r="V1794" t="s">
        <v>30</v>
      </c>
      <c r="W1794" t="s">
        <v>40</v>
      </c>
      <c r="X1794" t="s">
        <v>29</v>
      </c>
      <c r="Y1794" t="s">
        <v>30</v>
      </c>
      <c r="Z1794" t="s">
        <v>29</v>
      </c>
      <c r="AA1794" t="s">
        <v>30</v>
      </c>
      <c r="AB1794" t="s">
        <v>47</v>
      </c>
    </row>
    <row r="1795" spans="1:28" outlineLevel="1" x14ac:dyDescent="0.45">
      <c r="A1795">
        <v>9878189004</v>
      </c>
      <c r="B1795" s="1">
        <v>44351</v>
      </c>
      <c r="C1795" t="s">
        <v>5225</v>
      </c>
      <c r="D1795" t="s">
        <v>5226</v>
      </c>
      <c r="E1795" t="s">
        <v>58</v>
      </c>
      <c r="F1795" t="s">
        <v>5651</v>
      </c>
      <c r="G1795" t="s">
        <v>6026</v>
      </c>
      <c r="H1795" s="9">
        <v>572201</v>
      </c>
      <c r="J1795" t="s">
        <v>28</v>
      </c>
      <c r="K1795" t="s">
        <v>29</v>
      </c>
      <c r="L1795" t="s">
        <v>275</v>
      </c>
      <c r="M1795" t="s">
        <v>29</v>
      </c>
      <c r="N1795" t="s">
        <v>30</v>
      </c>
      <c r="O1795" t="s">
        <v>30</v>
      </c>
      <c r="P1795" t="s">
        <v>30</v>
      </c>
      <c r="Q1795" t="s">
        <v>30</v>
      </c>
      <c r="R1795" t="s">
        <v>30</v>
      </c>
      <c r="S1795" t="s">
        <v>30</v>
      </c>
      <c r="T1795" t="s">
        <v>30</v>
      </c>
      <c r="U1795" t="s">
        <v>30</v>
      </c>
      <c r="V1795" t="s">
        <v>30</v>
      </c>
      <c r="W1795" t="s">
        <v>31</v>
      </c>
      <c r="X1795" t="s">
        <v>29</v>
      </c>
      <c r="Y1795" t="s">
        <v>29</v>
      </c>
      <c r="Z1795" t="s">
        <v>29</v>
      </c>
      <c r="AA1795" t="s">
        <v>29</v>
      </c>
      <c r="AB1795" t="s">
        <v>32</v>
      </c>
    </row>
    <row r="1796" spans="1:28" outlineLevel="1" x14ac:dyDescent="0.45">
      <c r="A1796">
        <v>8605609010</v>
      </c>
      <c r="B1796" s="1">
        <v>44343</v>
      </c>
      <c r="C1796" t="s">
        <v>4266</v>
      </c>
      <c r="D1796" t="s">
        <v>4267</v>
      </c>
      <c r="E1796" t="s">
        <v>58</v>
      </c>
      <c r="F1796" t="s">
        <v>5651</v>
      </c>
      <c r="G1796" t="s">
        <v>6026</v>
      </c>
      <c r="H1796" s="9">
        <v>87613</v>
      </c>
      <c r="J1796" t="s">
        <v>28</v>
      </c>
      <c r="K1796" t="s">
        <v>29</v>
      </c>
      <c r="L1796" t="s">
        <v>275</v>
      </c>
      <c r="M1796" t="s">
        <v>29</v>
      </c>
      <c r="N1796" t="s">
        <v>29</v>
      </c>
      <c r="O1796" t="s">
        <v>29</v>
      </c>
      <c r="P1796" t="s">
        <v>30</v>
      </c>
      <c r="Q1796" t="s">
        <v>30</v>
      </c>
      <c r="R1796" t="s">
        <v>30</v>
      </c>
      <c r="S1796" t="s">
        <v>29</v>
      </c>
      <c r="T1796" t="s">
        <v>29</v>
      </c>
      <c r="U1796" t="s">
        <v>30</v>
      </c>
      <c r="V1796" t="s">
        <v>30</v>
      </c>
      <c r="W1796" t="s">
        <v>33</v>
      </c>
      <c r="X1796" t="s">
        <v>29</v>
      </c>
      <c r="Y1796" t="s">
        <v>29</v>
      </c>
      <c r="Z1796" t="s">
        <v>30</v>
      </c>
      <c r="AA1796" t="s">
        <v>29</v>
      </c>
      <c r="AB1796" t="s">
        <v>129</v>
      </c>
    </row>
    <row r="1797" spans="1:28" outlineLevel="1" x14ac:dyDescent="0.45">
      <c r="A1797">
        <v>9934619008</v>
      </c>
      <c r="B1797" s="1">
        <v>44351</v>
      </c>
      <c r="C1797" t="s">
        <v>5533</v>
      </c>
      <c r="D1797" t="s">
        <v>5534</v>
      </c>
      <c r="E1797" t="s">
        <v>58</v>
      </c>
      <c r="F1797" t="s">
        <v>5651</v>
      </c>
      <c r="G1797" t="s">
        <v>6026</v>
      </c>
      <c r="H1797" s="9">
        <v>55960.639999999999</v>
      </c>
      <c r="J1797" t="s">
        <v>28</v>
      </c>
      <c r="K1797" t="s">
        <v>29</v>
      </c>
      <c r="L1797" t="s">
        <v>275</v>
      </c>
      <c r="M1797" t="s">
        <v>29</v>
      </c>
      <c r="N1797" t="s">
        <v>29</v>
      </c>
      <c r="O1797" t="s">
        <v>29</v>
      </c>
      <c r="P1797" t="s">
        <v>30</v>
      </c>
      <c r="Q1797" t="s">
        <v>29</v>
      </c>
      <c r="R1797" t="s">
        <v>30</v>
      </c>
      <c r="S1797" t="s">
        <v>30</v>
      </c>
      <c r="T1797" t="s">
        <v>30</v>
      </c>
      <c r="U1797" t="s">
        <v>30</v>
      </c>
      <c r="V1797" t="s">
        <v>30</v>
      </c>
      <c r="W1797" t="s">
        <v>40</v>
      </c>
      <c r="X1797" t="s">
        <v>29</v>
      </c>
      <c r="Y1797" t="s">
        <v>29</v>
      </c>
      <c r="Z1797" t="s">
        <v>29</v>
      </c>
      <c r="AA1797" t="s">
        <v>29</v>
      </c>
      <c r="AB1797" t="s">
        <v>32</v>
      </c>
    </row>
    <row r="1798" spans="1:28" outlineLevel="1" x14ac:dyDescent="0.45">
      <c r="A1798">
        <v>8839219003</v>
      </c>
      <c r="B1798" s="1">
        <v>44345</v>
      </c>
      <c r="C1798" t="s">
        <v>4429</v>
      </c>
      <c r="D1798" t="s">
        <v>4430</v>
      </c>
      <c r="E1798" t="s">
        <v>58</v>
      </c>
      <c r="F1798" t="s">
        <v>5651</v>
      </c>
      <c r="G1798" t="s">
        <v>6026</v>
      </c>
      <c r="H1798" s="9">
        <v>12163</v>
      </c>
      <c r="I1798" t="s">
        <v>4431</v>
      </c>
      <c r="J1798" t="s">
        <v>28</v>
      </c>
      <c r="K1798" t="s">
        <v>29</v>
      </c>
      <c r="L1798" t="s">
        <v>275</v>
      </c>
      <c r="M1798" t="s">
        <v>29</v>
      </c>
      <c r="N1798" t="s">
        <v>29</v>
      </c>
      <c r="O1798" t="s">
        <v>29</v>
      </c>
      <c r="P1798" t="s">
        <v>29</v>
      </c>
      <c r="Q1798" t="s">
        <v>30</v>
      </c>
      <c r="R1798" t="s">
        <v>30</v>
      </c>
      <c r="S1798" t="s">
        <v>30</v>
      </c>
      <c r="T1798" t="s">
        <v>30</v>
      </c>
      <c r="U1798" t="s">
        <v>30</v>
      </c>
      <c r="V1798" t="s">
        <v>30</v>
      </c>
      <c r="W1798" t="s">
        <v>40</v>
      </c>
      <c r="X1798" t="s">
        <v>29</v>
      </c>
      <c r="Y1798" t="s">
        <v>29</v>
      </c>
      <c r="Z1798" t="s">
        <v>29</v>
      </c>
      <c r="AA1798" t="s">
        <v>29</v>
      </c>
      <c r="AB1798" t="s">
        <v>32</v>
      </c>
    </row>
    <row r="1799" spans="1:28" outlineLevel="1" x14ac:dyDescent="0.45">
      <c r="A1799">
        <v>8856129002</v>
      </c>
      <c r="B1799" s="1">
        <v>44345</v>
      </c>
      <c r="C1799" t="s">
        <v>4531</v>
      </c>
      <c r="D1799" t="s">
        <v>4532</v>
      </c>
      <c r="E1799" t="s">
        <v>5216</v>
      </c>
      <c r="F1799" t="s">
        <v>5651</v>
      </c>
      <c r="G1799" t="s">
        <v>6038</v>
      </c>
      <c r="H1799" s="9">
        <v>28198.080000000002</v>
      </c>
      <c r="J1799" t="s">
        <v>42</v>
      </c>
      <c r="K1799" t="s">
        <v>29</v>
      </c>
      <c r="L1799" t="s">
        <v>77</v>
      </c>
      <c r="M1799" t="s">
        <v>29</v>
      </c>
      <c r="N1799" t="s">
        <v>29</v>
      </c>
      <c r="O1799" t="s">
        <v>29</v>
      </c>
      <c r="P1799" t="s">
        <v>30</v>
      </c>
      <c r="Q1799" t="s">
        <v>29</v>
      </c>
      <c r="R1799" t="s">
        <v>29</v>
      </c>
      <c r="S1799" t="s">
        <v>30</v>
      </c>
      <c r="T1799" t="s">
        <v>30</v>
      </c>
      <c r="U1799" t="s">
        <v>29</v>
      </c>
      <c r="V1799" t="s">
        <v>29</v>
      </c>
      <c r="W1799" t="s">
        <v>33</v>
      </c>
      <c r="X1799" t="s">
        <v>29</v>
      </c>
      <c r="Y1799" t="s">
        <v>29</v>
      </c>
      <c r="Z1799" t="s">
        <v>29</v>
      </c>
      <c r="AA1799" t="s">
        <v>29</v>
      </c>
      <c r="AB1799" t="s">
        <v>32</v>
      </c>
    </row>
    <row r="1800" spans="1:28" outlineLevel="1" x14ac:dyDescent="0.45">
      <c r="A1800">
        <v>9876429000</v>
      </c>
      <c r="B1800" s="1">
        <v>44351</v>
      </c>
      <c r="C1800" t="s">
        <v>5214</v>
      </c>
      <c r="D1800" t="s">
        <v>5215</v>
      </c>
      <c r="E1800" t="s">
        <v>5216</v>
      </c>
      <c r="F1800" t="s">
        <v>5651</v>
      </c>
      <c r="G1800" t="s">
        <v>6038</v>
      </c>
      <c r="H1800" s="9">
        <v>20922</v>
      </c>
      <c r="J1800" t="s">
        <v>42</v>
      </c>
      <c r="K1800" t="s">
        <v>29</v>
      </c>
      <c r="L1800" t="s">
        <v>77</v>
      </c>
      <c r="M1800" t="s">
        <v>29</v>
      </c>
      <c r="N1800" t="s">
        <v>29</v>
      </c>
      <c r="O1800" t="s">
        <v>29</v>
      </c>
      <c r="P1800" t="s">
        <v>29</v>
      </c>
      <c r="Q1800" t="s">
        <v>29</v>
      </c>
      <c r="R1800" t="s">
        <v>29</v>
      </c>
      <c r="S1800" t="s">
        <v>30</v>
      </c>
      <c r="T1800" t="s">
        <v>30</v>
      </c>
      <c r="U1800" t="s">
        <v>29</v>
      </c>
      <c r="V1800" t="s">
        <v>29</v>
      </c>
      <c r="W1800" t="s">
        <v>40</v>
      </c>
      <c r="X1800" t="s">
        <v>29</v>
      </c>
      <c r="Y1800" t="s">
        <v>29</v>
      </c>
      <c r="Z1800" t="s">
        <v>29</v>
      </c>
      <c r="AA1800" t="s">
        <v>29</v>
      </c>
      <c r="AB1800" t="s">
        <v>32</v>
      </c>
    </row>
    <row r="1801" spans="1:28" outlineLevel="1" x14ac:dyDescent="0.45">
      <c r="A1801">
        <v>6613109003</v>
      </c>
      <c r="B1801" s="1">
        <v>44338</v>
      </c>
      <c r="C1801" t="s">
        <v>2451</v>
      </c>
      <c r="D1801" t="s">
        <v>2452</v>
      </c>
      <c r="E1801" t="s">
        <v>883</v>
      </c>
      <c r="F1801" t="s">
        <v>5651</v>
      </c>
      <c r="G1801" t="s">
        <v>5803</v>
      </c>
      <c r="H1801" s="9">
        <v>402686</v>
      </c>
      <c r="J1801" t="s">
        <v>42</v>
      </c>
      <c r="K1801" t="s">
        <v>30</v>
      </c>
      <c r="L1801" t="s">
        <v>127</v>
      </c>
      <c r="M1801" t="s">
        <v>29</v>
      </c>
      <c r="N1801" t="s">
        <v>30</v>
      </c>
      <c r="O1801" t="s">
        <v>30</v>
      </c>
      <c r="P1801" t="s">
        <v>30</v>
      </c>
      <c r="Q1801" t="s">
        <v>30</v>
      </c>
      <c r="R1801" t="s">
        <v>30</v>
      </c>
      <c r="S1801" t="s">
        <v>30</v>
      </c>
      <c r="T1801" t="s">
        <v>30</v>
      </c>
      <c r="U1801" t="s">
        <v>30</v>
      </c>
      <c r="V1801" t="s">
        <v>30</v>
      </c>
      <c r="W1801" t="s">
        <v>31</v>
      </c>
      <c r="X1801" t="s">
        <v>29</v>
      </c>
      <c r="Y1801" t="s">
        <v>29</v>
      </c>
      <c r="Z1801" t="s">
        <v>30</v>
      </c>
      <c r="AA1801" t="s">
        <v>30</v>
      </c>
      <c r="AB1801" t="s">
        <v>32</v>
      </c>
    </row>
    <row r="1802" spans="1:28" outlineLevel="1" x14ac:dyDescent="0.45">
      <c r="A1802">
        <v>7646958909</v>
      </c>
      <c r="B1802" s="1">
        <v>44323</v>
      </c>
      <c r="C1802" t="s">
        <v>3673</v>
      </c>
      <c r="D1802" t="s">
        <v>3674</v>
      </c>
      <c r="E1802" t="s">
        <v>883</v>
      </c>
      <c r="F1802" t="s">
        <v>5651</v>
      </c>
      <c r="G1802" t="s">
        <v>5803</v>
      </c>
      <c r="H1802" s="9">
        <v>100560</v>
      </c>
      <c r="J1802" t="s">
        <v>42</v>
      </c>
      <c r="K1802" t="s">
        <v>30</v>
      </c>
      <c r="L1802" t="s">
        <v>127</v>
      </c>
      <c r="M1802" t="s">
        <v>29</v>
      </c>
      <c r="N1802" t="s">
        <v>30</v>
      </c>
      <c r="O1802" t="s">
        <v>29</v>
      </c>
      <c r="P1802" t="s">
        <v>30</v>
      </c>
      <c r="Q1802" t="s">
        <v>30</v>
      </c>
      <c r="R1802" t="s">
        <v>30</v>
      </c>
      <c r="S1802" t="s">
        <v>30</v>
      </c>
      <c r="T1802" t="s">
        <v>30</v>
      </c>
      <c r="U1802" t="s">
        <v>30</v>
      </c>
      <c r="V1802" t="s">
        <v>30</v>
      </c>
      <c r="W1802" t="s">
        <v>40</v>
      </c>
      <c r="X1802" t="s">
        <v>29</v>
      </c>
      <c r="Y1802" t="s">
        <v>29</v>
      </c>
      <c r="Z1802" t="s">
        <v>29</v>
      </c>
      <c r="AA1802" t="s">
        <v>30</v>
      </c>
      <c r="AB1802" t="s">
        <v>32</v>
      </c>
    </row>
    <row r="1803" spans="1:28" outlineLevel="1" x14ac:dyDescent="0.45">
      <c r="A1803">
        <v>7598258905</v>
      </c>
      <c r="B1803" s="1">
        <v>44323</v>
      </c>
      <c r="C1803" t="s">
        <v>3386</v>
      </c>
      <c r="D1803" t="s">
        <v>3387</v>
      </c>
      <c r="E1803" t="s">
        <v>883</v>
      </c>
      <c r="F1803" t="s">
        <v>5651</v>
      </c>
      <c r="G1803" t="s">
        <v>5803</v>
      </c>
      <c r="H1803" s="9">
        <v>58996</v>
      </c>
      <c r="J1803" t="s">
        <v>42</v>
      </c>
      <c r="K1803" t="s">
        <v>30</v>
      </c>
      <c r="L1803" t="s">
        <v>127</v>
      </c>
      <c r="M1803" t="s">
        <v>29</v>
      </c>
      <c r="N1803" t="s">
        <v>30</v>
      </c>
      <c r="O1803" t="s">
        <v>30</v>
      </c>
      <c r="P1803" t="s">
        <v>30</v>
      </c>
      <c r="Q1803" t="s">
        <v>30</v>
      </c>
      <c r="R1803" t="s">
        <v>30</v>
      </c>
      <c r="S1803" t="s">
        <v>30</v>
      </c>
      <c r="T1803" t="s">
        <v>30</v>
      </c>
      <c r="U1803" t="s">
        <v>30</v>
      </c>
      <c r="V1803" t="s">
        <v>30</v>
      </c>
      <c r="W1803" t="s">
        <v>40</v>
      </c>
      <c r="X1803" t="s">
        <v>29</v>
      </c>
      <c r="Y1803" t="s">
        <v>29</v>
      </c>
      <c r="Z1803" t="s">
        <v>29</v>
      </c>
      <c r="AA1803" t="s">
        <v>30</v>
      </c>
      <c r="AB1803" t="s">
        <v>419</v>
      </c>
    </row>
    <row r="1804" spans="1:28" outlineLevel="1" x14ac:dyDescent="0.45">
      <c r="A1804">
        <v>2339449009</v>
      </c>
      <c r="B1804" s="1">
        <v>44331</v>
      </c>
      <c r="C1804" t="s">
        <v>881</v>
      </c>
      <c r="D1804" t="s">
        <v>882</v>
      </c>
      <c r="E1804" t="s">
        <v>883</v>
      </c>
      <c r="F1804" t="s">
        <v>5651</v>
      </c>
      <c r="G1804" t="s">
        <v>5803</v>
      </c>
      <c r="H1804" s="9">
        <v>50568</v>
      </c>
      <c r="J1804" t="s">
        <v>42</v>
      </c>
      <c r="K1804" t="s">
        <v>30</v>
      </c>
      <c r="L1804" t="s">
        <v>127</v>
      </c>
      <c r="M1804" t="s">
        <v>29</v>
      </c>
      <c r="N1804" t="s">
        <v>30</v>
      </c>
      <c r="O1804" t="s">
        <v>29</v>
      </c>
      <c r="P1804" t="s">
        <v>30</v>
      </c>
      <c r="Q1804" t="s">
        <v>30</v>
      </c>
      <c r="R1804" t="s">
        <v>30</v>
      </c>
      <c r="S1804" t="s">
        <v>30</v>
      </c>
      <c r="T1804" t="s">
        <v>30</v>
      </c>
      <c r="U1804" t="s">
        <v>30</v>
      </c>
      <c r="V1804" t="s">
        <v>30</v>
      </c>
      <c r="W1804" t="s">
        <v>40</v>
      </c>
      <c r="X1804" t="s">
        <v>29</v>
      </c>
      <c r="Y1804" t="s">
        <v>29</v>
      </c>
      <c r="Z1804" t="s">
        <v>30</v>
      </c>
      <c r="AA1804" t="s">
        <v>30</v>
      </c>
      <c r="AB1804" t="s">
        <v>32</v>
      </c>
    </row>
    <row r="1805" spans="1:28" outlineLevel="1" x14ac:dyDescent="0.45">
      <c r="A1805">
        <v>1125719105</v>
      </c>
      <c r="B1805" s="1">
        <v>44372</v>
      </c>
      <c r="C1805" t="s">
        <v>538</v>
      </c>
      <c r="D1805" t="s">
        <v>539</v>
      </c>
      <c r="E1805" t="s">
        <v>1717</v>
      </c>
      <c r="F1805" t="s">
        <v>5651</v>
      </c>
      <c r="G1805" t="s">
        <v>5739</v>
      </c>
      <c r="H1805" s="9">
        <v>1248755</v>
      </c>
      <c r="J1805" t="s">
        <v>28</v>
      </c>
      <c r="K1805" t="s">
        <v>30</v>
      </c>
      <c r="L1805" t="s">
        <v>77</v>
      </c>
      <c r="M1805" t="s">
        <v>30</v>
      </c>
      <c r="N1805" t="s">
        <v>30</v>
      </c>
      <c r="O1805" t="s">
        <v>30</v>
      </c>
      <c r="P1805" t="s">
        <v>30</v>
      </c>
      <c r="Q1805" t="s">
        <v>30</v>
      </c>
      <c r="R1805" t="s">
        <v>30</v>
      </c>
      <c r="S1805" t="s">
        <v>30</v>
      </c>
      <c r="T1805" t="s">
        <v>30</v>
      </c>
      <c r="U1805" t="s">
        <v>30</v>
      </c>
      <c r="V1805" t="s">
        <v>30</v>
      </c>
      <c r="W1805" t="s">
        <v>40</v>
      </c>
      <c r="X1805" t="s">
        <v>29</v>
      </c>
      <c r="Y1805" t="s">
        <v>29</v>
      </c>
      <c r="Z1805" t="s">
        <v>29</v>
      </c>
      <c r="AA1805" t="s">
        <v>29</v>
      </c>
      <c r="AB1805" t="s">
        <v>32</v>
      </c>
    </row>
    <row r="1806" spans="1:28" outlineLevel="1" x14ac:dyDescent="0.45">
      <c r="A1806">
        <v>9895619004</v>
      </c>
      <c r="B1806" s="1">
        <v>44351</v>
      </c>
      <c r="C1806" t="s">
        <v>5323</v>
      </c>
      <c r="D1806" t="s">
        <v>5324</v>
      </c>
      <c r="E1806" t="s">
        <v>1717</v>
      </c>
      <c r="F1806" t="s">
        <v>5651</v>
      </c>
      <c r="G1806" t="s">
        <v>5739</v>
      </c>
      <c r="H1806" s="9">
        <v>670738</v>
      </c>
      <c r="J1806" t="s">
        <v>28</v>
      </c>
      <c r="K1806" t="s">
        <v>30</v>
      </c>
      <c r="L1806" t="s">
        <v>77</v>
      </c>
      <c r="M1806" t="s">
        <v>29</v>
      </c>
      <c r="N1806" t="s">
        <v>29</v>
      </c>
      <c r="O1806" t="s">
        <v>29</v>
      </c>
      <c r="P1806" t="s">
        <v>29</v>
      </c>
      <c r="Q1806" t="s">
        <v>29</v>
      </c>
      <c r="R1806" t="s">
        <v>30</v>
      </c>
      <c r="S1806" t="s">
        <v>30</v>
      </c>
      <c r="T1806" t="s">
        <v>30</v>
      </c>
      <c r="U1806" t="s">
        <v>29</v>
      </c>
      <c r="V1806" t="s">
        <v>29</v>
      </c>
      <c r="W1806" t="s">
        <v>33</v>
      </c>
      <c r="X1806" t="s">
        <v>29</v>
      </c>
      <c r="Y1806" t="s">
        <v>29</v>
      </c>
      <c r="Z1806" t="s">
        <v>29</v>
      </c>
      <c r="AA1806" t="s">
        <v>29</v>
      </c>
      <c r="AB1806" t="s">
        <v>38</v>
      </c>
    </row>
    <row r="1807" spans="1:28" outlineLevel="1" x14ac:dyDescent="0.45">
      <c r="A1807">
        <v>8607639001</v>
      </c>
      <c r="B1807" s="1">
        <v>44343</v>
      </c>
      <c r="C1807" t="s">
        <v>4282</v>
      </c>
      <c r="D1807" t="s">
        <v>4283</v>
      </c>
      <c r="E1807" t="s">
        <v>1717</v>
      </c>
      <c r="F1807" t="s">
        <v>5651</v>
      </c>
      <c r="G1807" t="s">
        <v>5739</v>
      </c>
      <c r="H1807" s="9">
        <v>502879</v>
      </c>
      <c r="J1807" t="s">
        <v>28</v>
      </c>
      <c r="K1807" t="s">
        <v>30</v>
      </c>
      <c r="L1807" t="s">
        <v>77</v>
      </c>
      <c r="M1807" t="s">
        <v>29</v>
      </c>
      <c r="N1807" t="s">
        <v>29</v>
      </c>
      <c r="O1807" t="s">
        <v>29</v>
      </c>
      <c r="P1807" t="s">
        <v>30</v>
      </c>
      <c r="Q1807" t="s">
        <v>30</v>
      </c>
      <c r="R1807" t="s">
        <v>30</v>
      </c>
      <c r="S1807" t="s">
        <v>30</v>
      </c>
      <c r="T1807" t="s">
        <v>30</v>
      </c>
      <c r="U1807" t="s">
        <v>30</v>
      </c>
      <c r="V1807" t="s">
        <v>30</v>
      </c>
      <c r="W1807" t="s">
        <v>33</v>
      </c>
      <c r="X1807" t="s">
        <v>29</v>
      </c>
      <c r="Y1807" t="s">
        <v>29</v>
      </c>
      <c r="Z1807" t="s">
        <v>29</v>
      </c>
      <c r="AA1807" t="s">
        <v>30</v>
      </c>
      <c r="AB1807" t="s">
        <v>32</v>
      </c>
    </row>
    <row r="1808" spans="1:28" outlineLevel="1" x14ac:dyDescent="0.45">
      <c r="A1808">
        <v>3685919005</v>
      </c>
      <c r="B1808" s="1">
        <v>44335</v>
      </c>
      <c r="C1808" t="s">
        <v>1715</v>
      </c>
      <c r="D1808" t="s">
        <v>1716</v>
      </c>
      <c r="E1808" t="s">
        <v>1717</v>
      </c>
      <c r="F1808" t="s">
        <v>5651</v>
      </c>
      <c r="G1808" t="s">
        <v>5739</v>
      </c>
      <c r="H1808" s="9">
        <v>32904</v>
      </c>
      <c r="J1808" t="s">
        <v>28</v>
      </c>
      <c r="K1808" t="s">
        <v>30</v>
      </c>
      <c r="L1808" t="s">
        <v>77</v>
      </c>
      <c r="M1808" t="s">
        <v>29</v>
      </c>
      <c r="N1808" t="s">
        <v>29</v>
      </c>
      <c r="O1808" t="s">
        <v>29</v>
      </c>
      <c r="P1808" t="s">
        <v>30</v>
      </c>
      <c r="Q1808" t="s">
        <v>30</v>
      </c>
      <c r="R1808" t="s">
        <v>30</v>
      </c>
      <c r="S1808" t="s">
        <v>30</v>
      </c>
      <c r="T1808" t="s">
        <v>30</v>
      </c>
      <c r="U1808" t="s">
        <v>30</v>
      </c>
      <c r="V1808" t="s">
        <v>30</v>
      </c>
      <c r="W1808" t="s">
        <v>40</v>
      </c>
      <c r="X1808" t="s">
        <v>29</v>
      </c>
      <c r="Y1808" t="s">
        <v>30</v>
      </c>
      <c r="Z1808" t="s">
        <v>29</v>
      </c>
      <c r="AA1808" t="s">
        <v>30</v>
      </c>
      <c r="AB1808" t="s">
        <v>32</v>
      </c>
    </row>
    <row r="1809" spans="1:28" outlineLevel="1" x14ac:dyDescent="0.45">
      <c r="A1809">
        <v>8613279007</v>
      </c>
      <c r="B1809" s="1">
        <v>44343</v>
      </c>
      <c r="C1809" t="s">
        <v>4318</v>
      </c>
      <c r="D1809" t="s">
        <v>4319</v>
      </c>
      <c r="E1809" t="s">
        <v>1268</v>
      </c>
      <c r="F1809" t="s">
        <v>5651</v>
      </c>
      <c r="G1809" t="s">
        <v>6028</v>
      </c>
      <c r="H1809" s="9">
        <v>547182</v>
      </c>
      <c r="J1809" t="s">
        <v>28</v>
      </c>
      <c r="K1809" t="s">
        <v>29</v>
      </c>
      <c r="L1809" t="s">
        <v>77</v>
      </c>
      <c r="M1809" t="s">
        <v>29</v>
      </c>
      <c r="N1809" t="s">
        <v>29</v>
      </c>
      <c r="O1809" t="s">
        <v>29</v>
      </c>
      <c r="P1809" t="s">
        <v>30</v>
      </c>
      <c r="Q1809" t="s">
        <v>30</v>
      </c>
      <c r="R1809" t="s">
        <v>30</v>
      </c>
      <c r="S1809" t="s">
        <v>30</v>
      </c>
      <c r="T1809" t="s">
        <v>30</v>
      </c>
      <c r="U1809" t="s">
        <v>30</v>
      </c>
      <c r="V1809" t="s">
        <v>30</v>
      </c>
      <c r="W1809" t="s">
        <v>40</v>
      </c>
      <c r="X1809" t="s">
        <v>29</v>
      </c>
      <c r="Y1809" t="s">
        <v>30</v>
      </c>
      <c r="Z1809" t="s">
        <v>29</v>
      </c>
      <c r="AA1809" t="s">
        <v>30</v>
      </c>
      <c r="AB1809" t="s">
        <v>32</v>
      </c>
    </row>
    <row r="1810" spans="1:28" outlineLevel="1" x14ac:dyDescent="0.45">
      <c r="A1810">
        <v>8941499002</v>
      </c>
      <c r="B1810" s="1">
        <v>44345</v>
      </c>
      <c r="C1810" t="s">
        <v>4943</v>
      </c>
      <c r="D1810" t="s">
        <v>4944</v>
      </c>
      <c r="E1810" t="s">
        <v>1268</v>
      </c>
      <c r="F1810" t="s">
        <v>5651</v>
      </c>
      <c r="G1810" t="s">
        <v>5857</v>
      </c>
      <c r="H1810" s="9">
        <v>219580</v>
      </c>
      <c r="J1810" t="s">
        <v>28</v>
      </c>
      <c r="K1810" t="s">
        <v>30</v>
      </c>
      <c r="L1810" t="s">
        <v>77</v>
      </c>
      <c r="M1810" t="s">
        <v>30</v>
      </c>
      <c r="N1810" t="s">
        <v>29</v>
      </c>
      <c r="O1810" t="s">
        <v>29</v>
      </c>
      <c r="P1810" t="s">
        <v>30</v>
      </c>
      <c r="Q1810" t="s">
        <v>29</v>
      </c>
      <c r="R1810" t="s">
        <v>30</v>
      </c>
      <c r="S1810" t="s">
        <v>29</v>
      </c>
      <c r="T1810" t="s">
        <v>29</v>
      </c>
      <c r="U1810" t="s">
        <v>29</v>
      </c>
      <c r="V1810" t="s">
        <v>29</v>
      </c>
      <c r="W1810" t="s">
        <v>40</v>
      </c>
      <c r="X1810" t="s">
        <v>29</v>
      </c>
      <c r="Y1810" t="s">
        <v>29</v>
      </c>
      <c r="Z1810" t="s">
        <v>29</v>
      </c>
      <c r="AA1810" t="s">
        <v>29</v>
      </c>
      <c r="AB1810" t="s">
        <v>38</v>
      </c>
    </row>
    <row r="1811" spans="1:28" outlineLevel="1" x14ac:dyDescent="0.45">
      <c r="A1811">
        <v>8929989004</v>
      </c>
      <c r="B1811" s="1">
        <v>44345</v>
      </c>
      <c r="C1811" t="s">
        <v>4899</v>
      </c>
      <c r="D1811" t="s">
        <v>4900</v>
      </c>
      <c r="E1811" t="s">
        <v>1268</v>
      </c>
      <c r="F1811" t="s">
        <v>5651</v>
      </c>
      <c r="G1811" t="s">
        <v>5857</v>
      </c>
      <c r="H1811" s="9">
        <v>56078.11</v>
      </c>
      <c r="J1811" t="s">
        <v>28</v>
      </c>
      <c r="K1811" t="s">
        <v>30</v>
      </c>
      <c r="L1811" t="s">
        <v>77</v>
      </c>
      <c r="M1811" t="s">
        <v>30</v>
      </c>
      <c r="N1811" t="s">
        <v>30</v>
      </c>
      <c r="O1811" t="s">
        <v>30</v>
      </c>
      <c r="P1811" t="s">
        <v>30</v>
      </c>
      <c r="Q1811" t="s">
        <v>30</v>
      </c>
      <c r="R1811" t="s">
        <v>30</v>
      </c>
      <c r="S1811" t="s">
        <v>30</v>
      </c>
      <c r="T1811" t="s">
        <v>30</v>
      </c>
      <c r="U1811" t="s">
        <v>30</v>
      </c>
      <c r="V1811" t="s">
        <v>30</v>
      </c>
      <c r="W1811" t="s">
        <v>31</v>
      </c>
      <c r="X1811" t="s">
        <v>29</v>
      </c>
      <c r="Y1811" t="s">
        <v>29</v>
      </c>
      <c r="Z1811" t="s">
        <v>29</v>
      </c>
      <c r="AA1811" t="s">
        <v>29</v>
      </c>
      <c r="AB1811" t="s">
        <v>32</v>
      </c>
    </row>
    <row r="1812" spans="1:28" outlineLevel="1" x14ac:dyDescent="0.45">
      <c r="A1812">
        <v>2507159005</v>
      </c>
      <c r="B1812" s="1">
        <v>44332</v>
      </c>
      <c r="C1812" t="s">
        <v>1266</v>
      </c>
      <c r="D1812" t="s">
        <v>1267</v>
      </c>
      <c r="E1812" t="s">
        <v>1268</v>
      </c>
      <c r="F1812" t="s">
        <v>5651</v>
      </c>
      <c r="G1812" t="s">
        <v>5857</v>
      </c>
      <c r="H1812" s="9">
        <v>11693.51</v>
      </c>
      <c r="J1812" t="s">
        <v>28</v>
      </c>
      <c r="K1812" t="s">
        <v>29</v>
      </c>
      <c r="L1812" t="s">
        <v>77</v>
      </c>
      <c r="M1812" t="s">
        <v>29</v>
      </c>
      <c r="N1812" t="s">
        <v>29</v>
      </c>
      <c r="O1812" t="s">
        <v>29</v>
      </c>
      <c r="P1812" t="s">
        <v>29</v>
      </c>
      <c r="Q1812" t="s">
        <v>29</v>
      </c>
      <c r="R1812" t="s">
        <v>30</v>
      </c>
      <c r="S1812" t="s">
        <v>30</v>
      </c>
      <c r="T1812" t="s">
        <v>30</v>
      </c>
      <c r="U1812" t="s">
        <v>29</v>
      </c>
      <c r="V1812" t="s">
        <v>30</v>
      </c>
      <c r="W1812" t="s">
        <v>40</v>
      </c>
      <c r="X1812" t="s">
        <v>29</v>
      </c>
      <c r="Y1812" t="s">
        <v>29</v>
      </c>
      <c r="Z1812" t="s">
        <v>29</v>
      </c>
      <c r="AA1812" t="s">
        <v>30</v>
      </c>
      <c r="AB1812" t="s">
        <v>32</v>
      </c>
    </row>
    <row r="1813" spans="1:28" outlineLevel="1" x14ac:dyDescent="0.45">
      <c r="A1813">
        <v>2784479005</v>
      </c>
      <c r="B1813" s="1">
        <v>44334</v>
      </c>
      <c r="C1813" t="s">
        <v>1701</v>
      </c>
      <c r="D1813" t="s">
        <v>1702</v>
      </c>
      <c r="E1813" t="s">
        <v>1268</v>
      </c>
      <c r="F1813" t="s">
        <v>5651</v>
      </c>
      <c r="G1813" t="s">
        <v>5857</v>
      </c>
      <c r="H1813" s="9">
        <v>10960.21</v>
      </c>
      <c r="J1813" t="s">
        <v>28</v>
      </c>
      <c r="K1813" t="s">
        <v>30</v>
      </c>
      <c r="L1813" t="s">
        <v>77</v>
      </c>
      <c r="M1813" t="s">
        <v>29</v>
      </c>
      <c r="N1813" t="s">
        <v>29</v>
      </c>
      <c r="O1813" t="s">
        <v>29</v>
      </c>
      <c r="P1813" t="s">
        <v>30</v>
      </c>
      <c r="Q1813" t="s">
        <v>29</v>
      </c>
      <c r="R1813" t="s">
        <v>29</v>
      </c>
      <c r="S1813" t="s">
        <v>29</v>
      </c>
      <c r="T1813" t="s">
        <v>29</v>
      </c>
      <c r="U1813" t="s">
        <v>29</v>
      </c>
      <c r="V1813" t="s">
        <v>29</v>
      </c>
      <c r="W1813" t="s">
        <v>31</v>
      </c>
      <c r="X1813" t="s">
        <v>29</v>
      </c>
      <c r="Y1813" t="s">
        <v>29</v>
      </c>
      <c r="Z1813" t="s">
        <v>29</v>
      </c>
      <c r="AA1813" t="s">
        <v>30</v>
      </c>
      <c r="AB1813" t="s">
        <v>32</v>
      </c>
    </row>
    <row r="1814" spans="1:28" outlineLevel="1" x14ac:dyDescent="0.45">
      <c r="A1814">
        <v>2717839006</v>
      </c>
      <c r="B1814" s="1">
        <v>44334</v>
      </c>
      <c r="C1814" t="s">
        <v>1408</v>
      </c>
      <c r="D1814" t="s">
        <v>1409</v>
      </c>
      <c r="E1814" t="s">
        <v>1268</v>
      </c>
      <c r="F1814" t="s">
        <v>5651</v>
      </c>
      <c r="G1814" t="s">
        <v>5857</v>
      </c>
      <c r="H1814" s="9">
        <v>10719</v>
      </c>
      <c r="J1814" t="s">
        <v>28</v>
      </c>
      <c r="K1814" t="s">
        <v>29</v>
      </c>
      <c r="L1814" t="s">
        <v>77</v>
      </c>
      <c r="M1814" t="s">
        <v>29</v>
      </c>
      <c r="N1814" t="s">
        <v>30</v>
      </c>
      <c r="O1814" t="s">
        <v>29</v>
      </c>
      <c r="P1814" t="s">
        <v>30</v>
      </c>
      <c r="Q1814" t="s">
        <v>30</v>
      </c>
      <c r="R1814" t="s">
        <v>30</v>
      </c>
      <c r="S1814" t="s">
        <v>30</v>
      </c>
      <c r="T1814" t="s">
        <v>30</v>
      </c>
      <c r="U1814" t="s">
        <v>30</v>
      </c>
      <c r="V1814" t="s">
        <v>30</v>
      </c>
      <c r="W1814" t="s">
        <v>270</v>
      </c>
      <c r="X1814" t="s">
        <v>29</v>
      </c>
      <c r="Y1814" t="s">
        <v>29</v>
      </c>
      <c r="Z1814" t="s">
        <v>29</v>
      </c>
      <c r="AA1814" t="s">
        <v>30</v>
      </c>
      <c r="AB1814" t="s">
        <v>32</v>
      </c>
    </row>
    <row r="1815" spans="1:28" outlineLevel="1" x14ac:dyDescent="0.45">
      <c r="A1815">
        <v>7855458908</v>
      </c>
      <c r="B1815" s="1">
        <v>44324</v>
      </c>
      <c r="C1815" t="s">
        <v>3833</v>
      </c>
      <c r="D1815" t="s">
        <v>3834</v>
      </c>
      <c r="E1815" t="s">
        <v>1268</v>
      </c>
      <c r="F1815" t="s">
        <v>5651</v>
      </c>
      <c r="G1815" t="s">
        <v>5857</v>
      </c>
      <c r="H1815" s="9">
        <v>10085.01</v>
      </c>
      <c r="J1815" t="s">
        <v>28</v>
      </c>
      <c r="K1815" t="s">
        <v>29</v>
      </c>
      <c r="L1815" t="s">
        <v>77</v>
      </c>
      <c r="M1815" t="s">
        <v>29</v>
      </c>
      <c r="N1815" t="s">
        <v>29</v>
      </c>
      <c r="O1815" t="s">
        <v>30</v>
      </c>
      <c r="P1815" t="s">
        <v>29</v>
      </c>
      <c r="Q1815" t="s">
        <v>29</v>
      </c>
      <c r="R1815" t="s">
        <v>30</v>
      </c>
      <c r="S1815" t="s">
        <v>29</v>
      </c>
      <c r="T1815" t="s">
        <v>29</v>
      </c>
      <c r="U1815" t="s">
        <v>30</v>
      </c>
      <c r="V1815" t="s">
        <v>29</v>
      </c>
      <c r="W1815" t="s">
        <v>31</v>
      </c>
      <c r="X1815" t="s">
        <v>29</v>
      </c>
      <c r="Y1815" t="s">
        <v>29</v>
      </c>
      <c r="Z1815" t="s">
        <v>30</v>
      </c>
      <c r="AA1815" t="s">
        <v>30</v>
      </c>
      <c r="AB1815" t="s">
        <v>39</v>
      </c>
    </row>
    <row r="1816" spans="1:28" outlineLevel="1" x14ac:dyDescent="0.45">
      <c r="A1816">
        <v>7535089008</v>
      </c>
      <c r="B1816" s="1">
        <v>44341</v>
      </c>
      <c r="C1816" t="s">
        <v>2826</v>
      </c>
      <c r="D1816" t="s">
        <v>2827</v>
      </c>
      <c r="E1816" t="s">
        <v>307</v>
      </c>
      <c r="F1816" t="s">
        <v>5651</v>
      </c>
      <c r="G1816" t="s">
        <v>5964</v>
      </c>
      <c r="H1816" s="9">
        <v>248223.73</v>
      </c>
      <c r="J1816" t="s">
        <v>42</v>
      </c>
      <c r="K1816" t="s">
        <v>29</v>
      </c>
      <c r="L1816" t="s">
        <v>275</v>
      </c>
      <c r="M1816" t="s">
        <v>30</v>
      </c>
      <c r="N1816" t="s">
        <v>30</v>
      </c>
      <c r="O1816" t="s">
        <v>29</v>
      </c>
      <c r="P1816" t="s">
        <v>30</v>
      </c>
      <c r="Q1816" t="s">
        <v>30</v>
      </c>
      <c r="R1816" t="s">
        <v>30</v>
      </c>
      <c r="S1816" t="s">
        <v>30</v>
      </c>
      <c r="T1816" t="s">
        <v>30</v>
      </c>
      <c r="U1816" t="s">
        <v>30</v>
      </c>
      <c r="V1816" t="s">
        <v>30</v>
      </c>
      <c r="W1816" t="s">
        <v>31</v>
      </c>
      <c r="X1816" t="s">
        <v>29</v>
      </c>
      <c r="Y1816" t="s">
        <v>29</v>
      </c>
      <c r="Z1816" t="s">
        <v>29</v>
      </c>
      <c r="AA1816" t="s">
        <v>30</v>
      </c>
      <c r="AB1816" t="s">
        <v>32</v>
      </c>
    </row>
    <row r="1817" spans="1:28" outlineLevel="1" x14ac:dyDescent="0.45">
      <c r="A1817">
        <v>8829589005</v>
      </c>
      <c r="B1817" s="1">
        <v>44345</v>
      </c>
      <c r="C1817" t="s">
        <v>4385</v>
      </c>
      <c r="D1817" t="s">
        <v>4386</v>
      </c>
      <c r="E1817" t="s">
        <v>193</v>
      </c>
      <c r="F1817" t="s">
        <v>5651</v>
      </c>
      <c r="G1817" t="s">
        <v>5904</v>
      </c>
      <c r="H1817" s="9">
        <v>141971.07999999999</v>
      </c>
      <c r="J1817" t="s">
        <v>42</v>
      </c>
      <c r="K1817" t="s">
        <v>29</v>
      </c>
      <c r="L1817" t="s">
        <v>77</v>
      </c>
      <c r="M1817" t="s">
        <v>29</v>
      </c>
      <c r="N1817" t="s">
        <v>30</v>
      </c>
      <c r="O1817" t="s">
        <v>30</v>
      </c>
      <c r="P1817" t="s">
        <v>30</v>
      </c>
      <c r="Q1817" t="s">
        <v>30</v>
      </c>
      <c r="R1817" t="s">
        <v>30</v>
      </c>
      <c r="S1817" t="s">
        <v>30</v>
      </c>
      <c r="T1817" t="s">
        <v>30</v>
      </c>
      <c r="U1817" t="s">
        <v>30</v>
      </c>
      <c r="V1817" t="s">
        <v>30</v>
      </c>
      <c r="W1817" t="s">
        <v>31</v>
      </c>
      <c r="X1817" t="s">
        <v>29</v>
      </c>
      <c r="Y1817" t="s">
        <v>29</v>
      </c>
      <c r="Z1817" t="s">
        <v>29</v>
      </c>
      <c r="AA1817" t="s">
        <v>29</v>
      </c>
      <c r="AB1817" t="s">
        <v>47</v>
      </c>
    </row>
    <row r="1818" spans="1:28" outlineLevel="1" x14ac:dyDescent="0.45">
      <c r="A1818">
        <v>3710509003</v>
      </c>
      <c r="B1818" s="1">
        <v>44335</v>
      </c>
      <c r="C1818" t="s">
        <v>1846</v>
      </c>
      <c r="D1818" t="s">
        <v>1847</v>
      </c>
      <c r="E1818" t="s">
        <v>193</v>
      </c>
      <c r="F1818" t="s">
        <v>5651</v>
      </c>
      <c r="G1818" t="s">
        <v>5904</v>
      </c>
      <c r="H1818" s="9">
        <v>33479.879999999997</v>
      </c>
      <c r="J1818" t="s">
        <v>42</v>
      </c>
      <c r="K1818" t="s">
        <v>29</v>
      </c>
      <c r="L1818" t="s">
        <v>77</v>
      </c>
      <c r="M1818" t="s">
        <v>29</v>
      </c>
      <c r="N1818" t="s">
        <v>29</v>
      </c>
      <c r="O1818" t="s">
        <v>30</v>
      </c>
      <c r="P1818" t="s">
        <v>29</v>
      </c>
      <c r="Q1818" t="s">
        <v>29</v>
      </c>
      <c r="R1818" t="s">
        <v>30</v>
      </c>
      <c r="S1818" t="s">
        <v>29</v>
      </c>
      <c r="T1818" t="s">
        <v>29</v>
      </c>
      <c r="U1818" t="s">
        <v>29</v>
      </c>
      <c r="V1818" t="s">
        <v>29</v>
      </c>
      <c r="W1818" t="s">
        <v>31</v>
      </c>
      <c r="X1818" t="s">
        <v>29</v>
      </c>
      <c r="Y1818" t="s">
        <v>29</v>
      </c>
      <c r="Z1818" t="s">
        <v>29</v>
      </c>
      <c r="AA1818" t="s">
        <v>30</v>
      </c>
      <c r="AB1818" t="s">
        <v>39</v>
      </c>
    </row>
    <row r="1819" spans="1:28" outlineLevel="1" x14ac:dyDescent="0.45">
      <c r="A1819">
        <v>7658248905</v>
      </c>
      <c r="B1819" s="1">
        <v>44323</v>
      </c>
      <c r="C1819" t="s">
        <v>3746</v>
      </c>
      <c r="D1819" t="s">
        <v>3747</v>
      </c>
      <c r="E1819" t="s">
        <v>478</v>
      </c>
      <c r="F1819" t="s">
        <v>5651</v>
      </c>
      <c r="G1819" t="s">
        <v>6004</v>
      </c>
      <c r="H1819" s="9">
        <v>14888.77</v>
      </c>
      <c r="I1819" t="s">
        <v>1467</v>
      </c>
      <c r="J1819" t="s">
        <v>42</v>
      </c>
      <c r="K1819" t="s">
        <v>29</v>
      </c>
      <c r="L1819" t="s">
        <v>150</v>
      </c>
      <c r="M1819" t="s">
        <v>29</v>
      </c>
      <c r="N1819" t="s">
        <v>29</v>
      </c>
      <c r="O1819" t="s">
        <v>30</v>
      </c>
      <c r="P1819" t="s">
        <v>29</v>
      </c>
      <c r="Q1819" t="s">
        <v>30</v>
      </c>
      <c r="R1819" t="s">
        <v>29</v>
      </c>
      <c r="S1819" t="s">
        <v>30</v>
      </c>
      <c r="T1819" t="s">
        <v>30</v>
      </c>
      <c r="U1819" t="s">
        <v>30</v>
      </c>
      <c r="V1819" t="s">
        <v>30</v>
      </c>
      <c r="W1819" t="s">
        <v>31</v>
      </c>
      <c r="X1819" t="s">
        <v>29</v>
      </c>
      <c r="Y1819" t="s">
        <v>29</v>
      </c>
      <c r="Z1819" t="s">
        <v>29</v>
      </c>
      <c r="AA1819" t="s">
        <v>30</v>
      </c>
      <c r="AB1819" t="s">
        <v>39</v>
      </c>
    </row>
    <row r="1820" spans="1:28" outlineLevel="1" x14ac:dyDescent="0.45">
      <c r="A1820">
        <v>2478769000</v>
      </c>
      <c r="B1820" s="1">
        <v>44332</v>
      </c>
      <c r="C1820" t="s">
        <v>1119</v>
      </c>
      <c r="D1820" t="s">
        <v>1120</v>
      </c>
      <c r="E1820" t="s">
        <v>5838</v>
      </c>
      <c r="F1820" t="s">
        <v>5651</v>
      </c>
      <c r="G1820" t="s">
        <v>5839</v>
      </c>
      <c r="H1820" s="9">
        <v>123717.07</v>
      </c>
      <c r="I1820" t="s">
        <v>340</v>
      </c>
      <c r="J1820" t="s">
        <v>28</v>
      </c>
      <c r="K1820" t="s">
        <v>29</v>
      </c>
      <c r="L1820" t="s">
        <v>77</v>
      </c>
      <c r="M1820" t="s">
        <v>29</v>
      </c>
      <c r="N1820" t="s">
        <v>30</v>
      </c>
      <c r="O1820" t="s">
        <v>29</v>
      </c>
      <c r="P1820" t="s">
        <v>30</v>
      </c>
      <c r="Q1820" t="s">
        <v>30</v>
      </c>
      <c r="R1820" t="s">
        <v>30</v>
      </c>
      <c r="S1820" t="s">
        <v>30</v>
      </c>
      <c r="T1820" t="s">
        <v>30</v>
      </c>
      <c r="U1820" t="s">
        <v>30</v>
      </c>
      <c r="V1820" t="s">
        <v>30</v>
      </c>
      <c r="W1820" t="s">
        <v>40</v>
      </c>
      <c r="X1820" t="s">
        <v>29</v>
      </c>
      <c r="Y1820" t="s">
        <v>29</v>
      </c>
      <c r="Z1820" t="s">
        <v>30</v>
      </c>
      <c r="AA1820" t="s">
        <v>29</v>
      </c>
      <c r="AB1820" t="s">
        <v>32</v>
      </c>
    </row>
    <row r="1821" spans="1:28" outlineLevel="1" x14ac:dyDescent="0.45">
      <c r="A1821">
        <v>9878429004</v>
      </c>
      <c r="B1821" s="1">
        <v>44351</v>
      </c>
      <c r="C1821" t="s">
        <v>5229</v>
      </c>
      <c r="D1821" t="s">
        <v>5230</v>
      </c>
      <c r="E1821" t="s">
        <v>3938</v>
      </c>
      <c r="F1821" t="s">
        <v>5651</v>
      </c>
      <c r="G1821" t="s">
        <v>6015</v>
      </c>
      <c r="H1821" s="9">
        <v>109878</v>
      </c>
      <c r="J1821" t="s">
        <v>42</v>
      </c>
      <c r="K1821" t="s">
        <v>30</v>
      </c>
      <c r="L1821" t="s">
        <v>210</v>
      </c>
      <c r="M1821" t="s">
        <v>29</v>
      </c>
      <c r="N1821" t="s">
        <v>29</v>
      </c>
      <c r="O1821" t="s">
        <v>30</v>
      </c>
      <c r="P1821" t="s">
        <v>30</v>
      </c>
      <c r="Q1821" t="s">
        <v>30</v>
      </c>
      <c r="R1821" t="s">
        <v>30</v>
      </c>
      <c r="S1821" t="s">
        <v>30</v>
      </c>
      <c r="T1821" t="s">
        <v>30</v>
      </c>
      <c r="U1821" t="s">
        <v>30</v>
      </c>
      <c r="V1821" t="s">
        <v>30</v>
      </c>
      <c r="W1821" t="s">
        <v>40</v>
      </c>
      <c r="X1821" t="s">
        <v>30</v>
      </c>
      <c r="Y1821" t="s">
        <v>29</v>
      </c>
      <c r="Z1821" t="s">
        <v>29</v>
      </c>
      <c r="AA1821" t="s">
        <v>29</v>
      </c>
      <c r="AB1821" t="s">
        <v>38</v>
      </c>
    </row>
    <row r="1822" spans="1:28" outlineLevel="1" x14ac:dyDescent="0.45">
      <c r="A1822">
        <v>8865839005</v>
      </c>
      <c r="B1822" s="1">
        <v>44345</v>
      </c>
      <c r="C1822" t="s">
        <v>4596</v>
      </c>
      <c r="D1822" t="s">
        <v>4597</v>
      </c>
      <c r="E1822" t="s">
        <v>3938</v>
      </c>
      <c r="F1822" t="s">
        <v>5651</v>
      </c>
      <c r="G1822" t="s">
        <v>6015</v>
      </c>
      <c r="H1822" s="9">
        <v>107237.8</v>
      </c>
      <c r="J1822" t="s">
        <v>42</v>
      </c>
      <c r="K1822" t="s">
        <v>30</v>
      </c>
      <c r="L1822" t="s">
        <v>210</v>
      </c>
      <c r="M1822" t="s">
        <v>29</v>
      </c>
      <c r="N1822" t="s">
        <v>29</v>
      </c>
      <c r="O1822" t="s">
        <v>29</v>
      </c>
      <c r="P1822" t="s">
        <v>30</v>
      </c>
      <c r="Q1822" t="s">
        <v>30</v>
      </c>
      <c r="R1822" t="s">
        <v>30</v>
      </c>
      <c r="S1822" t="s">
        <v>30</v>
      </c>
      <c r="T1822" t="s">
        <v>30</v>
      </c>
      <c r="U1822" t="s">
        <v>30</v>
      </c>
      <c r="V1822" t="s">
        <v>30</v>
      </c>
      <c r="W1822" t="s">
        <v>31</v>
      </c>
      <c r="X1822" t="s">
        <v>30</v>
      </c>
      <c r="Y1822" t="s">
        <v>29</v>
      </c>
      <c r="Z1822" t="s">
        <v>29</v>
      </c>
      <c r="AA1822" t="s">
        <v>29</v>
      </c>
      <c r="AB1822" t="s">
        <v>257</v>
      </c>
    </row>
    <row r="1823" spans="1:28" outlineLevel="1" x14ac:dyDescent="0.45">
      <c r="A1823">
        <v>7887598909</v>
      </c>
      <c r="B1823" s="1">
        <v>44327</v>
      </c>
      <c r="C1823" t="s">
        <v>3936</v>
      </c>
      <c r="D1823" t="s">
        <v>3937</v>
      </c>
      <c r="E1823" t="s">
        <v>3938</v>
      </c>
      <c r="F1823" t="s">
        <v>5651</v>
      </c>
      <c r="G1823" t="s">
        <v>6015</v>
      </c>
      <c r="H1823" s="9">
        <v>96114</v>
      </c>
      <c r="J1823" t="s">
        <v>42</v>
      </c>
      <c r="K1823" t="s">
        <v>30</v>
      </c>
      <c r="L1823" t="s">
        <v>210</v>
      </c>
      <c r="M1823" t="s">
        <v>29</v>
      </c>
      <c r="N1823" t="s">
        <v>30</v>
      </c>
      <c r="O1823" t="s">
        <v>29</v>
      </c>
      <c r="P1823" t="s">
        <v>30</v>
      </c>
      <c r="Q1823" t="s">
        <v>30</v>
      </c>
      <c r="R1823" t="s">
        <v>30</v>
      </c>
      <c r="S1823" t="s">
        <v>30</v>
      </c>
      <c r="T1823" t="s">
        <v>30</v>
      </c>
      <c r="U1823" t="s">
        <v>30</v>
      </c>
      <c r="V1823" t="s">
        <v>30</v>
      </c>
      <c r="W1823" t="s">
        <v>31</v>
      </c>
      <c r="X1823" t="s">
        <v>30</v>
      </c>
      <c r="Y1823" t="s">
        <v>29</v>
      </c>
      <c r="Z1823" t="s">
        <v>30</v>
      </c>
      <c r="AA1823" t="s">
        <v>29</v>
      </c>
      <c r="AB1823" t="s">
        <v>130</v>
      </c>
    </row>
    <row r="1824" spans="1:28" outlineLevel="1" x14ac:dyDescent="0.45">
      <c r="A1824">
        <v>8911449008</v>
      </c>
      <c r="B1824" s="1">
        <v>44345</v>
      </c>
      <c r="C1824" t="s">
        <v>4810</v>
      </c>
      <c r="D1824" t="s">
        <v>4811</v>
      </c>
      <c r="E1824" t="s">
        <v>3938</v>
      </c>
      <c r="F1824" t="s">
        <v>5651</v>
      </c>
      <c r="G1824" t="s">
        <v>6015</v>
      </c>
      <c r="H1824" s="9">
        <v>14282</v>
      </c>
      <c r="J1824" t="s">
        <v>42</v>
      </c>
      <c r="K1824" t="s">
        <v>30</v>
      </c>
      <c r="L1824" t="s">
        <v>210</v>
      </c>
      <c r="M1824" t="s">
        <v>29</v>
      </c>
      <c r="N1824" t="s">
        <v>29</v>
      </c>
      <c r="O1824" t="s">
        <v>29</v>
      </c>
      <c r="P1824" t="s">
        <v>30</v>
      </c>
      <c r="Q1824" t="s">
        <v>30</v>
      </c>
      <c r="R1824" t="s">
        <v>30</v>
      </c>
      <c r="S1824" t="s">
        <v>30</v>
      </c>
      <c r="T1824" t="s">
        <v>30</v>
      </c>
      <c r="U1824" t="s">
        <v>30</v>
      </c>
      <c r="V1824" t="s">
        <v>30</v>
      </c>
      <c r="W1824" t="s">
        <v>40</v>
      </c>
      <c r="X1824" t="s">
        <v>30</v>
      </c>
      <c r="Y1824" t="s">
        <v>29</v>
      </c>
      <c r="Z1824" t="s">
        <v>29</v>
      </c>
      <c r="AA1824" t="s">
        <v>29</v>
      </c>
      <c r="AB1824" t="s">
        <v>1445</v>
      </c>
    </row>
    <row r="1825" spans="1:28" outlineLevel="1" x14ac:dyDescent="0.45">
      <c r="A1825">
        <v>8928129002</v>
      </c>
      <c r="B1825" s="1">
        <v>44345</v>
      </c>
      <c r="C1825" t="s">
        <v>4885</v>
      </c>
      <c r="D1825" t="s">
        <v>4886</v>
      </c>
      <c r="E1825" t="s">
        <v>6043</v>
      </c>
      <c r="F1825" t="s">
        <v>5651</v>
      </c>
      <c r="G1825" t="s">
        <v>6044</v>
      </c>
      <c r="H1825" s="9">
        <v>34803.120000000003</v>
      </c>
      <c r="J1825" t="s">
        <v>42</v>
      </c>
      <c r="K1825" t="s">
        <v>29</v>
      </c>
      <c r="L1825" t="s">
        <v>54</v>
      </c>
      <c r="M1825" t="s">
        <v>29</v>
      </c>
      <c r="N1825" t="s">
        <v>30</v>
      </c>
      <c r="O1825" t="s">
        <v>29</v>
      </c>
      <c r="P1825" t="s">
        <v>30</v>
      </c>
      <c r="Q1825" t="s">
        <v>30</v>
      </c>
      <c r="R1825" t="s">
        <v>30</v>
      </c>
      <c r="S1825" t="s">
        <v>30</v>
      </c>
      <c r="T1825" t="s">
        <v>30</v>
      </c>
      <c r="U1825" t="s">
        <v>30</v>
      </c>
      <c r="V1825" t="s">
        <v>30</v>
      </c>
      <c r="W1825" t="s">
        <v>40</v>
      </c>
      <c r="X1825" t="s">
        <v>29</v>
      </c>
      <c r="Y1825" t="s">
        <v>29</v>
      </c>
      <c r="Z1825" t="s">
        <v>29</v>
      </c>
      <c r="AA1825" t="s">
        <v>29</v>
      </c>
      <c r="AB1825" t="s">
        <v>32</v>
      </c>
    </row>
    <row r="1826" spans="1:28" outlineLevel="1" x14ac:dyDescent="0.45">
      <c r="A1826">
        <v>7665098906</v>
      </c>
      <c r="B1826" s="1">
        <v>44323</v>
      </c>
      <c r="C1826" t="s">
        <v>3789</v>
      </c>
      <c r="D1826" t="s">
        <v>3790</v>
      </c>
      <c r="E1826" t="s">
        <v>2339</v>
      </c>
      <c r="F1826" t="s">
        <v>5651</v>
      </c>
      <c r="G1826" t="s">
        <v>5862</v>
      </c>
      <c r="H1826" s="9">
        <v>177519.28</v>
      </c>
      <c r="J1826" t="s">
        <v>28</v>
      </c>
      <c r="K1826" t="s">
        <v>29</v>
      </c>
      <c r="L1826" t="s">
        <v>161</v>
      </c>
      <c r="M1826" t="s">
        <v>30</v>
      </c>
      <c r="N1826" t="s">
        <v>30</v>
      </c>
      <c r="O1826" t="s">
        <v>30</v>
      </c>
      <c r="P1826" t="s">
        <v>30</v>
      </c>
      <c r="Q1826" t="s">
        <v>30</v>
      </c>
      <c r="R1826" t="s">
        <v>30</v>
      </c>
      <c r="S1826" t="s">
        <v>30</v>
      </c>
      <c r="T1826" t="s">
        <v>30</v>
      </c>
      <c r="U1826" t="s">
        <v>30</v>
      </c>
      <c r="V1826" t="s">
        <v>30</v>
      </c>
      <c r="W1826" t="s">
        <v>33</v>
      </c>
      <c r="X1826" t="s">
        <v>29</v>
      </c>
      <c r="Y1826" t="s">
        <v>30</v>
      </c>
      <c r="Z1826" t="s">
        <v>29</v>
      </c>
      <c r="AA1826" t="s">
        <v>29</v>
      </c>
      <c r="AB1826" t="s">
        <v>32</v>
      </c>
    </row>
    <row r="1827" spans="1:28" outlineLevel="1" x14ac:dyDescent="0.45">
      <c r="A1827">
        <v>2700889003</v>
      </c>
      <c r="B1827" s="1">
        <v>44334</v>
      </c>
      <c r="C1827" t="s">
        <v>1315</v>
      </c>
      <c r="D1827" t="s">
        <v>1316</v>
      </c>
      <c r="E1827" t="s">
        <v>2339</v>
      </c>
      <c r="F1827" t="s">
        <v>5651</v>
      </c>
      <c r="G1827" t="s">
        <v>5862</v>
      </c>
      <c r="H1827" s="9">
        <v>73183.83</v>
      </c>
      <c r="J1827" t="s">
        <v>28</v>
      </c>
      <c r="K1827" t="s">
        <v>30</v>
      </c>
      <c r="L1827" t="s">
        <v>161</v>
      </c>
      <c r="M1827" t="s">
        <v>30</v>
      </c>
      <c r="N1827" t="s">
        <v>30</v>
      </c>
      <c r="O1827" t="s">
        <v>30</v>
      </c>
      <c r="P1827" t="s">
        <v>30</v>
      </c>
      <c r="Q1827" t="s">
        <v>30</v>
      </c>
      <c r="R1827" t="s">
        <v>30</v>
      </c>
      <c r="S1827" t="s">
        <v>30</v>
      </c>
      <c r="T1827" t="s">
        <v>30</v>
      </c>
      <c r="U1827" t="s">
        <v>30</v>
      </c>
      <c r="V1827" t="s">
        <v>30</v>
      </c>
      <c r="W1827" t="s">
        <v>33</v>
      </c>
      <c r="X1827" t="s">
        <v>29</v>
      </c>
      <c r="Y1827" t="s">
        <v>30</v>
      </c>
      <c r="Z1827" t="s">
        <v>29</v>
      </c>
      <c r="AA1827" t="s">
        <v>29</v>
      </c>
      <c r="AB1827" t="s">
        <v>32</v>
      </c>
    </row>
    <row r="1828" spans="1:28" outlineLevel="1" x14ac:dyDescent="0.45">
      <c r="A1828">
        <v>7237299003</v>
      </c>
      <c r="B1828" s="1">
        <v>44339</v>
      </c>
      <c r="C1828" t="s">
        <v>2520</v>
      </c>
      <c r="D1828" t="s">
        <v>2521</v>
      </c>
      <c r="E1828" t="s">
        <v>2339</v>
      </c>
      <c r="F1828" t="s">
        <v>5651</v>
      </c>
      <c r="G1828" t="s">
        <v>5862</v>
      </c>
      <c r="H1828" s="9">
        <v>55255.28</v>
      </c>
      <c r="J1828" t="s">
        <v>28</v>
      </c>
      <c r="K1828" t="s">
        <v>29</v>
      </c>
      <c r="L1828" t="s">
        <v>161</v>
      </c>
      <c r="M1828" t="s">
        <v>29</v>
      </c>
      <c r="N1828" t="s">
        <v>30</v>
      </c>
      <c r="O1828" t="s">
        <v>29</v>
      </c>
      <c r="P1828" t="s">
        <v>30</v>
      </c>
      <c r="Q1828" t="s">
        <v>30</v>
      </c>
      <c r="R1828" t="s">
        <v>30</v>
      </c>
      <c r="S1828" t="s">
        <v>30</v>
      </c>
      <c r="T1828" t="s">
        <v>30</v>
      </c>
      <c r="U1828" t="s">
        <v>30</v>
      </c>
      <c r="V1828" t="s">
        <v>30</v>
      </c>
      <c r="W1828" t="s">
        <v>40</v>
      </c>
      <c r="X1828" t="s">
        <v>29</v>
      </c>
      <c r="Y1828" t="s">
        <v>29</v>
      </c>
      <c r="Z1828" t="s">
        <v>29</v>
      </c>
      <c r="AA1828" t="s">
        <v>30</v>
      </c>
      <c r="AB1828" t="s">
        <v>129</v>
      </c>
    </row>
    <row r="1829" spans="1:28" outlineLevel="1" x14ac:dyDescent="0.45">
      <c r="A1829">
        <v>8035629002</v>
      </c>
      <c r="B1829" s="1">
        <v>44342</v>
      </c>
      <c r="C1829" t="s">
        <v>4193</v>
      </c>
      <c r="D1829" t="s">
        <v>4194</v>
      </c>
      <c r="E1829" t="s">
        <v>398</v>
      </c>
      <c r="F1829" t="s">
        <v>5651</v>
      </c>
      <c r="G1829" t="s">
        <v>5710</v>
      </c>
      <c r="H1829" s="9">
        <v>216231.36</v>
      </c>
      <c r="J1829" t="s">
        <v>42</v>
      </c>
      <c r="K1829" t="s">
        <v>29</v>
      </c>
      <c r="L1829" t="s">
        <v>54</v>
      </c>
      <c r="M1829" t="s">
        <v>30</v>
      </c>
      <c r="N1829" t="s">
        <v>30</v>
      </c>
      <c r="O1829" t="s">
        <v>29</v>
      </c>
      <c r="P1829" t="s">
        <v>30</v>
      </c>
      <c r="Q1829" t="s">
        <v>30</v>
      </c>
      <c r="R1829" t="s">
        <v>30</v>
      </c>
      <c r="S1829" t="s">
        <v>30</v>
      </c>
      <c r="T1829" t="s">
        <v>30</v>
      </c>
      <c r="U1829" t="s">
        <v>30</v>
      </c>
      <c r="V1829" t="s">
        <v>30</v>
      </c>
      <c r="W1829" t="s">
        <v>60</v>
      </c>
      <c r="X1829" t="s">
        <v>29</v>
      </c>
      <c r="Y1829" t="s">
        <v>29</v>
      </c>
      <c r="Z1829" t="s">
        <v>30</v>
      </c>
      <c r="AA1829" t="s">
        <v>29</v>
      </c>
      <c r="AB1829" t="s">
        <v>47</v>
      </c>
    </row>
    <row r="1830" spans="1:28" outlineLevel="1" x14ac:dyDescent="0.45">
      <c r="A1830">
        <v>2757699006</v>
      </c>
      <c r="B1830" s="1">
        <v>44334</v>
      </c>
      <c r="C1830" t="s">
        <v>1595</v>
      </c>
      <c r="D1830" t="s">
        <v>1596</v>
      </c>
      <c r="E1830" t="s">
        <v>398</v>
      </c>
      <c r="F1830" t="s">
        <v>5651</v>
      </c>
      <c r="G1830" t="s">
        <v>5710</v>
      </c>
      <c r="H1830" s="9">
        <v>183807.47</v>
      </c>
      <c r="J1830" t="s">
        <v>42</v>
      </c>
      <c r="K1830" t="s">
        <v>29</v>
      </c>
      <c r="L1830" t="s">
        <v>54</v>
      </c>
      <c r="M1830" t="s">
        <v>29</v>
      </c>
      <c r="N1830" t="s">
        <v>30</v>
      </c>
      <c r="O1830" t="s">
        <v>30</v>
      </c>
      <c r="P1830" t="s">
        <v>30</v>
      </c>
      <c r="Q1830" t="s">
        <v>30</v>
      </c>
      <c r="R1830" t="s">
        <v>30</v>
      </c>
      <c r="S1830" t="s">
        <v>30</v>
      </c>
      <c r="T1830" t="s">
        <v>30</v>
      </c>
      <c r="U1830" t="s">
        <v>30</v>
      </c>
      <c r="V1830" t="s">
        <v>30</v>
      </c>
      <c r="W1830" t="s">
        <v>31</v>
      </c>
      <c r="X1830" t="s">
        <v>29</v>
      </c>
      <c r="Y1830" t="s">
        <v>29</v>
      </c>
      <c r="Z1830" t="s">
        <v>29</v>
      </c>
      <c r="AA1830" t="s">
        <v>30</v>
      </c>
      <c r="AB1830" t="s">
        <v>32</v>
      </c>
    </row>
    <row r="1831" spans="1:28" outlineLevel="1" x14ac:dyDescent="0.45">
      <c r="A1831">
        <v>7544668904</v>
      </c>
      <c r="B1831" s="1">
        <v>44323</v>
      </c>
      <c r="C1831" t="s">
        <v>2941</v>
      </c>
      <c r="D1831" t="s">
        <v>2942</v>
      </c>
      <c r="E1831" t="s">
        <v>398</v>
      </c>
      <c r="F1831" t="s">
        <v>5651</v>
      </c>
      <c r="G1831" t="s">
        <v>5710</v>
      </c>
      <c r="H1831" s="9">
        <v>119503.17</v>
      </c>
      <c r="J1831" t="s">
        <v>42</v>
      </c>
      <c r="K1831" t="s">
        <v>29</v>
      </c>
      <c r="L1831" t="s">
        <v>54</v>
      </c>
      <c r="M1831" t="s">
        <v>29</v>
      </c>
      <c r="N1831" t="s">
        <v>30</v>
      </c>
      <c r="O1831" t="s">
        <v>29</v>
      </c>
      <c r="P1831" t="s">
        <v>30</v>
      </c>
      <c r="Q1831" t="s">
        <v>30</v>
      </c>
      <c r="R1831" t="s">
        <v>30</v>
      </c>
      <c r="S1831" t="s">
        <v>30</v>
      </c>
      <c r="T1831" t="s">
        <v>30</v>
      </c>
      <c r="U1831" t="s">
        <v>30</v>
      </c>
      <c r="V1831" t="s">
        <v>30</v>
      </c>
      <c r="W1831" t="s">
        <v>40</v>
      </c>
      <c r="X1831" t="s">
        <v>29</v>
      </c>
      <c r="Y1831" t="s">
        <v>30</v>
      </c>
      <c r="Z1831" t="s">
        <v>29</v>
      </c>
      <c r="AA1831" t="s">
        <v>30</v>
      </c>
      <c r="AB1831" t="s">
        <v>32</v>
      </c>
    </row>
    <row r="1832" spans="1:28" outlineLevel="1" x14ac:dyDescent="0.45">
      <c r="A1832">
        <v>1096429003</v>
      </c>
      <c r="B1832" s="1">
        <v>44329</v>
      </c>
      <c r="C1832" t="s">
        <v>396</v>
      </c>
      <c r="D1832" t="s">
        <v>397</v>
      </c>
      <c r="E1832" t="s">
        <v>398</v>
      </c>
      <c r="F1832" t="s">
        <v>5651</v>
      </c>
      <c r="G1832" t="s">
        <v>5710</v>
      </c>
      <c r="H1832" s="9">
        <v>86375.23</v>
      </c>
      <c r="J1832" t="s">
        <v>42</v>
      </c>
      <c r="K1832" t="s">
        <v>30</v>
      </c>
      <c r="L1832" t="s">
        <v>54</v>
      </c>
      <c r="M1832" t="s">
        <v>29</v>
      </c>
      <c r="N1832" t="s">
        <v>30</v>
      </c>
      <c r="O1832" t="s">
        <v>30</v>
      </c>
      <c r="P1832" t="s">
        <v>30</v>
      </c>
      <c r="Q1832" t="s">
        <v>30</v>
      </c>
      <c r="R1832" t="s">
        <v>30</v>
      </c>
      <c r="S1832" t="s">
        <v>30</v>
      </c>
      <c r="T1832" t="s">
        <v>30</v>
      </c>
      <c r="U1832" t="s">
        <v>30</v>
      </c>
      <c r="V1832" t="s">
        <v>30</v>
      </c>
      <c r="W1832" t="s">
        <v>31</v>
      </c>
      <c r="X1832" t="s">
        <v>29</v>
      </c>
      <c r="Y1832" t="s">
        <v>29</v>
      </c>
      <c r="Z1832" t="s">
        <v>29</v>
      </c>
      <c r="AA1832" t="s">
        <v>30</v>
      </c>
      <c r="AB1832" t="s">
        <v>48</v>
      </c>
    </row>
    <row r="1833" spans="1:28" outlineLevel="1" x14ac:dyDescent="0.45">
      <c r="A1833">
        <v>7544219001</v>
      </c>
      <c r="B1833" s="1">
        <v>44341</v>
      </c>
      <c r="C1833" t="s">
        <v>2933</v>
      </c>
      <c r="D1833" t="s">
        <v>2934</v>
      </c>
      <c r="E1833" t="s">
        <v>398</v>
      </c>
      <c r="F1833" t="s">
        <v>5651</v>
      </c>
      <c r="G1833" t="s">
        <v>5710</v>
      </c>
      <c r="H1833" s="9">
        <v>75248</v>
      </c>
      <c r="J1833" t="s">
        <v>42</v>
      </c>
      <c r="K1833" t="s">
        <v>30</v>
      </c>
      <c r="L1833" t="s">
        <v>54</v>
      </c>
      <c r="M1833" t="s">
        <v>29</v>
      </c>
      <c r="N1833" t="s">
        <v>30</v>
      </c>
      <c r="O1833" t="s">
        <v>29</v>
      </c>
      <c r="P1833" t="s">
        <v>30</v>
      </c>
      <c r="Q1833" t="s">
        <v>30</v>
      </c>
      <c r="R1833" t="s">
        <v>30</v>
      </c>
      <c r="S1833" t="s">
        <v>30</v>
      </c>
      <c r="T1833" t="s">
        <v>30</v>
      </c>
      <c r="U1833" t="s">
        <v>30</v>
      </c>
      <c r="V1833" t="s">
        <v>30</v>
      </c>
      <c r="W1833" t="s">
        <v>31</v>
      </c>
      <c r="X1833" t="s">
        <v>29</v>
      </c>
      <c r="Y1833" t="s">
        <v>29</v>
      </c>
      <c r="Z1833" t="s">
        <v>29</v>
      </c>
      <c r="AA1833" t="s">
        <v>30</v>
      </c>
      <c r="AB1833" t="s">
        <v>59</v>
      </c>
    </row>
    <row r="1834" spans="1:28" outlineLevel="1" x14ac:dyDescent="0.45">
      <c r="A1834">
        <v>8956749008</v>
      </c>
      <c r="B1834" s="1">
        <v>44345</v>
      </c>
      <c r="C1834" t="s">
        <v>5007</v>
      </c>
      <c r="D1834" t="s">
        <v>5008</v>
      </c>
      <c r="E1834" t="s">
        <v>398</v>
      </c>
      <c r="F1834" t="s">
        <v>5651</v>
      </c>
      <c r="G1834" t="s">
        <v>5710</v>
      </c>
      <c r="H1834" s="9">
        <v>67015.960000000006</v>
      </c>
      <c r="J1834" t="s">
        <v>42</v>
      </c>
      <c r="K1834" t="s">
        <v>29</v>
      </c>
      <c r="L1834" t="s">
        <v>54</v>
      </c>
      <c r="M1834" t="s">
        <v>30</v>
      </c>
      <c r="N1834" t="s">
        <v>29</v>
      </c>
      <c r="O1834" t="s">
        <v>29</v>
      </c>
      <c r="P1834" t="s">
        <v>30</v>
      </c>
      <c r="Q1834" t="s">
        <v>29</v>
      </c>
      <c r="R1834" t="s">
        <v>30</v>
      </c>
      <c r="S1834" t="s">
        <v>30</v>
      </c>
      <c r="T1834" t="s">
        <v>30</v>
      </c>
      <c r="U1834" t="s">
        <v>30</v>
      </c>
      <c r="V1834" t="s">
        <v>30</v>
      </c>
      <c r="W1834" t="s">
        <v>31</v>
      </c>
      <c r="X1834" t="s">
        <v>29</v>
      </c>
      <c r="Y1834" t="s">
        <v>29</v>
      </c>
      <c r="Z1834" t="s">
        <v>29</v>
      </c>
      <c r="AA1834" t="s">
        <v>29</v>
      </c>
      <c r="AB1834" t="s">
        <v>32</v>
      </c>
    </row>
    <row r="1835" spans="1:28" outlineLevel="1" x14ac:dyDescent="0.45">
      <c r="A1835">
        <v>8827319001</v>
      </c>
      <c r="B1835" s="1">
        <v>44345</v>
      </c>
      <c r="C1835" t="s">
        <v>4377</v>
      </c>
      <c r="D1835" t="s">
        <v>4378</v>
      </c>
      <c r="E1835" t="s">
        <v>398</v>
      </c>
      <c r="F1835" t="s">
        <v>5651</v>
      </c>
      <c r="G1835" t="s">
        <v>5710</v>
      </c>
      <c r="H1835" s="9">
        <v>55903.16</v>
      </c>
      <c r="J1835" t="s">
        <v>42</v>
      </c>
      <c r="K1835" t="s">
        <v>29</v>
      </c>
      <c r="L1835" t="s">
        <v>54</v>
      </c>
      <c r="M1835" t="s">
        <v>30</v>
      </c>
      <c r="N1835" t="s">
        <v>29</v>
      </c>
      <c r="O1835" t="s">
        <v>29</v>
      </c>
      <c r="P1835" t="s">
        <v>30</v>
      </c>
      <c r="Q1835" t="s">
        <v>30</v>
      </c>
      <c r="R1835" t="s">
        <v>30</v>
      </c>
      <c r="S1835" t="s">
        <v>30</v>
      </c>
      <c r="T1835" t="s">
        <v>30</v>
      </c>
      <c r="U1835" t="s">
        <v>29</v>
      </c>
      <c r="V1835" t="s">
        <v>30</v>
      </c>
      <c r="W1835" t="s">
        <v>31</v>
      </c>
      <c r="X1835" t="s">
        <v>29</v>
      </c>
      <c r="Y1835" t="s">
        <v>29</v>
      </c>
      <c r="Z1835" t="s">
        <v>29</v>
      </c>
      <c r="AA1835" t="s">
        <v>29</v>
      </c>
      <c r="AB1835" t="s">
        <v>32</v>
      </c>
    </row>
    <row r="1836" spans="1:28" outlineLevel="1" x14ac:dyDescent="0.45">
      <c r="A1836">
        <v>4910479006</v>
      </c>
      <c r="B1836" s="1">
        <v>44336</v>
      </c>
      <c r="C1836" t="s">
        <v>2092</v>
      </c>
      <c r="D1836" t="s">
        <v>2093</v>
      </c>
      <c r="E1836" t="s">
        <v>1387</v>
      </c>
      <c r="F1836" t="s">
        <v>5651</v>
      </c>
      <c r="G1836" t="s">
        <v>5870</v>
      </c>
      <c r="H1836" s="9">
        <v>363277</v>
      </c>
      <c r="J1836" t="s">
        <v>42</v>
      </c>
      <c r="K1836" t="s">
        <v>29</v>
      </c>
      <c r="L1836" t="s">
        <v>77</v>
      </c>
      <c r="M1836" t="s">
        <v>30</v>
      </c>
      <c r="N1836" t="s">
        <v>30</v>
      </c>
      <c r="O1836" t="s">
        <v>30</v>
      </c>
      <c r="P1836" t="s">
        <v>30</v>
      </c>
      <c r="Q1836" t="s">
        <v>30</v>
      </c>
      <c r="R1836" t="s">
        <v>30</v>
      </c>
      <c r="S1836" t="s">
        <v>30</v>
      </c>
      <c r="T1836" t="s">
        <v>30</v>
      </c>
      <c r="U1836" t="s">
        <v>30</v>
      </c>
      <c r="V1836" t="s">
        <v>30</v>
      </c>
      <c r="W1836" t="s">
        <v>40</v>
      </c>
      <c r="X1836" t="s">
        <v>29</v>
      </c>
      <c r="Y1836" t="s">
        <v>29</v>
      </c>
      <c r="Z1836" t="s">
        <v>29</v>
      </c>
      <c r="AA1836" t="s">
        <v>30</v>
      </c>
      <c r="AB1836" t="s">
        <v>32</v>
      </c>
    </row>
    <row r="1837" spans="1:28" outlineLevel="1" x14ac:dyDescent="0.45">
      <c r="A1837">
        <v>2713129008</v>
      </c>
      <c r="B1837" s="1">
        <v>44334</v>
      </c>
      <c r="C1837" t="s">
        <v>1388</v>
      </c>
      <c r="D1837" t="s">
        <v>1389</v>
      </c>
      <c r="E1837" t="s">
        <v>1387</v>
      </c>
      <c r="F1837" t="s">
        <v>5651</v>
      </c>
      <c r="G1837" t="s">
        <v>5870</v>
      </c>
      <c r="H1837" s="9">
        <v>224149</v>
      </c>
      <c r="J1837" t="s">
        <v>42</v>
      </c>
      <c r="K1837" t="s">
        <v>29</v>
      </c>
      <c r="L1837" t="s">
        <v>77</v>
      </c>
      <c r="M1837" t="s">
        <v>30</v>
      </c>
      <c r="N1837" t="s">
        <v>30</v>
      </c>
      <c r="O1837" t="s">
        <v>30</v>
      </c>
      <c r="P1837" t="s">
        <v>30</v>
      </c>
      <c r="Q1837" t="s">
        <v>30</v>
      </c>
      <c r="R1837" t="s">
        <v>30</v>
      </c>
      <c r="S1837" t="s">
        <v>30</v>
      </c>
      <c r="T1837" t="s">
        <v>30</v>
      </c>
      <c r="U1837" t="s">
        <v>30</v>
      </c>
      <c r="V1837" t="s">
        <v>30</v>
      </c>
      <c r="W1837" t="s">
        <v>40</v>
      </c>
      <c r="X1837" t="s">
        <v>29</v>
      </c>
      <c r="Y1837" t="s">
        <v>29</v>
      </c>
      <c r="Z1837" t="s">
        <v>29</v>
      </c>
      <c r="AA1837" t="s">
        <v>30</v>
      </c>
      <c r="AB1837" t="s">
        <v>38</v>
      </c>
    </row>
    <row r="1838" spans="1:28" outlineLevel="1" x14ac:dyDescent="0.45">
      <c r="A1838">
        <v>4875759000</v>
      </c>
      <c r="B1838" s="1">
        <v>44336</v>
      </c>
      <c r="C1838" t="s">
        <v>1907</v>
      </c>
      <c r="D1838" t="s">
        <v>1908</v>
      </c>
      <c r="E1838" t="s">
        <v>1387</v>
      </c>
      <c r="F1838" t="s">
        <v>5651</v>
      </c>
      <c r="G1838" t="s">
        <v>5870</v>
      </c>
      <c r="H1838" s="9">
        <v>101448.48</v>
      </c>
      <c r="J1838" t="s">
        <v>42</v>
      </c>
      <c r="K1838" t="s">
        <v>30</v>
      </c>
      <c r="L1838" t="s">
        <v>77</v>
      </c>
      <c r="M1838" t="s">
        <v>30</v>
      </c>
      <c r="N1838" t="s">
        <v>30</v>
      </c>
      <c r="O1838" t="s">
        <v>30</v>
      </c>
      <c r="P1838" t="s">
        <v>30</v>
      </c>
      <c r="Q1838" t="s">
        <v>30</v>
      </c>
      <c r="R1838" t="s">
        <v>30</v>
      </c>
      <c r="S1838" t="s">
        <v>30</v>
      </c>
      <c r="T1838" t="s">
        <v>30</v>
      </c>
      <c r="U1838" t="s">
        <v>30</v>
      </c>
      <c r="V1838" t="s">
        <v>30</v>
      </c>
      <c r="W1838" t="s">
        <v>33</v>
      </c>
      <c r="X1838" t="s">
        <v>29</v>
      </c>
      <c r="Y1838" t="s">
        <v>29</v>
      </c>
      <c r="Z1838" t="s">
        <v>29</v>
      </c>
      <c r="AA1838" t="s">
        <v>30</v>
      </c>
      <c r="AB1838" t="s">
        <v>32</v>
      </c>
    </row>
    <row r="1839" spans="1:28" outlineLevel="1" x14ac:dyDescent="0.45">
      <c r="A1839">
        <v>2712789005</v>
      </c>
      <c r="B1839" s="1">
        <v>44334</v>
      </c>
      <c r="C1839" t="s">
        <v>1385</v>
      </c>
      <c r="D1839" t="s">
        <v>1386</v>
      </c>
      <c r="E1839" t="s">
        <v>1387</v>
      </c>
      <c r="F1839" t="s">
        <v>5651</v>
      </c>
      <c r="G1839" t="s">
        <v>5870</v>
      </c>
      <c r="H1839" s="9">
        <v>47128</v>
      </c>
      <c r="J1839" t="s">
        <v>42</v>
      </c>
      <c r="K1839" t="s">
        <v>30</v>
      </c>
      <c r="L1839" t="s">
        <v>77</v>
      </c>
      <c r="M1839" t="s">
        <v>29</v>
      </c>
      <c r="N1839" t="s">
        <v>29</v>
      </c>
      <c r="O1839" t="s">
        <v>30</v>
      </c>
      <c r="P1839" t="s">
        <v>29</v>
      </c>
      <c r="Q1839" t="s">
        <v>30</v>
      </c>
      <c r="R1839" t="s">
        <v>29</v>
      </c>
      <c r="S1839" t="s">
        <v>29</v>
      </c>
      <c r="T1839" t="s">
        <v>30</v>
      </c>
      <c r="U1839" t="s">
        <v>29</v>
      </c>
      <c r="V1839" t="s">
        <v>30</v>
      </c>
      <c r="W1839" t="s">
        <v>40</v>
      </c>
      <c r="X1839" t="s">
        <v>29</v>
      </c>
      <c r="Y1839" t="s">
        <v>29</v>
      </c>
      <c r="Z1839" t="s">
        <v>30</v>
      </c>
      <c r="AA1839" t="s">
        <v>29</v>
      </c>
      <c r="AB1839" t="s">
        <v>32</v>
      </c>
    </row>
    <row r="1840" spans="1:28" outlineLevel="1" x14ac:dyDescent="0.45">
      <c r="A1840">
        <v>7666358903</v>
      </c>
      <c r="B1840" s="1">
        <v>44323</v>
      </c>
      <c r="C1840" t="s">
        <v>3793</v>
      </c>
      <c r="D1840" t="s">
        <v>3794</v>
      </c>
      <c r="E1840" t="s">
        <v>318</v>
      </c>
      <c r="F1840" t="s">
        <v>5651</v>
      </c>
      <c r="G1840" t="s">
        <v>5963</v>
      </c>
      <c r="H1840" s="9">
        <v>340915</v>
      </c>
      <c r="J1840" t="s">
        <v>42</v>
      </c>
      <c r="K1840" t="s">
        <v>29</v>
      </c>
      <c r="L1840" t="s">
        <v>119</v>
      </c>
      <c r="M1840" t="s">
        <v>30</v>
      </c>
      <c r="N1840" t="s">
        <v>30</v>
      </c>
      <c r="O1840" t="s">
        <v>30</v>
      </c>
      <c r="P1840" t="s">
        <v>30</v>
      </c>
      <c r="Q1840" t="s">
        <v>30</v>
      </c>
      <c r="R1840" t="s">
        <v>30</v>
      </c>
      <c r="S1840" t="s">
        <v>30</v>
      </c>
      <c r="T1840" t="s">
        <v>30</v>
      </c>
      <c r="U1840" t="s">
        <v>30</v>
      </c>
      <c r="V1840" t="s">
        <v>30</v>
      </c>
      <c r="W1840" t="s">
        <v>31</v>
      </c>
      <c r="X1840" t="s">
        <v>29</v>
      </c>
      <c r="Y1840" t="s">
        <v>30</v>
      </c>
      <c r="Z1840" t="s">
        <v>29</v>
      </c>
      <c r="AA1840" t="s">
        <v>29</v>
      </c>
      <c r="AB1840" t="s">
        <v>38</v>
      </c>
    </row>
    <row r="1841" spans="1:28" outlineLevel="1" x14ac:dyDescent="0.45">
      <c r="A1841">
        <v>7535048904</v>
      </c>
      <c r="B1841" s="1">
        <v>44323</v>
      </c>
      <c r="C1841" t="s">
        <v>2824</v>
      </c>
      <c r="D1841" t="s">
        <v>2825</v>
      </c>
      <c r="E1841" t="s">
        <v>318</v>
      </c>
      <c r="F1841" t="s">
        <v>5651</v>
      </c>
      <c r="G1841" t="s">
        <v>5963</v>
      </c>
      <c r="H1841" s="9">
        <v>73436</v>
      </c>
      <c r="J1841" t="s">
        <v>42</v>
      </c>
      <c r="K1841" t="s">
        <v>29</v>
      </c>
      <c r="L1841" t="s">
        <v>119</v>
      </c>
      <c r="M1841" t="s">
        <v>29</v>
      </c>
      <c r="N1841" t="s">
        <v>30</v>
      </c>
      <c r="O1841" t="s">
        <v>29</v>
      </c>
      <c r="P1841" t="s">
        <v>30</v>
      </c>
      <c r="Q1841" t="s">
        <v>29</v>
      </c>
      <c r="R1841" t="s">
        <v>30</v>
      </c>
      <c r="S1841" t="s">
        <v>30</v>
      </c>
      <c r="T1841" t="s">
        <v>30</v>
      </c>
      <c r="U1841" t="s">
        <v>30</v>
      </c>
      <c r="V1841" t="s">
        <v>30</v>
      </c>
      <c r="W1841" t="s">
        <v>31</v>
      </c>
      <c r="X1841" t="s">
        <v>29</v>
      </c>
      <c r="Y1841" t="s">
        <v>30</v>
      </c>
      <c r="Z1841" t="s">
        <v>29</v>
      </c>
      <c r="AA1841" t="s">
        <v>30</v>
      </c>
      <c r="AB1841" t="s">
        <v>47</v>
      </c>
    </row>
    <row r="1842" spans="1:28" outlineLevel="1" x14ac:dyDescent="0.45">
      <c r="A1842">
        <v>7554918900</v>
      </c>
      <c r="B1842" s="1">
        <v>44323</v>
      </c>
      <c r="C1842" t="s">
        <v>3059</v>
      </c>
      <c r="D1842" t="s">
        <v>3060</v>
      </c>
      <c r="E1842" t="s">
        <v>1174</v>
      </c>
      <c r="F1842" t="s">
        <v>5651</v>
      </c>
      <c r="G1842" t="s">
        <v>5976</v>
      </c>
      <c r="H1842" s="9">
        <v>204629</v>
      </c>
      <c r="J1842" t="s">
        <v>42</v>
      </c>
      <c r="K1842" t="s">
        <v>30</v>
      </c>
      <c r="L1842" t="s">
        <v>119</v>
      </c>
      <c r="M1842" t="s">
        <v>29</v>
      </c>
      <c r="N1842" t="s">
        <v>30</v>
      </c>
      <c r="O1842" t="s">
        <v>29</v>
      </c>
      <c r="P1842" t="s">
        <v>30</v>
      </c>
      <c r="Q1842" t="s">
        <v>30</v>
      </c>
      <c r="R1842" t="s">
        <v>30</v>
      </c>
      <c r="S1842" t="s">
        <v>30</v>
      </c>
      <c r="T1842" t="s">
        <v>29</v>
      </c>
      <c r="U1842" t="s">
        <v>30</v>
      </c>
      <c r="V1842" t="s">
        <v>30</v>
      </c>
      <c r="W1842" t="s">
        <v>60</v>
      </c>
      <c r="X1842" t="s">
        <v>29</v>
      </c>
      <c r="Y1842" t="s">
        <v>30</v>
      </c>
      <c r="Z1842" t="s">
        <v>29</v>
      </c>
      <c r="AA1842" t="s">
        <v>29</v>
      </c>
      <c r="AB1842" t="s">
        <v>47</v>
      </c>
    </row>
    <row r="1843" spans="1:28" outlineLevel="1" x14ac:dyDescent="0.45">
      <c r="A1843">
        <v>7872068900</v>
      </c>
      <c r="B1843" s="1">
        <v>44327</v>
      </c>
      <c r="C1843" t="s">
        <v>3860</v>
      </c>
      <c r="D1843" t="s">
        <v>3861</v>
      </c>
      <c r="E1843" t="s">
        <v>572</v>
      </c>
      <c r="F1843" t="s">
        <v>5651</v>
      </c>
      <c r="G1843" t="s">
        <v>6009</v>
      </c>
      <c r="H1843" s="9">
        <v>19347.189999999999</v>
      </c>
      <c r="J1843" t="s">
        <v>42</v>
      </c>
      <c r="K1843" t="s">
        <v>29</v>
      </c>
      <c r="L1843" t="s">
        <v>119</v>
      </c>
      <c r="M1843" t="s">
        <v>29</v>
      </c>
      <c r="N1843" t="s">
        <v>30</v>
      </c>
      <c r="O1843" t="s">
        <v>30</v>
      </c>
      <c r="P1843" t="s">
        <v>30</v>
      </c>
      <c r="Q1843" t="s">
        <v>30</v>
      </c>
      <c r="R1843" t="s">
        <v>30</v>
      </c>
      <c r="S1843" t="s">
        <v>29</v>
      </c>
      <c r="T1843" t="s">
        <v>29</v>
      </c>
      <c r="U1843" t="s">
        <v>30</v>
      </c>
      <c r="V1843" t="s">
        <v>29</v>
      </c>
      <c r="W1843" t="s">
        <v>60</v>
      </c>
      <c r="X1843" t="s">
        <v>29</v>
      </c>
      <c r="Y1843" t="s">
        <v>29</v>
      </c>
      <c r="Z1843" t="s">
        <v>30</v>
      </c>
      <c r="AA1843" t="s">
        <v>29</v>
      </c>
      <c r="AB1843" t="s">
        <v>39</v>
      </c>
    </row>
    <row r="1844" spans="1:28" outlineLevel="1" x14ac:dyDescent="0.45">
      <c r="A1844">
        <v>9953679010</v>
      </c>
      <c r="B1844" s="1">
        <v>44354</v>
      </c>
      <c r="C1844" t="s">
        <v>5583</v>
      </c>
      <c r="D1844" t="s">
        <v>5584</v>
      </c>
      <c r="E1844" t="s">
        <v>1165</v>
      </c>
      <c r="F1844" t="s">
        <v>5651</v>
      </c>
      <c r="G1844" t="s">
        <v>5843</v>
      </c>
      <c r="H1844" s="9">
        <v>445077</v>
      </c>
      <c r="J1844" t="s">
        <v>42</v>
      </c>
      <c r="K1844" t="s">
        <v>29</v>
      </c>
      <c r="L1844" t="s">
        <v>155</v>
      </c>
      <c r="M1844" t="s">
        <v>30</v>
      </c>
      <c r="N1844" t="s">
        <v>30</v>
      </c>
      <c r="O1844" t="s">
        <v>30</v>
      </c>
      <c r="P1844" t="s">
        <v>30</v>
      </c>
      <c r="Q1844" t="s">
        <v>30</v>
      </c>
      <c r="R1844" t="s">
        <v>30</v>
      </c>
      <c r="S1844" t="s">
        <v>30</v>
      </c>
      <c r="T1844" t="s">
        <v>30</v>
      </c>
      <c r="U1844" t="s">
        <v>30</v>
      </c>
      <c r="V1844" t="s">
        <v>30</v>
      </c>
      <c r="W1844" t="s">
        <v>49</v>
      </c>
      <c r="X1844" t="s">
        <v>29</v>
      </c>
      <c r="Y1844" t="s">
        <v>29</v>
      </c>
      <c r="Z1844" t="s">
        <v>29</v>
      </c>
      <c r="AA1844" t="s">
        <v>29</v>
      </c>
      <c r="AB1844" t="s">
        <v>145</v>
      </c>
    </row>
    <row r="1845" spans="1:28" outlineLevel="1" x14ac:dyDescent="0.45">
      <c r="A1845">
        <v>2487049009</v>
      </c>
      <c r="B1845" s="1">
        <v>44332</v>
      </c>
      <c r="C1845" t="s">
        <v>1163</v>
      </c>
      <c r="D1845" t="s">
        <v>1164</v>
      </c>
      <c r="E1845" t="s">
        <v>1165</v>
      </c>
      <c r="F1845" t="s">
        <v>5651</v>
      </c>
      <c r="G1845" t="s">
        <v>5843</v>
      </c>
      <c r="H1845" s="9">
        <v>66833</v>
      </c>
      <c r="J1845" t="s">
        <v>42</v>
      </c>
      <c r="K1845" t="s">
        <v>29</v>
      </c>
      <c r="L1845" t="s">
        <v>155</v>
      </c>
      <c r="M1845" t="s">
        <v>29</v>
      </c>
      <c r="N1845" t="s">
        <v>30</v>
      </c>
      <c r="O1845" t="s">
        <v>29</v>
      </c>
      <c r="P1845" t="s">
        <v>30</v>
      </c>
      <c r="Q1845" t="s">
        <v>30</v>
      </c>
      <c r="R1845" t="s">
        <v>30</v>
      </c>
      <c r="S1845" t="s">
        <v>30</v>
      </c>
      <c r="T1845" t="s">
        <v>30</v>
      </c>
      <c r="U1845" t="s">
        <v>30</v>
      </c>
      <c r="V1845" t="s">
        <v>30</v>
      </c>
      <c r="W1845" t="s">
        <v>33</v>
      </c>
      <c r="X1845" t="s">
        <v>29</v>
      </c>
      <c r="Y1845" t="s">
        <v>29</v>
      </c>
      <c r="Z1845" t="s">
        <v>29</v>
      </c>
      <c r="AA1845" t="s">
        <v>30</v>
      </c>
      <c r="AB1845" t="s">
        <v>32</v>
      </c>
    </row>
    <row r="1846" spans="1:28" outlineLevel="1" x14ac:dyDescent="0.45">
      <c r="A1846">
        <v>2501919007</v>
      </c>
      <c r="B1846" s="1">
        <v>44332</v>
      </c>
      <c r="C1846" t="s">
        <v>1230</v>
      </c>
      <c r="D1846" t="s">
        <v>1231</v>
      </c>
      <c r="E1846" t="s">
        <v>1165</v>
      </c>
      <c r="F1846" t="s">
        <v>5651</v>
      </c>
      <c r="G1846" t="s">
        <v>5843</v>
      </c>
      <c r="H1846" s="9">
        <v>61306</v>
      </c>
      <c r="J1846" t="s">
        <v>42</v>
      </c>
      <c r="K1846" t="s">
        <v>29</v>
      </c>
      <c r="L1846" t="s">
        <v>155</v>
      </c>
      <c r="M1846" t="s">
        <v>29</v>
      </c>
      <c r="N1846" t="s">
        <v>29</v>
      </c>
      <c r="O1846" t="s">
        <v>29</v>
      </c>
      <c r="P1846" t="s">
        <v>29</v>
      </c>
      <c r="Q1846" t="s">
        <v>29</v>
      </c>
      <c r="R1846" t="s">
        <v>30</v>
      </c>
      <c r="S1846" t="s">
        <v>30</v>
      </c>
      <c r="T1846" t="s">
        <v>30</v>
      </c>
      <c r="U1846" t="s">
        <v>29</v>
      </c>
      <c r="V1846" t="s">
        <v>30</v>
      </c>
      <c r="W1846" t="s">
        <v>40</v>
      </c>
      <c r="X1846" t="s">
        <v>29</v>
      </c>
      <c r="Y1846" t="s">
        <v>29</v>
      </c>
      <c r="Z1846" t="s">
        <v>29</v>
      </c>
      <c r="AA1846" t="s">
        <v>30</v>
      </c>
      <c r="AB1846" t="s">
        <v>32</v>
      </c>
    </row>
    <row r="1847" spans="1:28" outlineLevel="1" x14ac:dyDescent="0.45">
      <c r="A1847">
        <v>8611959006</v>
      </c>
      <c r="B1847" s="1">
        <v>44343</v>
      </c>
      <c r="C1847" t="s">
        <v>4308</v>
      </c>
      <c r="D1847" t="s">
        <v>4309</v>
      </c>
      <c r="E1847" t="s">
        <v>1165</v>
      </c>
      <c r="F1847" t="s">
        <v>5651</v>
      </c>
      <c r="G1847" t="s">
        <v>5843</v>
      </c>
      <c r="H1847" s="9">
        <v>33807.4</v>
      </c>
      <c r="J1847" t="s">
        <v>42</v>
      </c>
      <c r="K1847" t="s">
        <v>29</v>
      </c>
      <c r="L1847" t="s">
        <v>155</v>
      </c>
      <c r="M1847" t="s">
        <v>30</v>
      </c>
      <c r="N1847" t="s">
        <v>30</v>
      </c>
      <c r="O1847" t="s">
        <v>30</v>
      </c>
      <c r="P1847" t="s">
        <v>30</v>
      </c>
      <c r="Q1847" t="s">
        <v>30</v>
      </c>
      <c r="R1847" t="s">
        <v>30</v>
      </c>
      <c r="S1847" t="s">
        <v>30</v>
      </c>
      <c r="T1847" t="s">
        <v>30</v>
      </c>
      <c r="U1847" t="s">
        <v>30</v>
      </c>
      <c r="V1847" t="s">
        <v>30</v>
      </c>
      <c r="W1847" t="s">
        <v>40</v>
      </c>
      <c r="X1847" t="s">
        <v>29</v>
      </c>
      <c r="Y1847" t="s">
        <v>30</v>
      </c>
      <c r="Z1847" t="s">
        <v>29</v>
      </c>
      <c r="AA1847" t="s">
        <v>30</v>
      </c>
      <c r="AB1847" t="s">
        <v>32</v>
      </c>
    </row>
    <row r="1848" spans="1:28" outlineLevel="1" x14ac:dyDescent="0.45">
      <c r="A1848">
        <v>3688169000</v>
      </c>
      <c r="B1848" s="1">
        <v>44335</v>
      </c>
      <c r="C1848" t="s">
        <v>1730</v>
      </c>
      <c r="D1848" t="s">
        <v>1731</v>
      </c>
      <c r="E1848" t="s">
        <v>1165</v>
      </c>
      <c r="F1848" t="s">
        <v>5651</v>
      </c>
      <c r="G1848" t="s">
        <v>5843</v>
      </c>
      <c r="H1848" s="9">
        <v>26761</v>
      </c>
      <c r="J1848" t="s">
        <v>42</v>
      </c>
      <c r="K1848" t="s">
        <v>29</v>
      </c>
      <c r="L1848" t="s">
        <v>155</v>
      </c>
      <c r="M1848" t="s">
        <v>30</v>
      </c>
      <c r="N1848" t="s">
        <v>30</v>
      </c>
      <c r="O1848" t="s">
        <v>29</v>
      </c>
      <c r="P1848" t="s">
        <v>30</v>
      </c>
      <c r="Q1848" t="s">
        <v>30</v>
      </c>
      <c r="R1848" t="s">
        <v>30</v>
      </c>
      <c r="S1848" t="s">
        <v>30</v>
      </c>
      <c r="T1848" t="s">
        <v>30</v>
      </c>
      <c r="U1848" t="s">
        <v>30</v>
      </c>
      <c r="V1848" t="s">
        <v>30</v>
      </c>
      <c r="W1848" t="s">
        <v>40</v>
      </c>
      <c r="X1848" t="s">
        <v>29</v>
      </c>
      <c r="Y1848" t="s">
        <v>29</v>
      </c>
      <c r="Z1848" t="s">
        <v>29</v>
      </c>
      <c r="AA1848" t="s">
        <v>30</v>
      </c>
      <c r="AB1848" t="s">
        <v>32</v>
      </c>
    </row>
    <row r="1849" spans="1:28" outlineLevel="1" x14ac:dyDescent="0.45">
      <c r="A1849">
        <v>7907088907</v>
      </c>
      <c r="B1849" s="1">
        <v>44327</v>
      </c>
      <c r="C1849" t="s">
        <v>4042</v>
      </c>
      <c r="D1849" t="s">
        <v>4043</v>
      </c>
      <c r="E1849" t="s">
        <v>6021</v>
      </c>
      <c r="F1849" t="s">
        <v>5651</v>
      </c>
      <c r="G1849" t="s">
        <v>6022</v>
      </c>
      <c r="H1849" s="9">
        <v>64010.04</v>
      </c>
      <c r="J1849" t="s">
        <v>42</v>
      </c>
      <c r="K1849" t="s">
        <v>29</v>
      </c>
      <c r="L1849" t="s">
        <v>119</v>
      </c>
      <c r="M1849" t="s">
        <v>30</v>
      </c>
      <c r="N1849" t="s">
        <v>30</v>
      </c>
      <c r="O1849" t="s">
        <v>30</v>
      </c>
      <c r="P1849" t="s">
        <v>30</v>
      </c>
      <c r="Q1849" t="s">
        <v>30</v>
      </c>
      <c r="R1849" t="s">
        <v>30</v>
      </c>
      <c r="S1849" t="s">
        <v>30</v>
      </c>
      <c r="T1849" t="s">
        <v>30</v>
      </c>
      <c r="U1849" t="s">
        <v>30</v>
      </c>
      <c r="V1849" t="s">
        <v>30</v>
      </c>
      <c r="W1849" t="s">
        <v>31</v>
      </c>
      <c r="X1849" t="s">
        <v>30</v>
      </c>
      <c r="Y1849" t="s">
        <v>30</v>
      </c>
      <c r="Z1849" t="s">
        <v>29</v>
      </c>
      <c r="AA1849" t="s">
        <v>29</v>
      </c>
      <c r="AB1849" t="s">
        <v>32</v>
      </c>
    </row>
    <row r="1850" spans="1:28" outlineLevel="1" x14ac:dyDescent="0.45">
      <c r="A1850">
        <v>7545198907</v>
      </c>
      <c r="B1850" s="1">
        <v>44323</v>
      </c>
      <c r="C1850" t="s">
        <v>2947</v>
      </c>
      <c r="D1850" t="s">
        <v>2948</v>
      </c>
      <c r="E1850" t="s">
        <v>249</v>
      </c>
      <c r="F1850" t="s">
        <v>5651</v>
      </c>
      <c r="G1850" t="s">
        <v>5678</v>
      </c>
      <c r="H1850" s="9">
        <v>308955.5</v>
      </c>
      <c r="J1850" t="s">
        <v>28</v>
      </c>
      <c r="K1850" t="s">
        <v>30</v>
      </c>
      <c r="L1850" t="s">
        <v>155</v>
      </c>
      <c r="M1850" t="s">
        <v>29</v>
      </c>
      <c r="N1850" t="s">
        <v>30</v>
      </c>
      <c r="O1850" t="s">
        <v>30</v>
      </c>
      <c r="P1850" t="s">
        <v>30</v>
      </c>
      <c r="Q1850" t="s">
        <v>30</v>
      </c>
      <c r="R1850" t="s">
        <v>30</v>
      </c>
      <c r="S1850" t="s">
        <v>30</v>
      </c>
      <c r="T1850" t="s">
        <v>30</v>
      </c>
      <c r="U1850" t="s">
        <v>30</v>
      </c>
      <c r="V1850" t="s">
        <v>30</v>
      </c>
      <c r="W1850" t="s">
        <v>31</v>
      </c>
      <c r="X1850" t="s">
        <v>29</v>
      </c>
      <c r="Y1850" t="s">
        <v>30</v>
      </c>
      <c r="Z1850" t="s">
        <v>29</v>
      </c>
      <c r="AA1850" t="s">
        <v>29</v>
      </c>
      <c r="AB1850" t="s">
        <v>32</v>
      </c>
    </row>
    <row r="1851" spans="1:28" outlineLevel="1" x14ac:dyDescent="0.45">
      <c r="A1851">
        <v>2721389005</v>
      </c>
      <c r="B1851" s="1">
        <v>44334</v>
      </c>
      <c r="C1851" t="s">
        <v>1421</v>
      </c>
      <c r="D1851" t="s">
        <v>1422</v>
      </c>
      <c r="E1851" t="s">
        <v>249</v>
      </c>
      <c r="F1851" t="s">
        <v>5651</v>
      </c>
      <c r="G1851" t="s">
        <v>5678</v>
      </c>
      <c r="H1851" s="9">
        <v>285678</v>
      </c>
      <c r="J1851" t="s">
        <v>28</v>
      </c>
      <c r="K1851" t="s">
        <v>30</v>
      </c>
      <c r="L1851" t="s">
        <v>155</v>
      </c>
      <c r="M1851" t="s">
        <v>30</v>
      </c>
      <c r="N1851" t="s">
        <v>30</v>
      </c>
      <c r="O1851" t="s">
        <v>29</v>
      </c>
      <c r="P1851" t="s">
        <v>30</v>
      </c>
      <c r="Q1851" t="s">
        <v>30</v>
      </c>
      <c r="R1851" t="s">
        <v>30</v>
      </c>
      <c r="S1851" t="s">
        <v>30</v>
      </c>
      <c r="T1851" t="s">
        <v>30</v>
      </c>
      <c r="U1851" t="s">
        <v>30</v>
      </c>
      <c r="V1851" t="s">
        <v>30</v>
      </c>
      <c r="W1851" t="s">
        <v>60</v>
      </c>
      <c r="X1851" t="s">
        <v>29</v>
      </c>
      <c r="Y1851" t="s">
        <v>29</v>
      </c>
      <c r="Z1851" t="s">
        <v>30</v>
      </c>
      <c r="AA1851" t="s">
        <v>29</v>
      </c>
      <c r="AB1851" t="s">
        <v>43</v>
      </c>
    </row>
    <row r="1852" spans="1:28" outlineLevel="1" x14ac:dyDescent="0.45">
      <c r="A1852">
        <v>8893809004</v>
      </c>
      <c r="B1852" s="1">
        <v>44345</v>
      </c>
      <c r="C1852" t="s">
        <v>4743</v>
      </c>
      <c r="D1852" t="s">
        <v>4744</v>
      </c>
      <c r="E1852" t="s">
        <v>249</v>
      </c>
      <c r="F1852" t="s">
        <v>5651</v>
      </c>
      <c r="G1852" t="s">
        <v>5678</v>
      </c>
      <c r="H1852" s="9">
        <v>269547.59000000003</v>
      </c>
      <c r="J1852" t="s">
        <v>28</v>
      </c>
      <c r="K1852" t="s">
        <v>30</v>
      </c>
      <c r="L1852" t="s">
        <v>155</v>
      </c>
      <c r="M1852" t="s">
        <v>30</v>
      </c>
      <c r="N1852" t="s">
        <v>29</v>
      </c>
      <c r="O1852" t="s">
        <v>29</v>
      </c>
      <c r="P1852" t="s">
        <v>30</v>
      </c>
      <c r="Q1852" t="s">
        <v>29</v>
      </c>
      <c r="R1852" t="s">
        <v>30</v>
      </c>
      <c r="S1852" t="s">
        <v>30</v>
      </c>
      <c r="T1852" t="s">
        <v>30</v>
      </c>
      <c r="U1852" t="s">
        <v>29</v>
      </c>
      <c r="V1852" t="s">
        <v>30</v>
      </c>
      <c r="W1852" t="s">
        <v>31</v>
      </c>
      <c r="X1852" t="s">
        <v>29</v>
      </c>
      <c r="Y1852" t="s">
        <v>29</v>
      </c>
      <c r="Z1852" t="s">
        <v>29</v>
      </c>
      <c r="AA1852" t="s">
        <v>29</v>
      </c>
      <c r="AB1852" t="s">
        <v>364</v>
      </c>
    </row>
    <row r="1853" spans="1:28" outlineLevel="1" x14ac:dyDescent="0.45">
      <c r="A1853">
        <v>2239619004</v>
      </c>
      <c r="B1853" s="1">
        <v>44330</v>
      </c>
      <c r="C1853" t="s">
        <v>753</v>
      </c>
      <c r="D1853" t="s">
        <v>754</v>
      </c>
      <c r="E1853" t="s">
        <v>249</v>
      </c>
      <c r="F1853" t="s">
        <v>5651</v>
      </c>
      <c r="G1853" t="s">
        <v>5678</v>
      </c>
      <c r="H1853" s="9">
        <v>169403</v>
      </c>
      <c r="J1853" t="s">
        <v>28</v>
      </c>
      <c r="K1853" t="s">
        <v>29</v>
      </c>
      <c r="L1853" t="s">
        <v>155</v>
      </c>
      <c r="M1853" t="s">
        <v>30</v>
      </c>
      <c r="N1853" t="s">
        <v>29</v>
      </c>
      <c r="O1853" t="s">
        <v>29</v>
      </c>
      <c r="P1853" t="s">
        <v>29</v>
      </c>
      <c r="Q1853" t="s">
        <v>29</v>
      </c>
      <c r="R1853" t="s">
        <v>29</v>
      </c>
      <c r="S1853" t="s">
        <v>30</v>
      </c>
      <c r="T1853" t="s">
        <v>30</v>
      </c>
      <c r="U1853" t="s">
        <v>29</v>
      </c>
      <c r="V1853" t="s">
        <v>29</v>
      </c>
      <c r="W1853" t="s">
        <v>31</v>
      </c>
      <c r="X1853" t="s">
        <v>29</v>
      </c>
      <c r="Y1853" t="s">
        <v>30</v>
      </c>
      <c r="Z1853" t="s">
        <v>29</v>
      </c>
      <c r="AA1853" t="s">
        <v>29</v>
      </c>
      <c r="AB1853" t="s">
        <v>32</v>
      </c>
    </row>
    <row r="1854" spans="1:28" outlineLevel="1" x14ac:dyDescent="0.45">
      <c r="A1854">
        <v>1071249001</v>
      </c>
      <c r="B1854" s="1">
        <v>44328</v>
      </c>
      <c r="C1854" t="s">
        <v>247</v>
      </c>
      <c r="D1854" t="s">
        <v>248</v>
      </c>
      <c r="E1854" t="s">
        <v>249</v>
      </c>
      <c r="F1854" t="s">
        <v>5651</v>
      </c>
      <c r="G1854" t="s">
        <v>5678</v>
      </c>
      <c r="H1854" s="9">
        <v>134235</v>
      </c>
      <c r="J1854" t="s">
        <v>28</v>
      </c>
      <c r="K1854" t="s">
        <v>29</v>
      </c>
      <c r="L1854" t="s">
        <v>155</v>
      </c>
      <c r="M1854" t="s">
        <v>29</v>
      </c>
      <c r="N1854" t="s">
        <v>30</v>
      </c>
      <c r="O1854" t="s">
        <v>30</v>
      </c>
      <c r="P1854" t="s">
        <v>30</v>
      </c>
      <c r="Q1854" t="s">
        <v>30</v>
      </c>
      <c r="R1854" t="s">
        <v>30</v>
      </c>
      <c r="S1854" t="s">
        <v>30</v>
      </c>
      <c r="T1854" t="s">
        <v>30</v>
      </c>
      <c r="U1854" t="s">
        <v>30</v>
      </c>
      <c r="V1854" t="s">
        <v>30</v>
      </c>
      <c r="W1854" t="s">
        <v>60</v>
      </c>
      <c r="X1854" t="s">
        <v>29</v>
      </c>
      <c r="Y1854" t="s">
        <v>30</v>
      </c>
      <c r="Z1854" t="s">
        <v>29</v>
      </c>
      <c r="AA1854" t="s">
        <v>30</v>
      </c>
      <c r="AB1854" t="s">
        <v>32</v>
      </c>
    </row>
    <row r="1855" spans="1:28" outlineLevel="1" x14ac:dyDescent="0.45">
      <c r="A1855">
        <v>8855249001</v>
      </c>
      <c r="B1855" s="1">
        <v>44345</v>
      </c>
      <c r="C1855" t="s">
        <v>4527</v>
      </c>
      <c r="D1855" t="s">
        <v>4528</v>
      </c>
      <c r="E1855" t="s">
        <v>249</v>
      </c>
      <c r="F1855" t="s">
        <v>5651</v>
      </c>
      <c r="G1855" t="s">
        <v>5678</v>
      </c>
      <c r="H1855" s="9">
        <v>71455.13</v>
      </c>
      <c r="J1855" t="s">
        <v>28</v>
      </c>
      <c r="K1855" t="s">
        <v>30</v>
      </c>
      <c r="L1855" t="s">
        <v>155</v>
      </c>
      <c r="M1855" t="s">
        <v>29</v>
      </c>
      <c r="N1855" t="s">
        <v>30</v>
      </c>
      <c r="O1855" t="s">
        <v>30</v>
      </c>
      <c r="P1855" t="s">
        <v>30</v>
      </c>
      <c r="Q1855" t="s">
        <v>30</v>
      </c>
      <c r="R1855" t="s">
        <v>30</v>
      </c>
      <c r="S1855" t="s">
        <v>30</v>
      </c>
      <c r="T1855" t="s">
        <v>30</v>
      </c>
      <c r="U1855" t="s">
        <v>30</v>
      </c>
      <c r="V1855" t="s">
        <v>30</v>
      </c>
      <c r="W1855" t="s">
        <v>31</v>
      </c>
      <c r="X1855" t="s">
        <v>29</v>
      </c>
      <c r="Y1855" t="s">
        <v>29</v>
      </c>
      <c r="Z1855" t="s">
        <v>29</v>
      </c>
      <c r="AA1855" t="s">
        <v>29</v>
      </c>
      <c r="AB1855" t="s">
        <v>32</v>
      </c>
    </row>
    <row r="1856" spans="1:28" outlineLevel="1" x14ac:dyDescent="0.45">
      <c r="A1856">
        <v>9914469003</v>
      </c>
      <c r="B1856" s="1">
        <v>44351</v>
      </c>
      <c r="C1856" t="s">
        <v>5405</v>
      </c>
      <c r="D1856" t="s">
        <v>5406</v>
      </c>
      <c r="E1856" t="s">
        <v>5407</v>
      </c>
      <c r="F1856" t="s">
        <v>5651</v>
      </c>
      <c r="G1856" t="s">
        <v>6059</v>
      </c>
      <c r="H1856" s="9">
        <v>478751</v>
      </c>
      <c r="J1856" t="s">
        <v>42</v>
      </c>
      <c r="K1856" t="s">
        <v>30</v>
      </c>
      <c r="L1856" t="s">
        <v>127</v>
      </c>
      <c r="M1856" t="s">
        <v>30</v>
      </c>
      <c r="N1856" t="s">
        <v>30</v>
      </c>
      <c r="O1856" t="s">
        <v>30</v>
      </c>
      <c r="P1856" t="s">
        <v>30</v>
      </c>
      <c r="Q1856" t="s">
        <v>30</v>
      </c>
      <c r="R1856" t="s">
        <v>30</v>
      </c>
      <c r="S1856" t="s">
        <v>30</v>
      </c>
      <c r="T1856" t="s">
        <v>30</v>
      </c>
      <c r="U1856" t="s">
        <v>30</v>
      </c>
      <c r="V1856" t="s">
        <v>30</v>
      </c>
      <c r="W1856" t="s">
        <v>40</v>
      </c>
      <c r="X1856" t="s">
        <v>29</v>
      </c>
      <c r="Y1856" t="s">
        <v>29</v>
      </c>
      <c r="Z1856" t="s">
        <v>29</v>
      </c>
      <c r="AA1856" t="s">
        <v>29</v>
      </c>
      <c r="AB1856" t="s">
        <v>32</v>
      </c>
    </row>
    <row r="1857" spans="1:28" outlineLevel="1" x14ac:dyDescent="0.45">
      <c r="A1857">
        <v>9912559002</v>
      </c>
      <c r="B1857" s="1">
        <v>44351</v>
      </c>
      <c r="C1857" t="s">
        <v>5397</v>
      </c>
      <c r="D1857" t="s">
        <v>5398</v>
      </c>
      <c r="E1857" t="s">
        <v>1089</v>
      </c>
      <c r="F1857" t="s">
        <v>5651</v>
      </c>
      <c r="G1857" t="s">
        <v>5835</v>
      </c>
      <c r="H1857" s="9">
        <v>829918</v>
      </c>
      <c r="J1857" t="s">
        <v>42</v>
      </c>
      <c r="K1857" t="s">
        <v>29</v>
      </c>
      <c r="L1857" t="s">
        <v>96</v>
      </c>
      <c r="M1857" t="s">
        <v>30</v>
      </c>
      <c r="N1857" t="s">
        <v>30</v>
      </c>
      <c r="O1857" t="s">
        <v>30</v>
      </c>
      <c r="P1857" t="s">
        <v>30</v>
      </c>
      <c r="Q1857" t="s">
        <v>30</v>
      </c>
      <c r="R1857" t="s">
        <v>30</v>
      </c>
      <c r="S1857" t="s">
        <v>30</v>
      </c>
      <c r="T1857" t="s">
        <v>30</v>
      </c>
      <c r="U1857" t="s">
        <v>30</v>
      </c>
      <c r="V1857" t="s">
        <v>30</v>
      </c>
      <c r="W1857" t="s">
        <v>40</v>
      </c>
      <c r="X1857" t="s">
        <v>29</v>
      </c>
      <c r="Y1857" t="s">
        <v>29</v>
      </c>
      <c r="Z1857" t="s">
        <v>29</v>
      </c>
      <c r="AA1857" t="s">
        <v>29</v>
      </c>
      <c r="AB1857" t="s">
        <v>144</v>
      </c>
    </row>
    <row r="1858" spans="1:28" outlineLevel="1" x14ac:dyDescent="0.45">
      <c r="A1858">
        <v>2472659001</v>
      </c>
      <c r="B1858" s="1">
        <v>44332</v>
      </c>
      <c r="C1858" t="s">
        <v>1087</v>
      </c>
      <c r="D1858" t="s">
        <v>1088</v>
      </c>
      <c r="E1858" t="s">
        <v>1089</v>
      </c>
      <c r="F1858" t="s">
        <v>5651</v>
      </c>
      <c r="G1858" t="s">
        <v>5835</v>
      </c>
      <c r="H1858" s="9">
        <v>485815</v>
      </c>
      <c r="J1858" t="s">
        <v>42</v>
      </c>
      <c r="K1858" t="s">
        <v>29</v>
      </c>
      <c r="L1858" t="s">
        <v>96</v>
      </c>
      <c r="M1858" t="s">
        <v>30</v>
      </c>
      <c r="N1858" t="s">
        <v>30</v>
      </c>
      <c r="O1858" t="s">
        <v>30</v>
      </c>
      <c r="P1858" t="s">
        <v>30</v>
      </c>
      <c r="Q1858" t="s">
        <v>30</v>
      </c>
      <c r="R1858" t="s">
        <v>30</v>
      </c>
      <c r="S1858" t="s">
        <v>30</v>
      </c>
      <c r="T1858" t="s">
        <v>30</v>
      </c>
      <c r="U1858" t="s">
        <v>30</v>
      </c>
      <c r="V1858" t="s">
        <v>30</v>
      </c>
      <c r="W1858" t="s">
        <v>31</v>
      </c>
      <c r="X1858" t="s">
        <v>29</v>
      </c>
      <c r="Y1858" t="s">
        <v>29</v>
      </c>
      <c r="Z1858" t="s">
        <v>29</v>
      </c>
      <c r="AA1858" t="s">
        <v>30</v>
      </c>
      <c r="AB1858" t="s">
        <v>32</v>
      </c>
    </row>
    <row r="1859" spans="1:28" outlineLevel="1" x14ac:dyDescent="0.45">
      <c r="A1859">
        <v>7560178910</v>
      </c>
      <c r="B1859" s="1">
        <v>44323</v>
      </c>
      <c r="C1859" t="s">
        <v>3122</v>
      </c>
      <c r="D1859" t="s">
        <v>3123</v>
      </c>
      <c r="E1859" t="s">
        <v>1089</v>
      </c>
      <c r="F1859" t="s">
        <v>5651</v>
      </c>
      <c r="G1859" t="s">
        <v>5835</v>
      </c>
      <c r="H1859" s="9">
        <v>85834</v>
      </c>
      <c r="J1859" t="s">
        <v>42</v>
      </c>
      <c r="K1859" t="s">
        <v>29</v>
      </c>
      <c r="L1859" t="s">
        <v>96</v>
      </c>
      <c r="M1859" t="s">
        <v>29</v>
      </c>
      <c r="N1859" t="s">
        <v>29</v>
      </c>
      <c r="O1859" t="s">
        <v>30</v>
      </c>
      <c r="P1859" t="s">
        <v>30</v>
      </c>
      <c r="Q1859" t="s">
        <v>30</v>
      </c>
      <c r="R1859" t="s">
        <v>30</v>
      </c>
      <c r="S1859" t="s">
        <v>30</v>
      </c>
      <c r="T1859" t="s">
        <v>30</v>
      </c>
      <c r="U1859" t="s">
        <v>30</v>
      </c>
      <c r="V1859" t="s">
        <v>30</v>
      </c>
      <c r="W1859" t="s">
        <v>40</v>
      </c>
      <c r="X1859" t="s">
        <v>29</v>
      </c>
      <c r="Y1859" t="s">
        <v>29</v>
      </c>
      <c r="Z1859" t="s">
        <v>29</v>
      </c>
      <c r="AA1859" t="s">
        <v>30</v>
      </c>
      <c r="AB1859" t="s">
        <v>32</v>
      </c>
    </row>
    <row r="1860" spans="1:28" outlineLevel="1" x14ac:dyDescent="0.45">
      <c r="A1860">
        <v>8922469009</v>
      </c>
      <c r="B1860" s="1">
        <v>44345</v>
      </c>
      <c r="C1860" t="s">
        <v>4855</v>
      </c>
      <c r="D1860" t="s">
        <v>4856</v>
      </c>
      <c r="E1860" t="s">
        <v>1089</v>
      </c>
      <c r="F1860" t="s">
        <v>5651</v>
      </c>
      <c r="G1860" t="s">
        <v>5835</v>
      </c>
      <c r="H1860" s="9">
        <v>48714.76</v>
      </c>
      <c r="J1860" t="s">
        <v>42</v>
      </c>
      <c r="K1860" t="s">
        <v>29</v>
      </c>
      <c r="L1860" t="s">
        <v>96</v>
      </c>
      <c r="M1860" t="s">
        <v>29</v>
      </c>
      <c r="N1860" t="s">
        <v>29</v>
      </c>
      <c r="O1860" t="s">
        <v>30</v>
      </c>
      <c r="P1860" t="s">
        <v>29</v>
      </c>
      <c r="Q1860" t="s">
        <v>29</v>
      </c>
      <c r="R1860" t="s">
        <v>30</v>
      </c>
      <c r="S1860" t="s">
        <v>30</v>
      </c>
      <c r="T1860" t="s">
        <v>30</v>
      </c>
      <c r="U1860" t="s">
        <v>30</v>
      </c>
      <c r="V1860" t="s">
        <v>30</v>
      </c>
      <c r="W1860" t="s">
        <v>31</v>
      </c>
      <c r="X1860" t="s">
        <v>29</v>
      </c>
      <c r="Y1860" t="s">
        <v>29</v>
      </c>
      <c r="Z1860" t="s">
        <v>29</v>
      </c>
      <c r="AA1860" t="s">
        <v>29</v>
      </c>
      <c r="AB1860" t="s">
        <v>43</v>
      </c>
    </row>
    <row r="1861" spans="1:28" outlineLevel="1" x14ac:dyDescent="0.45">
      <c r="A1861">
        <v>7894118903</v>
      </c>
      <c r="B1861" s="1">
        <v>44327</v>
      </c>
      <c r="C1861" t="s">
        <v>3971</v>
      </c>
      <c r="D1861" t="s">
        <v>3972</v>
      </c>
      <c r="E1861" t="s">
        <v>1089</v>
      </c>
      <c r="F1861" t="s">
        <v>5651</v>
      </c>
      <c r="G1861" t="s">
        <v>5835</v>
      </c>
      <c r="H1861" s="9">
        <v>28135.72</v>
      </c>
      <c r="J1861" t="s">
        <v>42</v>
      </c>
      <c r="K1861" t="s">
        <v>29</v>
      </c>
      <c r="L1861" t="s">
        <v>96</v>
      </c>
      <c r="M1861" t="s">
        <v>30</v>
      </c>
      <c r="N1861" t="s">
        <v>29</v>
      </c>
      <c r="O1861" t="s">
        <v>30</v>
      </c>
      <c r="P1861" t="s">
        <v>29</v>
      </c>
      <c r="Q1861" t="s">
        <v>29</v>
      </c>
      <c r="R1861" t="s">
        <v>30</v>
      </c>
      <c r="S1861" t="s">
        <v>30</v>
      </c>
      <c r="T1861" t="s">
        <v>30</v>
      </c>
      <c r="U1861" t="s">
        <v>29</v>
      </c>
      <c r="V1861" t="s">
        <v>30</v>
      </c>
      <c r="W1861" t="s">
        <v>31</v>
      </c>
      <c r="X1861" t="s">
        <v>29</v>
      </c>
      <c r="Y1861" t="s">
        <v>29</v>
      </c>
      <c r="Z1861" t="s">
        <v>29</v>
      </c>
      <c r="AA1861" t="s">
        <v>30</v>
      </c>
      <c r="AB1861" t="s">
        <v>32</v>
      </c>
    </row>
    <row r="1862" spans="1:28" outlineLevel="1" x14ac:dyDescent="0.45">
      <c r="A1862">
        <v>8029519008</v>
      </c>
      <c r="B1862" s="1">
        <v>44342</v>
      </c>
      <c r="C1862" t="s">
        <v>4151</v>
      </c>
      <c r="D1862" t="s">
        <v>4152</v>
      </c>
      <c r="E1862" t="s">
        <v>1089</v>
      </c>
      <c r="F1862" t="s">
        <v>5651</v>
      </c>
      <c r="G1862" t="s">
        <v>5835</v>
      </c>
      <c r="H1862" s="9">
        <v>24897.83</v>
      </c>
      <c r="J1862" t="s">
        <v>42</v>
      </c>
      <c r="K1862" t="s">
        <v>29</v>
      </c>
      <c r="L1862" t="s">
        <v>96</v>
      </c>
      <c r="M1862" t="s">
        <v>30</v>
      </c>
      <c r="N1862" t="s">
        <v>30</v>
      </c>
      <c r="O1862" t="s">
        <v>30</v>
      </c>
      <c r="P1862" t="s">
        <v>30</v>
      </c>
      <c r="Q1862" t="s">
        <v>30</v>
      </c>
      <c r="R1862" t="s">
        <v>30</v>
      </c>
      <c r="S1862" t="s">
        <v>30</v>
      </c>
      <c r="T1862" t="s">
        <v>30</v>
      </c>
      <c r="U1862" t="s">
        <v>30</v>
      </c>
      <c r="V1862" t="s">
        <v>30</v>
      </c>
      <c r="W1862" t="s">
        <v>40</v>
      </c>
      <c r="X1862" t="s">
        <v>29</v>
      </c>
      <c r="Y1862" t="s">
        <v>30</v>
      </c>
      <c r="Z1862" t="s">
        <v>29</v>
      </c>
      <c r="AA1862" t="s">
        <v>29</v>
      </c>
      <c r="AB1862" t="s">
        <v>32</v>
      </c>
    </row>
    <row r="1863" spans="1:28" outlineLevel="1" x14ac:dyDescent="0.45">
      <c r="A1863">
        <v>4879889001</v>
      </c>
      <c r="B1863" s="1">
        <v>44336</v>
      </c>
      <c r="C1863" t="s">
        <v>1932</v>
      </c>
      <c r="D1863" t="s">
        <v>1933</v>
      </c>
      <c r="E1863" t="s">
        <v>1089</v>
      </c>
      <c r="F1863" t="s">
        <v>5651</v>
      </c>
      <c r="G1863" t="s">
        <v>5835</v>
      </c>
      <c r="H1863" s="9">
        <v>8500</v>
      </c>
      <c r="J1863" t="s">
        <v>42</v>
      </c>
      <c r="K1863" t="s">
        <v>29</v>
      </c>
      <c r="L1863" t="s">
        <v>96</v>
      </c>
      <c r="M1863" t="s">
        <v>29</v>
      </c>
      <c r="N1863" t="s">
        <v>29</v>
      </c>
      <c r="O1863" t="s">
        <v>29</v>
      </c>
      <c r="P1863" t="s">
        <v>29</v>
      </c>
      <c r="Q1863" t="s">
        <v>29</v>
      </c>
      <c r="R1863" t="s">
        <v>30</v>
      </c>
      <c r="S1863" t="s">
        <v>29</v>
      </c>
      <c r="T1863" t="s">
        <v>29</v>
      </c>
      <c r="U1863" t="s">
        <v>29</v>
      </c>
      <c r="V1863" t="s">
        <v>29</v>
      </c>
      <c r="W1863" t="s">
        <v>60</v>
      </c>
      <c r="X1863" t="s">
        <v>29</v>
      </c>
      <c r="Y1863" t="s">
        <v>30</v>
      </c>
      <c r="Z1863" t="s">
        <v>30</v>
      </c>
      <c r="AA1863" t="s">
        <v>29</v>
      </c>
      <c r="AB1863" t="s">
        <v>39</v>
      </c>
    </row>
    <row r="1864" spans="1:28" outlineLevel="1" x14ac:dyDescent="0.45">
      <c r="A1864">
        <v>8603109009</v>
      </c>
      <c r="B1864" s="1">
        <v>44343</v>
      </c>
      <c r="C1864" t="s">
        <v>4254</v>
      </c>
      <c r="D1864" t="s">
        <v>4255</v>
      </c>
      <c r="E1864" t="s">
        <v>1089</v>
      </c>
      <c r="F1864" t="s">
        <v>5651</v>
      </c>
      <c r="G1864" t="s">
        <v>5835</v>
      </c>
      <c r="H1864" s="9">
        <v>1981.27</v>
      </c>
      <c r="J1864" t="s">
        <v>42</v>
      </c>
      <c r="K1864" t="s">
        <v>29</v>
      </c>
      <c r="L1864" t="s">
        <v>96</v>
      </c>
      <c r="M1864" t="s">
        <v>29</v>
      </c>
      <c r="N1864" t="s">
        <v>30</v>
      </c>
      <c r="O1864" t="s">
        <v>29</v>
      </c>
      <c r="P1864" t="s">
        <v>30</v>
      </c>
      <c r="Q1864" t="s">
        <v>30</v>
      </c>
      <c r="R1864" t="s">
        <v>30</v>
      </c>
      <c r="S1864" t="s">
        <v>29</v>
      </c>
      <c r="T1864" t="s">
        <v>30</v>
      </c>
      <c r="U1864" t="s">
        <v>30</v>
      </c>
      <c r="V1864" t="s">
        <v>30</v>
      </c>
      <c r="W1864" t="s">
        <v>31</v>
      </c>
      <c r="X1864" t="s">
        <v>29</v>
      </c>
      <c r="Y1864" t="s">
        <v>29</v>
      </c>
      <c r="Z1864" t="s">
        <v>29</v>
      </c>
      <c r="AA1864" t="s">
        <v>29</v>
      </c>
      <c r="AB1864" t="s">
        <v>32</v>
      </c>
    </row>
    <row r="1865" spans="1:28" outlineLevel="1" x14ac:dyDescent="0.45">
      <c r="A1865">
        <v>7526128902</v>
      </c>
      <c r="B1865" s="1">
        <v>44323</v>
      </c>
      <c r="C1865" t="s">
        <v>2728</v>
      </c>
      <c r="D1865" t="s">
        <v>2729</v>
      </c>
      <c r="E1865" t="s">
        <v>114</v>
      </c>
      <c r="F1865" t="s">
        <v>5651</v>
      </c>
      <c r="G1865" t="s">
        <v>5953</v>
      </c>
      <c r="H1865" s="9">
        <v>30950.26</v>
      </c>
      <c r="J1865" t="s">
        <v>42</v>
      </c>
      <c r="K1865" t="s">
        <v>30</v>
      </c>
      <c r="L1865" t="s">
        <v>119</v>
      </c>
      <c r="M1865" t="s">
        <v>30</v>
      </c>
      <c r="N1865" t="s">
        <v>30</v>
      </c>
      <c r="O1865" t="s">
        <v>30</v>
      </c>
      <c r="P1865" t="s">
        <v>30</v>
      </c>
      <c r="Q1865" t="s">
        <v>30</v>
      </c>
      <c r="R1865" t="s">
        <v>30</v>
      </c>
      <c r="S1865" t="s">
        <v>30</v>
      </c>
      <c r="T1865" t="s">
        <v>29</v>
      </c>
      <c r="U1865" t="s">
        <v>30</v>
      </c>
      <c r="V1865" t="s">
        <v>30</v>
      </c>
      <c r="W1865" t="s">
        <v>40</v>
      </c>
      <c r="X1865" t="s">
        <v>29</v>
      </c>
      <c r="Y1865" t="s">
        <v>29</v>
      </c>
      <c r="Z1865" t="s">
        <v>29</v>
      </c>
      <c r="AA1865" t="s">
        <v>30</v>
      </c>
      <c r="AB1865" t="s">
        <v>38</v>
      </c>
    </row>
    <row r="1866" spans="1:28" outlineLevel="1" x14ac:dyDescent="0.45">
      <c r="A1866">
        <v>2702479002</v>
      </c>
      <c r="B1866" s="1">
        <v>44334</v>
      </c>
      <c r="C1866" t="s">
        <v>1328</v>
      </c>
      <c r="D1866" t="s">
        <v>1329</v>
      </c>
      <c r="E1866" t="s">
        <v>1330</v>
      </c>
      <c r="F1866" t="s">
        <v>5651</v>
      </c>
      <c r="G1866" t="s">
        <v>5864</v>
      </c>
      <c r="H1866" s="9">
        <v>11222</v>
      </c>
      <c r="J1866" t="s">
        <v>42</v>
      </c>
      <c r="K1866" t="s">
        <v>29</v>
      </c>
      <c r="L1866" t="s">
        <v>155</v>
      </c>
      <c r="M1866" t="s">
        <v>30</v>
      </c>
      <c r="N1866" t="s">
        <v>30</v>
      </c>
      <c r="O1866" t="s">
        <v>29</v>
      </c>
      <c r="P1866" t="s">
        <v>30</v>
      </c>
      <c r="Q1866" t="s">
        <v>30</v>
      </c>
      <c r="R1866" t="s">
        <v>30</v>
      </c>
      <c r="S1866" t="s">
        <v>30</v>
      </c>
      <c r="T1866" t="s">
        <v>30</v>
      </c>
      <c r="U1866" t="s">
        <v>30</v>
      </c>
      <c r="V1866" t="s">
        <v>30</v>
      </c>
      <c r="W1866" t="s">
        <v>60</v>
      </c>
      <c r="X1866" t="s">
        <v>30</v>
      </c>
      <c r="Y1866" t="s">
        <v>30</v>
      </c>
      <c r="Z1866" t="s">
        <v>29</v>
      </c>
      <c r="AA1866" t="s">
        <v>30</v>
      </c>
      <c r="AB1866" t="s">
        <v>47</v>
      </c>
    </row>
    <row r="1867" spans="1:28" outlineLevel="1" x14ac:dyDescent="0.45">
      <c r="A1867">
        <v>2324619009</v>
      </c>
      <c r="B1867" s="1">
        <v>44331</v>
      </c>
      <c r="C1867" t="s">
        <v>807</v>
      </c>
      <c r="D1867" t="s">
        <v>808</v>
      </c>
      <c r="E1867" t="s">
        <v>809</v>
      </c>
      <c r="F1867" t="s">
        <v>5651</v>
      </c>
      <c r="G1867" t="s">
        <v>5793</v>
      </c>
      <c r="H1867" s="9">
        <v>105137</v>
      </c>
      <c r="J1867" t="s">
        <v>42</v>
      </c>
      <c r="K1867" t="s">
        <v>29</v>
      </c>
      <c r="L1867" t="s">
        <v>155</v>
      </c>
      <c r="M1867" t="s">
        <v>30</v>
      </c>
      <c r="N1867" t="s">
        <v>30</v>
      </c>
      <c r="O1867" t="s">
        <v>29</v>
      </c>
      <c r="P1867" t="s">
        <v>30</v>
      </c>
      <c r="Q1867" t="s">
        <v>30</v>
      </c>
      <c r="R1867" t="s">
        <v>30</v>
      </c>
      <c r="S1867" t="s">
        <v>30</v>
      </c>
      <c r="T1867" t="s">
        <v>30</v>
      </c>
      <c r="U1867" t="s">
        <v>30</v>
      </c>
      <c r="V1867" t="s">
        <v>30</v>
      </c>
      <c r="W1867" t="s">
        <v>40</v>
      </c>
      <c r="X1867" t="s">
        <v>29</v>
      </c>
      <c r="Y1867" t="s">
        <v>29</v>
      </c>
      <c r="Z1867" t="s">
        <v>29</v>
      </c>
      <c r="AA1867" t="s">
        <v>30</v>
      </c>
      <c r="AB1867" t="s">
        <v>32</v>
      </c>
    </row>
    <row r="1868" spans="1:28" outlineLevel="1" x14ac:dyDescent="0.45">
      <c r="A1868">
        <v>7673138905</v>
      </c>
      <c r="B1868" s="1">
        <v>44323</v>
      </c>
      <c r="C1868" t="s">
        <v>3814</v>
      </c>
      <c r="D1868" t="s">
        <v>3815</v>
      </c>
      <c r="E1868" t="s">
        <v>809</v>
      </c>
      <c r="F1868" t="s">
        <v>5651</v>
      </c>
      <c r="G1868" t="s">
        <v>5793</v>
      </c>
      <c r="H1868" s="9">
        <v>87143.43</v>
      </c>
      <c r="J1868" t="s">
        <v>42</v>
      </c>
      <c r="K1868" t="s">
        <v>30</v>
      </c>
      <c r="L1868" t="s">
        <v>155</v>
      </c>
      <c r="M1868" t="s">
        <v>30</v>
      </c>
      <c r="N1868" t="s">
        <v>29</v>
      </c>
      <c r="O1868" t="s">
        <v>29</v>
      </c>
      <c r="P1868" t="s">
        <v>30</v>
      </c>
      <c r="Q1868" t="s">
        <v>30</v>
      </c>
      <c r="R1868" t="s">
        <v>30</v>
      </c>
      <c r="S1868" t="s">
        <v>30</v>
      </c>
      <c r="T1868" t="s">
        <v>30</v>
      </c>
      <c r="U1868" t="s">
        <v>30</v>
      </c>
      <c r="V1868" t="s">
        <v>30</v>
      </c>
      <c r="W1868" t="s">
        <v>40</v>
      </c>
      <c r="X1868" t="s">
        <v>29</v>
      </c>
      <c r="Y1868" t="s">
        <v>29</v>
      </c>
      <c r="Z1868" t="s">
        <v>30</v>
      </c>
      <c r="AA1868" t="s">
        <v>30</v>
      </c>
      <c r="AB1868" t="s">
        <v>188</v>
      </c>
    </row>
    <row r="1869" spans="1:28" outlineLevel="1" x14ac:dyDescent="0.45">
      <c r="A1869">
        <v>7523759000</v>
      </c>
      <c r="B1869" s="1">
        <v>44341</v>
      </c>
      <c r="C1869" t="s">
        <v>2697</v>
      </c>
      <c r="D1869" t="s">
        <v>2698</v>
      </c>
      <c r="E1869" t="s">
        <v>809</v>
      </c>
      <c r="F1869" t="s">
        <v>5651</v>
      </c>
      <c r="G1869" t="s">
        <v>5793</v>
      </c>
      <c r="H1869" s="9">
        <v>75499.44</v>
      </c>
      <c r="J1869" t="s">
        <v>42</v>
      </c>
      <c r="K1869" t="s">
        <v>29</v>
      </c>
      <c r="L1869" t="s">
        <v>155</v>
      </c>
      <c r="M1869" t="s">
        <v>29</v>
      </c>
      <c r="N1869" t="s">
        <v>29</v>
      </c>
      <c r="O1869" t="s">
        <v>29</v>
      </c>
      <c r="P1869" t="s">
        <v>30</v>
      </c>
      <c r="Q1869" t="s">
        <v>30</v>
      </c>
      <c r="R1869" t="s">
        <v>30</v>
      </c>
      <c r="S1869" t="s">
        <v>30</v>
      </c>
      <c r="T1869" t="s">
        <v>30</v>
      </c>
      <c r="U1869" t="s">
        <v>29</v>
      </c>
      <c r="V1869" t="s">
        <v>29</v>
      </c>
      <c r="W1869" t="s">
        <v>31</v>
      </c>
      <c r="X1869" t="s">
        <v>29</v>
      </c>
      <c r="Y1869" t="s">
        <v>30</v>
      </c>
      <c r="Z1869" t="s">
        <v>29</v>
      </c>
      <c r="AA1869" t="s">
        <v>30</v>
      </c>
      <c r="AB1869" t="s">
        <v>47</v>
      </c>
    </row>
    <row r="1870" spans="1:28" outlineLevel="1" x14ac:dyDescent="0.45">
      <c r="A1870">
        <v>7662288909</v>
      </c>
      <c r="B1870" s="1">
        <v>44323</v>
      </c>
      <c r="C1870" t="s">
        <v>3773</v>
      </c>
      <c r="D1870" t="s">
        <v>3774</v>
      </c>
      <c r="E1870" t="s">
        <v>809</v>
      </c>
      <c r="F1870" t="s">
        <v>5651</v>
      </c>
      <c r="G1870" t="s">
        <v>5793</v>
      </c>
      <c r="H1870" s="9">
        <v>8578.99</v>
      </c>
      <c r="J1870" t="s">
        <v>42</v>
      </c>
      <c r="K1870" t="s">
        <v>29</v>
      </c>
      <c r="L1870" t="s">
        <v>155</v>
      </c>
      <c r="M1870" t="s">
        <v>29</v>
      </c>
      <c r="N1870" t="s">
        <v>29</v>
      </c>
      <c r="O1870" t="s">
        <v>30</v>
      </c>
      <c r="P1870" t="s">
        <v>30</v>
      </c>
      <c r="Q1870" t="s">
        <v>30</v>
      </c>
      <c r="R1870" t="s">
        <v>29</v>
      </c>
      <c r="S1870" t="s">
        <v>29</v>
      </c>
      <c r="T1870" t="s">
        <v>29</v>
      </c>
      <c r="U1870" t="s">
        <v>30</v>
      </c>
      <c r="V1870" t="s">
        <v>29</v>
      </c>
      <c r="W1870" t="s">
        <v>31</v>
      </c>
      <c r="X1870" t="s">
        <v>29</v>
      </c>
      <c r="Y1870" t="s">
        <v>29</v>
      </c>
      <c r="Z1870" t="s">
        <v>29</v>
      </c>
      <c r="AA1870" t="s">
        <v>30</v>
      </c>
      <c r="AB1870" t="s">
        <v>39</v>
      </c>
    </row>
    <row r="1871" spans="1:28" outlineLevel="1" x14ac:dyDescent="0.45">
      <c r="A1871">
        <v>8015209008</v>
      </c>
      <c r="B1871" s="1">
        <v>44342</v>
      </c>
      <c r="C1871" t="s">
        <v>4090</v>
      </c>
      <c r="D1871" t="s">
        <v>4091</v>
      </c>
      <c r="E1871" t="s">
        <v>107</v>
      </c>
      <c r="F1871" t="s">
        <v>5651</v>
      </c>
      <c r="G1871" t="s">
        <v>5924</v>
      </c>
      <c r="H1871" s="9">
        <v>9975611.1400000006</v>
      </c>
      <c r="J1871" t="s">
        <v>28</v>
      </c>
      <c r="K1871" t="s">
        <v>30</v>
      </c>
      <c r="L1871" t="s">
        <v>88</v>
      </c>
      <c r="M1871" t="s">
        <v>30</v>
      </c>
      <c r="N1871" t="s">
        <v>30</v>
      </c>
      <c r="O1871" t="s">
        <v>30</v>
      </c>
      <c r="P1871" t="s">
        <v>30</v>
      </c>
      <c r="Q1871" t="s">
        <v>30</v>
      </c>
      <c r="R1871" t="s">
        <v>30</v>
      </c>
      <c r="S1871" t="s">
        <v>30</v>
      </c>
      <c r="T1871" t="s">
        <v>30</v>
      </c>
      <c r="U1871" t="s">
        <v>30</v>
      </c>
      <c r="V1871" t="s">
        <v>30</v>
      </c>
      <c r="W1871" t="s">
        <v>31</v>
      </c>
      <c r="X1871" t="s">
        <v>29</v>
      </c>
      <c r="Y1871" t="s">
        <v>29</v>
      </c>
      <c r="Z1871" t="s">
        <v>29</v>
      </c>
      <c r="AA1871" t="s">
        <v>30</v>
      </c>
      <c r="AB1871" t="s">
        <v>32</v>
      </c>
    </row>
    <row r="1872" spans="1:28" outlineLevel="1" x14ac:dyDescent="0.45">
      <c r="A1872">
        <v>9931719008</v>
      </c>
      <c r="B1872" s="1">
        <v>44351</v>
      </c>
      <c r="C1872" t="s">
        <v>5515</v>
      </c>
      <c r="D1872" t="s">
        <v>5516</v>
      </c>
      <c r="E1872" t="s">
        <v>107</v>
      </c>
      <c r="F1872" t="s">
        <v>5651</v>
      </c>
      <c r="G1872" t="s">
        <v>5679</v>
      </c>
      <c r="H1872" s="9">
        <v>5000000</v>
      </c>
      <c r="J1872" t="s">
        <v>28</v>
      </c>
      <c r="K1872" t="s">
        <v>30</v>
      </c>
      <c r="L1872" t="s">
        <v>88</v>
      </c>
      <c r="M1872" t="s">
        <v>30</v>
      </c>
      <c r="N1872" t="s">
        <v>30</v>
      </c>
      <c r="O1872" t="s">
        <v>30</v>
      </c>
      <c r="P1872" t="s">
        <v>30</v>
      </c>
      <c r="Q1872" t="s">
        <v>30</v>
      </c>
      <c r="R1872" t="s">
        <v>30</v>
      </c>
      <c r="S1872" t="s">
        <v>30</v>
      </c>
      <c r="T1872" t="s">
        <v>30</v>
      </c>
      <c r="U1872" t="s">
        <v>30</v>
      </c>
      <c r="V1872" t="s">
        <v>30</v>
      </c>
      <c r="W1872" t="s">
        <v>31</v>
      </c>
      <c r="X1872" t="s">
        <v>30</v>
      </c>
      <c r="Y1872" t="s">
        <v>29</v>
      </c>
      <c r="Z1872" t="s">
        <v>29</v>
      </c>
      <c r="AA1872" t="s">
        <v>29</v>
      </c>
      <c r="AB1872" t="s">
        <v>144</v>
      </c>
    </row>
    <row r="1873" spans="1:28" outlineLevel="1" x14ac:dyDescent="0.45">
      <c r="A1873">
        <v>9873149004</v>
      </c>
      <c r="B1873" s="1">
        <v>44351</v>
      </c>
      <c r="C1873" t="s">
        <v>5196</v>
      </c>
      <c r="D1873" t="s">
        <v>5197</v>
      </c>
      <c r="E1873" t="s">
        <v>107</v>
      </c>
      <c r="F1873" t="s">
        <v>5651</v>
      </c>
      <c r="G1873" t="s">
        <v>5723</v>
      </c>
      <c r="H1873" s="9">
        <v>3452117</v>
      </c>
      <c r="J1873" t="s">
        <v>28</v>
      </c>
      <c r="K1873" t="s">
        <v>30</v>
      </c>
      <c r="L1873" t="s">
        <v>88</v>
      </c>
      <c r="M1873" t="s">
        <v>30</v>
      </c>
      <c r="N1873" t="s">
        <v>30</v>
      </c>
      <c r="O1873" t="s">
        <v>30</v>
      </c>
      <c r="P1873" t="s">
        <v>30</v>
      </c>
      <c r="Q1873" t="s">
        <v>30</v>
      </c>
      <c r="R1873" t="s">
        <v>30</v>
      </c>
      <c r="S1873" t="s">
        <v>30</v>
      </c>
      <c r="T1873" t="s">
        <v>30</v>
      </c>
      <c r="U1873" t="s">
        <v>30</v>
      </c>
      <c r="V1873" t="s">
        <v>30</v>
      </c>
      <c r="W1873" t="s">
        <v>31</v>
      </c>
      <c r="X1873" t="s">
        <v>29</v>
      </c>
      <c r="Y1873" t="s">
        <v>29</v>
      </c>
      <c r="Z1873" t="s">
        <v>29</v>
      </c>
      <c r="AA1873" t="s">
        <v>29</v>
      </c>
      <c r="AB1873" t="s">
        <v>252</v>
      </c>
    </row>
    <row r="1874" spans="1:28" outlineLevel="1" x14ac:dyDescent="0.45">
      <c r="A1874">
        <v>5220619008</v>
      </c>
      <c r="B1874" s="1">
        <v>44337</v>
      </c>
      <c r="C1874" t="s">
        <v>2171</v>
      </c>
      <c r="D1874" t="s">
        <v>2172</v>
      </c>
      <c r="E1874" t="s">
        <v>107</v>
      </c>
      <c r="F1874" t="s">
        <v>5651</v>
      </c>
      <c r="G1874" t="s">
        <v>5797</v>
      </c>
      <c r="H1874" s="9">
        <v>2932794.47</v>
      </c>
      <c r="J1874" t="s">
        <v>28</v>
      </c>
      <c r="K1874" t="s">
        <v>29</v>
      </c>
      <c r="L1874" t="s">
        <v>88</v>
      </c>
      <c r="M1874" t="s">
        <v>30</v>
      </c>
      <c r="N1874" t="s">
        <v>30</v>
      </c>
      <c r="O1874" t="s">
        <v>30</v>
      </c>
      <c r="P1874" t="s">
        <v>30</v>
      </c>
      <c r="Q1874" t="s">
        <v>30</v>
      </c>
      <c r="R1874" t="s">
        <v>30</v>
      </c>
      <c r="S1874" t="s">
        <v>30</v>
      </c>
      <c r="T1874" t="s">
        <v>30</v>
      </c>
      <c r="U1874" t="s">
        <v>30</v>
      </c>
      <c r="V1874" t="s">
        <v>30</v>
      </c>
      <c r="W1874" t="s">
        <v>40</v>
      </c>
      <c r="X1874" t="s">
        <v>30</v>
      </c>
      <c r="Y1874" t="s">
        <v>29</v>
      </c>
      <c r="Z1874" t="s">
        <v>29</v>
      </c>
      <c r="AA1874" t="s">
        <v>30</v>
      </c>
      <c r="AB1874" t="s">
        <v>144</v>
      </c>
    </row>
    <row r="1875" spans="1:28" outlineLevel="1" x14ac:dyDescent="0.45">
      <c r="A1875">
        <v>5253489002</v>
      </c>
      <c r="B1875" s="1">
        <v>44337</v>
      </c>
      <c r="C1875" t="s">
        <v>1023</v>
      </c>
      <c r="D1875" t="s">
        <v>2226</v>
      </c>
      <c r="E1875" t="s">
        <v>107</v>
      </c>
      <c r="F1875" t="s">
        <v>5651</v>
      </c>
      <c r="G1875" t="s">
        <v>5797</v>
      </c>
      <c r="H1875" s="9">
        <v>2802789</v>
      </c>
      <c r="J1875" t="s">
        <v>28</v>
      </c>
      <c r="K1875" t="s">
        <v>30</v>
      </c>
      <c r="L1875" t="s">
        <v>88</v>
      </c>
      <c r="M1875" t="s">
        <v>29</v>
      </c>
      <c r="N1875" t="s">
        <v>30</v>
      </c>
      <c r="O1875" t="s">
        <v>30</v>
      </c>
      <c r="P1875" t="s">
        <v>30</v>
      </c>
      <c r="Q1875" t="s">
        <v>30</v>
      </c>
      <c r="R1875" t="s">
        <v>30</v>
      </c>
      <c r="S1875" t="s">
        <v>30</v>
      </c>
      <c r="T1875" t="s">
        <v>30</v>
      </c>
      <c r="U1875" t="s">
        <v>30</v>
      </c>
      <c r="V1875" t="s">
        <v>30</v>
      </c>
      <c r="W1875" t="s">
        <v>31</v>
      </c>
      <c r="X1875" t="s">
        <v>30</v>
      </c>
      <c r="Y1875" t="s">
        <v>29</v>
      </c>
      <c r="Z1875" t="s">
        <v>29</v>
      </c>
      <c r="AA1875" t="s">
        <v>30</v>
      </c>
      <c r="AB1875" t="s">
        <v>32</v>
      </c>
    </row>
    <row r="1876" spans="1:28" outlineLevel="1" x14ac:dyDescent="0.45">
      <c r="A1876">
        <v>2648839001</v>
      </c>
      <c r="B1876" s="1">
        <v>44333</v>
      </c>
      <c r="C1876" t="s">
        <v>1274</v>
      </c>
      <c r="D1876" t="s">
        <v>1275</v>
      </c>
      <c r="E1876" t="s">
        <v>107</v>
      </c>
      <c r="F1876" t="s">
        <v>5651</v>
      </c>
      <c r="G1876" t="s">
        <v>5656</v>
      </c>
      <c r="H1876" s="9">
        <v>2478028.4</v>
      </c>
      <c r="J1876" t="s">
        <v>28</v>
      </c>
      <c r="K1876" t="s">
        <v>29</v>
      </c>
      <c r="L1876" t="s">
        <v>88</v>
      </c>
      <c r="M1876" t="s">
        <v>30</v>
      </c>
      <c r="N1876" t="s">
        <v>29</v>
      </c>
      <c r="O1876" t="s">
        <v>30</v>
      </c>
      <c r="P1876" t="s">
        <v>30</v>
      </c>
      <c r="Q1876" t="s">
        <v>30</v>
      </c>
      <c r="R1876" t="s">
        <v>30</v>
      </c>
      <c r="S1876" t="s">
        <v>30</v>
      </c>
      <c r="T1876" t="s">
        <v>30</v>
      </c>
      <c r="U1876" t="s">
        <v>30</v>
      </c>
      <c r="V1876" t="s">
        <v>30</v>
      </c>
      <c r="W1876" t="s">
        <v>40</v>
      </c>
      <c r="X1876" t="s">
        <v>29</v>
      </c>
      <c r="Y1876" t="s">
        <v>30</v>
      </c>
      <c r="Z1876" t="s">
        <v>29</v>
      </c>
      <c r="AA1876" t="s">
        <v>29</v>
      </c>
      <c r="AB1876" t="s">
        <v>43</v>
      </c>
    </row>
    <row r="1877" spans="1:28" outlineLevel="1" x14ac:dyDescent="0.45">
      <c r="A1877">
        <v>5230229002</v>
      </c>
      <c r="B1877" s="1">
        <v>44337</v>
      </c>
      <c r="C1877" t="s">
        <v>2225</v>
      </c>
      <c r="D1877" t="s">
        <v>2226</v>
      </c>
      <c r="E1877" t="s">
        <v>107</v>
      </c>
      <c r="F1877" t="s">
        <v>5651</v>
      </c>
      <c r="G1877" t="s">
        <v>5797</v>
      </c>
      <c r="H1877" s="9">
        <v>2168598</v>
      </c>
      <c r="J1877" t="s">
        <v>28</v>
      </c>
      <c r="K1877" t="s">
        <v>30</v>
      </c>
      <c r="L1877" t="s">
        <v>88</v>
      </c>
      <c r="M1877" t="s">
        <v>29</v>
      </c>
      <c r="N1877" t="s">
        <v>30</v>
      </c>
      <c r="O1877" t="s">
        <v>29</v>
      </c>
      <c r="P1877" t="s">
        <v>30</v>
      </c>
      <c r="Q1877" t="s">
        <v>30</v>
      </c>
      <c r="R1877" t="s">
        <v>30</v>
      </c>
      <c r="S1877" t="s">
        <v>30</v>
      </c>
      <c r="T1877" t="s">
        <v>30</v>
      </c>
      <c r="U1877" t="s">
        <v>30</v>
      </c>
      <c r="V1877" t="s">
        <v>30</v>
      </c>
      <c r="W1877" t="s">
        <v>40</v>
      </c>
      <c r="X1877" t="s">
        <v>30</v>
      </c>
      <c r="Y1877" t="s">
        <v>29</v>
      </c>
      <c r="Z1877" t="s">
        <v>29</v>
      </c>
      <c r="AA1877" t="s">
        <v>30</v>
      </c>
      <c r="AB1877" t="s">
        <v>32</v>
      </c>
    </row>
    <row r="1878" spans="1:28" outlineLevel="1" x14ac:dyDescent="0.45">
      <c r="A1878">
        <v>1125939101</v>
      </c>
      <c r="B1878" s="1">
        <v>44372</v>
      </c>
      <c r="C1878" t="s">
        <v>542</v>
      </c>
      <c r="D1878" t="s">
        <v>543</v>
      </c>
      <c r="E1878" t="s">
        <v>107</v>
      </c>
      <c r="F1878" t="s">
        <v>5651</v>
      </c>
      <c r="G1878" t="s">
        <v>5673</v>
      </c>
      <c r="H1878" s="9">
        <v>1898000</v>
      </c>
      <c r="J1878" t="s">
        <v>28</v>
      </c>
      <c r="K1878" t="s">
        <v>29</v>
      </c>
      <c r="L1878" t="s">
        <v>88</v>
      </c>
      <c r="M1878" t="s">
        <v>30</v>
      </c>
      <c r="N1878" t="s">
        <v>30</v>
      </c>
      <c r="O1878" t="s">
        <v>29</v>
      </c>
      <c r="P1878" t="s">
        <v>29</v>
      </c>
      <c r="Q1878" t="s">
        <v>30</v>
      </c>
      <c r="R1878" t="s">
        <v>30</v>
      </c>
      <c r="S1878" t="s">
        <v>30</v>
      </c>
      <c r="T1878" t="s">
        <v>29</v>
      </c>
      <c r="U1878" t="s">
        <v>30</v>
      </c>
      <c r="V1878" t="s">
        <v>30</v>
      </c>
      <c r="W1878" t="s">
        <v>33</v>
      </c>
      <c r="X1878" t="s">
        <v>29</v>
      </c>
      <c r="Y1878" t="s">
        <v>29</v>
      </c>
      <c r="Z1878" t="s">
        <v>29</v>
      </c>
      <c r="AA1878" t="s">
        <v>29</v>
      </c>
      <c r="AB1878" t="s">
        <v>62</v>
      </c>
    </row>
    <row r="1879" spans="1:28" outlineLevel="1" x14ac:dyDescent="0.45">
      <c r="A1879">
        <v>9900009004</v>
      </c>
      <c r="B1879" s="1">
        <v>44351</v>
      </c>
      <c r="C1879" t="s">
        <v>5340</v>
      </c>
      <c r="D1879" t="s">
        <v>5341</v>
      </c>
      <c r="E1879" t="s">
        <v>107</v>
      </c>
      <c r="F1879" t="s">
        <v>5651</v>
      </c>
      <c r="G1879" t="s">
        <v>5723</v>
      </c>
      <c r="H1879" s="9">
        <v>1802839</v>
      </c>
      <c r="J1879" t="s">
        <v>28</v>
      </c>
      <c r="K1879" t="s">
        <v>30</v>
      </c>
      <c r="L1879" t="s">
        <v>88</v>
      </c>
      <c r="M1879" t="s">
        <v>29</v>
      </c>
      <c r="N1879" t="s">
        <v>30</v>
      </c>
      <c r="O1879" t="s">
        <v>30</v>
      </c>
      <c r="P1879" t="s">
        <v>30</v>
      </c>
      <c r="Q1879" t="s">
        <v>30</v>
      </c>
      <c r="R1879" t="s">
        <v>30</v>
      </c>
      <c r="S1879" t="s">
        <v>30</v>
      </c>
      <c r="T1879" t="s">
        <v>30</v>
      </c>
      <c r="U1879" t="s">
        <v>30</v>
      </c>
      <c r="V1879" t="s">
        <v>30</v>
      </c>
      <c r="W1879" t="s">
        <v>31</v>
      </c>
      <c r="X1879" t="s">
        <v>29</v>
      </c>
      <c r="Y1879" t="s">
        <v>29</v>
      </c>
      <c r="Z1879" t="s">
        <v>29</v>
      </c>
      <c r="AA1879" t="s">
        <v>29</v>
      </c>
      <c r="AB1879" t="s">
        <v>47</v>
      </c>
    </row>
    <row r="1880" spans="1:28" outlineLevel="1" x14ac:dyDescent="0.45">
      <c r="A1880">
        <v>8617699001</v>
      </c>
      <c r="B1880" s="1">
        <v>44343</v>
      </c>
      <c r="C1880" t="s">
        <v>4339</v>
      </c>
      <c r="D1880" t="s">
        <v>4340</v>
      </c>
      <c r="E1880" t="s">
        <v>107</v>
      </c>
      <c r="F1880" t="s">
        <v>5651</v>
      </c>
      <c r="G1880" t="s">
        <v>5797</v>
      </c>
      <c r="H1880" s="9">
        <v>1773950.29</v>
      </c>
      <c r="J1880" t="s">
        <v>28</v>
      </c>
      <c r="K1880" t="s">
        <v>30</v>
      </c>
      <c r="L1880" t="s">
        <v>88</v>
      </c>
      <c r="M1880" t="s">
        <v>30</v>
      </c>
      <c r="N1880" t="s">
        <v>30</v>
      </c>
      <c r="O1880" t="s">
        <v>30</v>
      </c>
      <c r="P1880" t="s">
        <v>30</v>
      </c>
      <c r="Q1880" t="s">
        <v>30</v>
      </c>
      <c r="R1880" t="s">
        <v>30</v>
      </c>
      <c r="S1880" t="s">
        <v>30</v>
      </c>
      <c r="T1880" t="s">
        <v>30</v>
      </c>
      <c r="U1880" t="s">
        <v>30</v>
      </c>
      <c r="V1880" t="s">
        <v>30</v>
      </c>
      <c r="W1880" t="s">
        <v>40</v>
      </c>
      <c r="X1880" t="s">
        <v>30</v>
      </c>
      <c r="Y1880" t="s">
        <v>30</v>
      </c>
      <c r="Z1880" t="s">
        <v>29</v>
      </c>
      <c r="AA1880" t="s">
        <v>29</v>
      </c>
      <c r="AB1880" t="s">
        <v>32</v>
      </c>
    </row>
    <row r="1881" spans="1:28" outlineLevel="1" x14ac:dyDescent="0.45">
      <c r="A1881">
        <v>8839919001</v>
      </c>
      <c r="B1881" s="1">
        <v>44345</v>
      </c>
      <c r="C1881" t="s">
        <v>4434</v>
      </c>
      <c r="D1881" t="s">
        <v>4435</v>
      </c>
      <c r="E1881" t="s">
        <v>107</v>
      </c>
      <c r="F1881" t="s">
        <v>5651</v>
      </c>
      <c r="G1881" t="s">
        <v>5895</v>
      </c>
      <c r="H1881" s="9">
        <v>1754049</v>
      </c>
      <c r="J1881" t="s">
        <v>28</v>
      </c>
      <c r="K1881" t="s">
        <v>29</v>
      </c>
      <c r="L1881" t="s">
        <v>88</v>
      </c>
      <c r="M1881" t="s">
        <v>30</v>
      </c>
      <c r="N1881" t="s">
        <v>29</v>
      </c>
      <c r="O1881" t="s">
        <v>30</v>
      </c>
      <c r="P1881" t="s">
        <v>30</v>
      </c>
      <c r="Q1881" t="s">
        <v>30</v>
      </c>
      <c r="R1881" t="s">
        <v>30</v>
      </c>
      <c r="S1881" t="s">
        <v>30</v>
      </c>
      <c r="T1881" t="s">
        <v>30</v>
      </c>
      <c r="U1881" t="s">
        <v>30</v>
      </c>
      <c r="V1881" t="s">
        <v>30</v>
      </c>
      <c r="W1881" t="s">
        <v>37</v>
      </c>
      <c r="X1881" t="s">
        <v>29</v>
      </c>
      <c r="Y1881" t="s">
        <v>29</v>
      </c>
      <c r="Z1881" t="s">
        <v>29</v>
      </c>
      <c r="AA1881" t="s">
        <v>29</v>
      </c>
      <c r="AB1881" t="s">
        <v>32</v>
      </c>
    </row>
    <row r="1882" spans="1:28" outlineLevel="1" x14ac:dyDescent="0.45">
      <c r="A1882">
        <v>1130759100</v>
      </c>
      <c r="B1882" s="1">
        <v>44372</v>
      </c>
      <c r="C1882" t="s">
        <v>567</v>
      </c>
      <c r="D1882" t="s">
        <v>568</v>
      </c>
      <c r="E1882" t="s">
        <v>107</v>
      </c>
      <c r="F1882" t="s">
        <v>5651</v>
      </c>
      <c r="G1882" t="s">
        <v>5723</v>
      </c>
      <c r="H1882" s="9">
        <v>1689869</v>
      </c>
      <c r="J1882" t="s">
        <v>28</v>
      </c>
      <c r="K1882" t="s">
        <v>30</v>
      </c>
      <c r="L1882" t="s">
        <v>88</v>
      </c>
      <c r="M1882" t="s">
        <v>30</v>
      </c>
      <c r="N1882" t="s">
        <v>30</v>
      </c>
      <c r="O1882" t="s">
        <v>30</v>
      </c>
      <c r="P1882" t="s">
        <v>30</v>
      </c>
      <c r="Q1882" t="s">
        <v>30</v>
      </c>
      <c r="R1882" t="s">
        <v>30</v>
      </c>
      <c r="S1882" t="s">
        <v>30</v>
      </c>
      <c r="T1882" t="s">
        <v>30</v>
      </c>
      <c r="U1882" t="s">
        <v>30</v>
      </c>
      <c r="V1882" t="s">
        <v>30</v>
      </c>
      <c r="W1882" t="s">
        <v>31</v>
      </c>
      <c r="X1882" t="s">
        <v>29</v>
      </c>
      <c r="Y1882" t="s">
        <v>29</v>
      </c>
      <c r="Z1882" t="s">
        <v>29</v>
      </c>
      <c r="AA1882" t="s">
        <v>29</v>
      </c>
      <c r="AB1882" t="s">
        <v>32</v>
      </c>
    </row>
    <row r="1883" spans="1:28" outlineLevel="1" x14ac:dyDescent="0.45">
      <c r="A1883">
        <v>9932459004</v>
      </c>
      <c r="B1883" s="1">
        <v>44351</v>
      </c>
      <c r="C1883" t="s">
        <v>5520</v>
      </c>
      <c r="D1883" t="s">
        <v>568</v>
      </c>
      <c r="E1883" t="s">
        <v>107</v>
      </c>
      <c r="F1883" t="s">
        <v>5651</v>
      </c>
      <c r="G1883" t="s">
        <v>5723</v>
      </c>
      <c r="H1883" s="9">
        <v>1668174</v>
      </c>
      <c r="J1883" t="s">
        <v>28</v>
      </c>
      <c r="K1883" t="s">
        <v>30</v>
      </c>
      <c r="L1883" t="s">
        <v>88</v>
      </c>
      <c r="M1883" t="s">
        <v>30</v>
      </c>
      <c r="N1883" t="s">
        <v>30</v>
      </c>
      <c r="O1883" t="s">
        <v>30</v>
      </c>
      <c r="P1883" t="s">
        <v>30</v>
      </c>
      <c r="Q1883" t="s">
        <v>30</v>
      </c>
      <c r="R1883" t="s">
        <v>30</v>
      </c>
      <c r="S1883" t="s">
        <v>30</v>
      </c>
      <c r="T1883" t="s">
        <v>30</v>
      </c>
      <c r="U1883" t="s">
        <v>30</v>
      </c>
      <c r="V1883" t="s">
        <v>30</v>
      </c>
      <c r="W1883" t="s">
        <v>31</v>
      </c>
      <c r="X1883" t="s">
        <v>29</v>
      </c>
      <c r="Y1883" t="s">
        <v>29</v>
      </c>
      <c r="Z1883" t="s">
        <v>29</v>
      </c>
      <c r="AA1883" t="s">
        <v>29</v>
      </c>
      <c r="AB1883" t="s">
        <v>32</v>
      </c>
    </row>
    <row r="1884" spans="1:28" outlineLevel="1" x14ac:dyDescent="0.45">
      <c r="A1884">
        <v>7560599010</v>
      </c>
      <c r="B1884" s="1">
        <v>44341</v>
      </c>
      <c r="C1884" t="s">
        <v>3130</v>
      </c>
      <c r="D1884" t="s">
        <v>3131</v>
      </c>
      <c r="E1884" t="s">
        <v>107</v>
      </c>
      <c r="F1884" t="s">
        <v>5651</v>
      </c>
      <c r="G1884" t="s">
        <v>5656</v>
      </c>
      <c r="H1884" s="9">
        <v>1614575.92</v>
      </c>
      <c r="I1884" t="s">
        <v>131</v>
      </c>
      <c r="J1884" t="s">
        <v>28</v>
      </c>
      <c r="K1884" t="s">
        <v>30</v>
      </c>
      <c r="L1884" t="s">
        <v>88</v>
      </c>
      <c r="M1884" t="s">
        <v>30</v>
      </c>
      <c r="N1884" t="s">
        <v>30</v>
      </c>
      <c r="O1884" t="s">
        <v>30</v>
      </c>
      <c r="P1884" t="s">
        <v>30</v>
      </c>
      <c r="Q1884" t="s">
        <v>30</v>
      </c>
      <c r="R1884" t="s">
        <v>30</v>
      </c>
      <c r="S1884" t="s">
        <v>30</v>
      </c>
      <c r="T1884" t="s">
        <v>30</v>
      </c>
      <c r="U1884" t="s">
        <v>30</v>
      </c>
      <c r="V1884" t="s">
        <v>30</v>
      </c>
      <c r="W1884" t="s">
        <v>31</v>
      </c>
      <c r="X1884" t="s">
        <v>29</v>
      </c>
      <c r="Y1884" t="s">
        <v>30</v>
      </c>
      <c r="Z1884" t="s">
        <v>29</v>
      </c>
      <c r="AA1884" t="s">
        <v>29</v>
      </c>
      <c r="AB1884" t="s">
        <v>32</v>
      </c>
    </row>
    <row r="1885" spans="1:28" outlineLevel="1" x14ac:dyDescent="0.45">
      <c r="A1885">
        <v>1123829110</v>
      </c>
      <c r="B1885" s="1">
        <v>44372</v>
      </c>
      <c r="C1885" t="s">
        <v>516</v>
      </c>
      <c r="D1885" t="s">
        <v>517</v>
      </c>
      <c r="E1885" t="s">
        <v>107</v>
      </c>
      <c r="F1885" t="s">
        <v>5651</v>
      </c>
      <c r="G1885" t="s">
        <v>5656</v>
      </c>
      <c r="H1885" s="9">
        <v>1591935.04</v>
      </c>
      <c r="J1885" t="s">
        <v>28</v>
      </c>
      <c r="K1885" t="s">
        <v>30</v>
      </c>
      <c r="L1885" t="s">
        <v>88</v>
      </c>
      <c r="M1885" t="s">
        <v>29</v>
      </c>
      <c r="N1885" t="s">
        <v>29</v>
      </c>
      <c r="O1885" t="s">
        <v>29</v>
      </c>
      <c r="P1885" t="s">
        <v>30</v>
      </c>
      <c r="Q1885" t="s">
        <v>30</v>
      </c>
      <c r="R1885" t="s">
        <v>30</v>
      </c>
      <c r="S1885" t="s">
        <v>30</v>
      </c>
      <c r="T1885" t="s">
        <v>30</v>
      </c>
      <c r="U1885" t="s">
        <v>30</v>
      </c>
      <c r="V1885" t="s">
        <v>30</v>
      </c>
      <c r="W1885" t="s">
        <v>40</v>
      </c>
      <c r="X1885" t="s">
        <v>29</v>
      </c>
      <c r="Y1885" t="s">
        <v>29</v>
      </c>
      <c r="Z1885" t="s">
        <v>29</v>
      </c>
      <c r="AA1885" t="s">
        <v>29</v>
      </c>
      <c r="AB1885" t="s">
        <v>32</v>
      </c>
    </row>
    <row r="1886" spans="1:28" outlineLevel="1" x14ac:dyDescent="0.45">
      <c r="A1886">
        <v>1096469004</v>
      </c>
      <c r="B1886" s="1">
        <v>44329</v>
      </c>
      <c r="C1886" t="s">
        <v>399</v>
      </c>
      <c r="D1886" t="s">
        <v>400</v>
      </c>
      <c r="E1886" t="s">
        <v>107</v>
      </c>
      <c r="F1886" t="s">
        <v>5651</v>
      </c>
      <c r="G1886" t="s">
        <v>5657</v>
      </c>
      <c r="H1886" s="9">
        <v>1567632.49</v>
      </c>
      <c r="J1886" t="s">
        <v>28</v>
      </c>
      <c r="K1886" t="s">
        <v>29</v>
      </c>
      <c r="L1886" t="s">
        <v>96</v>
      </c>
      <c r="M1886" t="s">
        <v>29</v>
      </c>
      <c r="N1886" t="s">
        <v>30</v>
      </c>
      <c r="O1886" t="s">
        <v>30</v>
      </c>
      <c r="P1886" t="s">
        <v>30</v>
      </c>
      <c r="Q1886" t="s">
        <v>30</v>
      </c>
      <c r="R1886" t="s">
        <v>30</v>
      </c>
      <c r="S1886" t="s">
        <v>30</v>
      </c>
      <c r="T1886" t="s">
        <v>30</v>
      </c>
      <c r="U1886" t="s">
        <v>30</v>
      </c>
      <c r="V1886" t="s">
        <v>30</v>
      </c>
      <c r="W1886" t="s">
        <v>40</v>
      </c>
      <c r="X1886" t="s">
        <v>29</v>
      </c>
      <c r="Y1886" t="s">
        <v>30</v>
      </c>
      <c r="Z1886" t="s">
        <v>29</v>
      </c>
      <c r="AA1886" t="s">
        <v>29</v>
      </c>
      <c r="AB1886" t="s">
        <v>45</v>
      </c>
    </row>
    <row r="1887" spans="1:28" outlineLevel="1" x14ac:dyDescent="0.45">
      <c r="A1887">
        <v>5249479007</v>
      </c>
      <c r="B1887" s="1">
        <v>44337</v>
      </c>
      <c r="C1887" t="s">
        <v>2326</v>
      </c>
      <c r="D1887" t="s">
        <v>2327</v>
      </c>
      <c r="E1887" t="s">
        <v>107</v>
      </c>
      <c r="F1887" t="s">
        <v>5651</v>
      </c>
      <c r="G1887" t="s">
        <v>5797</v>
      </c>
      <c r="H1887" s="9">
        <v>1536626</v>
      </c>
      <c r="I1887" t="s">
        <v>131</v>
      </c>
      <c r="J1887" t="s">
        <v>28</v>
      </c>
      <c r="K1887" t="s">
        <v>29</v>
      </c>
      <c r="L1887" t="s">
        <v>88</v>
      </c>
      <c r="M1887" t="s">
        <v>29</v>
      </c>
      <c r="N1887" t="s">
        <v>30</v>
      </c>
      <c r="O1887" t="s">
        <v>29</v>
      </c>
      <c r="P1887" t="s">
        <v>30</v>
      </c>
      <c r="Q1887" t="s">
        <v>30</v>
      </c>
      <c r="R1887" t="s">
        <v>30</v>
      </c>
      <c r="S1887" t="s">
        <v>30</v>
      </c>
      <c r="T1887" t="s">
        <v>30</v>
      </c>
      <c r="U1887" t="s">
        <v>30</v>
      </c>
      <c r="V1887" t="s">
        <v>30</v>
      </c>
      <c r="W1887" t="s">
        <v>33</v>
      </c>
      <c r="X1887" t="s">
        <v>30</v>
      </c>
      <c r="Y1887" t="s">
        <v>30</v>
      </c>
      <c r="Z1887" t="s">
        <v>29</v>
      </c>
      <c r="AA1887" t="s">
        <v>29</v>
      </c>
      <c r="AB1887" t="s">
        <v>32</v>
      </c>
    </row>
    <row r="1888" spans="1:28" outlineLevel="1" x14ac:dyDescent="0.45">
      <c r="A1888">
        <v>3696679000</v>
      </c>
      <c r="B1888" s="1">
        <v>44335</v>
      </c>
      <c r="C1888" t="s">
        <v>1759</v>
      </c>
      <c r="D1888" t="s">
        <v>1760</v>
      </c>
      <c r="E1888" t="s">
        <v>107</v>
      </c>
      <c r="F1888" t="s">
        <v>5651</v>
      </c>
      <c r="G1888" t="s">
        <v>5673</v>
      </c>
      <c r="H1888" s="9">
        <v>1528664</v>
      </c>
      <c r="J1888" t="s">
        <v>28</v>
      </c>
      <c r="K1888" t="s">
        <v>29</v>
      </c>
      <c r="L1888" t="s">
        <v>88</v>
      </c>
      <c r="M1888" t="s">
        <v>29</v>
      </c>
      <c r="N1888" t="s">
        <v>29</v>
      </c>
      <c r="O1888" t="s">
        <v>29</v>
      </c>
      <c r="P1888" t="s">
        <v>30</v>
      </c>
      <c r="Q1888" t="s">
        <v>29</v>
      </c>
      <c r="R1888" t="s">
        <v>30</v>
      </c>
      <c r="S1888" t="s">
        <v>30</v>
      </c>
      <c r="T1888" t="s">
        <v>30</v>
      </c>
      <c r="U1888" t="s">
        <v>30</v>
      </c>
      <c r="V1888" t="s">
        <v>30</v>
      </c>
      <c r="W1888" t="s">
        <v>40</v>
      </c>
      <c r="X1888" t="s">
        <v>29</v>
      </c>
      <c r="Y1888" t="s">
        <v>30</v>
      </c>
      <c r="Z1888" t="s">
        <v>29</v>
      </c>
      <c r="AA1888" t="s">
        <v>29</v>
      </c>
      <c r="AB1888" t="s">
        <v>32</v>
      </c>
    </row>
    <row r="1889" spans="1:28" outlineLevel="1" x14ac:dyDescent="0.45">
      <c r="A1889">
        <v>2374609004</v>
      </c>
      <c r="B1889" s="1">
        <v>44331</v>
      </c>
      <c r="C1889" t="s">
        <v>1060</v>
      </c>
      <c r="D1889" t="s">
        <v>1061</v>
      </c>
      <c r="E1889" t="s">
        <v>107</v>
      </c>
      <c r="F1889" t="s">
        <v>5651</v>
      </c>
      <c r="G1889" t="s">
        <v>5723</v>
      </c>
      <c r="H1889" s="9">
        <v>1495458</v>
      </c>
      <c r="J1889" t="s">
        <v>28</v>
      </c>
      <c r="K1889" t="s">
        <v>30</v>
      </c>
      <c r="L1889" t="s">
        <v>88</v>
      </c>
      <c r="M1889" t="s">
        <v>30</v>
      </c>
      <c r="N1889" t="s">
        <v>30</v>
      </c>
      <c r="O1889" t="s">
        <v>30</v>
      </c>
      <c r="P1889" t="s">
        <v>30</v>
      </c>
      <c r="Q1889" t="s">
        <v>30</v>
      </c>
      <c r="R1889" t="s">
        <v>30</v>
      </c>
      <c r="S1889" t="s">
        <v>30</v>
      </c>
      <c r="T1889" t="s">
        <v>30</v>
      </c>
      <c r="U1889" t="s">
        <v>30</v>
      </c>
      <c r="V1889" t="s">
        <v>30</v>
      </c>
      <c r="W1889" t="s">
        <v>31</v>
      </c>
      <c r="X1889" t="s">
        <v>29</v>
      </c>
      <c r="Y1889" t="s">
        <v>30</v>
      </c>
      <c r="Z1889" t="s">
        <v>29</v>
      </c>
      <c r="AA1889" t="s">
        <v>29</v>
      </c>
      <c r="AB1889" t="s">
        <v>32</v>
      </c>
    </row>
    <row r="1890" spans="1:28" outlineLevel="1" x14ac:dyDescent="0.45">
      <c r="A1890">
        <v>5221849009</v>
      </c>
      <c r="B1890" s="1">
        <v>44337</v>
      </c>
      <c r="C1890" t="s">
        <v>2180</v>
      </c>
      <c r="D1890" t="s">
        <v>2181</v>
      </c>
      <c r="E1890" t="s">
        <v>107</v>
      </c>
      <c r="F1890" t="s">
        <v>5651</v>
      </c>
      <c r="G1890" t="s">
        <v>5924</v>
      </c>
      <c r="H1890" s="9">
        <v>1043293</v>
      </c>
      <c r="J1890" t="s">
        <v>28</v>
      </c>
      <c r="K1890" t="s">
        <v>30</v>
      </c>
      <c r="L1890" t="s">
        <v>88</v>
      </c>
      <c r="M1890" t="s">
        <v>29</v>
      </c>
      <c r="N1890" t="s">
        <v>30</v>
      </c>
      <c r="O1890" t="s">
        <v>29</v>
      </c>
      <c r="P1890" t="s">
        <v>30</v>
      </c>
      <c r="Q1890" t="s">
        <v>30</v>
      </c>
      <c r="R1890" t="s">
        <v>30</v>
      </c>
      <c r="S1890" t="s">
        <v>29</v>
      </c>
      <c r="T1890" t="s">
        <v>30</v>
      </c>
      <c r="U1890" t="s">
        <v>30</v>
      </c>
      <c r="V1890" t="s">
        <v>30</v>
      </c>
      <c r="W1890" t="s">
        <v>33</v>
      </c>
      <c r="X1890" t="s">
        <v>29</v>
      </c>
      <c r="Y1890" t="s">
        <v>29</v>
      </c>
      <c r="Z1890" t="s">
        <v>30</v>
      </c>
      <c r="AA1890" t="s">
        <v>29</v>
      </c>
      <c r="AB1890" t="s">
        <v>32</v>
      </c>
    </row>
    <row r="1891" spans="1:28" outlineLevel="1" x14ac:dyDescent="0.45">
      <c r="A1891">
        <v>9931069003</v>
      </c>
      <c r="B1891" s="1">
        <v>44351</v>
      </c>
      <c r="C1891" t="s">
        <v>5510</v>
      </c>
      <c r="D1891" t="s">
        <v>5511</v>
      </c>
      <c r="E1891" t="s">
        <v>107</v>
      </c>
      <c r="F1891" t="s">
        <v>5651</v>
      </c>
      <c r="G1891" t="s">
        <v>5924</v>
      </c>
      <c r="H1891" s="9">
        <v>1032917</v>
      </c>
      <c r="I1891" t="s">
        <v>5512</v>
      </c>
      <c r="J1891" t="s">
        <v>28</v>
      </c>
      <c r="K1891" t="s">
        <v>29</v>
      </c>
      <c r="L1891" t="s">
        <v>88</v>
      </c>
      <c r="M1891" t="s">
        <v>30</v>
      </c>
      <c r="N1891" t="s">
        <v>30</v>
      </c>
      <c r="O1891" t="s">
        <v>30</v>
      </c>
      <c r="P1891" t="s">
        <v>30</v>
      </c>
      <c r="Q1891" t="s">
        <v>30</v>
      </c>
      <c r="R1891" t="s">
        <v>30</v>
      </c>
      <c r="S1891" t="s">
        <v>30</v>
      </c>
      <c r="T1891" t="s">
        <v>30</v>
      </c>
      <c r="U1891" t="s">
        <v>30</v>
      </c>
      <c r="V1891" t="s">
        <v>30</v>
      </c>
      <c r="W1891" t="s">
        <v>31</v>
      </c>
      <c r="X1891" t="s">
        <v>29</v>
      </c>
      <c r="Y1891" t="s">
        <v>29</v>
      </c>
      <c r="Z1891" t="s">
        <v>29</v>
      </c>
      <c r="AA1891" t="s">
        <v>29</v>
      </c>
      <c r="AB1891" t="s">
        <v>32</v>
      </c>
    </row>
    <row r="1892" spans="1:28" outlineLevel="1" x14ac:dyDescent="0.45">
      <c r="A1892">
        <v>2648829009</v>
      </c>
      <c r="B1892" s="1">
        <v>44333</v>
      </c>
      <c r="C1892" t="s">
        <v>1272</v>
      </c>
      <c r="D1892" t="s">
        <v>1273</v>
      </c>
      <c r="E1892" t="s">
        <v>107</v>
      </c>
      <c r="F1892" t="s">
        <v>5651</v>
      </c>
      <c r="G1892" t="s">
        <v>5723</v>
      </c>
      <c r="H1892" s="9">
        <v>986042</v>
      </c>
      <c r="J1892" t="s">
        <v>28</v>
      </c>
      <c r="K1892" t="s">
        <v>30</v>
      </c>
      <c r="L1892" t="s">
        <v>88</v>
      </c>
      <c r="M1892" t="s">
        <v>30</v>
      </c>
      <c r="N1892" t="s">
        <v>30</v>
      </c>
      <c r="O1892" t="s">
        <v>30</v>
      </c>
      <c r="P1892" t="s">
        <v>30</v>
      </c>
      <c r="Q1892" t="s">
        <v>30</v>
      </c>
      <c r="R1892" t="s">
        <v>30</v>
      </c>
      <c r="S1892" t="s">
        <v>30</v>
      </c>
      <c r="T1892" t="s">
        <v>30</v>
      </c>
      <c r="U1892" t="s">
        <v>30</v>
      </c>
      <c r="V1892" t="s">
        <v>30</v>
      </c>
      <c r="W1892" t="s">
        <v>31</v>
      </c>
      <c r="X1892" t="s">
        <v>29</v>
      </c>
      <c r="Y1892" t="s">
        <v>30</v>
      </c>
      <c r="Z1892" t="s">
        <v>29</v>
      </c>
      <c r="AA1892" t="s">
        <v>30</v>
      </c>
      <c r="AB1892" t="s">
        <v>32</v>
      </c>
    </row>
    <row r="1893" spans="1:28" outlineLevel="1" x14ac:dyDescent="0.45">
      <c r="A1893">
        <v>8044429003</v>
      </c>
      <c r="B1893" s="1">
        <v>44342</v>
      </c>
      <c r="C1893" t="s">
        <v>4230</v>
      </c>
      <c r="D1893" t="s">
        <v>4231</v>
      </c>
      <c r="E1893" t="s">
        <v>107</v>
      </c>
      <c r="F1893" t="s">
        <v>5651</v>
      </c>
      <c r="G1893" t="s">
        <v>5797</v>
      </c>
      <c r="H1893" s="9">
        <v>964148</v>
      </c>
      <c r="J1893" t="s">
        <v>28</v>
      </c>
      <c r="K1893" t="s">
        <v>29</v>
      </c>
      <c r="L1893" t="s">
        <v>88</v>
      </c>
      <c r="M1893" t="s">
        <v>30</v>
      </c>
      <c r="N1893" t="s">
        <v>30</v>
      </c>
      <c r="O1893" t="s">
        <v>30</v>
      </c>
      <c r="P1893" t="s">
        <v>30</v>
      </c>
      <c r="Q1893" t="s">
        <v>30</v>
      </c>
      <c r="R1893" t="s">
        <v>30</v>
      </c>
      <c r="S1893" t="s">
        <v>30</v>
      </c>
      <c r="T1893" t="s">
        <v>30</v>
      </c>
      <c r="U1893" t="s">
        <v>30</v>
      </c>
      <c r="V1893" t="s">
        <v>30</v>
      </c>
      <c r="W1893" t="s">
        <v>40</v>
      </c>
      <c r="X1893" t="s">
        <v>30</v>
      </c>
      <c r="Y1893" t="s">
        <v>30</v>
      </c>
      <c r="Z1893" t="s">
        <v>29</v>
      </c>
      <c r="AA1893" t="s">
        <v>29</v>
      </c>
      <c r="AB1893" t="s">
        <v>32</v>
      </c>
    </row>
    <row r="1894" spans="1:28" outlineLevel="1" x14ac:dyDescent="0.45">
      <c r="A1894">
        <v>9914789005</v>
      </c>
      <c r="B1894" s="1">
        <v>44351</v>
      </c>
      <c r="C1894" t="s">
        <v>5408</v>
      </c>
      <c r="D1894" t="s">
        <v>5409</v>
      </c>
      <c r="E1894" t="s">
        <v>107</v>
      </c>
      <c r="F1894" t="s">
        <v>5651</v>
      </c>
      <c r="G1894" t="s">
        <v>5764</v>
      </c>
      <c r="H1894" s="9">
        <v>874583</v>
      </c>
      <c r="I1894" t="s">
        <v>213</v>
      </c>
      <c r="J1894" t="s">
        <v>28</v>
      </c>
      <c r="K1894" t="s">
        <v>29</v>
      </c>
      <c r="L1894" t="s">
        <v>88</v>
      </c>
      <c r="M1894" t="s">
        <v>29</v>
      </c>
      <c r="N1894" t="s">
        <v>30</v>
      </c>
      <c r="O1894" t="s">
        <v>30</v>
      </c>
      <c r="P1894" t="s">
        <v>30</v>
      </c>
      <c r="Q1894" t="s">
        <v>30</v>
      </c>
      <c r="R1894" t="s">
        <v>30</v>
      </c>
      <c r="S1894" t="s">
        <v>30</v>
      </c>
      <c r="T1894" t="s">
        <v>30</v>
      </c>
      <c r="U1894" t="s">
        <v>30</v>
      </c>
      <c r="V1894" t="s">
        <v>30</v>
      </c>
      <c r="W1894" t="s">
        <v>31</v>
      </c>
      <c r="X1894" t="s">
        <v>29</v>
      </c>
      <c r="Y1894" t="s">
        <v>29</v>
      </c>
      <c r="Z1894" t="s">
        <v>29</v>
      </c>
      <c r="AA1894" t="s">
        <v>29</v>
      </c>
      <c r="AB1894" t="s">
        <v>32</v>
      </c>
    </row>
    <row r="1895" spans="1:28" outlineLevel="1" x14ac:dyDescent="0.45">
      <c r="A1895">
        <v>2735299003</v>
      </c>
      <c r="B1895" s="1">
        <v>44334</v>
      </c>
      <c r="C1895" t="s">
        <v>1485</v>
      </c>
      <c r="D1895" t="s">
        <v>1486</v>
      </c>
      <c r="E1895" t="s">
        <v>107</v>
      </c>
      <c r="F1895" t="s">
        <v>5651</v>
      </c>
      <c r="G1895" t="s">
        <v>5723</v>
      </c>
      <c r="H1895" s="9">
        <v>838522</v>
      </c>
      <c r="J1895" t="s">
        <v>28</v>
      </c>
      <c r="K1895" t="s">
        <v>30</v>
      </c>
      <c r="L1895" t="s">
        <v>88</v>
      </c>
      <c r="M1895" t="s">
        <v>30</v>
      </c>
      <c r="N1895" t="s">
        <v>30</v>
      </c>
      <c r="O1895" t="s">
        <v>30</v>
      </c>
      <c r="P1895" t="s">
        <v>30</v>
      </c>
      <c r="Q1895" t="s">
        <v>30</v>
      </c>
      <c r="R1895" t="s">
        <v>30</v>
      </c>
      <c r="S1895" t="s">
        <v>30</v>
      </c>
      <c r="T1895" t="s">
        <v>30</v>
      </c>
      <c r="U1895" t="s">
        <v>30</v>
      </c>
      <c r="V1895" t="s">
        <v>30</v>
      </c>
      <c r="W1895" t="s">
        <v>40</v>
      </c>
      <c r="X1895" t="s">
        <v>29</v>
      </c>
      <c r="Y1895" t="s">
        <v>29</v>
      </c>
      <c r="Z1895" t="s">
        <v>30</v>
      </c>
      <c r="AA1895" t="s">
        <v>29</v>
      </c>
      <c r="AB1895" t="s">
        <v>38</v>
      </c>
    </row>
    <row r="1896" spans="1:28" outlineLevel="1" x14ac:dyDescent="0.45">
      <c r="A1896">
        <v>3715989006</v>
      </c>
      <c r="B1896" s="1">
        <v>44335</v>
      </c>
      <c r="C1896" t="s">
        <v>1874</v>
      </c>
      <c r="D1896" t="s">
        <v>1875</v>
      </c>
      <c r="E1896" t="s">
        <v>107</v>
      </c>
      <c r="F1896" t="s">
        <v>5651</v>
      </c>
      <c r="G1896" t="s">
        <v>5690</v>
      </c>
      <c r="H1896" s="9">
        <v>836419</v>
      </c>
      <c r="J1896" t="s">
        <v>28</v>
      </c>
      <c r="K1896" t="s">
        <v>29</v>
      </c>
      <c r="L1896" t="s">
        <v>88</v>
      </c>
      <c r="M1896" t="s">
        <v>30</v>
      </c>
      <c r="N1896" t="s">
        <v>30</v>
      </c>
      <c r="O1896" t="s">
        <v>30</v>
      </c>
      <c r="P1896" t="s">
        <v>30</v>
      </c>
      <c r="Q1896" t="s">
        <v>30</v>
      </c>
      <c r="R1896" t="s">
        <v>30</v>
      </c>
      <c r="S1896" t="s">
        <v>30</v>
      </c>
      <c r="T1896" t="s">
        <v>30</v>
      </c>
      <c r="U1896" t="s">
        <v>30</v>
      </c>
      <c r="V1896" t="s">
        <v>30</v>
      </c>
      <c r="W1896" t="s">
        <v>31</v>
      </c>
      <c r="X1896" t="s">
        <v>29</v>
      </c>
      <c r="Y1896" t="s">
        <v>29</v>
      </c>
      <c r="Z1896" t="s">
        <v>29</v>
      </c>
      <c r="AA1896" t="s">
        <v>30</v>
      </c>
      <c r="AB1896" t="s">
        <v>32</v>
      </c>
    </row>
    <row r="1897" spans="1:28" outlineLevel="1" x14ac:dyDescent="0.45">
      <c r="A1897">
        <v>7553389008</v>
      </c>
      <c r="B1897" s="1">
        <v>44341</v>
      </c>
      <c r="C1897" t="s">
        <v>3038</v>
      </c>
      <c r="D1897" t="s">
        <v>3039</v>
      </c>
      <c r="E1897" t="s">
        <v>107</v>
      </c>
      <c r="F1897" t="s">
        <v>5651</v>
      </c>
      <c r="G1897" t="s">
        <v>5796</v>
      </c>
      <c r="H1897" s="9">
        <v>803171.4</v>
      </c>
      <c r="J1897" t="s">
        <v>28</v>
      </c>
      <c r="K1897" t="s">
        <v>30</v>
      </c>
      <c r="L1897" t="s">
        <v>88</v>
      </c>
      <c r="M1897" t="s">
        <v>30</v>
      </c>
      <c r="N1897" t="s">
        <v>30</v>
      </c>
      <c r="O1897" t="s">
        <v>30</v>
      </c>
      <c r="P1897" t="s">
        <v>30</v>
      </c>
      <c r="Q1897" t="s">
        <v>30</v>
      </c>
      <c r="R1897" t="s">
        <v>30</v>
      </c>
      <c r="S1897" t="s">
        <v>30</v>
      </c>
      <c r="T1897" t="s">
        <v>30</v>
      </c>
      <c r="U1897" t="s">
        <v>30</v>
      </c>
      <c r="V1897" t="s">
        <v>30</v>
      </c>
      <c r="W1897" t="s">
        <v>40</v>
      </c>
      <c r="X1897" t="s">
        <v>29</v>
      </c>
      <c r="Y1897" t="s">
        <v>29</v>
      </c>
      <c r="Z1897" t="s">
        <v>29</v>
      </c>
      <c r="AA1897" t="s">
        <v>30</v>
      </c>
      <c r="AB1897" t="s">
        <v>32</v>
      </c>
    </row>
    <row r="1898" spans="1:28" outlineLevel="1" x14ac:dyDescent="0.45">
      <c r="A1898">
        <v>3712049000</v>
      </c>
      <c r="B1898" s="1">
        <v>44335</v>
      </c>
      <c r="C1898" t="s">
        <v>1850</v>
      </c>
      <c r="D1898" t="s">
        <v>1851</v>
      </c>
      <c r="E1898" t="s">
        <v>107</v>
      </c>
      <c r="F1898" t="s">
        <v>5651</v>
      </c>
      <c r="G1898" t="s">
        <v>5723</v>
      </c>
      <c r="H1898" s="9">
        <v>771084</v>
      </c>
      <c r="J1898" t="s">
        <v>28</v>
      </c>
      <c r="K1898" t="s">
        <v>29</v>
      </c>
      <c r="L1898" t="s">
        <v>88</v>
      </c>
      <c r="M1898" t="s">
        <v>30</v>
      </c>
      <c r="N1898" t="s">
        <v>30</v>
      </c>
      <c r="O1898" t="s">
        <v>30</v>
      </c>
      <c r="P1898" t="s">
        <v>30</v>
      </c>
      <c r="Q1898" t="s">
        <v>30</v>
      </c>
      <c r="R1898" t="s">
        <v>30</v>
      </c>
      <c r="S1898" t="s">
        <v>30</v>
      </c>
      <c r="T1898" t="s">
        <v>30</v>
      </c>
      <c r="U1898" t="s">
        <v>30</v>
      </c>
      <c r="V1898" t="s">
        <v>30</v>
      </c>
      <c r="W1898" t="s">
        <v>31</v>
      </c>
      <c r="X1898" t="s">
        <v>29</v>
      </c>
      <c r="Y1898" t="s">
        <v>29</v>
      </c>
      <c r="Z1898" t="s">
        <v>30</v>
      </c>
      <c r="AA1898" t="s">
        <v>29</v>
      </c>
      <c r="AB1898" t="s">
        <v>43</v>
      </c>
    </row>
    <row r="1899" spans="1:28" outlineLevel="1" x14ac:dyDescent="0.45">
      <c r="A1899">
        <v>9995829005</v>
      </c>
      <c r="B1899" s="1">
        <v>44358</v>
      </c>
      <c r="C1899" t="s">
        <v>5638</v>
      </c>
      <c r="D1899" t="s">
        <v>5639</v>
      </c>
      <c r="E1899" t="s">
        <v>107</v>
      </c>
      <c r="F1899" t="s">
        <v>5651</v>
      </c>
      <c r="G1899" t="s">
        <v>5656</v>
      </c>
      <c r="H1899" s="9">
        <v>729353.83</v>
      </c>
      <c r="J1899" t="s">
        <v>28</v>
      </c>
      <c r="K1899" t="s">
        <v>30</v>
      </c>
      <c r="L1899" t="s">
        <v>88</v>
      </c>
      <c r="M1899" t="s">
        <v>29</v>
      </c>
      <c r="N1899" t="s">
        <v>29</v>
      </c>
      <c r="O1899" t="s">
        <v>30</v>
      </c>
      <c r="P1899" t="s">
        <v>30</v>
      </c>
      <c r="Q1899" t="s">
        <v>29</v>
      </c>
      <c r="R1899" t="s">
        <v>30</v>
      </c>
      <c r="S1899" t="s">
        <v>30</v>
      </c>
      <c r="T1899" t="s">
        <v>30</v>
      </c>
      <c r="U1899" t="s">
        <v>30</v>
      </c>
      <c r="V1899" t="s">
        <v>30</v>
      </c>
      <c r="W1899" t="s">
        <v>31</v>
      </c>
      <c r="X1899" t="s">
        <v>29</v>
      </c>
      <c r="Y1899" t="s">
        <v>29</v>
      </c>
      <c r="Z1899" t="s">
        <v>29</v>
      </c>
      <c r="AA1899" t="s">
        <v>29</v>
      </c>
      <c r="AB1899" t="s">
        <v>43</v>
      </c>
    </row>
    <row r="1900" spans="1:28" outlineLevel="1" x14ac:dyDescent="0.45">
      <c r="A1900">
        <v>1123449103</v>
      </c>
      <c r="B1900" s="1">
        <v>44372</v>
      </c>
      <c r="C1900" t="s">
        <v>511</v>
      </c>
      <c r="D1900" t="s">
        <v>512</v>
      </c>
      <c r="E1900" t="s">
        <v>107</v>
      </c>
      <c r="F1900" t="s">
        <v>5651</v>
      </c>
      <c r="G1900" t="s">
        <v>5733</v>
      </c>
      <c r="H1900" s="9">
        <v>643859.22</v>
      </c>
      <c r="I1900" t="s">
        <v>169</v>
      </c>
      <c r="J1900" t="s">
        <v>28</v>
      </c>
      <c r="K1900" t="s">
        <v>29</v>
      </c>
      <c r="L1900" t="s">
        <v>88</v>
      </c>
      <c r="M1900" t="s">
        <v>30</v>
      </c>
      <c r="N1900" t="s">
        <v>30</v>
      </c>
      <c r="O1900" t="s">
        <v>30</v>
      </c>
      <c r="P1900" t="s">
        <v>30</v>
      </c>
      <c r="Q1900" t="s">
        <v>30</v>
      </c>
      <c r="R1900" t="s">
        <v>30</v>
      </c>
      <c r="S1900" t="s">
        <v>30</v>
      </c>
      <c r="T1900" t="s">
        <v>30</v>
      </c>
      <c r="U1900" t="s">
        <v>30</v>
      </c>
      <c r="V1900" t="s">
        <v>30</v>
      </c>
      <c r="W1900" t="s">
        <v>31</v>
      </c>
      <c r="X1900" t="s">
        <v>29</v>
      </c>
      <c r="Y1900" t="s">
        <v>29</v>
      </c>
      <c r="Z1900" t="s">
        <v>29</v>
      </c>
      <c r="AA1900" t="s">
        <v>29</v>
      </c>
      <c r="AB1900" t="s">
        <v>32</v>
      </c>
    </row>
    <row r="1901" spans="1:28" outlineLevel="1" x14ac:dyDescent="0.45">
      <c r="A1901">
        <v>9910919010</v>
      </c>
      <c r="B1901" s="1">
        <v>44351</v>
      </c>
      <c r="C1901" t="s">
        <v>5396</v>
      </c>
      <c r="D1901" t="s">
        <v>566</v>
      </c>
      <c r="E1901" t="s">
        <v>107</v>
      </c>
      <c r="F1901" t="s">
        <v>5651</v>
      </c>
      <c r="G1901" t="s">
        <v>5723</v>
      </c>
      <c r="H1901" s="9">
        <v>642456</v>
      </c>
      <c r="J1901" t="s">
        <v>28</v>
      </c>
      <c r="K1901" t="s">
        <v>30</v>
      </c>
      <c r="L1901" t="s">
        <v>88</v>
      </c>
      <c r="M1901" t="s">
        <v>29</v>
      </c>
      <c r="N1901" t="s">
        <v>30</v>
      </c>
      <c r="O1901" t="s">
        <v>30</v>
      </c>
      <c r="P1901" t="s">
        <v>30</v>
      </c>
      <c r="Q1901" t="s">
        <v>30</v>
      </c>
      <c r="R1901" t="s">
        <v>30</v>
      </c>
      <c r="S1901" t="s">
        <v>30</v>
      </c>
      <c r="T1901" t="s">
        <v>30</v>
      </c>
      <c r="U1901" t="s">
        <v>30</v>
      </c>
      <c r="V1901" t="s">
        <v>30</v>
      </c>
      <c r="W1901" t="s">
        <v>31</v>
      </c>
      <c r="X1901" t="s">
        <v>29</v>
      </c>
      <c r="Y1901" t="s">
        <v>29</v>
      </c>
      <c r="Z1901" t="s">
        <v>29</v>
      </c>
      <c r="AA1901" t="s">
        <v>29</v>
      </c>
      <c r="AB1901" t="s">
        <v>32</v>
      </c>
    </row>
    <row r="1902" spans="1:28" outlineLevel="1" x14ac:dyDescent="0.45">
      <c r="A1902">
        <v>4886229000</v>
      </c>
      <c r="B1902" s="1">
        <v>44336</v>
      </c>
      <c r="C1902" t="s">
        <v>1963</v>
      </c>
      <c r="D1902" t="s">
        <v>1964</v>
      </c>
      <c r="E1902" t="s">
        <v>107</v>
      </c>
      <c r="F1902" t="s">
        <v>5651</v>
      </c>
      <c r="G1902" t="s">
        <v>5656</v>
      </c>
      <c r="H1902" s="9">
        <v>634071</v>
      </c>
      <c r="J1902" t="s">
        <v>28</v>
      </c>
      <c r="K1902" t="s">
        <v>29</v>
      </c>
      <c r="L1902" t="s">
        <v>88</v>
      </c>
      <c r="M1902" t="s">
        <v>30</v>
      </c>
      <c r="N1902" t="s">
        <v>30</v>
      </c>
      <c r="O1902" t="s">
        <v>30</v>
      </c>
      <c r="P1902" t="s">
        <v>30</v>
      </c>
      <c r="Q1902" t="s">
        <v>30</v>
      </c>
      <c r="R1902" t="s">
        <v>30</v>
      </c>
      <c r="S1902" t="s">
        <v>30</v>
      </c>
      <c r="T1902" t="s">
        <v>30</v>
      </c>
      <c r="U1902" t="s">
        <v>30</v>
      </c>
      <c r="V1902" t="s">
        <v>30</v>
      </c>
      <c r="W1902" t="s">
        <v>40</v>
      </c>
      <c r="X1902" t="s">
        <v>29</v>
      </c>
      <c r="Y1902" t="s">
        <v>30</v>
      </c>
      <c r="Z1902" t="s">
        <v>29</v>
      </c>
      <c r="AA1902" t="s">
        <v>29</v>
      </c>
      <c r="AB1902" t="s">
        <v>43</v>
      </c>
    </row>
    <row r="1903" spans="1:28" outlineLevel="1" x14ac:dyDescent="0.45">
      <c r="A1903">
        <v>2374619007</v>
      </c>
      <c r="B1903" s="1">
        <v>44331</v>
      </c>
      <c r="C1903" t="s">
        <v>1062</v>
      </c>
      <c r="D1903" t="s">
        <v>1063</v>
      </c>
      <c r="E1903" t="s">
        <v>107</v>
      </c>
      <c r="F1903" t="s">
        <v>5651</v>
      </c>
      <c r="G1903" t="s">
        <v>5723</v>
      </c>
      <c r="H1903" s="9">
        <v>629914</v>
      </c>
      <c r="J1903" t="s">
        <v>28</v>
      </c>
      <c r="K1903" t="s">
        <v>30</v>
      </c>
      <c r="L1903" t="s">
        <v>88</v>
      </c>
      <c r="M1903" t="s">
        <v>30</v>
      </c>
      <c r="N1903" t="s">
        <v>29</v>
      </c>
      <c r="O1903" t="s">
        <v>30</v>
      </c>
      <c r="P1903" t="s">
        <v>29</v>
      </c>
      <c r="Q1903" t="s">
        <v>30</v>
      </c>
      <c r="R1903" t="s">
        <v>29</v>
      </c>
      <c r="S1903" t="s">
        <v>30</v>
      </c>
      <c r="T1903" t="s">
        <v>30</v>
      </c>
      <c r="U1903" t="s">
        <v>29</v>
      </c>
      <c r="V1903" t="s">
        <v>30</v>
      </c>
      <c r="W1903" t="s">
        <v>40</v>
      </c>
      <c r="X1903" t="s">
        <v>29</v>
      </c>
      <c r="Y1903" t="s">
        <v>30</v>
      </c>
      <c r="Z1903" t="s">
        <v>29</v>
      </c>
      <c r="AA1903" t="s">
        <v>30</v>
      </c>
      <c r="AB1903" t="s">
        <v>32</v>
      </c>
    </row>
    <row r="1904" spans="1:28" outlineLevel="1" x14ac:dyDescent="0.45">
      <c r="A1904">
        <v>3705379007</v>
      </c>
      <c r="B1904" s="1">
        <v>44335</v>
      </c>
      <c r="C1904" t="s">
        <v>1808</v>
      </c>
      <c r="D1904" t="s">
        <v>1809</v>
      </c>
      <c r="E1904" t="s">
        <v>107</v>
      </c>
      <c r="F1904" t="s">
        <v>5651</v>
      </c>
      <c r="G1904" t="s">
        <v>5656</v>
      </c>
      <c r="H1904" s="9">
        <v>602640.5</v>
      </c>
      <c r="J1904" t="s">
        <v>28</v>
      </c>
      <c r="K1904" t="s">
        <v>30</v>
      </c>
      <c r="L1904" t="s">
        <v>88</v>
      </c>
      <c r="M1904" t="s">
        <v>29</v>
      </c>
      <c r="N1904" t="s">
        <v>30</v>
      </c>
      <c r="O1904" t="s">
        <v>29</v>
      </c>
      <c r="P1904" t="s">
        <v>30</v>
      </c>
      <c r="Q1904" t="s">
        <v>30</v>
      </c>
      <c r="R1904" t="s">
        <v>30</v>
      </c>
      <c r="S1904" t="s">
        <v>30</v>
      </c>
      <c r="T1904" t="s">
        <v>30</v>
      </c>
      <c r="U1904" t="s">
        <v>30</v>
      </c>
      <c r="V1904" t="s">
        <v>30</v>
      </c>
      <c r="W1904" t="s">
        <v>33</v>
      </c>
      <c r="X1904" t="s">
        <v>29</v>
      </c>
      <c r="Y1904" t="s">
        <v>29</v>
      </c>
      <c r="Z1904" t="s">
        <v>29</v>
      </c>
      <c r="AA1904" t="s">
        <v>30</v>
      </c>
      <c r="AB1904" t="s">
        <v>32</v>
      </c>
    </row>
    <row r="1905" spans="1:28" outlineLevel="1" x14ac:dyDescent="0.45">
      <c r="A1905">
        <v>9889939010</v>
      </c>
      <c r="B1905" s="1">
        <v>44351</v>
      </c>
      <c r="C1905" t="s">
        <v>5295</v>
      </c>
      <c r="D1905" t="s">
        <v>5296</v>
      </c>
      <c r="E1905" t="s">
        <v>107</v>
      </c>
      <c r="F1905" t="s">
        <v>5651</v>
      </c>
      <c r="G1905" t="s">
        <v>5656</v>
      </c>
      <c r="H1905" s="9">
        <v>587923</v>
      </c>
      <c r="J1905" t="s">
        <v>28</v>
      </c>
      <c r="K1905" t="s">
        <v>29</v>
      </c>
      <c r="L1905" t="s">
        <v>88</v>
      </c>
      <c r="M1905" t="s">
        <v>30</v>
      </c>
      <c r="N1905" t="s">
        <v>30</v>
      </c>
      <c r="O1905" t="s">
        <v>30</v>
      </c>
      <c r="P1905" t="s">
        <v>30</v>
      </c>
      <c r="Q1905" t="s">
        <v>30</v>
      </c>
      <c r="R1905" t="s">
        <v>30</v>
      </c>
      <c r="S1905" t="s">
        <v>30</v>
      </c>
      <c r="T1905" t="s">
        <v>30</v>
      </c>
      <c r="U1905" t="s">
        <v>30</v>
      </c>
      <c r="V1905" t="s">
        <v>30</v>
      </c>
      <c r="W1905" t="s">
        <v>31</v>
      </c>
      <c r="X1905" t="s">
        <v>29</v>
      </c>
      <c r="Y1905" t="s">
        <v>29</v>
      </c>
      <c r="Z1905" t="s">
        <v>29</v>
      </c>
      <c r="AA1905" t="s">
        <v>29</v>
      </c>
      <c r="AB1905" t="s">
        <v>47</v>
      </c>
    </row>
    <row r="1906" spans="1:28" outlineLevel="1" x14ac:dyDescent="0.45">
      <c r="A1906">
        <v>1130729102</v>
      </c>
      <c r="B1906" s="1">
        <v>44372</v>
      </c>
      <c r="C1906" t="s">
        <v>565</v>
      </c>
      <c r="D1906" t="s">
        <v>566</v>
      </c>
      <c r="E1906" t="s">
        <v>107</v>
      </c>
      <c r="F1906" t="s">
        <v>5651</v>
      </c>
      <c r="G1906" t="s">
        <v>5723</v>
      </c>
      <c r="H1906" s="9">
        <v>568123.56000000006</v>
      </c>
      <c r="J1906" t="s">
        <v>28</v>
      </c>
      <c r="K1906" t="s">
        <v>30</v>
      </c>
      <c r="L1906" t="s">
        <v>88</v>
      </c>
      <c r="M1906" t="s">
        <v>29</v>
      </c>
      <c r="N1906" t="s">
        <v>30</v>
      </c>
      <c r="O1906" t="s">
        <v>30</v>
      </c>
      <c r="P1906" t="s">
        <v>30</v>
      </c>
      <c r="Q1906" t="s">
        <v>30</v>
      </c>
      <c r="R1906" t="s">
        <v>30</v>
      </c>
      <c r="S1906" t="s">
        <v>30</v>
      </c>
      <c r="T1906" t="s">
        <v>30</v>
      </c>
      <c r="U1906" t="s">
        <v>30</v>
      </c>
      <c r="V1906" t="s">
        <v>30</v>
      </c>
      <c r="W1906" t="s">
        <v>31</v>
      </c>
      <c r="X1906" t="s">
        <v>29</v>
      </c>
      <c r="Y1906" t="s">
        <v>29</v>
      </c>
      <c r="Z1906" t="s">
        <v>29</v>
      </c>
      <c r="AA1906" t="s">
        <v>29</v>
      </c>
      <c r="AB1906" t="s">
        <v>32</v>
      </c>
    </row>
    <row r="1907" spans="1:28" outlineLevel="1" x14ac:dyDescent="0.45">
      <c r="A1907">
        <v>7560889003</v>
      </c>
      <c r="B1907" s="1">
        <v>44341</v>
      </c>
      <c r="C1907" t="s">
        <v>3138</v>
      </c>
      <c r="D1907" t="s">
        <v>3139</v>
      </c>
      <c r="E1907" t="s">
        <v>107</v>
      </c>
      <c r="F1907" t="s">
        <v>5651</v>
      </c>
      <c r="G1907" t="s">
        <v>5723</v>
      </c>
      <c r="H1907" s="9">
        <v>564904.6</v>
      </c>
      <c r="J1907" t="s">
        <v>28</v>
      </c>
      <c r="K1907" t="s">
        <v>30</v>
      </c>
      <c r="L1907" t="s">
        <v>88</v>
      </c>
      <c r="M1907" t="s">
        <v>29</v>
      </c>
      <c r="N1907" t="s">
        <v>30</v>
      </c>
      <c r="O1907" t="s">
        <v>29</v>
      </c>
      <c r="P1907" t="s">
        <v>30</v>
      </c>
      <c r="Q1907" t="s">
        <v>29</v>
      </c>
      <c r="R1907" t="s">
        <v>30</v>
      </c>
      <c r="S1907" t="s">
        <v>29</v>
      </c>
      <c r="T1907" t="s">
        <v>30</v>
      </c>
      <c r="U1907" t="s">
        <v>29</v>
      </c>
      <c r="V1907" t="s">
        <v>30</v>
      </c>
      <c r="W1907" t="s">
        <v>31</v>
      </c>
      <c r="X1907" t="s">
        <v>29</v>
      </c>
      <c r="Y1907" t="s">
        <v>29</v>
      </c>
      <c r="Z1907" t="s">
        <v>29</v>
      </c>
      <c r="AA1907" t="s">
        <v>30</v>
      </c>
      <c r="AB1907" t="s">
        <v>166</v>
      </c>
    </row>
    <row r="1908" spans="1:28" outlineLevel="1" x14ac:dyDescent="0.45">
      <c r="A1908">
        <v>6603319003</v>
      </c>
      <c r="B1908" s="1">
        <v>44338</v>
      </c>
      <c r="C1908" t="s">
        <v>2406</v>
      </c>
      <c r="D1908" t="s">
        <v>2407</v>
      </c>
      <c r="E1908" t="s">
        <v>107</v>
      </c>
      <c r="F1908" t="s">
        <v>5651</v>
      </c>
      <c r="G1908" t="s">
        <v>5656</v>
      </c>
      <c r="H1908" s="9">
        <v>561374</v>
      </c>
      <c r="J1908" t="s">
        <v>28</v>
      </c>
      <c r="K1908" t="s">
        <v>30</v>
      </c>
      <c r="L1908" t="s">
        <v>88</v>
      </c>
      <c r="M1908" t="s">
        <v>30</v>
      </c>
      <c r="N1908" t="s">
        <v>30</v>
      </c>
      <c r="O1908" t="s">
        <v>30</v>
      </c>
      <c r="P1908" t="s">
        <v>30</v>
      </c>
      <c r="Q1908" t="s">
        <v>30</v>
      </c>
      <c r="R1908" t="s">
        <v>30</v>
      </c>
      <c r="S1908" t="s">
        <v>30</v>
      </c>
      <c r="T1908" t="s">
        <v>30</v>
      </c>
      <c r="U1908" t="s">
        <v>30</v>
      </c>
      <c r="V1908" t="s">
        <v>30</v>
      </c>
      <c r="W1908" t="s">
        <v>49</v>
      </c>
      <c r="X1908" t="s">
        <v>29</v>
      </c>
      <c r="Y1908" t="s">
        <v>30</v>
      </c>
      <c r="Z1908" t="s">
        <v>29</v>
      </c>
      <c r="AA1908" t="s">
        <v>29</v>
      </c>
      <c r="AB1908" t="s">
        <v>43</v>
      </c>
    </row>
    <row r="1909" spans="1:28" outlineLevel="1" x14ac:dyDescent="0.45">
      <c r="A1909">
        <v>4898689006</v>
      </c>
      <c r="B1909" s="1">
        <v>44336</v>
      </c>
      <c r="C1909" t="s">
        <v>2035</v>
      </c>
      <c r="D1909" t="s">
        <v>2036</v>
      </c>
      <c r="E1909" t="s">
        <v>107</v>
      </c>
      <c r="F1909" t="s">
        <v>5651</v>
      </c>
      <c r="G1909" t="s">
        <v>5733</v>
      </c>
      <c r="H1909" s="9">
        <v>547442</v>
      </c>
      <c r="J1909" t="s">
        <v>28</v>
      </c>
      <c r="K1909" t="s">
        <v>29</v>
      </c>
      <c r="L1909" t="s">
        <v>88</v>
      </c>
      <c r="M1909" t="s">
        <v>29</v>
      </c>
      <c r="N1909" t="s">
        <v>30</v>
      </c>
      <c r="O1909" t="s">
        <v>29</v>
      </c>
      <c r="P1909" t="s">
        <v>30</v>
      </c>
      <c r="Q1909" t="s">
        <v>30</v>
      </c>
      <c r="R1909" t="s">
        <v>30</v>
      </c>
      <c r="S1909" t="s">
        <v>30</v>
      </c>
      <c r="T1909" t="s">
        <v>30</v>
      </c>
      <c r="U1909" t="s">
        <v>30</v>
      </c>
      <c r="V1909" t="s">
        <v>30</v>
      </c>
      <c r="W1909" t="s">
        <v>40</v>
      </c>
      <c r="X1909" t="s">
        <v>29</v>
      </c>
      <c r="Y1909" t="s">
        <v>30</v>
      </c>
      <c r="Z1909" t="s">
        <v>29</v>
      </c>
      <c r="AA1909" t="s">
        <v>29</v>
      </c>
      <c r="AB1909" t="s">
        <v>32</v>
      </c>
    </row>
    <row r="1910" spans="1:28" outlineLevel="1" x14ac:dyDescent="0.45">
      <c r="A1910">
        <v>2754759005</v>
      </c>
      <c r="B1910" s="1">
        <v>44334</v>
      </c>
      <c r="C1910" t="s">
        <v>1581</v>
      </c>
      <c r="D1910" t="s">
        <v>1582</v>
      </c>
      <c r="E1910" t="s">
        <v>107</v>
      </c>
      <c r="F1910" t="s">
        <v>5651</v>
      </c>
      <c r="G1910" t="s">
        <v>5679</v>
      </c>
      <c r="H1910" s="9">
        <v>536990</v>
      </c>
      <c r="J1910" t="s">
        <v>28</v>
      </c>
      <c r="K1910" t="s">
        <v>30</v>
      </c>
      <c r="L1910" t="s">
        <v>88</v>
      </c>
      <c r="M1910" t="s">
        <v>30</v>
      </c>
      <c r="N1910" t="s">
        <v>29</v>
      </c>
      <c r="O1910" t="s">
        <v>29</v>
      </c>
      <c r="P1910" t="s">
        <v>30</v>
      </c>
      <c r="Q1910" t="s">
        <v>30</v>
      </c>
      <c r="R1910" t="s">
        <v>30</v>
      </c>
      <c r="S1910" t="s">
        <v>30</v>
      </c>
      <c r="T1910" t="s">
        <v>30</v>
      </c>
      <c r="U1910" t="s">
        <v>30</v>
      </c>
      <c r="V1910" t="s">
        <v>30</v>
      </c>
      <c r="W1910" t="s">
        <v>33</v>
      </c>
      <c r="X1910" t="s">
        <v>30</v>
      </c>
      <c r="Y1910" t="s">
        <v>29</v>
      </c>
      <c r="Z1910" t="s">
        <v>29</v>
      </c>
      <c r="AA1910" t="s">
        <v>30</v>
      </c>
      <c r="AB1910" t="s">
        <v>43</v>
      </c>
    </row>
    <row r="1911" spans="1:28" outlineLevel="1" x14ac:dyDescent="0.45">
      <c r="A1911">
        <v>4906149009</v>
      </c>
      <c r="B1911" s="1">
        <v>44336</v>
      </c>
      <c r="C1911" t="s">
        <v>2073</v>
      </c>
      <c r="D1911" t="s">
        <v>2074</v>
      </c>
      <c r="E1911" t="s">
        <v>107</v>
      </c>
      <c r="F1911" t="s">
        <v>5651</v>
      </c>
      <c r="G1911" t="s">
        <v>5673</v>
      </c>
      <c r="H1911" s="9">
        <v>521279.03</v>
      </c>
      <c r="J1911" t="s">
        <v>28</v>
      </c>
      <c r="K1911" t="s">
        <v>29</v>
      </c>
      <c r="L1911" t="s">
        <v>88</v>
      </c>
      <c r="M1911" t="s">
        <v>29</v>
      </c>
      <c r="N1911" t="s">
        <v>29</v>
      </c>
      <c r="O1911" t="s">
        <v>29</v>
      </c>
      <c r="P1911" t="s">
        <v>30</v>
      </c>
      <c r="Q1911" t="s">
        <v>30</v>
      </c>
      <c r="R1911" t="s">
        <v>30</v>
      </c>
      <c r="S1911" t="s">
        <v>30</v>
      </c>
      <c r="T1911" t="s">
        <v>30</v>
      </c>
      <c r="U1911" t="s">
        <v>30</v>
      </c>
      <c r="V1911" t="s">
        <v>30</v>
      </c>
      <c r="W1911" t="s">
        <v>40</v>
      </c>
      <c r="X1911" t="s">
        <v>29</v>
      </c>
      <c r="Y1911" t="s">
        <v>30</v>
      </c>
      <c r="Z1911" t="s">
        <v>29</v>
      </c>
      <c r="AA1911" t="s">
        <v>29</v>
      </c>
      <c r="AB1911" t="s">
        <v>32</v>
      </c>
    </row>
    <row r="1912" spans="1:28" outlineLevel="1" x14ac:dyDescent="0.45">
      <c r="A1912">
        <v>4915659000</v>
      </c>
      <c r="B1912" s="1">
        <v>44336</v>
      </c>
      <c r="C1912" t="s">
        <v>2113</v>
      </c>
      <c r="D1912" t="s">
        <v>2114</v>
      </c>
      <c r="E1912" t="s">
        <v>107</v>
      </c>
      <c r="F1912" t="s">
        <v>5651</v>
      </c>
      <c r="G1912" t="s">
        <v>5723</v>
      </c>
      <c r="H1912" s="9">
        <v>477675</v>
      </c>
      <c r="J1912" t="s">
        <v>28</v>
      </c>
      <c r="K1912" t="s">
        <v>30</v>
      </c>
      <c r="L1912" t="s">
        <v>88</v>
      </c>
      <c r="M1912" t="s">
        <v>29</v>
      </c>
      <c r="N1912" t="s">
        <v>29</v>
      </c>
      <c r="O1912" t="s">
        <v>29</v>
      </c>
      <c r="P1912" t="s">
        <v>30</v>
      </c>
      <c r="Q1912" t="s">
        <v>30</v>
      </c>
      <c r="R1912" t="s">
        <v>30</v>
      </c>
      <c r="S1912" t="s">
        <v>30</v>
      </c>
      <c r="T1912" t="s">
        <v>30</v>
      </c>
      <c r="U1912" t="s">
        <v>30</v>
      </c>
      <c r="V1912" t="s">
        <v>30</v>
      </c>
      <c r="W1912" t="s">
        <v>33</v>
      </c>
      <c r="X1912" t="s">
        <v>29</v>
      </c>
      <c r="Y1912" t="s">
        <v>29</v>
      </c>
      <c r="Z1912" t="s">
        <v>29</v>
      </c>
      <c r="AA1912" t="s">
        <v>30</v>
      </c>
      <c r="AB1912" t="s">
        <v>43</v>
      </c>
    </row>
    <row r="1913" spans="1:28" outlineLevel="1" x14ac:dyDescent="0.45">
      <c r="A1913">
        <v>4903259001</v>
      </c>
      <c r="B1913" s="1">
        <v>44336</v>
      </c>
      <c r="C1913" t="s">
        <v>2062</v>
      </c>
      <c r="D1913" t="s">
        <v>2063</v>
      </c>
      <c r="E1913" t="s">
        <v>107</v>
      </c>
      <c r="F1913" t="s">
        <v>5651</v>
      </c>
      <c r="G1913" t="s">
        <v>5879</v>
      </c>
      <c r="H1913" s="9">
        <v>469332.38</v>
      </c>
      <c r="J1913" t="s">
        <v>28</v>
      </c>
      <c r="K1913" t="s">
        <v>29</v>
      </c>
      <c r="L1913" t="s">
        <v>88</v>
      </c>
      <c r="M1913" t="s">
        <v>29</v>
      </c>
      <c r="N1913" t="s">
        <v>29</v>
      </c>
      <c r="O1913" t="s">
        <v>29</v>
      </c>
      <c r="P1913" t="s">
        <v>30</v>
      </c>
      <c r="Q1913" t="s">
        <v>30</v>
      </c>
      <c r="R1913" t="s">
        <v>30</v>
      </c>
      <c r="S1913" t="s">
        <v>30</v>
      </c>
      <c r="T1913" t="s">
        <v>30</v>
      </c>
      <c r="U1913" t="s">
        <v>30</v>
      </c>
      <c r="V1913" t="s">
        <v>30</v>
      </c>
      <c r="W1913" t="s">
        <v>31</v>
      </c>
      <c r="X1913" t="s">
        <v>29</v>
      </c>
      <c r="Y1913" t="s">
        <v>30</v>
      </c>
      <c r="Z1913" t="s">
        <v>29</v>
      </c>
      <c r="AA1913" t="s">
        <v>30</v>
      </c>
      <c r="AB1913" t="s">
        <v>32</v>
      </c>
    </row>
    <row r="1914" spans="1:28" outlineLevel="1" x14ac:dyDescent="0.45">
      <c r="A1914">
        <v>2241439008</v>
      </c>
      <c r="B1914" s="1">
        <v>44330</v>
      </c>
      <c r="C1914" t="s">
        <v>763</v>
      </c>
      <c r="D1914" t="s">
        <v>764</v>
      </c>
      <c r="E1914" t="s">
        <v>107</v>
      </c>
      <c r="F1914" t="s">
        <v>5651</v>
      </c>
      <c r="G1914" t="s">
        <v>5690</v>
      </c>
      <c r="H1914" s="9">
        <v>458959</v>
      </c>
      <c r="J1914" t="s">
        <v>28</v>
      </c>
      <c r="K1914" t="s">
        <v>29</v>
      </c>
      <c r="L1914" t="s">
        <v>88</v>
      </c>
      <c r="M1914" t="s">
        <v>30</v>
      </c>
      <c r="N1914" t="s">
        <v>30</v>
      </c>
      <c r="O1914" t="s">
        <v>30</v>
      </c>
      <c r="P1914" t="s">
        <v>30</v>
      </c>
      <c r="Q1914" t="s">
        <v>30</v>
      </c>
      <c r="R1914" t="s">
        <v>30</v>
      </c>
      <c r="S1914" t="s">
        <v>30</v>
      </c>
      <c r="T1914" t="s">
        <v>30</v>
      </c>
      <c r="U1914" t="s">
        <v>30</v>
      </c>
      <c r="V1914" t="s">
        <v>30</v>
      </c>
      <c r="W1914" t="s">
        <v>31</v>
      </c>
      <c r="X1914" t="s">
        <v>29</v>
      </c>
      <c r="Y1914" t="s">
        <v>30</v>
      </c>
      <c r="Z1914" t="s">
        <v>29</v>
      </c>
      <c r="AA1914" t="s">
        <v>29</v>
      </c>
      <c r="AB1914" t="s">
        <v>32</v>
      </c>
    </row>
    <row r="1915" spans="1:28" outlineLevel="1" x14ac:dyDescent="0.45">
      <c r="A1915">
        <v>9892899001</v>
      </c>
      <c r="B1915" s="1">
        <v>44351</v>
      </c>
      <c r="C1915" t="s">
        <v>5305</v>
      </c>
      <c r="D1915" t="s">
        <v>5306</v>
      </c>
      <c r="E1915" t="s">
        <v>107</v>
      </c>
      <c r="F1915" t="s">
        <v>5651</v>
      </c>
      <c r="G1915" t="s">
        <v>5797</v>
      </c>
      <c r="H1915" s="9">
        <v>438622.39</v>
      </c>
      <c r="J1915" t="s">
        <v>28</v>
      </c>
      <c r="K1915" t="s">
        <v>30</v>
      </c>
      <c r="L1915" t="s">
        <v>88</v>
      </c>
      <c r="M1915" t="s">
        <v>29</v>
      </c>
      <c r="N1915" t="s">
        <v>30</v>
      </c>
      <c r="O1915" t="s">
        <v>30</v>
      </c>
      <c r="P1915" t="s">
        <v>30</v>
      </c>
      <c r="Q1915" t="s">
        <v>30</v>
      </c>
      <c r="R1915" t="s">
        <v>30</v>
      </c>
      <c r="S1915" t="s">
        <v>30</v>
      </c>
      <c r="T1915" t="s">
        <v>30</v>
      </c>
      <c r="U1915" t="s">
        <v>30</v>
      </c>
      <c r="V1915" t="s">
        <v>30</v>
      </c>
      <c r="W1915" t="s">
        <v>31</v>
      </c>
      <c r="X1915" t="s">
        <v>30</v>
      </c>
      <c r="Y1915" t="s">
        <v>29</v>
      </c>
      <c r="Z1915" t="s">
        <v>29</v>
      </c>
      <c r="AA1915" t="s">
        <v>29</v>
      </c>
      <c r="AB1915" t="s">
        <v>32</v>
      </c>
    </row>
    <row r="1916" spans="1:28" outlineLevel="1" x14ac:dyDescent="0.45">
      <c r="A1916">
        <v>7226719003</v>
      </c>
      <c r="B1916" s="1">
        <v>44339</v>
      </c>
      <c r="C1916" t="s">
        <v>2476</v>
      </c>
      <c r="D1916" t="s">
        <v>2477</v>
      </c>
      <c r="E1916" t="s">
        <v>107</v>
      </c>
      <c r="F1916" t="s">
        <v>5651</v>
      </c>
      <c r="G1916" t="s">
        <v>5753</v>
      </c>
      <c r="H1916" s="9">
        <v>427621.86</v>
      </c>
      <c r="I1916" t="s">
        <v>213</v>
      </c>
      <c r="J1916" t="s">
        <v>28</v>
      </c>
      <c r="K1916" t="s">
        <v>30</v>
      </c>
      <c r="L1916" t="s">
        <v>88</v>
      </c>
      <c r="M1916" t="s">
        <v>29</v>
      </c>
      <c r="N1916" t="s">
        <v>29</v>
      </c>
      <c r="O1916" t="s">
        <v>29</v>
      </c>
      <c r="P1916" t="s">
        <v>30</v>
      </c>
      <c r="Q1916" t="s">
        <v>29</v>
      </c>
      <c r="R1916" t="s">
        <v>30</v>
      </c>
      <c r="S1916" t="s">
        <v>30</v>
      </c>
      <c r="T1916" t="s">
        <v>30</v>
      </c>
      <c r="U1916" t="s">
        <v>30</v>
      </c>
      <c r="V1916" t="s">
        <v>30</v>
      </c>
      <c r="W1916" t="s">
        <v>40</v>
      </c>
      <c r="X1916" t="s">
        <v>30</v>
      </c>
      <c r="Y1916" t="s">
        <v>29</v>
      </c>
      <c r="Z1916" t="s">
        <v>29</v>
      </c>
      <c r="AA1916" t="s">
        <v>30</v>
      </c>
      <c r="AB1916" t="s">
        <v>32</v>
      </c>
    </row>
    <row r="1917" spans="1:28" outlineLevel="1" x14ac:dyDescent="0.45">
      <c r="A1917">
        <v>3704219003</v>
      </c>
      <c r="B1917" s="1">
        <v>44335</v>
      </c>
      <c r="C1917" t="s">
        <v>1802</v>
      </c>
      <c r="D1917" t="s">
        <v>1803</v>
      </c>
      <c r="E1917" t="s">
        <v>107</v>
      </c>
      <c r="F1917" t="s">
        <v>5651</v>
      </c>
      <c r="G1917" t="s">
        <v>5753</v>
      </c>
      <c r="H1917" s="9">
        <v>424625.22</v>
      </c>
      <c r="J1917" t="s">
        <v>28</v>
      </c>
      <c r="K1917" t="s">
        <v>30</v>
      </c>
      <c r="L1917" t="s">
        <v>88</v>
      </c>
      <c r="M1917" t="s">
        <v>30</v>
      </c>
      <c r="N1917" t="s">
        <v>30</v>
      </c>
      <c r="O1917" t="s">
        <v>30</v>
      </c>
      <c r="P1917" t="s">
        <v>30</v>
      </c>
      <c r="Q1917" t="s">
        <v>30</v>
      </c>
      <c r="R1917" t="s">
        <v>30</v>
      </c>
      <c r="S1917" t="s">
        <v>30</v>
      </c>
      <c r="T1917" t="s">
        <v>30</v>
      </c>
      <c r="U1917" t="s">
        <v>30</v>
      </c>
      <c r="V1917" t="s">
        <v>30</v>
      </c>
      <c r="W1917" t="s">
        <v>40</v>
      </c>
      <c r="X1917" t="s">
        <v>30</v>
      </c>
      <c r="Y1917" t="s">
        <v>29</v>
      </c>
      <c r="Z1917" t="s">
        <v>30</v>
      </c>
      <c r="AA1917" t="s">
        <v>29</v>
      </c>
      <c r="AB1917" t="s">
        <v>43</v>
      </c>
    </row>
    <row r="1918" spans="1:28" outlineLevel="1" x14ac:dyDescent="0.45">
      <c r="A1918">
        <v>9920869001</v>
      </c>
      <c r="B1918" s="1">
        <v>44351</v>
      </c>
      <c r="C1918" t="s">
        <v>5444</v>
      </c>
      <c r="D1918" t="s">
        <v>568</v>
      </c>
      <c r="E1918" t="s">
        <v>107</v>
      </c>
      <c r="F1918" t="s">
        <v>5651</v>
      </c>
      <c r="G1918" t="s">
        <v>5723</v>
      </c>
      <c r="H1918" s="9">
        <v>400543.6</v>
      </c>
      <c r="J1918" t="s">
        <v>28</v>
      </c>
      <c r="K1918" t="s">
        <v>30</v>
      </c>
      <c r="L1918" t="s">
        <v>88</v>
      </c>
      <c r="M1918" t="s">
        <v>30</v>
      </c>
      <c r="N1918" t="s">
        <v>30</v>
      </c>
      <c r="O1918" t="s">
        <v>30</v>
      </c>
      <c r="P1918" t="s">
        <v>30</v>
      </c>
      <c r="Q1918" t="s">
        <v>30</v>
      </c>
      <c r="R1918" t="s">
        <v>30</v>
      </c>
      <c r="S1918" t="s">
        <v>30</v>
      </c>
      <c r="T1918" t="s">
        <v>30</v>
      </c>
      <c r="U1918" t="s">
        <v>30</v>
      </c>
      <c r="V1918" t="s">
        <v>30</v>
      </c>
      <c r="W1918" t="s">
        <v>31</v>
      </c>
      <c r="X1918" t="s">
        <v>29</v>
      </c>
      <c r="Y1918" t="s">
        <v>29</v>
      </c>
      <c r="Z1918" t="s">
        <v>29</v>
      </c>
      <c r="AA1918" t="s">
        <v>29</v>
      </c>
      <c r="AB1918" t="s">
        <v>32</v>
      </c>
    </row>
    <row r="1919" spans="1:28" outlineLevel="1" x14ac:dyDescent="0.45">
      <c r="A1919">
        <v>9923139000</v>
      </c>
      <c r="B1919" s="1">
        <v>44351</v>
      </c>
      <c r="C1919" t="s">
        <v>5455</v>
      </c>
      <c r="D1919" t="s">
        <v>5456</v>
      </c>
      <c r="E1919" t="s">
        <v>107</v>
      </c>
      <c r="F1919" t="s">
        <v>5651</v>
      </c>
      <c r="G1919" t="s">
        <v>5657</v>
      </c>
      <c r="H1919" s="9">
        <v>397776</v>
      </c>
      <c r="J1919" t="s">
        <v>28</v>
      </c>
      <c r="K1919" t="s">
        <v>29</v>
      </c>
      <c r="L1919" t="s">
        <v>96</v>
      </c>
      <c r="M1919" t="s">
        <v>30</v>
      </c>
      <c r="N1919" t="s">
        <v>30</v>
      </c>
      <c r="O1919" t="s">
        <v>30</v>
      </c>
      <c r="P1919" t="s">
        <v>30</v>
      </c>
      <c r="Q1919" t="s">
        <v>30</v>
      </c>
      <c r="R1919" t="s">
        <v>30</v>
      </c>
      <c r="S1919" t="s">
        <v>30</v>
      </c>
      <c r="T1919" t="s">
        <v>30</v>
      </c>
      <c r="U1919" t="s">
        <v>30</v>
      </c>
      <c r="V1919" t="s">
        <v>30</v>
      </c>
      <c r="W1919" t="s">
        <v>40</v>
      </c>
      <c r="X1919" t="s">
        <v>29</v>
      </c>
      <c r="Y1919" t="s">
        <v>29</v>
      </c>
      <c r="Z1919" t="s">
        <v>29</v>
      </c>
      <c r="AA1919" t="s">
        <v>29</v>
      </c>
      <c r="AB1919" t="s">
        <v>32</v>
      </c>
    </row>
    <row r="1920" spans="1:28" outlineLevel="1" x14ac:dyDescent="0.45">
      <c r="A1920">
        <v>6599439000</v>
      </c>
      <c r="B1920" s="1">
        <v>44338</v>
      </c>
      <c r="C1920" t="s">
        <v>2380</v>
      </c>
      <c r="D1920" t="s">
        <v>2381</v>
      </c>
      <c r="E1920" t="s">
        <v>107</v>
      </c>
      <c r="F1920" t="s">
        <v>5651</v>
      </c>
      <c r="G1920" t="s">
        <v>5797</v>
      </c>
      <c r="H1920" s="9">
        <v>385505</v>
      </c>
      <c r="J1920" t="s">
        <v>28</v>
      </c>
      <c r="K1920" t="s">
        <v>30</v>
      </c>
      <c r="L1920" t="s">
        <v>88</v>
      </c>
      <c r="M1920" t="s">
        <v>29</v>
      </c>
      <c r="N1920" t="s">
        <v>29</v>
      </c>
      <c r="O1920" t="s">
        <v>29</v>
      </c>
      <c r="P1920" t="s">
        <v>29</v>
      </c>
      <c r="Q1920" t="s">
        <v>29</v>
      </c>
      <c r="R1920" t="s">
        <v>30</v>
      </c>
      <c r="S1920" t="s">
        <v>30</v>
      </c>
      <c r="T1920" t="s">
        <v>30</v>
      </c>
      <c r="U1920" t="s">
        <v>29</v>
      </c>
      <c r="V1920" t="s">
        <v>30</v>
      </c>
      <c r="W1920" t="s">
        <v>40</v>
      </c>
      <c r="X1920" t="s">
        <v>30</v>
      </c>
      <c r="Y1920" t="s">
        <v>29</v>
      </c>
      <c r="Z1920" t="s">
        <v>29</v>
      </c>
      <c r="AA1920" t="s">
        <v>30</v>
      </c>
      <c r="AB1920" t="s">
        <v>43</v>
      </c>
    </row>
    <row r="1921" spans="1:28" outlineLevel="1" x14ac:dyDescent="0.45">
      <c r="A1921">
        <v>4908109001</v>
      </c>
      <c r="B1921" s="1">
        <v>44336</v>
      </c>
      <c r="C1921" t="s">
        <v>2086</v>
      </c>
      <c r="D1921" t="s">
        <v>2087</v>
      </c>
      <c r="E1921" t="s">
        <v>107</v>
      </c>
      <c r="F1921" t="s">
        <v>5651</v>
      </c>
      <c r="G1921" t="s">
        <v>5690</v>
      </c>
      <c r="H1921" s="9">
        <v>382318</v>
      </c>
      <c r="J1921" t="s">
        <v>28</v>
      </c>
      <c r="K1921" t="s">
        <v>29</v>
      </c>
      <c r="L1921" t="s">
        <v>88</v>
      </c>
      <c r="M1921" t="s">
        <v>30</v>
      </c>
      <c r="N1921" t="s">
        <v>29</v>
      </c>
      <c r="O1921" t="s">
        <v>29</v>
      </c>
      <c r="P1921" t="s">
        <v>30</v>
      </c>
      <c r="Q1921" t="s">
        <v>30</v>
      </c>
      <c r="R1921" t="s">
        <v>30</v>
      </c>
      <c r="S1921" t="s">
        <v>30</v>
      </c>
      <c r="T1921" t="s">
        <v>30</v>
      </c>
      <c r="U1921" t="s">
        <v>30</v>
      </c>
      <c r="V1921" t="s">
        <v>30</v>
      </c>
      <c r="W1921" t="s">
        <v>40</v>
      </c>
      <c r="X1921" t="s">
        <v>29</v>
      </c>
      <c r="Y1921" t="s">
        <v>29</v>
      </c>
      <c r="Z1921" t="s">
        <v>29</v>
      </c>
      <c r="AA1921" t="s">
        <v>30</v>
      </c>
      <c r="AB1921" t="s">
        <v>32</v>
      </c>
    </row>
    <row r="1922" spans="1:28" outlineLevel="1" x14ac:dyDescent="0.45">
      <c r="A1922">
        <v>5242139007</v>
      </c>
      <c r="B1922" s="1">
        <v>44337</v>
      </c>
      <c r="C1922" t="s">
        <v>2279</v>
      </c>
      <c r="D1922" t="s">
        <v>2280</v>
      </c>
      <c r="E1922" t="s">
        <v>107</v>
      </c>
      <c r="F1922" t="s">
        <v>5651</v>
      </c>
      <c r="G1922" t="s">
        <v>5924</v>
      </c>
      <c r="H1922" s="9">
        <v>378988</v>
      </c>
      <c r="J1922" t="s">
        <v>28</v>
      </c>
      <c r="K1922" t="s">
        <v>29</v>
      </c>
      <c r="L1922" t="s">
        <v>88</v>
      </c>
      <c r="M1922" t="s">
        <v>30</v>
      </c>
      <c r="N1922" t="s">
        <v>30</v>
      </c>
      <c r="O1922" t="s">
        <v>29</v>
      </c>
      <c r="P1922" t="s">
        <v>30</v>
      </c>
      <c r="Q1922" t="s">
        <v>30</v>
      </c>
      <c r="R1922" t="s">
        <v>30</v>
      </c>
      <c r="S1922" t="s">
        <v>30</v>
      </c>
      <c r="T1922" t="s">
        <v>30</v>
      </c>
      <c r="U1922" t="s">
        <v>30</v>
      </c>
      <c r="V1922" t="s">
        <v>30</v>
      </c>
      <c r="W1922" t="s">
        <v>40</v>
      </c>
      <c r="X1922" t="s">
        <v>29</v>
      </c>
      <c r="Y1922" t="s">
        <v>30</v>
      </c>
      <c r="Z1922" t="s">
        <v>29</v>
      </c>
      <c r="AA1922" t="s">
        <v>29</v>
      </c>
      <c r="AB1922" t="s">
        <v>32</v>
      </c>
    </row>
    <row r="1923" spans="1:28" outlineLevel="1" x14ac:dyDescent="0.45">
      <c r="A1923">
        <v>4894049005</v>
      </c>
      <c r="B1923" s="1">
        <v>44336</v>
      </c>
      <c r="C1923" t="s">
        <v>2013</v>
      </c>
      <c r="D1923" t="s">
        <v>2014</v>
      </c>
      <c r="E1923" t="s">
        <v>107</v>
      </c>
      <c r="F1923" t="s">
        <v>5651</v>
      </c>
      <c r="G1923" t="s">
        <v>5723</v>
      </c>
      <c r="H1923" s="9">
        <v>364975</v>
      </c>
      <c r="J1923" t="s">
        <v>28</v>
      </c>
      <c r="K1923" t="s">
        <v>30</v>
      </c>
      <c r="L1923" t="s">
        <v>88</v>
      </c>
      <c r="M1923" t="s">
        <v>30</v>
      </c>
      <c r="N1923" t="s">
        <v>30</v>
      </c>
      <c r="O1923" t="s">
        <v>30</v>
      </c>
      <c r="P1923" t="s">
        <v>30</v>
      </c>
      <c r="Q1923" t="s">
        <v>30</v>
      </c>
      <c r="R1923" t="s">
        <v>30</v>
      </c>
      <c r="S1923" t="s">
        <v>30</v>
      </c>
      <c r="T1923" t="s">
        <v>30</v>
      </c>
      <c r="U1923" t="s">
        <v>30</v>
      </c>
      <c r="V1923" t="s">
        <v>30</v>
      </c>
      <c r="W1923" t="s">
        <v>31</v>
      </c>
      <c r="X1923" t="s">
        <v>29</v>
      </c>
      <c r="Y1923" t="s">
        <v>29</v>
      </c>
      <c r="Z1923" t="s">
        <v>29</v>
      </c>
      <c r="AA1923" t="s">
        <v>30</v>
      </c>
      <c r="AB1923" t="s">
        <v>43</v>
      </c>
    </row>
    <row r="1924" spans="1:28" outlineLevel="1" x14ac:dyDescent="0.45">
      <c r="A1924">
        <v>5231049009</v>
      </c>
      <c r="B1924" s="1">
        <v>44337</v>
      </c>
      <c r="C1924" t="s">
        <v>2238</v>
      </c>
      <c r="D1924" t="s">
        <v>2239</v>
      </c>
      <c r="E1924" t="s">
        <v>107</v>
      </c>
      <c r="F1924" t="s">
        <v>5651</v>
      </c>
      <c r="G1924" t="s">
        <v>5723</v>
      </c>
      <c r="H1924" s="9">
        <v>363769</v>
      </c>
      <c r="J1924" t="s">
        <v>28</v>
      </c>
      <c r="K1924" t="s">
        <v>30</v>
      </c>
      <c r="L1924" t="s">
        <v>88</v>
      </c>
      <c r="M1924" t="s">
        <v>29</v>
      </c>
      <c r="N1924" t="s">
        <v>30</v>
      </c>
      <c r="O1924" t="s">
        <v>30</v>
      </c>
      <c r="P1924" t="s">
        <v>30</v>
      </c>
      <c r="Q1924" t="s">
        <v>30</v>
      </c>
      <c r="R1924" t="s">
        <v>30</v>
      </c>
      <c r="S1924" t="s">
        <v>29</v>
      </c>
      <c r="T1924" t="s">
        <v>30</v>
      </c>
      <c r="U1924" t="s">
        <v>30</v>
      </c>
      <c r="V1924" t="s">
        <v>30</v>
      </c>
      <c r="W1924" t="s">
        <v>31</v>
      </c>
      <c r="X1924" t="s">
        <v>29</v>
      </c>
      <c r="Y1924" t="s">
        <v>29</v>
      </c>
      <c r="Z1924" t="s">
        <v>30</v>
      </c>
      <c r="AA1924" t="s">
        <v>29</v>
      </c>
      <c r="AB1924" t="s">
        <v>32</v>
      </c>
    </row>
    <row r="1925" spans="1:28" outlineLevel="1" x14ac:dyDescent="0.45">
      <c r="A1925">
        <v>7578478904</v>
      </c>
      <c r="B1925" s="1">
        <v>44323</v>
      </c>
      <c r="C1925" t="s">
        <v>3292</v>
      </c>
      <c r="D1925" t="s">
        <v>3293</v>
      </c>
      <c r="E1925" t="s">
        <v>107</v>
      </c>
      <c r="F1925" t="s">
        <v>5651</v>
      </c>
      <c r="G1925" t="s">
        <v>5797</v>
      </c>
      <c r="H1925" s="9">
        <v>352875</v>
      </c>
      <c r="J1925" t="s">
        <v>28</v>
      </c>
      <c r="K1925" t="s">
        <v>29</v>
      </c>
      <c r="L1925" t="s">
        <v>88</v>
      </c>
      <c r="M1925" t="s">
        <v>29</v>
      </c>
      <c r="N1925" t="s">
        <v>29</v>
      </c>
      <c r="O1925" t="s">
        <v>30</v>
      </c>
      <c r="P1925" t="s">
        <v>30</v>
      </c>
      <c r="Q1925" t="s">
        <v>30</v>
      </c>
      <c r="R1925" t="s">
        <v>30</v>
      </c>
      <c r="S1925" t="s">
        <v>30</v>
      </c>
      <c r="T1925" t="s">
        <v>30</v>
      </c>
      <c r="U1925" t="s">
        <v>30</v>
      </c>
      <c r="V1925" t="s">
        <v>30</v>
      </c>
      <c r="W1925" t="s">
        <v>40</v>
      </c>
      <c r="X1925" t="s">
        <v>30</v>
      </c>
      <c r="Y1925" t="s">
        <v>29</v>
      </c>
      <c r="Z1925" t="s">
        <v>29</v>
      </c>
      <c r="AA1925" t="s">
        <v>30</v>
      </c>
      <c r="AB1925" t="s">
        <v>45</v>
      </c>
    </row>
    <row r="1926" spans="1:28" outlineLevel="1" x14ac:dyDescent="0.45">
      <c r="A1926">
        <v>8933279006</v>
      </c>
      <c r="B1926" s="1">
        <v>44345</v>
      </c>
      <c r="C1926" t="s">
        <v>4909</v>
      </c>
      <c r="D1926" t="s">
        <v>4910</v>
      </c>
      <c r="E1926" t="s">
        <v>107</v>
      </c>
      <c r="F1926" t="s">
        <v>5651</v>
      </c>
      <c r="G1926" t="s">
        <v>5690</v>
      </c>
      <c r="H1926" s="9">
        <v>350653</v>
      </c>
      <c r="J1926" t="s">
        <v>28</v>
      </c>
      <c r="K1926" t="s">
        <v>29</v>
      </c>
      <c r="L1926" t="s">
        <v>88</v>
      </c>
      <c r="M1926" t="s">
        <v>30</v>
      </c>
      <c r="N1926" t="s">
        <v>29</v>
      </c>
      <c r="O1926" t="s">
        <v>29</v>
      </c>
      <c r="P1926" t="s">
        <v>30</v>
      </c>
      <c r="Q1926" t="s">
        <v>29</v>
      </c>
      <c r="R1926" t="s">
        <v>30</v>
      </c>
      <c r="S1926" t="s">
        <v>30</v>
      </c>
      <c r="T1926" t="s">
        <v>30</v>
      </c>
      <c r="U1926" t="s">
        <v>30</v>
      </c>
      <c r="V1926" t="s">
        <v>30</v>
      </c>
      <c r="W1926" t="s">
        <v>31</v>
      </c>
      <c r="X1926" t="s">
        <v>29</v>
      </c>
      <c r="Y1926" t="s">
        <v>29</v>
      </c>
      <c r="Z1926" t="s">
        <v>29</v>
      </c>
      <c r="AA1926" t="s">
        <v>29</v>
      </c>
      <c r="AB1926" t="s">
        <v>38</v>
      </c>
    </row>
    <row r="1927" spans="1:28" outlineLevel="1" x14ac:dyDescent="0.45">
      <c r="A1927">
        <v>2326489000</v>
      </c>
      <c r="B1927" s="1">
        <v>44331</v>
      </c>
      <c r="C1927" t="s">
        <v>819</v>
      </c>
      <c r="D1927" t="s">
        <v>820</v>
      </c>
      <c r="E1927" t="s">
        <v>107</v>
      </c>
      <c r="F1927" t="s">
        <v>5651</v>
      </c>
      <c r="G1927" t="s">
        <v>5679</v>
      </c>
      <c r="H1927" s="9">
        <v>345919.27</v>
      </c>
      <c r="J1927" t="s">
        <v>28</v>
      </c>
      <c r="K1927" t="s">
        <v>29</v>
      </c>
      <c r="L1927" t="s">
        <v>88</v>
      </c>
      <c r="M1927" t="s">
        <v>29</v>
      </c>
      <c r="N1927" t="s">
        <v>29</v>
      </c>
      <c r="O1927" t="s">
        <v>29</v>
      </c>
      <c r="P1927" t="s">
        <v>29</v>
      </c>
      <c r="Q1927" t="s">
        <v>29</v>
      </c>
      <c r="R1927" t="s">
        <v>30</v>
      </c>
      <c r="S1927" t="s">
        <v>30</v>
      </c>
      <c r="T1927" t="s">
        <v>30</v>
      </c>
      <c r="U1927" t="s">
        <v>29</v>
      </c>
      <c r="V1927" t="s">
        <v>29</v>
      </c>
      <c r="W1927" t="s">
        <v>40</v>
      </c>
      <c r="X1927" t="s">
        <v>30</v>
      </c>
      <c r="Y1927" t="s">
        <v>29</v>
      </c>
      <c r="Z1927" t="s">
        <v>29</v>
      </c>
      <c r="AA1927" t="s">
        <v>30</v>
      </c>
      <c r="AB1927" t="s">
        <v>32</v>
      </c>
    </row>
    <row r="1928" spans="1:28" outlineLevel="1" x14ac:dyDescent="0.45">
      <c r="A1928">
        <v>9885749004</v>
      </c>
      <c r="B1928" s="1">
        <v>44351</v>
      </c>
      <c r="C1928" t="s">
        <v>5270</v>
      </c>
      <c r="D1928" t="s">
        <v>5271</v>
      </c>
      <c r="E1928" t="s">
        <v>107</v>
      </c>
      <c r="F1928" t="s">
        <v>5651</v>
      </c>
      <c r="G1928" t="s">
        <v>5797</v>
      </c>
      <c r="H1928" s="9">
        <v>343765.16</v>
      </c>
      <c r="J1928" t="s">
        <v>28</v>
      </c>
      <c r="K1928" t="s">
        <v>30</v>
      </c>
      <c r="L1928" t="s">
        <v>88</v>
      </c>
      <c r="M1928" t="s">
        <v>29</v>
      </c>
      <c r="N1928" t="s">
        <v>30</v>
      </c>
      <c r="O1928" t="s">
        <v>29</v>
      </c>
      <c r="P1928" t="s">
        <v>30</v>
      </c>
      <c r="Q1928" t="s">
        <v>30</v>
      </c>
      <c r="R1928" t="s">
        <v>30</v>
      </c>
      <c r="S1928" t="s">
        <v>30</v>
      </c>
      <c r="T1928" t="s">
        <v>30</v>
      </c>
      <c r="U1928" t="s">
        <v>30</v>
      </c>
      <c r="V1928" t="s">
        <v>30</v>
      </c>
      <c r="W1928" t="s">
        <v>31</v>
      </c>
      <c r="X1928" t="s">
        <v>30</v>
      </c>
      <c r="Y1928" t="s">
        <v>29</v>
      </c>
      <c r="Z1928" t="s">
        <v>29</v>
      </c>
      <c r="AA1928" t="s">
        <v>29</v>
      </c>
      <c r="AB1928" t="s">
        <v>32</v>
      </c>
    </row>
    <row r="1929" spans="1:28" outlineLevel="1" x14ac:dyDescent="0.45">
      <c r="A1929">
        <v>1108639005</v>
      </c>
      <c r="B1929" s="1">
        <v>44329</v>
      </c>
      <c r="C1929" t="s">
        <v>487</v>
      </c>
      <c r="D1929" t="s">
        <v>488</v>
      </c>
      <c r="E1929" t="s">
        <v>107</v>
      </c>
      <c r="F1929" t="s">
        <v>5651</v>
      </c>
      <c r="G1929" t="s">
        <v>5723</v>
      </c>
      <c r="H1929" s="9">
        <v>333600.44</v>
      </c>
      <c r="J1929" t="s">
        <v>28</v>
      </c>
      <c r="K1929" t="s">
        <v>30</v>
      </c>
      <c r="L1929" t="s">
        <v>88</v>
      </c>
      <c r="M1929" t="s">
        <v>30</v>
      </c>
      <c r="N1929" t="s">
        <v>29</v>
      </c>
      <c r="O1929" t="s">
        <v>29</v>
      </c>
      <c r="P1929" t="s">
        <v>30</v>
      </c>
      <c r="Q1929" t="s">
        <v>30</v>
      </c>
      <c r="R1929" t="s">
        <v>30</v>
      </c>
      <c r="S1929" t="s">
        <v>29</v>
      </c>
      <c r="T1929" t="s">
        <v>30</v>
      </c>
      <c r="U1929" t="s">
        <v>29</v>
      </c>
      <c r="V1929" t="s">
        <v>29</v>
      </c>
      <c r="W1929" t="s">
        <v>31</v>
      </c>
      <c r="X1929" t="s">
        <v>29</v>
      </c>
      <c r="Y1929" t="s">
        <v>29</v>
      </c>
      <c r="Z1929" t="s">
        <v>30</v>
      </c>
      <c r="AA1929" t="s">
        <v>29</v>
      </c>
      <c r="AB1929" t="s">
        <v>38</v>
      </c>
    </row>
    <row r="1930" spans="1:28" outlineLevel="1" x14ac:dyDescent="0.45">
      <c r="A1930">
        <v>8844449007</v>
      </c>
      <c r="B1930" s="1">
        <v>44345</v>
      </c>
      <c r="C1930" t="s">
        <v>4471</v>
      </c>
      <c r="D1930" t="s">
        <v>4472</v>
      </c>
      <c r="E1930" t="s">
        <v>107</v>
      </c>
      <c r="F1930" t="s">
        <v>5651</v>
      </c>
      <c r="G1930" t="s">
        <v>5679</v>
      </c>
      <c r="H1930" s="9">
        <v>328267</v>
      </c>
      <c r="J1930" t="s">
        <v>28</v>
      </c>
      <c r="K1930" t="s">
        <v>29</v>
      </c>
      <c r="L1930" t="s">
        <v>88</v>
      </c>
      <c r="M1930" t="s">
        <v>30</v>
      </c>
      <c r="N1930" t="s">
        <v>29</v>
      </c>
      <c r="O1930" t="s">
        <v>29</v>
      </c>
      <c r="P1930" t="s">
        <v>30</v>
      </c>
      <c r="Q1930" t="s">
        <v>30</v>
      </c>
      <c r="R1930" t="s">
        <v>30</v>
      </c>
      <c r="S1930" t="s">
        <v>30</v>
      </c>
      <c r="T1930" t="s">
        <v>30</v>
      </c>
      <c r="U1930" t="s">
        <v>30</v>
      </c>
      <c r="V1930" t="s">
        <v>30</v>
      </c>
      <c r="W1930" t="s">
        <v>40</v>
      </c>
      <c r="X1930" t="s">
        <v>30</v>
      </c>
      <c r="Y1930" t="s">
        <v>29</v>
      </c>
      <c r="Z1930" t="s">
        <v>29</v>
      </c>
      <c r="AA1930" t="s">
        <v>29</v>
      </c>
      <c r="AB1930" t="s">
        <v>32</v>
      </c>
    </row>
    <row r="1931" spans="1:28" outlineLevel="1" x14ac:dyDescent="0.45">
      <c r="A1931">
        <v>8885339005</v>
      </c>
      <c r="B1931" s="1">
        <v>44345</v>
      </c>
      <c r="C1931" t="s">
        <v>4707</v>
      </c>
      <c r="D1931" t="s">
        <v>4708</v>
      </c>
      <c r="E1931" t="s">
        <v>107</v>
      </c>
      <c r="F1931" t="s">
        <v>5651</v>
      </c>
      <c r="G1931" t="s">
        <v>5879</v>
      </c>
      <c r="H1931" s="9">
        <v>324016.21999999997</v>
      </c>
      <c r="J1931" t="s">
        <v>28</v>
      </c>
      <c r="K1931" t="s">
        <v>29</v>
      </c>
      <c r="L1931" t="s">
        <v>88</v>
      </c>
      <c r="M1931" t="s">
        <v>29</v>
      </c>
      <c r="N1931" t="s">
        <v>29</v>
      </c>
      <c r="O1931" t="s">
        <v>30</v>
      </c>
      <c r="P1931" t="s">
        <v>30</v>
      </c>
      <c r="Q1931" t="s">
        <v>29</v>
      </c>
      <c r="R1931" t="s">
        <v>30</v>
      </c>
      <c r="S1931" t="s">
        <v>30</v>
      </c>
      <c r="T1931" t="s">
        <v>30</v>
      </c>
      <c r="U1931" t="s">
        <v>29</v>
      </c>
      <c r="V1931" t="s">
        <v>30</v>
      </c>
      <c r="W1931" t="s">
        <v>31</v>
      </c>
      <c r="X1931" t="s">
        <v>29</v>
      </c>
      <c r="Y1931" t="s">
        <v>29</v>
      </c>
      <c r="Z1931" t="s">
        <v>29</v>
      </c>
      <c r="AA1931" t="s">
        <v>29</v>
      </c>
      <c r="AB1931" t="s">
        <v>32</v>
      </c>
    </row>
    <row r="1932" spans="1:28" outlineLevel="1" x14ac:dyDescent="0.45">
      <c r="A1932">
        <v>9887299004</v>
      </c>
      <c r="B1932" s="1">
        <v>44351</v>
      </c>
      <c r="C1932" t="s">
        <v>5278</v>
      </c>
      <c r="D1932" t="s">
        <v>568</v>
      </c>
      <c r="E1932" t="s">
        <v>107</v>
      </c>
      <c r="F1932" t="s">
        <v>5651</v>
      </c>
      <c r="G1932" t="s">
        <v>5723</v>
      </c>
      <c r="H1932" s="9">
        <v>314046</v>
      </c>
      <c r="J1932" t="s">
        <v>28</v>
      </c>
      <c r="K1932" t="s">
        <v>30</v>
      </c>
      <c r="L1932" t="s">
        <v>88</v>
      </c>
      <c r="M1932" t="s">
        <v>30</v>
      </c>
      <c r="N1932" t="s">
        <v>30</v>
      </c>
      <c r="O1932" t="s">
        <v>30</v>
      </c>
      <c r="P1932" t="s">
        <v>30</v>
      </c>
      <c r="Q1932" t="s">
        <v>30</v>
      </c>
      <c r="R1932" t="s">
        <v>30</v>
      </c>
      <c r="S1932" t="s">
        <v>30</v>
      </c>
      <c r="T1932" t="s">
        <v>30</v>
      </c>
      <c r="U1932" t="s">
        <v>30</v>
      </c>
      <c r="V1932" t="s">
        <v>30</v>
      </c>
      <c r="W1932" t="s">
        <v>31</v>
      </c>
      <c r="X1932" t="s">
        <v>29</v>
      </c>
      <c r="Y1932" t="s">
        <v>29</v>
      </c>
      <c r="Z1932" t="s">
        <v>29</v>
      </c>
      <c r="AA1932" t="s">
        <v>29</v>
      </c>
      <c r="AB1932" t="s">
        <v>32</v>
      </c>
    </row>
    <row r="1933" spans="1:28" outlineLevel="1" x14ac:dyDescent="0.45">
      <c r="A1933">
        <v>7674358903</v>
      </c>
      <c r="B1933" s="1">
        <v>44323</v>
      </c>
      <c r="C1933" t="s">
        <v>3820</v>
      </c>
      <c r="D1933" t="s">
        <v>3821</v>
      </c>
      <c r="E1933" t="s">
        <v>107</v>
      </c>
      <c r="F1933" t="s">
        <v>5651</v>
      </c>
      <c r="G1933" t="s">
        <v>5797</v>
      </c>
      <c r="H1933" s="9">
        <v>301140.99</v>
      </c>
      <c r="J1933" t="s">
        <v>28</v>
      </c>
      <c r="K1933" t="s">
        <v>30</v>
      </c>
      <c r="L1933" t="s">
        <v>88</v>
      </c>
      <c r="M1933" t="s">
        <v>29</v>
      </c>
      <c r="N1933" t="s">
        <v>29</v>
      </c>
      <c r="O1933" t="s">
        <v>29</v>
      </c>
      <c r="P1933" t="s">
        <v>30</v>
      </c>
      <c r="Q1933" t="s">
        <v>29</v>
      </c>
      <c r="R1933" t="s">
        <v>29</v>
      </c>
      <c r="S1933" t="s">
        <v>30</v>
      </c>
      <c r="T1933" t="s">
        <v>30</v>
      </c>
      <c r="U1933" t="s">
        <v>29</v>
      </c>
      <c r="V1933" t="s">
        <v>30</v>
      </c>
      <c r="W1933" t="s">
        <v>31</v>
      </c>
      <c r="X1933" t="s">
        <v>30</v>
      </c>
      <c r="Y1933" t="s">
        <v>29</v>
      </c>
      <c r="Z1933" t="s">
        <v>29</v>
      </c>
      <c r="AA1933" t="s">
        <v>30</v>
      </c>
      <c r="AB1933" t="s">
        <v>62</v>
      </c>
    </row>
    <row r="1934" spans="1:28" outlineLevel="1" x14ac:dyDescent="0.45">
      <c r="A1934">
        <v>2218469008</v>
      </c>
      <c r="B1934" s="1">
        <v>44330</v>
      </c>
      <c r="C1934" t="s">
        <v>634</v>
      </c>
      <c r="D1934" t="s">
        <v>635</v>
      </c>
      <c r="E1934" t="s">
        <v>107</v>
      </c>
      <c r="F1934" t="s">
        <v>5651</v>
      </c>
      <c r="G1934" t="s">
        <v>5760</v>
      </c>
      <c r="H1934" s="9">
        <v>299781.58</v>
      </c>
      <c r="J1934" t="s">
        <v>28</v>
      </c>
      <c r="K1934" t="s">
        <v>29</v>
      </c>
      <c r="L1934" t="s">
        <v>88</v>
      </c>
      <c r="M1934" t="s">
        <v>30</v>
      </c>
      <c r="N1934" t="s">
        <v>30</v>
      </c>
      <c r="O1934" t="s">
        <v>30</v>
      </c>
      <c r="P1934" t="s">
        <v>30</v>
      </c>
      <c r="Q1934" t="s">
        <v>30</v>
      </c>
      <c r="R1934" t="s">
        <v>30</v>
      </c>
      <c r="S1934" t="s">
        <v>29</v>
      </c>
      <c r="T1934" t="s">
        <v>29</v>
      </c>
      <c r="U1934" t="s">
        <v>30</v>
      </c>
      <c r="V1934" t="s">
        <v>29</v>
      </c>
      <c r="W1934" t="s">
        <v>31</v>
      </c>
      <c r="X1934" t="s">
        <v>30</v>
      </c>
      <c r="Y1934" t="s">
        <v>29</v>
      </c>
      <c r="Z1934" t="s">
        <v>29</v>
      </c>
      <c r="AA1934" t="s">
        <v>30</v>
      </c>
      <c r="AB1934" t="s">
        <v>32</v>
      </c>
    </row>
    <row r="1935" spans="1:28" outlineLevel="1" x14ac:dyDescent="0.45">
      <c r="A1935">
        <v>2224369009</v>
      </c>
      <c r="B1935" s="1">
        <v>44330</v>
      </c>
      <c r="C1935" t="s">
        <v>667</v>
      </c>
      <c r="D1935" t="s">
        <v>668</v>
      </c>
      <c r="E1935" t="s">
        <v>107</v>
      </c>
      <c r="F1935" t="s">
        <v>5651</v>
      </c>
      <c r="G1935" t="s">
        <v>5723</v>
      </c>
      <c r="H1935" s="9">
        <v>297526</v>
      </c>
      <c r="J1935" t="s">
        <v>28</v>
      </c>
      <c r="K1935" t="s">
        <v>30</v>
      </c>
      <c r="L1935" t="s">
        <v>88</v>
      </c>
      <c r="M1935" t="s">
        <v>30</v>
      </c>
      <c r="N1935" t="s">
        <v>30</v>
      </c>
      <c r="O1935" t="s">
        <v>30</v>
      </c>
      <c r="P1935" t="s">
        <v>30</v>
      </c>
      <c r="Q1935" t="s">
        <v>30</v>
      </c>
      <c r="R1935" t="s">
        <v>30</v>
      </c>
      <c r="S1935" t="s">
        <v>30</v>
      </c>
      <c r="T1935" t="s">
        <v>30</v>
      </c>
      <c r="U1935" t="s">
        <v>30</v>
      </c>
      <c r="V1935" t="s">
        <v>30</v>
      </c>
      <c r="W1935" t="s">
        <v>40</v>
      </c>
      <c r="X1935" t="s">
        <v>29</v>
      </c>
      <c r="Y1935" t="s">
        <v>30</v>
      </c>
      <c r="Z1935" t="s">
        <v>29</v>
      </c>
      <c r="AA1935" t="s">
        <v>29</v>
      </c>
      <c r="AB1935" t="s">
        <v>32</v>
      </c>
    </row>
    <row r="1936" spans="1:28" outlineLevel="1" x14ac:dyDescent="0.45">
      <c r="A1936">
        <v>7907128906</v>
      </c>
      <c r="B1936" s="1">
        <v>44327</v>
      </c>
      <c r="C1936" t="s">
        <v>4044</v>
      </c>
      <c r="D1936" t="s">
        <v>4045</v>
      </c>
      <c r="E1936" t="s">
        <v>107</v>
      </c>
      <c r="F1936" t="s">
        <v>5651</v>
      </c>
      <c r="G1936" t="s">
        <v>5690</v>
      </c>
      <c r="H1936" s="9">
        <v>293236</v>
      </c>
      <c r="J1936" t="s">
        <v>28</v>
      </c>
      <c r="K1936" t="s">
        <v>29</v>
      </c>
      <c r="L1936" t="s">
        <v>88</v>
      </c>
      <c r="M1936" t="s">
        <v>29</v>
      </c>
      <c r="N1936" t="s">
        <v>30</v>
      </c>
      <c r="O1936" t="s">
        <v>29</v>
      </c>
      <c r="P1936" t="s">
        <v>30</v>
      </c>
      <c r="Q1936" t="s">
        <v>30</v>
      </c>
      <c r="R1936" t="s">
        <v>30</v>
      </c>
      <c r="S1936" t="s">
        <v>30</v>
      </c>
      <c r="T1936" t="s">
        <v>30</v>
      </c>
      <c r="U1936" t="s">
        <v>30</v>
      </c>
      <c r="V1936" t="s">
        <v>30</v>
      </c>
      <c r="W1936" t="s">
        <v>40</v>
      </c>
      <c r="X1936" t="s">
        <v>29</v>
      </c>
      <c r="Y1936" t="s">
        <v>30</v>
      </c>
      <c r="Z1936" t="s">
        <v>29</v>
      </c>
      <c r="AA1936" t="s">
        <v>29</v>
      </c>
      <c r="AB1936" t="s">
        <v>32</v>
      </c>
    </row>
    <row r="1937" spans="1:28" outlineLevel="1" x14ac:dyDescent="0.45">
      <c r="A1937">
        <v>7532728901</v>
      </c>
      <c r="B1937" s="1">
        <v>44323</v>
      </c>
      <c r="C1937" t="s">
        <v>2804</v>
      </c>
      <c r="D1937" t="s">
        <v>2805</v>
      </c>
      <c r="E1937" t="s">
        <v>107</v>
      </c>
      <c r="F1937" t="s">
        <v>5651</v>
      </c>
      <c r="G1937" t="s">
        <v>5673</v>
      </c>
      <c r="H1937" s="9">
        <v>292557.64</v>
      </c>
      <c r="I1937" t="s">
        <v>53</v>
      </c>
      <c r="J1937" t="s">
        <v>28</v>
      </c>
      <c r="K1937" t="s">
        <v>29</v>
      </c>
      <c r="L1937" t="s">
        <v>88</v>
      </c>
      <c r="M1937" t="s">
        <v>30</v>
      </c>
      <c r="N1937" t="s">
        <v>29</v>
      </c>
      <c r="O1937" t="s">
        <v>29</v>
      </c>
      <c r="P1937" t="s">
        <v>30</v>
      </c>
      <c r="Q1937" t="s">
        <v>29</v>
      </c>
      <c r="R1937" t="s">
        <v>29</v>
      </c>
      <c r="S1937" t="s">
        <v>30</v>
      </c>
      <c r="T1937" t="s">
        <v>29</v>
      </c>
      <c r="U1937" t="s">
        <v>29</v>
      </c>
      <c r="V1937" t="s">
        <v>29</v>
      </c>
      <c r="W1937" t="s">
        <v>31</v>
      </c>
      <c r="X1937" t="s">
        <v>29</v>
      </c>
      <c r="Y1937" t="s">
        <v>30</v>
      </c>
      <c r="Z1937" t="s">
        <v>29</v>
      </c>
      <c r="AA1937" t="s">
        <v>29</v>
      </c>
      <c r="AB1937" t="s">
        <v>32</v>
      </c>
    </row>
    <row r="1938" spans="1:28" outlineLevel="1" x14ac:dyDescent="0.45">
      <c r="A1938">
        <v>7650548907</v>
      </c>
      <c r="B1938" s="1">
        <v>44323</v>
      </c>
      <c r="C1938" t="s">
        <v>3701</v>
      </c>
      <c r="D1938" t="s">
        <v>3702</v>
      </c>
      <c r="E1938" t="s">
        <v>107</v>
      </c>
      <c r="F1938" t="s">
        <v>5651</v>
      </c>
      <c r="G1938" t="s">
        <v>5879</v>
      </c>
      <c r="H1938" s="9">
        <v>289657</v>
      </c>
      <c r="J1938" t="s">
        <v>28</v>
      </c>
      <c r="K1938" t="s">
        <v>29</v>
      </c>
      <c r="L1938" t="s">
        <v>88</v>
      </c>
      <c r="M1938" t="s">
        <v>29</v>
      </c>
      <c r="N1938" t="s">
        <v>29</v>
      </c>
      <c r="O1938" t="s">
        <v>30</v>
      </c>
      <c r="P1938" t="s">
        <v>30</v>
      </c>
      <c r="Q1938" t="s">
        <v>29</v>
      </c>
      <c r="R1938" t="s">
        <v>30</v>
      </c>
      <c r="S1938" t="s">
        <v>30</v>
      </c>
      <c r="T1938" t="s">
        <v>30</v>
      </c>
      <c r="U1938" t="s">
        <v>30</v>
      </c>
      <c r="V1938" t="s">
        <v>30</v>
      </c>
      <c r="W1938" t="s">
        <v>40</v>
      </c>
      <c r="X1938" t="s">
        <v>29</v>
      </c>
      <c r="Y1938" t="s">
        <v>29</v>
      </c>
      <c r="Z1938" t="s">
        <v>30</v>
      </c>
      <c r="AA1938" t="s">
        <v>30</v>
      </c>
      <c r="AB1938" t="s">
        <v>32</v>
      </c>
    </row>
    <row r="1939" spans="1:28" outlineLevel="1" x14ac:dyDescent="0.45">
      <c r="A1939">
        <v>7671148904</v>
      </c>
      <c r="B1939" s="1">
        <v>44323</v>
      </c>
      <c r="C1939" t="s">
        <v>3484</v>
      </c>
      <c r="D1939" t="s">
        <v>3806</v>
      </c>
      <c r="E1939" t="s">
        <v>107</v>
      </c>
      <c r="F1939" t="s">
        <v>5651</v>
      </c>
      <c r="G1939" t="s">
        <v>5753</v>
      </c>
      <c r="H1939" s="9">
        <v>287452</v>
      </c>
      <c r="J1939" t="s">
        <v>28</v>
      </c>
      <c r="K1939" t="s">
        <v>29</v>
      </c>
      <c r="L1939" t="s">
        <v>88</v>
      </c>
      <c r="M1939" t="s">
        <v>29</v>
      </c>
      <c r="N1939" t="s">
        <v>29</v>
      </c>
      <c r="O1939" t="s">
        <v>29</v>
      </c>
      <c r="P1939" t="s">
        <v>30</v>
      </c>
      <c r="Q1939" t="s">
        <v>29</v>
      </c>
      <c r="R1939" t="s">
        <v>29</v>
      </c>
      <c r="S1939" t="s">
        <v>30</v>
      </c>
      <c r="T1939" t="s">
        <v>30</v>
      </c>
      <c r="U1939" t="s">
        <v>30</v>
      </c>
      <c r="V1939" t="s">
        <v>30</v>
      </c>
      <c r="W1939" t="s">
        <v>40</v>
      </c>
      <c r="X1939" t="s">
        <v>30</v>
      </c>
      <c r="Y1939" t="s">
        <v>29</v>
      </c>
      <c r="Z1939" t="s">
        <v>29</v>
      </c>
      <c r="AA1939" t="s">
        <v>30</v>
      </c>
      <c r="AB1939" t="s">
        <v>32</v>
      </c>
    </row>
    <row r="1940" spans="1:28" outlineLevel="1" x14ac:dyDescent="0.45">
      <c r="A1940">
        <v>2230089004</v>
      </c>
      <c r="B1940" s="1">
        <v>44330</v>
      </c>
      <c r="C1940" t="s">
        <v>702</v>
      </c>
      <c r="D1940" t="s">
        <v>703</v>
      </c>
      <c r="E1940" t="s">
        <v>107</v>
      </c>
      <c r="F1940" t="s">
        <v>5651</v>
      </c>
      <c r="G1940" t="s">
        <v>5656</v>
      </c>
      <c r="H1940" s="9">
        <v>285597.53999999998</v>
      </c>
      <c r="J1940" t="s">
        <v>28</v>
      </c>
      <c r="K1940" t="s">
        <v>29</v>
      </c>
      <c r="L1940" t="s">
        <v>88</v>
      </c>
      <c r="M1940" t="s">
        <v>30</v>
      </c>
      <c r="N1940" t="s">
        <v>30</v>
      </c>
      <c r="O1940" t="s">
        <v>30</v>
      </c>
      <c r="P1940" t="s">
        <v>30</v>
      </c>
      <c r="Q1940" t="s">
        <v>30</v>
      </c>
      <c r="R1940" t="s">
        <v>30</v>
      </c>
      <c r="S1940" t="s">
        <v>30</v>
      </c>
      <c r="T1940" t="s">
        <v>30</v>
      </c>
      <c r="U1940" t="s">
        <v>30</v>
      </c>
      <c r="V1940" t="s">
        <v>30</v>
      </c>
      <c r="W1940" t="s">
        <v>31</v>
      </c>
      <c r="X1940" t="s">
        <v>29</v>
      </c>
      <c r="Y1940" t="s">
        <v>29</v>
      </c>
      <c r="Z1940" t="s">
        <v>29</v>
      </c>
      <c r="AA1940" t="s">
        <v>30</v>
      </c>
      <c r="AB1940" t="s">
        <v>43</v>
      </c>
    </row>
    <row r="1941" spans="1:28" outlineLevel="1" x14ac:dyDescent="0.45">
      <c r="A1941">
        <v>2330339004</v>
      </c>
      <c r="B1941" s="1">
        <v>44331</v>
      </c>
      <c r="C1941" t="s">
        <v>835</v>
      </c>
      <c r="D1941" t="s">
        <v>836</v>
      </c>
      <c r="E1941" t="s">
        <v>107</v>
      </c>
      <c r="F1941" t="s">
        <v>5651</v>
      </c>
      <c r="G1941" t="s">
        <v>5764</v>
      </c>
      <c r="H1941" s="9">
        <v>279431</v>
      </c>
      <c r="J1941" t="s">
        <v>28</v>
      </c>
      <c r="K1941" t="s">
        <v>29</v>
      </c>
      <c r="L1941" t="s">
        <v>88</v>
      </c>
      <c r="M1941" t="s">
        <v>29</v>
      </c>
      <c r="N1941" t="s">
        <v>29</v>
      </c>
      <c r="O1941" t="s">
        <v>29</v>
      </c>
      <c r="P1941" t="s">
        <v>30</v>
      </c>
      <c r="Q1941" t="s">
        <v>29</v>
      </c>
      <c r="R1941" t="s">
        <v>29</v>
      </c>
      <c r="S1941" t="s">
        <v>30</v>
      </c>
      <c r="T1941" t="s">
        <v>30</v>
      </c>
      <c r="U1941" t="s">
        <v>29</v>
      </c>
      <c r="V1941" t="s">
        <v>30</v>
      </c>
      <c r="W1941" t="s">
        <v>40</v>
      </c>
      <c r="X1941" t="s">
        <v>29</v>
      </c>
      <c r="Y1941" t="s">
        <v>29</v>
      </c>
      <c r="Z1941" t="s">
        <v>29</v>
      </c>
      <c r="AA1941" t="s">
        <v>30</v>
      </c>
      <c r="AB1941" t="s">
        <v>32</v>
      </c>
    </row>
    <row r="1942" spans="1:28" outlineLevel="1" x14ac:dyDescent="0.45">
      <c r="A1942">
        <v>2785349003</v>
      </c>
      <c r="B1942" s="1">
        <v>44334</v>
      </c>
      <c r="C1942" t="s">
        <v>1707</v>
      </c>
      <c r="D1942" t="s">
        <v>1708</v>
      </c>
      <c r="E1942" t="s">
        <v>107</v>
      </c>
      <c r="F1942" t="s">
        <v>5651</v>
      </c>
      <c r="G1942" t="s">
        <v>5895</v>
      </c>
      <c r="H1942" s="9">
        <v>279391.49</v>
      </c>
      <c r="J1942" t="s">
        <v>28</v>
      </c>
      <c r="K1942" t="s">
        <v>29</v>
      </c>
      <c r="L1942" t="s">
        <v>88</v>
      </c>
      <c r="M1942" t="s">
        <v>29</v>
      </c>
      <c r="N1942" t="s">
        <v>30</v>
      </c>
      <c r="O1942" t="s">
        <v>30</v>
      </c>
      <c r="P1942" t="s">
        <v>30</v>
      </c>
      <c r="Q1942" t="s">
        <v>30</v>
      </c>
      <c r="R1942" t="s">
        <v>30</v>
      </c>
      <c r="S1942" t="s">
        <v>30</v>
      </c>
      <c r="T1942" t="s">
        <v>30</v>
      </c>
      <c r="U1942" t="s">
        <v>30</v>
      </c>
      <c r="V1942" t="s">
        <v>30</v>
      </c>
      <c r="W1942" t="s">
        <v>31</v>
      </c>
      <c r="X1942" t="s">
        <v>29</v>
      </c>
      <c r="Y1942" t="s">
        <v>29</v>
      </c>
      <c r="Z1942" t="s">
        <v>29</v>
      </c>
      <c r="AA1942" t="s">
        <v>30</v>
      </c>
      <c r="AB1942" t="s">
        <v>32</v>
      </c>
    </row>
    <row r="1943" spans="1:28" outlineLevel="1" x14ac:dyDescent="0.45">
      <c r="A1943">
        <v>8845449009</v>
      </c>
      <c r="B1943" s="1">
        <v>44345</v>
      </c>
      <c r="C1943" t="s">
        <v>4477</v>
      </c>
      <c r="D1943" t="s">
        <v>4478</v>
      </c>
      <c r="E1943" t="s">
        <v>107</v>
      </c>
      <c r="F1943" t="s">
        <v>5651</v>
      </c>
      <c r="G1943" t="s">
        <v>5723</v>
      </c>
      <c r="H1943" s="9">
        <v>279222.86</v>
      </c>
      <c r="J1943" t="s">
        <v>28</v>
      </c>
      <c r="K1943" t="s">
        <v>30</v>
      </c>
      <c r="L1943" t="s">
        <v>88</v>
      </c>
      <c r="M1943" t="s">
        <v>29</v>
      </c>
      <c r="N1943" t="s">
        <v>29</v>
      </c>
      <c r="O1943" t="s">
        <v>29</v>
      </c>
      <c r="P1943" t="s">
        <v>30</v>
      </c>
      <c r="Q1943" t="s">
        <v>29</v>
      </c>
      <c r="R1943" t="s">
        <v>30</v>
      </c>
      <c r="S1943" t="s">
        <v>30</v>
      </c>
      <c r="T1943" t="s">
        <v>30</v>
      </c>
      <c r="U1943" t="s">
        <v>30</v>
      </c>
      <c r="V1943" t="s">
        <v>30</v>
      </c>
      <c r="W1943" t="s">
        <v>31</v>
      </c>
      <c r="X1943" t="s">
        <v>29</v>
      </c>
      <c r="Y1943" t="s">
        <v>29</v>
      </c>
      <c r="Z1943" t="s">
        <v>29</v>
      </c>
      <c r="AA1943" t="s">
        <v>29</v>
      </c>
      <c r="AB1943" t="s">
        <v>32</v>
      </c>
    </row>
    <row r="1944" spans="1:28" outlineLevel="1" x14ac:dyDescent="0.45">
      <c r="A1944">
        <v>7560689002</v>
      </c>
      <c r="B1944" s="1">
        <v>44341</v>
      </c>
      <c r="C1944" t="s">
        <v>3134</v>
      </c>
      <c r="D1944" t="s">
        <v>3135</v>
      </c>
      <c r="E1944" t="s">
        <v>107</v>
      </c>
      <c r="F1944" t="s">
        <v>5651</v>
      </c>
      <c r="G1944" t="s">
        <v>5656</v>
      </c>
      <c r="H1944" s="9">
        <v>279189</v>
      </c>
      <c r="J1944" t="s">
        <v>28</v>
      </c>
      <c r="K1944" t="s">
        <v>29</v>
      </c>
      <c r="L1944" t="s">
        <v>88</v>
      </c>
      <c r="M1944" t="s">
        <v>30</v>
      </c>
      <c r="N1944" t="s">
        <v>30</v>
      </c>
      <c r="O1944" t="s">
        <v>30</v>
      </c>
      <c r="P1944" t="s">
        <v>30</v>
      </c>
      <c r="Q1944" t="s">
        <v>30</v>
      </c>
      <c r="R1944" t="s">
        <v>30</v>
      </c>
      <c r="S1944" t="s">
        <v>30</v>
      </c>
      <c r="T1944" t="s">
        <v>30</v>
      </c>
      <c r="U1944" t="s">
        <v>30</v>
      </c>
      <c r="V1944" t="s">
        <v>30</v>
      </c>
      <c r="W1944" t="s">
        <v>31</v>
      </c>
      <c r="X1944" t="s">
        <v>29</v>
      </c>
      <c r="Y1944" t="s">
        <v>29</v>
      </c>
      <c r="Z1944" t="s">
        <v>29</v>
      </c>
      <c r="AA1944" t="s">
        <v>30</v>
      </c>
      <c r="AB1944" t="s">
        <v>32</v>
      </c>
    </row>
    <row r="1945" spans="1:28" outlineLevel="1" x14ac:dyDescent="0.45">
      <c r="A1945">
        <v>2499029000</v>
      </c>
      <c r="B1945" s="1">
        <v>44332</v>
      </c>
      <c r="C1945" t="s">
        <v>1216</v>
      </c>
      <c r="D1945" t="s">
        <v>1217</v>
      </c>
      <c r="E1945" t="s">
        <v>107</v>
      </c>
      <c r="F1945" t="s">
        <v>5651</v>
      </c>
      <c r="G1945" t="s">
        <v>5656</v>
      </c>
      <c r="H1945" s="9">
        <v>272706.13</v>
      </c>
      <c r="J1945" t="s">
        <v>28</v>
      </c>
      <c r="K1945" t="s">
        <v>29</v>
      </c>
      <c r="L1945" t="s">
        <v>88</v>
      </c>
      <c r="M1945" t="s">
        <v>30</v>
      </c>
      <c r="N1945" t="s">
        <v>29</v>
      </c>
      <c r="O1945" t="s">
        <v>29</v>
      </c>
      <c r="P1945" t="s">
        <v>30</v>
      </c>
      <c r="Q1945" t="s">
        <v>29</v>
      </c>
      <c r="R1945" t="s">
        <v>30</v>
      </c>
      <c r="S1945" t="s">
        <v>30</v>
      </c>
      <c r="T1945" t="s">
        <v>30</v>
      </c>
      <c r="U1945" t="s">
        <v>29</v>
      </c>
      <c r="V1945" t="s">
        <v>30</v>
      </c>
      <c r="W1945" t="s">
        <v>31</v>
      </c>
      <c r="X1945" t="s">
        <v>29</v>
      </c>
      <c r="Y1945" t="s">
        <v>30</v>
      </c>
      <c r="Z1945" t="s">
        <v>29</v>
      </c>
      <c r="AA1945" t="s">
        <v>29</v>
      </c>
      <c r="AB1945" t="s">
        <v>32</v>
      </c>
    </row>
    <row r="1946" spans="1:28" outlineLevel="1" x14ac:dyDescent="0.45">
      <c r="A1946">
        <v>7502929004</v>
      </c>
      <c r="B1946" s="1">
        <v>44341</v>
      </c>
      <c r="C1946" t="s">
        <v>2551</v>
      </c>
      <c r="D1946" t="s">
        <v>2552</v>
      </c>
      <c r="E1946" t="s">
        <v>107</v>
      </c>
      <c r="F1946" t="s">
        <v>5651</v>
      </c>
      <c r="G1946" t="s">
        <v>5733</v>
      </c>
      <c r="H1946" s="9">
        <v>271528.5</v>
      </c>
      <c r="I1946" t="s">
        <v>2553</v>
      </c>
      <c r="J1946" t="s">
        <v>28</v>
      </c>
      <c r="K1946" t="s">
        <v>29</v>
      </c>
      <c r="L1946" t="s">
        <v>88</v>
      </c>
      <c r="M1946" t="s">
        <v>29</v>
      </c>
      <c r="N1946" t="s">
        <v>29</v>
      </c>
      <c r="O1946" t="s">
        <v>29</v>
      </c>
      <c r="P1946" t="s">
        <v>29</v>
      </c>
      <c r="Q1946" t="s">
        <v>30</v>
      </c>
      <c r="R1946" t="s">
        <v>30</v>
      </c>
      <c r="S1946" t="s">
        <v>30</v>
      </c>
      <c r="T1946" t="s">
        <v>30</v>
      </c>
      <c r="U1946" t="s">
        <v>30</v>
      </c>
      <c r="V1946" t="s">
        <v>30</v>
      </c>
      <c r="W1946" t="s">
        <v>31</v>
      </c>
      <c r="X1946" t="s">
        <v>29</v>
      </c>
      <c r="Y1946" t="s">
        <v>30</v>
      </c>
      <c r="Z1946" t="s">
        <v>29</v>
      </c>
      <c r="AA1946" t="s">
        <v>30</v>
      </c>
      <c r="AB1946" t="s">
        <v>62</v>
      </c>
    </row>
    <row r="1947" spans="1:28" outlineLevel="1" x14ac:dyDescent="0.45">
      <c r="A1947">
        <v>9929009008</v>
      </c>
      <c r="B1947" s="1">
        <v>44351</v>
      </c>
      <c r="C1947" t="s">
        <v>5496</v>
      </c>
      <c r="D1947" t="s">
        <v>5497</v>
      </c>
      <c r="E1947" t="s">
        <v>107</v>
      </c>
      <c r="F1947" t="s">
        <v>5651</v>
      </c>
      <c r="G1947" t="s">
        <v>5753</v>
      </c>
      <c r="H1947" s="9">
        <v>271207.5</v>
      </c>
      <c r="J1947" t="s">
        <v>28</v>
      </c>
      <c r="K1947" t="s">
        <v>30</v>
      </c>
      <c r="L1947" t="s">
        <v>88</v>
      </c>
      <c r="M1947" t="s">
        <v>30</v>
      </c>
      <c r="N1947" t="s">
        <v>30</v>
      </c>
      <c r="O1947" t="s">
        <v>30</v>
      </c>
      <c r="P1947" t="s">
        <v>30</v>
      </c>
      <c r="Q1947" t="s">
        <v>30</v>
      </c>
      <c r="R1947" t="s">
        <v>30</v>
      </c>
      <c r="S1947" t="s">
        <v>30</v>
      </c>
      <c r="T1947" t="s">
        <v>30</v>
      </c>
      <c r="U1947" t="s">
        <v>30</v>
      </c>
      <c r="V1947" t="s">
        <v>30</v>
      </c>
      <c r="W1947" t="s">
        <v>40</v>
      </c>
      <c r="X1947" t="s">
        <v>30</v>
      </c>
      <c r="Y1947" t="s">
        <v>29</v>
      </c>
      <c r="Z1947" t="s">
        <v>29</v>
      </c>
      <c r="AA1947" t="s">
        <v>29</v>
      </c>
      <c r="AB1947" t="s">
        <v>43</v>
      </c>
    </row>
    <row r="1948" spans="1:28" outlineLevel="1" x14ac:dyDescent="0.45">
      <c r="A1948">
        <v>8891649000</v>
      </c>
      <c r="B1948" s="1">
        <v>44345</v>
      </c>
      <c r="C1948" t="s">
        <v>4739</v>
      </c>
      <c r="D1948" t="s">
        <v>4740</v>
      </c>
      <c r="E1948" t="s">
        <v>107</v>
      </c>
      <c r="F1948" t="s">
        <v>5651</v>
      </c>
      <c r="G1948" t="s">
        <v>5723</v>
      </c>
      <c r="H1948" s="9">
        <v>264828.05</v>
      </c>
      <c r="J1948" t="s">
        <v>28</v>
      </c>
      <c r="K1948" t="s">
        <v>30</v>
      </c>
      <c r="L1948" t="s">
        <v>88</v>
      </c>
      <c r="M1948" t="s">
        <v>29</v>
      </c>
      <c r="N1948" t="s">
        <v>29</v>
      </c>
      <c r="O1948" t="s">
        <v>29</v>
      </c>
      <c r="P1948" t="s">
        <v>30</v>
      </c>
      <c r="Q1948" t="s">
        <v>30</v>
      </c>
      <c r="R1948" t="s">
        <v>30</v>
      </c>
      <c r="S1948" t="s">
        <v>30</v>
      </c>
      <c r="T1948" t="s">
        <v>30</v>
      </c>
      <c r="U1948" t="s">
        <v>30</v>
      </c>
      <c r="V1948" t="s">
        <v>30</v>
      </c>
      <c r="W1948" t="s">
        <v>33</v>
      </c>
      <c r="X1948" t="s">
        <v>29</v>
      </c>
      <c r="Y1948" t="s">
        <v>29</v>
      </c>
      <c r="Z1948" t="s">
        <v>29</v>
      </c>
      <c r="AA1948" t="s">
        <v>29</v>
      </c>
      <c r="AB1948" t="s">
        <v>38</v>
      </c>
    </row>
    <row r="1949" spans="1:28" outlineLevel="1" x14ac:dyDescent="0.45">
      <c r="A1949">
        <v>2364709006</v>
      </c>
      <c r="B1949" s="1">
        <v>44331</v>
      </c>
      <c r="C1949" t="s">
        <v>997</v>
      </c>
      <c r="D1949" t="s">
        <v>998</v>
      </c>
      <c r="E1949" t="s">
        <v>107</v>
      </c>
      <c r="F1949" t="s">
        <v>5651</v>
      </c>
      <c r="G1949" t="s">
        <v>5656</v>
      </c>
      <c r="H1949" s="9">
        <v>264374.68</v>
      </c>
      <c r="J1949" t="s">
        <v>28</v>
      </c>
      <c r="K1949" t="s">
        <v>30</v>
      </c>
      <c r="L1949" t="s">
        <v>88</v>
      </c>
      <c r="M1949" t="s">
        <v>29</v>
      </c>
      <c r="N1949" t="s">
        <v>30</v>
      </c>
      <c r="O1949" t="s">
        <v>30</v>
      </c>
      <c r="P1949" t="s">
        <v>30</v>
      </c>
      <c r="Q1949" t="s">
        <v>30</v>
      </c>
      <c r="R1949" t="s">
        <v>30</v>
      </c>
      <c r="S1949" t="s">
        <v>30</v>
      </c>
      <c r="T1949" t="s">
        <v>30</v>
      </c>
      <c r="U1949" t="s">
        <v>30</v>
      </c>
      <c r="V1949" t="s">
        <v>30</v>
      </c>
      <c r="W1949" t="s">
        <v>31</v>
      </c>
      <c r="X1949" t="s">
        <v>29</v>
      </c>
      <c r="Y1949" t="s">
        <v>29</v>
      </c>
      <c r="Z1949" t="s">
        <v>29</v>
      </c>
      <c r="AA1949" t="s">
        <v>30</v>
      </c>
      <c r="AB1949" t="s">
        <v>102</v>
      </c>
    </row>
    <row r="1950" spans="1:28" outlineLevel="1" x14ac:dyDescent="0.45">
      <c r="A1950">
        <v>7883548908</v>
      </c>
      <c r="B1950" s="1">
        <v>44327</v>
      </c>
      <c r="C1950" t="s">
        <v>3915</v>
      </c>
      <c r="D1950" t="s">
        <v>3916</v>
      </c>
      <c r="E1950" t="s">
        <v>107</v>
      </c>
      <c r="F1950" t="s">
        <v>5651</v>
      </c>
      <c r="G1950" t="s">
        <v>5673</v>
      </c>
      <c r="H1950" s="9">
        <v>264020</v>
      </c>
      <c r="J1950" t="s">
        <v>28</v>
      </c>
      <c r="K1950" t="s">
        <v>29</v>
      </c>
      <c r="L1950" t="s">
        <v>88</v>
      </c>
      <c r="M1950" t="s">
        <v>29</v>
      </c>
      <c r="N1950" t="s">
        <v>29</v>
      </c>
      <c r="O1950" t="s">
        <v>29</v>
      </c>
      <c r="P1950" t="s">
        <v>30</v>
      </c>
      <c r="Q1950" t="s">
        <v>29</v>
      </c>
      <c r="R1950" t="s">
        <v>29</v>
      </c>
      <c r="S1950" t="s">
        <v>30</v>
      </c>
      <c r="T1950" t="s">
        <v>30</v>
      </c>
      <c r="U1950" t="s">
        <v>30</v>
      </c>
      <c r="V1950" t="s">
        <v>30</v>
      </c>
      <c r="W1950" t="s">
        <v>40</v>
      </c>
      <c r="X1950" t="s">
        <v>29</v>
      </c>
      <c r="Y1950" t="s">
        <v>30</v>
      </c>
      <c r="Z1950" t="s">
        <v>29</v>
      </c>
      <c r="AA1950" t="s">
        <v>29</v>
      </c>
      <c r="AB1950" t="s">
        <v>32</v>
      </c>
    </row>
    <row r="1951" spans="1:28" outlineLevel="1" x14ac:dyDescent="0.45">
      <c r="A1951">
        <v>8989589004</v>
      </c>
      <c r="B1951" s="1">
        <v>44345</v>
      </c>
      <c r="C1951" t="s">
        <v>5173</v>
      </c>
      <c r="D1951" t="s">
        <v>5174</v>
      </c>
      <c r="E1951" t="s">
        <v>107</v>
      </c>
      <c r="F1951" t="s">
        <v>5651</v>
      </c>
      <c r="G1951" t="s">
        <v>5690</v>
      </c>
      <c r="H1951" s="9">
        <v>255190</v>
      </c>
      <c r="J1951" t="s">
        <v>28</v>
      </c>
      <c r="K1951" t="s">
        <v>29</v>
      </c>
      <c r="L1951" t="s">
        <v>88</v>
      </c>
      <c r="M1951" t="s">
        <v>29</v>
      </c>
      <c r="N1951" t="s">
        <v>29</v>
      </c>
      <c r="O1951" t="s">
        <v>29</v>
      </c>
      <c r="P1951" t="s">
        <v>30</v>
      </c>
      <c r="Q1951" t="s">
        <v>29</v>
      </c>
      <c r="R1951" t="s">
        <v>29</v>
      </c>
      <c r="S1951" t="s">
        <v>30</v>
      </c>
      <c r="T1951" t="s">
        <v>30</v>
      </c>
      <c r="U1951" t="s">
        <v>29</v>
      </c>
      <c r="V1951" t="s">
        <v>30</v>
      </c>
      <c r="W1951" t="s">
        <v>40</v>
      </c>
      <c r="X1951" t="s">
        <v>29</v>
      </c>
      <c r="Y1951" t="s">
        <v>29</v>
      </c>
      <c r="Z1951" t="s">
        <v>29</v>
      </c>
      <c r="AA1951" t="s">
        <v>29</v>
      </c>
      <c r="AB1951" t="s">
        <v>38</v>
      </c>
    </row>
    <row r="1952" spans="1:28" outlineLevel="1" x14ac:dyDescent="0.45">
      <c r="A1952">
        <v>1104269004</v>
      </c>
      <c r="B1952" s="1">
        <v>44329</v>
      </c>
      <c r="C1952" t="s">
        <v>455</v>
      </c>
      <c r="D1952" t="s">
        <v>456</v>
      </c>
      <c r="E1952" t="s">
        <v>107</v>
      </c>
      <c r="F1952" t="s">
        <v>5651</v>
      </c>
      <c r="G1952" t="s">
        <v>5723</v>
      </c>
      <c r="H1952" s="9">
        <v>253344.93</v>
      </c>
      <c r="J1952" t="s">
        <v>28</v>
      </c>
      <c r="K1952" t="s">
        <v>30</v>
      </c>
      <c r="L1952" t="s">
        <v>88</v>
      </c>
      <c r="M1952" t="s">
        <v>30</v>
      </c>
      <c r="N1952" t="s">
        <v>30</v>
      </c>
      <c r="O1952" t="s">
        <v>29</v>
      </c>
      <c r="P1952" t="s">
        <v>30</v>
      </c>
      <c r="Q1952" t="s">
        <v>30</v>
      </c>
      <c r="R1952" t="s">
        <v>30</v>
      </c>
      <c r="S1952" t="s">
        <v>30</v>
      </c>
      <c r="T1952" t="s">
        <v>30</v>
      </c>
      <c r="U1952" t="s">
        <v>30</v>
      </c>
      <c r="V1952" t="s">
        <v>30</v>
      </c>
      <c r="W1952" t="s">
        <v>31</v>
      </c>
      <c r="X1952" t="s">
        <v>29</v>
      </c>
      <c r="Y1952" t="s">
        <v>29</v>
      </c>
      <c r="Z1952" t="s">
        <v>30</v>
      </c>
      <c r="AA1952" t="s">
        <v>29</v>
      </c>
      <c r="AB1952" t="s">
        <v>43</v>
      </c>
    </row>
    <row r="1953" spans="1:28" outlineLevel="1" x14ac:dyDescent="0.45">
      <c r="A1953">
        <v>8937969009</v>
      </c>
      <c r="B1953" s="1">
        <v>44345</v>
      </c>
      <c r="C1953" t="s">
        <v>4922</v>
      </c>
      <c r="D1953" t="s">
        <v>4923</v>
      </c>
      <c r="E1953" t="s">
        <v>107</v>
      </c>
      <c r="F1953" t="s">
        <v>5651</v>
      </c>
      <c r="G1953" t="s">
        <v>5673</v>
      </c>
      <c r="H1953" s="9">
        <v>250859.12</v>
      </c>
      <c r="J1953" t="s">
        <v>28</v>
      </c>
      <c r="K1953" t="s">
        <v>29</v>
      </c>
      <c r="L1953" t="s">
        <v>88</v>
      </c>
      <c r="M1953" t="s">
        <v>29</v>
      </c>
      <c r="N1953" t="s">
        <v>30</v>
      </c>
      <c r="O1953" t="s">
        <v>29</v>
      </c>
      <c r="P1953" t="s">
        <v>30</v>
      </c>
      <c r="Q1953" t="s">
        <v>30</v>
      </c>
      <c r="R1953" t="s">
        <v>30</v>
      </c>
      <c r="S1953" t="s">
        <v>30</v>
      </c>
      <c r="T1953" t="s">
        <v>30</v>
      </c>
      <c r="U1953" t="s">
        <v>30</v>
      </c>
      <c r="V1953" t="s">
        <v>30</v>
      </c>
      <c r="W1953" t="s">
        <v>31</v>
      </c>
      <c r="X1953" t="s">
        <v>29</v>
      </c>
      <c r="Y1953" t="s">
        <v>29</v>
      </c>
      <c r="Z1953" t="s">
        <v>29</v>
      </c>
      <c r="AA1953" t="s">
        <v>29</v>
      </c>
      <c r="AB1953" t="s">
        <v>43</v>
      </c>
    </row>
    <row r="1954" spans="1:28" outlineLevel="1" x14ac:dyDescent="0.45">
      <c r="A1954">
        <v>3721609004</v>
      </c>
      <c r="B1954" s="1">
        <v>44335</v>
      </c>
      <c r="C1954" t="s">
        <v>1897</v>
      </c>
      <c r="D1954" t="s">
        <v>1898</v>
      </c>
      <c r="E1954" t="s">
        <v>107</v>
      </c>
      <c r="F1954" t="s">
        <v>5651</v>
      </c>
      <c r="G1954" t="s">
        <v>5673</v>
      </c>
      <c r="H1954" s="9">
        <v>249671.17</v>
      </c>
      <c r="J1954" t="s">
        <v>28</v>
      </c>
      <c r="K1954" t="s">
        <v>29</v>
      </c>
      <c r="L1954" t="s">
        <v>88</v>
      </c>
      <c r="M1954" t="s">
        <v>29</v>
      </c>
      <c r="N1954" t="s">
        <v>30</v>
      </c>
      <c r="O1954" t="s">
        <v>30</v>
      </c>
      <c r="P1954" t="s">
        <v>30</v>
      </c>
      <c r="Q1954" t="s">
        <v>30</v>
      </c>
      <c r="R1954" t="s">
        <v>30</v>
      </c>
      <c r="S1954" t="s">
        <v>30</v>
      </c>
      <c r="T1954" t="s">
        <v>30</v>
      </c>
      <c r="U1954" t="s">
        <v>30</v>
      </c>
      <c r="V1954" t="s">
        <v>30</v>
      </c>
      <c r="W1954" t="s">
        <v>40</v>
      </c>
      <c r="X1954" t="s">
        <v>29</v>
      </c>
      <c r="Y1954" t="s">
        <v>30</v>
      </c>
      <c r="Z1954" t="s">
        <v>29</v>
      </c>
      <c r="AA1954" t="s">
        <v>29</v>
      </c>
      <c r="AB1954" t="s">
        <v>32</v>
      </c>
    </row>
    <row r="1955" spans="1:28" outlineLevel="1" x14ac:dyDescent="0.45">
      <c r="A1955">
        <v>7568818906</v>
      </c>
      <c r="B1955" s="1">
        <v>44323</v>
      </c>
      <c r="C1955" t="s">
        <v>3217</v>
      </c>
      <c r="D1955" t="s">
        <v>3218</v>
      </c>
      <c r="E1955" t="s">
        <v>107</v>
      </c>
      <c r="F1955" t="s">
        <v>5651</v>
      </c>
      <c r="G1955" t="s">
        <v>5690</v>
      </c>
      <c r="H1955" s="9">
        <v>244007</v>
      </c>
      <c r="I1955" t="s">
        <v>178</v>
      </c>
      <c r="J1955" t="s">
        <v>28</v>
      </c>
      <c r="K1955" t="s">
        <v>29</v>
      </c>
      <c r="L1955" t="s">
        <v>88</v>
      </c>
      <c r="M1955" t="s">
        <v>29</v>
      </c>
      <c r="N1955" t="s">
        <v>30</v>
      </c>
      <c r="O1955" t="s">
        <v>30</v>
      </c>
      <c r="P1955" t="s">
        <v>30</v>
      </c>
      <c r="Q1955" t="s">
        <v>30</v>
      </c>
      <c r="R1955" t="s">
        <v>30</v>
      </c>
      <c r="S1955" t="s">
        <v>30</v>
      </c>
      <c r="T1955" t="s">
        <v>30</v>
      </c>
      <c r="U1955" t="s">
        <v>30</v>
      </c>
      <c r="V1955" t="s">
        <v>30</v>
      </c>
      <c r="W1955" t="s">
        <v>40</v>
      </c>
      <c r="X1955" t="s">
        <v>29</v>
      </c>
      <c r="Y1955" t="s">
        <v>29</v>
      </c>
      <c r="Z1955" t="s">
        <v>29</v>
      </c>
      <c r="AA1955" t="s">
        <v>30</v>
      </c>
      <c r="AB1955" t="s">
        <v>56</v>
      </c>
    </row>
    <row r="1956" spans="1:28" outlineLevel="1" x14ac:dyDescent="0.45">
      <c r="A1956">
        <v>2727699005</v>
      </c>
      <c r="B1956" s="1">
        <v>44334</v>
      </c>
      <c r="C1956" t="s">
        <v>1461</v>
      </c>
      <c r="D1956" t="s">
        <v>1462</v>
      </c>
      <c r="E1956" t="s">
        <v>107</v>
      </c>
      <c r="F1956" t="s">
        <v>5651</v>
      </c>
      <c r="G1956" t="s">
        <v>5797</v>
      </c>
      <c r="H1956" s="9">
        <v>243621</v>
      </c>
      <c r="J1956" t="s">
        <v>28</v>
      </c>
      <c r="K1956" t="s">
        <v>30</v>
      </c>
      <c r="L1956" t="s">
        <v>88</v>
      </c>
      <c r="M1956" t="s">
        <v>29</v>
      </c>
      <c r="N1956" t="s">
        <v>29</v>
      </c>
      <c r="O1956" t="s">
        <v>30</v>
      </c>
      <c r="P1956" t="s">
        <v>29</v>
      </c>
      <c r="Q1956" t="s">
        <v>29</v>
      </c>
      <c r="R1956" t="s">
        <v>29</v>
      </c>
      <c r="S1956" t="s">
        <v>30</v>
      </c>
      <c r="T1956" t="s">
        <v>30</v>
      </c>
      <c r="U1956" t="s">
        <v>29</v>
      </c>
      <c r="V1956" t="s">
        <v>29</v>
      </c>
      <c r="W1956" t="s">
        <v>31</v>
      </c>
      <c r="X1956" t="s">
        <v>30</v>
      </c>
      <c r="Y1956" t="s">
        <v>29</v>
      </c>
      <c r="Z1956" t="s">
        <v>29</v>
      </c>
      <c r="AA1956" t="s">
        <v>30</v>
      </c>
      <c r="AB1956" t="s">
        <v>73</v>
      </c>
    </row>
    <row r="1957" spans="1:28" outlineLevel="1" x14ac:dyDescent="0.45">
      <c r="A1957">
        <v>7541988900</v>
      </c>
      <c r="B1957" s="1">
        <v>44323</v>
      </c>
      <c r="C1957" t="s">
        <v>2905</v>
      </c>
      <c r="D1957" t="s">
        <v>2906</v>
      </c>
      <c r="E1957" t="s">
        <v>107</v>
      </c>
      <c r="F1957" t="s">
        <v>5651</v>
      </c>
      <c r="G1957" t="s">
        <v>5723</v>
      </c>
      <c r="H1957" s="9">
        <v>239445</v>
      </c>
      <c r="J1957" t="s">
        <v>28</v>
      </c>
      <c r="K1957" t="s">
        <v>30</v>
      </c>
      <c r="L1957" t="s">
        <v>88</v>
      </c>
      <c r="M1957" t="s">
        <v>30</v>
      </c>
      <c r="N1957" t="s">
        <v>30</v>
      </c>
      <c r="O1957" t="s">
        <v>30</v>
      </c>
      <c r="P1957" t="s">
        <v>30</v>
      </c>
      <c r="Q1957" t="s">
        <v>30</v>
      </c>
      <c r="R1957" t="s">
        <v>30</v>
      </c>
      <c r="S1957" t="s">
        <v>30</v>
      </c>
      <c r="T1957" t="s">
        <v>30</v>
      </c>
      <c r="U1957" t="s">
        <v>30</v>
      </c>
      <c r="V1957" t="s">
        <v>30</v>
      </c>
      <c r="W1957" t="s">
        <v>40</v>
      </c>
      <c r="X1957" t="s">
        <v>29</v>
      </c>
      <c r="Y1957" t="s">
        <v>30</v>
      </c>
      <c r="Z1957" t="s">
        <v>29</v>
      </c>
      <c r="AA1957" t="s">
        <v>29</v>
      </c>
      <c r="AB1957" t="s">
        <v>43</v>
      </c>
    </row>
    <row r="1958" spans="1:28" outlineLevel="1" x14ac:dyDescent="0.45">
      <c r="A1958">
        <v>4915869004</v>
      </c>
      <c r="B1958" s="1">
        <v>44336</v>
      </c>
      <c r="C1958" t="s">
        <v>2115</v>
      </c>
      <c r="D1958" t="s">
        <v>2116</v>
      </c>
      <c r="E1958" t="s">
        <v>107</v>
      </c>
      <c r="F1958" t="s">
        <v>5651</v>
      </c>
      <c r="G1958" t="s">
        <v>5895</v>
      </c>
      <c r="H1958" s="9">
        <v>238609</v>
      </c>
      <c r="J1958" t="s">
        <v>28</v>
      </c>
      <c r="K1958" t="s">
        <v>30</v>
      </c>
      <c r="L1958" t="s">
        <v>88</v>
      </c>
      <c r="M1958" t="s">
        <v>29</v>
      </c>
      <c r="N1958" t="s">
        <v>30</v>
      </c>
      <c r="O1958" t="s">
        <v>30</v>
      </c>
      <c r="P1958" t="s">
        <v>30</v>
      </c>
      <c r="Q1958" t="s">
        <v>30</v>
      </c>
      <c r="R1958" t="s">
        <v>30</v>
      </c>
      <c r="S1958" t="s">
        <v>30</v>
      </c>
      <c r="T1958" t="s">
        <v>30</v>
      </c>
      <c r="U1958" t="s">
        <v>30</v>
      </c>
      <c r="V1958" t="s">
        <v>30</v>
      </c>
      <c r="W1958" t="s">
        <v>31</v>
      </c>
      <c r="X1958" t="s">
        <v>29</v>
      </c>
      <c r="Y1958" t="s">
        <v>30</v>
      </c>
      <c r="Z1958" t="s">
        <v>29</v>
      </c>
      <c r="AA1958" t="s">
        <v>30</v>
      </c>
      <c r="AB1958" t="s">
        <v>38</v>
      </c>
    </row>
    <row r="1959" spans="1:28" outlineLevel="1" x14ac:dyDescent="0.45">
      <c r="A1959">
        <v>9886239006</v>
      </c>
      <c r="B1959" s="1">
        <v>44351</v>
      </c>
      <c r="C1959" t="s">
        <v>5272</v>
      </c>
      <c r="D1959" t="s">
        <v>5273</v>
      </c>
      <c r="E1959" t="s">
        <v>107</v>
      </c>
      <c r="F1959" t="s">
        <v>5651</v>
      </c>
      <c r="G1959" t="s">
        <v>5797</v>
      </c>
      <c r="H1959" s="9">
        <v>238552</v>
      </c>
      <c r="J1959" t="s">
        <v>28</v>
      </c>
      <c r="K1959" t="s">
        <v>29</v>
      </c>
      <c r="L1959" t="s">
        <v>88</v>
      </c>
      <c r="M1959" t="s">
        <v>30</v>
      </c>
      <c r="N1959" t="s">
        <v>29</v>
      </c>
      <c r="O1959" t="s">
        <v>30</v>
      </c>
      <c r="P1959" t="s">
        <v>30</v>
      </c>
      <c r="Q1959" t="s">
        <v>30</v>
      </c>
      <c r="R1959" t="s">
        <v>30</v>
      </c>
      <c r="S1959" t="s">
        <v>30</v>
      </c>
      <c r="T1959" t="s">
        <v>30</v>
      </c>
      <c r="U1959" t="s">
        <v>30</v>
      </c>
      <c r="V1959" t="s">
        <v>30</v>
      </c>
      <c r="W1959" t="s">
        <v>31</v>
      </c>
      <c r="X1959" t="s">
        <v>30</v>
      </c>
      <c r="Y1959" t="s">
        <v>29</v>
      </c>
      <c r="Z1959" t="s">
        <v>29</v>
      </c>
      <c r="AA1959" t="s">
        <v>29</v>
      </c>
      <c r="AB1959" t="s">
        <v>139</v>
      </c>
    </row>
    <row r="1960" spans="1:28" outlineLevel="1" x14ac:dyDescent="0.45">
      <c r="A1960">
        <v>9948639004</v>
      </c>
      <c r="B1960" s="1">
        <v>44354</v>
      </c>
      <c r="C1960" t="s">
        <v>5559</v>
      </c>
      <c r="D1960" t="s">
        <v>5560</v>
      </c>
      <c r="E1960" t="s">
        <v>107</v>
      </c>
      <c r="F1960" t="s">
        <v>5651</v>
      </c>
      <c r="G1960" t="s">
        <v>5723</v>
      </c>
      <c r="H1960" s="9">
        <v>237211</v>
      </c>
      <c r="J1960" t="s">
        <v>28</v>
      </c>
      <c r="K1960" t="s">
        <v>30</v>
      </c>
      <c r="L1960" t="s">
        <v>88</v>
      </c>
      <c r="M1960" t="s">
        <v>30</v>
      </c>
      <c r="N1960" t="s">
        <v>30</v>
      </c>
      <c r="O1960" t="s">
        <v>29</v>
      </c>
      <c r="P1960" t="s">
        <v>30</v>
      </c>
      <c r="Q1960" t="s">
        <v>30</v>
      </c>
      <c r="R1960" t="s">
        <v>30</v>
      </c>
      <c r="S1960" t="s">
        <v>30</v>
      </c>
      <c r="T1960" t="s">
        <v>30</v>
      </c>
      <c r="U1960" t="s">
        <v>30</v>
      </c>
      <c r="V1960" t="s">
        <v>30</v>
      </c>
      <c r="W1960" t="s">
        <v>31</v>
      </c>
      <c r="X1960" t="s">
        <v>29</v>
      </c>
      <c r="Y1960" t="s">
        <v>29</v>
      </c>
      <c r="Z1960" t="s">
        <v>29</v>
      </c>
      <c r="AA1960" t="s">
        <v>29</v>
      </c>
      <c r="AB1960" t="s">
        <v>62</v>
      </c>
    </row>
    <row r="1961" spans="1:28" outlineLevel="1" x14ac:dyDescent="0.45">
      <c r="A1961">
        <v>2721839009</v>
      </c>
      <c r="B1961" s="1">
        <v>44334</v>
      </c>
      <c r="C1961" t="s">
        <v>1429</v>
      </c>
      <c r="D1961" t="s">
        <v>1430</v>
      </c>
      <c r="E1961" t="s">
        <v>107</v>
      </c>
      <c r="F1961" t="s">
        <v>5651</v>
      </c>
      <c r="G1961" t="s">
        <v>5673</v>
      </c>
      <c r="H1961" s="9">
        <v>233590.68</v>
      </c>
      <c r="I1961" t="s">
        <v>414</v>
      </c>
      <c r="J1961" t="s">
        <v>28</v>
      </c>
      <c r="K1961" t="s">
        <v>29</v>
      </c>
      <c r="L1961" t="s">
        <v>88</v>
      </c>
      <c r="M1961" t="s">
        <v>30</v>
      </c>
      <c r="N1961" t="s">
        <v>30</v>
      </c>
      <c r="O1961" t="s">
        <v>30</v>
      </c>
      <c r="P1961" t="s">
        <v>30</v>
      </c>
      <c r="Q1961" t="s">
        <v>30</v>
      </c>
      <c r="R1961" t="s">
        <v>30</v>
      </c>
      <c r="S1961" t="s">
        <v>30</v>
      </c>
      <c r="T1961" t="s">
        <v>30</v>
      </c>
      <c r="U1961" t="s">
        <v>30</v>
      </c>
      <c r="V1961" t="s">
        <v>30</v>
      </c>
      <c r="W1961" t="s">
        <v>40</v>
      </c>
      <c r="X1961" t="s">
        <v>29</v>
      </c>
      <c r="Y1961" t="s">
        <v>30</v>
      </c>
      <c r="Z1961" t="s">
        <v>29</v>
      </c>
      <c r="AA1961" t="s">
        <v>29</v>
      </c>
      <c r="AB1961" t="s">
        <v>32</v>
      </c>
    </row>
    <row r="1962" spans="1:28" outlineLevel="1" x14ac:dyDescent="0.45">
      <c r="A1962">
        <v>2331929006</v>
      </c>
      <c r="B1962" s="1">
        <v>44331</v>
      </c>
      <c r="C1962" t="s">
        <v>850</v>
      </c>
      <c r="D1962" t="s">
        <v>851</v>
      </c>
      <c r="E1962" t="s">
        <v>107</v>
      </c>
      <c r="F1962" t="s">
        <v>5651</v>
      </c>
      <c r="G1962" t="s">
        <v>5796</v>
      </c>
      <c r="H1962" s="9">
        <v>232428</v>
      </c>
      <c r="J1962" t="s">
        <v>28</v>
      </c>
      <c r="K1962" t="s">
        <v>30</v>
      </c>
      <c r="L1962" t="s">
        <v>88</v>
      </c>
      <c r="M1962" t="s">
        <v>29</v>
      </c>
      <c r="N1962" t="s">
        <v>29</v>
      </c>
      <c r="O1962" t="s">
        <v>30</v>
      </c>
      <c r="P1962" t="s">
        <v>30</v>
      </c>
      <c r="Q1962" t="s">
        <v>30</v>
      </c>
      <c r="R1962" t="s">
        <v>30</v>
      </c>
      <c r="S1962" t="s">
        <v>30</v>
      </c>
      <c r="T1962" t="s">
        <v>30</v>
      </c>
      <c r="U1962" t="s">
        <v>30</v>
      </c>
      <c r="V1962" t="s">
        <v>30</v>
      </c>
      <c r="W1962" t="s">
        <v>40</v>
      </c>
      <c r="X1962" t="s">
        <v>29</v>
      </c>
      <c r="Y1962" t="s">
        <v>29</v>
      </c>
      <c r="Z1962" t="s">
        <v>29</v>
      </c>
      <c r="AA1962" t="s">
        <v>30</v>
      </c>
      <c r="AB1962" t="s">
        <v>32</v>
      </c>
    </row>
    <row r="1963" spans="1:28" outlineLevel="1" x14ac:dyDescent="0.45">
      <c r="A1963">
        <v>9875319000</v>
      </c>
      <c r="B1963" s="1">
        <v>44351</v>
      </c>
      <c r="C1963" t="s">
        <v>5208</v>
      </c>
      <c r="D1963" t="s">
        <v>5209</v>
      </c>
      <c r="E1963" t="s">
        <v>107</v>
      </c>
      <c r="F1963" t="s">
        <v>5651</v>
      </c>
      <c r="G1963" t="s">
        <v>5723</v>
      </c>
      <c r="H1963" s="9">
        <v>231644</v>
      </c>
      <c r="J1963" t="s">
        <v>28</v>
      </c>
      <c r="K1963" t="s">
        <v>30</v>
      </c>
      <c r="L1963" t="s">
        <v>88</v>
      </c>
      <c r="M1963" t="s">
        <v>29</v>
      </c>
      <c r="N1963" t="s">
        <v>29</v>
      </c>
      <c r="O1963" t="s">
        <v>29</v>
      </c>
      <c r="P1963" t="s">
        <v>30</v>
      </c>
      <c r="Q1963" t="s">
        <v>30</v>
      </c>
      <c r="R1963" t="s">
        <v>30</v>
      </c>
      <c r="S1963" t="s">
        <v>30</v>
      </c>
      <c r="T1963" t="s">
        <v>30</v>
      </c>
      <c r="U1963" t="s">
        <v>30</v>
      </c>
      <c r="V1963" t="s">
        <v>30</v>
      </c>
      <c r="W1963" t="s">
        <v>40</v>
      </c>
      <c r="X1963" t="s">
        <v>29</v>
      </c>
      <c r="Y1963" t="s">
        <v>29</v>
      </c>
      <c r="Z1963" t="s">
        <v>29</v>
      </c>
      <c r="AA1963" t="s">
        <v>29</v>
      </c>
      <c r="AB1963" t="s">
        <v>48</v>
      </c>
    </row>
    <row r="1964" spans="1:28" outlineLevel="1" x14ac:dyDescent="0.45">
      <c r="A1964">
        <v>7516708906</v>
      </c>
      <c r="B1964" s="1">
        <v>44323</v>
      </c>
      <c r="C1964" t="s">
        <v>2617</v>
      </c>
      <c r="D1964" t="s">
        <v>2618</v>
      </c>
      <c r="E1964" t="s">
        <v>107</v>
      </c>
      <c r="F1964" t="s">
        <v>5651</v>
      </c>
      <c r="G1964" t="s">
        <v>5690</v>
      </c>
      <c r="H1964" s="9">
        <v>231272</v>
      </c>
      <c r="I1964" t="s">
        <v>2619</v>
      </c>
      <c r="J1964" t="s">
        <v>28</v>
      </c>
      <c r="K1964" t="s">
        <v>29</v>
      </c>
      <c r="L1964" t="s">
        <v>88</v>
      </c>
      <c r="M1964" t="s">
        <v>29</v>
      </c>
      <c r="N1964" t="s">
        <v>30</v>
      </c>
      <c r="O1964" t="s">
        <v>30</v>
      </c>
      <c r="P1964" t="s">
        <v>30</v>
      </c>
      <c r="Q1964" t="s">
        <v>30</v>
      </c>
      <c r="R1964" t="s">
        <v>30</v>
      </c>
      <c r="S1964" t="s">
        <v>30</v>
      </c>
      <c r="T1964" t="s">
        <v>30</v>
      </c>
      <c r="U1964" t="s">
        <v>30</v>
      </c>
      <c r="V1964" t="s">
        <v>30</v>
      </c>
      <c r="W1964" t="s">
        <v>40</v>
      </c>
      <c r="X1964" t="s">
        <v>29</v>
      </c>
      <c r="Y1964" t="s">
        <v>29</v>
      </c>
      <c r="Z1964" t="s">
        <v>29</v>
      </c>
      <c r="AA1964" t="s">
        <v>30</v>
      </c>
      <c r="AB1964" t="s">
        <v>32</v>
      </c>
    </row>
    <row r="1965" spans="1:28" outlineLevel="1" x14ac:dyDescent="0.45">
      <c r="A1965">
        <v>7561728900</v>
      </c>
      <c r="B1965" s="1">
        <v>44323</v>
      </c>
      <c r="C1965" t="s">
        <v>3146</v>
      </c>
      <c r="D1965" t="s">
        <v>3147</v>
      </c>
      <c r="E1965" t="s">
        <v>107</v>
      </c>
      <c r="F1965" t="s">
        <v>5651</v>
      </c>
      <c r="G1965" t="s">
        <v>5924</v>
      </c>
      <c r="H1965" s="9">
        <v>230157</v>
      </c>
      <c r="J1965" t="s">
        <v>28</v>
      </c>
      <c r="K1965" t="s">
        <v>30</v>
      </c>
      <c r="L1965" t="s">
        <v>88</v>
      </c>
      <c r="M1965" t="s">
        <v>29</v>
      </c>
      <c r="N1965" t="s">
        <v>30</v>
      </c>
      <c r="O1965" t="s">
        <v>29</v>
      </c>
      <c r="P1965" t="s">
        <v>30</v>
      </c>
      <c r="Q1965" t="s">
        <v>30</v>
      </c>
      <c r="R1965" t="s">
        <v>30</v>
      </c>
      <c r="S1965" t="s">
        <v>30</v>
      </c>
      <c r="T1965" t="s">
        <v>30</v>
      </c>
      <c r="U1965" t="s">
        <v>30</v>
      </c>
      <c r="V1965" t="s">
        <v>30</v>
      </c>
      <c r="W1965" t="s">
        <v>40</v>
      </c>
      <c r="X1965" t="s">
        <v>29</v>
      </c>
      <c r="Y1965" t="s">
        <v>29</v>
      </c>
      <c r="Z1965" t="s">
        <v>30</v>
      </c>
      <c r="AA1965" t="s">
        <v>29</v>
      </c>
      <c r="AB1965" t="s">
        <v>32</v>
      </c>
    </row>
    <row r="1966" spans="1:28" outlineLevel="1" x14ac:dyDescent="0.45">
      <c r="A1966">
        <v>6610879005</v>
      </c>
      <c r="B1966" s="1">
        <v>44338</v>
      </c>
      <c r="C1966" t="s">
        <v>2438</v>
      </c>
      <c r="D1966" t="s">
        <v>2439</v>
      </c>
      <c r="E1966" t="s">
        <v>107</v>
      </c>
      <c r="F1966" t="s">
        <v>5651</v>
      </c>
      <c r="G1966" t="s">
        <v>5679</v>
      </c>
      <c r="H1966" s="9">
        <v>224144.07</v>
      </c>
      <c r="I1966" t="s">
        <v>569</v>
      </c>
      <c r="J1966" t="s">
        <v>28</v>
      </c>
      <c r="K1966" t="s">
        <v>29</v>
      </c>
      <c r="L1966" t="s">
        <v>88</v>
      </c>
      <c r="M1966" t="s">
        <v>29</v>
      </c>
      <c r="N1966" t="s">
        <v>30</v>
      </c>
      <c r="O1966" t="s">
        <v>30</v>
      </c>
      <c r="P1966" t="s">
        <v>30</v>
      </c>
      <c r="Q1966" t="s">
        <v>30</v>
      </c>
      <c r="R1966" t="s">
        <v>30</v>
      </c>
      <c r="S1966" t="s">
        <v>30</v>
      </c>
      <c r="T1966" t="s">
        <v>30</v>
      </c>
      <c r="U1966" t="s">
        <v>30</v>
      </c>
      <c r="V1966" t="s">
        <v>30</v>
      </c>
      <c r="W1966" t="s">
        <v>33</v>
      </c>
      <c r="X1966" t="s">
        <v>30</v>
      </c>
      <c r="Y1966" t="s">
        <v>30</v>
      </c>
      <c r="Z1966" t="s">
        <v>29</v>
      </c>
      <c r="AA1966" t="s">
        <v>29</v>
      </c>
      <c r="AB1966" t="s">
        <v>32</v>
      </c>
    </row>
    <row r="1967" spans="1:28" outlineLevel="1" x14ac:dyDescent="0.45">
      <c r="A1967">
        <v>9915869007</v>
      </c>
      <c r="B1967" s="1">
        <v>44351</v>
      </c>
      <c r="C1967" t="s">
        <v>5412</v>
      </c>
      <c r="D1967" t="s">
        <v>5413</v>
      </c>
      <c r="E1967" t="s">
        <v>107</v>
      </c>
      <c r="F1967" t="s">
        <v>5651</v>
      </c>
      <c r="G1967" t="s">
        <v>5796</v>
      </c>
      <c r="H1967" s="9">
        <v>218890</v>
      </c>
      <c r="J1967" t="s">
        <v>28</v>
      </c>
      <c r="K1967" t="s">
        <v>30</v>
      </c>
      <c r="L1967" t="s">
        <v>88</v>
      </c>
      <c r="M1967" t="s">
        <v>29</v>
      </c>
      <c r="N1967" t="s">
        <v>30</v>
      </c>
      <c r="O1967" t="s">
        <v>30</v>
      </c>
      <c r="P1967" t="s">
        <v>30</v>
      </c>
      <c r="Q1967" t="s">
        <v>30</v>
      </c>
      <c r="R1967" t="s">
        <v>30</v>
      </c>
      <c r="S1967" t="s">
        <v>30</v>
      </c>
      <c r="T1967" t="s">
        <v>30</v>
      </c>
      <c r="U1967" t="s">
        <v>30</v>
      </c>
      <c r="V1967" t="s">
        <v>30</v>
      </c>
      <c r="W1967" t="s">
        <v>31</v>
      </c>
      <c r="X1967" t="s">
        <v>29</v>
      </c>
      <c r="Y1967" t="s">
        <v>29</v>
      </c>
      <c r="Z1967" t="s">
        <v>29</v>
      </c>
      <c r="AA1967" t="s">
        <v>29</v>
      </c>
      <c r="AB1967" t="s">
        <v>32</v>
      </c>
    </row>
    <row r="1968" spans="1:28" outlineLevel="1" x14ac:dyDescent="0.45">
      <c r="A1968">
        <v>2478329008</v>
      </c>
      <c r="B1968" s="1">
        <v>44332</v>
      </c>
      <c r="C1968" t="s">
        <v>1117</v>
      </c>
      <c r="D1968" t="s">
        <v>1118</v>
      </c>
      <c r="E1968" t="s">
        <v>107</v>
      </c>
      <c r="F1968" t="s">
        <v>5651</v>
      </c>
      <c r="G1968" t="s">
        <v>5690</v>
      </c>
      <c r="H1968" s="9">
        <v>210872.2</v>
      </c>
      <c r="J1968" t="s">
        <v>28</v>
      </c>
      <c r="K1968" t="s">
        <v>29</v>
      </c>
      <c r="L1968" t="s">
        <v>88</v>
      </c>
      <c r="M1968" t="s">
        <v>30</v>
      </c>
      <c r="N1968" t="s">
        <v>29</v>
      </c>
      <c r="O1968" t="s">
        <v>29</v>
      </c>
      <c r="P1968" t="s">
        <v>30</v>
      </c>
      <c r="Q1968" t="s">
        <v>30</v>
      </c>
      <c r="R1968" t="s">
        <v>30</v>
      </c>
      <c r="S1968" t="s">
        <v>30</v>
      </c>
      <c r="T1968" t="s">
        <v>30</v>
      </c>
      <c r="U1968" t="s">
        <v>30</v>
      </c>
      <c r="V1968" t="s">
        <v>30</v>
      </c>
      <c r="W1968" t="s">
        <v>40</v>
      </c>
      <c r="X1968" t="s">
        <v>29</v>
      </c>
      <c r="Y1968" t="s">
        <v>29</v>
      </c>
      <c r="Z1968" t="s">
        <v>29</v>
      </c>
      <c r="AA1968" t="s">
        <v>30</v>
      </c>
      <c r="AB1968" t="s">
        <v>32</v>
      </c>
    </row>
    <row r="1969" spans="1:28" outlineLevel="1" x14ac:dyDescent="0.45">
      <c r="A1969">
        <v>8964459004</v>
      </c>
      <c r="B1969" s="1">
        <v>44345</v>
      </c>
      <c r="C1969" t="s">
        <v>5046</v>
      </c>
      <c r="D1969" t="s">
        <v>5047</v>
      </c>
      <c r="E1969" t="s">
        <v>107</v>
      </c>
      <c r="F1969" t="s">
        <v>5651</v>
      </c>
      <c r="G1969" t="s">
        <v>5764</v>
      </c>
      <c r="H1969" s="9">
        <v>208449</v>
      </c>
      <c r="I1969" t="s">
        <v>226</v>
      </c>
      <c r="J1969" t="s">
        <v>28</v>
      </c>
      <c r="K1969" t="s">
        <v>30</v>
      </c>
      <c r="L1969" t="s">
        <v>88</v>
      </c>
      <c r="M1969" t="s">
        <v>30</v>
      </c>
      <c r="N1969" t="s">
        <v>30</v>
      </c>
      <c r="O1969" t="s">
        <v>30</v>
      </c>
      <c r="P1969" t="s">
        <v>30</v>
      </c>
      <c r="Q1969" t="s">
        <v>30</v>
      </c>
      <c r="R1969" t="s">
        <v>30</v>
      </c>
      <c r="S1969" t="s">
        <v>30</v>
      </c>
      <c r="T1969" t="s">
        <v>30</v>
      </c>
      <c r="U1969" t="s">
        <v>30</v>
      </c>
      <c r="V1969" t="s">
        <v>30</v>
      </c>
      <c r="W1969" t="s">
        <v>33</v>
      </c>
      <c r="X1969" t="s">
        <v>29</v>
      </c>
      <c r="Y1969" t="s">
        <v>29</v>
      </c>
      <c r="Z1969" t="s">
        <v>29</v>
      </c>
      <c r="AA1969" t="s">
        <v>29</v>
      </c>
      <c r="AB1969" t="s">
        <v>32</v>
      </c>
    </row>
    <row r="1970" spans="1:28" outlineLevel="1" x14ac:dyDescent="0.45">
      <c r="A1970">
        <v>4915949004</v>
      </c>
      <c r="B1970" s="1">
        <v>44336</v>
      </c>
      <c r="C1970" t="s">
        <v>2117</v>
      </c>
      <c r="D1970" t="s">
        <v>2118</v>
      </c>
      <c r="E1970" t="s">
        <v>107</v>
      </c>
      <c r="F1970" t="s">
        <v>5651</v>
      </c>
      <c r="G1970" t="s">
        <v>5656</v>
      </c>
      <c r="H1970" s="9">
        <v>207055.9</v>
      </c>
      <c r="J1970" t="s">
        <v>28</v>
      </c>
      <c r="K1970" t="s">
        <v>29</v>
      </c>
      <c r="L1970" t="s">
        <v>88</v>
      </c>
      <c r="M1970" t="s">
        <v>29</v>
      </c>
      <c r="N1970" t="s">
        <v>29</v>
      </c>
      <c r="O1970" t="s">
        <v>29</v>
      </c>
      <c r="P1970" t="s">
        <v>29</v>
      </c>
      <c r="Q1970" t="s">
        <v>29</v>
      </c>
      <c r="R1970" t="s">
        <v>29</v>
      </c>
      <c r="S1970" t="s">
        <v>30</v>
      </c>
      <c r="T1970" t="s">
        <v>30</v>
      </c>
      <c r="U1970" t="s">
        <v>29</v>
      </c>
      <c r="V1970" t="s">
        <v>30</v>
      </c>
      <c r="W1970" t="s">
        <v>31</v>
      </c>
      <c r="X1970" t="s">
        <v>29</v>
      </c>
      <c r="Y1970" t="s">
        <v>29</v>
      </c>
      <c r="Z1970" t="s">
        <v>30</v>
      </c>
      <c r="AA1970" t="s">
        <v>29</v>
      </c>
      <c r="AB1970" t="s">
        <v>32</v>
      </c>
    </row>
    <row r="1971" spans="1:28" outlineLevel="1" x14ac:dyDescent="0.45">
      <c r="A1971">
        <v>7555238910</v>
      </c>
      <c r="B1971" s="1">
        <v>44323</v>
      </c>
      <c r="C1971" t="s">
        <v>3061</v>
      </c>
      <c r="D1971" t="s">
        <v>3062</v>
      </c>
      <c r="E1971" t="s">
        <v>107</v>
      </c>
      <c r="F1971" t="s">
        <v>5651</v>
      </c>
      <c r="G1971" t="s">
        <v>5797</v>
      </c>
      <c r="H1971" s="9">
        <v>201493</v>
      </c>
      <c r="J1971" t="s">
        <v>28</v>
      </c>
      <c r="K1971" t="s">
        <v>29</v>
      </c>
      <c r="L1971" t="s">
        <v>88</v>
      </c>
      <c r="M1971" t="s">
        <v>30</v>
      </c>
      <c r="N1971" t="s">
        <v>29</v>
      </c>
      <c r="O1971" t="s">
        <v>30</v>
      </c>
      <c r="P1971" t="s">
        <v>30</v>
      </c>
      <c r="Q1971" t="s">
        <v>30</v>
      </c>
      <c r="R1971" t="s">
        <v>30</v>
      </c>
      <c r="S1971" t="s">
        <v>30</v>
      </c>
      <c r="T1971" t="s">
        <v>30</v>
      </c>
      <c r="U1971" t="s">
        <v>30</v>
      </c>
      <c r="V1971" t="s">
        <v>30</v>
      </c>
      <c r="W1971" t="s">
        <v>40</v>
      </c>
      <c r="X1971" t="s">
        <v>30</v>
      </c>
      <c r="Y1971" t="s">
        <v>29</v>
      </c>
      <c r="Z1971" t="s">
        <v>29</v>
      </c>
      <c r="AA1971" t="s">
        <v>30</v>
      </c>
      <c r="AB1971" t="s">
        <v>59</v>
      </c>
    </row>
    <row r="1972" spans="1:28" outlineLevel="1" x14ac:dyDescent="0.45">
      <c r="A1972">
        <v>1096369009</v>
      </c>
      <c r="B1972" s="1">
        <v>44329</v>
      </c>
      <c r="C1972" t="s">
        <v>394</v>
      </c>
      <c r="D1972" t="s">
        <v>395</v>
      </c>
      <c r="E1972" t="s">
        <v>107</v>
      </c>
      <c r="F1972" t="s">
        <v>5651</v>
      </c>
      <c r="G1972" t="s">
        <v>5690</v>
      </c>
      <c r="H1972" s="9">
        <v>201491.06</v>
      </c>
      <c r="J1972" t="s">
        <v>28</v>
      </c>
      <c r="K1972" t="s">
        <v>29</v>
      </c>
      <c r="L1972" t="s">
        <v>88</v>
      </c>
      <c r="M1972" t="s">
        <v>29</v>
      </c>
      <c r="N1972" t="s">
        <v>30</v>
      </c>
      <c r="O1972" t="s">
        <v>29</v>
      </c>
      <c r="P1972" t="s">
        <v>30</v>
      </c>
      <c r="Q1972" t="s">
        <v>30</v>
      </c>
      <c r="R1972" t="s">
        <v>30</v>
      </c>
      <c r="S1972" t="s">
        <v>30</v>
      </c>
      <c r="T1972" t="s">
        <v>30</v>
      </c>
      <c r="U1972" t="s">
        <v>29</v>
      </c>
      <c r="V1972" t="s">
        <v>30</v>
      </c>
      <c r="W1972" t="s">
        <v>40</v>
      </c>
      <c r="X1972" t="s">
        <v>29</v>
      </c>
      <c r="Y1972" t="s">
        <v>30</v>
      </c>
      <c r="Z1972" t="s">
        <v>29</v>
      </c>
      <c r="AA1972" t="s">
        <v>29</v>
      </c>
      <c r="AB1972" t="s">
        <v>32</v>
      </c>
    </row>
    <row r="1973" spans="1:28" outlineLevel="1" x14ac:dyDescent="0.45">
      <c r="A1973">
        <v>7547658907</v>
      </c>
      <c r="B1973" s="1">
        <v>44323</v>
      </c>
      <c r="C1973" t="s">
        <v>2969</v>
      </c>
      <c r="D1973" t="s">
        <v>2970</v>
      </c>
      <c r="E1973" t="s">
        <v>107</v>
      </c>
      <c r="F1973" t="s">
        <v>5651</v>
      </c>
      <c r="G1973" t="s">
        <v>5895</v>
      </c>
      <c r="H1973" s="9">
        <v>200339</v>
      </c>
      <c r="J1973" t="s">
        <v>28</v>
      </c>
      <c r="K1973" t="s">
        <v>29</v>
      </c>
      <c r="L1973" t="s">
        <v>88</v>
      </c>
      <c r="M1973" t="s">
        <v>29</v>
      </c>
      <c r="N1973" t="s">
        <v>29</v>
      </c>
      <c r="O1973" t="s">
        <v>29</v>
      </c>
      <c r="P1973" t="s">
        <v>30</v>
      </c>
      <c r="Q1973" t="s">
        <v>29</v>
      </c>
      <c r="R1973" t="s">
        <v>30</v>
      </c>
      <c r="S1973" t="s">
        <v>30</v>
      </c>
      <c r="T1973" t="s">
        <v>30</v>
      </c>
      <c r="U1973" t="s">
        <v>29</v>
      </c>
      <c r="V1973" t="s">
        <v>30</v>
      </c>
      <c r="W1973" t="s">
        <v>40</v>
      </c>
      <c r="X1973" t="s">
        <v>29</v>
      </c>
      <c r="Y1973" t="s">
        <v>29</v>
      </c>
      <c r="Z1973" t="s">
        <v>29</v>
      </c>
      <c r="AA1973" t="s">
        <v>30</v>
      </c>
      <c r="AB1973" t="s">
        <v>32</v>
      </c>
    </row>
    <row r="1974" spans="1:28" outlineLevel="1" x14ac:dyDescent="0.45">
      <c r="A1974">
        <v>3687409009</v>
      </c>
      <c r="B1974" s="1">
        <v>44335</v>
      </c>
      <c r="C1974" t="s">
        <v>1725</v>
      </c>
      <c r="D1974" t="s">
        <v>1726</v>
      </c>
      <c r="E1974" t="s">
        <v>107</v>
      </c>
      <c r="F1974" t="s">
        <v>5651</v>
      </c>
      <c r="G1974" t="s">
        <v>5764</v>
      </c>
      <c r="H1974" s="9">
        <v>199675.27</v>
      </c>
      <c r="J1974" t="s">
        <v>28</v>
      </c>
      <c r="K1974" t="s">
        <v>29</v>
      </c>
      <c r="L1974" t="s">
        <v>88</v>
      </c>
      <c r="M1974" t="s">
        <v>30</v>
      </c>
      <c r="N1974" t="s">
        <v>30</v>
      </c>
      <c r="O1974" t="s">
        <v>29</v>
      </c>
      <c r="P1974" t="s">
        <v>30</v>
      </c>
      <c r="Q1974" t="s">
        <v>30</v>
      </c>
      <c r="R1974" t="s">
        <v>30</v>
      </c>
      <c r="S1974" t="s">
        <v>30</v>
      </c>
      <c r="T1974" t="s">
        <v>30</v>
      </c>
      <c r="U1974" t="s">
        <v>30</v>
      </c>
      <c r="V1974" t="s">
        <v>30</v>
      </c>
      <c r="W1974" t="s">
        <v>31</v>
      </c>
      <c r="X1974" t="s">
        <v>29</v>
      </c>
      <c r="Y1974" t="s">
        <v>30</v>
      </c>
      <c r="Z1974" t="s">
        <v>29</v>
      </c>
      <c r="AA1974" t="s">
        <v>29</v>
      </c>
      <c r="AB1974" t="s">
        <v>32</v>
      </c>
    </row>
    <row r="1975" spans="1:28" outlineLevel="1" x14ac:dyDescent="0.45">
      <c r="A1975">
        <v>1175469100</v>
      </c>
      <c r="B1975" s="1">
        <v>44377</v>
      </c>
      <c r="C1975" t="s">
        <v>606</v>
      </c>
      <c r="D1975" t="s">
        <v>607</v>
      </c>
      <c r="E1975" t="s">
        <v>107</v>
      </c>
      <c r="F1975" t="s">
        <v>5651</v>
      </c>
      <c r="G1975" t="s">
        <v>5753</v>
      </c>
      <c r="H1975" s="9">
        <v>195996.5</v>
      </c>
      <c r="J1975" t="s">
        <v>28</v>
      </c>
      <c r="K1975" t="s">
        <v>30</v>
      </c>
      <c r="L1975" t="s">
        <v>88</v>
      </c>
      <c r="M1975" t="s">
        <v>30</v>
      </c>
      <c r="N1975" t="s">
        <v>30</v>
      </c>
      <c r="O1975" t="s">
        <v>30</v>
      </c>
      <c r="P1975" t="s">
        <v>30</v>
      </c>
      <c r="Q1975" t="s">
        <v>30</v>
      </c>
      <c r="R1975" t="s">
        <v>30</v>
      </c>
      <c r="S1975" t="s">
        <v>30</v>
      </c>
      <c r="T1975" t="s">
        <v>30</v>
      </c>
      <c r="U1975" t="s">
        <v>30</v>
      </c>
      <c r="V1975" t="s">
        <v>30</v>
      </c>
      <c r="W1975" t="s">
        <v>40</v>
      </c>
      <c r="X1975" t="s">
        <v>30</v>
      </c>
      <c r="Y1975" t="s">
        <v>29</v>
      </c>
      <c r="Z1975" t="s">
        <v>29</v>
      </c>
      <c r="AA1975" t="s">
        <v>29</v>
      </c>
      <c r="AB1975" t="s">
        <v>43</v>
      </c>
    </row>
    <row r="1976" spans="1:28" outlineLevel="1" x14ac:dyDescent="0.45">
      <c r="A1976">
        <v>2332099008</v>
      </c>
      <c r="B1976" s="1">
        <v>44331</v>
      </c>
      <c r="C1976" t="s">
        <v>852</v>
      </c>
      <c r="D1976" t="s">
        <v>853</v>
      </c>
      <c r="E1976" t="s">
        <v>107</v>
      </c>
      <c r="F1976" t="s">
        <v>5651</v>
      </c>
      <c r="G1976" t="s">
        <v>5797</v>
      </c>
      <c r="H1976" s="9">
        <v>194194</v>
      </c>
      <c r="J1976" t="s">
        <v>28</v>
      </c>
      <c r="K1976" t="s">
        <v>30</v>
      </c>
      <c r="L1976" t="s">
        <v>88</v>
      </c>
      <c r="M1976" t="s">
        <v>29</v>
      </c>
      <c r="N1976" t="s">
        <v>30</v>
      </c>
      <c r="O1976" t="s">
        <v>29</v>
      </c>
      <c r="P1976" t="s">
        <v>30</v>
      </c>
      <c r="Q1976" t="s">
        <v>29</v>
      </c>
      <c r="R1976" t="s">
        <v>30</v>
      </c>
      <c r="S1976" t="s">
        <v>30</v>
      </c>
      <c r="T1976" t="s">
        <v>30</v>
      </c>
      <c r="U1976" t="s">
        <v>30</v>
      </c>
      <c r="V1976" t="s">
        <v>30</v>
      </c>
      <c r="W1976" t="s">
        <v>40</v>
      </c>
      <c r="X1976" t="s">
        <v>30</v>
      </c>
      <c r="Y1976" t="s">
        <v>30</v>
      </c>
      <c r="Z1976" t="s">
        <v>29</v>
      </c>
      <c r="AA1976" t="s">
        <v>29</v>
      </c>
      <c r="AB1976" t="s">
        <v>32</v>
      </c>
    </row>
    <row r="1977" spans="1:28" outlineLevel="1" x14ac:dyDescent="0.45">
      <c r="A1977">
        <v>7543719007</v>
      </c>
      <c r="B1977" s="1">
        <v>44341</v>
      </c>
      <c r="C1977" t="s">
        <v>2917</v>
      </c>
      <c r="D1977" t="s">
        <v>2918</v>
      </c>
      <c r="E1977" t="s">
        <v>107</v>
      </c>
      <c r="F1977" t="s">
        <v>5651</v>
      </c>
      <c r="G1977" t="s">
        <v>5723</v>
      </c>
      <c r="H1977" s="9">
        <v>192628.29</v>
      </c>
      <c r="J1977" t="s">
        <v>28</v>
      </c>
      <c r="K1977" t="s">
        <v>30</v>
      </c>
      <c r="L1977" t="s">
        <v>88</v>
      </c>
      <c r="M1977" t="s">
        <v>30</v>
      </c>
      <c r="N1977" t="s">
        <v>30</v>
      </c>
      <c r="O1977" t="s">
        <v>29</v>
      </c>
      <c r="P1977" t="s">
        <v>30</v>
      </c>
      <c r="Q1977" t="s">
        <v>30</v>
      </c>
      <c r="R1977" t="s">
        <v>30</v>
      </c>
      <c r="S1977" t="s">
        <v>30</v>
      </c>
      <c r="T1977" t="s">
        <v>30</v>
      </c>
      <c r="U1977" t="s">
        <v>30</v>
      </c>
      <c r="V1977" t="s">
        <v>30</v>
      </c>
      <c r="W1977" t="s">
        <v>40</v>
      </c>
      <c r="X1977" t="s">
        <v>29</v>
      </c>
      <c r="Y1977" t="s">
        <v>29</v>
      </c>
      <c r="Z1977" t="s">
        <v>30</v>
      </c>
      <c r="AA1977" t="s">
        <v>29</v>
      </c>
      <c r="AB1977" t="s">
        <v>43</v>
      </c>
    </row>
    <row r="1978" spans="1:28" outlineLevel="1" x14ac:dyDescent="0.45">
      <c r="A1978">
        <v>8919219003</v>
      </c>
      <c r="B1978" s="1">
        <v>44345</v>
      </c>
      <c r="C1978" t="s">
        <v>4845</v>
      </c>
      <c r="D1978" t="s">
        <v>4846</v>
      </c>
      <c r="E1978" t="s">
        <v>107</v>
      </c>
      <c r="F1978" t="s">
        <v>5651</v>
      </c>
      <c r="G1978" t="s">
        <v>5690</v>
      </c>
      <c r="H1978" s="9">
        <v>188270.11</v>
      </c>
      <c r="J1978" t="s">
        <v>28</v>
      </c>
      <c r="K1978" t="s">
        <v>29</v>
      </c>
      <c r="L1978" t="s">
        <v>88</v>
      </c>
      <c r="M1978" t="s">
        <v>29</v>
      </c>
      <c r="N1978" t="s">
        <v>29</v>
      </c>
      <c r="O1978" t="s">
        <v>30</v>
      </c>
      <c r="P1978" t="s">
        <v>30</v>
      </c>
      <c r="Q1978" t="s">
        <v>30</v>
      </c>
      <c r="R1978" t="s">
        <v>30</v>
      </c>
      <c r="S1978" t="s">
        <v>30</v>
      </c>
      <c r="T1978" t="s">
        <v>30</v>
      </c>
      <c r="U1978" t="s">
        <v>30</v>
      </c>
      <c r="V1978" t="s">
        <v>30</v>
      </c>
      <c r="W1978" t="s">
        <v>31</v>
      </c>
      <c r="X1978" t="s">
        <v>29</v>
      </c>
      <c r="Y1978" t="s">
        <v>29</v>
      </c>
      <c r="Z1978" t="s">
        <v>29</v>
      </c>
      <c r="AA1978" t="s">
        <v>29</v>
      </c>
      <c r="AB1978" t="s">
        <v>32</v>
      </c>
    </row>
    <row r="1979" spans="1:28" outlineLevel="1" x14ac:dyDescent="0.45">
      <c r="A1979">
        <v>2496639000</v>
      </c>
      <c r="B1979" s="1">
        <v>44332</v>
      </c>
      <c r="C1979" t="s">
        <v>1201</v>
      </c>
      <c r="D1979" t="s">
        <v>1202</v>
      </c>
      <c r="E1979" t="s">
        <v>107</v>
      </c>
      <c r="F1979" t="s">
        <v>5651</v>
      </c>
      <c r="G1979" t="s">
        <v>5679</v>
      </c>
      <c r="H1979" s="9">
        <v>186417</v>
      </c>
      <c r="J1979" t="s">
        <v>28</v>
      </c>
      <c r="K1979" t="s">
        <v>29</v>
      </c>
      <c r="L1979" t="s">
        <v>88</v>
      </c>
      <c r="M1979" t="s">
        <v>29</v>
      </c>
      <c r="N1979" t="s">
        <v>29</v>
      </c>
      <c r="O1979" t="s">
        <v>29</v>
      </c>
      <c r="P1979" t="s">
        <v>30</v>
      </c>
      <c r="Q1979" t="s">
        <v>30</v>
      </c>
      <c r="R1979" t="s">
        <v>30</v>
      </c>
      <c r="S1979" t="s">
        <v>30</v>
      </c>
      <c r="T1979" t="s">
        <v>30</v>
      </c>
      <c r="U1979" t="s">
        <v>30</v>
      </c>
      <c r="V1979" t="s">
        <v>30</v>
      </c>
      <c r="W1979" t="s">
        <v>40</v>
      </c>
      <c r="X1979" t="s">
        <v>30</v>
      </c>
      <c r="Y1979" t="s">
        <v>30</v>
      </c>
      <c r="Z1979" t="s">
        <v>29</v>
      </c>
      <c r="AA1979" t="s">
        <v>29</v>
      </c>
      <c r="AB1979" t="s">
        <v>32</v>
      </c>
    </row>
    <row r="1980" spans="1:28" outlineLevel="1" x14ac:dyDescent="0.45">
      <c r="A1980">
        <v>7557428901</v>
      </c>
      <c r="B1980" s="1">
        <v>44323</v>
      </c>
      <c r="C1980" t="s">
        <v>3082</v>
      </c>
      <c r="D1980" t="s">
        <v>3083</v>
      </c>
      <c r="E1980" t="s">
        <v>107</v>
      </c>
      <c r="F1980" t="s">
        <v>5651</v>
      </c>
      <c r="G1980" t="s">
        <v>5723</v>
      </c>
      <c r="H1980" s="9">
        <v>185225.42</v>
      </c>
      <c r="I1980" t="s">
        <v>375</v>
      </c>
      <c r="J1980" t="s">
        <v>28</v>
      </c>
      <c r="K1980" t="s">
        <v>30</v>
      </c>
      <c r="L1980" t="s">
        <v>88</v>
      </c>
      <c r="M1980" t="s">
        <v>29</v>
      </c>
      <c r="N1980" t="s">
        <v>30</v>
      </c>
      <c r="O1980" t="s">
        <v>29</v>
      </c>
      <c r="P1980" t="s">
        <v>30</v>
      </c>
      <c r="Q1980" t="s">
        <v>30</v>
      </c>
      <c r="R1980" t="s">
        <v>30</v>
      </c>
      <c r="S1980" t="s">
        <v>30</v>
      </c>
      <c r="T1980" t="s">
        <v>30</v>
      </c>
      <c r="U1980" t="s">
        <v>30</v>
      </c>
      <c r="V1980" t="s">
        <v>30</v>
      </c>
      <c r="W1980" t="s">
        <v>31</v>
      </c>
      <c r="X1980" t="s">
        <v>29</v>
      </c>
      <c r="Y1980" t="s">
        <v>29</v>
      </c>
      <c r="Z1980" t="s">
        <v>29</v>
      </c>
      <c r="AA1980" t="s">
        <v>30</v>
      </c>
      <c r="AB1980" t="s">
        <v>73</v>
      </c>
    </row>
    <row r="1981" spans="1:28" outlineLevel="1" x14ac:dyDescent="0.45">
      <c r="A1981">
        <v>8029909007</v>
      </c>
      <c r="B1981" s="1">
        <v>44342</v>
      </c>
      <c r="C1981" t="s">
        <v>4153</v>
      </c>
      <c r="D1981" t="s">
        <v>4154</v>
      </c>
      <c r="E1981" t="s">
        <v>107</v>
      </c>
      <c r="F1981" t="s">
        <v>5651</v>
      </c>
      <c r="G1981" t="s">
        <v>5690</v>
      </c>
      <c r="H1981" s="9">
        <v>183829</v>
      </c>
      <c r="J1981" t="s">
        <v>28</v>
      </c>
      <c r="K1981" t="s">
        <v>29</v>
      </c>
      <c r="L1981" t="s">
        <v>88</v>
      </c>
      <c r="M1981" t="s">
        <v>29</v>
      </c>
      <c r="N1981" t="s">
        <v>29</v>
      </c>
      <c r="O1981" t="s">
        <v>30</v>
      </c>
      <c r="P1981" t="s">
        <v>29</v>
      </c>
      <c r="Q1981" t="s">
        <v>29</v>
      </c>
      <c r="R1981" t="s">
        <v>29</v>
      </c>
      <c r="S1981" t="s">
        <v>29</v>
      </c>
      <c r="T1981" t="s">
        <v>30</v>
      </c>
      <c r="U1981" t="s">
        <v>29</v>
      </c>
      <c r="V1981" t="s">
        <v>29</v>
      </c>
      <c r="W1981" t="s">
        <v>40</v>
      </c>
      <c r="X1981" t="s">
        <v>29</v>
      </c>
      <c r="Y1981" t="s">
        <v>30</v>
      </c>
      <c r="Z1981" t="s">
        <v>29</v>
      </c>
      <c r="AA1981" t="s">
        <v>29</v>
      </c>
      <c r="AB1981" t="s">
        <v>32</v>
      </c>
    </row>
    <row r="1982" spans="1:28" outlineLevel="1" x14ac:dyDescent="0.45">
      <c r="A1982">
        <v>2738099008</v>
      </c>
      <c r="B1982" s="1">
        <v>44334</v>
      </c>
      <c r="C1982" t="s">
        <v>1499</v>
      </c>
      <c r="D1982" t="s">
        <v>1500</v>
      </c>
      <c r="E1982" t="s">
        <v>107</v>
      </c>
      <c r="F1982" t="s">
        <v>5651</v>
      </c>
      <c r="G1982" t="s">
        <v>5764</v>
      </c>
      <c r="H1982" s="9">
        <v>180762</v>
      </c>
      <c r="J1982" t="s">
        <v>28</v>
      </c>
      <c r="K1982" t="s">
        <v>29</v>
      </c>
      <c r="L1982" t="s">
        <v>88</v>
      </c>
      <c r="M1982" t="s">
        <v>29</v>
      </c>
      <c r="N1982" t="s">
        <v>29</v>
      </c>
      <c r="O1982" t="s">
        <v>30</v>
      </c>
      <c r="P1982" t="s">
        <v>29</v>
      </c>
      <c r="Q1982" t="s">
        <v>29</v>
      </c>
      <c r="R1982" t="s">
        <v>29</v>
      </c>
      <c r="S1982" t="s">
        <v>30</v>
      </c>
      <c r="T1982" t="s">
        <v>30</v>
      </c>
      <c r="U1982" t="s">
        <v>29</v>
      </c>
      <c r="V1982" t="s">
        <v>30</v>
      </c>
      <c r="W1982" t="s">
        <v>31</v>
      </c>
      <c r="X1982" t="s">
        <v>29</v>
      </c>
      <c r="Y1982" t="s">
        <v>29</v>
      </c>
      <c r="Z1982" t="s">
        <v>29</v>
      </c>
      <c r="AA1982" t="s">
        <v>30</v>
      </c>
      <c r="AB1982" t="s">
        <v>73</v>
      </c>
    </row>
    <row r="1983" spans="1:28" outlineLevel="1" x14ac:dyDescent="0.45">
      <c r="A1983">
        <v>8877129001</v>
      </c>
      <c r="B1983" s="1">
        <v>44345</v>
      </c>
      <c r="C1983" t="s">
        <v>4683</v>
      </c>
      <c r="D1983" t="s">
        <v>4684</v>
      </c>
      <c r="E1983" t="s">
        <v>107</v>
      </c>
      <c r="F1983" t="s">
        <v>5651</v>
      </c>
      <c r="G1983" t="s">
        <v>5797</v>
      </c>
      <c r="H1983" s="9">
        <v>180650</v>
      </c>
      <c r="J1983" t="s">
        <v>28</v>
      </c>
      <c r="K1983" t="s">
        <v>29</v>
      </c>
      <c r="L1983" t="s">
        <v>88</v>
      </c>
      <c r="M1983" t="s">
        <v>30</v>
      </c>
      <c r="N1983" t="s">
        <v>30</v>
      </c>
      <c r="O1983" t="s">
        <v>29</v>
      </c>
      <c r="P1983" t="s">
        <v>30</v>
      </c>
      <c r="Q1983" t="s">
        <v>30</v>
      </c>
      <c r="R1983" t="s">
        <v>30</v>
      </c>
      <c r="S1983" t="s">
        <v>30</v>
      </c>
      <c r="T1983" t="s">
        <v>30</v>
      </c>
      <c r="U1983" t="s">
        <v>30</v>
      </c>
      <c r="V1983" t="s">
        <v>30</v>
      </c>
      <c r="W1983" t="s">
        <v>40</v>
      </c>
      <c r="X1983" t="s">
        <v>30</v>
      </c>
      <c r="Y1983" t="s">
        <v>29</v>
      </c>
      <c r="Z1983" t="s">
        <v>29</v>
      </c>
      <c r="AA1983" t="s">
        <v>29</v>
      </c>
      <c r="AB1983" t="s">
        <v>32</v>
      </c>
    </row>
    <row r="1984" spans="1:28" outlineLevel="1" x14ac:dyDescent="0.45">
      <c r="A1984">
        <v>7649058905</v>
      </c>
      <c r="B1984" s="1">
        <v>44323</v>
      </c>
      <c r="C1984" t="s">
        <v>3689</v>
      </c>
      <c r="D1984" t="s">
        <v>3690</v>
      </c>
      <c r="E1984" t="s">
        <v>107</v>
      </c>
      <c r="F1984" t="s">
        <v>5651</v>
      </c>
      <c r="G1984" t="s">
        <v>5690</v>
      </c>
      <c r="H1984" s="9">
        <v>166283.04999999999</v>
      </c>
      <c r="J1984" t="s">
        <v>28</v>
      </c>
      <c r="K1984" t="s">
        <v>29</v>
      </c>
      <c r="L1984" t="s">
        <v>88</v>
      </c>
      <c r="M1984" t="s">
        <v>29</v>
      </c>
      <c r="N1984" t="s">
        <v>30</v>
      </c>
      <c r="O1984" t="s">
        <v>30</v>
      </c>
      <c r="P1984" t="s">
        <v>30</v>
      </c>
      <c r="Q1984" t="s">
        <v>30</v>
      </c>
      <c r="R1984" t="s">
        <v>30</v>
      </c>
      <c r="S1984" t="s">
        <v>30</v>
      </c>
      <c r="T1984" t="s">
        <v>30</v>
      </c>
      <c r="U1984" t="s">
        <v>30</v>
      </c>
      <c r="V1984" t="s">
        <v>30</v>
      </c>
      <c r="W1984" t="s">
        <v>40</v>
      </c>
      <c r="X1984" t="s">
        <v>29</v>
      </c>
      <c r="Y1984" t="s">
        <v>29</v>
      </c>
      <c r="Z1984" t="s">
        <v>29</v>
      </c>
      <c r="AA1984" t="s">
        <v>30</v>
      </c>
      <c r="AB1984" t="s">
        <v>47</v>
      </c>
    </row>
    <row r="1985" spans="1:28" outlineLevel="1" x14ac:dyDescent="0.45">
      <c r="A1985">
        <v>7855398903</v>
      </c>
      <c r="B1985" s="1">
        <v>44324</v>
      </c>
      <c r="C1985" t="s">
        <v>3831</v>
      </c>
      <c r="D1985" t="s">
        <v>3832</v>
      </c>
      <c r="E1985" t="s">
        <v>107</v>
      </c>
      <c r="F1985" t="s">
        <v>5651</v>
      </c>
      <c r="G1985" t="s">
        <v>5723</v>
      </c>
      <c r="H1985" s="9">
        <v>165129.13</v>
      </c>
      <c r="J1985" t="s">
        <v>28</v>
      </c>
      <c r="K1985" t="s">
        <v>30</v>
      </c>
      <c r="L1985" t="s">
        <v>88</v>
      </c>
      <c r="M1985" t="s">
        <v>29</v>
      </c>
      <c r="N1985" t="s">
        <v>29</v>
      </c>
      <c r="O1985" t="s">
        <v>29</v>
      </c>
      <c r="P1985" t="s">
        <v>29</v>
      </c>
      <c r="Q1985" t="s">
        <v>29</v>
      </c>
      <c r="R1985" t="s">
        <v>30</v>
      </c>
      <c r="S1985" t="s">
        <v>29</v>
      </c>
      <c r="T1985" t="s">
        <v>29</v>
      </c>
      <c r="U1985" t="s">
        <v>29</v>
      </c>
      <c r="V1985" t="s">
        <v>29</v>
      </c>
      <c r="W1985" t="s">
        <v>31</v>
      </c>
      <c r="X1985" t="s">
        <v>29</v>
      </c>
      <c r="Y1985" t="s">
        <v>30</v>
      </c>
      <c r="Z1985" t="s">
        <v>29</v>
      </c>
      <c r="AA1985" t="s">
        <v>30</v>
      </c>
      <c r="AB1985" t="s">
        <v>32</v>
      </c>
    </row>
    <row r="1986" spans="1:28" outlineLevel="1" x14ac:dyDescent="0.45">
      <c r="A1986">
        <v>7560708903</v>
      </c>
      <c r="B1986" s="1">
        <v>44323</v>
      </c>
      <c r="C1986" t="s">
        <v>3136</v>
      </c>
      <c r="D1986" t="s">
        <v>3137</v>
      </c>
      <c r="E1986" t="s">
        <v>107</v>
      </c>
      <c r="F1986" t="s">
        <v>5651</v>
      </c>
      <c r="G1986" t="s">
        <v>5723</v>
      </c>
      <c r="H1986" s="9">
        <v>158861</v>
      </c>
      <c r="I1986" t="s">
        <v>35</v>
      </c>
      <c r="J1986" t="s">
        <v>28</v>
      </c>
      <c r="K1986" t="s">
        <v>30</v>
      </c>
      <c r="L1986" t="s">
        <v>88</v>
      </c>
      <c r="M1986" t="s">
        <v>30</v>
      </c>
      <c r="N1986" t="s">
        <v>30</v>
      </c>
      <c r="O1986" t="s">
        <v>30</v>
      </c>
      <c r="P1986" t="s">
        <v>30</v>
      </c>
      <c r="Q1986" t="s">
        <v>30</v>
      </c>
      <c r="R1986" t="s">
        <v>30</v>
      </c>
      <c r="S1986" t="s">
        <v>30</v>
      </c>
      <c r="T1986" t="s">
        <v>30</v>
      </c>
      <c r="U1986" t="s">
        <v>30</v>
      </c>
      <c r="V1986" t="s">
        <v>30</v>
      </c>
      <c r="W1986" t="s">
        <v>40</v>
      </c>
      <c r="X1986" t="s">
        <v>29</v>
      </c>
      <c r="Y1986" t="s">
        <v>30</v>
      </c>
      <c r="Z1986" t="s">
        <v>29</v>
      </c>
      <c r="AA1986" t="s">
        <v>29</v>
      </c>
      <c r="AB1986" t="s">
        <v>32</v>
      </c>
    </row>
    <row r="1987" spans="1:28" outlineLevel="1" x14ac:dyDescent="0.45">
      <c r="A1987">
        <v>2483739007</v>
      </c>
      <c r="B1987" s="1">
        <v>44332</v>
      </c>
      <c r="C1987" t="s">
        <v>1149</v>
      </c>
      <c r="D1987" t="s">
        <v>1150</v>
      </c>
      <c r="E1987" t="s">
        <v>107</v>
      </c>
      <c r="F1987" t="s">
        <v>5651</v>
      </c>
      <c r="G1987" t="s">
        <v>5657</v>
      </c>
      <c r="H1987" s="9">
        <v>158084.76</v>
      </c>
      <c r="J1987" t="s">
        <v>28</v>
      </c>
      <c r="K1987" t="s">
        <v>29</v>
      </c>
      <c r="L1987" t="s">
        <v>96</v>
      </c>
      <c r="M1987" t="s">
        <v>29</v>
      </c>
      <c r="N1987" t="s">
        <v>29</v>
      </c>
      <c r="O1987" t="s">
        <v>30</v>
      </c>
      <c r="P1987" t="s">
        <v>29</v>
      </c>
      <c r="Q1987" t="s">
        <v>30</v>
      </c>
      <c r="R1987" t="s">
        <v>30</v>
      </c>
      <c r="S1987" t="s">
        <v>29</v>
      </c>
      <c r="T1987" t="s">
        <v>30</v>
      </c>
      <c r="U1987" t="s">
        <v>30</v>
      </c>
      <c r="V1987" t="s">
        <v>30</v>
      </c>
      <c r="W1987" t="s">
        <v>31</v>
      </c>
      <c r="X1987" t="s">
        <v>29</v>
      </c>
      <c r="Y1987" t="s">
        <v>30</v>
      </c>
      <c r="Z1987" t="s">
        <v>29</v>
      </c>
      <c r="AA1987" t="s">
        <v>30</v>
      </c>
      <c r="AB1987" t="s">
        <v>32</v>
      </c>
    </row>
    <row r="1988" spans="1:28" outlineLevel="1" x14ac:dyDescent="0.45">
      <c r="A1988">
        <v>9988299003</v>
      </c>
      <c r="B1988" s="1">
        <v>44358</v>
      </c>
      <c r="C1988" t="s">
        <v>5619</v>
      </c>
      <c r="D1988" t="s">
        <v>5620</v>
      </c>
      <c r="E1988" t="s">
        <v>107</v>
      </c>
      <c r="F1988" t="s">
        <v>5651</v>
      </c>
      <c r="G1988" t="s">
        <v>5690</v>
      </c>
      <c r="H1988" s="9">
        <v>157949</v>
      </c>
      <c r="J1988" t="s">
        <v>28</v>
      </c>
      <c r="K1988" t="s">
        <v>29</v>
      </c>
      <c r="L1988" t="s">
        <v>88</v>
      </c>
      <c r="M1988" t="s">
        <v>30</v>
      </c>
      <c r="N1988" t="s">
        <v>30</v>
      </c>
      <c r="O1988" t="s">
        <v>30</v>
      </c>
      <c r="P1988" t="s">
        <v>30</v>
      </c>
      <c r="Q1988" t="s">
        <v>30</v>
      </c>
      <c r="R1988" t="s">
        <v>30</v>
      </c>
      <c r="S1988" t="s">
        <v>30</v>
      </c>
      <c r="T1988" t="s">
        <v>30</v>
      </c>
      <c r="U1988" t="s">
        <v>30</v>
      </c>
      <c r="V1988" t="s">
        <v>30</v>
      </c>
      <c r="W1988" t="s">
        <v>31</v>
      </c>
      <c r="X1988" t="s">
        <v>29</v>
      </c>
      <c r="Y1988" t="s">
        <v>29</v>
      </c>
      <c r="Z1988" t="s">
        <v>29</v>
      </c>
      <c r="AA1988" t="s">
        <v>29</v>
      </c>
      <c r="AB1988" t="s">
        <v>45</v>
      </c>
    </row>
    <row r="1989" spans="1:28" outlineLevel="1" x14ac:dyDescent="0.45">
      <c r="A1989">
        <v>7668258901</v>
      </c>
      <c r="B1989" s="1">
        <v>44323</v>
      </c>
      <c r="C1989" t="s">
        <v>3797</v>
      </c>
      <c r="D1989" t="s">
        <v>3798</v>
      </c>
      <c r="E1989" t="s">
        <v>107</v>
      </c>
      <c r="F1989" t="s">
        <v>5651</v>
      </c>
      <c r="G1989" t="s">
        <v>5797</v>
      </c>
      <c r="H1989" s="9">
        <v>157287.72</v>
      </c>
      <c r="J1989" t="s">
        <v>28</v>
      </c>
      <c r="K1989" t="s">
        <v>29</v>
      </c>
      <c r="L1989" t="s">
        <v>88</v>
      </c>
      <c r="M1989" t="s">
        <v>29</v>
      </c>
      <c r="N1989" t="s">
        <v>30</v>
      </c>
      <c r="O1989" t="s">
        <v>30</v>
      </c>
      <c r="P1989" t="s">
        <v>30</v>
      </c>
      <c r="Q1989" t="s">
        <v>30</v>
      </c>
      <c r="R1989" t="s">
        <v>30</v>
      </c>
      <c r="S1989" t="s">
        <v>30</v>
      </c>
      <c r="T1989" t="s">
        <v>30</v>
      </c>
      <c r="U1989" t="s">
        <v>30</v>
      </c>
      <c r="V1989" t="s">
        <v>30</v>
      </c>
      <c r="W1989" t="s">
        <v>31</v>
      </c>
      <c r="X1989" t="s">
        <v>30</v>
      </c>
      <c r="Y1989" t="s">
        <v>30</v>
      </c>
      <c r="Z1989" t="s">
        <v>29</v>
      </c>
      <c r="AA1989" t="s">
        <v>29</v>
      </c>
      <c r="AB1989" t="s">
        <v>43</v>
      </c>
    </row>
    <row r="1990" spans="1:28" outlineLevel="1" x14ac:dyDescent="0.45">
      <c r="A1990">
        <v>2374019004</v>
      </c>
      <c r="B1990" s="1">
        <v>44331</v>
      </c>
      <c r="C1990" t="s">
        <v>1053</v>
      </c>
      <c r="D1990" t="s">
        <v>1054</v>
      </c>
      <c r="E1990" t="s">
        <v>107</v>
      </c>
      <c r="F1990" t="s">
        <v>5651</v>
      </c>
      <c r="G1990" t="s">
        <v>5656</v>
      </c>
      <c r="H1990" s="9">
        <v>157254</v>
      </c>
      <c r="J1990" t="s">
        <v>28</v>
      </c>
      <c r="K1990" t="s">
        <v>29</v>
      </c>
      <c r="L1990" t="s">
        <v>88</v>
      </c>
      <c r="M1990" t="s">
        <v>30</v>
      </c>
      <c r="N1990" t="s">
        <v>29</v>
      </c>
      <c r="O1990" t="s">
        <v>30</v>
      </c>
      <c r="P1990" t="s">
        <v>30</v>
      </c>
      <c r="Q1990" t="s">
        <v>30</v>
      </c>
      <c r="R1990" t="s">
        <v>30</v>
      </c>
      <c r="S1990" t="s">
        <v>30</v>
      </c>
      <c r="T1990" t="s">
        <v>30</v>
      </c>
      <c r="U1990" t="s">
        <v>30</v>
      </c>
      <c r="V1990" t="s">
        <v>30</v>
      </c>
      <c r="W1990" t="s">
        <v>31</v>
      </c>
      <c r="X1990" t="s">
        <v>29</v>
      </c>
      <c r="Y1990" t="s">
        <v>29</v>
      </c>
      <c r="Z1990" t="s">
        <v>29</v>
      </c>
      <c r="AA1990" t="s">
        <v>30</v>
      </c>
      <c r="AB1990" t="s">
        <v>32</v>
      </c>
    </row>
    <row r="1991" spans="1:28" outlineLevel="1" x14ac:dyDescent="0.45">
      <c r="A1991">
        <v>8897119006</v>
      </c>
      <c r="B1991" s="1">
        <v>44345</v>
      </c>
      <c r="C1991" t="s">
        <v>4758</v>
      </c>
      <c r="D1991" t="s">
        <v>4759</v>
      </c>
      <c r="E1991" t="s">
        <v>107</v>
      </c>
      <c r="F1991" t="s">
        <v>5651</v>
      </c>
      <c r="G1991" t="s">
        <v>5679</v>
      </c>
      <c r="H1991" s="9">
        <v>153970</v>
      </c>
      <c r="J1991" t="s">
        <v>28</v>
      </c>
      <c r="K1991" t="s">
        <v>30</v>
      </c>
      <c r="L1991" t="s">
        <v>88</v>
      </c>
      <c r="M1991" t="s">
        <v>29</v>
      </c>
      <c r="N1991" t="s">
        <v>29</v>
      </c>
      <c r="O1991" t="s">
        <v>29</v>
      </c>
      <c r="P1991" t="s">
        <v>30</v>
      </c>
      <c r="Q1991" t="s">
        <v>29</v>
      </c>
      <c r="R1991" t="s">
        <v>30</v>
      </c>
      <c r="S1991" t="s">
        <v>30</v>
      </c>
      <c r="T1991" t="s">
        <v>29</v>
      </c>
      <c r="U1991" t="s">
        <v>30</v>
      </c>
      <c r="V1991" t="s">
        <v>29</v>
      </c>
      <c r="W1991" t="s">
        <v>40</v>
      </c>
      <c r="X1991" t="s">
        <v>30</v>
      </c>
      <c r="Y1991" t="s">
        <v>29</v>
      </c>
      <c r="Z1991" t="s">
        <v>29</v>
      </c>
      <c r="AA1991" t="s">
        <v>29</v>
      </c>
      <c r="AB1991" t="s">
        <v>62</v>
      </c>
    </row>
    <row r="1992" spans="1:28" outlineLevel="1" x14ac:dyDescent="0.45">
      <c r="A1992">
        <v>1039969103</v>
      </c>
      <c r="B1992" s="1">
        <v>44364</v>
      </c>
      <c r="C1992" t="s">
        <v>108</v>
      </c>
      <c r="D1992" t="s">
        <v>109</v>
      </c>
      <c r="E1992" t="s">
        <v>107</v>
      </c>
      <c r="F1992" t="s">
        <v>5651</v>
      </c>
      <c r="G1992" t="s">
        <v>5657</v>
      </c>
      <c r="H1992" s="9">
        <v>152723.04</v>
      </c>
      <c r="J1992" t="s">
        <v>28</v>
      </c>
      <c r="K1992" t="s">
        <v>29</v>
      </c>
      <c r="L1992" t="s">
        <v>96</v>
      </c>
      <c r="M1992" t="s">
        <v>30</v>
      </c>
      <c r="N1992" t="s">
        <v>29</v>
      </c>
      <c r="O1992" t="s">
        <v>29</v>
      </c>
      <c r="P1992" t="s">
        <v>30</v>
      </c>
      <c r="Q1992" t="s">
        <v>30</v>
      </c>
      <c r="R1992" t="s">
        <v>30</v>
      </c>
      <c r="S1992" t="s">
        <v>30</v>
      </c>
      <c r="T1992" t="s">
        <v>30</v>
      </c>
      <c r="U1992" t="s">
        <v>30</v>
      </c>
      <c r="V1992" t="s">
        <v>30</v>
      </c>
      <c r="W1992" t="s">
        <v>40</v>
      </c>
      <c r="X1992" t="s">
        <v>29</v>
      </c>
      <c r="Y1992" t="s">
        <v>29</v>
      </c>
      <c r="Z1992" t="s">
        <v>29</v>
      </c>
      <c r="AA1992" t="s">
        <v>29</v>
      </c>
      <c r="AB1992" t="s">
        <v>43</v>
      </c>
    </row>
    <row r="1993" spans="1:28" outlineLevel="1" x14ac:dyDescent="0.45">
      <c r="A1993">
        <v>2365279010</v>
      </c>
      <c r="B1993" s="1">
        <v>44331</v>
      </c>
      <c r="C1993" t="s">
        <v>999</v>
      </c>
      <c r="D1993" t="s">
        <v>1000</v>
      </c>
      <c r="E1993" t="s">
        <v>107</v>
      </c>
      <c r="F1993" t="s">
        <v>5651</v>
      </c>
      <c r="G1993" t="s">
        <v>5753</v>
      </c>
      <c r="H1993" s="9">
        <v>151965</v>
      </c>
      <c r="J1993" t="s">
        <v>28</v>
      </c>
      <c r="K1993" t="s">
        <v>30</v>
      </c>
      <c r="L1993" t="s">
        <v>88</v>
      </c>
      <c r="M1993" t="s">
        <v>30</v>
      </c>
      <c r="N1993" t="s">
        <v>30</v>
      </c>
      <c r="O1993" t="s">
        <v>29</v>
      </c>
      <c r="P1993" t="s">
        <v>30</v>
      </c>
      <c r="Q1993" t="s">
        <v>30</v>
      </c>
      <c r="R1993" t="s">
        <v>30</v>
      </c>
      <c r="S1993" t="s">
        <v>30</v>
      </c>
      <c r="T1993" t="s">
        <v>30</v>
      </c>
      <c r="U1993" t="s">
        <v>30</v>
      </c>
      <c r="V1993" t="s">
        <v>30</v>
      </c>
      <c r="W1993" t="s">
        <v>33</v>
      </c>
      <c r="X1993" t="s">
        <v>30</v>
      </c>
      <c r="Y1993" t="s">
        <v>29</v>
      </c>
      <c r="Z1993" t="s">
        <v>29</v>
      </c>
      <c r="AA1993" t="s">
        <v>30</v>
      </c>
      <c r="AB1993" t="s">
        <v>32</v>
      </c>
    </row>
    <row r="1994" spans="1:28" outlineLevel="1" x14ac:dyDescent="0.45">
      <c r="A1994">
        <v>2333019008</v>
      </c>
      <c r="B1994" s="1">
        <v>44331</v>
      </c>
      <c r="C1994" t="s">
        <v>859</v>
      </c>
      <c r="D1994" t="s">
        <v>860</v>
      </c>
      <c r="E1994" t="s">
        <v>107</v>
      </c>
      <c r="F1994" t="s">
        <v>5651</v>
      </c>
      <c r="G1994" t="s">
        <v>5723</v>
      </c>
      <c r="H1994" s="9">
        <v>150990.69</v>
      </c>
      <c r="J1994" t="s">
        <v>28</v>
      </c>
      <c r="K1994" t="s">
        <v>30</v>
      </c>
      <c r="L1994" t="s">
        <v>88</v>
      </c>
      <c r="M1994" t="s">
        <v>30</v>
      </c>
      <c r="N1994" t="s">
        <v>30</v>
      </c>
      <c r="O1994" t="s">
        <v>29</v>
      </c>
      <c r="P1994" t="s">
        <v>30</v>
      </c>
      <c r="Q1994" t="s">
        <v>30</v>
      </c>
      <c r="R1994" t="s">
        <v>30</v>
      </c>
      <c r="S1994" t="s">
        <v>30</v>
      </c>
      <c r="T1994" t="s">
        <v>30</v>
      </c>
      <c r="U1994" t="s">
        <v>30</v>
      </c>
      <c r="V1994" t="s">
        <v>30</v>
      </c>
      <c r="W1994" t="s">
        <v>31</v>
      </c>
      <c r="X1994" t="s">
        <v>29</v>
      </c>
      <c r="Y1994" t="s">
        <v>30</v>
      </c>
      <c r="Z1994" t="s">
        <v>29</v>
      </c>
      <c r="AA1994" t="s">
        <v>29</v>
      </c>
      <c r="AB1994" t="s">
        <v>32</v>
      </c>
    </row>
    <row r="1995" spans="1:28" outlineLevel="1" x14ac:dyDescent="0.45">
      <c r="A1995">
        <v>7551378909</v>
      </c>
      <c r="B1995" s="1">
        <v>44323</v>
      </c>
      <c r="C1995" t="s">
        <v>3019</v>
      </c>
      <c r="D1995" t="s">
        <v>3020</v>
      </c>
      <c r="E1995" t="s">
        <v>107</v>
      </c>
      <c r="F1995" t="s">
        <v>5651</v>
      </c>
      <c r="G1995" t="s">
        <v>5657</v>
      </c>
      <c r="H1995" s="9">
        <v>144163.92000000001</v>
      </c>
      <c r="J1995" t="s">
        <v>28</v>
      </c>
      <c r="K1995" t="s">
        <v>29</v>
      </c>
      <c r="L1995" t="s">
        <v>96</v>
      </c>
      <c r="M1995" t="s">
        <v>29</v>
      </c>
      <c r="N1995" t="s">
        <v>30</v>
      </c>
      <c r="O1995" t="s">
        <v>29</v>
      </c>
      <c r="P1995" t="s">
        <v>30</v>
      </c>
      <c r="Q1995" t="s">
        <v>30</v>
      </c>
      <c r="R1995" t="s">
        <v>30</v>
      </c>
      <c r="S1995" t="s">
        <v>30</v>
      </c>
      <c r="T1995" t="s">
        <v>30</v>
      </c>
      <c r="U1995" t="s">
        <v>29</v>
      </c>
      <c r="V1995" t="s">
        <v>30</v>
      </c>
      <c r="W1995" t="s">
        <v>40</v>
      </c>
      <c r="X1995" t="s">
        <v>29</v>
      </c>
      <c r="Y1995" t="s">
        <v>30</v>
      </c>
      <c r="Z1995" t="s">
        <v>29</v>
      </c>
      <c r="AA1995" t="s">
        <v>30</v>
      </c>
      <c r="AB1995" t="s">
        <v>32</v>
      </c>
    </row>
    <row r="1996" spans="1:28" outlineLevel="1" x14ac:dyDescent="0.45">
      <c r="A1996">
        <v>2366279001</v>
      </c>
      <c r="B1996" s="1">
        <v>44331</v>
      </c>
      <c r="C1996" t="s">
        <v>1007</v>
      </c>
      <c r="D1996" t="s">
        <v>1008</v>
      </c>
      <c r="E1996" t="s">
        <v>107</v>
      </c>
      <c r="F1996" t="s">
        <v>5651</v>
      </c>
      <c r="G1996" t="s">
        <v>5753</v>
      </c>
      <c r="H1996" s="9">
        <v>143981</v>
      </c>
      <c r="J1996" t="s">
        <v>28</v>
      </c>
      <c r="K1996" t="s">
        <v>29</v>
      </c>
      <c r="L1996" t="s">
        <v>88</v>
      </c>
      <c r="M1996" t="s">
        <v>29</v>
      </c>
      <c r="N1996" t="s">
        <v>30</v>
      </c>
      <c r="O1996" t="s">
        <v>29</v>
      </c>
      <c r="P1996" t="s">
        <v>30</v>
      </c>
      <c r="Q1996" t="s">
        <v>30</v>
      </c>
      <c r="R1996" t="s">
        <v>30</v>
      </c>
      <c r="S1996" t="s">
        <v>30</v>
      </c>
      <c r="T1996" t="s">
        <v>30</v>
      </c>
      <c r="U1996" t="s">
        <v>30</v>
      </c>
      <c r="V1996" t="s">
        <v>30</v>
      </c>
      <c r="W1996" t="s">
        <v>40</v>
      </c>
      <c r="X1996" t="s">
        <v>30</v>
      </c>
      <c r="Y1996" t="s">
        <v>29</v>
      </c>
      <c r="Z1996" t="s">
        <v>29</v>
      </c>
      <c r="AA1996" t="s">
        <v>30</v>
      </c>
      <c r="AB1996" t="s">
        <v>32</v>
      </c>
    </row>
    <row r="1997" spans="1:28" outlineLevel="1" x14ac:dyDescent="0.45">
      <c r="A1997">
        <v>9988609000</v>
      </c>
      <c r="B1997" s="1">
        <v>44358</v>
      </c>
      <c r="C1997" t="s">
        <v>5621</v>
      </c>
      <c r="D1997" t="s">
        <v>998</v>
      </c>
      <c r="E1997" t="s">
        <v>107</v>
      </c>
      <c r="F1997" t="s">
        <v>5651</v>
      </c>
      <c r="G1997" t="s">
        <v>5656</v>
      </c>
      <c r="H1997" s="9">
        <v>143149</v>
      </c>
      <c r="J1997" t="s">
        <v>28</v>
      </c>
      <c r="K1997" t="s">
        <v>30</v>
      </c>
      <c r="L1997" t="s">
        <v>88</v>
      </c>
      <c r="M1997" t="s">
        <v>29</v>
      </c>
      <c r="N1997" t="s">
        <v>30</v>
      </c>
      <c r="O1997" t="s">
        <v>29</v>
      </c>
      <c r="P1997" t="s">
        <v>30</v>
      </c>
      <c r="Q1997" t="s">
        <v>30</v>
      </c>
      <c r="R1997" t="s">
        <v>30</v>
      </c>
      <c r="S1997" t="s">
        <v>30</v>
      </c>
      <c r="T1997" t="s">
        <v>30</v>
      </c>
      <c r="U1997" t="s">
        <v>30</v>
      </c>
      <c r="V1997" t="s">
        <v>30</v>
      </c>
      <c r="W1997" t="s">
        <v>31</v>
      </c>
      <c r="X1997" t="s">
        <v>29</v>
      </c>
      <c r="Y1997" t="s">
        <v>29</v>
      </c>
      <c r="Z1997" t="s">
        <v>29</v>
      </c>
      <c r="AA1997" t="s">
        <v>29</v>
      </c>
      <c r="AB1997" t="s">
        <v>32</v>
      </c>
    </row>
    <row r="1998" spans="1:28" outlineLevel="1" x14ac:dyDescent="0.45">
      <c r="A1998">
        <v>2503589008</v>
      </c>
      <c r="B1998" s="1">
        <v>44332</v>
      </c>
      <c r="C1998" t="s">
        <v>1234</v>
      </c>
      <c r="D1998" t="s">
        <v>1235</v>
      </c>
      <c r="E1998" t="s">
        <v>107</v>
      </c>
      <c r="F1998" t="s">
        <v>5651</v>
      </c>
      <c r="G1998" t="s">
        <v>5690</v>
      </c>
      <c r="H1998" s="9">
        <v>142608</v>
      </c>
      <c r="I1998" t="s">
        <v>216</v>
      </c>
      <c r="J1998" t="s">
        <v>28</v>
      </c>
      <c r="K1998" t="s">
        <v>29</v>
      </c>
      <c r="L1998" t="s">
        <v>88</v>
      </c>
      <c r="M1998" t="s">
        <v>29</v>
      </c>
      <c r="N1998" t="s">
        <v>29</v>
      </c>
      <c r="O1998" t="s">
        <v>29</v>
      </c>
      <c r="P1998" t="s">
        <v>29</v>
      </c>
      <c r="Q1998" t="s">
        <v>29</v>
      </c>
      <c r="R1998" t="s">
        <v>30</v>
      </c>
      <c r="S1998" t="s">
        <v>30</v>
      </c>
      <c r="T1998" t="s">
        <v>30</v>
      </c>
      <c r="U1998" t="s">
        <v>29</v>
      </c>
      <c r="V1998" t="s">
        <v>29</v>
      </c>
      <c r="W1998" t="s">
        <v>40</v>
      </c>
      <c r="X1998" t="s">
        <v>29</v>
      </c>
      <c r="Y1998" t="s">
        <v>30</v>
      </c>
      <c r="Z1998" t="s">
        <v>29</v>
      </c>
      <c r="AA1998" t="s">
        <v>29</v>
      </c>
      <c r="AB1998" t="s">
        <v>32</v>
      </c>
    </row>
    <row r="1999" spans="1:28" outlineLevel="1" x14ac:dyDescent="0.45">
      <c r="A1999">
        <v>1048419104</v>
      </c>
      <c r="B1999" s="1">
        <v>44364</v>
      </c>
      <c r="C1999" t="s">
        <v>211</v>
      </c>
      <c r="D1999" t="s">
        <v>212</v>
      </c>
      <c r="E1999" t="s">
        <v>107</v>
      </c>
      <c r="F1999" t="s">
        <v>5651</v>
      </c>
      <c r="G1999" t="s">
        <v>5673</v>
      </c>
      <c r="H1999" s="9">
        <v>142361.15</v>
      </c>
      <c r="I1999" t="s">
        <v>213</v>
      </c>
      <c r="J1999" t="s">
        <v>28</v>
      </c>
      <c r="K1999" t="s">
        <v>29</v>
      </c>
      <c r="L1999" t="s">
        <v>88</v>
      </c>
      <c r="M1999" t="s">
        <v>29</v>
      </c>
      <c r="N1999" t="s">
        <v>30</v>
      </c>
      <c r="O1999" t="s">
        <v>29</v>
      </c>
      <c r="P1999" t="s">
        <v>30</v>
      </c>
      <c r="Q1999" t="s">
        <v>30</v>
      </c>
      <c r="R1999" t="s">
        <v>30</v>
      </c>
      <c r="S1999" t="s">
        <v>29</v>
      </c>
      <c r="T1999" t="s">
        <v>30</v>
      </c>
      <c r="U1999" t="s">
        <v>30</v>
      </c>
      <c r="V1999" t="s">
        <v>30</v>
      </c>
      <c r="W1999" t="s">
        <v>33</v>
      </c>
      <c r="X1999" t="s">
        <v>29</v>
      </c>
      <c r="Y1999" t="s">
        <v>29</v>
      </c>
      <c r="Z1999" t="s">
        <v>29</v>
      </c>
      <c r="AA1999" t="s">
        <v>29</v>
      </c>
      <c r="AB1999" t="s">
        <v>32</v>
      </c>
    </row>
    <row r="2000" spans="1:28" outlineLevel="1" x14ac:dyDescent="0.45">
      <c r="A2000">
        <v>7515328908</v>
      </c>
      <c r="B2000" s="1">
        <v>44323</v>
      </c>
      <c r="C2000" t="s">
        <v>2602</v>
      </c>
      <c r="D2000" t="s">
        <v>2603</v>
      </c>
      <c r="E2000" t="s">
        <v>107</v>
      </c>
      <c r="F2000" t="s">
        <v>5651</v>
      </c>
      <c r="G2000" t="s">
        <v>5679</v>
      </c>
      <c r="H2000" s="9">
        <v>141723</v>
      </c>
      <c r="J2000" t="s">
        <v>28</v>
      </c>
      <c r="K2000" t="s">
        <v>29</v>
      </c>
      <c r="L2000" t="s">
        <v>88</v>
      </c>
      <c r="M2000" t="s">
        <v>29</v>
      </c>
      <c r="N2000" t="s">
        <v>30</v>
      </c>
      <c r="O2000" t="s">
        <v>29</v>
      </c>
      <c r="P2000" t="s">
        <v>30</v>
      </c>
      <c r="Q2000" t="s">
        <v>29</v>
      </c>
      <c r="R2000" t="s">
        <v>30</v>
      </c>
      <c r="S2000" t="s">
        <v>30</v>
      </c>
      <c r="T2000" t="s">
        <v>30</v>
      </c>
      <c r="U2000" t="s">
        <v>30</v>
      </c>
      <c r="V2000" t="s">
        <v>30</v>
      </c>
      <c r="W2000" t="s">
        <v>31</v>
      </c>
      <c r="X2000" t="s">
        <v>30</v>
      </c>
      <c r="Y2000" t="s">
        <v>30</v>
      </c>
      <c r="Z2000" t="s">
        <v>29</v>
      </c>
      <c r="AA2000" t="s">
        <v>29</v>
      </c>
      <c r="AB2000" t="s">
        <v>32</v>
      </c>
    </row>
    <row r="2001" spans="1:28" outlineLevel="1" x14ac:dyDescent="0.45">
      <c r="A2001">
        <v>8863279010</v>
      </c>
      <c r="B2001" s="1">
        <v>44345</v>
      </c>
      <c r="C2001" t="s">
        <v>4581</v>
      </c>
      <c r="D2001" t="s">
        <v>4582</v>
      </c>
      <c r="E2001" t="s">
        <v>107</v>
      </c>
      <c r="F2001" t="s">
        <v>5651</v>
      </c>
      <c r="G2001" t="s">
        <v>5673</v>
      </c>
      <c r="H2001" s="9">
        <v>140587</v>
      </c>
      <c r="J2001" t="s">
        <v>28</v>
      </c>
      <c r="K2001" t="s">
        <v>29</v>
      </c>
      <c r="L2001" t="s">
        <v>88</v>
      </c>
      <c r="M2001" t="s">
        <v>29</v>
      </c>
      <c r="N2001" t="s">
        <v>30</v>
      </c>
      <c r="O2001" t="s">
        <v>30</v>
      </c>
      <c r="P2001" t="s">
        <v>29</v>
      </c>
      <c r="Q2001" t="s">
        <v>30</v>
      </c>
      <c r="R2001" t="s">
        <v>30</v>
      </c>
      <c r="S2001" t="s">
        <v>30</v>
      </c>
      <c r="T2001" t="s">
        <v>30</v>
      </c>
      <c r="U2001" t="s">
        <v>30</v>
      </c>
      <c r="V2001" t="s">
        <v>30</v>
      </c>
      <c r="W2001" t="s">
        <v>31</v>
      </c>
      <c r="X2001" t="s">
        <v>29</v>
      </c>
      <c r="Y2001" t="s">
        <v>29</v>
      </c>
      <c r="Z2001" t="s">
        <v>29</v>
      </c>
      <c r="AA2001" t="s">
        <v>29</v>
      </c>
      <c r="AB2001" t="s">
        <v>32</v>
      </c>
    </row>
    <row r="2002" spans="1:28" outlineLevel="1" x14ac:dyDescent="0.45">
      <c r="A2002">
        <v>7582088908</v>
      </c>
      <c r="B2002" s="1">
        <v>44323</v>
      </c>
      <c r="C2002" t="s">
        <v>3306</v>
      </c>
      <c r="D2002" t="s">
        <v>3307</v>
      </c>
      <c r="E2002" t="s">
        <v>107</v>
      </c>
      <c r="F2002" t="s">
        <v>5651</v>
      </c>
      <c r="G2002" t="s">
        <v>5879</v>
      </c>
      <c r="H2002" s="9">
        <v>138695</v>
      </c>
      <c r="J2002" t="s">
        <v>28</v>
      </c>
      <c r="K2002" t="s">
        <v>29</v>
      </c>
      <c r="L2002" t="s">
        <v>88</v>
      </c>
      <c r="M2002" t="s">
        <v>30</v>
      </c>
      <c r="N2002" t="s">
        <v>30</v>
      </c>
      <c r="O2002" t="s">
        <v>30</v>
      </c>
      <c r="P2002" t="s">
        <v>30</v>
      </c>
      <c r="Q2002" t="s">
        <v>30</v>
      </c>
      <c r="R2002" t="s">
        <v>30</v>
      </c>
      <c r="S2002" t="s">
        <v>30</v>
      </c>
      <c r="T2002" t="s">
        <v>29</v>
      </c>
      <c r="U2002" t="s">
        <v>30</v>
      </c>
      <c r="V2002" t="s">
        <v>29</v>
      </c>
      <c r="W2002" t="s">
        <v>40</v>
      </c>
      <c r="X2002" t="s">
        <v>29</v>
      </c>
      <c r="Y2002" t="s">
        <v>30</v>
      </c>
      <c r="Z2002" t="s">
        <v>29</v>
      </c>
      <c r="AA2002" t="s">
        <v>29</v>
      </c>
      <c r="AB2002" t="s">
        <v>32</v>
      </c>
    </row>
    <row r="2003" spans="1:28" outlineLevel="1" x14ac:dyDescent="0.45">
      <c r="A2003">
        <v>8829089008</v>
      </c>
      <c r="B2003" s="1">
        <v>44345</v>
      </c>
      <c r="C2003" t="s">
        <v>4383</v>
      </c>
      <c r="D2003" t="s">
        <v>4384</v>
      </c>
      <c r="E2003" t="s">
        <v>107</v>
      </c>
      <c r="F2003" t="s">
        <v>5651</v>
      </c>
      <c r="G2003" t="s">
        <v>5895</v>
      </c>
      <c r="H2003" s="9">
        <v>137920</v>
      </c>
      <c r="J2003" t="s">
        <v>28</v>
      </c>
      <c r="K2003" t="s">
        <v>29</v>
      </c>
      <c r="L2003" t="s">
        <v>88</v>
      </c>
      <c r="M2003" t="s">
        <v>30</v>
      </c>
      <c r="N2003" t="s">
        <v>29</v>
      </c>
      <c r="O2003" t="s">
        <v>29</v>
      </c>
      <c r="P2003" t="s">
        <v>30</v>
      </c>
      <c r="Q2003" t="s">
        <v>30</v>
      </c>
      <c r="R2003" t="s">
        <v>30</v>
      </c>
      <c r="S2003" t="s">
        <v>30</v>
      </c>
      <c r="T2003" t="s">
        <v>30</v>
      </c>
      <c r="U2003" t="s">
        <v>30</v>
      </c>
      <c r="V2003" t="s">
        <v>30</v>
      </c>
      <c r="W2003" t="s">
        <v>31</v>
      </c>
      <c r="X2003" t="s">
        <v>29</v>
      </c>
      <c r="Y2003" t="s">
        <v>29</v>
      </c>
      <c r="Z2003" t="s">
        <v>29</v>
      </c>
      <c r="AA2003" t="s">
        <v>29</v>
      </c>
      <c r="AB2003" t="s">
        <v>43</v>
      </c>
    </row>
    <row r="2004" spans="1:28" outlineLevel="1" x14ac:dyDescent="0.45">
      <c r="A2004">
        <v>8971179001</v>
      </c>
      <c r="B2004" s="1">
        <v>44345</v>
      </c>
      <c r="C2004" t="s">
        <v>5086</v>
      </c>
      <c r="D2004" t="s">
        <v>5087</v>
      </c>
      <c r="E2004" t="s">
        <v>107</v>
      </c>
      <c r="F2004" t="s">
        <v>5651</v>
      </c>
      <c r="G2004" t="s">
        <v>5690</v>
      </c>
      <c r="H2004" s="9">
        <v>137196</v>
      </c>
      <c r="J2004" t="s">
        <v>28</v>
      </c>
      <c r="K2004" t="s">
        <v>29</v>
      </c>
      <c r="L2004" t="s">
        <v>88</v>
      </c>
      <c r="M2004" t="s">
        <v>29</v>
      </c>
      <c r="N2004" t="s">
        <v>29</v>
      </c>
      <c r="O2004" t="s">
        <v>29</v>
      </c>
      <c r="P2004" t="s">
        <v>29</v>
      </c>
      <c r="Q2004" t="s">
        <v>29</v>
      </c>
      <c r="R2004" t="s">
        <v>30</v>
      </c>
      <c r="S2004" t="s">
        <v>30</v>
      </c>
      <c r="T2004" t="s">
        <v>30</v>
      </c>
      <c r="U2004" t="s">
        <v>29</v>
      </c>
      <c r="V2004" t="s">
        <v>30</v>
      </c>
      <c r="W2004" t="s">
        <v>31</v>
      </c>
      <c r="X2004" t="s">
        <v>29</v>
      </c>
      <c r="Y2004" t="s">
        <v>29</v>
      </c>
      <c r="Z2004" t="s">
        <v>29</v>
      </c>
      <c r="AA2004" t="s">
        <v>29</v>
      </c>
      <c r="AB2004" t="s">
        <v>32</v>
      </c>
    </row>
    <row r="2005" spans="1:28" outlineLevel="1" x14ac:dyDescent="0.45">
      <c r="A2005">
        <v>7903238907</v>
      </c>
      <c r="B2005" s="1">
        <v>44327</v>
      </c>
      <c r="C2005" t="s">
        <v>4025</v>
      </c>
      <c r="D2005" t="s">
        <v>4026</v>
      </c>
      <c r="E2005" t="s">
        <v>107</v>
      </c>
      <c r="F2005" t="s">
        <v>5651</v>
      </c>
      <c r="G2005" t="s">
        <v>5895</v>
      </c>
      <c r="H2005" s="9">
        <v>136897</v>
      </c>
      <c r="J2005" t="s">
        <v>28</v>
      </c>
      <c r="K2005" t="s">
        <v>29</v>
      </c>
      <c r="L2005" t="s">
        <v>88</v>
      </c>
      <c r="M2005" t="s">
        <v>29</v>
      </c>
      <c r="N2005" t="s">
        <v>29</v>
      </c>
      <c r="O2005" t="s">
        <v>30</v>
      </c>
      <c r="P2005" t="s">
        <v>30</v>
      </c>
      <c r="Q2005" t="s">
        <v>30</v>
      </c>
      <c r="R2005" t="s">
        <v>30</v>
      </c>
      <c r="S2005" t="s">
        <v>30</v>
      </c>
      <c r="T2005" t="s">
        <v>30</v>
      </c>
      <c r="U2005" t="s">
        <v>30</v>
      </c>
      <c r="V2005" t="s">
        <v>30</v>
      </c>
      <c r="W2005" t="s">
        <v>31</v>
      </c>
      <c r="X2005" t="s">
        <v>29</v>
      </c>
      <c r="Y2005" t="s">
        <v>30</v>
      </c>
      <c r="Z2005" t="s">
        <v>29</v>
      </c>
      <c r="AA2005" t="s">
        <v>30</v>
      </c>
      <c r="AB2005" t="s">
        <v>32</v>
      </c>
    </row>
    <row r="2006" spans="1:28" outlineLevel="1" x14ac:dyDescent="0.45">
      <c r="A2006">
        <v>9930529008</v>
      </c>
      <c r="B2006" s="1">
        <v>44351</v>
      </c>
      <c r="C2006" t="s">
        <v>5506</v>
      </c>
      <c r="D2006" t="s">
        <v>5507</v>
      </c>
      <c r="E2006" t="s">
        <v>107</v>
      </c>
      <c r="F2006" t="s">
        <v>5651</v>
      </c>
      <c r="G2006" t="s">
        <v>5879</v>
      </c>
      <c r="H2006" s="9">
        <v>136847</v>
      </c>
      <c r="J2006" t="s">
        <v>28</v>
      </c>
      <c r="K2006" t="s">
        <v>29</v>
      </c>
      <c r="L2006" t="s">
        <v>88</v>
      </c>
      <c r="M2006" t="s">
        <v>29</v>
      </c>
      <c r="N2006" t="s">
        <v>30</v>
      </c>
      <c r="O2006" t="s">
        <v>29</v>
      </c>
      <c r="P2006" t="s">
        <v>30</v>
      </c>
      <c r="Q2006" t="s">
        <v>30</v>
      </c>
      <c r="R2006" t="s">
        <v>30</v>
      </c>
      <c r="S2006" t="s">
        <v>30</v>
      </c>
      <c r="T2006" t="s">
        <v>30</v>
      </c>
      <c r="U2006" t="s">
        <v>30</v>
      </c>
      <c r="V2006" t="s">
        <v>30</v>
      </c>
      <c r="W2006" t="s">
        <v>40</v>
      </c>
      <c r="X2006" t="s">
        <v>29</v>
      </c>
      <c r="Y2006" t="s">
        <v>29</v>
      </c>
      <c r="Z2006" t="s">
        <v>29</v>
      </c>
      <c r="AA2006" t="s">
        <v>29</v>
      </c>
      <c r="AB2006" t="s">
        <v>32</v>
      </c>
    </row>
    <row r="2007" spans="1:28" outlineLevel="1" x14ac:dyDescent="0.45">
      <c r="A2007">
        <v>8031539002</v>
      </c>
      <c r="B2007" s="1">
        <v>44342</v>
      </c>
      <c r="C2007" t="s">
        <v>4164</v>
      </c>
      <c r="D2007" t="s">
        <v>4165</v>
      </c>
      <c r="E2007" t="s">
        <v>107</v>
      </c>
      <c r="F2007" t="s">
        <v>5651</v>
      </c>
      <c r="G2007" t="s">
        <v>5656</v>
      </c>
      <c r="H2007" s="9">
        <v>135543</v>
      </c>
      <c r="J2007" t="s">
        <v>28</v>
      </c>
      <c r="K2007" t="s">
        <v>29</v>
      </c>
      <c r="L2007" t="s">
        <v>88</v>
      </c>
      <c r="M2007" t="s">
        <v>30</v>
      </c>
      <c r="N2007" t="s">
        <v>30</v>
      </c>
      <c r="O2007" t="s">
        <v>30</v>
      </c>
      <c r="P2007" t="s">
        <v>30</v>
      </c>
      <c r="Q2007" t="s">
        <v>30</v>
      </c>
      <c r="R2007" t="s">
        <v>30</v>
      </c>
      <c r="S2007" t="s">
        <v>30</v>
      </c>
      <c r="T2007" t="s">
        <v>30</v>
      </c>
      <c r="U2007" t="s">
        <v>30</v>
      </c>
      <c r="V2007" t="s">
        <v>30</v>
      </c>
      <c r="W2007" t="s">
        <v>40</v>
      </c>
      <c r="X2007" t="s">
        <v>29</v>
      </c>
      <c r="Y2007" t="s">
        <v>30</v>
      </c>
      <c r="Z2007" t="s">
        <v>29</v>
      </c>
      <c r="AA2007" t="s">
        <v>29</v>
      </c>
      <c r="AB2007" t="s">
        <v>32</v>
      </c>
    </row>
    <row r="2008" spans="1:28" outlineLevel="1" x14ac:dyDescent="0.45">
      <c r="A2008">
        <v>9878219000</v>
      </c>
      <c r="B2008" s="1">
        <v>44351</v>
      </c>
      <c r="C2008" t="s">
        <v>5227</v>
      </c>
      <c r="D2008" t="s">
        <v>5228</v>
      </c>
      <c r="E2008" t="s">
        <v>107</v>
      </c>
      <c r="F2008" t="s">
        <v>5651</v>
      </c>
      <c r="G2008" t="s">
        <v>5723</v>
      </c>
      <c r="H2008" s="9">
        <v>132040</v>
      </c>
      <c r="J2008" t="s">
        <v>28</v>
      </c>
      <c r="K2008" t="s">
        <v>30</v>
      </c>
      <c r="L2008" t="s">
        <v>88</v>
      </c>
      <c r="M2008" t="s">
        <v>29</v>
      </c>
      <c r="N2008" t="s">
        <v>29</v>
      </c>
      <c r="O2008" t="s">
        <v>29</v>
      </c>
      <c r="P2008" t="s">
        <v>30</v>
      </c>
      <c r="Q2008" t="s">
        <v>30</v>
      </c>
      <c r="R2008" t="s">
        <v>30</v>
      </c>
      <c r="S2008" t="s">
        <v>30</v>
      </c>
      <c r="T2008" t="s">
        <v>30</v>
      </c>
      <c r="U2008" t="s">
        <v>30</v>
      </c>
      <c r="V2008" t="s">
        <v>30</v>
      </c>
      <c r="W2008" t="s">
        <v>31</v>
      </c>
      <c r="X2008" t="s">
        <v>29</v>
      </c>
      <c r="Y2008" t="s">
        <v>29</v>
      </c>
      <c r="Z2008" t="s">
        <v>29</v>
      </c>
      <c r="AA2008" t="s">
        <v>29</v>
      </c>
      <c r="AB2008" t="s">
        <v>32</v>
      </c>
    </row>
    <row r="2009" spans="1:28" outlineLevel="1" x14ac:dyDescent="0.45">
      <c r="A2009">
        <v>1098529002</v>
      </c>
      <c r="B2009" s="1">
        <v>44329</v>
      </c>
      <c r="C2009" t="s">
        <v>405</v>
      </c>
      <c r="D2009" t="s">
        <v>406</v>
      </c>
      <c r="E2009" t="s">
        <v>107</v>
      </c>
      <c r="F2009" t="s">
        <v>5651</v>
      </c>
      <c r="G2009" t="s">
        <v>5679</v>
      </c>
      <c r="H2009" s="9">
        <v>131911.5</v>
      </c>
      <c r="I2009" t="s">
        <v>103</v>
      </c>
      <c r="J2009" t="s">
        <v>28</v>
      </c>
      <c r="K2009" t="s">
        <v>29</v>
      </c>
      <c r="L2009" t="s">
        <v>88</v>
      </c>
      <c r="M2009" t="s">
        <v>29</v>
      </c>
      <c r="N2009" t="s">
        <v>29</v>
      </c>
      <c r="O2009" t="s">
        <v>30</v>
      </c>
      <c r="P2009" t="s">
        <v>29</v>
      </c>
      <c r="Q2009" t="s">
        <v>29</v>
      </c>
      <c r="R2009" t="s">
        <v>30</v>
      </c>
      <c r="S2009" t="s">
        <v>30</v>
      </c>
      <c r="T2009" t="s">
        <v>30</v>
      </c>
      <c r="U2009" t="s">
        <v>29</v>
      </c>
      <c r="V2009" t="s">
        <v>30</v>
      </c>
      <c r="W2009" t="s">
        <v>31</v>
      </c>
      <c r="X2009" t="s">
        <v>30</v>
      </c>
      <c r="Y2009" t="s">
        <v>30</v>
      </c>
      <c r="Z2009" t="s">
        <v>29</v>
      </c>
      <c r="AA2009" t="s">
        <v>29</v>
      </c>
      <c r="AB2009" t="s">
        <v>32</v>
      </c>
    </row>
    <row r="2010" spans="1:28" outlineLevel="1" x14ac:dyDescent="0.45">
      <c r="A2010">
        <v>7626728902</v>
      </c>
      <c r="B2010" s="1">
        <v>44323</v>
      </c>
      <c r="C2010" t="s">
        <v>3551</v>
      </c>
      <c r="D2010" t="s">
        <v>3552</v>
      </c>
      <c r="E2010" t="s">
        <v>107</v>
      </c>
      <c r="F2010" t="s">
        <v>5651</v>
      </c>
      <c r="G2010" t="s">
        <v>5690</v>
      </c>
      <c r="H2010" s="9">
        <v>131383.01999999999</v>
      </c>
      <c r="J2010" t="s">
        <v>28</v>
      </c>
      <c r="K2010" t="s">
        <v>29</v>
      </c>
      <c r="L2010" t="s">
        <v>88</v>
      </c>
      <c r="M2010" t="s">
        <v>29</v>
      </c>
      <c r="N2010" t="s">
        <v>30</v>
      </c>
      <c r="O2010" t="s">
        <v>29</v>
      </c>
      <c r="P2010" t="s">
        <v>30</v>
      </c>
      <c r="Q2010" t="s">
        <v>30</v>
      </c>
      <c r="R2010" t="s">
        <v>30</v>
      </c>
      <c r="S2010" t="s">
        <v>30</v>
      </c>
      <c r="T2010" t="s">
        <v>30</v>
      </c>
      <c r="U2010" t="s">
        <v>30</v>
      </c>
      <c r="V2010" t="s">
        <v>30</v>
      </c>
      <c r="W2010" t="s">
        <v>31</v>
      </c>
      <c r="X2010" t="s">
        <v>29</v>
      </c>
      <c r="Y2010" t="s">
        <v>30</v>
      </c>
      <c r="Z2010" t="s">
        <v>29</v>
      </c>
      <c r="AA2010" t="s">
        <v>30</v>
      </c>
      <c r="AB2010" t="s">
        <v>32</v>
      </c>
    </row>
    <row r="2011" spans="1:28" outlineLevel="1" x14ac:dyDescent="0.45">
      <c r="A2011">
        <v>8952699009</v>
      </c>
      <c r="B2011" s="1">
        <v>44345</v>
      </c>
      <c r="C2011" t="s">
        <v>4987</v>
      </c>
      <c r="D2011" t="s">
        <v>4988</v>
      </c>
      <c r="E2011" t="s">
        <v>107</v>
      </c>
      <c r="F2011" t="s">
        <v>5651</v>
      </c>
      <c r="G2011" t="s">
        <v>5879</v>
      </c>
      <c r="H2011" s="9">
        <v>128042</v>
      </c>
      <c r="J2011" t="s">
        <v>28</v>
      </c>
      <c r="K2011" t="s">
        <v>29</v>
      </c>
      <c r="L2011" t="s">
        <v>88</v>
      </c>
      <c r="M2011" t="s">
        <v>29</v>
      </c>
      <c r="N2011" t="s">
        <v>30</v>
      </c>
      <c r="O2011" t="s">
        <v>30</v>
      </c>
      <c r="P2011" t="s">
        <v>30</v>
      </c>
      <c r="Q2011" t="s">
        <v>30</v>
      </c>
      <c r="R2011" t="s">
        <v>30</v>
      </c>
      <c r="S2011" t="s">
        <v>30</v>
      </c>
      <c r="T2011" t="s">
        <v>30</v>
      </c>
      <c r="U2011" t="s">
        <v>30</v>
      </c>
      <c r="V2011" t="s">
        <v>30</v>
      </c>
      <c r="W2011" t="s">
        <v>40</v>
      </c>
      <c r="X2011" t="s">
        <v>29</v>
      </c>
      <c r="Y2011" t="s">
        <v>29</v>
      </c>
      <c r="Z2011" t="s">
        <v>29</v>
      </c>
      <c r="AA2011" t="s">
        <v>29</v>
      </c>
      <c r="AB2011" t="s">
        <v>32</v>
      </c>
    </row>
    <row r="2012" spans="1:28" outlineLevel="1" x14ac:dyDescent="0.45">
      <c r="A2012">
        <v>2493509001</v>
      </c>
      <c r="B2012" s="1">
        <v>44332</v>
      </c>
      <c r="C2012" t="s">
        <v>1190</v>
      </c>
      <c r="D2012" t="s">
        <v>1191</v>
      </c>
      <c r="E2012" t="s">
        <v>107</v>
      </c>
      <c r="F2012" t="s">
        <v>5651</v>
      </c>
      <c r="G2012" t="s">
        <v>5690</v>
      </c>
      <c r="H2012" s="9">
        <v>126798</v>
      </c>
      <c r="I2012" t="s">
        <v>867</v>
      </c>
      <c r="J2012" t="s">
        <v>28</v>
      </c>
      <c r="K2012" t="s">
        <v>29</v>
      </c>
      <c r="L2012" t="s">
        <v>88</v>
      </c>
      <c r="M2012" t="s">
        <v>29</v>
      </c>
      <c r="N2012" t="s">
        <v>29</v>
      </c>
      <c r="O2012" t="s">
        <v>29</v>
      </c>
      <c r="P2012" t="s">
        <v>30</v>
      </c>
      <c r="Q2012" t="s">
        <v>30</v>
      </c>
      <c r="R2012" t="s">
        <v>30</v>
      </c>
      <c r="S2012" t="s">
        <v>30</v>
      </c>
      <c r="T2012" t="s">
        <v>30</v>
      </c>
      <c r="U2012" t="s">
        <v>30</v>
      </c>
      <c r="V2012" t="s">
        <v>30</v>
      </c>
      <c r="W2012" t="s">
        <v>31</v>
      </c>
      <c r="X2012" t="s">
        <v>29</v>
      </c>
      <c r="Y2012" t="s">
        <v>29</v>
      </c>
      <c r="Z2012" t="s">
        <v>29</v>
      </c>
      <c r="AA2012" t="s">
        <v>30</v>
      </c>
      <c r="AB2012" t="s">
        <v>100</v>
      </c>
    </row>
    <row r="2013" spans="1:28" outlineLevel="1" x14ac:dyDescent="0.45">
      <c r="A2013">
        <v>8922379006</v>
      </c>
      <c r="B2013" s="1">
        <v>44345</v>
      </c>
      <c r="C2013" t="s">
        <v>4853</v>
      </c>
      <c r="D2013" t="s">
        <v>4854</v>
      </c>
      <c r="E2013" t="s">
        <v>107</v>
      </c>
      <c r="F2013" t="s">
        <v>5651</v>
      </c>
      <c r="G2013" t="s">
        <v>5679</v>
      </c>
      <c r="H2013" s="9">
        <v>118826.11</v>
      </c>
      <c r="J2013" t="s">
        <v>28</v>
      </c>
      <c r="K2013" t="s">
        <v>29</v>
      </c>
      <c r="L2013" t="s">
        <v>88</v>
      </c>
      <c r="M2013" t="s">
        <v>29</v>
      </c>
      <c r="N2013" t="s">
        <v>29</v>
      </c>
      <c r="O2013" t="s">
        <v>29</v>
      </c>
      <c r="P2013" t="s">
        <v>30</v>
      </c>
      <c r="Q2013" t="s">
        <v>29</v>
      </c>
      <c r="R2013" t="s">
        <v>30</v>
      </c>
      <c r="S2013" t="s">
        <v>29</v>
      </c>
      <c r="T2013" t="s">
        <v>30</v>
      </c>
      <c r="U2013" t="s">
        <v>30</v>
      </c>
      <c r="V2013" t="s">
        <v>30</v>
      </c>
      <c r="W2013" t="s">
        <v>40</v>
      </c>
      <c r="X2013" t="s">
        <v>30</v>
      </c>
      <c r="Y2013" t="s">
        <v>29</v>
      </c>
      <c r="Z2013" t="s">
        <v>29</v>
      </c>
      <c r="AA2013" t="s">
        <v>29</v>
      </c>
      <c r="AB2013" t="s">
        <v>32</v>
      </c>
    </row>
    <row r="2014" spans="1:28" outlineLevel="1" x14ac:dyDescent="0.45">
      <c r="A2014">
        <v>7873428903</v>
      </c>
      <c r="B2014" s="1">
        <v>44327</v>
      </c>
      <c r="C2014" t="s">
        <v>3869</v>
      </c>
      <c r="D2014" t="s">
        <v>3870</v>
      </c>
      <c r="E2014" t="s">
        <v>107</v>
      </c>
      <c r="F2014" t="s">
        <v>5651</v>
      </c>
      <c r="G2014" t="s">
        <v>5656</v>
      </c>
      <c r="H2014" s="9">
        <v>116766</v>
      </c>
      <c r="I2014" t="s">
        <v>103</v>
      </c>
      <c r="J2014" t="s">
        <v>28</v>
      </c>
      <c r="K2014" t="s">
        <v>29</v>
      </c>
      <c r="L2014" t="s">
        <v>88</v>
      </c>
      <c r="M2014" t="s">
        <v>29</v>
      </c>
      <c r="N2014" t="s">
        <v>29</v>
      </c>
      <c r="O2014" t="s">
        <v>29</v>
      </c>
      <c r="P2014" t="s">
        <v>30</v>
      </c>
      <c r="Q2014" t="s">
        <v>30</v>
      </c>
      <c r="R2014" t="s">
        <v>30</v>
      </c>
      <c r="S2014" t="s">
        <v>30</v>
      </c>
      <c r="T2014" t="s">
        <v>30</v>
      </c>
      <c r="U2014" t="s">
        <v>29</v>
      </c>
      <c r="V2014" t="s">
        <v>30</v>
      </c>
      <c r="W2014" t="s">
        <v>40</v>
      </c>
      <c r="X2014" t="s">
        <v>29</v>
      </c>
      <c r="Y2014" t="s">
        <v>29</v>
      </c>
      <c r="Z2014" t="s">
        <v>29</v>
      </c>
      <c r="AA2014" t="s">
        <v>30</v>
      </c>
      <c r="AB2014" t="s">
        <v>617</v>
      </c>
    </row>
    <row r="2015" spans="1:28" outlineLevel="1" x14ac:dyDescent="0.45">
      <c r="A2015">
        <v>7571048901</v>
      </c>
      <c r="B2015" s="1">
        <v>44323</v>
      </c>
      <c r="C2015" t="s">
        <v>3245</v>
      </c>
      <c r="D2015" t="s">
        <v>3246</v>
      </c>
      <c r="E2015" t="s">
        <v>107</v>
      </c>
      <c r="F2015" t="s">
        <v>5651</v>
      </c>
      <c r="G2015" t="s">
        <v>5656</v>
      </c>
      <c r="H2015" s="9">
        <v>114990.96</v>
      </c>
      <c r="J2015" t="s">
        <v>28</v>
      </c>
      <c r="K2015" t="s">
        <v>30</v>
      </c>
      <c r="L2015" t="s">
        <v>88</v>
      </c>
      <c r="M2015" t="s">
        <v>29</v>
      </c>
      <c r="N2015" t="s">
        <v>30</v>
      </c>
      <c r="O2015" t="s">
        <v>30</v>
      </c>
      <c r="P2015" t="s">
        <v>30</v>
      </c>
      <c r="Q2015" t="s">
        <v>30</v>
      </c>
      <c r="R2015" t="s">
        <v>30</v>
      </c>
      <c r="S2015" t="s">
        <v>30</v>
      </c>
      <c r="T2015" t="s">
        <v>30</v>
      </c>
      <c r="U2015" t="s">
        <v>30</v>
      </c>
      <c r="V2015" t="s">
        <v>30</v>
      </c>
      <c r="W2015" t="s">
        <v>31</v>
      </c>
      <c r="X2015" t="s">
        <v>29</v>
      </c>
      <c r="Y2015" t="s">
        <v>30</v>
      </c>
      <c r="Z2015" t="s">
        <v>29</v>
      </c>
      <c r="AA2015" t="s">
        <v>30</v>
      </c>
      <c r="AB2015" t="s">
        <v>38</v>
      </c>
    </row>
    <row r="2016" spans="1:28" outlineLevel="1" x14ac:dyDescent="0.45">
      <c r="A2016">
        <v>6601899009</v>
      </c>
      <c r="B2016" s="1">
        <v>44338</v>
      </c>
      <c r="C2016" t="s">
        <v>2399</v>
      </c>
      <c r="D2016" t="s">
        <v>2400</v>
      </c>
      <c r="E2016" t="s">
        <v>107</v>
      </c>
      <c r="F2016" t="s">
        <v>5651</v>
      </c>
      <c r="G2016" t="s">
        <v>5656</v>
      </c>
      <c r="H2016" s="9">
        <v>113348.55</v>
      </c>
      <c r="J2016" t="s">
        <v>28</v>
      </c>
      <c r="K2016" t="s">
        <v>30</v>
      </c>
      <c r="L2016" t="s">
        <v>88</v>
      </c>
      <c r="M2016" t="s">
        <v>29</v>
      </c>
      <c r="N2016" t="s">
        <v>30</v>
      </c>
      <c r="O2016" t="s">
        <v>30</v>
      </c>
      <c r="P2016" t="s">
        <v>30</v>
      </c>
      <c r="Q2016" t="s">
        <v>30</v>
      </c>
      <c r="R2016" t="s">
        <v>30</v>
      </c>
      <c r="S2016" t="s">
        <v>29</v>
      </c>
      <c r="T2016" t="s">
        <v>30</v>
      </c>
      <c r="U2016" t="s">
        <v>30</v>
      </c>
      <c r="V2016" t="s">
        <v>30</v>
      </c>
      <c r="W2016" t="s">
        <v>31</v>
      </c>
      <c r="X2016" t="s">
        <v>29</v>
      </c>
      <c r="Y2016" t="s">
        <v>30</v>
      </c>
      <c r="Z2016" t="s">
        <v>29</v>
      </c>
      <c r="AA2016" t="s">
        <v>30</v>
      </c>
      <c r="AB2016" t="s">
        <v>39</v>
      </c>
    </row>
    <row r="2017" spans="1:28" outlineLevel="1" x14ac:dyDescent="0.45">
      <c r="A2017">
        <v>8841189006</v>
      </c>
      <c r="B2017" s="1">
        <v>44345</v>
      </c>
      <c r="C2017" t="s">
        <v>4447</v>
      </c>
      <c r="D2017" t="s">
        <v>4448</v>
      </c>
      <c r="E2017" t="s">
        <v>107</v>
      </c>
      <c r="F2017" t="s">
        <v>5651</v>
      </c>
      <c r="G2017" t="s">
        <v>5764</v>
      </c>
      <c r="H2017" s="9">
        <v>110154</v>
      </c>
      <c r="J2017" t="s">
        <v>28</v>
      </c>
      <c r="K2017" t="s">
        <v>29</v>
      </c>
      <c r="L2017" t="s">
        <v>88</v>
      </c>
      <c r="M2017" t="s">
        <v>29</v>
      </c>
      <c r="N2017" t="s">
        <v>29</v>
      </c>
      <c r="O2017" t="s">
        <v>29</v>
      </c>
      <c r="P2017" t="s">
        <v>29</v>
      </c>
      <c r="Q2017" t="s">
        <v>29</v>
      </c>
      <c r="R2017" t="s">
        <v>29</v>
      </c>
      <c r="S2017" t="s">
        <v>30</v>
      </c>
      <c r="T2017" t="s">
        <v>30</v>
      </c>
      <c r="U2017" t="s">
        <v>29</v>
      </c>
      <c r="V2017" t="s">
        <v>30</v>
      </c>
      <c r="W2017" t="s">
        <v>31</v>
      </c>
      <c r="X2017" t="s">
        <v>29</v>
      </c>
      <c r="Y2017" t="s">
        <v>29</v>
      </c>
      <c r="Z2017" t="s">
        <v>29</v>
      </c>
      <c r="AA2017" t="s">
        <v>29</v>
      </c>
      <c r="AB2017" t="s">
        <v>32</v>
      </c>
    </row>
    <row r="2018" spans="1:28" outlineLevel="1" x14ac:dyDescent="0.45">
      <c r="A2018">
        <v>6612569010</v>
      </c>
      <c r="B2018" s="1">
        <v>44338</v>
      </c>
      <c r="C2018" t="s">
        <v>2447</v>
      </c>
      <c r="D2018" t="s">
        <v>2448</v>
      </c>
      <c r="E2018" t="s">
        <v>107</v>
      </c>
      <c r="F2018" t="s">
        <v>5651</v>
      </c>
      <c r="G2018" t="s">
        <v>5753</v>
      </c>
      <c r="H2018" s="9">
        <v>109396</v>
      </c>
      <c r="J2018" t="s">
        <v>28</v>
      </c>
      <c r="K2018" t="s">
        <v>30</v>
      </c>
      <c r="L2018" t="s">
        <v>88</v>
      </c>
      <c r="M2018" t="s">
        <v>29</v>
      </c>
      <c r="N2018" t="s">
        <v>29</v>
      </c>
      <c r="O2018" t="s">
        <v>29</v>
      </c>
      <c r="P2018" t="s">
        <v>30</v>
      </c>
      <c r="Q2018" t="s">
        <v>30</v>
      </c>
      <c r="R2018" t="s">
        <v>30</v>
      </c>
      <c r="S2018" t="s">
        <v>30</v>
      </c>
      <c r="T2018" t="s">
        <v>30</v>
      </c>
      <c r="U2018" t="s">
        <v>30</v>
      </c>
      <c r="V2018" t="s">
        <v>30</v>
      </c>
      <c r="W2018" t="s">
        <v>40</v>
      </c>
      <c r="X2018" t="s">
        <v>30</v>
      </c>
      <c r="Y2018" t="s">
        <v>30</v>
      </c>
      <c r="Z2018" t="s">
        <v>29</v>
      </c>
      <c r="AA2018" t="s">
        <v>29</v>
      </c>
      <c r="AB2018" t="s">
        <v>32</v>
      </c>
    </row>
    <row r="2019" spans="1:28" outlineLevel="1" x14ac:dyDescent="0.45">
      <c r="A2019">
        <v>8832659003</v>
      </c>
      <c r="B2019" s="1">
        <v>44345</v>
      </c>
      <c r="C2019" t="s">
        <v>4401</v>
      </c>
      <c r="D2019" t="s">
        <v>4402</v>
      </c>
      <c r="E2019" t="s">
        <v>107</v>
      </c>
      <c r="F2019" t="s">
        <v>5651</v>
      </c>
      <c r="G2019" t="s">
        <v>5723</v>
      </c>
      <c r="H2019" s="9">
        <v>103174.3</v>
      </c>
      <c r="J2019" t="s">
        <v>28</v>
      </c>
      <c r="K2019" t="s">
        <v>30</v>
      </c>
      <c r="L2019" t="s">
        <v>88</v>
      </c>
      <c r="M2019" t="s">
        <v>29</v>
      </c>
      <c r="N2019" t="s">
        <v>30</v>
      </c>
      <c r="O2019" t="s">
        <v>30</v>
      </c>
      <c r="P2019" t="s">
        <v>30</v>
      </c>
      <c r="Q2019" t="s">
        <v>30</v>
      </c>
      <c r="R2019" t="s">
        <v>30</v>
      </c>
      <c r="S2019" t="s">
        <v>30</v>
      </c>
      <c r="T2019" t="s">
        <v>30</v>
      </c>
      <c r="U2019" t="s">
        <v>30</v>
      </c>
      <c r="V2019" t="s">
        <v>30</v>
      </c>
      <c r="W2019" t="s">
        <v>31</v>
      </c>
      <c r="X2019" t="s">
        <v>29</v>
      </c>
      <c r="Y2019" t="s">
        <v>29</v>
      </c>
      <c r="Z2019" t="s">
        <v>29</v>
      </c>
      <c r="AA2019" t="s">
        <v>29</v>
      </c>
      <c r="AB2019" t="s">
        <v>32</v>
      </c>
    </row>
    <row r="2020" spans="1:28" outlineLevel="1" x14ac:dyDescent="0.45">
      <c r="A2020">
        <v>7898158901</v>
      </c>
      <c r="B2020" s="1">
        <v>44327</v>
      </c>
      <c r="C2020" t="s">
        <v>3991</v>
      </c>
      <c r="D2020" t="s">
        <v>3992</v>
      </c>
      <c r="E2020" t="s">
        <v>107</v>
      </c>
      <c r="F2020" t="s">
        <v>5651</v>
      </c>
      <c r="G2020" t="s">
        <v>5924</v>
      </c>
      <c r="H2020" s="9">
        <v>101127.75</v>
      </c>
      <c r="J2020" t="s">
        <v>28</v>
      </c>
      <c r="K2020" t="s">
        <v>29</v>
      </c>
      <c r="L2020" t="s">
        <v>88</v>
      </c>
      <c r="M2020" t="s">
        <v>30</v>
      </c>
      <c r="N2020" t="s">
        <v>30</v>
      </c>
      <c r="O2020" t="s">
        <v>29</v>
      </c>
      <c r="P2020" t="s">
        <v>30</v>
      </c>
      <c r="Q2020" t="s">
        <v>30</v>
      </c>
      <c r="R2020" t="s">
        <v>30</v>
      </c>
      <c r="S2020" t="s">
        <v>30</v>
      </c>
      <c r="T2020" t="s">
        <v>30</v>
      </c>
      <c r="U2020" t="s">
        <v>30</v>
      </c>
      <c r="V2020" t="s">
        <v>30</v>
      </c>
      <c r="W2020" t="s">
        <v>40</v>
      </c>
      <c r="X2020" t="s">
        <v>29</v>
      </c>
      <c r="Y2020" t="s">
        <v>30</v>
      </c>
      <c r="Z2020" t="s">
        <v>29</v>
      </c>
      <c r="AA2020" t="s">
        <v>29</v>
      </c>
      <c r="AB2020" t="s">
        <v>32</v>
      </c>
    </row>
    <row r="2021" spans="1:28" outlineLevel="1" x14ac:dyDescent="0.45">
      <c r="A2021">
        <v>8863219003</v>
      </c>
      <c r="B2021" s="1">
        <v>44345</v>
      </c>
      <c r="C2021" t="s">
        <v>4579</v>
      </c>
      <c r="D2021" t="s">
        <v>4580</v>
      </c>
      <c r="E2021" t="s">
        <v>107</v>
      </c>
      <c r="F2021" t="s">
        <v>5651</v>
      </c>
      <c r="G2021" t="s">
        <v>5723</v>
      </c>
      <c r="H2021" s="9">
        <v>100360.2</v>
      </c>
      <c r="J2021" t="s">
        <v>28</v>
      </c>
      <c r="K2021" t="s">
        <v>30</v>
      </c>
      <c r="L2021" t="s">
        <v>88</v>
      </c>
      <c r="M2021" t="s">
        <v>29</v>
      </c>
      <c r="N2021" t="s">
        <v>29</v>
      </c>
      <c r="O2021" t="s">
        <v>29</v>
      </c>
      <c r="P2021" t="s">
        <v>30</v>
      </c>
      <c r="Q2021" t="s">
        <v>30</v>
      </c>
      <c r="R2021" t="s">
        <v>30</v>
      </c>
      <c r="S2021" t="s">
        <v>30</v>
      </c>
      <c r="T2021" t="s">
        <v>30</v>
      </c>
      <c r="U2021" t="s">
        <v>29</v>
      </c>
      <c r="V2021" t="s">
        <v>30</v>
      </c>
      <c r="W2021" t="s">
        <v>31</v>
      </c>
      <c r="X2021" t="s">
        <v>29</v>
      </c>
      <c r="Y2021" t="s">
        <v>29</v>
      </c>
      <c r="Z2021" t="s">
        <v>29</v>
      </c>
      <c r="AA2021" t="s">
        <v>29</v>
      </c>
      <c r="AB2021" t="s">
        <v>32</v>
      </c>
    </row>
    <row r="2022" spans="1:28" outlineLevel="1" x14ac:dyDescent="0.45">
      <c r="A2022">
        <v>7546039010</v>
      </c>
      <c r="B2022" s="1">
        <v>44341</v>
      </c>
      <c r="C2022" t="s">
        <v>2957</v>
      </c>
      <c r="D2022" t="s">
        <v>2958</v>
      </c>
      <c r="E2022" t="s">
        <v>107</v>
      </c>
      <c r="F2022" t="s">
        <v>5651</v>
      </c>
      <c r="G2022" t="s">
        <v>5753</v>
      </c>
      <c r="H2022" s="9">
        <v>100038</v>
      </c>
      <c r="J2022" t="s">
        <v>28</v>
      </c>
      <c r="K2022" t="s">
        <v>30</v>
      </c>
      <c r="L2022" t="s">
        <v>88</v>
      </c>
      <c r="M2022" t="s">
        <v>30</v>
      </c>
      <c r="N2022" t="s">
        <v>30</v>
      </c>
      <c r="O2022" t="s">
        <v>30</v>
      </c>
      <c r="P2022" t="s">
        <v>30</v>
      </c>
      <c r="Q2022" t="s">
        <v>30</v>
      </c>
      <c r="R2022" t="s">
        <v>30</v>
      </c>
      <c r="S2022" t="s">
        <v>30</v>
      </c>
      <c r="T2022" t="s">
        <v>30</v>
      </c>
      <c r="U2022" t="s">
        <v>30</v>
      </c>
      <c r="V2022" t="s">
        <v>30</v>
      </c>
      <c r="W2022" t="s">
        <v>40</v>
      </c>
      <c r="X2022" t="s">
        <v>30</v>
      </c>
      <c r="Y2022" t="s">
        <v>30</v>
      </c>
      <c r="Z2022" t="s">
        <v>29</v>
      </c>
      <c r="AA2022" t="s">
        <v>29</v>
      </c>
      <c r="AB2022" t="s">
        <v>32</v>
      </c>
    </row>
    <row r="2023" spans="1:28" outlineLevel="1" x14ac:dyDescent="0.45">
      <c r="A2023">
        <v>2234769004</v>
      </c>
      <c r="B2023" s="1">
        <v>44330</v>
      </c>
      <c r="C2023" t="s">
        <v>725</v>
      </c>
      <c r="D2023" t="s">
        <v>726</v>
      </c>
      <c r="E2023" t="s">
        <v>107</v>
      </c>
      <c r="F2023" t="s">
        <v>5651</v>
      </c>
      <c r="G2023" t="s">
        <v>5657</v>
      </c>
      <c r="H2023" s="9">
        <v>95864</v>
      </c>
      <c r="J2023" t="s">
        <v>28</v>
      </c>
      <c r="K2023" t="s">
        <v>29</v>
      </c>
      <c r="L2023" t="s">
        <v>96</v>
      </c>
      <c r="M2023" t="s">
        <v>29</v>
      </c>
      <c r="N2023" t="s">
        <v>29</v>
      </c>
      <c r="O2023" t="s">
        <v>29</v>
      </c>
      <c r="P2023" t="s">
        <v>30</v>
      </c>
      <c r="Q2023" t="s">
        <v>29</v>
      </c>
      <c r="R2023" t="s">
        <v>30</v>
      </c>
      <c r="S2023" t="s">
        <v>30</v>
      </c>
      <c r="T2023" t="s">
        <v>30</v>
      </c>
      <c r="U2023" t="s">
        <v>29</v>
      </c>
      <c r="V2023" t="s">
        <v>30</v>
      </c>
      <c r="W2023" t="s">
        <v>40</v>
      </c>
      <c r="X2023" t="s">
        <v>29</v>
      </c>
      <c r="Y2023" t="s">
        <v>30</v>
      </c>
      <c r="Z2023" t="s">
        <v>29</v>
      </c>
      <c r="AA2023" t="s">
        <v>29</v>
      </c>
      <c r="AB2023" t="s">
        <v>32</v>
      </c>
    </row>
    <row r="2024" spans="1:28" outlineLevel="1" x14ac:dyDescent="0.45">
      <c r="A2024">
        <v>7668648900</v>
      </c>
      <c r="B2024" s="1">
        <v>44323</v>
      </c>
      <c r="C2024" t="s">
        <v>3801</v>
      </c>
      <c r="D2024" t="s">
        <v>3802</v>
      </c>
      <c r="E2024" t="s">
        <v>107</v>
      </c>
      <c r="F2024" t="s">
        <v>5651</v>
      </c>
      <c r="G2024" t="s">
        <v>5879</v>
      </c>
      <c r="H2024" s="9">
        <v>93096</v>
      </c>
      <c r="J2024" t="s">
        <v>28</v>
      </c>
      <c r="K2024" t="s">
        <v>29</v>
      </c>
      <c r="L2024" t="s">
        <v>88</v>
      </c>
      <c r="M2024" t="s">
        <v>30</v>
      </c>
      <c r="N2024" t="s">
        <v>30</v>
      </c>
      <c r="O2024" t="s">
        <v>30</v>
      </c>
      <c r="P2024" t="s">
        <v>30</v>
      </c>
      <c r="Q2024" t="s">
        <v>30</v>
      </c>
      <c r="R2024" t="s">
        <v>30</v>
      </c>
      <c r="S2024" t="s">
        <v>30</v>
      </c>
      <c r="T2024" t="s">
        <v>30</v>
      </c>
      <c r="U2024" t="s">
        <v>30</v>
      </c>
      <c r="V2024" t="s">
        <v>30</v>
      </c>
      <c r="W2024" t="s">
        <v>33</v>
      </c>
      <c r="X2024" t="s">
        <v>29</v>
      </c>
      <c r="Y2024" t="s">
        <v>30</v>
      </c>
      <c r="Z2024" t="s">
        <v>29</v>
      </c>
      <c r="AA2024" t="s">
        <v>29</v>
      </c>
      <c r="AB2024" t="s">
        <v>69</v>
      </c>
    </row>
    <row r="2025" spans="1:28" outlineLevel="1" x14ac:dyDescent="0.45">
      <c r="A2025">
        <v>7628658909</v>
      </c>
      <c r="B2025" s="1">
        <v>44323</v>
      </c>
      <c r="C2025" t="s">
        <v>3561</v>
      </c>
      <c r="D2025" t="s">
        <v>3562</v>
      </c>
      <c r="E2025" t="s">
        <v>107</v>
      </c>
      <c r="F2025" t="s">
        <v>5651</v>
      </c>
      <c r="G2025" t="s">
        <v>5656</v>
      </c>
      <c r="H2025" s="9">
        <v>91725.28</v>
      </c>
      <c r="J2025" t="s">
        <v>28</v>
      </c>
      <c r="K2025" t="s">
        <v>30</v>
      </c>
      <c r="L2025" t="s">
        <v>88</v>
      </c>
      <c r="M2025" t="s">
        <v>29</v>
      </c>
      <c r="N2025" t="s">
        <v>29</v>
      </c>
      <c r="O2025" t="s">
        <v>29</v>
      </c>
      <c r="P2025" t="s">
        <v>29</v>
      </c>
      <c r="Q2025" t="s">
        <v>29</v>
      </c>
      <c r="R2025" t="s">
        <v>29</v>
      </c>
      <c r="S2025" t="s">
        <v>30</v>
      </c>
      <c r="T2025" t="s">
        <v>30</v>
      </c>
      <c r="U2025" t="s">
        <v>29</v>
      </c>
      <c r="V2025" t="s">
        <v>30</v>
      </c>
      <c r="W2025" t="s">
        <v>40</v>
      </c>
      <c r="X2025" t="s">
        <v>29</v>
      </c>
      <c r="Y2025" t="s">
        <v>29</v>
      </c>
      <c r="Z2025" t="s">
        <v>29</v>
      </c>
      <c r="AA2025" t="s">
        <v>30</v>
      </c>
      <c r="AB2025" t="s">
        <v>32</v>
      </c>
    </row>
    <row r="2026" spans="1:28" outlineLevel="1" x14ac:dyDescent="0.45">
      <c r="A2026">
        <v>7552888900</v>
      </c>
      <c r="B2026" s="1">
        <v>44323</v>
      </c>
      <c r="C2026" t="s">
        <v>3036</v>
      </c>
      <c r="D2026" t="s">
        <v>3037</v>
      </c>
      <c r="E2026" t="s">
        <v>107</v>
      </c>
      <c r="F2026" t="s">
        <v>5651</v>
      </c>
      <c r="G2026" t="s">
        <v>5679</v>
      </c>
      <c r="H2026" s="9">
        <v>91586</v>
      </c>
      <c r="I2026" t="s">
        <v>35</v>
      </c>
      <c r="J2026" t="s">
        <v>28</v>
      </c>
      <c r="K2026" t="s">
        <v>30</v>
      </c>
      <c r="L2026" t="s">
        <v>88</v>
      </c>
      <c r="M2026" t="s">
        <v>29</v>
      </c>
      <c r="N2026" t="s">
        <v>30</v>
      </c>
      <c r="O2026" t="s">
        <v>29</v>
      </c>
      <c r="P2026" t="s">
        <v>30</v>
      </c>
      <c r="Q2026" t="s">
        <v>30</v>
      </c>
      <c r="R2026" t="s">
        <v>30</v>
      </c>
      <c r="S2026" t="s">
        <v>30</v>
      </c>
      <c r="T2026" t="s">
        <v>30</v>
      </c>
      <c r="U2026" t="s">
        <v>30</v>
      </c>
      <c r="V2026" t="s">
        <v>30</v>
      </c>
      <c r="W2026" t="s">
        <v>31</v>
      </c>
      <c r="X2026" t="s">
        <v>30</v>
      </c>
      <c r="Y2026" t="s">
        <v>30</v>
      </c>
      <c r="Z2026" t="s">
        <v>29</v>
      </c>
      <c r="AA2026" t="s">
        <v>29</v>
      </c>
      <c r="AB2026" t="s">
        <v>32</v>
      </c>
    </row>
    <row r="2027" spans="1:28" outlineLevel="1" x14ac:dyDescent="0.45">
      <c r="A2027">
        <v>7629378910</v>
      </c>
      <c r="B2027" s="1">
        <v>44323</v>
      </c>
      <c r="C2027" t="s">
        <v>3565</v>
      </c>
      <c r="D2027" t="s">
        <v>3566</v>
      </c>
      <c r="E2027" t="s">
        <v>107</v>
      </c>
      <c r="F2027" t="s">
        <v>5651</v>
      </c>
      <c r="G2027" t="s">
        <v>5764</v>
      </c>
      <c r="H2027" s="9">
        <v>90778</v>
      </c>
      <c r="J2027" t="s">
        <v>28</v>
      </c>
      <c r="K2027" t="s">
        <v>29</v>
      </c>
      <c r="L2027" t="s">
        <v>88</v>
      </c>
      <c r="M2027" t="s">
        <v>30</v>
      </c>
      <c r="N2027" t="s">
        <v>30</v>
      </c>
      <c r="O2027" t="s">
        <v>30</v>
      </c>
      <c r="P2027" t="s">
        <v>30</v>
      </c>
      <c r="Q2027" t="s">
        <v>30</v>
      </c>
      <c r="R2027" t="s">
        <v>30</v>
      </c>
      <c r="S2027" t="s">
        <v>30</v>
      </c>
      <c r="T2027" t="s">
        <v>30</v>
      </c>
      <c r="U2027" t="s">
        <v>30</v>
      </c>
      <c r="V2027" t="s">
        <v>30</v>
      </c>
      <c r="W2027" t="s">
        <v>31</v>
      </c>
      <c r="X2027" t="s">
        <v>29</v>
      </c>
      <c r="Y2027" t="s">
        <v>30</v>
      </c>
      <c r="Z2027" t="s">
        <v>29</v>
      </c>
      <c r="AA2027" t="s">
        <v>29</v>
      </c>
      <c r="AB2027" t="s">
        <v>32</v>
      </c>
    </row>
    <row r="2028" spans="1:28" outlineLevel="1" x14ac:dyDescent="0.45">
      <c r="A2028">
        <v>7640878908</v>
      </c>
      <c r="B2028" s="1">
        <v>44323</v>
      </c>
      <c r="C2028" t="s">
        <v>3640</v>
      </c>
      <c r="D2028" t="s">
        <v>3641</v>
      </c>
      <c r="E2028" t="s">
        <v>107</v>
      </c>
      <c r="F2028" t="s">
        <v>5651</v>
      </c>
      <c r="G2028" t="s">
        <v>5690</v>
      </c>
      <c r="H2028" s="9">
        <v>90558</v>
      </c>
      <c r="J2028" t="s">
        <v>28</v>
      </c>
      <c r="K2028" t="s">
        <v>29</v>
      </c>
      <c r="L2028" t="s">
        <v>88</v>
      </c>
      <c r="M2028" t="s">
        <v>29</v>
      </c>
      <c r="N2028" t="s">
        <v>30</v>
      </c>
      <c r="O2028" t="s">
        <v>30</v>
      </c>
      <c r="P2028" t="s">
        <v>30</v>
      </c>
      <c r="Q2028" t="s">
        <v>30</v>
      </c>
      <c r="R2028" t="s">
        <v>30</v>
      </c>
      <c r="S2028" t="s">
        <v>30</v>
      </c>
      <c r="T2028" t="s">
        <v>30</v>
      </c>
      <c r="U2028" t="s">
        <v>30</v>
      </c>
      <c r="V2028" t="s">
        <v>30</v>
      </c>
      <c r="W2028" t="s">
        <v>40</v>
      </c>
      <c r="X2028" t="s">
        <v>29</v>
      </c>
      <c r="Y2028" t="s">
        <v>29</v>
      </c>
      <c r="Z2028" t="s">
        <v>29</v>
      </c>
      <c r="AA2028" t="s">
        <v>30</v>
      </c>
      <c r="AB2028" t="s">
        <v>47</v>
      </c>
    </row>
    <row r="2029" spans="1:28" outlineLevel="1" x14ac:dyDescent="0.45">
      <c r="A2029">
        <v>8989199005</v>
      </c>
      <c r="B2029" s="1">
        <v>44345</v>
      </c>
      <c r="C2029" t="s">
        <v>5171</v>
      </c>
      <c r="D2029" t="s">
        <v>5172</v>
      </c>
      <c r="E2029" t="s">
        <v>107</v>
      </c>
      <c r="F2029" t="s">
        <v>5651</v>
      </c>
      <c r="G2029" t="s">
        <v>5895</v>
      </c>
      <c r="H2029" s="9">
        <v>89455.1</v>
      </c>
      <c r="J2029" t="s">
        <v>28</v>
      </c>
      <c r="K2029" t="s">
        <v>30</v>
      </c>
      <c r="L2029" t="s">
        <v>88</v>
      </c>
      <c r="M2029" t="s">
        <v>29</v>
      </c>
      <c r="N2029" t="s">
        <v>30</v>
      </c>
      <c r="O2029" t="s">
        <v>29</v>
      </c>
      <c r="P2029" t="s">
        <v>30</v>
      </c>
      <c r="Q2029" t="s">
        <v>30</v>
      </c>
      <c r="R2029" t="s">
        <v>30</v>
      </c>
      <c r="S2029" t="s">
        <v>30</v>
      </c>
      <c r="T2029" t="s">
        <v>30</v>
      </c>
      <c r="U2029" t="s">
        <v>30</v>
      </c>
      <c r="V2029" t="s">
        <v>30</v>
      </c>
      <c r="W2029" t="s">
        <v>33</v>
      </c>
      <c r="X2029" t="s">
        <v>29</v>
      </c>
      <c r="Y2029" t="s">
        <v>29</v>
      </c>
      <c r="Z2029" t="s">
        <v>29</v>
      </c>
      <c r="AA2029" t="s">
        <v>29</v>
      </c>
      <c r="AB2029" t="s">
        <v>32</v>
      </c>
    </row>
    <row r="2030" spans="1:28" outlineLevel="1" x14ac:dyDescent="0.45">
      <c r="A2030">
        <v>8950989009</v>
      </c>
      <c r="B2030" s="1">
        <v>44345</v>
      </c>
      <c r="C2030" t="s">
        <v>4983</v>
      </c>
      <c r="D2030" t="s">
        <v>4984</v>
      </c>
      <c r="E2030" t="s">
        <v>107</v>
      </c>
      <c r="F2030" t="s">
        <v>5651</v>
      </c>
      <c r="G2030" t="s">
        <v>5723</v>
      </c>
      <c r="H2030" s="9">
        <v>88591.66</v>
      </c>
      <c r="J2030" t="s">
        <v>28</v>
      </c>
      <c r="K2030" t="s">
        <v>30</v>
      </c>
      <c r="L2030" t="s">
        <v>88</v>
      </c>
      <c r="M2030" t="s">
        <v>29</v>
      </c>
      <c r="N2030" t="s">
        <v>29</v>
      </c>
      <c r="O2030" t="s">
        <v>29</v>
      </c>
      <c r="P2030" t="s">
        <v>29</v>
      </c>
      <c r="Q2030" t="s">
        <v>29</v>
      </c>
      <c r="R2030" t="s">
        <v>30</v>
      </c>
      <c r="S2030" t="s">
        <v>30</v>
      </c>
      <c r="T2030" t="s">
        <v>30</v>
      </c>
      <c r="U2030" t="s">
        <v>29</v>
      </c>
      <c r="V2030" t="s">
        <v>29</v>
      </c>
      <c r="W2030" t="s">
        <v>40</v>
      </c>
      <c r="X2030" t="s">
        <v>29</v>
      </c>
      <c r="Y2030" t="s">
        <v>29</v>
      </c>
      <c r="Z2030" t="s">
        <v>29</v>
      </c>
      <c r="AA2030" t="s">
        <v>29</v>
      </c>
      <c r="AB2030" t="s">
        <v>32</v>
      </c>
    </row>
    <row r="2031" spans="1:28" outlineLevel="1" x14ac:dyDescent="0.45">
      <c r="A2031">
        <v>7654158905</v>
      </c>
      <c r="B2031" s="1">
        <v>44323</v>
      </c>
      <c r="C2031" t="s">
        <v>3725</v>
      </c>
      <c r="D2031" t="s">
        <v>3726</v>
      </c>
      <c r="E2031" t="s">
        <v>107</v>
      </c>
      <c r="F2031" t="s">
        <v>5651</v>
      </c>
      <c r="G2031" t="s">
        <v>5656</v>
      </c>
      <c r="H2031" s="9">
        <v>87303.55</v>
      </c>
      <c r="J2031" t="s">
        <v>28</v>
      </c>
      <c r="K2031" t="s">
        <v>30</v>
      </c>
      <c r="L2031" t="s">
        <v>88</v>
      </c>
      <c r="M2031" t="s">
        <v>29</v>
      </c>
      <c r="N2031" t="s">
        <v>29</v>
      </c>
      <c r="O2031" t="s">
        <v>29</v>
      </c>
      <c r="P2031" t="s">
        <v>30</v>
      </c>
      <c r="Q2031" t="s">
        <v>30</v>
      </c>
      <c r="R2031" t="s">
        <v>30</v>
      </c>
      <c r="S2031" t="s">
        <v>29</v>
      </c>
      <c r="T2031" t="s">
        <v>30</v>
      </c>
      <c r="U2031" t="s">
        <v>30</v>
      </c>
      <c r="V2031" t="s">
        <v>30</v>
      </c>
      <c r="W2031" t="s">
        <v>31</v>
      </c>
      <c r="X2031" t="s">
        <v>29</v>
      </c>
      <c r="Y2031" t="s">
        <v>29</v>
      </c>
      <c r="Z2031" t="s">
        <v>29</v>
      </c>
      <c r="AA2031" t="s">
        <v>30</v>
      </c>
      <c r="AB2031" t="s">
        <v>67</v>
      </c>
    </row>
    <row r="2032" spans="1:28" outlineLevel="1" x14ac:dyDescent="0.45">
      <c r="A2032">
        <v>8903729009</v>
      </c>
      <c r="B2032" s="1">
        <v>44345</v>
      </c>
      <c r="C2032" t="s">
        <v>4782</v>
      </c>
      <c r="D2032" t="s">
        <v>4783</v>
      </c>
      <c r="E2032" t="s">
        <v>107</v>
      </c>
      <c r="F2032" t="s">
        <v>5651</v>
      </c>
      <c r="G2032" t="s">
        <v>5690</v>
      </c>
      <c r="H2032" s="9">
        <v>86211.12</v>
      </c>
      <c r="J2032" t="s">
        <v>28</v>
      </c>
      <c r="K2032" t="s">
        <v>29</v>
      </c>
      <c r="L2032" t="s">
        <v>88</v>
      </c>
      <c r="M2032" t="s">
        <v>30</v>
      </c>
      <c r="N2032" t="s">
        <v>30</v>
      </c>
      <c r="O2032" t="s">
        <v>30</v>
      </c>
      <c r="P2032" t="s">
        <v>30</v>
      </c>
      <c r="Q2032" t="s">
        <v>30</v>
      </c>
      <c r="R2032" t="s">
        <v>30</v>
      </c>
      <c r="S2032" t="s">
        <v>30</v>
      </c>
      <c r="T2032" t="s">
        <v>30</v>
      </c>
      <c r="U2032" t="s">
        <v>30</v>
      </c>
      <c r="V2032" t="s">
        <v>30</v>
      </c>
      <c r="W2032" t="s">
        <v>33</v>
      </c>
      <c r="X2032" t="s">
        <v>29</v>
      </c>
      <c r="Y2032" t="s">
        <v>29</v>
      </c>
      <c r="Z2032" t="s">
        <v>29</v>
      </c>
      <c r="AA2032" t="s">
        <v>29</v>
      </c>
      <c r="AB2032" t="s">
        <v>32</v>
      </c>
    </row>
    <row r="2033" spans="1:28" outlineLevel="1" x14ac:dyDescent="0.45">
      <c r="A2033">
        <v>8944879004</v>
      </c>
      <c r="B2033" s="1">
        <v>44345</v>
      </c>
      <c r="C2033" t="s">
        <v>4965</v>
      </c>
      <c r="D2033" t="s">
        <v>4966</v>
      </c>
      <c r="E2033" t="s">
        <v>107</v>
      </c>
      <c r="F2033" t="s">
        <v>5651</v>
      </c>
      <c r="G2033" t="s">
        <v>5797</v>
      </c>
      <c r="H2033" s="9">
        <v>80334</v>
      </c>
      <c r="J2033" t="s">
        <v>28</v>
      </c>
      <c r="K2033" t="s">
        <v>30</v>
      </c>
      <c r="L2033" t="s">
        <v>88</v>
      </c>
      <c r="M2033" t="s">
        <v>30</v>
      </c>
      <c r="N2033" t="s">
        <v>30</v>
      </c>
      <c r="O2033" t="s">
        <v>30</v>
      </c>
      <c r="P2033" t="s">
        <v>30</v>
      </c>
      <c r="Q2033" t="s">
        <v>30</v>
      </c>
      <c r="R2033" t="s">
        <v>30</v>
      </c>
      <c r="S2033" t="s">
        <v>30</v>
      </c>
      <c r="T2033" t="s">
        <v>30</v>
      </c>
      <c r="U2033" t="s">
        <v>30</v>
      </c>
      <c r="V2033" t="s">
        <v>30</v>
      </c>
      <c r="W2033" t="s">
        <v>40</v>
      </c>
      <c r="X2033" t="s">
        <v>30</v>
      </c>
      <c r="Y2033" t="s">
        <v>29</v>
      </c>
      <c r="Z2033" t="s">
        <v>29</v>
      </c>
      <c r="AA2033" t="s">
        <v>29</v>
      </c>
      <c r="AB2033" t="s">
        <v>129</v>
      </c>
    </row>
    <row r="2034" spans="1:28" outlineLevel="1" x14ac:dyDescent="0.45">
      <c r="A2034">
        <v>7520418905</v>
      </c>
      <c r="B2034" s="1">
        <v>44323</v>
      </c>
      <c r="C2034" t="s">
        <v>2656</v>
      </c>
      <c r="D2034" t="s">
        <v>2657</v>
      </c>
      <c r="E2034" t="s">
        <v>107</v>
      </c>
      <c r="F2034" t="s">
        <v>5651</v>
      </c>
      <c r="G2034" t="s">
        <v>5690</v>
      </c>
      <c r="H2034" s="9">
        <v>80032</v>
      </c>
      <c r="J2034" t="s">
        <v>28</v>
      </c>
      <c r="K2034" t="s">
        <v>29</v>
      </c>
      <c r="L2034" t="s">
        <v>88</v>
      </c>
      <c r="M2034" t="s">
        <v>30</v>
      </c>
      <c r="N2034" t="s">
        <v>30</v>
      </c>
      <c r="O2034" t="s">
        <v>29</v>
      </c>
      <c r="P2034" t="s">
        <v>30</v>
      </c>
      <c r="Q2034" t="s">
        <v>30</v>
      </c>
      <c r="R2034" t="s">
        <v>30</v>
      </c>
      <c r="S2034" t="s">
        <v>30</v>
      </c>
      <c r="T2034" t="s">
        <v>30</v>
      </c>
      <c r="U2034" t="s">
        <v>30</v>
      </c>
      <c r="V2034" t="s">
        <v>30</v>
      </c>
      <c r="W2034" t="s">
        <v>60</v>
      </c>
      <c r="X2034" t="s">
        <v>29</v>
      </c>
      <c r="Y2034" t="s">
        <v>29</v>
      </c>
      <c r="Z2034" t="s">
        <v>29</v>
      </c>
      <c r="AA2034" t="s">
        <v>30</v>
      </c>
      <c r="AB2034" t="s">
        <v>43</v>
      </c>
    </row>
    <row r="2035" spans="1:28" outlineLevel="1" x14ac:dyDescent="0.45">
      <c r="A2035">
        <v>8841089000</v>
      </c>
      <c r="B2035" s="1">
        <v>44345</v>
      </c>
      <c r="C2035" t="s">
        <v>4445</v>
      </c>
      <c r="D2035" t="s">
        <v>4446</v>
      </c>
      <c r="E2035" t="s">
        <v>107</v>
      </c>
      <c r="F2035" t="s">
        <v>5651</v>
      </c>
      <c r="G2035" t="s">
        <v>5679</v>
      </c>
      <c r="H2035" s="9">
        <v>78892.759999999995</v>
      </c>
      <c r="I2035" t="s">
        <v>89</v>
      </c>
      <c r="J2035" t="s">
        <v>28</v>
      </c>
      <c r="K2035" t="s">
        <v>29</v>
      </c>
      <c r="L2035" t="s">
        <v>88</v>
      </c>
      <c r="M2035" t="s">
        <v>29</v>
      </c>
      <c r="N2035" t="s">
        <v>30</v>
      </c>
      <c r="O2035" t="s">
        <v>29</v>
      </c>
      <c r="P2035" t="s">
        <v>30</v>
      </c>
      <c r="Q2035" t="s">
        <v>30</v>
      </c>
      <c r="R2035" t="s">
        <v>30</v>
      </c>
      <c r="S2035" t="s">
        <v>30</v>
      </c>
      <c r="T2035" t="s">
        <v>30</v>
      </c>
      <c r="U2035" t="s">
        <v>30</v>
      </c>
      <c r="V2035" t="s">
        <v>30</v>
      </c>
      <c r="W2035" t="s">
        <v>31</v>
      </c>
      <c r="X2035" t="s">
        <v>30</v>
      </c>
      <c r="Y2035" t="s">
        <v>29</v>
      </c>
      <c r="Z2035" t="s">
        <v>29</v>
      </c>
      <c r="AA2035" t="s">
        <v>29</v>
      </c>
      <c r="AB2035" t="s">
        <v>73</v>
      </c>
    </row>
    <row r="2036" spans="1:28" outlineLevel="1" x14ac:dyDescent="0.45">
      <c r="A2036">
        <v>8872339006</v>
      </c>
      <c r="B2036" s="1">
        <v>44345</v>
      </c>
      <c r="C2036" t="s">
        <v>4649</v>
      </c>
      <c r="D2036" t="s">
        <v>4650</v>
      </c>
      <c r="E2036" t="s">
        <v>107</v>
      </c>
      <c r="F2036" t="s">
        <v>5651</v>
      </c>
      <c r="G2036" t="s">
        <v>5764</v>
      </c>
      <c r="H2036" s="9">
        <v>76590</v>
      </c>
      <c r="I2036" t="s">
        <v>35</v>
      </c>
      <c r="J2036" t="s">
        <v>28</v>
      </c>
      <c r="K2036" t="s">
        <v>29</v>
      </c>
      <c r="L2036" t="s">
        <v>88</v>
      </c>
      <c r="M2036" t="s">
        <v>30</v>
      </c>
      <c r="N2036" t="s">
        <v>30</v>
      </c>
      <c r="O2036" t="s">
        <v>30</v>
      </c>
      <c r="P2036" t="s">
        <v>30</v>
      </c>
      <c r="Q2036" t="s">
        <v>30</v>
      </c>
      <c r="R2036" t="s">
        <v>30</v>
      </c>
      <c r="S2036" t="s">
        <v>30</v>
      </c>
      <c r="T2036" t="s">
        <v>30</v>
      </c>
      <c r="U2036" t="s">
        <v>30</v>
      </c>
      <c r="V2036" t="s">
        <v>30</v>
      </c>
      <c r="W2036" t="s">
        <v>40</v>
      </c>
      <c r="X2036" t="s">
        <v>29</v>
      </c>
      <c r="Y2036" t="s">
        <v>29</v>
      </c>
      <c r="Z2036" t="s">
        <v>29</v>
      </c>
      <c r="AA2036" t="s">
        <v>29</v>
      </c>
      <c r="AB2036" t="s">
        <v>32</v>
      </c>
    </row>
    <row r="2037" spans="1:28" outlineLevel="1" x14ac:dyDescent="0.45">
      <c r="A2037">
        <v>7584348907</v>
      </c>
      <c r="B2037" s="1">
        <v>44323</v>
      </c>
      <c r="C2037" t="s">
        <v>3314</v>
      </c>
      <c r="D2037" t="s">
        <v>3315</v>
      </c>
      <c r="E2037" t="s">
        <v>107</v>
      </c>
      <c r="F2037" t="s">
        <v>5651</v>
      </c>
      <c r="G2037" t="s">
        <v>5733</v>
      </c>
      <c r="H2037" s="9">
        <v>76139.62</v>
      </c>
      <c r="I2037" t="s">
        <v>35</v>
      </c>
      <c r="J2037" t="s">
        <v>28</v>
      </c>
      <c r="K2037" t="s">
        <v>29</v>
      </c>
      <c r="L2037" t="s">
        <v>88</v>
      </c>
      <c r="M2037" t="s">
        <v>29</v>
      </c>
      <c r="N2037" t="s">
        <v>29</v>
      </c>
      <c r="O2037" t="s">
        <v>29</v>
      </c>
      <c r="P2037" t="s">
        <v>30</v>
      </c>
      <c r="Q2037" t="s">
        <v>30</v>
      </c>
      <c r="R2037" t="s">
        <v>30</v>
      </c>
      <c r="S2037" t="s">
        <v>30</v>
      </c>
      <c r="T2037" t="s">
        <v>30</v>
      </c>
      <c r="U2037" t="s">
        <v>29</v>
      </c>
      <c r="V2037" t="s">
        <v>30</v>
      </c>
      <c r="W2037" t="s">
        <v>40</v>
      </c>
      <c r="X2037" t="s">
        <v>29</v>
      </c>
      <c r="Y2037" t="s">
        <v>30</v>
      </c>
      <c r="Z2037" t="s">
        <v>29</v>
      </c>
      <c r="AA2037" t="s">
        <v>29</v>
      </c>
      <c r="AB2037" t="s">
        <v>32</v>
      </c>
    </row>
    <row r="2038" spans="1:28" outlineLevel="1" x14ac:dyDescent="0.45">
      <c r="A2038">
        <v>2353269010</v>
      </c>
      <c r="B2038" s="1">
        <v>44331</v>
      </c>
      <c r="C2038" t="s">
        <v>942</v>
      </c>
      <c r="D2038" t="s">
        <v>943</v>
      </c>
      <c r="E2038" t="s">
        <v>107</v>
      </c>
      <c r="F2038" t="s">
        <v>5651</v>
      </c>
      <c r="G2038" t="s">
        <v>5690</v>
      </c>
      <c r="H2038" s="9">
        <v>74254</v>
      </c>
      <c r="J2038" t="s">
        <v>28</v>
      </c>
      <c r="K2038" t="s">
        <v>29</v>
      </c>
      <c r="L2038" t="s">
        <v>88</v>
      </c>
      <c r="M2038" t="s">
        <v>29</v>
      </c>
      <c r="N2038" t="s">
        <v>29</v>
      </c>
      <c r="O2038" t="s">
        <v>29</v>
      </c>
      <c r="P2038" t="s">
        <v>30</v>
      </c>
      <c r="Q2038" t="s">
        <v>29</v>
      </c>
      <c r="R2038" t="s">
        <v>30</v>
      </c>
      <c r="S2038" t="s">
        <v>30</v>
      </c>
      <c r="T2038" t="s">
        <v>30</v>
      </c>
      <c r="U2038" t="s">
        <v>30</v>
      </c>
      <c r="V2038" t="s">
        <v>30</v>
      </c>
      <c r="W2038" t="s">
        <v>40</v>
      </c>
      <c r="X2038" t="s">
        <v>29</v>
      </c>
      <c r="Y2038" t="s">
        <v>30</v>
      </c>
      <c r="Z2038" t="s">
        <v>29</v>
      </c>
      <c r="AA2038" t="s">
        <v>29</v>
      </c>
      <c r="AB2038" t="s">
        <v>32</v>
      </c>
    </row>
    <row r="2039" spans="1:28" outlineLevel="1" x14ac:dyDescent="0.45">
      <c r="A2039">
        <v>4897009010</v>
      </c>
      <c r="B2039" s="1">
        <v>44336</v>
      </c>
      <c r="C2039" t="s">
        <v>2023</v>
      </c>
      <c r="D2039" t="s">
        <v>2024</v>
      </c>
      <c r="E2039" t="s">
        <v>107</v>
      </c>
      <c r="F2039" t="s">
        <v>5651</v>
      </c>
      <c r="G2039" t="s">
        <v>5733</v>
      </c>
      <c r="H2039" s="9">
        <v>69675</v>
      </c>
      <c r="J2039" t="s">
        <v>28</v>
      </c>
      <c r="K2039" t="s">
        <v>29</v>
      </c>
      <c r="L2039" t="s">
        <v>88</v>
      </c>
      <c r="M2039" t="s">
        <v>29</v>
      </c>
      <c r="N2039" t="s">
        <v>30</v>
      </c>
      <c r="O2039" t="s">
        <v>29</v>
      </c>
      <c r="P2039" t="s">
        <v>30</v>
      </c>
      <c r="Q2039" t="s">
        <v>30</v>
      </c>
      <c r="R2039" t="s">
        <v>30</v>
      </c>
      <c r="S2039" t="s">
        <v>30</v>
      </c>
      <c r="T2039" t="s">
        <v>30</v>
      </c>
      <c r="U2039" t="s">
        <v>30</v>
      </c>
      <c r="V2039" t="s">
        <v>30</v>
      </c>
      <c r="W2039" t="s">
        <v>60</v>
      </c>
      <c r="X2039" t="s">
        <v>29</v>
      </c>
      <c r="Y2039" t="s">
        <v>30</v>
      </c>
      <c r="Z2039" t="s">
        <v>30</v>
      </c>
      <c r="AA2039" t="s">
        <v>29</v>
      </c>
      <c r="AB2039" t="s">
        <v>228</v>
      </c>
    </row>
    <row r="2040" spans="1:28" outlineLevel="1" x14ac:dyDescent="0.45">
      <c r="A2040">
        <v>7882988909</v>
      </c>
      <c r="B2040" s="1">
        <v>44327</v>
      </c>
      <c r="C2040" t="s">
        <v>3909</v>
      </c>
      <c r="D2040" t="s">
        <v>3910</v>
      </c>
      <c r="E2040" t="s">
        <v>107</v>
      </c>
      <c r="F2040" t="s">
        <v>5651</v>
      </c>
      <c r="G2040" t="s">
        <v>5657</v>
      </c>
      <c r="H2040" s="9">
        <v>69508.11</v>
      </c>
      <c r="J2040" t="s">
        <v>28</v>
      </c>
      <c r="K2040" t="s">
        <v>29</v>
      </c>
      <c r="L2040" t="s">
        <v>96</v>
      </c>
      <c r="M2040" t="s">
        <v>29</v>
      </c>
      <c r="N2040" t="s">
        <v>29</v>
      </c>
      <c r="O2040" t="s">
        <v>29</v>
      </c>
      <c r="P2040" t="s">
        <v>30</v>
      </c>
      <c r="Q2040" t="s">
        <v>30</v>
      </c>
      <c r="R2040" t="s">
        <v>30</v>
      </c>
      <c r="S2040" t="s">
        <v>30</v>
      </c>
      <c r="T2040" t="s">
        <v>29</v>
      </c>
      <c r="U2040" t="s">
        <v>30</v>
      </c>
      <c r="V2040" t="s">
        <v>29</v>
      </c>
      <c r="W2040" t="s">
        <v>31</v>
      </c>
      <c r="X2040" t="s">
        <v>29</v>
      </c>
      <c r="Y2040" t="s">
        <v>29</v>
      </c>
      <c r="Z2040" t="s">
        <v>29</v>
      </c>
      <c r="AA2040" t="s">
        <v>30</v>
      </c>
      <c r="AB2040" t="s">
        <v>32</v>
      </c>
    </row>
    <row r="2041" spans="1:28" outlineLevel="1" x14ac:dyDescent="0.45">
      <c r="A2041">
        <v>7513879008</v>
      </c>
      <c r="B2041" s="1">
        <v>44341</v>
      </c>
      <c r="C2041" t="s">
        <v>2586</v>
      </c>
      <c r="D2041" t="s">
        <v>2587</v>
      </c>
      <c r="E2041" t="s">
        <v>107</v>
      </c>
      <c r="F2041" t="s">
        <v>5651</v>
      </c>
      <c r="G2041" t="s">
        <v>5656</v>
      </c>
      <c r="H2041" s="9">
        <v>69252</v>
      </c>
      <c r="I2041" t="s">
        <v>35</v>
      </c>
      <c r="J2041" t="s">
        <v>28</v>
      </c>
      <c r="K2041" t="s">
        <v>30</v>
      </c>
      <c r="L2041" t="s">
        <v>88</v>
      </c>
      <c r="M2041" t="s">
        <v>29</v>
      </c>
      <c r="N2041" t="s">
        <v>30</v>
      </c>
      <c r="O2041" t="s">
        <v>29</v>
      </c>
      <c r="P2041" t="s">
        <v>30</v>
      </c>
      <c r="Q2041" t="s">
        <v>30</v>
      </c>
      <c r="R2041" t="s">
        <v>30</v>
      </c>
      <c r="S2041" t="s">
        <v>30</v>
      </c>
      <c r="T2041" t="s">
        <v>30</v>
      </c>
      <c r="U2041" t="s">
        <v>30</v>
      </c>
      <c r="V2041" t="s">
        <v>30</v>
      </c>
      <c r="W2041" t="s">
        <v>31</v>
      </c>
      <c r="X2041" t="s">
        <v>29</v>
      </c>
      <c r="Y2041" t="s">
        <v>29</v>
      </c>
      <c r="Z2041" t="s">
        <v>29</v>
      </c>
      <c r="AA2041" t="s">
        <v>30</v>
      </c>
      <c r="AB2041" t="s">
        <v>32</v>
      </c>
    </row>
    <row r="2042" spans="1:28" outlineLevel="1" x14ac:dyDescent="0.45">
      <c r="A2042">
        <v>7854948900</v>
      </c>
      <c r="B2042" s="1">
        <v>44324</v>
      </c>
      <c r="C2042" t="s">
        <v>3829</v>
      </c>
      <c r="D2042" t="s">
        <v>3830</v>
      </c>
      <c r="E2042" t="s">
        <v>107</v>
      </c>
      <c r="F2042" t="s">
        <v>5651</v>
      </c>
      <c r="G2042" t="s">
        <v>5797</v>
      </c>
      <c r="H2042" s="9">
        <v>67976.33</v>
      </c>
      <c r="J2042" t="s">
        <v>28</v>
      </c>
      <c r="K2042" t="s">
        <v>29</v>
      </c>
      <c r="L2042" t="s">
        <v>88</v>
      </c>
      <c r="M2042" t="s">
        <v>29</v>
      </c>
      <c r="N2042" t="s">
        <v>29</v>
      </c>
      <c r="O2042" t="s">
        <v>29</v>
      </c>
      <c r="P2042" t="s">
        <v>30</v>
      </c>
      <c r="Q2042" t="s">
        <v>30</v>
      </c>
      <c r="R2042" t="s">
        <v>30</v>
      </c>
      <c r="S2042" t="s">
        <v>30</v>
      </c>
      <c r="T2042" t="s">
        <v>30</v>
      </c>
      <c r="U2042" t="s">
        <v>30</v>
      </c>
      <c r="V2042" t="s">
        <v>30</v>
      </c>
      <c r="W2042" t="s">
        <v>60</v>
      </c>
      <c r="X2042" t="s">
        <v>30</v>
      </c>
      <c r="Y2042" t="s">
        <v>30</v>
      </c>
      <c r="Z2042" t="s">
        <v>29</v>
      </c>
      <c r="AA2042" t="s">
        <v>29</v>
      </c>
      <c r="AB2042" t="s">
        <v>39</v>
      </c>
    </row>
    <row r="2043" spans="1:28" outlineLevel="1" x14ac:dyDescent="0.45">
      <c r="A2043">
        <v>7548949005</v>
      </c>
      <c r="B2043" s="1">
        <v>44341</v>
      </c>
      <c r="C2043" t="s">
        <v>2985</v>
      </c>
      <c r="D2043" t="s">
        <v>2986</v>
      </c>
      <c r="E2043" t="s">
        <v>107</v>
      </c>
      <c r="F2043" t="s">
        <v>5651</v>
      </c>
      <c r="G2043" t="s">
        <v>5657</v>
      </c>
      <c r="H2043" s="9">
        <v>67516</v>
      </c>
      <c r="J2043" t="s">
        <v>28</v>
      </c>
      <c r="K2043" t="s">
        <v>29</v>
      </c>
      <c r="L2043" t="s">
        <v>96</v>
      </c>
      <c r="M2043" t="s">
        <v>30</v>
      </c>
      <c r="N2043" t="s">
        <v>30</v>
      </c>
      <c r="O2043" t="s">
        <v>30</v>
      </c>
      <c r="P2043" t="s">
        <v>30</v>
      </c>
      <c r="Q2043" t="s">
        <v>30</v>
      </c>
      <c r="R2043" t="s">
        <v>30</v>
      </c>
      <c r="S2043" t="s">
        <v>30</v>
      </c>
      <c r="T2043" t="s">
        <v>30</v>
      </c>
      <c r="U2043" t="s">
        <v>30</v>
      </c>
      <c r="V2043" t="s">
        <v>30</v>
      </c>
      <c r="W2043" t="s">
        <v>33</v>
      </c>
      <c r="X2043" t="s">
        <v>29</v>
      </c>
      <c r="Y2043" t="s">
        <v>30</v>
      </c>
      <c r="Z2043" t="s">
        <v>29</v>
      </c>
      <c r="AA2043" t="s">
        <v>29</v>
      </c>
      <c r="AB2043" t="s">
        <v>32</v>
      </c>
    </row>
    <row r="2044" spans="1:28" outlineLevel="1" x14ac:dyDescent="0.45">
      <c r="A2044">
        <v>2348769002</v>
      </c>
      <c r="B2044" s="1">
        <v>44331</v>
      </c>
      <c r="C2044" t="s">
        <v>917</v>
      </c>
      <c r="D2044" t="s">
        <v>918</v>
      </c>
      <c r="E2044" t="s">
        <v>107</v>
      </c>
      <c r="F2044" t="s">
        <v>5651</v>
      </c>
      <c r="G2044" t="s">
        <v>5760</v>
      </c>
      <c r="H2044" s="9">
        <v>66829</v>
      </c>
      <c r="J2044" t="s">
        <v>28</v>
      </c>
      <c r="K2044" t="s">
        <v>30</v>
      </c>
      <c r="L2044" t="s">
        <v>88</v>
      </c>
      <c r="M2044" t="s">
        <v>30</v>
      </c>
      <c r="N2044" t="s">
        <v>29</v>
      </c>
      <c r="O2044" t="s">
        <v>29</v>
      </c>
      <c r="P2044" t="s">
        <v>29</v>
      </c>
      <c r="Q2044" t="s">
        <v>30</v>
      </c>
      <c r="R2044" t="s">
        <v>30</v>
      </c>
      <c r="S2044" t="s">
        <v>30</v>
      </c>
      <c r="T2044" t="s">
        <v>30</v>
      </c>
      <c r="U2044" t="s">
        <v>30</v>
      </c>
      <c r="V2044" t="s">
        <v>30</v>
      </c>
      <c r="W2044" t="s">
        <v>60</v>
      </c>
      <c r="X2044" t="s">
        <v>30</v>
      </c>
      <c r="Y2044" t="s">
        <v>29</v>
      </c>
      <c r="Z2044" t="s">
        <v>29</v>
      </c>
      <c r="AA2044" t="s">
        <v>30</v>
      </c>
      <c r="AB2044" t="s">
        <v>32</v>
      </c>
    </row>
    <row r="2045" spans="1:28" outlineLevel="1" x14ac:dyDescent="0.45">
      <c r="A2045">
        <v>8030029000</v>
      </c>
      <c r="B2045" s="1">
        <v>44342</v>
      </c>
      <c r="C2045" t="s">
        <v>4155</v>
      </c>
      <c r="D2045" t="s">
        <v>4156</v>
      </c>
      <c r="E2045" t="s">
        <v>107</v>
      </c>
      <c r="F2045" t="s">
        <v>5651</v>
      </c>
      <c r="G2045" t="s">
        <v>5895</v>
      </c>
      <c r="H2045" s="9">
        <v>65360</v>
      </c>
      <c r="J2045" t="s">
        <v>28</v>
      </c>
      <c r="K2045" t="s">
        <v>29</v>
      </c>
      <c r="L2045" t="s">
        <v>88</v>
      </c>
      <c r="M2045" t="s">
        <v>29</v>
      </c>
      <c r="N2045" t="s">
        <v>29</v>
      </c>
      <c r="O2045" t="s">
        <v>29</v>
      </c>
      <c r="P2045" t="s">
        <v>30</v>
      </c>
      <c r="Q2045" t="s">
        <v>30</v>
      </c>
      <c r="R2045" t="s">
        <v>30</v>
      </c>
      <c r="S2045" t="s">
        <v>30</v>
      </c>
      <c r="T2045" t="s">
        <v>30</v>
      </c>
      <c r="U2045" t="s">
        <v>30</v>
      </c>
      <c r="V2045" t="s">
        <v>30</v>
      </c>
      <c r="W2045" t="s">
        <v>33</v>
      </c>
      <c r="X2045" t="s">
        <v>29</v>
      </c>
      <c r="Y2045" t="s">
        <v>30</v>
      </c>
      <c r="Z2045" t="s">
        <v>29</v>
      </c>
      <c r="AA2045" t="s">
        <v>29</v>
      </c>
      <c r="AB2045" t="s">
        <v>45</v>
      </c>
    </row>
    <row r="2046" spans="1:28" outlineLevel="1" x14ac:dyDescent="0.45">
      <c r="A2046">
        <v>7894968900</v>
      </c>
      <c r="B2046" s="1">
        <v>44327</v>
      </c>
      <c r="C2046" t="s">
        <v>3975</v>
      </c>
      <c r="D2046" t="s">
        <v>3976</v>
      </c>
      <c r="E2046" t="s">
        <v>107</v>
      </c>
      <c r="F2046" t="s">
        <v>5651</v>
      </c>
      <c r="G2046" t="s">
        <v>5690</v>
      </c>
      <c r="H2046" s="9">
        <v>65211</v>
      </c>
      <c r="J2046" t="s">
        <v>28</v>
      </c>
      <c r="K2046" t="s">
        <v>29</v>
      </c>
      <c r="L2046" t="s">
        <v>88</v>
      </c>
      <c r="M2046" t="s">
        <v>30</v>
      </c>
      <c r="N2046" t="s">
        <v>30</v>
      </c>
      <c r="O2046" t="s">
        <v>30</v>
      </c>
      <c r="P2046" t="s">
        <v>30</v>
      </c>
      <c r="Q2046" t="s">
        <v>30</v>
      </c>
      <c r="R2046" t="s">
        <v>30</v>
      </c>
      <c r="S2046" t="s">
        <v>30</v>
      </c>
      <c r="T2046" t="s">
        <v>30</v>
      </c>
      <c r="U2046" t="s">
        <v>30</v>
      </c>
      <c r="V2046" t="s">
        <v>30</v>
      </c>
      <c r="W2046" t="s">
        <v>31</v>
      </c>
      <c r="X2046" t="s">
        <v>29</v>
      </c>
      <c r="Y2046" t="s">
        <v>30</v>
      </c>
      <c r="Z2046" t="s">
        <v>29</v>
      </c>
      <c r="AA2046" t="s">
        <v>30</v>
      </c>
      <c r="AB2046" t="s">
        <v>32</v>
      </c>
    </row>
    <row r="2047" spans="1:28" outlineLevel="1" x14ac:dyDescent="0.45">
      <c r="A2047">
        <v>7523878909</v>
      </c>
      <c r="B2047" s="1">
        <v>44323</v>
      </c>
      <c r="C2047" t="s">
        <v>2699</v>
      </c>
      <c r="D2047" t="s">
        <v>2700</v>
      </c>
      <c r="E2047" t="s">
        <v>107</v>
      </c>
      <c r="F2047" t="s">
        <v>5651</v>
      </c>
      <c r="G2047" t="s">
        <v>5656</v>
      </c>
      <c r="H2047" s="9">
        <v>64900.44</v>
      </c>
      <c r="J2047" t="s">
        <v>28</v>
      </c>
      <c r="K2047" t="s">
        <v>30</v>
      </c>
      <c r="L2047" t="s">
        <v>88</v>
      </c>
      <c r="M2047" t="s">
        <v>29</v>
      </c>
      <c r="N2047" t="s">
        <v>29</v>
      </c>
      <c r="O2047" t="s">
        <v>30</v>
      </c>
      <c r="P2047" t="s">
        <v>30</v>
      </c>
      <c r="Q2047" t="s">
        <v>30</v>
      </c>
      <c r="R2047" t="s">
        <v>30</v>
      </c>
      <c r="S2047" t="s">
        <v>30</v>
      </c>
      <c r="T2047" t="s">
        <v>29</v>
      </c>
      <c r="U2047" t="s">
        <v>30</v>
      </c>
      <c r="V2047" t="s">
        <v>30</v>
      </c>
      <c r="W2047" t="s">
        <v>31</v>
      </c>
      <c r="X2047" t="s">
        <v>29</v>
      </c>
      <c r="Y2047" t="s">
        <v>30</v>
      </c>
      <c r="Z2047" t="s">
        <v>29</v>
      </c>
      <c r="AA2047" t="s">
        <v>30</v>
      </c>
      <c r="AB2047" t="s">
        <v>39</v>
      </c>
    </row>
    <row r="2048" spans="1:28" outlineLevel="1" x14ac:dyDescent="0.45">
      <c r="A2048">
        <v>7523628904</v>
      </c>
      <c r="B2048" s="1">
        <v>44323</v>
      </c>
      <c r="C2048" t="s">
        <v>2693</v>
      </c>
      <c r="D2048" t="s">
        <v>2694</v>
      </c>
      <c r="E2048" t="s">
        <v>107</v>
      </c>
      <c r="F2048" t="s">
        <v>5651</v>
      </c>
      <c r="G2048" t="s">
        <v>5656</v>
      </c>
      <c r="H2048" s="9">
        <v>62443.1</v>
      </c>
      <c r="J2048" t="s">
        <v>28</v>
      </c>
      <c r="K2048" t="s">
        <v>30</v>
      </c>
      <c r="L2048" t="s">
        <v>88</v>
      </c>
      <c r="M2048" t="s">
        <v>29</v>
      </c>
      <c r="N2048" t="s">
        <v>29</v>
      </c>
      <c r="O2048" t="s">
        <v>30</v>
      </c>
      <c r="P2048" t="s">
        <v>29</v>
      </c>
      <c r="Q2048" t="s">
        <v>30</v>
      </c>
      <c r="R2048" t="s">
        <v>30</v>
      </c>
      <c r="S2048" t="s">
        <v>30</v>
      </c>
      <c r="T2048" t="s">
        <v>30</v>
      </c>
      <c r="U2048" t="s">
        <v>30</v>
      </c>
      <c r="V2048" t="s">
        <v>30</v>
      </c>
      <c r="W2048" t="s">
        <v>31</v>
      </c>
      <c r="X2048" t="s">
        <v>29</v>
      </c>
      <c r="Y2048" t="s">
        <v>30</v>
      </c>
      <c r="Z2048" t="s">
        <v>29</v>
      </c>
      <c r="AA2048" t="s">
        <v>29</v>
      </c>
      <c r="AB2048" t="s">
        <v>62</v>
      </c>
    </row>
    <row r="2049" spans="1:28" outlineLevel="1" x14ac:dyDescent="0.45">
      <c r="A2049">
        <v>7523468904</v>
      </c>
      <c r="B2049" s="1">
        <v>44323</v>
      </c>
      <c r="C2049" t="s">
        <v>2684</v>
      </c>
      <c r="D2049" t="s">
        <v>2685</v>
      </c>
      <c r="E2049" t="s">
        <v>107</v>
      </c>
      <c r="F2049" t="s">
        <v>5651</v>
      </c>
      <c r="G2049" t="s">
        <v>5797</v>
      </c>
      <c r="H2049" s="9">
        <v>61389</v>
      </c>
      <c r="J2049" t="s">
        <v>28</v>
      </c>
      <c r="K2049" t="s">
        <v>30</v>
      </c>
      <c r="L2049" t="s">
        <v>88</v>
      </c>
      <c r="M2049" t="s">
        <v>30</v>
      </c>
      <c r="N2049" t="s">
        <v>30</v>
      </c>
      <c r="O2049" t="s">
        <v>30</v>
      </c>
      <c r="P2049" t="s">
        <v>30</v>
      </c>
      <c r="Q2049" t="s">
        <v>30</v>
      </c>
      <c r="R2049" t="s">
        <v>30</v>
      </c>
      <c r="S2049" t="s">
        <v>30</v>
      </c>
      <c r="T2049" t="s">
        <v>30</v>
      </c>
      <c r="U2049" t="s">
        <v>30</v>
      </c>
      <c r="V2049" t="s">
        <v>30</v>
      </c>
      <c r="W2049" t="s">
        <v>40</v>
      </c>
      <c r="X2049" t="s">
        <v>30</v>
      </c>
      <c r="Y2049" t="s">
        <v>30</v>
      </c>
      <c r="Z2049" t="s">
        <v>29</v>
      </c>
      <c r="AA2049" t="s">
        <v>30</v>
      </c>
      <c r="AB2049" t="s">
        <v>32</v>
      </c>
    </row>
    <row r="2050" spans="1:28" outlineLevel="1" x14ac:dyDescent="0.45">
      <c r="A2050">
        <v>5249199006</v>
      </c>
      <c r="B2050" s="1">
        <v>44337</v>
      </c>
      <c r="C2050" t="s">
        <v>2318</v>
      </c>
      <c r="D2050" t="s">
        <v>2319</v>
      </c>
      <c r="E2050" t="s">
        <v>107</v>
      </c>
      <c r="F2050" t="s">
        <v>5651</v>
      </c>
      <c r="G2050" t="s">
        <v>5895</v>
      </c>
      <c r="H2050" s="9">
        <v>58585.55</v>
      </c>
      <c r="J2050" t="s">
        <v>28</v>
      </c>
      <c r="K2050" t="s">
        <v>30</v>
      </c>
      <c r="L2050" t="s">
        <v>88</v>
      </c>
      <c r="M2050" t="s">
        <v>29</v>
      </c>
      <c r="N2050" t="s">
        <v>29</v>
      </c>
      <c r="O2050" t="s">
        <v>29</v>
      </c>
      <c r="P2050" t="s">
        <v>30</v>
      </c>
      <c r="Q2050" t="s">
        <v>30</v>
      </c>
      <c r="R2050" t="s">
        <v>30</v>
      </c>
      <c r="S2050" t="s">
        <v>30</v>
      </c>
      <c r="T2050" t="s">
        <v>30</v>
      </c>
      <c r="U2050" t="s">
        <v>30</v>
      </c>
      <c r="V2050" t="s">
        <v>30</v>
      </c>
      <c r="W2050" t="s">
        <v>37</v>
      </c>
      <c r="X2050" t="s">
        <v>29</v>
      </c>
      <c r="Y2050" t="s">
        <v>30</v>
      </c>
      <c r="Z2050" t="s">
        <v>29</v>
      </c>
      <c r="AA2050" t="s">
        <v>29</v>
      </c>
      <c r="AB2050" t="s">
        <v>32</v>
      </c>
    </row>
    <row r="2051" spans="1:28" outlineLevel="1" x14ac:dyDescent="0.45">
      <c r="A2051">
        <v>7544598907</v>
      </c>
      <c r="B2051" s="1">
        <v>44323</v>
      </c>
      <c r="C2051" t="s">
        <v>2937</v>
      </c>
      <c r="D2051" t="s">
        <v>2938</v>
      </c>
      <c r="E2051" t="s">
        <v>107</v>
      </c>
      <c r="F2051" t="s">
        <v>5651</v>
      </c>
      <c r="G2051" t="s">
        <v>5764</v>
      </c>
      <c r="H2051" s="9">
        <v>56946.75</v>
      </c>
      <c r="J2051" t="s">
        <v>28</v>
      </c>
      <c r="K2051" t="s">
        <v>29</v>
      </c>
      <c r="L2051" t="s">
        <v>88</v>
      </c>
      <c r="M2051" t="s">
        <v>29</v>
      </c>
      <c r="N2051" t="s">
        <v>29</v>
      </c>
      <c r="O2051" t="s">
        <v>29</v>
      </c>
      <c r="P2051" t="s">
        <v>30</v>
      </c>
      <c r="Q2051" t="s">
        <v>30</v>
      </c>
      <c r="R2051" t="s">
        <v>30</v>
      </c>
      <c r="S2051" t="s">
        <v>30</v>
      </c>
      <c r="T2051" t="s">
        <v>30</v>
      </c>
      <c r="U2051" t="s">
        <v>30</v>
      </c>
      <c r="V2051" t="s">
        <v>30</v>
      </c>
      <c r="W2051" t="s">
        <v>33</v>
      </c>
      <c r="X2051" t="s">
        <v>29</v>
      </c>
      <c r="Y2051" t="s">
        <v>29</v>
      </c>
      <c r="Z2051" t="s">
        <v>30</v>
      </c>
      <c r="AA2051" t="s">
        <v>29</v>
      </c>
      <c r="AB2051" t="s">
        <v>32</v>
      </c>
    </row>
    <row r="2052" spans="1:28" outlineLevel="1" x14ac:dyDescent="0.45">
      <c r="A2052">
        <v>9936049007</v>
      </c>
      <c r="B2052" s="1">
        <v>44351</v>
      </c>
      <c r="C2052" t="s">
        <v>5547</v>
      </c>
      <c r="D2052" t="s">
        <v>5548</v>
      </c>
      <c r="E2052" t="s">
        <v>107</v>
      </c>
      <c r="F2052" t="s">
        <v>5651</v>
      </c>
      <c r="G2052" t="s">
        <v>5895</v>
      </c>
      <c r="H2052" s="9">
        <v>56511</v>
      </c>
      <c r="J2052" t="s">
        <v>28</v>
      </c>
      <c r="K2052" t="s">
        <v>30</v>
      </c>
      <c r="L2052" t="s">
        <v>88</v>
      </c>
      <c r="M2052" t="s">
        <v>29</v>
      </c>
      <c r="N2052" t="s">
        <v>29</v>
      </c>
      <c r="O2052" t="s">
        <v>29</v>
      </c>
      <c r="P2052" t="s">
        <v>29</v>
      </c>
      <c r="Q2052" t="s">
        <v>29</v>
      </c>
      <c r="R2052" t="s">
        <v>29</v>
      </c>
      <c r="S2052" t="s">
        <v>30</v>
      </c>
      <c r="T2052" t="s">
        <v>30</v>
      </c>
      <c r="U2052" t="s">
        <v>29</v>
      </c>
      <c r="V2052" t="s">
        <v>30</v>
      </c>
      <c r="W2052" t="s">
        <v>33</v>
      </c>
      <c r="X2052" t="s">
        <v>29</v>
      </c>
      <c r="Y2052" t="s">
        <v>29</v>
      </c>
      <c r="Z2052" t="s">
        <v>29</v>
      </c>
      <c r="AA2052" t="s">
        <v>29</v>
      </c>
      <c r="AB2052" t="s">
        <v>32</v>
      </c>
    </row>
    <row r="2053" spans="1:28" outlineLevel="1" x14ac:dyDescent="0.45">
      <c r="A2053">
        <v>1071369002</v>
      </c>
      <c r="B2053" s="1">
        <v>44328</v>
      </c>
      <c r="C2053" t="s">
        <v>250</v>
      </c>
      <c r="D2053" t="s">
        <v>251</v>
      </c>
      <c r="E2053" t="s">
        <v>107</v>
      </c>
      <c r="F2053" t="s">
        <v>5651</v>
      </c>
      <c r="G2053" t="s">
        <v>5679</v>
      </c>
      <c r="H2053" s="9">
        <v>56294.28</v>
      </c>
      <c r="J2053" t="s">
        <v>28</v>
      </c>
      <c r="K2053" t="s">
        <v>29</v>
      </c>
      <c r="L2053" t="s">
        <v>88</v>
      </c>
      <c r="M2053" t="s">
        <v>30</v>
      </c>
      <c r="N2053" t="s">
        <v>30</v>
      </c>
      <c r="O2053" t="s">
        <v>30</v>
      </c>
      <c r="P2053" t="s">
        <v>30</v>
      </c>
      <c r="Q2053" t="s">
        <v>30</v>
      </c>
      <c r="R2053" t="s">
        <v>30</v>
      </c>
      <c r="S2053" t="s">
        <v>30</v>
      </c>
      <c r="T2053" t="s">
        <v>30</v>
      </c>
      <c r="U2053" t="s">
        <v>30</v>
      </c>
      <c r="V2053" t="s">
        <v>30</v>
      </c>
      <c r="W2053" t="s">
        <v>40</v>
      </c>
      <c r="X2053" t="s">
        <v>30</v>
      </c>
      <c r="Y2053" t="s">
        <v>30</v>
      </c>
      <c r="Z2053" t="s">
        <v>29</v>
      </c>
      <c r="AA2053" t="s">
        <v>30</v>
      </c>
      <c r="AB2053" t="s">
        <v>32</v>
      </c>
    </row>
    <row r="2054" spans="1:28" outlineLevel="1" x14ac:dyDescent="0.45">
      <c r="A2054">
        <v>8971129008</v>
      </c>
      <c r="B2054" s="1">
        <v>44345</v>
      </c>
      <c r="C2054" t="s">
        <v>5084</v>
      </c>
      <c r="D2054" t="s">
        <v>5085</v>
      </c>
      <c r="E2054" t="s">
        <v>107</v>
      </c>
      <c r="F2054" t="s">
        <v>5651</v>
      </c>
      <c r="G2054" t="s">
        <v>5733</v>
      </c>
      <c r="H2054" s="9">
        <v>55468</v>
      </c>
      <c r="J2054" t="s">
        <v>28</v>
      </c>
      <c r="K2054" t="s">
        <v>29</v>
      </c>
      <c r="L2054" t="s">
        <v>88</v>
      </c>
      <c r="M2054" t="s">
        <v>30</v>
      </c>
      <c r="N2054" t="s">
        <v>29</v>
      </c>
      <c r="O2054" t="s">
        <v>30</v>
      </c>
      <c r="P2054" t="s">
        <v>30</v>
      </c>
      <c r="Q2054" t="s">
        <v>30</v>
      </c>
      <c r="R2054" t="s">
        <v>30</v>
      </c>
      <c r="S2054" t="s">
        <v>30</v>
      </c>
      <c r="T2054" t="s">
        <v>30</v>
      </c>
      <c r="U2054" t="s">
        <v>30</v>
      </c>
      <c r="V2054" t="s">
        <v>30</v>
      </c>
      <c r="W2054" t="s">
        <v>40</v>
      </c>
      <c r="X2054" t="s">
        <v>29</v>
      </c>
      <c r="Y2054" t="s">
        <v>29</v>
      </c>
      <c r="Z2054" t="s">
        <v>29</v>
      </c>
      <c r="AA2054" t="s">
        <v>29</v>
      </c>
      <c r="AB2054" t="s">
        <v>32</v>
      </c>
    </row>
    <row r="2055" spans="1:28" outlineLevel="1" x14ac:dyDescent="0.45">
      <c r="A2055">
        <v>8925359006</v>
      </c>
      <c r="B2055" s="1">
        <v>44345</v>
      </c>
      <c r="C2055" t="s">
        <v>4867</v>
      </c>
      <c r="D2055" t="s">
        <v>4868</v>
      </c>
      <c r="E2055" t="s">
        <v>107</v>
      </c>
      <c r="F2055" t="s">
        <v>5651</v>
      </c>
      <c r="G2055" t="s">
        <v>5733</v>
      </c>
      <c r="H2055" s="9">
        <v>53355.89</v>
      </c>
      <c r="J2055" t="s">
        <v>28</v>
      </c>
      <c r="K2055" t="s">
        <v>29</v>
      </c>
      <c r="L2055" t="s">
        <v>88</v>
      </c>
      <c r="M2055" t="s">
        <v>29</v>
      </c>
      <c r="N2055" t="s">
        <v>29</v>
      </c>
      <c r="O2055" t="s">
        <v>29</v>
      </c>
      <c r="P2055" t="s">
        <v>30</v>
      </c>
      <c r="Q2055" t="s">
        <v>29</v>
      </c>
      <c r="R2055" t="s">
        <v>29</v>
      </c>
      <c r="S2055" t="s">
        <v>30</v>
      </c>
      <c r="T2055" t="s">
        <v>29</v>
      </c>
      <c r="U2055" t="s">
        <v>29</v>
      </c>
      <c r="V2055" t="s">
        <v>29</v>
      </c>
      <c r="W2055" t="s">
        <v>40</v>
      </c>
      <c r="X2055" t="s">
        <v>29</v>
      </c>
      <c r="Y2055" t="s">
        <v>29</v>
      </c>
      <c r="Z2055" t="s">
        <v>29</v>
      </c>
      <c r="AA2055" t="s">
        <v>29</v>
      </c>
      <c r="AB2055" t="s">
        <v>32</v>
      </c>
    </row>
    <row r="2056" spans="1:28" outlineLevel="1" x14ac:dyDescent="0.45">
      <c r="A2056">
        <v>1039809101</v>
      </c>
      <c r="B2056" s="1">
        <v>44364</v>
      </c>
      <c r="C2056" t="s">
        <v>105</v>
      </c>
      <c r="D2056" t="s">
        <v>106</v>
      </c>
      <c r="E2056" t="s">
        <v>107</v>
      </c>
      <c r="F2056" t="s">
        <v>5651</v>
      </c>
      <c r="G2056" t="s">
        <v>5656</v>
      </c>
      <c r="H2056" s="9">
        <v>53196.13</v>
      </c>
      <c r="J2056" t="s">
        <v>28</v>
      </c>
      <c r="K2056" t="s">
        <v>29</v>
      </c>
      <c r="L2056" t="s">
        <v>88</v>
      </c>
      <c r="M2056" t="s">
        <v>29</v>
      </c>
      <c r="N2056" t="s">
        <v>30</v>
      </c>
      <c r="O2056" t="s">
        <v>29</v>
      </c>
      <c r="P2056" t="s">
        <v>30</v>
      </c>
      <c r="Q2056" t="s">
        <v>30</v>
      </c>
      <c r="R2056" t="s">
        <v>30</v>
      </c>
      <c r="S2056" t="s">
        <v>30</v>
      </c>
      <c r="T2056" t="s">
        <v>30</v>
      </c>
      <c r="U2056" t="s">
        <v>30</v>
      </c>
      <c r="V2056" t="s">
        <v>30</v>
      </c>
      <c r="W2056" t="s">
        <v>31</v>
      </c>
      <c r="X2056" t="s">
        <v>29</v>
      </c>
      <c r="Y2056" t="s">
        <v>29</v>
      </c>
      <c r="Z2056" t="s">
        <v>29</v>
      </c>
      <c r="AA2056" t="s">
        <v>29</v>
      </c>
      <c r="AB2056" t="s">
        <v>73</v>
      </c>
    </row>
    <row r="2057" spans="1:28" outlineLevel="1" x14ac:dyDescent="0.45">
      <c r="A2057">
        <v>2328709009</v>
      </c>
      <c r="B2057" s="1">
        <v>44331</v>
      </c>
      <c r="C2057" t="s">
        <v>826</v>
      </c>
      <c r="D2057" t="s">
        <v>827</v>
      </c>
      <c r="E2057" t="s">
        <v>107</v>
      </c>
      <c r="F2057" t="s">
        <v>5651</v>
      </c>
      <c r="G2057" t="s">
        <v>5656</v>
      </c>
      <c r="H2057" s="9">
        <v>53174.27</v>
      </c>
      <c r="J2057" t="s">
        <v>28</v>
      </c>
      <c r="K2057" t="s">
        <v>29</v>
      </c>
      <c r="L2057" t="s">
        <v>88</v>
      </c>
      <c r="M2057" t="s">
        <v>30</v>
      </c>
      <c r="N2057" t="s">
        <v>30</v>
      </c>
      <c r="O2057" t="s">
        <v>30</v>
      </c>
      <c r="P2057" t="s">
        <v>30</v>
      </c>
      <c r="Q2057" t="s">
        <v>30</v>
      </c>
      <c r="R2057" t="s">
        <v>30</v>
      </c>
      <c r="S2057" t="s">
        <v>30</v>
      </c>
      <c r="T2057" t="s">
        <v>30</v>
      </c>
      <c r="U2057" t="s">
        <v>30</v>
      </c>
      <c r="V2057" t="s">
        <v>30</v>
      </c>
      <c r="W2057" t="s">
        <v>31</v>
      </c>
      <c r="X2057" t="s">
        <v>29</v>
      </c>
      <c r="Y2057" t="s">
        <v>29</v>
      </c>
      <c r="Z2057" t="s">
        <v>29</v>
      </c>
      <c r="AA2057" t="s">
        <v>30</v>
      </c>
      <c r="AB2057" t="s">
        <v>43</v>
      </c>
    </row>
    <row r="2058" spans="1:28" outlineLevel="1" x14ac:dyDescent="0.45">
      <c r="A2058">
        <v>7517529005</v>
      </c>
      <c r="B2058" s="1">
        <v>44341</v>
      </c>
      <c r="C2058" t="s">
        <v>2634</v>
      </c>
      <c r="D2058" t="s">
        <v>2635</v>
      </c>
      <c r="E2058" t="s">
        <v>107</v>
      </c>
      <c r="F2058" t="s">
        <v>5651</v>
      </c>
      <c r="G2058" t="s">
        <v>5679</v>
      </c>
      <c r="H2058" s="9">
        <v>52461.38</v>
      </c>
      <c r="J2058" t="s">
        <v>28</v>
      </c>
      <c r="K2058" t="s">
        <v>29</v>
      </c>
      <c r="L2058" t="s">
        <v>88</v>
      </c>
      <c r="M2058" t="s">
        <v>29</v>
      </c>
      <c r="N2058" t="s">
        <v>29</v>
      </c>
      <c r="O2058" t="s">
        <v>29</v>
      </c>
      <c r="P2058" t="s">
        <v>30</v>
      </c>
      <c r="Q2058" t="s">
        <v>30</v>
      </c>
      <c r="R2058" t="s">
        <v>30</v>
      </c>
      <c r="S2058" t="s">
        <v>29</v>
      </c>
      <c r="T2058" t="s">
        <v>29</v>
      </c>
      <c r="U2058" t="s">
        <v>30</v>
      </c>
      <c r="V2058" t="s">
        <v>29</v>
      </c>
      <c r="W2058" t="s">
        <v>31</v>
      </c>
      <c r="X2058" t="s">
        <v>30</v>
      </c>
      <c r="Y2058" t="s">
        <v>30</v>
      </c>
      <c r="Z2058" t="s">
        <v>29</v>
      </c>
      <c r="AA2058" t="s">
        <v>30</v>
      </c>
      <c r="AB2058" t="s">
        <v>129</v>
      </c>
    </row>
    <row r="2059" spans="1:28" outlineLevel="1" x14ac:dyDescent="0.45">
      <c r="A2059">
        <v>2724519002</v>
      </c>
      <c r="B2059" s="1">
        <v>44334</v>
      </c>
      <c r="C2059" t="s">
        <v>1448</v>
      </c>
      <c r="D2059" t="s">
        <v>1449</v>
      </c>
      <c r="E2059" t="s">
        <v>107</v>
      </c>
      <c r="F2059" t="s">
        <v>5651</v>
      </c>
      <c r="G2059" t="s">
        <v>5656</v>
      </c>
      <c r="H2059" s="9">
        <v>51417</v>
      </c>
      <c r="I2059" t="s">
        <v>35</v>
      </c>
      <c r="J2059" t="s">
        <v>28</v>
      </c>
      <c r="K2059" t="s">
        <v>30</v>
      </c>
      <c r="L2059" t="s">
        <v>88</v>
      </c>
      <c r="M2059" t="s">
        <v>29</v>
      </c>
      <c r="N2059" t="s">
        <v>30</v>
      </c>
      <c r="O2059" t="s">
        <v>29</v>
      </c>
      <c r="P2059" t="s">
        <v>30</v>
      </c>
      <c r="Q2059" t="s">
        <v>30</v>
      </c>
      <c r="R2059" t="s">
        <v>30</v>
      </c>
      <c r="S2059" t="s">
        <v>30</v>
      </c>
      <c r="T2059" t="s">
        <v>30</v>
      </c>
      <c r="U2059" t="s">
        <v>30</v>
      </c>
      <c r="V2059" t="s">
        <v>30</v>
      </c>
      <c r="W2059" t="s">
        <v>31</v>
      </c>
      <c r="X2059" t="s">
        <v>29</v>
      </c>
      <c r="Y2059" t="s">
        <v>29</v>
      </c>
      <c r="Z2059" t="s">
        <v>29</v>
      </c>
      <c r="AA2059" t="s">
        <v>30</v>
      </c>
      <c r="AB2059" t="s">
        <v>32</v>
      </c>
    </row>
    <row r="2060" spans="1:28" outlineLevel="1" x14ac:dyDescent="0.45">
      <c r="A2060">
        <v>7872508901</v>
      </c>
      <c r="B2060" s="1">
        <v>44327</v>
      </c>
      <c r="C2060" t="s">
        <v>3863</v>
      </c>
      <c r="D2060" t="s">
        <v>3864</v>
      </c>
      <c r="E2060" t="s">
        <v>107</v>
      </c>
      <c r="F2060" t="s">
        <v>5651</v>
      </c>
      <c r="G2060" t="s">
        <v>5673</v>
      </c>
      <c r="H2060" s="9">
        <v>50290.71</v>
      </c>
      <c r="I2060" t="s">
        <v>190</v>
      </c>
      <c r="J2060" t="s">
        <v>28</v>
      </c>
      <c r="K2060" t="s">
        <v>29</v>
      </c>
      <c r="L2060" t="s">
        <v>88</v>
      </c>
      <c r="M2060" t="s">
        <v>29</v>
      </c>
      <c r="N2060" t="s">
        <v>29</v>
      </c>
      <c r="O2060" t="s">
        <v>29</v>
      </c>
      <c r="P2060" t="s">
        <v>30</v>
      </c>
      <c r="Q2060" t="s">
        <v>30</v>
      </c>
      <c r="R2060" t="s">
        <v>30</v>
      </c>
      <c r="S2060" t="s">
        <v>30</v>
      </c>
      <c r="T2060" t="s">
        <v>30</v>
      </c>
      <c r="U2060" t="s">
        <v>30</v>
      </c>
      <c r="V2060" t="s">
        <v>30</v>
      </c>
      <c r="W2060" t="s">
        <v>31</v>
      </c>
      <c r="X2060" t="s">
        <v>29</v>
      </c>
      <c r="Y2060" t="s">
        <v>30</v>
      </c>
      <c r="Z2060" t="s">
        <v>29</v>
      </c>
      <c r="AA2060" t="s">
        <v>29</v>
      </c>
      <c r="AB2060" t="s">
        <v>62</v>
      </c>
    </row>
    <row r="2061" spans="1:28" outlineLevel="1" x14ac:dyDescent="0.45">
      <c r="A2061">
        <v>8978319009</v>
      </c>
      <c r="B2061" s="1">
        <v>44345</v>
      </c>
      <c r="C2061" t="s">
        <v>5127</v>
      </c>
      <c r="D2061" t="s">
        <v>5128</v>
      </c>
      <c r="E2061" t="s">
        <v>107</v>
      </c>
      <c r="F2061" t="s">
        <v>5651</v>
      </c>
      <c r="G2061" t="s">
        <v>5657</v>
      </c>
      <c r="H2061" s="9">
        <v>48606.25</v>
      </c>
      <c r="J2061" t="s">
        <v>28</v>
      </c>
      <c r="K2061" t="s">
        <v>29</v>
      </c>
      <c r="L2061" t="s">
        <v>96</v>
      </c>
      <c r="M2061" t="s">
        <v>29</v>
      </c>
      <c r="N2061" t="s">
        <v>29</v>
      </c>
      <c r="O2061" t="s">
        <v>29</v>
      </c>
      <c r="P2061" t="s">
        <v>30</v>
      </c>
      <c r="Q2061" t="s">
        <v>30</v>
      </c>
      <c r="R2061" t="s">
        <v>30</v>
      </c>
      <c r="S2061" t="s">
        <v>30</v>
      </c>
      <c r="T2061" t="s">
        <v>30</v>
      </c>
      <c r="U2061" t="s">
        <v>30</v>
      </c>
      <c r="V2061" t="s">
        <v>30</v>
      </c>
      <c r="W2061" t="s">
        <v>49</v>
      </c>
      <c r="X2061" t="s">
        <v>29</v>
      </c>
      <c r="Y2061" t="s">
        <v>29</v>
      </c>
      <c r="Z2061" t="s">
        <v>29</v>
      </c>
      <c r="AA2061" t="s">
        <v>29</v>
      </c>
      <c r="AB2061" t="s">
        <v>32</v>
      </c>
    </row>
    <row r="2062" spans="1:28" outlineLevel="1" x14ac:dyDescent="0.45">
      <c r="A2062">
        <v>8034399003</v>
      </c>
      <c r="B2062" s="1">
        <v>44342</v>
      </c>
      <c r="C2062" t="s">
        <v>4187</v>
      </c>
      <c r="D2062" t="s">
        <v>4188</v>
      </c>
      <c r="E2062" t="s">
        <v>107</v>
      </c>
      <c r="F2062" t="s">
        <v>5651</v>
      </c>
      <c r="G2062" t="s">
        <v>5657</v>
      </c>
      <c r="H2062" s="9">
        <v>47458</v>
      </c>
      <c r="I2062" t="s">
        <v>35</v>
      </c>
      <c r="J2062" t="s">
        <v>28</v>
      </c>
      <c r="K2062" t="s">
        <v>29</v>
      </c>
      <c r="L2062" t="s">
        <v>96</v>
      </c>
      <c r="M2062" t="s">
        <v>30</v>
      </c>
      <c r="N2062" t="s">
        <v>30</v>
      </c>
      <c r="O2062" t="s">
        <v>30</v>
      </c>
      <c r="P2062" t="s">
        <v>30</v>
      </c>
      <c r="Q2062" t="s">
        <v>30</v>
      </c>
      <c r="R2062" t="s">
        <v>30</v>
      </c>
      <c r="S2062" t="s">
        <v>30</v>
      </c>
      <c r="T2062" t="s">
        <v>30</v>
      </c>
      <c r="U2062" t="s">
        <v>30</v>
      </c>
      <c r="V2062" t="s">
        <v>30</v>
      </c>
      <c r="W2062" t="s">
        <v>40</v>
      </c>
      <c r="X2062" t="s">
        <v>29</v>
      </c>
      <c r="Y2062" t="s">
        <v>30</v>
      </c>
      <c r="Z2062" t="s">
        <v>29</v>
      </c>
      <c r="AA2062" t="s">
        <v>29</v>
      </c>
      <c r="AB2062" t="s">
        <v>32</v>
      </c>
    </row>
    <row r="2063" spans="1:28" outlineLevel="1" x14ac:dyDescent="0.45">
      <c r="A2063">
        <v>2477289007</v>
      </c>
      <c r="B2063" s="1">
        <v>44332</v>
      </c>
      <c r="C2063" t="s">
        <v>1112</v>
      </c>
      <c r="D2063" t="s">
        <v>1113</v>
      </c>
      <c r="E2063" t="s">
        <v>107</v>
      </c>
      <c r="F2063" t="s">
        <v>5651</v>
      </c>
      <c r="G2063" t="s">
        <v>5764</v>
      </c>
      <c r="H2063" s="9">
        <v>46940</v>
      </c>
      <c r="J2063" t="s">
        <v>28</v>
      </c>
      <c r="K2063" t="s">
        <v>29</v>
      </c>
      <c r="L2063" t="s">
        <v>88</v>
      </c>
      <c r="M2063" t="s">
        <v>29</v>
      </c>
      <c r="N2063" t="s">
        <v>29</v>
      </c>
      <c r="O2063" t="s">
        <v>29</v>
      </c>
      <c r="P2063" t="s">
        <v>30</v>
      </c>
      <c r="Q2063" t="s">
        <v>30</v>
      </c>
      <c r="R2063" t="s">
        <v>30</v>
      </c>
      <c r="S2063" t="s">
        <v>30</v>
      </c>
      <c r="T2063" t="s">
        <v>30</v>
      </c>
      <c r="U2063" t="s">
        <v>30</v>
      </c>
      <c r="V2063" t="s">
        <v>30</v>
      </c>
      <c r="W2063" t="s">
        <v>33</v>
      </c>
      <c r="X2063" t="s">
        <v>29</v>
      </c>
      <c r="Y2063" t="s">
        <v>30</v>
      </c>
      <c r="Z2063" t="s">
        <v>29</v>
      </c>
      <c r="AA2063" t="s">
        <v>29</v>
      </c>
      <c r="AB2063" t="s">
        <v>32</v>
      </c>
    </row>
    <row r="2064" spans="1:28" outlineLevel="1" x14ac:dyDescent="0.45">
      <c r="A2064">
        <v>8844129005</v>
      </c>
      <c r="B2064" s="1">
        <v>44345</v>
      </c>
      <c r="C2064" t="s">
        <v>4469</v>
      </c>
      <c r="D2064" t="s">
        <v>4470</v>
      </c>
      <c r="E2064" t="s">
        <v>107</v>
      </c>
      <c r="F2064" t="s">
        <v>5651</v>
      </c>
      <c r="G2064" t="s">
        <v>5656</v>
      </c>
      <c r="H2064" s="9">
        <v>46827.47</v>
      </c>
      <c r="J2064" t="s">
        <v>28</v>
      </c>
      <c r="K2064" t="s">
        <v>29</v>
      </c>
      <c r="L2064" t="s">
        <v>88</v>
      </c>
      <c r="M2064" t="s">
        <v>29</v>
      </c>
      <c r="N2064" t="s">
        <v>29</v>
      </c>
      <c r="O2064" t="s">
        <v>29</v>
      </c>
      <c r="P2064" t="s">
        <v>29</v>
      </c>
      <c r="Q2064" t="s">
        <v>30</v>
      </c>
      <c r="R2064" t="s">
        <v>30</v>
      </c>
      <c r="S2064" t="s">
        <v>30</v>
      </c>
      <c r="T2064" t="s">
        <v>30</v>
      </c>
      <c r="U2064" t="s">
        <v>29</v>
      </c>
      <c r="V2064" t="s">
        <v>30</v>
      </c>
      <c r="W2064" t="s">
        <v>40</v>
      </c>
      <c r="X2064" t="s">
        <v>29</v>
      </c>
      <c r="Y2064" t="s">
        <v>29</v>
      </c>
      <c r="Z2064" t="s">
        <v>29</v>
      </c>
      <c r="AA2064" t="s">
        <v>29</v>
      </c>
      <c r="AB2064" t="s">
        <v>32</v>
      </c>
    </row>
    <row r="2065" spans="1:28" outlineLevel="1" x14ac:dyDescent="0.45">
      <c r="A2065">
        <v>7538298904</v>
      </c>
      <c r="B2065" s="1">
        <v>44323</v>
      </c>
      <c r="C2065" t="s">
        <v>2860</v>
      </c>
      <c r="D2065" t="s">
        <v>2861</v>
      </c>
      <c r="E2065" t="s">
        <v>107</v>
      </c>
      <c r="F2065" t="s">
        <v>5651</v>
      </c>
      <c r="G2065" t="s">
        <v>5924</v>
      </c>
      <c r="H2065" s="9">
        <v>46196</v>
      </c>
      <c r="J2065" t="s">
        <v>28</v>
      </c>
      <c r="K2065" t="s">
        <v>30</v>
      </c>
      <c r="L2065" t="s">
        <v>88</v>
      </c>
      <c r="M2065" t="s">
        <v>29</v>
      </c>
      <c r="N2065" t="s">
        <v>30</v>
      </c>
      <c r="O2065" t="s">
        <v>30</v>
      </c>
      <c r="P2065" t="s">
        <v>30</v>
      </c>
      <c r="Q2065" t="s">
        <v>30</v>
      </c>
      <c r="R2065" t="s">
        <v>30</v>
      </c>
      <c r="S2065" t="s">
        <v>30</v>
      </c>
      <c r="T2065" t="s">
        <v>30</v>
      </c>
      <c r="U2065" t="s">
        <v>30</v>
      </c>
      <c r="V2065" t="s">
        <v>30</v>
      </c>
      <c r="W2065" t="s">
        <v>60</v>
      </c>
      <c r="X2065" t="s">
        <v>29</v>
      </c>
      <c r="Y2065" t="s">
        <v>29</v>
      </c>
      <c r="Z2065" t="s">
        <v>29</v>
      </c>
      <c r="AA2065" t="s">
        <v>30</v>
      </c>
      <c r="AB2065" t="s">
        <v>32</v>
      </c>
    </row>
    <row r="2066" spans="1:28" outlineLevel="1" x14ac:dyDescent="0.45">
      <c r="A2066">
        <v>7518128902</v>
      </c>
      <c r="B2066" s="1">
        <v>44323</v>
      </c>
      <c r="C2066" t="s">
        <v>2636</v>
      </c>
      <c r="D2066" t="s">
        <v>2637</v>
      </c>
      <c r="E2066" t="s">
        <v>107</v>
      </c>
      <c r="F2066" t="s">
        <v>5651</v>
      </c>
      <c r="G2066" t="s">
        <v>5733</v>
      </c>
      <c r="H2066" s="9">
        <v>45761</v>
      </c>
      <c r="J2066" t="s">
        <v>28</v>
      </c>
      <c r="K2066" t="s">
        <v>29</v>
      </c>
      <c r="L2066" t="s">
        <v>88</v>
      </c>
      <c r="M2066" t="s">
        <v>29</v>
      </c>
      <c r="N2066" t="s">
        <v>29</v>
      </c>
      <c r="O2066" t="s">
        <v>29</v>
      </c>
      <c r="P2066" t="s">
        <v>29</v>
      </c>
      <c r="Q2066" t="s">
        <v>29</v>
      </c>
      <c r="R2066" t="s">
        <v>29</v>
      </c>
      <c r="S2066" t="s">
        <v>29</v>
      </c>
      <c r="T2066" t="s">
        <v>30</v>
      </c>
      <c r="U2066" t="s">
        <v>29</v>
      </c>
      <c r="V2066" t="s">
        <v>29</v>
      </c>
      <c r="W2066" t="s">
        <v>31</v>
      </c>
      <c r="X2066" t="s">
        <v>29</v>
      </c>
      <c r="Y2066" t="s">
        <v>30</v>
      </c>
      <c r="Z2066" t="s">
        <v>29</v>
      </c>
      <c r="AA2066" t="s">
        <v>29</v>
      </c>
      <c r="AB2066" t="s">
        <v>164</v>
      </c>
    </row>
    <row r="2067" spans="1:28" outlineLevel="1" x14ac:dyDescent="0.45">
      <c r="A2067">
        <v>2348049009</v>
      </c>
      <c r="B2067" s="1">
        <v>44331</v>
      </c>
      <c r="C2067" t="s">
        <v>910</v>
      </c>
      <c r="D2067" t="s">
        <v>911</v>
      </c>
      <c r="E2067" t="s">
        <v>107</v>
      </c>
      <c r="F2067" t="s">
        <v>5651</v>
      </c>
      <c r="G2067" t="s">
        <v>5797</v>
      </c>
      <c r="H2067" s="9">
        <v>45615</v>
      </c>
      <c r="J2067" t="s">
        <v>28</v>
      </c>
      <c r="K2067" t="s">
        <v>30</v>
      </c>
      <c r="L2067" t="s">
        <v>88</v>
      </c>
      <c r="M2067" t="s">
        <v>29</v>
      </c>
      <c r="N2067" t="s">
        <v>29</v>
      </c>
      <c r="O2067" t="s">
        <v>29</v>
      </c>
      <c r="P2067" t="s">
        <v>30</v>
      </c>
      <c r="Q2067" t="s">
        <v>29</v>
      </c>
      <c r="R2067" t="s">
        <v>30</v>
      </c>
      <c r="S2067" t="s">
        <v>30</v>
      </c>
      <c r="T2067" t="s">
        <v>30</v>
      </c>
      <c r="U2067" t="s">
        <v>29</v>
      </c>
      <c r="V2067" t="s">
        <v>30</v>
      </c>
      <c r="W2067" t="s">
        <v>31</v>
      </c>
      <c r="X2067" t="s">
        <v>30</v>
      </c>
      <c r="Y2067" t="s">
        <v>29</v>
      </c>
      <c r="Z2067" t="s">
        <v>29</v>
      </c>
      <c r="AA2067" t="s">
        <v>30</v>
      </c>
      <c r="AB2067" t="s">
        <v>62</v>
      </c>
    </row>
    <row r="2068" spans="1:28" outlineLevel="1" x14ac:dyDescent="0.45">
      <c r="A2068">
        <v>2743569001</v>
      </c>
      <c r="B2068" s="1">
        <v>44334</v>
      </c>
      <c r="C2068" t="s">
        <v>1524</v>
      </c>
      <c r="D2068" t="s">
        <v>1525</v>
      </c>
      <c r="E2068" t="s">
        <v>107</v>
      </c>
      <c r="F2068" t="s">
        <v>5651</v>
      </c>
      <c r="G2068" t="s">
        <v>5879</v>
      </c>
      <c r="H2068" s="9">
        <v>42893</v>
      </c>
      <c r="J2068" t="s">
        <v>28</v>
      </c>
      <c r="K2068" t="s">
        <v>29</v>
      </c>
      <c r="L2068" t="s">
        <v>88</v>
      </c>
      <c r="M2068" t="s">
        <v>29</v>
      </c>
      <c r="N2068" t="s">
        <v>29</v>
      </c>
      <c r="O2068" t="s">
        <v>30</v>
      </c>
      <c r="P2068" t="s">
        <v>29</v>
      </c>
      <c r="Q2068" t="s">
        <v>29</v>
      </c>
      <c r="R2068" t="s">
        <v>29</v>
      </c>
      <c r="S2068" t="s">
        <v>30</v>
      </c>
      <c r="T2068" t="s">
        <v>30</v>
      </c>
      <c r="U2068" t="s">
        <v>29</v>
      </c>
      <c r="V2068" t="s">
        <v>30</v>
      </c>
      <c r="W2068" t="s">
        <v>31</v>
      </c>
      <c r="X2068" t="s">
        <v>29</v>
      </c>
      <c r="Y2068" t="s">
        <v>29</v>
      </c>
      <c r="Z2068" t="s">
        <v>29</v>
      </c>
      <c r="AA2068" t="s">
        <v>30</v>
      </c>
      <c r="AB2068" t="s">
        <v>32</v>
      </c>
    </row>
    <row r="2069" spans="1:28" outlineLevel="1" x14ac:dyDescent="0.45">
      <c r="A2069">
        <v>3710239005</v>
      </c>
      <c r="B2069" s="1">
        <v>44335</v>
      </c>
      <c r="C2069" t="s">
        <v>1840</v>
      </c>
      <c r="D2069" t="s">
        <v>1841</v>
      </c>
      <c r="E2069" t="s">
        <v>107</v>
      </c>
      <c r="F2069" t="s">
        <v>5651</v>
      </c>
      <c r="G2069" t="s">
        <v>5679</v>
      </c>
      <c r="H2069" s="9">
        <v>41639.03</v>
      </c>
      <c r="J2069" t="s">
        <v>28</v>
      </c>
      <c r="K2069" t="s">
        <v>29</v>
      </c>
      <c r="L2069" t="s">
        <v>88</v>
      </c>
      <c r="M2069" t="s">
        <v>29</v>
      </c>
      <c r="N2069" t="s">
        <v>30</v>
      </c>
      <c r="O2069" t="s">
        <v>29</v>
      </c>
      <c r="P2069" t="s">
        <v>30</v>
      </c>
      <c r="Q2069" t="s">
        <v>30</v>
      </c>
      <c r="R2069" t="s">
        <v>30</v>
      </c>
      <c r="S2069" t="s">
        <v>30</v>
      </c>
      <c r="T2069" t="s">
        <v>30</v>
      </c>
      <c r="U2069" t="s">
        <v>30</v>
      </c>
      <c r="V2069" t="s">
        <v>30</v>
      </c>
      <c r="W2069" t="s">
        <v>31</v>
      </c>
      <c r="X2069" t="s">
        <v>30</v>
      </c>
      <c r="Y2069" t="s">
        <v>30</v>
      </c>
      <c r="Z2069" t="s">
        <v>29</v>
      </c>
      <c r="AA2069" t="s">
        <v>29</v>
      </c>
      <c r="AB2069" t="s">
        <v>39</v>
      </c>
    </row>
    <row r="2070" spans="1:28" outlineLevel="1" x14ac:dyDescent="0.45">
      <c r="A2070">
        <v>2733099009</v>
      </c>
      <c r="B2070" s="1">
        <v>44334</v>
      </c>
      <c r="C2070" t="s">
        <v>1475</v>
      </c>
      <c r="D2070" t="s">
        <v>1476</v>
      </c>
      <c r="E2070" t="s">
        <v>107</v>
      </c>
      <c r="F2070" t="s">
        <v>5651</v>
      </c>
      <c r="G2070" t="s">
        <v>5679</v>
      </c>
      <c r="H2070" s="9">
        <v>40609</v>
      </c>
      <c r="J2070" t="s">
        <v>28</v>
      </c>
      <c r="K2070" t="s">
        <v>30</v>
      </c>
      <c r="L2070" t="s">
        <v>88</v>
      </c>
      <c r="M2070" t="s">
        <v>29</v>
      </c>
      <c r="N2070" t="s">
        <v>30</v>
      </c>
      <c r="O2070" t="s">
        <v>30</v>
      </c>
      <c r="P2070" t="s">
        <v>30</v>
      </c>
      <c r="Q2070" t="s">
        <v>30</v>
      </c>
      <c r="R2070" t="s">
        <v>30</v>
      </c>
      <c r="S2070" t="s">
        <v>30</v>
      </c>
      <c r="T2070" t="s">
        <v>30</v>
      </c>
      <c r="U2070" t="s">
        <v>30</v>
      </c>
      <c r="V2070" t="s">
        <v>30</v>
      </c>
      <c r="W2070" t="s">
        <v>270</v>
      </c>
      <c r="X2070" t="s">
        <v>30</v>
      </c>
      <c r="Y2070" t="s">
        <v>30</v>
      </c>
      <c r="Z2070" t="s">
        <v>29</v>
      </c>
      <c r="AA2070" t="s">
        <v>29</v>
      </c>
      <c r="AB2070" t="s">
        <v>32</v>
      </c>
    </row>
    <row r="2071" spans="1:28" outlineLevel="1" x14ac:dyDescent="0.45">
      <c r="A2071">
        <v>1079559005</v>
      </c>
      <c r="B2071" s="1">
        <v>44328</v>
      </c>
      <c r="C2071" t="s">
        <v>305</v>
      </c>
      <c r="D2071" t="s">
        <v>306</v>
      </c>
      <c r="E2071" t="s">
        <v>107</v>
      </c>
      <c r="F2071" t="s">
        <v>5651</v>
      </c>
      <c r="G2071" t="s">
        <v>5690</v>
      </c>
      <c r="H2071" s="9">
        <v>36771</v>
      </c>
      <c r="I2071" t="s">
        <v>128</v>
      </c>
      <c r="J2071" t="s">
        <v>28</v>
      </c>
      <c r="K2071" t="s">
        <v>29</v>
      </c>
      <c r="L2071" t="s">
        <v>88</v>
      </c>
      <c r="M2071" t="s">
        <v>29</v>
      </c>
      <c r="N2071" t="s">
        <v>30</v>
      </c>
      <c r="O2071" t="s">
        <v>30</v>
      </c>
      <c r="P2071" t="s">
        <v>30</v>
      </c>
      <c r="Q2071" t="s">
        <v>30</v>
      </c>
      <c r="R2071" t="s">
        <v>30</v>
      </c>
      <c r="S2071" t="s">
        <v>30</v>
      </c>
      <c r="T2071" t="s">
        <v>30</v>
      </c>
      <c r="U2071" t="s">
        <v>30</v>
      </c>
      <c r="V2071" t="s">
        <v>30</v>
      </c>
      <c r="W2071" t="s">
        <v>31</v>
      </c>
      <c r="X2071" t="s">
        <v>29</v>
      </c>
      <c r="Y2071" t="s">
        <v>29</v>
      </c>
      <c r="Z2071" t="s">
        <v>29</v>
      </c>
      <c r="AA2071" t="s">
        <v>30</v>
      </c>
      <c r="AB2071" t="s">
        <v>32</v>
      </c>
    </row>
    <row r="2072" spans="1:28" outlineLevel="1" x14ac:dyDescent="0.45">
      <c r="A2072">
        <v>7551239005</v>
      </c>
      <c r="B2072" s="1">
        <v>44341</v>
      </c>
      <c r="C2072" t="s">
        <v>3013</v>
      </c>
      <c r="D2072" t="s">
        <v>3014</v>
      </c>
      <c r="E2072" t="s">
        <v>107</v>
      </c>
      <c r="F2072" t="s">
        <v>5651</v>
      </c>
      <c r="G2072" t="s">
        <v>5679</v>
      </c>
      <c r="H2072" s="9">
        <v>36049</v>
      </c>
      <c r="J2072" t="s">
        <v>28</v>
      </c>
      <c r="K2072" t="s">
        <v>29</v>
      </c>
      <c r="L2072" t="s">
        <v>88</v>
      </c>
      <c r="M2072" t="s">
        <v>29</v>
      </c>
      <c r="N2072" t="s">
        <v>29</v>
      </c>
      <c r="O2072" t="s">
        <v>29</v>
      </c>
      <c r="P2072" t="s">
        <v>30</v>
      </c>
      <c r="Q2072" t="s">
        <v>30</v>
      </c>
      <c r="R2072" t="s">
        <v>30</v>
      </c>
      <c r="S2072" t="s">
        <v>29</v>
      </c>
      <c r="T2072" t="s">
        <v>30</v>
      </c>
      <c r="U2072" t="s">
        <v>30</v>
      </c>
      <c r="V2072" t="s">
        <v>29</v>
      </c>
      <c r="W2072" t="s">
        <v>40</v>
      </c>
      <c r="X2072" t="s">
        <v>30</v>
      </c>
      <c r="Y2072" t="s">
        <v>29</v>
      </c>
      <c r="Z2072" t="s">
        <v>29</v>
      </c>
      <c r="AA2072" t="s">
        <v>30</v>
      </c>
      <c r="AB2072" t="s">
        <v>39</v>
      </c>
    </row>
    <row r="2073" spans="1:28" outlineLevel="1" x14ac:dyDescent="0.45">
      <c r="A2073">
        <v>3717759000</v>
      </c>
      <c r="B2073" s="1">
        <v>44335</v>
      </c>
      <c r="C2073" t="s">
        <v>1878</v>
      </c>
      <c r="D2073" t="s">
        <v>1879</v>
      </c>
      <c r="E2073" t="s">
        <v>107</v>
      </c>
      <c r="F2073" t="s">
        <v>5651</v>
      </c>
      <c r="G2073" t="s">
        <v>5895</v>
      </c>
      <c r="H2073" s="9">
        <v>35558.620000000003</v>
      </c>
      <c r="J2073" t="s">
        <v>28</v>
      </c>
      <c r="K2073" t="s">
        <v>30</v>
      </c>
      <c r="L2073" t="s">
        <v>88</v>
      </c>
      <c r="M2073" t="s">
        <v>29</v>
      </c>
      <c r="N2073" t="s">
        <v>30</v>
      </c>
      <c r="O2073" t="s">
        <v>30</v>
      </c>
      <c r="P2073" t="s">
        <v>30</v>
      </c>
      <c r="Q2073" t="s">
        <v>30</v>
      </c>
      <c r="R2073" t="s">
        <v>30</v>
      </c>
      <c r="S2073" t="s">
        <v>30</v>
      </c>
      <c r="T2073" t="s">
        <v>30</v>
      </c>
      <c r="U2073" t="s">
        <v>30</v>
      </c>
      <c r="V2073" t="s">
        <v>30</v>
      </c>
      <c r="W2073" t="s">
        <v>40</v>
      </c>
      <c r="X2073" t="s">
        <v>29</v>
      </c>
      <c r="Y2073" t="s">
        <v>29</v>
      </c>
      <c r="Z2073" t="s">
        <v>29</v>
      </c>
      <c r="AA2073" t="s">
        <v>30</v>
      </c>
      <c r="AB2073" t="s">
        <v>73</v>
      </c>
    </row>
    <row r="2074" spans="1:28" outlineLevel="1" x14ac:dyDescent="0.45">
      <c r="A2074">
        <v>7596778904</v>
      </c>
      <c r="B2074" s="1">
        <v>44323</v>
      </c>
      <c r="C2074" t="s">
        <v>3378</v>
      </c>
      <c r="D2074" t="s">
        <v>3379</v>
      </c>
      <c r="E2074" t="s">
        <v>107</v>
      </c>
      <c r="F2074" t="s">
        <v>5651</v>
      </c>
      <c r="G2074" t="s">
        <v>5657</v>
      </c>
      <c r="H2074" s="9">
        <v>32617</v>
      </c>
      <c r="J2074" t="s">
        <v>28</v>
      </c>
      <c r="K2074" t="s">
        <v>29</v>
      </c>
      <c r="L2074" t="s">
        <v>96</v>
      </c>
      <c r="M2074" t="s">
        <v>29</v>
      </c>
      <c r="N2074" t="s">
        <v>30</v>
      </c>
      <c r="O2074" t="s">
        <v>30</v>
      </c>
      <c r="P2074" t="s">
        <v>30</v>
      </c>
      <c r="Q2074" t="s">
        <v>30</v>
      </c>
      <c r="R2074" t="s">
        <v>30</v>
      </c>
      <c r="S2074" t="s">
        <v>30</v>
      </c>
      <c r="T2074" t="s">
        <v>30</v>
      </c>
      <c r="U2074" t="s">
        <v>30</v>
      </c>
      <c r="V2074" t="s">
        <v>30</v>
      </c>
      <c r="W2074" t="s">
        <v>31</v>
      </c>
      <c r="X2074" t="s">
        <v>29</v>
      </c>
      <c r="Y2074" t="s">
        <v>29</v>
      </c>
      <c r="Z2074" t="s">
        <v>29</v>
      </c>
      <c r="AA2074" t="s">
        <v>30</v>
      </c>
      <c r="AB2074" t="s">
        <v>268</v>
      </c>
    </row>
    <row r="2075" spans="1:28" outlineLevel="1" x14ac:dyDescent="0.45">
      <c r="A2075">
        <v>7606588900</v>
      </c>
      <c r="B2075" s="1">
        <v>44323</v>
      </c>
      <c r="C2075" t="s">
        <v>3434</v>
      </c>
      <c r="D2075" t="s">
        <v>3435</v>
      </c>
      <c r="E2075" t="s">
        <v>107</v>
      </c>
      <c r="F2075" t="s">
        <v>5651</v>
      </c>
      <c r="G2075" t="s">
        <v>5760</v>
      </c>
      <c r="H2075" s="9">
        <v>29739.5</v>
      </c>
      <c r="J2075" t="s">
        <v>28</v>
      </c>
      <c r="K2075" t="s">
        <v>29</v>
      </c>
      <c r="L2075" t="s">
        <v>88</v>
      </c>
      <c r="M2075" t="s">
        <v>29</v>
      </c>
      <c r="N2075" t="s">
        <v>29</v>
      </c>
      <c r="O2075" t="s">
        <v>30</v>
      </c>
      <c r="P2075" t="s">
        <v>30</v>
      </c>
      <c r="Q2075" t="s">
        <v>30</v>
      </c>
      <c r="R2075" t="s">
        <v>29</v>
      </c>
      <c r="S2075" t="s">
        <v>29</v>
      </c>
      <c r="T2075" t="s">
        <v>30</v>
      </c>
      <c r="U2075" t="s">
        <v>30</v>
      </c>
      <c r="V2075" t="s">
        <v>30</v>
      </c>
      <c r="W2075" t="s">
        <v>60</v>
      </c>
      <c r="X2075" t="s">
        <v>30</v>
      </c>
      <c r="Y2075" t="s">
        <v>30</v>
      </c>
      <c r="Z2075" t="s">
        <v>29</v>
      </c>
      <c r="AA2075" t="s">
        <v>29</v>
      </c>
      <c r="AB2075" t="s">
        <v>39</v>
      </c>
    </row>
    <row r="2076" spans="1:28" outlineLevel="1" x14ac:dyDescent="0.45">
      <c r="A2076">
        <v>8875449010</v>
      </c>
      <c r="B2076" s="1">
        <v>44345</v>
      </c>
      <c r="C2076" t="s">
        <v>4666</v>
      </c>
      <c r="D2076" t="s">
        <v>4667</v>
      </c>
      <c r="E2076" t="s">
        <v>107</v>
      </c>
      <c r="F2076" t="s">
        <v>5651</v>
      </c>
      <c r="G2076" t="s">
        <v>5924</v>
      </c>
      <c r="H2076" s="9">
        <v>29092</v>
      </c>
      <c r="I2076" t="s">
        <v>35</v>
      </c>
      <c r="J2076" t="s">
        <v>28</v>
      </c>
      <c r="K2076" t="s">
        <v>29</v>
      </c>
      <c r="L2076" t="s">
        <v>88</v>
      </c>
      <c r="M2076" t="s">
        <v>30</v>
      </c>
      <c r="N2076" t="s">
        <v>30</v>
      </c>
      <c r="O2076" t="s">
        <v>30</v>
      </c>
      <c r="P2076" t="s">
        <v>30</v>
      </c>
      <c r="Q2076" t="s">
        <v>30</v>
      </c>
      <c r="R2076" t="s">
        <v>30</v>
      </c>
      <c r="S2076" t="s">
        <v>30</v>
      </c>
      <c r="T2076" t="s">
        <v>30</v>
      </c>
      <c r="U2076" t="s">
        <v>30</v>
      </c>
      <c r="V2076" t="s">
        <v>30</v>
      </c>
      <c r="W2076" t="s">
        <v>40</v>
      </c>
      <c r="X2076" t="s">
        <v>29</v>
      </c>
      <c r="Y2076" t="s">
        <v>29</v>
      </c>
      <c r="Z2076" t="s">
        <v>29</v>
      </c>
      <c r="AA2076" t="s">
        <v>29</v>
      </c>
      <c r="AB2076" t="s">
        <v>32</v>
      </c>
    </row>
    <row r="2077" spans="1:28" outlineLevel="1" x14ac:dyDescent="0.45">
      <c r="A2077">
        <v>7883738906</v>
      </c>
      <c r="B2077" s="1">
        <v>44327</v>
      </c>
      <c r="C2077" t="s">
        <v>3917</v>
      </c>
      <c r="D2077" t="s">
        <v>3918</v>
      </c>
      <c r="E2077" t="s">
        <v>107</v>
      </c>
      <c r="F2077" t="s">
        <v>5651</v>
      </c>
      <c r="G2077" t="s">
        <v>5733</v>
      </c>
      <c r="H2077" s="9">
        <v>28243.5</v>
      </c>
      <c r="J2077" t="s">
        <v>28</v>
      </c>
      <c r="K2077" t="s">
        <v>29</v>
      </c>
      <c r="L2077" t="s">
        <v>88</v>
      </c>
      <c r="M2077" t="s">
        <v>30</v>
      </c>
      <c r="N2077" t="s">
        <v>30</v>
      </c>
      <c r="O2077" t="s">
        <v>30</v>
      </c>
      <c r="P2077" t="s">
        <v>30</v>
      </c>
      <c r="Q2077" t="s">
        <v>30</v>
      </c>
      <c r="R2077" t="s">
        <v>30</v>
      </c>
      <c r="S2077" t="s">
        <v>30</v>
      </c>
      <c r="T2077" t="s">
        <v>30</v>
      </c>
      <c r="U2077" t="s">
        <v>30</v>
      </c>
      <c r="V2077" t="s">
        <v>30</v>
      </c>
      <c r="W2077" t="s">
        <v>40</v>
      </c>
      <c r="X2077" t="s">
        <v>29</v>
      </c>
      <c r="Y2077" t="s">
        <v>29</v>
      </c>
      <c r="Z2077" t="s">
        <v>29</v>
      </c>
      <c r="AA2077" t="s">
        <v>30</v>
      </c>
      <c r="AB2077" t="s">
        <v>32</v>
      </c>
    </row>
    <row r="2078" spans="1:28" outlineLevel="1" x14ac:dyDescent="0.45">
      <c r="A2078">
        <v>2359199003</v>
      </c>
      <c r="B2078" s="1">
        <v>44331</v>
      </c>
      <c r="C2078" t="s">
        <v>972</v>
      </c>
      <c r="D2078" t="s">
        <v>973</v>
      </c>
      <c r="E2078" t="s">
        <v>107</v>
      </c>
      <c r="F2078" t="s">
        <v>5651</v>
      </c>
      <c r="G2078" t="s">
        <v>5753</v>
      </c>
      <c r="H2078" s="9">
        <v>26595.72</v>
      </c>
      <c r="J2078" t="s">
        <v>28</v>
      </c>
      <c r="K2078" t="s">
        <v>30</v>
      </c>
      <c r="L2078" t="s">
        <v>88</v>
      </c>
      <c r="M2078" t="s">
        <v>29</v>
      </c>
      <c r="N2078" t="s">
        <v>29</v>
      </c>
      <c r="O2078" t="s">
        <v>29</v>
      </c>
      <c r="P2078" t="s">
        <v>30</v>
      </c>
      <c r="Q2078" t="s">
        <v>30</v>
      </c>
      <c r="R2078" t="s">
        <v>30</v>
      </c>
      <c r="S2078" t="s">
        <v>30</v>
      </c>
      <c r="T2078" t="s">
        <v>30</v>
      </c>
      <c r="U2078" t="s">
        <v>30</v>
      </c>
      <c r="V2078" t="s">
        <v>30</v>
      </c>
      <c r="W2078" t="s">
        <v>40</v>
      </c>
      <c r="X2078" t="s">
        <v>30</v>
      </c>
      <c r="Y2078" t="s">
        <v>29</v>
      </c>
      <c r="Z2078" t="s">
        <v>29</v>
      </c>
      <c r="AA2078" t="s">
        <v>30</v>
      </c>
      <c r="AB2078" t="s">
        <v>32</v>
      </c>
    </row>
    <row r="2079" spans="1:28" outlineLevel="1" x14ac:dyDescent="0.45">
      <c r="A2079">
        <v>7561618902</v>
      </c>
      <c r="B2079" s="1">
        <v>44323</v>
      </c>
      <c r="C2079" t="s">
        <v>3144</v>
      </c>
      <c r="D2079" t="s">
        <v>3145</v>
      </c>
      <c r="E2079" t="s">
        <v>107</v>
      </c>
      <c r="F2079" t="s">
        <v>5651</v>
      </c>
      <c r="G2079" t="s">
        <v>5679</v>
      </c>
      <c r="H2079" s="9">
        <v>26009.71</v>
      </c>
      <c r="J2079" t="s">
        <v>28</v>
      </c>
      <c r="K2079" t="s">
        <v>30</v>
      </c>
      <c r="L2079" t="s">
        <v>88</v>
      </c>
      <c r="M2079" t="s">
        <v>29</v>
      </c>
      <c r="N2079" t="s">
        <v>30</v>
      </c>
      <c r="O2079" t="s">
        <v>29</v>
      </c>
      <c r="P2079" t="s">
        <v>29</v>
      </c>
      <c r="Q2079" t="s">
        <v>30</v>
      </c>
      <c r="R2079" t="s">
        <v>29</v>
      </c>
      <c r="S2079" t="s">
        <v>30</v>
      </c>
      <c r="T2079" t="s">
        <v>30</v>
      </c>
      <c r="U2079" t="s">
        <v>30</v>
      </c>
      <c r="V2079" t="s">
        <v>30</v>
      </c>
      <c r="W2079" t="s">
        <v>31</v>
      </c>
      <c r="X2079" t="s">
        <v>30</v>
      </c>
      <c r="Y2079" t="s">
        <v>29</v>
      </c>
      <c r="Z2079" t="s">
        <v>29</v>
      </c>
      <c r="AA2079" t="s">
        <v>30</v>
      </c>
      <c r="AB2079" t="s">
        <v>32</v>
      </c>
    </row>
    <row r="2080" spans="1:28" outlineLevel="1" x14ac:dyDescent="0.45">
      <c r="A2080">
        <v>7527318902</v>
      </c>
      <c r="B2080" s="1">
        <v>44323</v>
      </c>
      <c r="C2080" t="s">
        <v>2736</v>
      </c>
      <c r="D2080" t="s">
        <v>2737</v>
      </c>
      <c r="E2080" t="s">
        <v>107</v>
      </c>
      <c r="F2080" t="s">
        <v>5651</v>
      </c>
      <c r="G2080" t="s">
        <v>5760</v>
      </c>
      <c r="H2080" s="9">
        <v>24548.59</v>
      </c>
      <c r="I2080" t="s">
        <v>35</v>
      </c>
      <c r="J2080" t="s">
        <v>28</v>
      </c>
      <c r="K2080" t="s">
        <v>29</v>
      </c>
      <c r="L2080" t="s">
        <v>88</v>
      </c>
      <c r="M2080" t="s">
        <v>30</v>
      </c>
      <c r="N2080" t="s">
        <v>30</v>
      </c>
      <c r="O2080" t="s">
        <v>30</v>
      </c>
      <c r="P2080" t="s">
        <v>30</v>
      </c>
      <c r="Q2080" t="s">
        <v>30</v>
      </c>
      <c r="R2080" t="s">
        <v>30</v>
      </c>
      <c r="S2080" t="s">
        <v>30</v>
      </c>
      <c r="T2080" t="s">
        <v>30</v>
      </c>
      <c r="U2080" t="s">
        <v>30</v>
      </c>
      <c r="V2080" t="s">
        <v>30</v>
      </c>
      <c r="W2080" t="s">
        <v>40</v>
      </c>
      <c r="X2080" t="s">
        <v>30</v>
      </c>
      <c r="Y2080" t="s">
        <v>30</v>
      </c>
      <c r="Z2080" t="s">
        <v>29</v>
      </c>
      <c r="AA2080" t="s">
        <v>29</v>
      </c>
      <c r="AB2080" t="s">
        <v>32</v>
      </c>
    </row>
    <row r="2081" spans="1:28" outlineLevel="1" x14ac:dyDescent="0.45">
      <c r="A2081">
        <v>7513199005</v>
      </c>
      <c r="B2081" s="1">
        <v>44341</v>
      </c>
      <c r="C2081" t="s">
        <v>2577</v>
      </c>
      <c r="D2081" t="s">
        <v>2578</v>
      </c>
      <c r="E2081" t="s">
        <v>107</v>
      </c>
      <c r="F2081" t="s">
        <v>5651</v>
      </c>
      <c r="G2081" t="s">
        <v>5656</v>
      </c>
      <c r="H2081" s="9">
        <v>22035.119999999999</v>
      </c>
      <c r="J2081" t="s">
        <v>28</v>
      </c>
      <c r="K2081" t="s">
        <v>29</v>
      </c>
      <c r="L2081" t="s">
        <v>88</v>
      </c>
      <c r="M2081" t="s">
        <v>29</v>
      </c>
      <c r="N2081" t="s">
        <v>30</v>
      </c>
      <c r="O2081" t="s">
        <v>29</v>
      </c>
      <c r="P2081" t="s">
        <v>30</v>
      </c>
      <c r="Q2081" t="s">
        <v>30</v>
      </c>
      <c r="R2081" t="s">
        <v>30</v>
      </c>
      <c r="S2081" t="s">
        <v>30</v>
      </c>
      <c r="T2081" t="s">
        <v>30</v>
      </c>
      <c r="U2081" t="s">
        <v>30</v>
      </c>
      <c r="V2081" t="s">
        <v>30</v>
      </c>
      <c r="W2081" t="s">
        <v>60</v>
      </c>
      <c r="X2081" t="s">
        <v>29</v>
      </c>
      <c r="Y2081" t="s">
        <v>30</v>
      </c>
      <c r="Z2081" t="s">
        <v>29</v>
      </c>
      <c r="AA2081" t="s">
        <v>29</v>
      </c>
      <c r="AB2081" t="s">
        <v>39</v>
      </c>
    </row>
    <row r="2082" spans="1:28" outlineLevel="1" x14ac:dyDescent="0.45">
      <c r="A2082">
        <v>2371309002</v>
      </c>
      <c r="B2082" s="1">
        <v>44331</v>
      </c>
      <c r="C2082" t="s">
        <v>1036</v>
      </c>
      <c r="D2082" t="s">
        <v>1037</v>
      </c>
      <c r="E2082" t="s">
        <v>107</v>
      </c>
      <c r="F2082" t="s">
        <v>5651</v>
      </c>
      <c r="G2082" t="s">
        <v>5733</v>
      </c>
      <c r="H2082" s="9">
        <v>20237</v>
      </c>
      <c r="J2082" t="s">
        <v>28</v>
      </c>
      <c r="K2082" t="s">
        <v>29</v>
      </c>
      <c r="L2082" t="s">
        <v>88</v>
      </c>
      <c r="M2082" t="s">
        <v>29</v>
      </c>
      <c r="N2082" t="s">
        <v>29</v>
      </c>
      <c r="O2082" t="s">
        <v>29</v>
      </c>
      <c r="P2082" t="s">
        <v>30</v>
      </c>
      <c r="Q2082" t="s">
        <v>30</v>
      </c>
      <c r="R2082" t="s">
        <v>30</v>
      </c>
      <c r="S2082" t="s">
        <v>30</v>
      </c>
      <c r="T2082" t="s">
        <v>30</v>
      </c>
      <c r="U2082" t="s">
        <v>30</v>
      </c>
      <c r="V2082" t="s">
        <v>30</v>
      </c>
      <c r="W2082" t="s">
        <v>33</v>
      </c>
      <c r="X2082" t="s">
        <v>29</v>
      </c>
      <c r="Y2082" t="s">
        <v>30</v>
      </c>
      <c r="Z2082" t="s">
        <v>29</v>
      </c>
      <c r="AA2082" t="s">
        <v>29</v>
      </c>
      <c r="AB2082" t="s">
        <v>32</v>
      </c>
    </row>
    <row r="2083" spans="1:28" outlineLevel="1" x14ac:dyDescent="0.45">
      <c r="A2083">
        <v>7872738900</v>
      </c>
      <c r="B2083" s="1">
        <v>44327</v>
      </c>
      <c r="C2083" t="s">
        <v>3865</v>
      </c>
      <c r="D2083" t="s">
        <v>3866</v>
      </c>
      <c r="E2083" t="s">
        <v>107</v>
      </c>
      <c r="F2083" t="s">
        <v>5651</v>
      </c>
      <c r="G2083" t="s">
        <v>5760</v>
      </c>
      <c r="H2083" s="9">
        <v>20070.97</v>
      </c>
      <c r="J2083" t="s">
        <v>28</v>
      </c>
      <c r="K2083" t="s">
        <v>29</v>
      </c>
      <c r="L2083" t="s">
        <v>88</v>
      </c>
      <c r="M2083" t="s">
        <v>29</v>
      </c>
      <c r="N2083" t="s">
        <v>29</v>
      </c>
      <c r="O2083" t="s">
        <v>29</v>
      </c>
      <c r="P2083" t="s">
        <v>30</v>
      </c>
      <c r="Q2083" t="s">
        <v>30</v>
      </c>
      <c r="R2083" t="s">
        <v>30</v>
      </c>
      <c r="S2083" t="s">
        <v>30</v>
      </c>
      <c r="T2083" t="s">
        <v>29</v>
      </c>
      <c r="U2083" t="s">
        <v>30</v>
      </c>
      <c r="V2083" t="s">
        <v>30</v>
      </c>
      <c r="W2083" t="s">
        <v>60</v>
      </c>
      <c r="X2083" t="s">
        <v>30</v>
      </c>
      <c r="Y2083" t="s">
        <v>29</v>
      </c>
      <c r="Z2083" t="s">
        <v>29</v>
      </c>
      <c r="AA2083" t="s">
        <v>30</v>
      </c>
      <c r="AB2083" t="s">
        <v>291</v>
      </c>
    </row>
    <row r="2084" spans="1:28" outlineLevel="1" x14ac:dyDescent="0.45">
      <c r="A2084">
        <v>5213539010</v>
      </c>
      <c r="B2084" s="1">
        <v>44337</v>
      </c>
      <c r="C2084" t="s">
        <v>2129</v>
      </c>
      <c r="D2084" t="s">
        <v>2130</v>
      </c>
      <c r="E2084" t="s">
        <v>107</v>
      </c>
      <c r="F2084" t="s">
        <v>5651</v>
      </c>
      <c r="G2084" t="s">
        <v>5924</v>
      </c>
      <c r="H2084" s="9">
        <v>18931.86</v>
      </c>
      <c r="J2084" t="s">
        <v>28</v>
      </c>
      <c r="K2084" t="s">
        <v>29</v>
      </c>
      <c r="L2084" t="s">
        <v>88</v>
      </c>
      <c r="M2084" t="s">
        <v>30</v>
      </c>
      <c r="N2084" t="s">
        <v>30</v>
      </c>
      <c r="O2084" t="s">
        <v>30</v>
      </c>
      <c r="P2084" t="s">
        <v>30</v>
      </c>
      <c r="Q2084" t="s">
        <v>30</v>
      </c>
      <c r="R2084" t="s">
        <v>30</v>
      </c>
      <c r="S2084" t="s">
        <v>30</v>
      </c>
      <c r="T2084" t="s">
        <v>30</v>
      </c>
      <c r="U2084" t="s">
        <v>30</v>
      </c>
      <c r="V2084" t="s">
        <v>30</v>
      </c>
      <c r="W2084" t="s">
        <v>60</v>
      </c>
      <c r="X2084" t="s">
        <v>29</v>
      </c>
      <c r="Y2084" t="s">
        <v>29</v>
      </c>
      <c r="Z2084" t="s">
        <v>29</v>
      </c>
      <c r="AA2084" t="s">
        <v>30</v>
      </c>
      <c r="AB2084" t="s">
        <v>32</v>
      </c>
    </row>
    <row r="2085" spans="1:28" outlineLevel="1" x14ac:dyDescent="0.45">
      <c r="A2085">
        <v>2219689006</v>
      </c>
      <c r="B2085" s="1">
        <v>44330</v>
      </c>
      <c r="C2085" t="s">
        <v>650</v>
      </c>
      <c r="D2085" t="s">
        <v>651</v>
      </c>
      <c r="E2085" t="s">
        <v>107</v>
      </c>
      <c r="F2085" t="s">
        <v>5651</v>
      </c>
      <c r="G2085" t="s">
        <v>5764</v>
      </c>
      <c r="H2085" s="9">
        <v>18038</v>
      </c>
      <c r="J2085" t="s">
        <v>28</v>
      </c>
      <c r="K2085" t="s">
        <v>29</v>
      </c>
      <c r="L2085" t="s">
        <v>88</v>
      </c>
      <c r="M2085" t="s">
        <v>29</v>
      </c>
      <c r="N2085" t="s">
        <v>30</v>
      </c>
      <c r="O2085" t="s">
        <v>29</v>
      </c>
      <c r="P2085" t="s">
        <v>30</v>
      </c>
      <c r="Q2085" t="s">
        <v>30</v>
      </c>
      <c r="R2085" t="s">
        <v>30</v>
      </c>
      <c r="S2085" t="s">
        <v>30</v>
      </c>
      <c r="T2085" t="s">
        <v>30</v>
      </c>
      <c r="U2085" t="s">
        <v>30</v>
      </c>
      <c r="V2085" t="s">
        <v>30</v>
      </c>
      <c r="W2085" t="s">
        <v>33</v>
      </c>
      <c r="X2085" t="s">
        <v>29</v>
      </c>
      <c r="Y2085" t="s">
        <v>29</v>
      </c>
      <c r="Z2085" t="s">
        <v>29</v>
      </c>
      <c r="AA2085" t="s">
        <v>30</v>
      </c>
      <c r="AB2085" t="s">
        <v>32</v>
      </c>
    </row>
    <row r="2086" spans="1:28" outlineLevel="1" x14ac:dyDescent="0.45">
      <c r="A2086">
        <v>7583188905</v>
      </c>
      <c r="B2086" s="1">
        <v>44323</v>
      </c>
      <c r="C2086" t="s">
        <v>3308</v>
      </c>
      <c r="D2086" t="s">
        <v>3309</v>
      </c>
      <c r="E2086" t="s">
        <v>107</v>
      </c>
      <c r="F2086" t="s">
        <v>5651</v>
      </c>
      <c r="G2086" t="s">
        <v>5797</v>
      </c>
      <c r="H2086" s="9">
        <v>16500</v>
      </c>
      <c r="J2086" t="s">
        <v>28</v>
      </c>
      <c r="K2086" t="s">
        <v>30</v>
      </c>
      <c r="L2086" t="s">
        <v>88</v>
      </c>
      <c r="M2086" t="s">
        <v>30</v>
      </c>
      <c r="N2086" t="s">
        <v>30</v>
      </c>
      <c r="O2086" t="s">
        <v>30</v>
      </c>
      <c r="P2086" t="s">
        <v>30</v>
      </c>
      <c r="Q2086" t="s">
        <v>30</v>
      </c>
      <c r="R2086" t="s">
        <v>30</v>
      </c>
      <c r="S2086" t="s">
        <v>30</v>
      </c>
      <c r="T2086" t="s">
        <v>30</v>
      </c>
      <c r="U2086" t="s">
        <v>30</v>
      </c>
      <c r="V2086" t="s">
        <v>30</v>
      </c>
      <c r="W2086" t="s">
        <v>31</v>
      </c>
      <c r="X2086" t="s">
        <v>30</v>
      </c>
      <c r="Y2086" t="s">
        <v>30</v>
      </c>
      <c r="Z2086" t="s">
        <v>29</v>
      </c>
      <c r="AA2086" t="s">
        <v>30</v>
      </c>
      <c r="AB2086" t="s">
        <v>1400</v>
      </c>
    </row>
    <row r="2087" spans="1:28" outlineLevel="1" x14ac:dyDescent="0.45">
      <c r="A2087">
        <v>7604308904</v>
      </c>
      <c r="B2087" s="1">
        <v>44323</v>
      </c>
      <c r="C2087" t="s">
        <v>3419</v>
      </c>
      <c r="D2087" t="s">
        <v>3420</v>
      </c>
      <c r="E2087" t="s">
        <v>107</v>
      </c>
      <c r="F2087" t="s">
        <v>5651</v>
      </c>
      <c r="G2087" t="s">
        <v>5764</v>
      </c>
      <c r="H2087" s="9">
        <v>15231</v>
      </c>
      <c r="J2087" t="s">
        <v>28</v>
      </c>
      <c r="K2087" t="s">
        <v>29</v>
      </c>
      <c r="L2087" t="s">
        <v>88</v>
      </c>
      <c r="M2087" t="s">
        <v>30</v>
      </c>
      <c r="N2087" t="s">
        <v>30</v>
      </c>
      <c r="O2087" t="s">
        <v>29</v>
      </c>
      <c r="P2087" t="s">
        <v>30</v>
      </c>
      <c r="Q2087" t="s">
        <v>30</v>
      </c>
      <c r="R2087" t="s">
        <v>30</v>
      </c>
      <c r="S2087" t="s">
        <v>30</v>
      </c>
      <c r="T2087" t="s">
        <v>30</v>
      </c>
      <c r="U2087" t="s">
        <v>30</v>
      </c>
      <c r="V2087" t="s">
        <v>30</v>
      </c>
      <c r="W2087" t="s">
        <v>31</v>
      </c>
      <c r="X2087" t="s">
        <v>29</v>
      </c>
      <c r="Y2087" t="s">
        <v>29</v>
      </c>
      <c r="Z2087" t="s">
        <v>29</v>
      </c>
      <c r="AA2087" t="s">
        <v>30</v>
      </c>
      <c r="AB2087" t="s">
        <v>43</v>
      </c>
    </row>
    <row r="2088" spans="1:28" outlineLevel="1" x14ac:dyDescent="0.45">
      <c r="A2088">
        <v>2778989009</v>
      </c>
      <c r="B2088" s="1">
        <v>44334</v>
      </c>
      <c r="C2088" t="s">
        <v>1683</v>
      </c>
      <c r="D2088" t="s">
        <v>1684</v>
      </c>
      <c r="E2088" t="s">
        <v>107</v>
      </c>
      <c r="F2088" t="s">
        <v>5651</v>
      </c>
      <c r="G2088" t="s">
        <v>5679</v>
      </c>
      <c r="H2088" s="9">
        <v>13959</v>
      </c>
      <c r="J2088" t="s">
        <v>28</v>
      </c>
      <c r="K2088" t="s">
        <v>29</v>
      </c>
      <c r="L2088" t="s">
        <v>88</v>
      </c>
      <c r="M2088" t="s">
        <v>29</v>
      </c>
      <c r="N2088" t="s">
        <v>30</v>
      </c>
      <c r="O2088" t="s">
        <v>29</v>
      </c>
      <c r="P2088" t="s">
        <v>29</v>
      </c>
      <c r="Q2088" t="s">
        <v>29</v>
      </c>
      <c r="R2088" t="s">
        <v>30</v>
      </c>
      <c r="S2088" t="s">
        <v>29</v>
      </c>
      <c r="T2088" t="s">
        <v>29</v>
      </c>
      <c r="U2088" t="s">
        <v>29</v>
      </c>
      <c r="V2088" t="s">
        <v>29</v>
      </c>
      <c r="W2088" t="s">
        <v>60</v>
      </c>
      <c r="X2088" t="s">
        <v>30</v>
      </c>
      <c r="Y2088" t="s">
        <v>30</v>
      </c>
      <c r="Z2088" t="s">
        <v>29</v>
      </c>
      <c r="AA2088" t="s">
        <v>29</v>
      </c>
      <c r="AB2088" t="s">
        <v>47</v>
      </c>
    </row>
    <row r="2089" spans="1:28" outlineLevel="1" x14ac:dyDescent="0.45">
      <c r="A2089">
        <v>2374969007</v>
      </c>
      <c r="B2089" s="1">
        <v>44331</v>
      </c>
      <c r="C2089" t="s">
        <v>1066</v>
      </c>
      <c r="D2089" t="s">
        <v>1067</v>
      </c>
      <c r="E2089" t="s">
        <v>107</v>
      </c>
      <c r="F2089" t="s">
        <v>5651</v>
      </c>
      <c r="G2089" t="s">
        <v>5753</v>
      </c>
      <c r="H2089" s="9">
        <v>12749</v>
      </c>
      <c r="J2089" t="s">
        <v>28</v>
      </c>
      <c r="K2089" t="s">
        <v>30</v>
      </c>
      <c r="L2089" t="s">
        <v>88</v>
      </c>
      <c r="M2089" t="s">
        <v>30</v>
      </c>
      <c r="N2089" t="s">
        <v>29</v>
      </c>
      <c r="O2089" t="s">
        <v>29</v>
      </c>
      <c r="P2089" t="s">
        <v>29</v>
      </c>
      <c r="Q2089" t="s">
        <v>29</v>
      </c>
      <c r="R2089" t="s">
        <v>30</v>
      </c>
      <c r="S2089" t="s">
        <v>30</v>
      </c>
      <c r="T2089" t="s">
        <v>30</v>
      </c>
      <c r="U2089" t="s">
        <v>29</v>
      </c>
      <c r="V2089" t="s">
        <v>30</v>
      </c>
      <c r="W2089" t="s">
        <v>40</v>
      </c>
      <c r="X2089" t="s">
        <v>30</v>
      </c>
      <c r="Y2089" t="s">
        <v>30</v>
      </c>
      <c r="Z2089" t="s">
        <v>29</v>
      </c>
      <c r="AA2089" t="s">
        <v>29</v>
      </c>
      <c r="AB2089" t="s">
        <v>32</v>
      </c>
    </row>
    <row r="2090" spans="1:28" outlineLevel="1" x14ac:dyDescent="0.45">
      <c r="A2090">
        <v>7633158906</v>
      </c>
      <c r="B2090" s="1">
        <v>44323</v>
      </c>
      <c r="C2090" t="s">
        <v>3592</v>
      </c>
      <c r="D2090" t="s">
        <v>3593</v>
      </c>
      <c r="E2090" t="s">
        <v>107</v>
      </c>
      <c r="F2090" t="s">
        <v>5651</v>
      </c>
      <c r="G2090" t="s">
        <v>5690</v>
      </c>
      <c r="H2090" s="9">
        <v>11355.48</v>
      </c>
      <c r="J2090" t="s">
        <v>28</v>
      </c>
      <c r="K2090" t="s">
        <v>29</v>
      </c>
      <c r="L2090" t="s">
        <v>88</v>
      </c>
      <c r="M2090" t="s">
        <v>29</v>
      </c>
      <c r="N2090" t="s">
        <v>29</v>
      </c>
      <c r="O2090" t="s">
        <v>29</v>
      </c>
      <c r="P2090" t="s">
        <v>30</v>
      </c>
      <c r="Q2090" t="s">
        <v>30</v>
      </c>
      <c r="R2090" t="s">
        <v>30</v>
      </c>
      <c r="S2090" t="s">
        <v>30</v>
      </c>
      <c r="T2090" t="s">
        <v>30</v>
      </c>
      <c r="U2090" t="s">
        <v>29</v>
      </c>
      <c r="V2090" t="s">
        <v>30</v>
      </c>
      <c r="W2090" t="s">
        <v>31</v>
      </c>
      <c r="X2090" t="s">
        <v>29</v>
      </c>
      <c r="Y2090" t="s">
        <v>29</v>
      </c>
      <c r="Z2090" t="s">
        <v>29</v>
      </c>
      <c r="AA2090" t="s">
        <v>30</v>
      </c>
      <c r="AB2090" t="s">
        <v>100</v>
      </c>
    </row>
    <row r="2091" spans="1:28" outlineLevel="1" x14ac:dyDescent="0.45">
      <c r="A2091">
        <v>8032629007</v>
      </c>
      <c r="B2091" s="1">
        <v>44342</v>
      </c>
      <c r="C2091" t="s">
        <v>4168</v>
      </c>
      <c r="D2091" t="s">
        <v>4169</v>
      </c>
      <c r="E2091" t="s">
        <v>107</v>
      </c>
      <c r="F2091" t="s">
        <v>5651</v>
      </c>
      <c r="G2091" t="s">
        <v>5797</v>
      </c>
      <c r="H2091" s="9">
        <v>8197.02</v>
      </c>
      <c r="J2091" t="s">
        <v>28</v>
      </c>
      <c r="K2091" t="s">
        <v>30</v>
      </c>
      <c r="L2091" t="s">
        <v>88</v>
      </c>
      <c r="M2091" t="s">
        <v>29</v>
      </c>
      <c r="N2091" t="s">
        <v>29</v>
      </c>
      <c r="O2091" t="s">
        <v>29</v>
      </c>
      <c r="P2091" t="s">
        <v>29</v>
      </c>
      <c r="Q2091" t="s">
        <v>29</v>
      </c>
      <c r="R2091" t="s">
        <v>29</v>
      </c>
      <c r="S2091" t="s">
        <v>30</v>
      </c>
      <c r="T2091" t="s">
        <v>30</v>
      </c>
      <c r="U2091" t="s">
        <v>29</v>
      </c>
      <c r="V2091" t="s">
        <v>30</v>
      </c>
      <c r="W2091" t="s">
        <v>31</v>
      </c>
      <c r="X2091" t="s">
        <v>30</v>
      </c>
      <c r="Y2091" t="s">
        <v>29</v>
      </c>
      <c r="Z2091" t="s">
        <v>29</v>
      </c>
      <c r="AA2091" t="s">
        <v>30</v>
      </c>
      <c r="AB2091" t="s">
        <v>262</v>
      </c>
    </row>
    <row r="2092" spans="1:28" outlineLevel="1" x14ac:dyDescent="0.45">
      <c r="A2092">
        <v>7627668910</v>
      </c>
      <c r="B2092" s="1">
        <v>44323</v>
      </c>
      <c r="C2092" t="s">
        <v>3556</v>
      </c>
      <c r="D2092" t="s">
        <v>3557</v>
      </c>
      <c r="E2092" t="s">
        <v>107</v>
      </c>
      <c r="F2092" t="s">
        <v>5651</v>
      </c>
      <c r="G2092" t="s">
        <v>5895</v>
      </c>
      <c r="H2092" s="9">
        <v>7175</v>
      </c>
      <c r="J2092" t="s">
        <v>28</v>
      </c>
      <c r="K2092" t="s">
        <v>30</v>
      </c>
      <c r="L2092" t="s">
        <v>88</v>
      </c>
      <c r="M2092" t="s">
        <v>29</v>
      </c>
      <c r="N2092" t="s">
        <v>29</v>
      </c>
      <c r="O2092" t="s">
        <v>29</v>
      </c>
      <c r="P2092" t="s">
        <v>29</v>
      </c>
      <c r="Q2092" t="s">
        <v>29</v>
      </c>
      <c r="R2092" t="s">
        <v>29</v>
      </c>
      <c r="S2092" t="s">
        <v>30</v>
      </c>
      <c r="T2092" t="s">
        <v>29</v>
      </c>
      <c r="U2092" t="s">
        <v>29</v>
      </c>
      <c r="V2092" t="s">
        <v>30</v>
      </c>
      <c r="W2092" t="s">
        <v>31</v>
      </c>
      <c r="X2092" t="s">
        <v>29</v>
      </c>
      <c r="Y2092" t="s">
        <v>29</v>
      </c>
      <c r="Z2092" t="s">
        <v>29</v>
      </c>
      <c r="AA2092" t="s">
        <v>30</v>
      </c>
      <c r="AB2092" t="s">
        <v>32</v>
      </c>
    </row>
    <row r="2093" spans="1:28" outlineLevel="1" x14ac:dyDescent="0.45">
      <c r="A2093">
        <v>7544708903</v>
      </c>
      <c r="B2093" s="1">
        <v>44323</v>
      </c>
      <c r="C2093" t="s">
        <v>2943</v>
      </c>
      <c r="D2093" t="s">
        <v>2944</v>
      </c>
      <c r="E2093" t="s">
        <v>107</v>
      </c>
      <c r="F2093" t="s">
        <v>5651</v>
      </c>
      <c r="G2093" t="s">
        <v>5760</v>
      </c>
      <c r="H2093" s="9">
        <v>7059.05</v>
      </c>
      <c r="J2093" t="s">
        <v>28</v>
      </c>
      <c r="K2093" t="s">
        <v>29</v>
      </c>
      <c r="L2093" t="s">
        <v>88</v>
      </c>
      <c r="M2093" t="s">
        <v>29</v>
      </c>
      <c r="N2093" t="s">
        <v>30</v>
      </c>
      <c r="O2093" t="s">
        <v>29</v>
      </c>
      <c r="P2093" t="s">
        <v>30</v>
      </c>
      <c r="Q2093" t="s">
        <v>30</v>
      </c>
      <c r="R2093" t="s">
        <v>30</v>
      </c>
      <c r="S2093" t="s">
        <v>30</v>
      </c>
      <c r="T2093" t="s">
        <v>29</v>
      </c>
      <c r="U2093" t="s">
        <v>30</v>
      </c>
      <c r="V2093" t="s">
        <v>30</v>
      </c>
      <c r="W2093" t="s">
        <v>31</v>
      </c>
      <c r="X2093" t="s">
        <v>30</v>
      </c>
      <c r="Y2093" t="s">
        <v>30</v>
      </c>
      <c r="Z2093" t="s">
        <v>29</v>
      </c>
      <c r="AA2093" t="s">
        <v>29</v>
      </c>
      <c r="AB2093" t="s">
        <v>39</v>
      </c>
    </row>
    <row r="2094" spans="1:28" outlineLevel="1" x14ac:dyDescent="0.45">
      <c r="A2094">
        <v>7658078902</v>
      </c>
      <c r="B2094" s="1">
        <v>44323</v>
      </c>
      <c r="C2094" t="s">
        <v>3745</v>
      </c>
      <c r="D2094" t="s">
        <v>2745</v>
      </c>
      <c r="E2094" t="s">
        <v>107</v>
      </c>
      <c r="F2094" t="s">
        <v>5651</v>
      </c>
      <c r="G2094" t="s">
        <v>5760</v>
      </c>
      <c r="H2094" s="9">
        <v>6310.25</v>
      </c>
      <c r="J2094" t="s">
        <v>28</v>
      </c>
      <c r="K2094" t="s">
        <v>29</v>
      </c>
      <c r="L2094" t="s">
        <v>88</v>
      </c>
      <c r="M2094" t="s">
        <v>29</v>
      </c>
      <c r="N2094" t="s">
        <v>30</v>
      </c>
      <c r="O2094" t="s">
        <v>29</v>
      </c>
      <c r="P2094" t="s">
        <v>30</v>
      </c>
      <c r="Q2094" t="s">
        <v>30</v>
      </c>
      <c r="R2094" t="s">
        <v>30</v>
      </c>
      <c r="S2094" t="s">
        <v>30</v>
      </c>
      <c r="T2094" t="s">
        <v>29</v>
      </c>
      <c r="U2094" t="s">
        <v>30</v>
      </c>
      <c r="V2094" t="s">
        <v>30</v>
      </c>
      <c r="W2094" t="s">
        <v>31</v>
      </c>
      <c r="X2094" t="s">
        <v>30</v>
      </c>
      <c r="Y2094" t="s">
        <v>30</v>
      </c>
      <c r="Z2094" t="s">
        <v>29</v>
      </c>
      <c r="AA2094" t="s">
        <v>29</v>
      </c>
      <c r="AB2094" t="s">
        <v>39</v>
      </c>
    </row>
    <row r="2095" spans="1:28" outlineLevel="1" x14ac:dyDescent="0.45">
      <c r="A2095">
        <v>7528528908</v>
      </c>
      <c r="B2095" s="1">
        <v>44323</v>
      </c>
      <c r="C2095" t="s">
        <v>2744</v>
      </c>
      <c r="D2095" t="s">
        <v>2745</v>
      </c>
      <c r="E2095" t="s">
        <v>107</v>
      </c>
      <c r="F2095" t="s">
        <v>5651</v>
      </c>
      <c r="G2095" t="s">
        <v>5760</v>
      </c>
      <c r="H2095" s="9">
        <v>4016.41</v>
      </c>
      <c r="J2095" t="s">
        <v>28</v>
      </c>
      <c r="K2095" t="s">
        <v>29</v>
      </c>
      <c r="L2095" t="s">
        <v>88</v>
      </c>
      <c r="M2095" t="s">
        <v>29</v>
      </c>
      <c r="N2095" t="s">
        <v>30</v>
      </c>
      <c r="O2095" t="s">
        <v>29</v>
      </c>
      <c r="P2095" t="s">
        <v>30</v>
      </c>
      <c r="Q2095" t="s">
        <v>30</v>
      </c>
      <c r="R2095" t="s">
        <v>30</v>
      </c>
      <c r="S2095" t="s">
        <v>30</v>
      </c>
      <c r="T2095" t="s">
        <v>29</v>
      </c>
      <c r="U2095" t="s">
        <v>30</v>
      </c>
      <c r="V2095" t="s">
        <v>30</v>
      </c>
      <c r="W2095" t="s">
        <v>31</v>
      </c>
      <c r="X2095" t="s">
        <v>30</v>
      </c>
      <c r="Y2095" t="s">
        <v>30</v>
      </c>
      <c r="Z2095" t="s">
        <v>29</v>
      </c>
      <c r="AA2095" t="s">
        <v>30</v>
      </c>
      <c r="AB2095" t="s">
        <v>45</v>
      </c>
    </row>
    <row r="2096" spans="1:28" outlineLevel="1" x14ac:dyDescent="0.45">
      <c r="A2096">
        <v>7563668910</v>
      </c>
      <c r="B2096" s="1">
        <v>44323</v>
      </c>
      <c r="C2096" t="s">
        <v>3166</v>
      </c>
      <c r="D2096" t="s">
        <v>3167</v>
      </c>
      <c r="E2096" t="s">
        <v>107</v>
      </c>
      <c r="F2096" t="s">
        <v>5651</v>
      </c>
      <c r="G2096" t="s">
        <v>5760</v>
      </c>
      <c r="H2096" s="9">
        <v>3946.14</v>
      </c>
      <c r="J2096" t="s">
        <v>28</v>
      </c>
      <c r="K2096" t="s">
        <v>30</v>
      </c>
      <c r="L2096" t="s">
        <v>88</v>
      </c>
      <c r="M2096" t="s">
        <v>29</v>
      </c>
      <c r="N2096" t="s">
        <v>29</v>
      </c>
      <c r="O2096" t="s">
        <v>29</v>
      </c>
      <c r="P2096" t="s">
        <v>29</v>
      </c>
      <c r="Q2096" t="s">
        <v>29</v>
      </c>
      <c r="R2096" t="s">
        <v>30</v>
      </c>
      <c r="S2096" t="s">
        <v>30</v>
      </c>
      <c r="T2096" t="s">
        <v>30</v>
      </c>
      <c r="U2096" t="s">
        <v>29</v>
      </c>
      <c r="V2096" t="s">
        <v>30</v>
      </c>
      <c r="W2096" t="s">
        <v>31</v>
      </c>
      <c r="X2096" t="s">
        <v>30</v>
      </c>
      <c r="Y2096" t="s">
        <v>30</v>
      </c>
      <c r="Z2096" t="s">
        <v>29</v>
      </c>
      <c r="AA2096" t="s">
        <v>30</v>
      </c>
      <c r="AB2096" t="s">
        <v>39</v>
      </c>
    </row>
    <row r="2097" spans="1:28" outlineLevel="1" x14ac:dyDescent="0.45">
      <c r="A2097">
        <v>4897269007</v>
      </c>
      <c r="B2097" s="1">
        <v>44336</v>
      </c>
      <c r="C2097" t="s">
        <v>2025</v>
      </c>
      <c r="D2097" t="s">
        <v>2026</v>
      </c>
      <c r="E2097" t="s">
        <v>107</v>
      </c>
      <c r="F2097" t="s">
        <v>5651</v>
      </c>
      <c r="G2097" t="s">
        <v>5656</v>
      </c>
      <c r="H2097" s="9">
        <v>3885.25</v>
      </c>
      <c r="J2097" t="s">
        <v>28</v>
      </c>
      <c r="K2097" t="s">
        <v>30</v>
      </c>
      <c r="L2097" t="s">
        <v>88</v>
      </c>
      <c r="M2097" t="s">
        <v>29</v>
      </c>
      <c r="N2097" t="s">
        <v>29</v>
      </c>
      <c r="O2097" t="s">
        <v>29</v>
      </c>
      <c r="P2097" t="s">
        <v>30</v>
      </c>
      <c r="Q2097" t="s">
        <v>30</v>
      </c>
      <c r="R2097" t="s">
        <v>30</v>
      </c>
      <c r="S2097" t="s">
        <v>30</v>
      </c>
      <c r="T2097" t="s">
        <v>30</v>
      </c>
      <c r="U2097" t="s">
        <v>30</v>
      </c>
      <c r="V2097" t="s">
        <v>30</v>
      </c>
      <c r="W2097" t="s">
        <v>31</v>
      </c>
      <c r="X2097" t="s">
        <v>29</v>
      </c>
      <c r="Y2097" t="s">
        <v>30</v>
      </c>
      <c r="Z2097" t="s">
        <v>29</v>
      </c>
      <c r="AA2097" t="s">
        <v>30</v>
      </c>
      <c r="AB2097" t="s">
        <v>39</v>
      </c>
    </row>
    <row r="2098" spans="1:28" outlineLevel="1" x14ac:dyDescent="0.45">
      <c r="A2098">
        <v>2712499001</v>
      </c>
      <c r="B2098" s="1">
        <v>44334</v>
      </c>
      <c r="C2098" t="s">
        <v>1383</v>
      </c>
      <c r="D2098" t="s">
        <v>1384</v>
      </c>
      <c r="E2098" t="s">
        <v>107</v>
      </c>
      <c r="F2098" t="s">
        <v>5651</v>
      </c>
      <c r="G2098" t="s">
        <v>5753</v>
      </c>
      <c r="H2098" s="9">
        <v>2799</v>
      </c>
      <c r="J2098" t="s">
        <v>28</v>
      </c>
      <c r="K2098" t="s">
        <v>30</v>
      </c>
      <c r="L2098" t="s">
        <v>88</v>
      </c>
      <c r="M2098" t="s">
        <v>29</v>
      </c>
      <c r="N2098" t="s">
        <v>29</v>
      </c>
      <c r="O2098" t="s">
        <v>29</v>
      </c>
      <c r="P2098" t="s">
        <v>30</v>
      </c>
      <c r="Q2098" t="s">
        <v>29</v>
      </c>
      <c r="R2098" t="s">
        <v>30</v>
      </c>
      <c r="S2098" t="s">
        <v>29</v>
      </c>
      <c r="T2098" t="s">
        <v>29</v>
      </c>
      <c r="U2098" t="s">
        <v>30</v>
      </c>
      <c r="V2098" t="s">
        <v>29</v>
      </c>
      <c r="W2098" t="s">
        <v>60</v>
      </c>
      <c r="X2098" t="s">
        <v>30</v>
      </c>
      <c r="Y2098" t="s">
        <v>29</v>
      </c>
      <c r="Z2098" t="s">
        <v>29</v>
      </c>
      <c r="AA2098" t="s">
        <v>30</v>
      </c>
      <c r="AB2098" t="s">
        <v>39</v>
      </c>
    </row>
    <row r="2099" spans="1:28" outlineLevel="1" x14ac:dyDescent="0.45">
      <c r="A2099">
        <v>8852659000</v>
      </c>
      <c r="B2099" s="1">
        <v>44345</v>
      </c>
      <c r="C2099" t="s">
        <v>4515</v>
      </c>
      <c r="D2099" t="s">
        <v>4516</v>
      </c>
      <c r="E2099" t="s">
        <v>107</v>
      </c>
      <c r="F2099" t="s">
        <v>5651</v>
      </c>
      <c r="G2099" t="s">
        <v>5797</v>
      </c>
      <c r="H2099" s="9">
        <v>2078</v>
      </c>
      <c r="J2099" t="s">
        <v>28</v>
      </c>
      <c r="K2099" t="s">
        <v>30</v>
      </c>
      <c r="L2099" t="s">
        <v>88</v>
      </c>
      <c r="M2099" t="s">
        <v>29</v>
      </c>
      <c r="N2099" t="s">
        <v>30</v>
      </c>
      <c r="O2099" t="s">
        <v>30</v>
      </c>
      <c r="P2099" t="s">
        <v>30</v>
      </c>
      <c r="Q2099" t="s">
        <v>30</v>
      </c>
      <c r="R2099" t="s">
        <v>30</v>
      </c>
      <c r="S2099" t="s">
        <v>30</v>
      </c>
      <c r="T2099" t="s">
        <v>30</v>
      </c>
      <c r="U2099" t="s">
        <v>30</v>
      </c>
      <c r="V2099" t="s">
        <v>30</v>
      </c>
      <c r="W2099" t="s">
        <v>40</v>
      </c>
      <c r="X2099" t="s">
        <v>30</v>
      </c>
      <c r="Y2099" t="s">
        <v>29</v>
      </c>
      <c r="Z2099" t="s">
        <v>29</v>
      </c>
      <c r="AA2099" t="s">
        <v>29</v>
      </c>
      <c r="AB2099" t="s">
        <v>32</v>
      </c>
    </row>
    <row r="2100" spans="1:28" outlineLevel="1" x14ac:dyDescent="0.45">
      <c r="A2100">
        <v>2695869002</v>
      </c>
      <c r="B2100" s="1">
        <v>44334</v>
      </c>
      <c r="C2100" t="s">
        <v>1291</v>
      </c>
      <c r="D2100" t="s">
        <v>1292</v>
      </c>
      <c r="E2100" t="s">
        <v>1293</v>
      </c>
      <c r="F2100" t="s">
        <v>5651</v>
      </c>
      <c r="G2100" t="s">
        <v>5860</v>
      </c>
      <c r="H2100" s="9">
        <v>14436</v>
      </c>
      <c r="J2100" t="s">
        <v>42</v>
      </c>
      <c r="K2100" t="s">
        <v>30</v>
      </c>
      <c r="L2100" t="s">
        <v>471</v>
      </c>
      <c r="M2100" t="s">
        <v>29</v>
      </c>
      <c r="N2100" t="s">
        <v>30</v>
      </c>
      <c r="O2100" t="s">
        <v>30</v>
      </c>
      <c r="P2100" t="s">
        <v>30</v>
      </c>
      <c r="Q2100" t="s">
        <v>30</v>
      </c>
      <c r="R2100" t="s">
        <v>30</v>
      </c>
      <c r="S2100" t="s">
        <v>30</v>
      </c>
      <c r="T2100" t="s">
        <v>30</v>
      </c>
      <c r="U2100" t="s">
        <v>30</v>
      </c>
      <c r="V2100" t="s">
        <v>30</v>
      </c>
      <c r="W2100" t="s">
        <v>31</v>
      </c>
      <c r="X2100" t="s">
        <v>30</v>
      </c>
      <c r="Y2100" t="s">
        <v>30</v>
      </c>
      <c r="Z2100" t="s">
        <v>29</v>
      </c>
      <c r="AA2100" t="s">
        <v>30</v>
      </c>
      <c r="AB2100" t="s">
        <v>228</v>
      </c>
    </row>
    <row r="2101" spans="1:28" outlineLevel="1" x14ac:dyDescent="0.45">
      <c r="A2101">
        <v>7541839004</v>
      </c>
      <c r="B2101" s="1">
        <v>44341</v>
      </c>
      <c r="C2101" t="s">
        <v>2903</v>
      </c>
      <c r="D2101" t="s">
        <v>2904</v>
      </c>
      <c r="E2101" t="s">
        <v>1293</v>
      </c>
      <c r="F2101" t="s">
        <v>5651</v>
      </c>
      <c r="G2101" t="s">
        <v>5860</v>
      </c>
      <c r="H2101" s="9">
        <v>9154</v>
      </c>
      <c r="J2101" t="s">
        <v>42</v>
      </c>
      <c r="K2101" t="s">
        <v>30</v>
      </c>
      <c r="L2101" t="s">
        <v>471</v>
      </c>
      <c r="M2101" t="s">
        <v>29</v>
      </c>
      <c r="N2101" t="s">
        <v>29</v>
      </c>
      <c r="O2101" t="s">
        <v>29</v>
      </c>
      <c r="P2101" t="s">
        <v>29</v>
      </c>
      <c r="Q2101" t="s">
        <v>29</v>
      </c>
      <c r="R2101" t="s">
        <v>29</v>
      </c>
      <c r="S2101" t="s">
        <v>30</v>
      </c>
      <c r="T2101" t="s">
        <v>30</v>
      </c>
      <c r="U2101" t="s">
        <v>29</v>
      </c>
      <c r="V2101" t="s">
        <v>30</v>
      </c>
      <c r="W2101" t="s">
        <v>40</v>
      </c>
      <c r="X2101" t="s">
        <v>30</v>
      </c>
      <c r="Y2101" t="s">
        <v>30</v>
      </c>
      <c r="Z2101" t="s">
        <v>29</v>
      </c>
      <c r="AA2101" t="s">
        <v>29</v>
      </c>
      <c r="AB2101" t="s">
        <v>32</v>
      </c>
    </row>
    <row r="2102" spans="1:28" outlineLevel="1" x14ac:dyDescent="0.45">
      <c r="A2102">
        <v>7232509006</v>
      </c>
      <c r="B2102" s="1">
        <v>44339</v>
      </c>
      <c r="C2102" t="s">
        <v>2496</v>
      </c>
      <c r="D2102" t="s">
        <v>2497</v>
      </c>
      <c r="E2102" t="s">
        <v>1987</v>
      </c>
      <c r="F2102" t="s">
        <v>5651</v>
      </c>
      <c r="G2102" t="s">
        <v>5916</v>
      </c>
      <c r="H2102" s="9">
        <v>77029</v>
      </c>
      <c r="J2102" t="s">
        <v>42</v>
      </c>
      <c r="K2102" t="s">
        <v>29</v>
      </c>
      <c r="L2102" t="s">
        <v>161</v>
      </c>
      <c r="M2102" t="s">
        <v>30</v>
      </c>
      <c r="N2102" t="s">
        <v>30</v>
      </c>
      <c r="O2102" t="s">
        <v>29</v>
      </c>
      <c r="P2102" t="s">
        <v>30</v>
      </c>
      <c r="Q2102" t="s">
        <v>30</v>
      </c>
      <c r="R2102" t="s">
        <v>30</v>
      </c>
      <c r="S2102" t="s">
        <v>30</v>
      </c>
      <c r="T2102" t="s">
        <v>30</v>
      </c>
      <c r="U2102" t="s">
        <v>30</v>
      </c>
      <c r="V2102" t="s">
        <v>30</v>
      </c>
      <c r="W2102" t="s">
        <v>40</v>
      </c>
      <c r="X2102" t="s">
        <v>29</v>
      </c>
      <c r="Y2102" t="s">
        <v>29</v>
      </c>
      <c r="Z2102" t="s">
        <v>30</v>
      </c>
      <c r="AA2102" t="s">
        <v>29</v>
      </c>
      <c r="AB2102" t="s">
        <v>32</v>
      </c>
    </row>
    <row r="2103" spans="1:28" outlineLevel="1" x14ac:dyDescent="0.45">
      <c r="A2103">
        <v>4912659005</v>
      </c>
      <c r="B2103" s="1">
        <v>44336</v>
      </c>
      <c r="C2103" t="s">
        <v>2104</v>
      </c>
      <c r="D2103" t="s">
        <v>2105</v>
      </c>
      <c r="E2103" t="s">
        <v>1987</v>
      </c>
      <c r="F2103" t="s">
        <v>5651</v>
      </c>
      <c r="G2103" t="s">
        <v>5916</v>
      </c>
      <c r="H2103" s="9">
        <v>75904</v>
      </c>
      <c r="J2103" t="s">
        <v>42</v>
      </c>
      <c r="K2103" t="s">
        <v>30</v>
      </c>
      <c r="L2103" t="s">
        <v>161</v>
      </c>
      <c r="M2103" t="s">
        <v>30</v>
      </c>
      <c r="N2103" t="s">
        <v>30</v>
      </c>
      <c r="O2103" t="s">
        <v>29</v>
      </c>
      <c r="P2103" t="s">
        <v>30</v>
      </c>
      <c r="Q2103" t="s">
        <v>30</v>
      </c>
      <c r="R2103" t="s">
        <v>30</v>
      </c>
      <c r="S2103" t="s">
        <v>30</v>
      </c>
      <c r="T2103" t="s">
        <v>30</v>
      </c>
      <c r="U2103" t="s">
        <v>30</v>
      </c>
      <c r="V2103" t="s">
        <v>30</v>
      </c>
      <c r="W2103" t="s">
        <v>40</v>
      </c>
      <c r="X2103" t="s">
        <v>29</v>
      </c>
      <c r="Y2103" t="s">
        <v>30</v>
      </c>
      <c r="Z2103" t="s">
        <v>29</v>
      </c>
      <c r="AA2103" t="s">
        <v>29</v>
      </c>
      <c r="AB2103" t="s">
        <v>32</v>
      </c>
    </row>
    <row r="2104" spans="1:28" outlineLevel="1" x14ac:dyDescent="0.45">
      <c r="A2104">
        <v>4890279007</v>
      </c>
      <c r="B2104" s="1">
        <v>44336</v>
      </c>
      <c r="C2104" t="s">
        <v>1985</v>
      </c>
      <c r="D2104" t="s">
        <v>1986</v>
      </c>
      <c r="E2104" t="s">
        <v>1987</v>
      </c>
      <c r="F2104" t="s">
        <v>5651</v>
      </c>
      <c r="G2104" t="s">
        <v>5916</v>
      </c>
      <c r="H2104" s="9">
        <v>30601</v>
      </c>
      <c r="J2104" t="s">
        <v>42</v>
      </c>
      <c r="K2104" t="s">
        <v>30</v>
      </c>
      <c r="L2104" t="s">
        <v>161</v>
      </c>
      <c r="M2104" t="s">
        <v>29</v>
      </c>
      <c r="N2104" t="s">
        <v>30</v>
      </c>
      <c r="O2104" t="s">
        <v>29</v>
      </c>
      <c r="P2104" t="s">
        <v>30</v>
      </c>
      <c r="Q2104" t="s">
        <v>30</v>
      </c>
      <c r="R2104" t="s">
        <v>30</v>
      </c>
      <c r="S2104" t="s">
        <v>29</v>
      </c>
      <c r="T2104" t="s">
        <v>30</v>
      </c>
      <c r="U2104" t="s">
        <v>30</v>
      </c>
      <c r="V2104" t="s">
        <v>30</v>
      </c>
      <c r="W2104" t="s">
        <v>60</v>
      </c>
      <c r="X2104" t="s">
        <v>29</v>
      </c>
      <c r="Y2104" t="s">
        <v>29</v>
      </c>
      <c r="Z2104" t="s">
        <v>29</v>
      </c>
      <c r="AA2104" t="s">
        <v>30</v>
      </c>
      <c r="AB2104" t="s">
        <v>45</v>
      </c>
    </row>
    <row r="2105" spans="1:28" outlineLevel="1" x14ac:dyDescent="0.45">
      <c r="A2105">
        <v>7891658906</v>
      </c>
      <c r="B2105" s="1">
        <v>44327</v>
      </c>
      <c r="C2105" t="s">
        <v>3957</v>
      </c>
      <c r="D2105" t="s">
        <v>3958</v>
      </c>
      <c r="E2105" t="s">
        <v>1987</v>
      </c>
      <c r="F2105" t="s">
        <v>5651</v>
      </c>
      <c r="G2105" t="s">
        <v>5916</v>
      </c>
      <c r="H2105" s="9">
        <v>12298</v>
      </c>
      <c r="J2105" t="s">
        <v>42</v>
      </c>
      <c r="K2105" t="s">
        <v>30</v>
      </c>
      <c r="L2105" t="s">
        <v>161</v>
      </c>
      <c r="M2105" t="s">
        <v>29</v>
      </c>
      <c r="N2105" t="s">
        <v>30</v>
      </c>
      <c r="O2105" t="s">
        <v>30</v>
      </c>
      <c r="P2105" t="s">
        <v>30</v>
      </c>
      <c r="Q2105" t="s">
        <v>30</v>
      </c>
      <c r="R2105" t="s">
        <v>30</v>
      </c>
      <c r="S2105" t="s">
        <v>30</v>
      </c>
      <c r="T2105" t="s">
        <v>30</v>
      </c>
      <c r="U2105" t="s">
        <v>30</v>
      </c>
      <c r="V2105" t="s">
        <v>30</v>
      </c>
      <c r="W2105" t="s">
        <v>40</v>
      </c>
      <c r="X2105" t="s">
        <v>29</v>
      </c>
      <c r="Y2105" t="s">
        <v>29</v>
      </c>
      <c r="Z2105" t="s">
        <v>29</v>
      </c>
      <c r="AA2105" t="s">
        <v>30</v>
      </c>
      <c r="AB2105" t="s">
        <v>32</v>
      </c>
    </row>
    <row r="2106" spans="1:28" outlineLevel="1" x14ac:dyDescent="0.45">
      <c r="A2106">
        <v>2358129002</v>
      </c>
      <c r="B2106" s="1">
        <v>44331</v>
      </c>
      <c r="C2106" t="s">
        <v>966</v>
      </c>
      <c r="D2106" t="s">
        <v>967</v>
      </c>
      <c r="E2106" t="s">
        <v>951</v>
      </c>
      <c r="F2106" t="s">
        <v>5651</v>
      </c>
      <c r="G2106" t="s">
        <v>5813</v>
      </c>
      <c r="H2106" s="9">
        <v>113604</v>
      </c>
      <c r="J2106" t="s">
        <v>42</v>
      </c>
      <c r="K2106" t="s">
        <v>29</v>
      </c>
      <c r="L2106" t="s">
        <v>161</v>
      </c>
      <c r="M2106" t="s">
        <v>29</v>
      </c>
      <c r="N2106" t="s">
        <v>30</v>
      </c>
      <c r="O2106" t="s">
        <v>30</v>
      </c>
      <c r="P2106" t="s">
        <v>30</v>
      </c>
      <c r="Q2106" t="s">
        <v>30</v>
      </c>
      <c r="R2106" t="s">
        <v>30</v>
      </c>
      <c r="S2106" t="s">
        <v>30</v>
      </c>
      <c r="T2106" t="s">
        <v>30</v>
      </c>
      <c r="U2106" t="s">
        <v>30</v>
      </c>
      <c r="V2106" t="s">
        <v>30</v>
      </c>
      <c r="W2106" t="s">
        <v>33</v>
      </c>
      <c r="X2106" t="s">
        <v>29</v>
      </c>
      <c r="Y2106" t="s">
        <v>30</v>
      </c>
      <c r="Z2106" t="s">
        <v>29</v>
      </c>
      <c r="AA2106" t="s">
        <v>30</v>
      </c>
      <c r="AB2106" t="s">
        <v>32</v>
      </c>
    </row>
    <row r="2107" spans="1:28" outlineLevel="1" x14ac:dyDescent="0.45">
      <c r="A2107">
        <v>2355999010</v>
      </c>
      <c r="B2107" s="1">
        <v>44331</v>
      </c>
      <c r="C2107" t="s">
        <v>949</v>
      </c>
      <c r="D2107" t="s">
        <v>950</v>
      </c>
      <c r="E2107" t="s">
        <v>951</v>
      </c>
      <c r="F2107" t="s">
        <v>5651</v>
      </c>
      <c r="G2107" t="s">
        <v>5813</v>
      </c>
      <c r="H2107" s="9">
        <v>80638</v>
      </c>
      <c r="J2107" t="s">
        <v>42</v>
      </c>
      <c r="K2107" t="s">
        <v>30</v>
      </c>
      <c r="L2107" t="s">
        <v>161</v>
      </c>
      <c r="M2107" t="s">
        <v>30</v>
      </c>
      <c r="N2107" t="s">
        <v>30</v>
      </c>
      <c r="O2107" t="s">
        <v>29</v>
      </c>
      <c r="P2107" t="s">
        <v>30</v>
      </c>
      <c r="Q2107" t="s">
        <v>30</v>
      </c>
      <c r="R2107" t="s">
        <v>30</v>
      </c>
      <c r="S2107" t="s">
        <v>30</v>
      </c>
      <c r="T2107" t="s">
        <v>30</v>
      </c>
      <c r="U2107" t="s">
        <v>30</v>
      </c>
      <c r="V2107" t="s">
        <v>30</v>
      </c>
      <c r="W2107" t="s">
        <v>37</v>
      </c>
      <c r="X2107" t="s">
        <v>29</v>
      </c>
      <c r="Y2107" t="s">
        <v>29</v>
      </c>
      <c r="Z2107" t="s">
        <v>29</v>
      </c>
      <c r="AA2107" t="s">
        <v>30</v>
      </c>
      <c r="AB2107" t="s">
        <v>47</v>
      </c>
    </row>
    <row r="2108" spans="1:28" outlineLevel="1" x14ac:dyDescent="0.45">
      <c r="A2108">
        <v>7240859006</v>
      </c>
      <c r="B2108" s="1">
        <v>44339</v>
      </c>
      <c r="C2108" t="s">
        <v>2537</v>
      </c>
      <c r="D2108" t="s">
        <v>2538</v>
      </c>
      <c r="E2108" t="s">
        <v>951</v>
      </c>
      <c r="F2108" t="s">
        <v>5651</v>
      </c>
      <c r="G2108" t="s">
        <v>5813</v>
      </c>
      <c r="H2108" s="9">
        <v>35493</v>
      </c>
      <c r="J2108" t="s">
        <v>42</v>
      </c>
      <c r="K2108" t="s">
        <v>29</v>
      </c>
      <c r="L2108" t="s">
        <v>161</v>
      </c>
      <c r="M2108" t="s">
        <v>30</v>
      </c>
      <c r="N2108" t="s">
        <v>29</v>
      </c>
      <c r="O2108" t="s">
        <v>30</v>
      </c>
      <c r="P2108" t="s">
        <v>30</v>
      </c>
      <c r="Q2108" t="s">
        <v>30</v>
      </c>
      <c r="R2108" t="s">
        <v>30</v>
      </c>
      <c r="S2108" t="s">
        <v>30</v>
      </c>
      <c r="T2108" t="s">
        <v>30</v>
      </c>
      <c r="U2108" t="s">
        <v>30</v>
      </c>
      <c r="V2108" t="s">
        <v>30</v>
      </c>
      <c r="W2108" t="s">
        <v>33</v>
      </c>
      <c r="X2108" t="s">
        <v>29</v>
      </c>
      <c r="Y2108" t="s">
        <v>30</v>
      </c>
      <c r="Z2108" t="s">
        <v>29</v>
      </c>
      <c r="AA2108" t="s">
        <v>29</v>
      </c>
      <c r="AB2108" t="s">
        <v>32</v>
      </c>
    </row>
    <row r="2109" spans="1:28" outlineLevel="1" x14ac:dyDescent="0.45">
      <c r="A2109">
        <v>2695529005</v>
      </c>
      <c r="B2109" s="1">
        <v>44334</v>
      </c>
      <c r="C2109" t="s">
        <v>1287</v>
      </c>
      <c r="D2109" t="s">
        <v>1288</v>
      </c>
      <c r="E2109" t="s">
        <v>951</v>
      </c>
      <c r="F2109" t="s">
        <v>5651</v>
      </c>
      <c r="G2109" t="s">
        <v>5813</v>
      </c>
      <c r="H2109" s="9">
        <v>23955.69</v>
      </c>
      <c r="J2109" t="s">
        <v>42</v>
      </c>
      <c r="K2109" t="s">
        <v>29</v>
      </c>
      <c r="L2109" t="s">
        <v>161</v>
      </c>
      <c r="M2109" t="s">
        <v>30</v>
      </c>
      <c r="N2109" t="s">
        <v>30</v>
      </c>
      <c r="O2109" t="s">
        <v>30</v>
      </c>
      <c r="P2109" t="s">
        <v>30</v>
      </c>
      <c r="Q2109" t="s">
        <v>30</v>
      </c>
      <c r="R2109" t="s">
        <v>30</v>
      </c>
      <c r="S2109" t="s">
        <v>30</v>
      </c>
      <c r="T2109" t="s">
        <v>30</v>
      </c>
      <c r="U2109" t="s">
        <v>30</v>
      </c>
      <c r="V2109" t="s">
        <v>30</v>
      </c>
      <c r="W2109" t="s">
        <v>31</v>
      </c>
      <c r="X2109" t="s">
        <v>29</v>
      </c>
      <c r="Y2109" t="s">
        <v>30</v>
      </c>
      <c r="Z2109" t="s">
        <v>29</v>
      </c>
      <c r="AA2109" t="s">
        <v>29</v>
      </c>
      <c r="AB2109" t="s">
        <v>32</v>
      </c>
    </row>
    <row r="2110" spans="1:28" outlineLevel="1" x14ac:dyDescent="0.45">
      <c r="A2110">
        <v>7559518908</v>
      </c>
      <c r="B2110" s="1">
        <v>44323</v>
      </c>
      <c r="C2110" t="s">
        <v>3109</v>
      </c>
      <c r="D2110" t="s">
        <v>3110</v>
      </c>
      <c r="E2110" t="s">
        <v>951</v>
      </c>
      <c r="F2110" t="s">
        <v>5651</v>
      </c>
      <c r="G2110" t="s">
        <v>5813</v>
      </c>
      <c r="H2110" s="9">
        <v>14704.13</v>
      </c>
      <c r="J2110" t="s">
        <v>42</v>
      </c>
      <c r="K2110" t="s">
        <v>30</v>
      </c>
      <c r="L2110" t="s">
        <v>161</v>
      </c>
      <c r="M2110" t="s">
        <v>29</v>
      </c>
      <c r="N2110" t="s">
        <v>29</v>
      </c>
      <c r="O2110" t="s">
        <v>29</v>
      </c>
      <c r="P2110" t="s">
        <v>30</v>
      </c>
      <c r="Q2110" t="s">
        <v>30</v>
      </c>
      <c r="R2110" t="s">
        <v>30</v>
      </c>
      <c r="S2110" t="s">
        <v>30</v>
      </c>
      <c r="T2110" t="s">
        <v>30</v>
      </c>
      <c r="U2110" t="s">
        <v>30</v>
      </c>
      <c r="V2110" t="s">
        <v>30</v>
      </c>
      <c r="W2110" t="s">
        <v>60</v>
      </c>
      <c r="X2110" t="s">
        <v>29</v>
      </c>
      <c r="Y2110" t="s">
        <v>30</v>
      </c>
      <c r="Z2110" t="s">
        <v>29</v>
      </c>
      <c r="AA2110" t="s">
        <v>30</v>
      </c>
      <c r="AB2110" t="s">
        <v>62</v>
      </c>
    </row>
    <row r="2111" spans="1:28" outlineLevel="1" x14ac:dyDescent="0.45">
      <c r="A2111">
        <v>3699389002</v>
      </c>
      <c r="B2111" s="1">
        <v>44335</v>
      </c>
      <c r="C2111" t="s">
        <v>1767</v>
      </c>
      <c r="D2111" t="s">
        <v>1768</v>
      </c>
      <c r="E2111" t="s">
        <v>951</v>
      </c>
      <c r="F2111" t="s">
        <v>5651</v>
      </c>
      <c r="G2111" t="s">
        <v>5813</v>
      </c>
      <c r="H2111" s="9">
        <v>2155</v>
      </c>
      <c r="J2111" t="s">
        <v>42</v>
      </c>
      <c r="K2111" t="s">
        <v>29</v>
      </c>
      <c r="L2111" t="s">
        <v>161</v>
      </c>
      <c r="M2111" t="s">
        <v>29</v>
      </c>
      <c r="N2111" t="s">
        <v>29</v>
      </c>
      <c r="O2111" t="s">
        <v>29</v>
      </c>
      <c r="P2111" t="s">
        <v>30</v>
      </c>
      <c r="Q2111" t="s">
        <v>29</v>
      </c>
      <c r="R2111" t="s">
        <v>29</v>
      </c>
      <c r="S2111" t="s">
        <v>30</v>
      </c>
      <c r="T2111" t="s">
        <v>30</v>
      </c>
      <c r="U2111" t="s">
        <v>30</v>
      </c>
      <c r="V2111" t="s">
        <v>30</v>
      </c>
      <c r="W2111" t="s">
        <v>60</v>
      </c>
      <c r="X2111" t="s">
        <v>29</v>
      </c>
      <c r="Y2111" t="s">
        <v>30</v>
      </c>
      <c r="Z2111" t="s">
        <v>29</v>
      </c>
      <c r="AA2111" t="s">
        <v>30</v>
      </c>
      <c r="AB2111" t="s">
        <v>373</v>
      </c>
    </row>
    <row r="2112" spans="1:28" outlineLevel="1" x14ac:dyDescent="0.45">
      <c r="A2112">
        <v>4882159006</v>
      </c>
      <c r="B2112" s="1">
        <v>44336</v>
      </c>
      <c r="C2112" t="s">
        <v>1943</v>
      </c>
      <c r="D2112" t="s">
        <v>1944</v>
      </c>
      <c r="E2112" t="s">
        <v>239</v>
      </c>
      <c r="F2112" t="s">
        <v>5651</v>
      </c>
      <c r="G2112" t="s">
        <v>5676</v>
      </c>
      <c r="H2112" s="9">
        <v>443685.59</v>
      </c>
      <c r="J2112" t="s">
        <v>42</v>
      </c>
      <c r="K2112" t="s">
        <v>30</v>
      </c>
      <c r="L2112" t="s">
        <v>119</v>
      </c>
      <c r="M2112" t="s">
        <v>30</v>
      </c>
      <c r="N2112" t="s">
        <v>30</v>
      </c>
      <c r="O2112" t="s">
        <v>30</v>
      </c>
      <c r="P2112" t="s">
        <v>30</v>
      </c>
      <c r="Q2112" t="s">
        <v>30</v>
      </c>
      <c r="R2112" t="s">
        <v>30</v>
      </c>
      <c r="S2112" t="s">
        <v>30</v>
      </c>
      <c r="T2112" t="s">
        <v>30</v>
      </c>
      <c r="U2112" t="s">
        <v>30</v>
      </c>
      <c r="V2112" t="s">
        <v>30</v>
      </c>
      <c r="W2112" t="s">
        <v>31</v>
      </c>
      <c r="X2112" t="s">
        <v>30</v>
      </c>
      <c r="Y2112" t="s">
        <v>29</v>
      </c>
      <c r="Z2112" t="s">
        <v>29</v>
      </c>
      <c r="AA2112" t="s">
        <v>30</v>
      </c>
      <c r="AB2112" t="s">
        <v>38</v>
      </c>
    </row>
    <row r="2113" spans="1:28" outlineLevel="1" x14ac:dyDescent="0.45">
      <c r="A2113">
        <v>7895898905</v>
      </c>
      <c r="B2113" s="1">
        <v>44327</v>
      </c>
      <c r="C2113" t="s">
        <v>3981</v>
      </c>
      <c r="D2113" t="s">
        <v>3982</v>
      </c>
      <c r="E2113" t="s">
        <v>239</v>
      </c>
      <c r="F2113" t="s">
        <v>5651</v>
      </c>
      <c r="G2113" t="s">
        <v>5676</v>
      </c>
      <c r="H2113" s="9">
        <v>298823.73</v>
      </c>
      <c r="J2113" t="s">
        <v>42</v>
      </c>
      <c r="K2113" t="s">
        <v>30</v>
      </c>
      <c r="L2113" t="s">
        <v>119</v>
      </c>
      <c r="M2113" t="s">
        <v>30</v>
      </c>
      <c r="N2113" t="s">
        <v>30</v>
      </c>
      <c r="O2113" t="s">
        <v>30</v>
      </c>
      <c r="P2113" t="s">
        <v>30</v>
      </c>
      <c r="Q2113" t="s">
        <v>30</v>
      </c>
      <c r="R2113" t="s">
        <v>30</v>
      </c>
      <c r="S2113" t="s">
        <v>30</v>
      </c>
      <c r="T2113" t="s">
        <v>30</v>
      </c>
      <c r="U2113" t="s">
        <v>30</v>
      </c>
      <c r="V2113" t="s">
        <v>30</v>
      </c>
      <c r="W2113" t="s">
        <v>40</v>
      </c>
      <c r="X2113" t="s">
        <v>30</v>
      </c>
      <c r="Y2113" t="s">
        <v>30</v>
      </c>
      <c r="Z2113" t="s">
        <v>29</v>
      </c>
      <c r="AA2113" t="s">
        <v>29</v>
      </c>
      <c r="AB2113" t="s">
        <v>32</v>
      </c>
    </row>
    <row r="2114" spans="1:28" outlineLevel="1" x14ac:dyDescent="0.45">
      <c r="A2114">
        <v>1069919002</v>
      </c>
      <c r="B2114" s="1">
        <v>44328</v>
      </c>
      <c r="C2114" t="s">
        <v>237</v>
      </c>
      <c r="D2114" t="s">
        <v>238</v>
      </c>
      <c r="E2114" t="s">
        <v>239</v>
      </c>
      <c r="F2114" t="s">
        <v>5651</v>
      </c>
      <c r="G2114" t="s">
        <v>5676</v>
      </c>
      <c r="H2114" s="9">
        <v>181079.7</v>
      </c>
      <c r="J2114" t="s">
        <v>42</v>
      </c>
      <c r="K2114" t="s">
        <v>30</v>
      </c>
      <c r="L2114" t="s">
        <v>119</v>
      </c>
      <c r="M2114" t="s">
        <v>30</v>
      </c>
      <c r="N2114" t="s">
        <v>30</v>
      </c>
      <c r="O2114" t="s">
        <v>30</v>
      </c>
      <c r="P2114" t="s">
        <v>30</v>
      </c>
      <c r="Q2114" t="s">
        <v>30</v>
      </c>
      <c r="R2114" t="s">
        <v>30</v>
      </c>
      <c r="S2114" t="s">
        <v>30</v>
      </c>
      <c r="T2114" t="s">
        <v>30</v>
      </c>
      <c r="U2114" t="s">
        <v>30</v>
      </c>
      <c r="V2114" t="s">
        <v>30</v>
      </c>
      <c r="W2114" t="s">
        <v>40</v>
      </c>
      <c r="X2114" t="s">
        <v>30</v>
      </c>
      <c r="Y2114" t="s">
        <v>30</v>
      </c>
      <c r="Z2114" t="s">
        <v>29</v>
      </c>
      <c r="AA2114" t="s">
        <v>29</v>
      </c>
      <c r="AB2114" t="s">
        <v>32</v>
      </c>
    </row>
    <row r="2115" spans="1:28" outlineLevel="1" x14ac:dyDescent="0.45">
      <c r="A2115">
        <v>2760929004</v>
      </c>
      <c r="B2115" s="1">
        <v>44334</v>
      </c>
      <c r="C2115" t="s">
        <v>1611</v>
      </c>
      <c r="D2115" t="s">
        <v>1612</v>
      </c>
      <c r="E2115" t="s">
        <v>1515</v>
      </c>
      <c r="F2115" t="s">
        <v>5651</v>
      </c>
      <c r="G2115" t="s">
        <v>5886</v>
      </c>
      <c r="H2115" s="9">
        <v>27057</v>
      </c>
      <c r="J2115" t="s">
        <v>42</v>
      </c>
      <c r="K2115" t="s">
        <v>30</v>
      </c>
      <c r="L2115" t="s">
        <v>127</v>
      </c>
      <c r="M2115" t="s">
        <v>30</v>
      </c>
      <c r="N2115" t="s">
        <v>29</v>
      </c>
      <c r="O2115" t="s">
        <v>30</v>
      </c>
      <c r="P2115" t="s">
        <v>30</v>
      </c>
      <c r="Q2115" t="s">
        <v>30</v>
      </c>
      <c r="R2115" t="s">
        <v>30</v>
      </c>
      <c r="S2115" t="s">
        <v>30</v>
      </c>
      <c r="T2115" t="s">
        <v>30</v>
      </c>
      <c r="U2115" t="s">
        <v>30</v>
      </c>
      <c r="V2115" t="s">
        <v>30</v>
      </c>
      <c r="W2115" t="s">
        <v>40</v>
      </c>
      <c r="X2115" t="s">
        <v>29</v>
      </c>
      <c r="Y2115" t="s">
        <v>30</v>
      </c>
      <c r="Z2115" t="s">
        <v>29</v>
      </c>
      <c r="AA2115" t="s">
        <v>29</v>
      </c>
      <c r="AB2115" t="s">
        <v>32</v>
      </c>
    </row>
    <row r="2116" spans="1:28" outlineLevel="1" x14ac:dyDescent="0.45">
      <c r="A2116">
        <v>5238119009</v>
      </c>
      <c r="B2116" s="1">
        <v>44337</v>
      </c>
      <c r="C2116" t="s">
        <v>2271</v>
      </c>
      <c r="D2116" t="s">
        <v>2272</v>
      </c>
      <c r="E2116" t="s">
        <v>1470</v>
      </c>
      <c r="F2116" t="s">
        <v>5651</v>
      </c>
      <c r="G2116" t="s">
        <v>5941</v>
      </c>
      <c r="H2116" s="9">
        <v>273612.13</v>
      </c>
      <c r="J2116" t="s">
        <v>42</v>
      </c>
      <c r="K2116" t="s">
        <v>29</v>
      </c>
      <c r="L2116" t="s">
        <v>155</v>
      </c>
      <c r="M2116" t="s">
        <v>29</v>
      </c>
      <c r="N2116" t="s">
        <v>29</v>
      </c>
      <c r="O2116" t="s">
        <v>29</v>
      </c>
      <c r="P2116" t="s">
        <v>30</v>
      </c>
      <c r="Q2116" t="s">
        <v>30</v>
      </c>
      <c r="R2116" t="s">
        <v>30</v>
      </c>
      <c r="S2116" t="s">
        <v>30</v>
      </c>
      <c r="T2116" t="s">
        <v>30</v>
      </c>
      <c r="U2116" t="s">
        <v>30</v>
      </c>
      <c r="V2116" t="s">
        <v>30</v>
      </c>
      <c r="W2116" t="s">
        <v>40</v>
      </c>
      <c r="X2116" t="s">
        <v>30</v>
      </c>
      <c r="Y2116" t="s">
        <v>30</v>
      </c>
      <c r="Z2116" t="s">
        <v>29</v>
      </c>
      <c r="AA2116" t="s">
        <v>29</v>
      </c>
      <c r="AB2116" t="s">
        <v>32</v>
      </c>
    </row>
    <row r="2117" spans="1:28" outlineLevel="1" x14ac:dyDescent="0.45">
      <c r="A2117">
        <v>8922879003</v>
      </c>
      <c r="B2117" s="1">
        <v>44345</v>
      </c>
      <c r="C2117" t="s">
        <v>4861</v>
      </c>
      <c r="D2117" t="s">
        <v>4862</v>
      </c>
      <c r="E2117" t="s">
        <v>1470</v>
      </c>
      <c r="F2117" t="s">
        <v>5651</v>
      </c>
      <c r="G2117" t="s">
        <v>5941</v>
      </c>
      <c r="H2117" s="9">
        <v>256468.55</v>
      </c>
      <c r="J2117" t="s">
        <v>42</v>
      </c>
      <c r="K2117" t="s">
        <v>30</v>
      </c>
      <c r="L2117" t="s">
        <v>155</v>
      </c>
      <c r="M2117" t="s">
        <v>30</v>
      </c>
      <c r="N2117" t="s">
        <v>30</v>
      </c>
      <c r="O2117" t="s">
        <v>30</v>
      </c>
      <c r="P2117" t="s">
        <v>30</v>
      </c>
      <c r="Q2117" t="s">
        <v>30</v>
      </c>
      <c r="R2117" t="s">
        <v>30</v>
      </c>
      <c r="S2117" t="s">
        <v>30</v>
      </c>
      <c r="T2117" t="s">
        <v>29</v>
      </c>
      <c r="U2117" t="s">
        <v>30</v>
      </c>
      <c r="V2117" t="s">
        <v>30</v>
      </c>
      <c r="W2117" t="s">
        <v>31</v>
      </c>
      <c r="X2117" t="s">
        <v>30</v>
      </c>
      <c r="Y2117" t="s">
        <v>29</v>
      </c>
      <c r="Z2117" t="s">
        <v>29</v>
      </c>
      <c r="AA2117" t="s">
        <v>29</v>
      </c>
      <c r="AB2117" t="s">
        <v>32</v>
      </c>
    </row>
    <row r="2118" spans="1:28" outlineLevel="1" x14ac:dyDescent="0.45">
      <c r="A2118">
        <v>8925659002</v>
      </c>
      <c r="B2118" s="1">
        <v>44345</v>
      </c>
      <c r="C2118" t="s">
        <v>4869</v>
      </c>
      <c r="D2118" t="s">
        <v>4870</v>
      </c>
      <c r="E2118" t="s">
        <v>1470</v>
      </c>
      <c r="F2118" t="s">
        <v>5651</v>
      </c>
      <c r="G2118" t="s">
        <v>5941</v>
      </c>
      <c r="H2118" s="9">
        <v>111106</v>
      </c>
      <c r="J2118" t="s">
        <v>42</v>
      </c>
      <c r="K2118" t="s">
        <v>30</v>
      </c>
      <c r="L2118" t="s">
        <v>155</v>
      </c>
      <c r="M2118" t="s">
        <v>29</v>
      </c>
      <c r="N2118" t="s">
        <v>30</v>
      </c>
      <c r="O2118" t="s">
        <v>29</v>
      </c>
      <c r="P2118" t="s">
        <v>30</v>
      </c>
      <c r="Q2118" t="s">
        <v>30</v>
      </c>
      <c r="R2118" t="s">
        <v>30</v>
      </c>
      <c r="S2118" t="s">
        <v>30</v>
      </c>
      <c r="T2118" t="s">
        <v>30</v>
      </c>
      <c r="U2118" t="s">
        <v>30</v>
      </c>
      <c r="V2118" t="s">
        <v>30</v>
      </c>
      <c r="W2118" t="s">
        <v>31</v>
      </c>
      <c r="X2118" t="s">
        <v>30</v>
      </c>
      <c r="Y2118" t="s">
        <v>29</v>
      </c>
      <c r="Z2118" t="s">
        <v>29</v>
      </c>
      <c r="AA2118" t="s">
        <v>29</v>
      </c>
      <c r="AB2118" t="s">
        <v>32</v>
      </c>
    </row>
    <row r="2119" spans="1:28" outlineLevel="1" x14ac:dyDescent="0.45">
      <c r="A2119">
        <v>7539128901</v>
      </c>
      <c r="B2119" s="1">
        <v>44323</v>
      </c>
      <c r="C2119" t="s">
        <v>2869</v>
      </c>
      <c r="D2119" t="s">
        <v>2870</v>
      </c>
      <c r="E2119" t="s">
        <v>1470</v>
      </c>
      <c r="F2119" t="s">
        <v>5651</v>
      </c>
      <c r="G2119" t="s">
        <v>5941</v>
      </c>
      <c r="H2119" s="9">
        <v>89586.77</v>
      </c>
      <c r="J2119" t="s">
        <v>42</v>
      </c>
      <c r="K2119" t="s">
        <v>30</v>
      </c>
      <c r="L2119" t="s">
        <v>155</v>
      </c>
      <c r="M2119" t="s">
        <v>30</v>
      </c>
      <c r="N2119" t="s">
        <v>30</v>
      </c>
      <c r="O2119" t="s">
        <v>30</v>
      </c>
      <c r="P2119" t="s">
        <v>30</v>
      </c>
      <c r="Q2119" t="s">
        <v>30</v>
      </c>
      <c r="R2119" t="s">
        <v>30</v>
      </c>
      <c r="S2119" t="s">
        <v>30</v>
      </c>
      <c r="T2119" t="s">
        <v>30</v>
      </c>
      <c r="U2119" t="s">
        <v>30</v>
      </c>
      <c r="V2119" t="s">
        <v>30</v>
      </c>
      <c r="W2119" t="s">
        <v>31</v>
      </c>
      <c r="X2119" t="s">
        <v>30</v>
      </c>
      <c r="Y2119" t="s">
        <v>29</v>
      </c>
      <c r="Z2119" t="s">
        <v>30</v>
      </c>
      <c r="AA2119" t="s">
        <v>29</v>
      </c>
      <c r="AB2119" t="s">
        <v>43</v>
      </c>
    </row>
    <row r="2120" spans="1:28" outlineLevel="1" x14ac:dyDescent="0.45">
      <c r="A2120">
        <v>9904299007</v>
      </c>
      <c r="B2120" s="1">
        <v>44351</v>
      </c>
      <c r="C2120" t="s">
        <v>5370</v>
      </c>
      <c r="D2120" t="s">
        <v>5371</v>
      </c>
      <c r="E2120" t="s">
        <v>294</v>
      </c>
      <c r="F2120" t="s">
        <v>5651</v>
      </c>
      <c r="G2120" t="s">
        <v>5687</v>
      </c>
      <c r="H2120" s="9">
        <v>960562.5</v>
      </c>
      <c r="I2120" t="s">
        <v>131</v>
      </c>
      <c r="J2120" t="s">
        <v>42</v>
      </c>
      <c r="K2120" t="s">
        <v>29</v>
      </c>
      <c r="L2120" t="s">
        <v>119</v>
      </c>
      <c r="M2120" t="s">
        <v>29</v>
      </c>
      <c r="N2120" t="s">
        <v>30</v>
      </c>
      <c r="O2120" t="s">
        <v>30</v>
      </c>
      <c r="P2120" t="s">
        <v>30</v>
      </c>
      <c r="Q2120" t="s">
        <v>30</v>
      </c>
      <c r="R2120" t="s">
        <v>30</v>
      </c>
      <c r="S2120" t="s">
        <v>30</v>
      </c>
      <c r="T2120" t="s">
        <v>29</v>
      </c>
      <c r="U2120" t="s">
        <v>30</v>
      </c>
      <c r="V2120" t="s">
        <v>30</v>
      </c>
      <c r="W2120" t="s">
        <v>40</v>
      </c>
      <c r="X2120" t="s">
        <v>29</v>
      </c>
      <c r="Y2120" t="s">
        <v>29</v>
      </c>
      <c r="Z2120" t="s">
        <v>29</v>
      </c>
      <c r="AA2120" t="s">
        <v>29</v>
      </c>
      <c r="AB2120" t="s">
        <v>32</v>
      </c>
    </row>
    <row r="2121" spans="1:28" outlineLevel="1" x14ac:dyDescent="0.45">
      <c r="A2121">
        <v>1124209103</v>
      </c>
      <c r="B2121" s="1">
        <v>44372</v>
      </c>
      <c r="C2121" t="s">
        <v>521</v>
      </c>
      <c r="D2121" t="s">
        <v>522</v>
      </c>
      <c r="E2121" t="s">
        <v>294</v>
      </c>
      <c r="F2121" t="s">
        <v>5651</v>
      </c>
      <c r="G2121" t="s">
        <v>5687</v>
      </c>
      <c r="H2121" s="9">
        <v>773225</v>
      </c>
      <c r="J2121" t="s">
        <v>42</v>
      </c>
      <c r="K2121" t="s">
        <v>29</v>
      </c>
      <c r="L2121" t="s">
        <v>119</v>
      </c>
      <c r="M2121" t="s">
        <v>29</v>
      </c>
      <c r="N2121" t="s">
        <v>30</v>
      </c>
      <c r="O2121" t="s">
        <v>30</v>
      </c>
      <c r="P2121" t="s">
        <v>30</v>
      </c>
      <c r="Q2121" t="s">
        <v>30</v>
      </c>
      <c r="R2121" t="s">
        <v>30</v>
      </c>
      <c r="S2121" t="s">
        <v>30</v>
      </c>
      <c r="T2121" t="s">
        <v>30</v>
      </c>
      <c r="U2121" t="s">
        <v>30</v>
      </c>
      <c r="V2121" t="s">
        <v>30</v>
      </c>
      <c r="W2121" t="s">
        <v>40</v>
      </c>
      <c r="X2121" t="s">
        <v>29</v>
      </c>
      <c r="Y2121" t="s">
        <v>29</v>
      </c>
      <c r="Z2121" t="s">
        <v>29</v>
      </c>
      <c r="AA2121" t="s">
        <v>29</v>
      </c>
      <c r="AB2121" t="s">
        <v>47</v>
      </c>
    </row>
    <row r="2122" spans="1:28" outlineLevel="1" x14ac:dyDescent="0.45">
      <c r="A2122">
        <v>4883899007</v>
      </c>
      <c r="B2122" s="1">
        <v>44336</v>
      </c>
      <c r="C2122" t="s">
        <v>1949</v>
      </c>
      <c r="D2122" t="s">
        <v>1950</v>
      </c>
      <c r="E2122" t="s">
        <v>294</v>
      </c>
      <c r="F2122" t="s">
        <v>5651</v>
      </c>
      <c r="G2122" t="s">
        <v>5912</v>
      </c>
      <c r="H2122" s="9">
        <v>655479</v>
      </c>
      <c r="J2122" t="s">
        <v>42</v>
      </c>
      <c r="K2122" t="s">
        <v>30</v>
      </c>
      <c r="L2122" t="s">
        <v>119</v>
      </c>
      <c r="M2122" t="s">
        <v>29</v>
      </c>
      <c r="N2122" t="s">
        <v>29</v>
      </c>
      <c r="O2122" t="s">
        <v>30</v>
      </c>
      <c r="P2122" t="s">
        <v>30</v>
      </c>
      <c r="Q2122" t="s">
        <v>30</v>
      </c>
      <c r="R2122" t="s">
        <v>30</v>
      </c>
      <c r="S2122" t="s">
        <v>30</v>
      </c>
      <c r="T2122" t="s">
        <v>30</v>
      </c>
      <c r="U2122" t="s">
        <v>30</v>
      </c>
      <c r="V2122" t="s">
        <v>30</v>
      </c>
      <c r="W2122" t="s">
        <v>33</v>
      </c>
      <c r="X2122" t="s">
        <v>30</v>
      </c>
      <c r="Y2122" t="s">
        <v>30</v>
      </c>
      <c r="Z2122" t="s">
        <v>29</v>
      </c>
      <c r="AA2122" t="s">
        <v>30</v>
      </c>
      <c r="AB2122" t="s">
        <v>144</v>
      </c>
    </row>
    <row r="2123" spans="1:28" outlineLevel="1" x14ac:dyDescent="0.45">
      <c r="A2123">
        <v>7631678905</v>
      </c>
      <c r="B2123" s="1">
        <v>44323</v>
      </c>
      <c r="C2123" t="s">
        <v>3579</v>
      </c>
      <c r="D2123" t="s">
        <v>3580</v>
      </c>
      <c r="E2123" t="s">
        <v>294</v>
      </c>
      <c r="F2123" t="s">
        <v>5651</v>
      </c>
      <c r="G2123" t="s">
        <v>5687</v>
      </c>
      <c r="H2123" s="9">
        <v>276979.08</v>
      </c>
      <c r="J2123" t="s">
        <v>42</v>
      </c>
      <c r="K2123" t="s">
        <v>30</v>
      </c>
      <c r="L2123" t="s">
        <v>119</v>
      </c>
      <c r="M2123" t="s">
        <v>29</v>
      </c>
      <c r="N2123" t="s">
        <v>29</v>
      </c>
      <c r="O2123" t="s">
        <v>29</v>
      </c>
      <c r="P2123" t="s">
        <v>30</v>
      </c>
      <c r="Q2123" t="s">
        <v>29</v>
      </c>
      <c r="R2123" t="s">
        <v>30</v>
      </c>
      <c r="S2123" t="s">
        <v>30</v>
      </c>
      <c r="T2123" t="s">
        <v>30</v>
      </c>
      <c r="U2123" t="s">
        <v>30</v>
      </c>
      <c r="V2123" t="s">
        <v>30</v>
      </c>
      <c r="W2123" t="s">
        <v>31</v>
      </c>
      <c r="X2123" t="s">
        <v>29</v>
      </c>
      <c r="Y2123" t="s">
        <v>30</v>
      </c>
      <c r="Z2123" t="s">
        <v>29</v>
      </c>
      <c r="AA2123" t="s">
        <v>29</v>
      </c>
      <c r="AB2123" t="s">
        <v>3581</v>
      </c>
    </row>
    <row r="2124" spans="1:28" outlineLevel="1" x14ac:dyDescent="0.45">
      <c r="A2124">
        <v>4880319002</v>
      </c>
      <c r="B2124" s="1">
        <v>44336</v>
      </c>
      <c r="C2124" t="s">
        <v>1934</v>
      </c>
      <c r="D2124" t="s">
        <v>1935</v>
      </c>
      <c r="E2124" t="s">
        <v>294</v>
      </c>
      <c r="F2124" t="s">
        <v>5651</v>
      </c>
      <c r="G2124" t="s">
        <v>5687</v>
      </c>
      <c r="H2124" s="9">
        <v>170311</v>
      </c>
      <c r="J2124" t="s">
        <v>42</v>
      </c>
      <c r="K2124" t="s">
        <v>29</v>
      </c>
      <c r="L2124" t="s">
        <v>119</v>
      </c>
      <c r="M2124" t="s">
        <v>29</v>
      </c>
      <c r="N2124" t="s">
        <v>30</v>
      </c>
      <c r="O2124" t="s">
        <v>30</v>
      </c>
      <c r="P2124" t="s">
        <v>30</v>
      </c>
      <c r="Q2124" t="s">
        <v>30</v>
      </c>
      <c r="R2124" t="s">
        <v>30</v>
      </c>
      <c r="S2124" t="s">
        <v>30</v>
      </c>
      <c r="T2124" t="s">
        <v>30</v>
      </c>
      <c r="U2124" t="s">
        <v>30</v>
      </c>
      <c r="V2124" t="s">
        <v>30</v>
      </c>
      <c r="W2124" t="s">
        <v>31</v>
      </c>
      <c r="X2124" t="s">
        <v>29</v>
      </c>
      <c r="Y2124" t="s">
        <v>30</v>
      </c>
      <c r="Z2124" t="s">
        <v>29</v>
      </c>
      <c r="AA2124" t="s">
        <v>29</v>
      </c>
      <c r="AB2124" t="s">
        <v>32</v>
      </c>
    </row>
    <row r="2125" spans="1:28" outlineLevel="1" x14ac:dyDescent="0.45">
      <c r="A2125">
        <v>1077709009</v>
      </c>
      <c r="B2125" s="1">
        <v>44328</v>
      </c>
      <c r="C2125" t="s">
        <v>292</v>
      </c>
      <c r="D2125" t="s">
        <v>293</v>
      </c>
      <c r="E2125" t="s">
        <v>294</v>
      </c>
      <c r="F2125" t="s">
        <v>5651</v>
      </c>
      <c r="G2125" t="s">
        <v>5687</v>
      </c>
      <c r="H2125" s="9">
        <v>168924.18</v>
      </c>
      <c r="J2125" t="s">
        <v>42</v>
      </c>
      <c r="K2125" t="s">
        <v>29</v>
      </c>
      <c r="L2125" t="s">
        <v>119</v>
      </c>
      <c r="M2125" t="s">
        <v>29</v>
      </c>
      <c r="N2125" t="s">
        <v>30</v>
      </c>
      <c r="O2125" t="s">
        <v>29</v>
      </c>
      <c r="P2125" t="s">
        <v>30</v>
      </c>
      <c r="Q2125" t="s">
        <v>29</v>
      </c>
      <c r="R2125" t="s">
        <v>30</v>
      </c>
      <c r="S2125" t="s">
        <v>30</v>
      </c>
      <c r="T2125" t="s">
        <v>30</v>
      </c>
      <c r="U2125" t="s">
        <v>30</v>
      </c>
      <c r="V2125" t="s">
        <v>30</v>
      </c>
      <c r="W2125" t="s">
        <v>31</v>
      </c>
      <c r="X2125" t="s">
        <v>29</v>
      </c>
      <c r="Y2125" t="s">
        <v>29</v>
      </c>
      <c r="Z2125" t="s">
        <v>29</v>
      </c>
      <c r="AA2125" t="s">
        <v>30</v>
      </c>
      <c r="AB2125" t="s">
        <v>45</v>
      </c>
    </row>
    <row r="2126" spans="1:28" outlineLevel="1" x14ac:dyDescent="0.45">
      <c r="A2126">
        <v>2749909008</v>
      </c>
      <c r="B2126" s="1">
        <v>44334</v>
      </c>
      <c r="C2126" t="s">
        <v>1563</v>
      </c>
      <c r="D2126" t="s">
        <v>1564</v>
      </c>
      <c r="E2126" t="s">
        <v>294</v>
      </c>
      <c r="F2126" t="s">
        <v>5651</v>
      </c>
      <c r="G2126" t="s">
        <v>5687</v>
      </c>
      <c r="H2126" s="9">
        <v>110824.25</v>
      </c>
      <c r="J2126" t="s">
        <v>42</v>
      </c>
      <c r="K2126" t="s">
        <v>30</v>
      </c>
      <c r="L2126" t="s">
        <v>119</v>
      </c>
      <c r="M2126" t="s">
        <v>29</v>
      </c>
      <c r="N2126" t="s">
        <v>29</v>
      </c>
      <c r="O2126" t="s">
        <v>29</v>
      </c>
      <c r="P2126" t="s">
        <v>30</v>
      </c>
      <c r="Q2126" t="s">
        <v>29</v>
      </c>
      <c r="R2126" t="s">
        <v>30</v>
      </c>
      <c r="S2126" t="s">
        <v>30</v>
      </c>
      <c r="T2126" t="s">
        <v>30</v>
      </c>
      <c r="U2126" t="s">
        <v>30</v>
      </c>
      <c r="V2126" t="s">
        <v>30</v>
      </c>
      <c r="W2126" t="s">
        <v>31</v>
      </c>
      <c r="X2126" t="s">
        <v>29</v>
      </c>
      <c r="Y2126" t="s">
        <v>29</v>
      </c>
      <c r="Z2126" t="s">
        <v>29</v>
      </c>
      <c r="AA2126" t="s">
        <v>30</v>
      </c>
      <c r="AB2126" t="s">
        <v>43</v>
      </c>
    </row>
    <row r="2127" spans="1:28" outlineLevel="1" x14ac:dyDescent="0.45">
      <c r="A2127">
        <v>7871038900</v>
      </c>
      <c r="B2127" s="1">
        <v>44327</v>
      </c>
      <c r="C2127" t="s">
        <v>3854</v>
      </c>
      <c r="D2127" t="s">
        <v>3855</v>
      </c>
      <c r="E2127" t="s">
        <v>294</v>
      </c>
      <c r="F2127" t="s">
        <v>5651</v>
      </c>
      <c r="G2127" t="s">
        <v>5687</v>
      </c>
      <c r="H2127" s="9">
        <v>46049</v>
      </c>
      <c r="J2127" t="s">
        <v>42</v>
      </c>
      <c r="K2127" t="s">
        <v>29</v>
      </c>
      <c r="L2127" t="s">
        <v>119</v>
      </c>
      <c r="M2127" t="s">
        <v>29</v>
      </c>
      <c r="N2127" t="s">
        <v>29</v>
      </c>
      <c r="O2127" t="s">
        <v>29</v>
      </c>
      <c r="P2127" t="s">
        <v>30</v>
      </c>
      <c r="Q2127" t="s">
        <v>30</v>
      </c>
      <c r="R2127" t="s">
        <v>30</v>
      </c>
      <c r="S2127" t="s">
        <v>30</v>
      </c>
      <c r="T2127" t="s">
        <v>30</v>
      </c>
      <c r="U2127" t="s">
        <v>30</v>
      </c>
      <c r="V2127" t="s">
        <v>30</v>
      </c>
      <c r="W2127" t="s">
        <v>40</v>
      </c>
      <c r="X2127" t="s">
        <v>29</v>
      </c>
      <c r="Y2127" t="s">
        <v>30</v>
      </c>
      <c r="Z2127" t="s">
        <v>29</v>
      </c>
      <c r="AA2127" t="s">
        <v>30</v>
      </c>
      <c r="AB2127" t="s">
        <v>32</v>
      </c>
    </row>
    <row r="2128" spans="1:28" outlineLevel="1" x14ac:dyDescent="0.45">
      <c r="A2128">
        <v>4878509001</v>
      </c>
      <c r="B2128" s="1">
        <v>44336</v>
      </c>
      <c r="C2128" t="s">
        <v>1922</v>
      </c>
      <c r="D2128" t="s">
        <v>1923</v>
      </c>
      <c r="E2128" t="s">
        <v>294</v>
      </c>
      <c r="F2128" t="s">
        <v>5651</v>
      </c>
      <c r="G2128" t="s">
        <v>5687</v>
      </c>
      <c r="H2128" s="9">
        <v>27758.1</v>
      </c>
      <c r="J2128" t="s">
        <v>42</v>
      </c>
      <c r="K2128" t="s">
        <v>29</v>
      </c>
      <c r="L2128" t="s">
        <v>119</v>
      </c>
      <c r="M2128" t="s">
        <v>29</v>
      </c>
      <c r="N2128" t="s">
        <v>29</v>
      </c>
      <c r="O2128" t="s">
        <v>29</v>
      </c>
      <c r="P2128" t="s">
        <v>30</v>
      </c>
      <c r="Q2128" t="s">
        <v>29</v>
      </c>
      <c r="R2128" t="s">
        <v>29</v>
      </c>
      <c r="S2128" t="s">
        <v>30</v>
      </c>
      <c r="T2128" t="s">
        <v>30</v>
      </c>
      <c r="U2128" t="s">
        <v>30</v>
      </c>
      <c r="V2128" t="s">
        <v>30</v>
      </c>
      <c r="W2128" t="s">
        <v>60</v>
      </c>
      <c r="X2128" t="s">
        <v>29</v>
      </c>
      <c r="Y2128" t="s">
        <v>30</v>
      </c>
      <c r="Z2128" t="s">
        <v>29</v>
      </c>
      <c r="AA2128" t="s">
        <v>29</v>
      </c>
      <c r="AB2128" t="s">
        <v>32</v>
      </c>
    </row>
    <row r="2129" spans="1:28" outlineLevel="1" x14ac:dyDescent="0.45">
      <c r="A2129">
        <v>5230609009</v>
      </c>
      <c r="B2129" s="1">
        <v>44337</v>
      </c>
      <c r="C2129" t="s">
        <v>2232</v>
      </c>
      <c r="D2129" t="s">
        <v>2233</v>
      </c>
      <c r="E2129" t="s">
        <v>294</v>
      </c>
      <c r="F2129" t="s">
        <v>5651</v>
      </c>
      <c r="G2129" t="s">
        <v>5687</v>
      </c>
      <c r="H2129" s="9">
        <v>22871.119999999999</v>
      </c>
      <c r="J2129" t="s">
        <v>42</v>
      </c>
      <c r="K2129" t="s">
        <v>29</v>
      </c>
      <c r="L2129" t="s">
        <v>119</v>
      </c>
      <c r="M2129" t="s">
        <v>30</v>
      </c>
      <c r="N2129" t="s">
        <v>30</v>
      </c>
      <c r="O2129" t="s">
        <v>30</v>
      </c>
      <c r="P2129" t="s">
        <v>30</v>
      </c>
      <c r="Q2129" t="s">
        <v>30</v>
      </c>
      <c r="R2129" t="s">
        <v>30</v>
      </c>
      <c r="S2129" t="s">
        <v>30</v>
      </c>
      <c r="T2129" t="s">
        <v>30</v>
      </c>
      <c r="U2129" t="s">
        <v>30</v>
      </c>
      <c r="V2129" t="s">
        <v>30</v>
      </c>
      <c r="W2129" t="s">
        <v>40</v>
      </c>
      <c r="X2129" t="s">
        <v>29</v>
      </c>
      <c r="Y2129" t="s">
        <v>30</v>
      </c>
      <c r="Z2129" t="s">
        <v>29</v>
      </c>
      <c r="AA2129" t="s">
        <v>29</v>
      </c>
      <c r="AB2129" t="s">
        <v>73</v>
      </c>
    </row>
    <row r="2130" spans="1:28" outlineLevel="1" x14ac:dyDescent="0.45">
      <c r="A2130">
        <v>2375669002</v>
      </c>
      <c r="B2130" s="1">
        <v>44331</v>
      </c>
      <c r="C2130" t="s">
        <v>1070</v>
      </c>
      <c r="D2130" t="s">
        <v>1071</v>
      </c>
      <c r="E2130" t="s">
        <v>294</v>
      </c>
      <c r="F2130" t="s">
        <v>5651</v>
      </c>
      <c r="G2130" t="s">
        <v>5832</v>
      </c>
      <c r="H2130" s="9">
        <v>13296.02</v>
      </c>
      <c r="I2130" t="s">
        <v>35</v>
      </c>
      <c r="J2130" t="s">
        <v>42</v>
      </c>
      <c r="K2130" t="s">
        <v>29</v>
      </c>
      <c r="L2130" t="s">
        <v>119</v>
      </c>
      <c r="M2130" t="s">
        <v>29</v>
      </c>
      <c r="N2130" t="s">
        <v>29</v>
      </c>
      <c r="O2130" t="s">
        <v>30</v>
      </c>
      <c r="P2130" t="s">
        <v>30</v>
      </c>
      <c r="Q2130" t="s">
        <v>30</v>
      </c>
      <c r="R2130" t="s">
        <v>30</v>
      </c>
      <c r="S2130" t="s">
        <v>30</v>
      </c>
      <c r="T2130" t="s">
        <v>30</v>
      </c>
      <c r="U2130" t="s">
        <v>30</v>
      </c>
      <c r="V2130" t="s">
        <v>30</v>
      </c>
      <c r="W2130" t="s">
        <v>40</v>
      </c>
      <c r="X2130" t="s">
        <v>29</v>
      </c>
      <c r="Y2130" t="s">
        <v>30</v>
      </c>
      <c r="Z2130" t="s">
        <v>29</v>
      </c>
      <c r="AA2130" t="s">
        <v>29</v>
      </c>
      <c r="AB2130" t="s">
        <v>32</v>
      </c>
    </row>
    <row r="2131" spans="1:28" outlineLevel="1" x14ac:dyDescent="0.45">
      <c r="A2131">
        <v>8600869008</v>
      </c>
      <c r="B2131" s="1">
        <v>44343</v>
      </c>
      <c r="C2131" t="s">
        <v>4242</v>
      </c>
      <c r="D2131" t="s">
        <v>4243</v>
      </c>
      <c r="E2131" t="s">
        <v>294</v>
      </c>
      <c r="F2131" t="s">
        <v>5651</v>
      </c>
      <c r="G2131" t="s">
        <v>5687</v>
      </c>
      <c r="H2131" s="9">
        <v>3757</v>
      </c>
      <c r="J2131" t="s">
        <v>42</v>
      </c>
      <c r="K2131" t="s">
        <v>30</v>
      </c>
      <c r="L2131" t="s">
        <v>119</v>
      </c>
      <c r="M2131" t="s">
        <v>29</v>
      </c>
      <c r="N2131" t="s">
        <v>29</v>
      </c>
      <c r="O2131" t="s">
        <v>29</v>
      </c>
      <c r="P2131" t="s">
        <v>30</v>
      </c>
      <c r="Q2131" t="s">
        <v>29</v>
      </c>
      <c r="R2131" t="s">
        <v>30</v>
      </c>
      <c r="S2131" t="s">
        <v>30</v>
      </c>
      <c r="T2131" t="s">
        <v>30</v>
      </c>
      <c r="U2131" t="s">
        <v>30</v>
      </c>
      <c r="V2131" t="s">
        <v>29</v>
      </c>
      <c r="W2131" t="s">
        <v>60</v>
      </c>
      <c r="X2131" t="s">
        <v>29</v>
      </c>
      <c r="Y2131" t="s">
        <v>30</v>
      </c>
      <c r="Z2131" t="s">
        <v>29</v>
      </c>
      <c r="AA2131" t="s">
        <v>30</v>
      </c>
      <c r="AB2131" t="s">
        <v>4244</v>
      </c>
    </row>
    <row r="2132" spans="1:28" outlineLevel="1" x14ac:dyDescent="0.45">
      <c r="A2132">
        <v>7581098909</v>
      </c>
      <c r="B2132" s="1">
        <v>44323</v>
      </c>
      <c r="C2132" t="s">
        <v>3300</v>
      </c>
      <c r="D2132" t="s">
        <v>3301</v>
      </c>
      <c r="E2132" t="s">
        <v>2041</v>
      </c>
      <c r="F2132" t="s">
        <v>5651</v>
      </c>
      <c r="G2132" t="s">
        <v>5919</v>
      </c>
      <c r="H2132" s="9">
        <v>55094.32</v>
      </c>
      <c r="J2132" t="s">
        <v>28</v>
      </c>
      <c r="K2132" t="s">
        <v>29</v>
      </c>
      <c r="L2132" t="s">
        <v>96</v>
      </c>
      <c r="M2132" t="s">
        <v>29</v>
      </c>
      <c r="N2132" t="s">
        <v>29</v>
      </c>
      <c r="O2132" t="s">
        <v>29</v>
      </c>
      <c r="P2132" t="s">
        <v>30</v>
      </c>
      <c r="Q2132" t="s">
        <v>30</v>
      </c>
      <c r="R2132" t="s">
        <v>30</v>
      </c>
      <c r="S2132" t="s">
        <v>29</v>
      </c>
      <c r="T2132" t="s">
        <v>30</v>
      </c>
      <c r="U2132" t="s">
        <v>30</v>
      </c>
      <c r="V2132" t="s">
        <v>30</v>
      </c>
      <c r="W2132" t="s">
        <v>60</v>
      </c>
      <c r="X2132" t="s">
        <v>29</v>
      </c>
      <c r="Y2132" t="s">
        <v>30</v>
      </c>
      <c r="Z2132" t="s">
        <v>29</v>
      </c>
      <c r="AA2132" t="s">
        <v>30</v>
      </c>
      <c r="AB2132" t="s">
        <v>234</v>
      </c>
    </row>
    <row r="2133" spans="1:28" outlineLevel="1" x14ac:dyDescent="0.45">
      <c r="A2133">
        <v>4899609006</v>
      </c>
      <c r="B2133" s="1">
        <v>44336</v>
      </c>
      <c r="C2133" t="s">
        <v>2039</v>
      </c>
      <c r="D2133" t="s">
        <v>2040</v>
      </c>
      <c r="E2133" t="s">
        <v>2041</v>
      </c>
      <c r="F2133" t="s">
        <v>5651</v>
      </c>
      <c r="G2133" t="s">
        <v>5919</v>
      </c>
      <c r="H2133" s="9">
        <v>25721.57</v>
      </c>
      <c r="J2133" t="s">
        <v>28</v>
      </c>
      <c r="K2133" t="s">
        <v>29</v>
      </c>
      <c r="L2133" t="s">
        <v>96</v>
      </c>
      <c r="M2133" t="s">
        <v>29</v>
      </c>
      <c r="N2133" t="s">
        <v>29</v>
      </c>
      <c r="O2133" t="s">
        <v>29</v>
      </c>
      <c r="P2133" t="s">
        <v>30</v>
      </c>
      <c r="Q2133" t="s">
        <v>29</v>
      </c>
      <c r="R2133" t="s">
        <v>30</v>
      </c>
      <c r="S2133" t="s">
        <v>30</v>
      </c>
      <c r="T2133" t="s">
        <v>30</v>
      </c>
      <c r="U2133" t="s">
        <v>30</v>
      </c>
      <c r="V2133" t="s">
        <v>30</v>
      </c>
      <c r="W2133" t="s">
        <v>33</v>
      </c>
      <c r="X2133" t="s">
        <v>29</v>
      </c>
      <c r="Y2133" t="s">
        <v>29</v>
      </c>
      <c r="Z2133" t="s">
        <v>30</v>
      </c>
      <c r="AA2133" t="s">
        <v>30</v>
      </c>
      <c r="AB2133" t="s">
        <v>32</v>
      </c>
    </row>
    <row r="2134" spans="1:28" outlineLevel="1" x14ac:dyDescent="0.45">
      <c r="A2134">
        <v>9925989001</v>
      </c>
      <c r="B2134" s="1">
        <v>44351</v>
      </c>
      <c r="C2134" t="s">
        <v>5477</v>
      </c>
      <c r="D2134" t="s">
        <v>5478</v>
      </c>
      <c r="E2134" t="s">
        <v>5479</v>
      </c>
      <c r="F2134" t="s">
        <v>5651</v>
      </c>
      <c r="G2134" t="s">
        <v>6061</v>
      </c>
      <c r="H2134" s="9">
        <v>42012</v>
      </c>
      <c r="J2134" t="s">
        <v>42</v>
      </c>
      <c r="K2134" t="s">
        <v>30</v>
      </c>
      <c r="L2134" t="s">
        <v>77</v>
      </c>
      <c r="M2134" t="s">
        <v>29</v>
      </c>
      <c r="N2134" t="s">
        <v>30</v>
      </c>
      <c r="O2134" t="s">
        <v>29</v>
      </c>
      <c r="P2134" t="s">
        <v>30</v>
      </c>
      <c r="Q2134" t="s">
        <v>30</v>
      </c>
      <c r="R2134" t="s">
        <v>30</v>
      </c>
      <c r="S2134" t="s">
        <v>30</v>
      </c>
      <c r="T2134" t="s">
        <v>30</v>
      </c>
      <c r="U2134" t="s">
        <v>30</v>
      </c>
      <c r="V2134" t="s">
        <v>30</v>
      </c>
      <c r="W2134" t="s">
        <v>33</v>
      </c>
      <c r="X2134" t="s">
        <v>30</v>
      </c>
      <c r="Y2134" t="s">
        <v>29</v>
      </c>
      <c r="Z2134" t="s">
        <v>29</v>
      </c>
      <c r="AA2134" t="s">
        <v>29</v>
      </c>
      <c r="AB2134" t="s">
        <v>32</v>
      </c>
    </row>
    <row r="2135" spans="1:28" outlineLevel="1" x14ac:dyDescent="0.45">
      <c r="A2135">
        <v>5214779003</v>
      </c>
      <c r="B2135" s="1">
        <v>44337</v>
      </c>
      <c r="C2135" t="s">
        <v>2137</v>
      </c>
      <c r="D2135" t="s">
        <v>2138</v>
      </c>
      <c r="E2135" t="s">
        <v>2139</v>
      </c>
      <c r="F2135" t="s">
        <v>5651</v>
      </c>
      <c r="G2135" t="s">
        <v>5925</v>
      </c>
      <c r="H2135" s="9">
        <v>36820</v>
      </c>
      <c r="J2135" t="s">
        <v>28</v>
      </c>
      <c r="K2135" t="s">
        <v>29</v>
      </c>
      <c r="L2135" t="s">
        <v>96</v>
      </c>
      <c r="M2135" t="s">
        <v>29</v>
      </c>
      <c r="N2135" t="s">
        <v>29</v>
      </c>
      <c r="O2135" t="s">
        <v>30</v>
      </c>
      <c r="P2135" t="s">
        <v>29</v>
      </c>
      <c r="Q2135" t="s">
        <v>30</v>
      </c>
      <c r="R2135" t="s">
        <v>30</v>
      </c>
      <c r="S2135" t="s">
        <v>29</v>
      </c>
      <c r="T2135" t="s">
        <v>30</v>
      </c>
      <c r="U2135" t="s">
        <v>30</v>
      </c>
      <c r="V2135" t="s">
        <v>30</v>
      </c>
      <c r="W2135" t="s">
        <v>270</v>
      </c>
      <c r="X2135" t="s">
        <v>29</v>
      </c>
      <c r="Y2135" t="s">
        <v>30</v>
      </c>
      <c r="Z2135" t="s">
        <v>29</v>
      </c>
      <c r="AA2135" t="s">
        <v>30</v>
      </c>
      <c r="AB2135" t="s">
        <v>62</v>
      </c>
    </row>
    <row r="2136" spans="1:28" outlineLevel="1" x14ac:dyDescent="0.45">
      <c r="A2136">
        <v>9917179005</v>
      </c>
      <c r="B2136" s="1">
        <v>44351</v>
      </c>
      <c r="C2136" t="s">
        <v>5418</v>
      </c>
      <c r="D2136" t="s">
        <v>5419</v>
      </c>
      <c r="E2136" t="s">
        <v>2193</v>
      </c>
      <c r="F2136" t="s">
        <v>5651</v>
      </c>
      <c r="G2136" t="s">
        <v>5931</v>
      </c>
      <c r="H2136" s="9">
        <v>561324</v>
      </c>
      <c r="I2136" t="s">
        <v>131</v>
      </c>
      <c r="J2136" t="s">
        <v>42</v>
      </c>
      <c r="K2136" t="s">
        <v>29</v>
      </c>
      <c r="L2136" t="s">
        <v>471</v>
      </c>
      <c r="M2136" t="s">
        <v>29</v>
      </c>
      <c r="N2136" t="s">
        <v>30</v>
      </c>
      <c r="O2136" t="s">
        <v>30</v>
      </c>
      <c r="P2136" t="s">
        <v>30</v>
      </c>
      <c r="Q2136" t="s">
        <v>30</v>
      </c>
      <c r="R2136" t="s">
        <v>30</v>
      </c>
      <c r="S2136" t="s">
        <v>30</v>
      </c>
      <c r="T2136" t="s">
        <v>30</v>
      </c>
      <c r="U2136" t="s">
        <v>30</v>
      </c>
      <c r="V2136" t="s">
        <v>30</v>
      </c>
      <c r="W2136" t="s">
        <v>40</v>
      </c>
      <c r="X2136" t="s">
        <v>30</v>
      </c>
      <c r="Y2136" t="s">
        <v>29</v>
      </c>
      <c r="Z2136" t="s">
        <v>29</v>
      </c>
      <c r="AA2136" t="s">
        <v>29</v>
      </c>
      <c r="AB2136" t="s">
        <v>32</v>
      </c>
    </row>
    <row r="2137" spans="1:28" outlineLevel="1" x14ac:dyDescent="0.45">
      <c r="A2137">
        <v>9897629000</v>
      </c>
      <c r="B2137" s="1">
        <v>44351</v>
      </c>
      <c r="C2137" t="s">
        <v>5332</v>
      </c>
      <c r="D2137" t="s">
        <v>5333</v>
      </c>
      <c r="E2137" t="s">
        <v>2193</v>
      </c>
      <c r="F2137" t="s">
        <v>5651</v>
      </c>
      <c r="G2137" t="s">
        <v>6056</v>
      </c>
      <c r="H2137" s="9">
        <v>518532.97</v>
      </c>
      <c r="J2137" t="s">
        <v>42</v>
      </c>
      <c r="K2137" t="s">
        <v>29</v>
      </c>
      <c r="L2137" t="s">
        <v>96</v>
      </c>
      <c r="M2137" t="s">
        <v>30</v>
      </c>
      <c r="N2137" t="s">
        <v>30</v>
      </c>
      <c r="O2137" t="s">
        <v>29</v>
      </c>
      <c r="P2137" t="s">
        <v>30</v>
      </c>
      <c r="Q2137" t="s">
        <v>30</v>
      </c>
      <c r="R2137" t="s">
        <v>30</v>
      </c>
      <c r="S2137" t="s">
        <v>30</v>
      </c>
      <c r="T2137" t="s">
        <v>30</v>
      </c>
      <c r="U2137" t="s">
        <v>30</v>
      </c>
      <c r="V2137" t="s">
        <v>30</v>
      </c>
      <c r="W2137" t="s">
        <v>31</v>
      </c>
      <c r="X2137" t="s">
        <v>30</v>
      </c>
      <c r="Y2137" t="s">
        <v>29</v>
      </c>
      <c r="Z2137" t="s">
        <v>29</v>
      </c>
      <c r="AA2137" t="s">
        <v>29</v>
      </c>
      <c r="AB2137" t="s">
        <v>47</v>
      </c>
    </row>
    <row r="2138" spans="1:28" outlineLevel="1" x14ac:dyDescent="0.45">
      <c r="A2138">
        <v>5223879000</v>
      </c>
      <c r="B2138" s="1">
        <v>44337</v>
      </c>
      <c r="C2138" t="s">
        <v>2191</v>
      </c>
      <c r="D2138" t="s">
        <v>2192</v>
      </c>
      <c r="E2138" t="s">
        <v>2193</v>
      </c>
      <c r="F2138" t="s">
        <v>5651</v>
      </c>
      <c r="G2138" t="s">
        <v>5931</v>
      </c>
      <c r="H2138" s="9">
        <v>121986</v>
      </c>
      <c r="J2138" t="s">
        <v>42</v>
      </c>
      <c r="K2138" t="s">
        <v>29</v>
      </c>
      <c r="L2138" t="s">
        <v>471</v>
      </c>
      <c r="M2138" t="s">
        <v>29</v>
      </c>
      <c r="N2138" t="s">
        <v>29</v>
      </c>
      <c r="O2138" t="s">
        <v>29</v>
      </c>
      <c r="P2138" t="s">
        <v>29</v>
      </c>
      <c r="Q2138" t="s">
        <v>30</v>
      </c>
      <c r="R2138" t="s">
        <v>30</v>
      </c>
      <c r="S2138" t="s">
        <v>30</v>
      </c>
      <c r="T2138" t="s">
        <v>30</v>
      </c>
      <c r="U2138" t="s">
        <v>30</v>
      </c>
      <c r="V2138" t="s">
        <v>30</v>
      </c>
      <c r="W2138" t="s">
        <v>40</v>
      </c>
      <c r="X2138" t="s">
        <v>30</v>
      </c>
      <c r="Y2138" t="s">
        <v>29</v>
      </c>
      <c r="Z2138" t="s">
        <v>29</v>
      </c>
      <c r="AA2138" t="s">
        <v>30</v>
      </c>
      <c r="AB2138" t="s">
        <v>32</v>
      </c>
    </row>
    <row r="2139" spans="1:28" outlineLevel="1" x14ac:dyDescent="0.45">
      <c r="A2139">
        <v>7514928909</v>
      </c>
      <c r="B2139" s="1">
        <v>44323</v>
      </c>
      <c r="C2139" t="s">
        <v>2594</v>
      </c>
      <c r="D2139" t="s">
        <v>2595</v>
      </c>
      <c r="E2139" t="s">
        <v>2193</v>
      </c>
      <c r="F2139" t="s">
        <v>5651</v>
      </c>
      <c r="G2139" t="s">
        <v>5931</v>
      </c>
      <c r="H2139" s="9">
        <v>85145</v>
      </c>
      <c r="J2139" t="s">
        <v>42</v>
      </c>
      <c r="K2139" t="s">
        <v>30</v>
      </c>
      <c r="L2139" t="s">
        <v>471</v>
      </c>
      <c r="M2139" t="s">
        <v>29</v>
      </c>
      <c r="N2139" t="s">
        <v>30</v>
      </c>
      <c r="O2139" t="s">
        <v>29</v>
      </c>
      <c r="P2139" t="s">
        <v>30</v>
      </c>
      <c r="Q2139" t="s">
        <v>30</v>
      </c>
      <c r="R2139" t="s">
        <v>30</v>
      </c>
      <c r="S2139" t="s">
        <v>30</v>
      </c>
      <c r="T2139" t="s">
        <v>30</v>
      </c>
      <c r="U2139" t="s">
        <v>30</v>
      </c>
      <c r="V2139" t="s">
        <v>30</v>
      </c>
      <c r="W2139" t="s">
        <v>60</v>
      </c>
      <c r="X2139" t="s">
        <v>30</v>
      </c>
      <c r="Y2139" t="s">
        <v>29</v>
      </c>
      <c r="Z2139" t="s">
        <v>29</v>
      </c>
      <c r="AA2139" t="s">
        <v>30</v>
      </c>
      <c r="AB2139" t="s">
        <v>32</v>
      </c>
    </row>
    <row r="2140" spans="1:28" outlineLevel="1" x14ac:dyDescent="0.45">
      <c r="A2140">
        <v>7521069001</v>
      </c>
      <c r="B2140" s="1">
        <v>44341</v>
      </c>
      <c r="C2140" t="s">
        <v>2666</v>
      </c>
      <c r="D2140" t="s">
        <v>2667</v>
      </c>
      <c r="E2140" t="s">
        <v>2193</v>
      </c>
      <c r="F2140" t="s">
        <v>5651</v>
      </c>
      <c r="G2140" t="s">
        <v>5931</v>
      </c>
      <c r="H2140" s="9">
        <v>24060.16</v>
      </c>
      <c r="J2140" t="s">
        <v>42</v>
      </c>
      <c r="K2140" t="s">
        <v>30</v>
      </c>
      <c r="L2140" t="s">
        <v>471</v>
      </c>
      <c r="M2140" t="s">
        <v>30</v>
      </c>
      <c r="N2140" t="s">
        <v>30</v>
      </c>
      <c r="O2140" t="s">
        <v>29</v>
      </c>
      <c r="P2140" t="s">
        <v>30</v>
      </c>
      <c r="Q2140" t="s">
        <v>30</v>
      </c>
      <c r="R2140" t="s">
        <v>30</v>
      </c>
      <c r="S2140" t="s">
        <v>30</v>
      </c>
      <c r="T2140" t="s">
        <v>30</v>
      </c>
      <c r="U2140" t="s">
        <v>30</v>
      </c>
      <c r="V2140" t="s">
        <v>30</v>
      </c>
      <c r="W2140" t="s">
        <v>270</v>
      </c>
      <c r="X2140" t="s">
        <v>30</v>
      </c>
      <c r="Y2140" t="s">
        <v>29</v>
      </c>
      <c r="Z2140" t="s">
        <v>29</v>
      </c>
      <c r="AA2140" t="s">
        <v>30</v>
      </c>
      <c r="AB2140" t="s">
        <v>47</v>
      </c>
    </row>
    <row r="2141" spans="1:28" outlineLevel="1" x14ac:dyDescent="0.45">
      <c r="A2141">
        <v>7672148906</v>
      </c>
      <c r="B2141" s="1">
        <v>44323</v>
      </c>
      <c r="C2141" t="s">
        <v>3807</v>
      </c>
      <c r="D2141" t="s">
        <v>3808</v>
      </c>
      <c r="E2141" t="s">
        <v>3809</v>
      </c>
      <c r="F2141" t="s">
        <v>5651</v>
      </c>
      <c r="G2141" t="s">
        <v>6008</v>
      </c>
      <c r="H2141" s="9">
        <v>37366.99</v>
      </c>
      <c r="J2141" t="s">
        <v>28</v>
      </c>
      <c r="K2141" t="s">
        <v>29</v>
      </c>
      <c r="L2141" t="s">
        <v>150</v>
      </c>
      <c r="M2141" t="s">
        <v>29</v>
      </c>
      <c r="N2141" t="s">
        <v>29</v>
      </c>
      <c r="O2141" t="s">
        <v>30</v>
      </c>
      <c r="P2141" t="s">
        <v>30</v>
      </c>
      <c r="Q2141" t="s">
        <v>30</v>
      </c>
      <c r="R2141" t="s">
        <v>30</v>
      </c>
      <c r="S2141" t="s">
        <v>29</v>
      </c>
      <c r="T2141" t="s">
        <v>30</v>
      </c>
      <c r="U2141" t="s">
        <v>30</v>
      </c>
      <c r="V2141" t="s">
        <v>30</v>
      </c>
      <c r="W2141" t="s">
        <v>60</v>
      </c>
      <c r="X2141" t="s">
        <v>29</v>
      </c>
      <c r="Y2141" t="s">
        <v>29</v>
      </c>
      <c r="Z2141" t="s">
        <v>29</v>
      </c>
      <c r="AA2141" t="s">
        <v>30</v>
      </c>
      <c r="AB2141" t="s">
        <v>39</v>
      </c>
    </row>
    <row r="2142" spans="1:28" outlineLevel="1" x14ac:dyDescent="0.45">
      <c r="A2142">
        <v>7672848904</v>
      </c>
      <c r="B2142" s="1">
        <v>44323</v>
      </c>
      <c r="C2142" t="s">
        <v>3812</v>
      </c>
      <c r="D2142" t="s">
        <v>3813</v>
      </c>
      <c r="E2142" t="s">
        <v>3560</v>
      </c>
      <c r="F2142" t="s">
        <v>5651</v>
      </c>
      <c r="G2142" t="s">
        <v>5996</v>
      </c>
      <c r="H2142" s="9">
        <v>99222.93</v>
      </c>
      <c r="J2142" t="s">
        <v>42</v>
      </c>
      <c r="K2142" t="s">
        <v>29</v>
      </c>
      <c r="L2142" t="s">
        <v>127</v>
      </c>
      <c r="M2142" t="s">
        <v>29</v>
      </c>
      <c r="N2142" t="s">
        <v>29</v>
      </c>
      <c r="O2142" t="s">
        <v>29</v>
      </c>
      <c r="P2142" t="s">
        <v>30</v>
      </c>
      <c r="Q2142" t="s">
        <v>30</v>
      </c>
      <c r="R2142" t="s">
        <v>29</v>
      </c>
      <c r="S2142" t="s">
        <v>30</v>
      </c>
      <c r="T2142" t="s">
        <v>29</v>
      </c>
      <c r="U2142" t="s">
        <v>29</v>
      </c>
      <c r="V2142" t="s">
        <v>30</v>
      </c>
      <c r="W2142" t="s">
        <v>31</v>
      </c>
      <c r="X2142" t="s">
        <v>29</v>
      </c>
      <c r="Y2142" t="s">
        <v>29</v>
      </c>
      <c r="Z2142" t="s">
        <v>30</v>
      </c>
      <c r="AA2142" t="s">
        <v>29</v>
      </c>
      <c r="AB2142" t="s">
        <v>32</v>
      </c>
    </row>
    <row r="2143" spans="1:28" outlineLevel="1" x14ac:dyDescent="0.45">
      <c r="A2143">
        <v>7628388900</v>
      </c>
      <c r="B2143" s="1">
        <v>44323</v>
      </c>
      <c r="C2143" t="s">
        <v>3558</v>
      </c>
      <c r="D2143" t="s">
        <v>3559</v>
      </c>
      <c r="E2143" t="s">
        <v>3560</v>
      </c>
      <c r="F2143" t="s">
        <v>5651</v>
      </c>
      <c r="G2143" t="s">
        <v>5996</v>
      </c>
      <c r="H2143" s="9">
        <v>28276.43</v>
      </c>
      <c r="J2143" t="s">
        <v>42</v>
      </c>
      <c r="K2143" t="s">
        <v>30</v>
      </c>
      <c r="L2143" t="s">
        <v>210</v>
      </c>
      <c r="M2143" t="s">
        <v>29</v>
      </c>
      <c r="N2143" t="s">
        <v>29</v>
      </c>
      <c r="O2143" t="s">
        <v>29</v>
      </c>
      <c r="P2143" t="s">
        <v>30</v>
      </c>
      <c r="Q2143" t="s">
        <v>29</v>
      </c>
      <c r="R2143" t="s">
        <v>30</v>
      </c>
      <c r="S2143" t="s">
        <v>30</v>
      </c>
      <c r="T2143" t="s">
        <v>30</v>
      </c>
      <c r="U2143" t="s">
        <v>30</v>
      </c>
      <c r="V2143" t="s">
        <v>29</v>
      </c>
      <c r="W2143" t="s">
        <v>31</v>
      </c>
      <c r="X2143" t="s">
        <v>29</v>
      </c>
      <c r="Y2143" t="s">
        <v>29</v>
      </c>
      <c r="Z2143" t="s">
        <v>29</v>
      </c>
      <c r="AA2143" t="s">
        <v>30</v>
      </c>
      <c r="AB2143" t="s">
        <v>62</v>
      </c>
    </row>
    <row r="2144" spans="1:28" outlineLevel="1" x14ac:dyDescent="0.45">
      <c r="A2144">
        <v>3700799005</v>
      </c>
      <c r="B2144" s="1">
        <v>44335</v>
      </c>
      <c r="C2144" t="s">
        <v>1776</v>
      </c>
      <c r="D2144" t="s">
        <v>1777</v>
      </c>
      <c r="E2144" t="s">
        <v>269</v>
      </c>
      <c r="F2144" t="s">
        <v>5651</v>
      </c>
      <c r="G2144" t="s">
        <v>5773</v>
      </c>
      <c r="H2144" s="9">
        <v>966679.95</v>
      </c>
      <c r="J2144" t="s">
        <v>42</v>
      </c>
      <c r="K2144" t="s">
        <v>30</v>
      </c>
      <c r="L2144" t="s">
        <v>471</v>
      </c>
      <c r="M2144" t="s">
        <v>29</v>
      </c>
      <c r="N2144" t="s">
        <v>30</v>
      </c>
      <c r="O2144" t="s">
        <v>30</v>
      </c>
      <c r="P2144" t="s">
        <v>30</v>
      </c>
      <c r="Q2144" t="s">
        <v>30</v>
      </c>
      <c r="R2144" t="s">
        <v>30</v>
      </c>
      <c r="S2144" t="s">
        <v>30</v>
      </c>
      <c r="T2144" t="s">
        <v>30</v>
      </c>
      <c r="U2144" t="s">
        <v>30</v>
      </c>
      <c r="V2144" t="s">
        <v>30</v>
      </c>
      <c r="W2144" t="s">
        <v>40</v>
      </c>
      <c r="X2144" t="s">
        <v>29</v>
      </c>
      <c r="Y2144" t="s">
        <v>30</v>
      </c>
      <c r="Z2144" t="s">
        <v>29</v>
      </c>
      <c r="AA2144" t="s">
        <v>30</v>
      </c>
      <c r="AB2144" t="s">
        <v>102</v>
      </c>
    </row>
    <row r="2145" spans="1:28" outlineLevel="1" x14ac:dyDescent="0.45">
      <c r="A2145">
        <v>5237649002</v>
      </c>
      <c r="B2145" s="1">
        <v>44337</v>
      </c>
      <c r="C2145" t="s">
        <v>2267</v>
      </c>
      <c r="D2145" t="s">
        <v>2268</v>
      </c>
      <c r="E2145" t="s">
        <v>269</v>
      </c>
      <c r="F2145" t="s">
        <v>5651</v>
      </c>
      <c r="G2145" t="s">
        <v>5940</v>
      </c>
      <c r="H2145" s="9">
        <v>609778</v>
      </c>
      <c r="J2145" t="s">
        <v>42</v>
      </c>
      <c r="K2145" t="s">
        <v>29</v>
      </c>
      <c r="L2145" t="s">
        <v>471</v>
      </c>
      <c r="M2145" t="s">
        <v>30</v>
      </c>
      <c r="N2145" t="s">
        <v>30</v>
      </c>
      <c r="O2145" t="s">
        <v>29</v>
      </c>
      <c r="P2145" t="s">
        <v>30</v>
      </c>
      <c r="Q2145" t="s">
        <v>30</v>
      </c>
      <c r="R2145" t="s">
        <v>30</v>
      </c>
      <c r="S2145" t="s">
        <v>30</v>
      </c>
      <c r="T2145" t="s">
        <v>30</v>
      </c>
      <c r="U2145" t="s">
        <v>29</v>
      </c>
      <c r="V2145" t="s">
        <v>30</v>
      </c>
      <c r="W2145" t="s">
        <v>49</v>
      </c>
      <c r="X2145" t="s">
        <v>29</v>
      </c>
      <c r="Y2145" t="s">
        <v>29</v>
      </c>
      <c r="Z2145" t="s">
        <v>30</v>
      </c>
      <c r="AA2145" t="s">
        <v>30</v>
      </c>
      <c r="AB2145" t="s">
        <v>32</v>
      </c>
    </row>
    <row r="2146" spans="1:28" outlineLevel="1" x14ac:dyDescent="0.45">
      <c r="A2146">
        <v>8043749003</v>
      </c>
      <c r="B2146" s="1">
        <v>44342</v>
      </c>
      <c r="C2146" t="s">
        <v>4224</v>
      </c>
      <c r="D2146" t="s">
        <v>4225</v>
      </c>
      <c r="E2146" t="s">
        <v>269</v>
      </c>
      <c r="F2146" t="s">
        <v>5651</v>
      </c>
      <c r="G2146" t="s">
        <v>5773</v>
      </c>
      <c r="H2146" s="9">
        <v>422168.29</v>
      </c>
      <c r="J2146" t="s">
        <v>42</v>
      </c>
      <c r="K2146" t="s">
        <v>30</v>
      </c>
      <c r="L2146" t="s">
        <v>471</v>
      </c>
      <c r="M2146" t="s">
        <v>30</v>
      </c>
      <c r="N2146" t="s">
        <v>30</v>
      </c>
      <c r="O2146" t="s">
        <v>30</v>
      </c>
      <c r="P2146" t="s">
        <v>30</v>
      </c>
      <c r="Q2146" t="s">
        <v>30</v>
      </c>
      <c r="R2146" t="s">
        <v>30</v>
      </c>
      <c r="S2146" t="s">
        <v>30</v>
      </c>
      <c r="T2146" t="s">
        <v>30</v>
      </c>
      <c r="U2146" t="s">
        <v>30</v>
      </c>
      <c r="V2146" t="s">
        <v>30</v>
      </c>
      <c r="W2146" t="s">
        <v>40</v>
      </c>
      <c r="X2146" t="s">
        <v>29</v>
      </c>
      <c r="Y2146" t="s">
        <v>29</v>
      </c>
      <c r="Z2146" t="s">
        <v>30</v>
      </c>
      <c r="AA2146" t="s">
        <v>29</v>
      </c>
      <c r="AB2146" t="s">
        <v>32</v>
      </c>
    </row>
    <row r="2147" spans="1:28" outlineLevel="1" x14ac:dyDescent="0.45">
      <c r="A2147">
        <v>7239109007</v>
      </c>
      <c r="B2147" s="1">
        <v>44339</v>
      </c>
      <c r="C2147" t="s">
        <v>2529</v>
      </c>
      <c r="D2147" t="s">
        <v>2530</v>
      </c>
      <c r="E2147" t="s">
        <v>269</v>
      </c>
      <c r="F2147" t="s">
        <v>5651</v>
      </c>
      <c r="G2147" t="s">
        <v>5945</v>
      </c>
      <c r="H2147" s="9">
        <v>400230</v>
      </c>
      <c r="J2147" t="s">
        <v>42</v>
      </c>
      <c r="K2147" t="s">
        <v>30</v>
      </c>
      <c r="L2147" t="s">
        <v>471</v>
      </c>
      <c r="M2147" t="s">
        <v>30</v>
      </c>
      <c r="N2147" t="s">
        <v>30</v>
      </c>
      <c r="O2147" t="s">
        <v>30</v>
      </c>
      <c r="P2147" t="s">
        <v>30</v>
      </c>
      <c r="Q2147" t="s">
        <v>30</v>
      </c>
      <c r="R2147" t="s">
        <v>30</v>
      </c>
      <c r="S2147" t="s">
        <v>30</v>
      </c>
      <c r="T2147" t="s">
        <v>30</v>
      </c>
      <c r="U2147" t="s">
        <v>30</v>
      </c>
      <c r="V2147" t="s">
        <v>30</v>
      </c>
      <c r="W2147" t="s">
        <v>33</v>
      </c>
      <c r="X2147" t="s">
        <v>29</v>
      </c>
      <c r="Y2147" t="s">
        <v>30</v>
      </c>
      <c r="Z2147" t="s">
        <v>29</v>
      </c>
      <c r="AA2147" t="s">
        <v>29</v>
      </c>
      <c r="AB2147" t="s">
        <v>32</v>
      </c>
    </row>
    <row r="2148" spans="1:28" outlineLevel="1" x14ac:dyDescent="0.45">
      <c r="A2148">
        <v>2229139009</v>
      </c>
      <c r="B2148" s="1">
        <v>44330</v>
      </c>
      <c r="C2148" t="s">
        <v>697</v>
      </c>
      <c r="D2148" t="s">
        <v>698</v>
      </c>
      <c r="E2148" t="s">
        <v>269</v>
      </c>
      <c r="F2148" t="s">
        <v>5651</v>
      </c>
      <c r="G2148" t="s">
        <v>5773</v>
      </c>
      <c r="H2148" s="9">
        <v>89995</v>
      </c>
      <c r="I2148" t="s">
        <v>226</v>
      </c>
      <c r="J2148" t="s">
        <v>42</v>
      </c>
      <c r="K2148" t="s">
        <v>30</v>
      </c>
      <c r="L2148" t="s">
        <v>471</v>
      </c>
      <c r="M2148" t="s">
        <v>29</v>
      </c>
      <c r="N2148" t="s">
        <v>29</v>
      </c>
      <c r="O2148" t="s">
        <v>29</v>
      </c>
      <c r="P2148" t="s">
        <v>29</v>
      </c>
      <c r="Q2148" t="s">
        <v>29</v>
      </c>
      <c r="R2148" t="s">
        <v>30</v>
      </c>
      <c r="S2148" t="s">
        <v>30</v>
      </c>
      <c r="T2148" t="s">
        <v>29</v>
      </c>
      <c r="U2148" t="s">
        <v>29</v>
      </c>
      <c r="V2148" t="s">
        <v>29</v>
      </c>
      <c r="W2148" t="s">
        <v>31</v>
      </c>
      <c r="X2148" t="s">
        <v>29</v>
      </c>
      <c r="Y2148" t="s">
        <v>29</v>
      </c>
      <c r="Z2148" t="s">
        <v>29</v>
      </c>
      <c r="AA2148" t="s">
        <v>30</v>
      </c>
      <c r="AB2148" t="s">
        <v>32</v>
      </c>
    </row>
    <row r="2149" spans="1:28" outlineLevel="1" x14ac:dyDescent="0.45">
      <c r="A2149">
        <v>2479469006</v>
      </c>
      <c r="B2149" s="1">
        <v>44332</v>
      </c>
      <c r="C2149" t="s">
        <v>1126</v>
      </c>
      <c r="D2149" t="s">
        <v>1127</v>
      </c>
      <c r="E2149" t="s">
        <v>269</v>
      </c>
      <c r="F2149" t="s">
        <v>5651</v>
      </c>
      <c r="G2149" t="s">
        <v>5773</v>
      </c>
      <c r="H2149" s="9">
        <v>65703</v>
      </c>
      <c r="J2149" t="s">
        <v>42</v>
      </c>
      <c r="K2149" t="s">
        <v>30</v>
      </c>
      <c r="L2149" t="s">
        <v>471</v>
      </c>
      <c r="M2149" t="s">
        <v>30</v>
      </c>
      <c r="N2149" t="s">
        <v>30</v>
      </c>
      <c r="O2149" t="s">
        <v>30</v>
      </c>
      <c r="P2149" t="s">
        <v>30</v>
      </c>
      <c r="Q2149" t="s">
        <v>30</v>
      </c>
      <c r="R2149" t="s">
        <v>30</v>
      </c>
      <c r="S2149" t="s">
        <v>30</v>
      </c>
      <c r="T2149" t="s">
        <v>30</v>
      </c>
      <c r="U2149" t="s">
        <v>30</v>
      </c>
      <c r="V2149" t="s">
        <v>30</v>
      </c>
      <c r="W2149" t="s">
        <v>31</v>
      </c>
      <c r="X2149" t="s">
        <v>29</v>
      </c>
      <c r="Y2149" t="s">
        <v>29</v>
      </c>
      <c r="Z2149" t="s">
        <v>30</v>
      </c>
      <c r="AA2149" t="s">
        <v>30</v>
      </c>
      <c r="AB2149" t="s">
        <v>32</v>
      </c>
    </row>
    <row r="2150" spans="1:28" outlineLevel="1" x14ac:dyDescent="0.45">
      <c r="A2150">
        <v>7233419005</v>
      </c>
      <c r="B2150" s="1">
        <v>44339</v>
      </c>
      <c r="C2150" t="s">
        <v>2502</v>
      </c>
      <c r="D2150" t="s">
        <v>2503</v>
      </c>
      <c r="E2150" t="s">
        <v>269</v>
      </c>
      <c r="F2150" t="s">
        <v>5651</v>
      </c>
      <c r="G2150" t="s">
        <v>5945</v>
      </c>
      <c r="H2150" s="9">
        <v>51547.57</v>
      </c>
      <c r="I2150" t="s">
        <v>2504</v>
      </c>
      <c r="J2150" t="s">
        <v>42</v>
      </c>
      <c r="K2150" t="s">
        <v>29</v>
      </c>
      <c r="L2150" t="s">
        <v>471</v>
      </c>
      <c r="M2150" t="s">
        <v>29</v>
      </c>
      <c r="N2150" t="s">
        <v>29</v>
      </c>
      <c r="O2150" t="s">
        <v>29</v>
      </c>
      <c r="P2150" t="s">
        <v>30</v>
      </c>
      <c r="Q2150" t="s">
        <v>30</v>
      </c>
      <c r="R2150" t="s">
        <v>30</v>
      </c>
      <c r="S2150" t="s">
        <v>30</v>
      </c>
      <c r="T2150" t="s">
        <v>30</v>
      </c>
      <c r="U2150" t="s">
        <v>30</v>
      </c>
      <c r="V2150" t="s">
        <v>30</v>
      </c>
      <c r="W2150" t="s">
        <v>40</v>
      </c>
      <c r="X2150" t="s">
        <v>29</v>
      </c>
      <c r="Y2150" t="s">
        <v>30</v>
      </c>
      <c r="Z2150" t="s">
        <v>29</v>
      </c>
      <c r="AA2150" t="s">
        <v>30</v>
      </c>
      <c r="AB2150" t="s">
        <v>73</v>
      </c>
    </row>
    <row r="2151" spans="1:28" outlineLevel="1" x14ac:dyDescent="0.45">
      <c r="A2151">
        <v>8603009003</v>
      </c>
      <c r="B2151" s="1">
        <v>44343</v>
      </c>
      <c r="C2151" t="s">
        <v>4252</v>
      </c>
      <c r="D2151" t="s">
        <v>4253</v>
      </c>
      <c r="E2151" t="s">
        <v>269</v>
      </c>
      <c r="F2151" t="s">
        <v>5651</v>
      </c>
      <c r="G2151" t="s">
        <v>5773</v>
      </c>
      <c r="H2151" s="9">
        <v>38727</v>
      </c>
      <c r="J2151" t="s">
        <v>42</v>
      </c>
      <c r="K2151" t="s">
        <v>30</v>
      </c>
      <c r="L2151" t="s">
        <v>471</v>
      </c>
      <c r="M2151" t="s">
        <v>29</v>
      </c>
      <c r="N2151" t="s">
        <v>30</v>
      </c>
      <c r="O2151" t="s">
        <v>29</v>
      </c>
      <c r="P2151" t="s">
        <v>30</v>
      </c>
      <c r="Q2151" t="s">
        <v>29</v>
      </c>
      <c r="R2151" t="s">
        <v>30</v>
      </c>
      <c r="S2151" t="s">
        <v>30</v>
      </c>
      <c r="T2151" t="s">
        <v>30</v>
      </c>
      <c r="U2151" t="s">
        <v>30</v>
      </c>
      <c r="V2151" t="s">
        <v>30</v>
      </c>
      <c r="W2151" t="s">
        <v>40</v>
      </c>
      <c r="X2151" t="s">
        <v>29</v>
      </c>
      <c r="Y2151" t="s">
        <v>29</v>
      </c>
      <c r="Z2151" t="s">
        <v>29</v>
      </c>
      <c r="AA2151" t="s">
        <v>30</v>
      </c>
      <c r="AB2151" t="s">
        <v>32</v>
      </c>
    </row>
    <row r="2152" spans="1:28" outlineLevel="1" x14ac:dyDescent="0.45">
      <c r="A2152">
        <v>7904298905</v>
      </c>
      <c r="B2152" s="1">
        <v>44327</v>
      </c>
      <c r="C2152" t="s">
        <v>4027</v>
      </c>
      <c r="D2152" t="s">
        <v>1145</v>
      </c>
      <c r="E2152" t="s">
        <v>269</v>
      </c>
      <c r="F2152" t="s">
        <v>5651</v>
      </c>
      <c r="G2152" t="s">
        <v>5773</v>
      </c>
      <c r="H2152" s="9">
        <v>31039.24</v>
      </c>
      <c r="J2152" t="s">
        <v>42</v>
      </c>
      <c r="K2152" t="s">
        <v>30</v>
      </c>
      <c r="L2152" t="s">
        <v>471</v>
      </c>
      <c r="M2152" t="s">
        <v>30</v>
      </c>
      <c r="N2152" t="s">
        <v>29</v>
      </c>
      <c r="O2152" t="s">
        <v>29</v>
      </c>
      <c r="P2152" t="s">
        <v>29</v>
      </c>
      <c r="Q2152" t="s">
        <v>29</v>
      </c>
      <c r="R2152" t="s">
        <v>30</v>
      </c>
      <c r="S2152" t="s">
        <v>30</v>
      </c>
      <c r="T2152" t="s">
        <v>30</v>
      </c>
      <c r="U2152" t="s">
        <v>29</v>
      </c>
      <c r="V2152" t="s">
        <v>29</v>
      </c>
      <c r="W2152" t="s">
        <v>31</v>
      </c>
      <c r="X2152" t="s">
        <v>29</v>
      </c>
      <c r="Y2152" t="s">
        <v>29</v>
      </c>
      <c r="Z2152" t="s">
        <v>29</v>
      </c>
      <c r="AA2152" t="s">
        <v>30</v>
      </c>
      <c r="AB2152" t="s">
        <v>32</v>
      </c>
    </row>
    <row r="2153" spans="1:28" outlineLevel="1" x14ac:dyDescent="0.45">
      <c r="A2153">
        <v>2483589010</v>
      </c>
      <c r="B2153" s="1">
        <v>44332</v>
      </c>
      <c r="C2153" t="s">
        <v>1144</v>
      </c>
      <c r="D2153" t="s">
        <v>1145</v>
      </c>
      <c r="E2153" t="s">
        <v>269</v>
      </c>
      <c r="F2153" t="s">
        <v>5651</v>
      </c>
      <c r="G2153" t="s">
        <v>5773</v>
      </c>
      <c r="H2153" s="9">
        <v>26891.45</v>
      </c>
      <c r="J2153" t="s">
        <v>42</v>
      </c>
      <c r="K2153" t="s">
        <v>30</v>
      </c>
      <c r="L2153" t="s">
        <v>471</v>
      </c>
      <c r="M2153" t="s">
        <v>30</v>
      </c>
      <c r="N2153" t="s">
        <v>29</v>
      </c>
      <c r="O2153" t="s">
        <v>29</v>
      </c>
      <c r="P2153" t="s">
        <v>29</v>
      </c>
      <c r="Q2153" t="s">
        <v>30</v>
      </c>
      <c r="R2153" t="s">
        <v>29</v>
      </c>
      <c r="S2153" t="s">
        <v>29</v>
      </c>
      <c r="T2153" t="s">
        <v>29</v>
      </c>
      <c r="U2153" t="s">
        <v>29</v>
      </c>
      <c r="V2153" t="s">
        <v>29</v>
      </c>
      <c r="W2153" t="s">
        <v>40</v>
      </c>
      <c r="X2153" t="s">
        <v>29</v>
      </c>
      <c r="Y2153" t="s">
        <v>29</v>
      </c>
      <c r="Z2153" t="s">
        <v>29</v>
      </c>
      <c r="AA2153" t="s">
        <v>30</v>
      </c>
      <c r="AB2153" t="s">
        <v>102</v>
      </c>
    </row>
    <row r="2154" spans="1:28" outlineLevel="1" x14ac:dyDescent="0.45">
      <c r="A2154">
        <v>7607738910</v>
      </c>
      <c r="B2154" s="1">
        <v>44323</v>
      </c>
      <c r="C2154" t="s">
        <v>3444</v>
      </c>
      <c r="D2154" t="s">
        <v>3445</v>
      </c>
      <c r="E2154" t="s">
        <v>269</v>
      </c>
      <c r="F2154" t="s">
        <v>5651</v>
      </c>
      <c r="G2154" t="s">
        <v>5773</v>
      </c>
      <c r="H2154" s="9">
        <v>3392.43</v>
      </c>
      <c r="J2154" t="s">
        <v>42</v>
      </c>
      <c r="K2154" t="s">
        <v>30</v>
      </c>
      <c r="L2154" t="s">
        <v>471</v>
      </c>
      <c r="M2154" t="s">
        <v>29</v>
      </c>
      <c r="N2154" t="s">
        <v>29</v>
      </c>
      <c r="O2154" t="s">
        <v>29</v>
      </c>
      <c r="P2154" t="s">
        <v>30</v>
      </c>
      <c r="Q2154" t="s">
        <v>30</v>
      </c>
      <c r="R2154" t="s">
        <v>29</v>
      </c>
      <c r="S2154" t="s">
        <v>29</v>
      </c>
      <c r="T2154" t="s">
        <v>30</v>
      </c>
      <c r="U2154" t="s">
        <v>30</v>
      </c>
      <c r="V2154" t="s">
        <v>29</v>
      </c>
      <c r="W2154" t="s">
        <v>60</v>
      </c>
      <c r="X2154" t="s">
        <v>29</v>
      </c>
      <c r="Y2154" t="s">
        <v>29</v>
      </c>
      <c r="Z2154" t="s">
        <v>29</v>
      </c>
      <c r="AA2154" t="s">
        <v>30</v>
      </c>
      <c r="AB2154" t="s">
        <v>39</v>
      </c>
    </row>
    <row r="2155" spans="1:28" outlineLevel="1" x14ac:dyDescent="0.45">
      <c r="A2155">
        <v>4887939003</v>
      </c>
      <c r="B2155" s="1">
        <v>44336</v>
      </c>
      <c r="C2155" t="s">
        <v>1975</v>
      </c>
      <c r="D2155" t="s">
        <v>1976</v>
      </c>
      <c r="E2155" t="s">
        <v>1977</v>
      </c>
      <c r="F2155" t="s">
        <v>5651</v>
      </c>
      <c r="G2155" t="s">
        <v>5915</v>
      </c>
      <c r="H2155" s="9">
        <v>450841.34</v>
      </c>
      <c r="J2155" t="s">
        <v>42</v>
      </c>
      <c r="K2155" t="s">
        <v>29</v>
      </c>
      <c r="L2155" t="s">
        <v>127</v>
      </c>
      <c r="M2155" t="s">
        <v>30</v>
      </c>
      <c r="N2155" t="s">
        <v>30</v>
      </c>
      <c r="O2155" t="s">
        <v>30</v>
      </c>
      <c r="P2155" t="s">
        <v>30</v>
      </c>
      <c r="Q2155" t="s">
        <v>30</v>
      </c>
      <c r="R2155" t="s">
        <v>30</v>
      </c>
      <c r="S2155" t="s">
        <v>30</v>
      </c>
      <c r="T2155" t="s">
        <v>30</v>
      </c>
      <c r="U2155" t="s">
        <v>30</v>
      </c>
      <c r="V2155" t="s">
        <v>30</v>
      </c>
      <c r="W2155" t="s">
        <v>31</v>
      </c>
      <c r="X2155" t="s">
        <v>29</v>
      </c>
      <c r="Y2155" t="s">
        <v>29</v>
      </c>
      <c r="Z2155" t="s">
        <v>29</v>
      </c>
      <c r="AA2155" t="s">
        <v>30</v>
      </c>
      <c r="AB2155" t="s">
        <v>32</v>
      </c>
    </row>
    <row r="2156" spans="1:28" outlineLevel="1" x14ac:dyDescent="0.45">
      <c r="A2156">
        <v>8953939000</v>
      </c>
      <c r="B2156" s="1">
        <v>44345</v>
      </c>
      <c r="C2156" t="s">
        <v>4993</v>
      </c>
      <c r="D2156" t="s">
        <v>4994</v>
      </c>
      <c r="E2156" t="s">
        <v>1977</v>
      </c>
      <c r="F2156" t="s">
        <v>5651</v>
      </c>
      <c r="G2156" t="s">
        <v>5915</v>
      </c>
      <c r="H2156" s="9">
        <v>24660</v>
      </c>
      <c r="J2156" t="s">
        <v>42</v>
      </c>
      <c r="K2156" t="s">
        <v>29</v>
      </c>
      <c r="L2156" t="s">
        <v>127</v>
      </c>
      <c r="M2156" t="s">
        <v>30</v>
      </c>
      <c r="N2156" t="s">
        <v>29</v>
      </c>
      <c r="O2156" t="s">
        <v>29</v>
      </c>
      <c r="P2156" t="s">
        <v>30</v>
      </c>
      <c r="Q2156" t="s">
        <v>30</v>
      </c>
      <c r="R2156" t="s">
        <v>30</v>
      </c>
      <c r="S2156" t="s">
        <v>30</v>
      </c>
      <c r="T2156" t="s">
        <v>30</v>
      </c>
      <c r="U2156" t="s">
        <v>30</v>
      </c>
      <c r="V2156" t="s">
        <v>30</v>
      </c>
      <c r="W2156" t="s">
        <v>31</v>
      </c>
      <c r="X2156" t="s">
        <v>29</v>
      </c>
      <c r="Y2156" t="s">
        <v>29</v>
      </c>
      <c r="Z2156" t="s">
        <v>29</v>
      </c>
      <c r="AA2156" t="s">
        <v>29</v>
      </c>
      <c r="AB2156" t="s">
        <v>43</v>
      </c>
    </row>
    <row r="2157" spans="1:28" outlineLevel="1" x14ac:dyDescent="0.45">
      <c r="A2157">
        <v>2487219001</v>
      </c>
      <c r="B2157" s="1">
        <v>44332</v>
      </c>
      <c r="C2157" t="s">
        <v>1170</v>
      </c>
      <c r="D2157" t="s">
        <v>1171</v>
      </c>
      <c r="E2157" t="s">
        <v>61</v>
      </c>
      <c r="F2157" t="s">
        <v>5651</v>
      </c>
      <c r="G2157" t="s">
        <v>5844</v>
      </c>
      <c r="H2157" s="9">
        <v>291096</v>
      </c>
      <c r="J2157" t="s">
        <v>28</v>
      </c>
      <c r="K2157" t="s">
        <v>29</v>
      </c>
      <c r="L2157" t="s">
        <v>77</v>
      </c>
      <c r="M2157" t="s">
        <v>30</v>
      </c>
      <c r="N2157" t="s">
        <v>30</v>
      </c>
      <c r="O2157" t="s">
        <v>30</v>
      </c>
      <c r="P2157" t="s">
        <v>30</v>
      </c>
      <c r="Q2157" t="s">
        <v>30</v>
      </c>
      <c r="R2157" t="s">
        <v>30</v>
      </c>
      <c r="S2157" t="s">
        <v>30</v>
      </c>
      <c r="T2157" t="s">
        <v>30</v>
      </c>
      <c r="U2157" t="s">
        <v>30</v>
      </c>
      <c r="V2157" t="s">
        <v>30</v>
      </c>
      <c r="W2157" t="s">
        <v>31</v>
      </c>
      <c r="X2157" t="s">
        <v>29</v>
      </c>
      <c r="Y2157" t="s">
        <v>29</v>
      </c>
      <c r="Z2157" t="s">
        <v>29</v>
      </c>
      <c r="AA2157" t="s">
        <v>30</v>
      </c>
      <c r="AB2157" t="s">
        <v>32</v>
      </c>
    </row>
    <row r="2158" spans="1:28" outlineLevel="1" x14ac:dyDescent="0.45">
      <c r="A2158">
        <v>8034619008</v>
      </c>
      <c r="B2158" s="1">
        <v>44342</v>
      </c>
      <c r="C2158" t="s">
        <v>4189</v>
      </c>
      <c r="D2158" t="s">
        <v>4190</v>
      </c>
      <c r="E2158" t="s">
        <v>656</v>
      </c>
      <c r="F2158" t="s">
        <v>5651</v>
      </c>
      <c r="G2158" t="s">
        <v>6024</v>
      </c>
      <c r="H2158" s="9">
        <v>717992</v>
      </c>
      <c r="I2158" t="s">
        <v>131</v>
      </c>
      <c r="J2158" t="s">
        <v>42</v>
      </c>
      <c r="K2158" t="s">
        <v>30</v>
      </c>
      <c r="L2158" t="s">
        <v>275</v>
      </c>
      <c r="M2158" t="s">
        <v>29</v>
      </c>
      <c r="N2158" t="s">
        <v>30</v>
      </c>
      <c r="O2158" t="s">
        <v>30</v>
      </c>
      <c r="P2158" t="s">
        <v>30</v>
      </c>
      <c r="Q2158" t="s">
        <v>30</v>
      </c>
      <c r="R2158" t="s">
        <v>30</v>
      </c>
      <c r="S2158" t="s">
        <v>30</v>
      </c>
      <c r="T2158" t="s">
        <v>30</v>
      </c>
      <c r="U2158" t="s">
        <v>30</v>
      </c>
      <c r="V2158" t="s">
        <v>30</v>
      </c>
      <c r="W2158" t="s">
        <v>31</v>
      </c>
      <c r="X2158" t="s">
        <v>29</v>
      </c>
      <c r="Y2158" t="s">
        <v>30</v>
      </c>
      <c r="Z2158" t="s">
        <v>29</v>
      </c>
      <c r="AA2158" t="s">
        <v>29</v>
      </c>
      <c r="AB2158" t="s">
        <v>32</v>
      </c>
    </row>
    <row r="2159" spans="1:28" outlineLevel="1" x14ac:dyDescent="0.45">
      <c r="A2159">
        <v>7660958905</v>
      </c>
      <c r="B2159" s="1">
        <v>44323</v>
      </c>
      <c r="C2159" t="s">
        <v>3765</v>
      </c>
      <c r="D2159" t="s">
        <v>3766</v>
      </c>
      <c r="E2159" t="s">
        <v>656</v>
      </c>
      <c r="F2159" t="s">
        <v>5651</v>
      </c>
      <c r="G2159" t="s">
        <v>5766</v>
      </c>
      <c r="H2159" s="9">
        <v>201429</v>
      </c>
      <c r="J2159" t="s">
        <v>42</v>
      </c>
      <c r="K2159" t="s">
        <v>30</v>
      </c>
      <c r="L2159" t="s">
        <v>96</v>
      </c>
      <c r="M2159" t="s">
        <v>30</v>
      </c>
      <c r="N2159" t="s">
        <v>30</v>
      </c>
      <c r="O2159" t="s">
        <v>30</v>
      </c>
      <c r="P2159" t="s">
        <v>30</v>
      </c>
      <c r="Q2159" t="s">
        <v>30</v>
      </c>
      <c r="R2159" t="s">
        <v>30</v>
      </c>
      <c r="S2159" t="s">
        <v>30</v>
      </c>
      <c r="T2159" t="s">
        <v>30</v>
      </c>
      <c r="U2159" t="s">
        <v>30</v>
      </c>
      <c r="V2159" t="s">
        <v>30</v>
      </c>
      <c r="W2159" t="s">
        <v>31</v>
      </c>
      <c r="X2159" t="s">
        <v>29</v>
      </c>
      <c r="Y2159" t="s">
        <v>29</v>
      </c>
      <c r="Z2159" t="s">
        <v>30</v>
      </c>
      <c r="AA2159" t="s">
        <v>30</v>
      </c>
      <c r="AB2159" t="s">
        <v>32</v>
      </c>
    </row>
    <row r="2160" spans="1:28" outlineLevel="1" x14ac:dyDescent="0.45">
      <c r="A2160">
        <v>2701259004</v>
      </c>
      <c r="B2160" s="1">
        <v>44334</v>
      </c>
      <c r="C2160" t="s">
        <v>1323</v>
      </c>
      <c r="D2160" t="s">
        <v>1324</v>
      </c>
      <c r="E2160" t="s">
        <v>656</v>
      </c>
      <c r="F2160" t="s">
        <v>5651</v>
      </c>
      <c r="G2160" t="s">
        <v>5766</v>
      </c>
      <c r="H2160" s="9">
        <v>151003</v>
      </c>
      <c r="J2160" t="s">
        <v>42</v>
      </c>
      <c r="K2160" t="s">
        <v>30</v>
      </c>
      <c r="L2160" t="s">
        <v>96</v>
      </c>
      <c r="M2160" t="s">
        <v>30</v>
      </c>
      <c r="N2160" t="s">
        <v>30</v>
      </c>
      <c r="O2160" t="s">
        <v>29</v>
      </c>
      <c r="P2160" t="s">
        <v>30</v>
      </c>
      <c r="Q2160" t="s">
        <v>30</v>
      </c>
      <c r="R2160" t="s">
        <v>30</v>
      </c>
      <c r="S2160" t="s">
        <v>30</v>
      </c>
      <c r="T2160" t="s">
        <v>30</v>
      </c>
      <c r="U2160" t="s">
        <v>30</v>
      </c>
      <c r="V2160" t="s">
        <v>30</v>
      </c>
      <c r="W2160" t="s">
        <v>40</v>
      </c>
      <c r="X2160" t="s">
        <v>29</v>
      </c>
      <c r="Y2160" t="s">
        <v>29</v>
      </c>
      <c r="Z2160" t="s">
        <v>29</v>
      </c>
      <c r="AA2160" t="s">
        <v>30</v>
      </c>
      <c r="AB2160" t="s">
        <v>32</v>
      </c>
    </row>
    <row r="2161" spans="1:28" outlineLevel="1" x14ac:dyDescent="0.45">
      <c r="A2161">
        <v>2220389007</v>
      </c>
      <c r="B2161" s="1">
        <v>44330</v>
      </c>
      <c r="C2161" t="s">
        <v>654</v>
      </c>
      <c r="D2161" t="s">
        <v>655</v>
      </c>
      <c r="E2161" t="s">
        <v>656</v>
      </c>
      <c r="F2161" t="s">
        <v>5651</v>
      </c>
      <c r="G2161" t="s">
        <v>5766</v>
      </c>
      <c r="H2161" s="9">
        <v>149006</v>
      </c>
      <c r="J2161" t="s">
        <v>42</v>
      </c>
      <c r="K2161" t="s">
        <v>30</v>
      </c>
      <c r="L2161" t="s">
        <v>96</v>
      </c>
      <c r="M2161" t="s">
        <v>30</v>
      </c>
      <c r="N2161" t="s">
        <v>29</v>
      </c>
      <c r="O2161" t="s">
        <v>29</v>
      </c>
      <c r="P2161" t="s">
        <v>30</v>
      </c>
      <c r="Q2161" t="s">
        <v>30</v>
      </c>
      <c r="R2161" t="s">
        <v>29</v>
      </c>
      <c r="S2161" t="s">
        <v>30</v>
      </c>
      <c r="T2161" t="s">
        <v>30</v>
      </c>
      <c r="U2161" t="s">
        <v>29</v>
      </c>
      <c r="V2161" t="s">
        <v>30</v>
      </c>
      <c r="W2161" t="s">
        <v>40</v>
      </c>
      <c r="X2161" t="s">
        <v>29</v>
      </c>
      <c r="Y2161" t="s">
        <v>30</v>
      </c>
      <c r="Z2161" t="s">
        <v>29</v>
      </c>
      <c r="AA2161" t="s">
        <v>29</v>
      </c>
      <c r="AB2161" t="s">
        <v>46</v>
      </c>
    </row>
    <row r="2162" spans="1:28" outlineLevel="1" x14ac:dyDescent="0.45">
      <c r="A2162">
        <v>7547938908</v>
      </c>
      <c r="B2162" s="1">
        <v>44323</v>
      </c>
      <c r="C2162" t="s">
        <v>2973</v>
      </c>
      <c r="D2162" t="s">
        <v>2974</v>
      </c>
      <c r="E2162" t="s">
        <v>656</v>
      </c>
      <c r="F2162" t="s">
        <v>5651</v>
      </c>
      <c r="G2162" t="s">
        <v>5766</v>
      </c>
      <c r="H2162" s="9">
        <v>4624.6400000000003</v>
      </c>
      <c r="I2162" t="s">
        <v>1467</v>
      </c>
      <c r="J2162" t="s">
        <v>42</v>
      </c>
      <c r="K2162" t="s">
        <v>29</v>
      </c>
      <c r="L2162" t="s">
        <v>96</v>
      </c>
      <c r="M2162" t="s">
        <v>29</v>
      </c>
      <c r="N2162" t="s">
        <v>29</v>
      </c>
      <c r="O2162" t="s">
        <v>29</v>
      </c>
      <c r="P2162" t="s">
        <v>30</v>
      </c>
      <c r="Q2162" t="s">
        <v>30</v>
      </c>
      <c r="R2162" t="s">
        <v>30</v>
      </c>
      <c r="S2162" t="s">
        <v>30</v>
      </c>
      <c r="T2162" t="s">
        <v>30</v>
      </c>
      <c r="U2162" t="s">
        <v>30</v>
      </c>
      <c r="V2162" t="s">
        <v>30</v>
      </c>
      <c r="W2162" t="s">
        <v>31</v>
      </c>
      <c r="X2162" t="s">
        <v>29</v>
      </c>
      <c r="Y2162" t="s">
        <v>30</v>
      </c>
      <c r="Z2162" t="s">
        <v>29</v>
      </c>
      <c r="AA2162" t="s">
        <v>30</v>
      </c>
      <c r="AB2162" t="s">
        <v>316</v>
      </c>
    </row>
    <row r="2163" spans="1:28" outlineLevel="1" x14ac:dyDescent="0.45">
      <c r="A2163">
        <v>5236339001</v>
      </c>
      <c r="B2163" s="1">
        <v>44337</v>
      </c>
      <c r="C2163" t="s">
        <v>2262</v>
      </c>
      <c r="D2163" t="s">
        <v>2263</v>
      </c>
      <c r="E2163" t="s">
        <v>2264</v>
      </c>
      <c r="F2163" t="s">
        <v>5651</v>
      </c>
      <c r="G2163" t="s">
        <v>5939</v>
      </c>
      <c r="H2163" s="9">
        <v>156514</v>
      </c>
      <c r="J2163" t="s">
        <v>42</v>
      </c>
      <c r="K2163" t="s">
        <v>29</v>
      </c>
      <c r="L2163" t="s">
        <v>275</v>
      </c>
      <c r="M2163" t="s">
        <v>30</v>
      </c>
      <c r="N2163" t="s">
        <v>29</v>
      </c>
      <c r="O2163" t="s">
        <v>30</v>
      </c>
      <c r="P2163" t="s">
        <v>30</v>
      </c>
      <c r="Q2163" t="s">
        <v>30</v>
      </c>
      <c r="R2163" t="s">
        <v>30</v>
      </c>
      <c r="S2163" t="s">
        <v>30</v>
      </c>
      <c r="T2163" t="s">
        <v>30</v>
      </c>
      <c r="U2163" t="s">
        <v>29</v>
      </c>
      <c r="V2163" t="s">
        <v>30</v>
      </c>
      <c r="W2163" t="s">
        <v>31</v>
      </c>
      <c r="X2163" t="s">
        <v>29</v>
      </c>
      <c r="Y2163" t="s">
        <v>29</v>
      </c>
      <c r="Z2163" t="s">
        <v>30</v>
      </c>
      <c r="AA2163" t="s">
        <v>29</v>
      </c>
      <c r="AB2163" t="s">
        <v>32</v>
      </c>
    </row>
    <row r="2164" spans="1:28" outlineLevel="1" x14ac:dyDescent="0.45">
      <c r="A2164">
        <v>7595528908</v>
      </c>
      <c r="B2164" s="1">
        <v>44323</v>
      </c>
      <c r="C2164" t="s">
        <v>3368</v>
      </c>
      <c r="D2164" t="s">
        <v>3369</v>
      </c>
      <c r="E2164" t="s">
        <v>242</v>
      </c>
      <c r="F2164" t="s">
        <v>5651</v>
      </c>
      <c r="G2164" t="s">
        <v>5990</v>
      </c>
      <c r="H2164" s="9">
        <v>122132</v>
      </c>
      <c r="J2164" t="s">
        <v>42</v>
      </c>
      <c r="K2164" t="s">
        <v>30</v>
      </c>
      <c r="L2164" t="s">
        <v>54</v>
      </c>
      <c r="M2164" t="s">
        <v>29</v>
      </c>
      <c r="N2164" t="s">
        <v>30</v>
      </c>
      <c r="O2164" t="s">
        <v>30</v>
      </c>
      <c r="P2164" t="s">
        <v>30</v>
      </c>
      <c r="Q2164" t="s">
        <v>30</v>
      </c>
      <c r="R2164" t="s">
        <v>30</v>
      </c>
      <c r="S2164" t="s">
        <v>30</v>
      </c>
      <c r="T2164" t="s">
        <v>30</v>
      </c>
      <c r="U2164" t="s">
        <v>30</v>
      </c>
      <c r="V2164" t="s">
        <v>30</v>
      </c>
      <c r="W2164" t="s">
        <v>40</v>
      </c>
      <c r="X2164" t="s">
        <v>30</v>
      </c>
      <c r="Y2164" t="s">
        <v>30</v>
      </c>
      <c r="Z2164" t="s">
        <v>29</v>
      </c>
      <c r="AA2164" t="s">
        <v>29</v>
      </c>
      <c r="AB2164" t="s">
        <v>32</v>
      </c>
    </row>
    <row r="2165" spans="1:28" outlineLevel="1" x14ac:dyDescent="0.45">
      <c r="A2165">
        <v>7532389009</v>
      </c>
      <c r="B2165" s="1">
        <v>44341</v>
      </c>
      <c r="C2165" t="s">
        <v>2798</v>
      </c>
      <c r="D2165" t="s">
        <v>2799</v>
      </c>
      <c r="E2165" t="s">
        <v>2177</v>
      </c>
      <c r="F2165" t="s">
        <v>5651</v>
      </c>
      <c r="G2165" t="s">
        <v>5861</v>
      </c>
      <c r="H2165" s="9">
        <v>483049</v>
      </c>
      <c r="J2165" t="s">
        <v>42</v>
      </c>
      <c r="K2165" t="s">
        <v>29</v>
      </c>
      <c r="L2165" t="s">
        <v>54</v>
      </c>
      <c r="M2165" t="s">
        <v>30</v>
      </c>
      <c r="N2165" t="s">
        <v>30</v>
      </c>
      <c r="O2165" t="s">
        <v>29</v>
      </c>
      <c r="P2165" t="s">
        <v>30</v>
      </c>
      <c r="Q2165" t="s">
        <v>30</v>
      </c>
      <c r="R2165" t="s">
        <v>30</v>
      </c>
      <c r="S2165" t="s">
        <v>30</v>
      </c>
      <c r="T2165" t="s">
        <v>30</v>
      </c>
      <c r="U2165" t="s">
        <v>30</v>
      </c>
      <c r="V2165" t="s">
        <v>30</v>
      </c>
      <c r="W2165" t="s">
        <v>40</v>
      </c>
      <c r="X2165" t="s">
        <v>29</v>
      </c>
      <c r="Y2165" t="s">
        <v>30</v>
      </c>
      <c r="Z2165" t="s">
        <v>29</v>
      </c>
      <c r="AA2165" t="s">
        <v>29</v>
      </c>
      <c r="AB2165" t="s">
        <v>32</v>
      </c>
    </row>
    <row r="2166" spans="1:28" outlineLevel="1" x14ac:dyDescent="0.45">
      <c r="A2166">
        <v>8970479006</v>
      </c>
      <c r="B2166" s="1">
        <v>44345</v>
      </c>
      <c r="C2166" t="s">
        <v>5078</v>
      </c>
      <c r="D2166" t="s">
        <v>5079</v>
      </c>
      <c r="E2166" t="s">
        <v>2177</v>
      </c>
      <c r="F2166" t="s">
        <v>5651</v>
      </c>
      <c r="G2166" t="s">
        <v>5861</v>
      </c>
      <c r="H2166" s="9">
        <v>270629</v>
      </c>
      <c r="J2166" t="s">
        <v>42</v>
      </c>
      <c r="K2166" t="s">
        <v>29</v>
      </c>
      <c r="L2166" t="s">
        <v>54</v>
      </c>
      <c r="M2166" t="s">
        <v>30</v>
      </c>
      <c r="N2166" t="s">
        <v>30</v>
      </c>
      <c r="O2166" t="s">
        <v>30</v>
      </c>
      <c r="P2166" t="s">
        <v>30</v>
      </c>
      <c r="Q2166" t="s">
        <v>30</v>
      </c>
      <c r="R2166" t="s">
        <v>30</v>
      </c>
      <c r="S2166" t="s">
        <v>30</v>
      </c>
      <c r="T2166" t="s">
        <v>30</v>
      </c>
      <c r="U2166" t="s">
        <v>30</v>
      </c>
      <c r="V2166" t="s">
        <v>30</v>
      </c>
      <c r="W2166" t="s">
        <v>31</v>
      </c>
      <c r="X2166" t="s">
        <v>29</v>
      </c>
      <c r="Y2166" t="s">
        <v>29</v>
      </c>
      <c r="Z2166" t="s">
        <v>29</v>
      </c>
      <c r="AA2166" t="s">
        <v>29</v>
      </c>
      <c r="AB2166" t="s">
        <v>43</v>
      </c>
    </row>
    <row r="2167" spans="1:28" outlineLevel="1" x14ac:dyDescent="0.45">
      <c r="A2167">
        <v>5221429001</v>
      </c>
      <c r="B2167" s="1">
        <v>44337</v>
      </c>
      <c r="C2167" t="s">
        <v>2175</v>
      </c>
      <c r="D2167" t="s">
        <v>2176</v>
      </c>
      <c r="E2167" t="s">
        <v>2177</v>
      </c>
      <c r="F2167" t="s">
        <v>5651</v>
      </c>
      <c r="G2167" t="s">
        <v>5861</v>
      </c>
      <c r="H2167" s="9">
        <v>241121.21</v>
      </c>
      <c r="J2167" t="s">
        <v>42</v>
      </c>
      <c r="K2167" t="s">
        <v>29</v>
      </c>
      <c r="L2167" t="s">
        <v>54</v>
      </c>
      <c r="M2167" t="s">
        <v>29</v>
      </c>
      <c r="N2167" t="s">
        <v>30</v>
      </c>
      <c r="O2167" t="s">
        <v>30</v>
      </c>
      <c r="P2167" t="s">
        <v>30</v>
      </c>
      <c r="Q2167" t="s">
        <v>30</v>
      </c>
      <c r="R2167" t="s">
        <v>30</v>
      </c>
      <c r="S2167" t="s">
        <v>30</v>
      </c>
      <c r="T2167" t="s">
        <v>30</v>
      </c>
      <c r="U2167" t="s">
        <v>30</v>
      </c>
      <c r="V2167" t="s">
        <v>30</v>
      </c>
      <c r="W2167" t="s">
        <v>40</v>
      </c>
      <c r="X2167" t="s">
        <v>29</v>
      </c>
      <c r="Y2167" t="s">
        <v>30</v>
      </c>
      <c r="Z2167" t="s">
        <v>29</v>
      </c>
      <c r="AA2167" t="s">
        <v>29</v>
      </c>
      <c r="AB2167" t="s">
        <v>32</v>
      </c>
    </row>
    <row r="2168" spans="1:28" outlineLevel="1" x14ac:dyDescent="0.45">
      <c r="A2168">
        <v>2698499004</v>
      </c>
      <c r="B2168" s="1">
        <v>44334</v>
      </c>
      <c r="C2168" t="s">
        <v>1308</v>
      </c>
      <c r="D2168" t="s">
        <v>1309</v>
      </c>
      <c r="E2168" t="s">
        <v>2177</v>
      </c>
      <c r="F2168" t="s">
        <v>5651</v>
      </c>
      <c r="G2168" t="s">
        <v>5861</v>
      </c>
      <c r="H2168" s="9">
        <v>77107</v>
      </c>
      <c r="J2168" t="s">
        <v>42</v>
      </c>
      <c r="K2168" t="s">
        <v>29</v>
      </c>
      <c r="L2168" t="s">
        <v>54</v>
      </c>
      <c r="M2168" t="s">
        <v>30</v>
      </c>
      <c r="N2168" t="s">
        <v>30</v>
      </c>
      <c r="O2168" t="s">
        <v>29</v>
      </c>
      <c r="P2168" t="s">
        <v>30</v>
      </c>
      <c r="Q2168" t="s">
        <v>30</v>
      </c>
      <c r="R2168" t="s">
        <v>30</v>
      </c>
      <c r="S2168" t="s">
        <v>29</v>
      </c>
      <c r="T2168" t="s">
        <v>30</v>
      </c>
      <c r="U2168" t="s">
        <v>30</v>
      </c>
      <c r="V2168" t="s">
        <v>30</v>
      </c>
      <c r="W2168" t="s">
        <v>40</v>
      </c>
      <c r="X2168" t="s">
        <v>29</v>
      </c>
      <c r="Y2168" t="s">
        <v>30</v>
      </c>
      <c r="Z2168" t="s">
        <v>29</v>
      </c>
      <c r="AA2168" t="s">
        <v>29</v>
      </c>
      <c r="AB2168" t="s">
        <v>32</v>
      </c>
    </row>
    <row r="2169" spans="1:28" outlineLevel="1" x14ac:dyDescent="0.45">
      <c r="A2169">
        <v>8858619000</v>
      </c>
      <c r="B2169" s="1">
        <v>44345</v>
      </c>
      <c r="C2169" t="s">
        <v>4546</v>
      </c>
      <c r="D2169" t="s">
        <v>4547</v>
      </c>
      <c r="E2169" t="s">
        <v>2177</v>
      </c>
      <c r="F2169" t="s">
        <v>5651</v>
      </c>
      <c r="G2169" t="s">
        <v>5861</v>
      </c>
      <c r="H2169" s="9">
        <v>40370</v>
      </c>
      <c r="I2169" t="s">
        <v>332</v>
      </c>
      <c r="J2169" t="s">
        <v>42</v>
      </c>
      <c r="K2169" t="s">
        <v>29</v>
      </c>
      <c r="L2169" t="s">
        <v>54</v>
      </c>
      <c r="M2169" t="s">
        <v>29</v>
      </c>
      <c r="N2169" t="s">
        <v>29</v>
      </c>
      <c r="O2169" t="s">
        <v>30</v>
      </c>
      <c r="P2169" t="s">
        <v>30</v>
      </c>
      <c r="Q2169" t="s">
        <v>30</v>
      </c>
      <c r="R2169" t="s">
        <v>30</v>
      </c>
      <c r="S2169" t="s">
        <v>30</v>
      </c>
      <c r="T2169" t="s">
        <v>30</v>
      </c>
      <c r="U2169" t="s">
        <v>30</v>
      </c>
      <c r="V2169" t="s">
        <v>30</v>
      </c>
      <c r="W2169" t="s">
        <v>31</v>
      </c>
      <c r="X2169" t="s">
        <v>29</v>
      </c>
      <c r="Y2169" t="s">
        <v>29</v>
      </c>
      <c r="Z2169" t="s">
        <v>29</v>
      </c>
      <c r="AA2169" t="s">
        <v>29</v>
      </c>
      <c r="AB2169" t="s">
        <v>32</v>
      </c>
    </row>
    <row r="2170" spans="1:28" outlineLevel="1" x14ac:dyDescent="0.45">
      <c r="A2170">
        <v>7546289004</v>
      </c>
      <c r="B2170" s="1">
        <v>44341</v>
      </c>
      <c r="C2170" t="s">
        <v>2961</v>
      </c>
      <c r="D2170" t="s">
        <v>2962</v>
      </c>
      <c r="E2170" t="s">
        <v>1327</v>
      </c>
      <c r="F2170" t="s">
        <v>5651</v>
      </c>
      <c r="G2170" t="s">
        <v>5973</v>
      </c>
      <c r="H2170" s="9">
        <v>661275</v>
      </c>
      <c r="J2170" t="s">
        <v>42</v>
      </c>
      <c r="K2170" t="s">
        <v>29</v>
      </c>
      <c r="L2170" t="s">
        <v>210</v>
      </c>
      <c r="M2170" t="s">
        <v>30</v>
      </c>
      <c r="N2170" t="s">
        <v>30</v>
      </c>
      <c r="O2170" t="s">
        <v>30</v>
      </c>
      <c r="P2170" t="s">
        <v>30</v>
      </c>
      <c r="Q2170" t="s">
        <v>30</v>
      </c>
      <c r="R2170" t="s">
        <v>30</v>
      </c>
      <c r="S2170" t="s">
        <v>30</v>
      </c>
      <c r="T2170" t="s">
        <v>30</v>
      </c>
      <c r="U2170" t="s">
        <v>30</v>
      </c>
      <c r="V2170" t="s">
        <v>30</v>
      </c>
      <c r="W2170" t="s">
        <v>40</v>
      </c>
      <c r="X2170" t="s">
        <v>29</v>
      </c>
      <c r="Y2170" t="s">
        <v>30</v>
      </c>
      <c r="Z2170" t="s">
        <v>29</v>
      </c>
      <c r="AA2170" t="s">
        <v>30</v>
      </c>
      <c r="AB2170" t="s">
        <v>32</v>
      </c>
    </row>
    <row r="2171" spans="1:28" outlineLevel="1" x14ac:dyDescent="0.45">
      <c r="A2171">
        <v>2781839000</v>
      </c>
      <c r="B2171" s="1">
        <v>44334</v>
      </c>
      <c r="C2171" t="s">
        <v>1697</v>
      </c>
      <c r="D2171" t="s">
        <v>1698</v>
      </c>
      <c r="E2171" t="s">
        <v>1327</v>
      </c>
      <c r="F2171" t="s">
        <v>5651</v>
      </c>
      <c r="G2171" t="s">
        <v>5894</v>
      </c>
      <c r="H2171" s="9">
        <v>353604.59</v>
      </c>
      <c r="J2171" t="s">
        <v>42</v>
      </c>
      <c r="K2171" t="s">
        <v>30</v>
      </c>
      <c r="L2171" t="s">
        <v>210</v>
      </c>
      <c r="M2171" t="s">
        <v>29</v>
      </c>
      <c r="N2171" t="s">
        <v>30</v>
      </c>
      <c r="O2171" t="s">
        <v>30</v>
      </c>
      <c r="P2171" t="s">
        <v>30</v>
      </c>
      <c r="Q2171" t="s">
        <v>30</v>
      </c>
      <c r="R2171" t="s">
        <v>30</v>
      </c>
      <c r="S2171" t="s">
        <v>30</v>
      </c>
      <c r="T2171" t="s">
        <v>30</v>
      </c>
      <c r="U2171" t="s">
        <v>30</v>
      </c>
      <c r="V2171" t="s">
        <v>30</v>
      </c>
      <c r="W2171" t="s">
        <v>31</v>
      </c>
      <c r="X2171" t="s">
        <v>30</v>
      </c>
      <c r="Y2171" t="s">
        <v>29</v>
      </c>
      <c r="Z2171" t="s">
        <v>29</v>
      </c>
      <c r="AA2171" t="s">
        <v>30</v>
      </c>
      <c r="AB2171" t="s">
        <v>144</v>
      </c>
    </row>
    <row r="2172" spans="1:28" outlineLevel="1" x14ac:dyDescent="0.45">
      <c r="A2172">
        <v>8915999006</v>
      </c>
      <c r="B2172" s="1">
        <v>44345</v>
      </c>
      <c r="C2172" t="s">
        <v>4830</v>
      </c>
      <c r="D2172" t="s">
        <v>4831</v>
      </c>
      <c r="E2172" t="s">
        <v>1327</v>
      </c>
      <c r="F2172" t="s">
        <v>5651</v>
      </c>
      <c r="G2172" t="s">
        <v>5973</v>
      </c>
      <c r="H2172" s="9">
        <v>142090</v>
      </c>
      <c r="J2172" t="s">
        <v>42</v>
      </c>
      <c r="K2172" t="s">
        <v>29</v>
      </c>
      <c r="L2172" t="s">
        <v>210</v>
      </c>
      <c r="M2172" t="s">
        <v>29</v>
      </c>
      <c r="N2172" t="s">
        <v>30</v>
      </c>
      <c r="O2172" t="s">
        <v>30</v>
      </c>
      <c r="P2172" t="s">
        <v>30</v>
      </c>
      <c r="Q2172" t="s">
        <v>30</v>
      </c>
      <c r="R2172" t="s">
        <v>30</v>
      </c>
      <c r="S2172" t="s">
        <v>30</v>
      </c>
      <c r="T2172" t="s">
        <v>30</v>
      </c>
      <c r="U2172" t="s">
        <v>30</v>
      </c>
      <c r="V2172" t="s">
        <v>30</v>
      </c>
      <c r="W2172" t="s">
        <v>40</v>
      </c>
      <c r="X2172" t="s">
        <v>29</v>
      </c>
      <c r="Y2172" t="s">
        <v>29</v>
      </c>
      <c r="Z2172" t="s">
        <v>29</v>
      </c>
      <c r="AA2172" t="s">
        <v>29</v>
      </c>
      <c r="AB2172" t="s">
        <v>32</v>
      </c>
    </row>
    <row r="2173" spans="1:28" outlineLevel="1" x14ac:dyDescent="0.45">
      <c r="A2173">
        <v>7658938900</v>
      </c>
      <c r="B2173" s="1">
        <v>44323</v>
      </c>
      <c r="C2173" t="s">
        <v>3752</v>
      </c>
      <c r="D2173" t="s">
        <v>3753</v>
      </c>
      <c r="E2173" t="s">
        <v>1327</v>
      </c>
      <c r="F2173" t="s">
        <v>5651</v>
      </c>
      <c r="G2173" t="s">
        <v>5973</v>
      </c>
      <c r="H2173" s="9">
        <v>118590.5</v>
      </c>
      <c r="J2173" t="s">
        <v>42</v>
      </c>
      <c r="K2173" t="s">
        <v>29</v>
      </c>
      <c r="L2173" t="s">
        <v>210</v>
      </c>
      <c r="M2173" t="s">
        <v>29</v>
      </c>
      <c r="N2173" t="s">
        <v>29</v>
      </c>
      <c r="O2173" t="s">
        <v>29</v>
      </c>
      <c r="P2173" t="s">
        <v>30</v>
      </c>
      <c r="Q2173" t="s">
        <v>30</v>
      </c>
      <c r="R2173" t="s">
        <v>30</v>
      </c>
      <c r="S2173" t="s">
        <v>30</v>
      </c>
      <c r="T2173" t="s">
        <v>30</v>
      </c>
      <c r="U2173" t="s">
        <v>30</v>
      </c>
      <c r="V2173" t="s">
        <v>30</v>
      </c>
      <c r="W2173" t="s">
        <v>31</v>
      </c>
      <c r="X2173" t="s">
        <v>29</v>
      </c>
      <c r="Y2173" t="s">
        <v>29</v>
      </c>
      <c r="Z2173" t="s">
        <v>29</v>
      </c>
      <c r="AA2173" t="s">
        <v>30</v>
      </c>
      <c r="AB2173" t="s">
        <v>32</v>
      </c>
    </row>
    <row r="2174" spans="1:28" outlineLevel="1" x14ac:dyDescent="0.45">
      <c r="A2174">
        <v>8608909001</v>
      </c>
      <c r="B2174" s="1">
        <v>44343</v>
      </c>
      <c r="C2174" t="s">
        <v>4288</v>
      </c>
      <c r="D2174" t="s">
        <v>4289</v>
      </c>
      <c r="E2174" t="s">
        <v>1327</v>
      </c>
      <c r="F2174" t="s">
        <v>5651</v>
      </c>
      <c r="G2174" t="s">
        <v>5894</v>
      </c>
      <c r="H2174" s="9">
        <v>117867</v>
      </c>
      <c r="J2174" t="s">
        <v>42</v>
      </c>
      <c r="K2174" t="s">
        <v>30</v>
      </c>
      <c r="L2174" t="s">
        <v>210</v>
      </c>
      <c r="M2174" t="s">
        <v>29</v>
      </c>
      <c r="N2174" t="s">
        <v>30</v>
      </c>
      <c r="O2174" t="s">
        <v>29</v>
      </c>
      <c r="P2174" t="s">
        <v>30</v>
      </c>
      <c r="Q2174" t="s">
        <v>30</v>
      </c>
      <c r="R2174" t="s">
        <v>30</v>
      </c>
      <c r="S2174" t="s">
        <v>30</v>
      </c>
      <c r="T2174" t="s">
        <v>30</v>
      </c>
      <c r="U2174" t="s">
        <v>30</v>
      </c>
      <c r="V2174" t="s">
        <v>30</v>
      </c>
      <c r="W2174" t="s">
        <v>60</v>
      </c>
      <c r="X2174" t="s">
        <v>30</v>
      </c>
      <c r="Y2174" t="s">
        <v>29</v>
      </c>
      <c r="Z2174" t="s">
        <v>29</v>
      </c>
      <c r="AA2174" t="s">
        <v>30</v>
      </c>
      <c r="AB2174" t="s">
        <v>45</v>
      </c>
    </row>
    <row r="2175" spans="1:28" outlineLevel="1" x14ac:dyDescent="0.45">
      <c r="A2175">
        <v>7517409004</v>
      </c>
      <c r="B2175" s="1">
        <v>44341</v>
      </c>
      <c r="C2175" t="s">
        <v>2630</v>
      </c>
      <c r="D2175" t="s">
        <v>2631</v>
      </c>
      <c r="E2175" t="s">
        <v>1327</v>
      </c>
      <c r="F2175" t="s">
        <v>5651</v>
      </c>
      <c r="G2175" t="s">
        <v>5894</v>
      </c>
      <c r="H2175" s="9">
        <v>28852.5</v>
      </c>
      <c r="J2175" t="s">
        <v>42</v>
      </c>
      <c r="K2175" t="s">
        <v>30</v>
      </c>
      <c r="L2175" t="s">
        <v>210</v>
      </c>
      <c r="M2175" t="s">
        <v>29</v>
      </c>
      <c r="N2175" t="s">
        <v>29</v>
      </c>
      <c r="O2175" t="s">
        <v>29</v>
      </c>
      <c r="P2175" t="s">
        <v>30</v>
      </c>
      <c r="Q2175" t="s">
        <v>30</v>
      </c>
      <c r="R2175" t="s">
        <v>29</v>
      </c>
      <c r="S2175" t="s">
        <v>30</v>
      </c>
      <c r="T2175" t="s">
        <v>29</v>
      </c>
      <c r="U2175" t="s">
        <v>30</v>
      </c>
      <c r="V2175" t="s">
        <v>30</v>
      </c>
      <c r="W2175" t="s">
        <v>60</v>
      </c>
      <c r="X2175" t="s">
        <v>30</v>
      </c>
      <c r="Y2175" t="s">
        <v>30</v>
      </c>
      <c r="Z2175" t="s">
        <v>29</v>
      </c>
      <c r="AA2175" t="s">
        <v>30</v>
      </c>
      <c r="AB2175" t="s">
        <v>145</v>
      </c>
    </row>
    <row r="2176" spans="1:28" outlineLevel="1" x14ac:dyDescent="0.45">
      <c r="A2176">
        <v>5250959006</v>
      </c>
      <c r="B2176" s="1">
        <v>44337</v>
      </c>
      <c r="C2176" t="s">
        <v>2333</v>
      </c>
      <c r="D2176" t="s">
        <v>2334</v>
      </c>
      <c r="E2176" t="s">
        <v>1327</v>
      </c>
      <c r="F2176" t="s">
        <v>5651</v>
      </c>
      <c r="G2176" t="s">
        <v>5894</v>
      </c>
      <c r="H2176" s="9">
        <v>28128.94</v>
      </c>
      <c r="J2176" t="s">
        <v>42</v>
      </c>
      <c r="K2176" t="s">
        <v>30</v>
      </c>
      <c r="L2176" t="s">
        <v>210</v>
      </c>
      <c r="M2176" t="s">
        <v>30</v>
      </c>
      <c r="N2176" t="s">
        <v>29</v>
      </c>
      <c r="O2176" t="s">
        <v>29</v>
      </c>
      <c r="P2176" t="s">
        <v>30</v>
      </c>
      <c r="Q2176" t="s">
        <v>29</v>
      </c>
      <c r="R2176" t="s">
        <v>30</v>
      </c>
      <c r="S2176" t="s">
        <v>30</v>
      </c>
      <c r="T2176" t="s">
        <v>30</v>
      </c>
      <c r="U2176" t="s">
        <v>29</v>
      </c>
      <c r="V2176" t="s">
        <v>30</v>
      </c>
      <c r="W2176" t="s">
        <v>33</v>
      </c>
      <c r="X2176" t="s">
        <v>30</v>
      </c>
      <c r="Y2176" t="s">
        <v>30</v>
      </c>
      <c r="Z2176" t="s">
        <v>29</v>
      </c>
      <c r="AA2176" t="s">
        <v>29</v>
      </c>
      <c r="AB2176" t="s">
        <v>43</v>
      </c>
    </row>
    <row r="2177" spans="1:28" outlineLevel="1" x14ac:dyDescent="0.45">
      <c r="A2177">
        <v>8605419001</v>
      </c>
      <c r="B2177" s="1">
        <v>44343</v>
      </c>
      <c r="C2177" t="s">
        <v>4264</v>
      </c>
      <c r="D2177" t="s">
        <v>4265</v>
      </c>
      <c r="E2177" t="s">
        <v>1327</v>
      </c>
      <c r="F2177" t="s">
        <v>5651</v>
      </c>
      <c r="G2177" t="s">
        <v>5973</v>
      </c>
      <c r="H2177" s="9">
        <v>25149.040000000001</v>
      </c>
      <c r="J2177" t="s">
        <v>42</v>
      </c>
      <c r="K2177" t="s">
        <v>30</v>
      </c>
      <c r="L2177" t="s">
        <v>210</v>
      </c>
      <c r="M2177" t="s">
        <v>29</v>
      </c>
      <c r="N2177" t="s">
        <v>30</v>
      </c>
      <c r="O2177" t="s">
        <v>29</v>
      </c>
      <c r="P2177" t="s">
        <v>30</v>
      </c>
      <c r="Q2177" t="s">
        <v>30</v>
      </c>
      <c r="R2177" t="s">
        <v>30</v>
      </c>
      <c r="S2177" t="s">
        <v>30</v>
      </c>
      <c r="T2177" t="s">
        <v>29</v>
      </c>
      <c r="U2177" t="s">
        <v>30</v>
      </c>
      <c r="V2177" t="s">
        <v>30</v>
      </c>
      <c r="W2177" t="s">
        <v>60</v>
      </c>
      <c r="X2177" t="s">
        <v>29</v>
      </c>
      <c r="Y2177" t="s">
        <v>29</v>
      </c>
      <c r="Z2177" t="s">
        <v>29</v>
      </c>
      <c r="AA2177" t="s">
        <v>29</v>
      </c>
      <c r="AB2177" t="s">
        <v>39</v>
      </c>
    </row>
    <row r="2178" spans="1:28" outlineLevel="1" x14ac:dyDescent="0.45">
      <c r="A2178">
        <v>5243099010</v>
      </c>
      <c r="B2178" s="1">
        <v>44337</v>
      </c>
      <c r="C2178" t="s">
        <v>2287</v>
      </c>
      <c r="D2178" t="s">
        <v>2288</v>
      </c>
      <c r="E2178" t="s">
        <v>2289</v>
      </c>
      <c r="F2178" t="s">
        <v>5651</v>
      </c>
      <c r="G2178" t="s">
        <v>5942</v>
      </c>
      <c r="H2178" s="9">
        <v>371354</v>
      </c>
      <c r="J2178" t="s">
        <v>42</v>
      </c>
      <c r="K2178" t="s">
        <v>30</v>
      </c>
      <c r="L2178" t="s">
        <v>150</v>
      </c>
      <c r="M2178" t="s">
        <v>29</v>
      </c>
      <c r="N2178" t="s">
        <v>29</v>
      </c>
      <c r="O2178" t="s">
        <v>29</v>
      </c>
      <c r="P2178" t="s">
        <v>29</v>
      </c>
      <c r="Q2178" t="s">
        <v>30</v>
      </c>
      <c r="R2178" t="s">
        <v>30</v>
      </c>
      <c r="S2178" t="s">
        <v>30</v>
      </c>
      <c r="T2178" t="s">
        <v>30</v>
      </c>
      <c r="U2178" t="s">
        <v>29</v>
      </c>
      <c r="V2178" t="s">
        <v>30</v>
      </c>
      <c r="W2178" t="s">
        <v>60</v>
      </c>
      <c r="X2178" t="s">
        <v>29</v>
      </c>
      <c r="Y2178" t="s">
        <v>29</v>
      </c>
      <c r="Z2178" t="s">
        <v>30</v>
      </c>
      <c r="AA2178" t="s">
        <v>29</v>
      </c>
      <c r="AB2178" t="s">
        <v>32</v>
      </c>
    </row>
    <row r="2179" spans="1:28" outlineLevel="1" x14ac:dyDescent="0.45">
      <c r="A2179">
        <v>2470819008</v>
      </c>
      <c r="B2179" s="1">
        <v>44332</v>
      </c>
      <c r="C2179" t="s">
        <v>1075</v>
      </c>
      <c r="D2179" t="s">
        <v>1076</v>
      </c>
      <c r="E2179" t="s">
        <v>1077</v>
      </c>
      <c r="F2179" t="s">
        <v>5651</v>
      </c>
      <c r="G2179" t="s">
        <v>5833</v>
      </c>
      <c r="H2179" s="9">
        <v>116797</v>
      </c>
      <c r="J2179" t="s">
        <v>42</v>
      </c>
      <c r="K2179" t="s">
        <v>30</v>
      </c>
      <c r="L2179" t="s">
        <v>96</v>
      </c>
      <c r="M2179" t="s">
        <v>29</v>
      </c>
      <c r="N2179" t="s">
        <v>29</v>
      </c>
      <c r="O2179" t="s">
        <v>29</v>
      </c>
      <c r="P2179" t="s">
        <v>30</v>
      </c>
      <c r="Q2179" t="s">
        <v>30</v>
      </c>
      <c r="R2179" t="s">
        <v>30</v>
      </c>
      <c r="S2179" t="s">
        <v>30</v>
      </c>
      <c r="T2179" t="s">
        <v>30</v>
      </c>
      <c r="U2179" t="s">
        <v>30</v>
      </c>
      <c r="V2179" t="s">
        <v>30</v>
      </c>
      <c r="W2179" t="s">
        <v>40</v>
      </c>
      <c r="X2179" t="s">
        <v>30</v>
      </c>
      <c r="Y2179" t="s">
        <v>30</v>
      </c>
      <c r="Z2179" t="s">
        <v>29</v>
      </c>
      <c r="AA2179" t="s">
        <v>29</v>
      </c>
      <c r="AB2179" t="s">
        <v>32</v>
      </c>
    </row>
    <row r="2180" spans="1:28" outlineLevel="1" x14ac:dyDescent="0.45">
      <c r="A2180">
        <v>7529479000</v>
      </c>
      <c r="B2180" s="1">
        <v>44341</v>
      </c>
      <c r="C2180" t="s">
        <v>2756</v>
      </c>
      <c r="D2180" t="s">
        <v>2757</v>
      </c>
      <c r="E2180" t="s">
        <v>1077</v>
      </c>
      <c r="F2180" t="s">
        <v>5651</v>
      </c>
      <c r="G2180" t="s">
        <v>5833</v>
      </c>
      <c r="H2180" s="9">
        <v>66649</v>
      </c>
      <c r="J2180" t="s">
        <v>42</v>
      </c>
      <c r="K2180" t="s">
        <v>29</v>
      </c>
      <c r="L2180" t="s">
        <v>96</v>
      </c>
      <c r="M2180" t="s">
        <v>29</v>
      </c>
      <c r="N2180" t="s">
        <v>29</v>
      </c>
      <c r="O2180" t="s">
        <v>29</v>
      </c>
      <c r="P2180" t="s">
        <v>29</v>
      </c>
      <c r="Q2180" t="s">
        <v>30</v>
      </c>
      <c r="R2180" t="s">
        <v>30</v>
      </c>
      <c r="S2180" t="s">
        <v>30</v>
      </c>
      <c r="T2180" t="s">
        <v>30</v>
      </c>
      <c r="U2180" t="s">
        <v>30</v>
      </c>
      <c r="V2180" t="s">
        <v>30</v>
      </c>
      <c r="W2180" t="s">
        <v>33</v>
      </c>
      <c r="X2180" t="s">
        <v>30</v>
      </c>
      <c r="Y2180" t="s">
        <v>29</v>
      </c>
      <c r="Z2180" t="s">
        <v>29</v>
      </c>
      <c r="AA2180" t="s">
        <v>30</v>
      </c>
      <c r="AB2180" t="s">
        <v>228</v>
      </c>
    </row>
    <row r="2181" spans="1:28" outlineLevel="1" x14ac:dyDescent="0.45">
      <c r="A2181">
        <v>7530659003</v>
      </c>
      <c r="B2181" s="1">
        <v>44341</v>
      </c>
      <c r="C2181" t="s">
        <v>2772</v>
      </c>
      <c r="D2181" t="s">
        <v>2773</v>
      </c>
      <c r="E2181" t="s">
        <v>1077</v>
      </c>
      <c r="F2181" t="s">
        <v>5651</v>
      </c>
      <c r="G2181" t="s">
        <v>5833</v>
      </c>
      <c r="H2181" s="9">
        <v>22306.33</v>
      </c>
      <c r="J2181" t="s">
        <v>42</v>
      </c>
      <c r="K2181" t="s">
        <v>30</v>
      </c>
      <c r="L2181" t="s">
        <v>96</v>
      </c>
      <c r="M2181" t="s">
        <v>29</v>
      </c>
      <c r="N2181" t="s">
        <v>29</v>
      </c>
      <c r="O2181" t="s">
        <v>29</v>
      </c>
      <c r="P2181" t="s">
        <v>30</v>
      </c>
      <c r="Q2181" t="s">
        <v>30</v>
      </c>
      <c r="R2181" t="s">
        <v>30</v>
      </c>
      <c r="S2181" t="s">
        <v>30</v>
      </c>
      <c r="T2181" t="s">
        <v>29</v>
      </c>
      <c r="U2181" t="s">
        <v>30</v>
      </c>
      <c r="V2181" t="s">
        <v>30</v>
      </c>
      <c r="W2181" t="s">
        <v>60</v>
      </c>
      <c r="X2181" t="s">
        <v>30</v>
      </c>
      <c r="Y2181" t="s">
        <v>29</v>
      </c>
      <c r="Z2181" t="s">
        <v>30</v>
      </c>
      <c r="AA2181" t="s">
        <v>29</v>
      </c>
      <c r="AB2181" t="s">
        <v>32</v>
      </c>
    </row>
    <row r="2182" spans="1:28" outlineLevel="1" x14ac:dyDescent="0.45">
      <c r="A2182">
        <v>9893989006</v>
      </c>
      <c r="B2182" s="1">
        <v>44351</v>
      </c>
      <c r="C2182" t="s">
        <v>5313</v>
      </c>
      <c r="D2182" t="s">
        <v>5314</v>
      </c>
      <c r="E2182" t="s">
        <v>1200</v>
      </c>
      <c r="F2182" t="s">
        <v>5651</v>
      </c>
      <c r="G2182" t="s">
        <v>6010</v>
      </c>
      <c r="H2182" s="9">
        <v>2368479.0099999998</v>
      </c>
      <c r="I2182" t="s">
        <v>131</v>
      </c>
      <c r="J2182" t="s">
        <v>42</v>
      </c>
      <c r="K2182" t="s">
        <v>29</v>
      </c>
      <c r="L2182" t="s">
        <v>54</v>
      </c>
      <c r="M2182" t="s">
        <v>29</v>
      </c>
      <c r="N2182" t="s">
        <v>30</v>
      </c>
      <c r="O2182" t="s">
        <v>30</v>
      </c>
      <c r="P2182" t="s">
        <v>30</v>
      </c>
      <c r="Q2182" t="s">
        <v>30</v>
      </c>
      <c r="R2182" t="s">
        <v>30</v>
      </c>
      <c r="S2182" t="s">
        <v>30</v>
      </c>
      <c r="T2182" t="s">
        <v>30</v>
      </c>
      <c r="U2182" t="s">
        <v>30</v>
      </c>
      <c r="V2182" t="s">
        <v>30</v>
      </c>
      <c r="W2182" t="s">
        <v>31</v>
      </c>
      <c r="X2182" t="s">
        <v>30</v>
      </c>
      <c r="Y2182" t="s">
        <v>29</v>
      </c>
      <c r="Z2182" t="s">
        <v>29</v>
      </c>
      <c r="AA2182" t="s">
        <v>29</v>
      </c>
      <c r="AB2182" t="s">
        <v>32</v>
      </c>
    </row>
    <row r="2183" spans="1:28" outlineLevel="1" x14ac:dyDescent="0.45">
      <c r="A2183">
        <v>7873278906</v>
      </c>
      <c r="B2183" s="1">
        <v>44327</v>
      </c>
      <c r="C2183" t="s">
        <v>3867</v>
      </c>
      <c r="D2183" t="s">
        <v>3868</v>
      </c>
      <c r="E2183" t="s">
        <v>1200</v>
      </c>
      <c r="F2183" t="s">
        <v>5651</v>
      </c>
      <c r="G2183" t="s">
        <v>6010</v>
      </c>
      <c r="H2183" s="9">
        <v>212390</v>
      </c>
      <c r="J2183" t="s">
        <v>42</v>
      </c>
      <c r="K2183" t="s">
        <v>30</v>
      </c>
      <c r="L2183" t="s">
        <v>54</v>
      </c>
      <c r="M2183" t="s">
        <v>29</v>
      </c>
      <c r="N2183" t="s">
        <v>29</v>
      </c>
      <c r="O2183" t="s">
        <v>29</v>
      </c>
      <c r="P2183" t="s">
        <v>30</v>
      </c>
      <c r="Q2183" t="s">
        <v>30</v>
      </c>
      <c r="R2183" t="s">
        <v>30</v>
      </c>
      <c r="S2183" t="s">
        <v>30</v>
      </c>
      <c r="T2183" t="s">
        <v>30</v>
      </c>
      <c r="U2183" t="s">
        <v>30</v>
      </c>
      <c r="V2183" t="s">
        <v>30</v>
      </c>
      <c r="W2183" t="s">
        <v>40</v>
      </c>
      <c r="X2183" t="s">
        <v>30</v>
      </c>
      <c r="Y2183" t="s">
        <v>29</v>
      </c>
      <c r="Z2183" t="s">
        <v>29</v>
      </c>
      <c r="AA2183" t="s">
        <v>30</v>
      </c>
      <c r="AB2183" t="s">
        <v>32</v>
      </c>
    </row>
    <row r="2184" spans="1:28" outlineLevel="1" x14ac:dyDescent="0.45">
      <c r="A2184">
        <v>8905039007</v>
      </c>
      <c r="B2184" s="1">
        <v>44345</v>
      </c>
      <c r="C2184" t="s">
        <v>4786</v>
      </c>
      <c r="D2184" t="s">
        <v>4787</v>
      </c>
      <c r="E2184" t="s">
        <v>1200</v>
      </c>
      <c r="F2184" t="s">
        <v>5651</v>
      </c>
      <c r="G2184" t="s">
        <v>6010</v>
      </c>
      <c r="H2184" s="9">
        <v>62226.02</v>
      </c>
      <c r="J2184" t="s">
        <v>42</v>
      </c>
      <c r="K2184" t="s">
        <v>30</v>
      </c>
      <c r="L2184" t="s">
        <v>54</v>
      </c>
      <c r="M2184" t="s">
        <v>29</v>
      </c>
      <c r="N2184" t="s">
        <v>29</v>
      </c>
      <c r="O2184" t="s">
        <v>29</v>
      </c>
      <c r="P2184" t="s">
        <v>30</v>
      </c>
      <c r="Q2184" t="s">
        <v>30</v>
      </c>
      <c r="R2184" t="s">
        <v>30</v>
      </c>
      <c r="S2184" t="s">
        <v>30</v>
      </c>
      <c r="T2184" t="s">
        <v>30</v>
      </c>
      <c r="U2184" t="s">
        <v>30</v>
      </c>
      <c r="V2184" t="s">
        <v>30</v>
      </c>
      <c r="W2184" t="s">
        <v>40</v>
      </c>
      <c r="X2184" t="s">
        <v>30</v>
      </c>
      <c r="Y2184" t="s">
        <v>29</v>
      </c>
      <c r="Z2184" t="s">
        <v>29</v>
      </c>
      <c r="AA2184" t="s">
        <v>29</v>
      </c>
      <c r="AB2184" t="s">
        <v>32</v>
      </c>
    </row>
    <row r="2185" spans="1:28" outlineLevel="1" x14ac:dyDescent="0.45">
      <c r="A2185">
        <v>8986279010</v>
      </c>
      <c r="B2185" s="1">
        <v>44345</v>
      </c>
      <c r="C2185" t="s">
        <v>5163</v>
      </c>
      <c r="D2185" t="s">
        <v>5164</v>
      </c>
      <c r="E2185" t="s">
        <v>2202</v>
      </c>
      <c r="F2185" t="s">
        <v>5651</v>
      </c>
      <c r="G2185" t="s">
        <v>5839</v>
      </c>
      <c r="H2185" s="9">
        <v>159951</v>
      </c>
      <c r="J2185" t="s">
        <v>28</v>
      </c>
      <c r="K2185" t="s">
        <v>29</v>
      </c>
      <c r="L2185" t="s">
        <v>77</v>
      </c>
      <c r="M2185" t="s">
        <v>29</v>
      </c>
      <c r="N2185" t="s">
        <v>30</v>
      </c>
      <c r="O2185" t="s">
        <v>29</v>
      </c>
      <c r="P2185" t="s">
        <v>30</v>
      </c>
      <c r="Q2185" t="s">
        <v>30</v>
      </c>
      <c r="R2185" t="s">
        <v>30</v>
      </c>
      <c r="S2185" t="s">
        <v>30</v>
      </c>
      <c r="T2185" t="s">
        <v>30</v>
      </c>
      <c r="U2185" t="s">
        <v>30</v>
      </c>
      <c r="V2185" t="s">
        <v>30</v>
      </c>
      <c r="W2185" t="s">
        <v>31</v>
      </c>
      <c r="X2185" t="s">
        <v>29</v>
      </c>
      <c r="Y2185" t="s">
        <v>29</v>
      </c>
      <c r="Z2185" t="s">
        <v>29</v>
      </c>
      <c r="AA2185" t="s">
        <v>29</v>
      </c>
      <c r="AB2185" t="s">
        <v>32</v>
      </c>
    </row>
    <row r="2186" spans="1:28" outlineLevel="1" x14ac:dyDescent="0.45">
      <c r="A2186">
        <v>5225589000</v>
      </c>
      <c r="B2186" s="1">
        <v>44337</v>
      </c>
      <c r="C2186" t="s">
        <v>2200</v>
      </c>
      <c r="D2186" t="s">
        <v>2201</v>
      </c>
      <c r="E2186" t="s">
        <v>2202</v>
      </c>
      <c r="F2186" t="s">
        <v>5651</v>
      </c>
      <c r="G2186" t="s">
        <v>5839</v>
      </c>
      <c r="H2186" s="9">
        <v>65094</v>
      </c>
      <c r="I2186" t="s">
        <v>68</v>
      </c>
      <c r="J2186" t="s">
        <v>28</v>
      </c>
      <c r="K2186" t="s">
        <v>30</v>
      </c>
      <c r="L2186" t="s">
        <v>77</v>
      </c>
      <c r="M2186" t="s">
        <v>29</v>
      </c>
      <c r="N2186" t="s">
        <v>29</v>
      </c>
      <c r="O2186" t="s">
        <v>30</v>
      </c>
      <c r="P2186" t="s">
        <v>29</v>
      </c>
      <c r="Q2186" t="s">
        <v>30</v>
      </c>
      <c r="R2186" t="s">
        <v>30</v>
      </c>
      <c r="S2186" t="s">
        <v>30</v>
      </c>
      <c r="T2186" t="s">
        <v>30</v>
      </c>
      <c r="U2186" t="s">
        <v>29</v>
      </c>
      <c r="V2186" t="s">
        <v>30</v>
      </c>
      <c r="W2186" t="s">
        <v>40</v>
      </c>
      <c r="X2186" t="s">
        <v>29</v>
      </c>
      <c r="Y2186" t="s">
        <v>30</v>
      </c>
      <c r="Z2186" t="s">
        <v>29</v>
      </c>
      <c r="AA2186" t="s">
        <v>30</v>
      </c>
      <c r="AB2186" t="s">
        <v>32</v>
      </c>
    </row>
    <row r="2187" spans="1:28" outlineLevel="1" x14ac:dyDescent="0.45">
      <c r="A2187">
        <v>2781579005</v>
      </c>
      <c r="B2187" s="1">
        <v>44334</v>
      </c>
      <c r="C2187" t="s">
        <v>1694</v>
      </c>
      <c r="D2187" t="s">
        <v>1695</v>
      </c>
      <c r="E2187" t="s">
        <v>1696</v>
      </c>
      <c r="F2187" t="s">
        <v>5651</v>
      </c>
      <c r="G2187" t="s">
        <v>5893</v>
      </c>
      <c r="H2187" s="9">
        <v>30299</v>
      </c>
      <c r="J2187" t="s">
        <v>28</v>
      </c>
      <c r="K2187" t="s">
        <v>29</v>
      </c>
      <c r="L2187" t="s">
        <v>96</v>
      </c>
      <c r="M2187" t="s">
        <v>30</v>
      </c>
      <c r="N2187" t="s">
        <v>30</v>
      </c>
      <c r="O2187" t="s">
        <v>30</v>
      </c>
      <c r="P2187" t="s">
        <v>30</v>
      </c>
      <c r="Q2187" t="s">
        <v>30</v>
      </c>
      <c r="R2187" t="s">
        <v>30</v>
      </c>
      <c r="S2187" t="s">
        <v>30</v>
      </c>
      <c r="T2187" t="s">
        <v>30</v>
      </c>
      <c r="U2187" t="s">
        <v>30</v>
      </c>
      <c r="V2187" t="s">
        <v>30</v>
      </c>
      <c r="W2187" t="s">
        <v>60</v>
      </c>
      <c r="X2187" t="s">
        <v>29</v>
      </c>
      <c r="Y2187" t="s">
        <v>29</v>
      </c>
      <c r="Z2187" t="s">
        <v>29</v>
      </c>
      <c r="AA2187" t="s">
        <v>30</v>
      </c>
      <c r="AB2187" t="s">
        <v>130</v>
      </c>
    </row>
    <row r="2188" spans="1:28" outlineLevel="1" x14ac:dyDescent="0.45">
      <c r="A2188">
        <v>2775519002</v>
      </c>
      <c r="B2188" s="1">
        <v>44334</v>
      </c>
      <c r="C2188" t="s">
        <v>1671</v>
      </c>
      <c r="D2188" t="s">
        <v>1672</v>
      </c>
      <c r="E2188" t="s">
        <v>2242</v>
      </c>
      <c r="F2188" t="s">
        <v>5651</v>
      </c>
      <c r="G2188" t="s">
        <v>5892</v>
      </c>
      <c r="H2188" s="9">
        <v>101634</v>
      </c>
      <c r="J2188" t="s">
        <v>42</v>
      </c>
      <c r="K2188" t="s">
        <v>29</v>
      </c>
      <c r="L2188" t="s">
        <v>119</v>
      </c>
      <c r="M2188" t="s">
        <v>29</v>
      </c>
      <c r="N2188" t="s">
        <v>30</v>
      </c>
      <c r="O2188" t="s">
        <v>30</v>
      </c>
      <c r="P2188" t="s">
        <v>30</v>
      </c>
      <c r="Q2188" t="s">
        <v>30</v>
      </c>
      <c r="R2188" t="s">
        <v>30</v>
      </c>
      <c r="S2188" t="s">
        <v>30</v>
      </c>
      <c r="T2188" t="s">
        <v>30</v>
      </c>
      <c r="U2188" t="s">
        <v>30</v>
      </c>
      <c r="V2188" t="s">
        <v>30</v>
      </c>
      <c r="W2188" t="s">
        <v>40</v>
      </c>
      <c r="X2188" t="s">
        <v>29</v>
      </c>
      <c r="Y2188" t="s">
        <v>30</v>
      </c>
      <c r="Z2188" t="s">
        <v>29</v>
      </c>
      <c r="AA2188" t="s">
        <v>29</v>
      </c>
      <c r="AB2188" t="s">
        <v>32</v>
      </c>
    </row>
    <row r="2189" spans="1:28" outlineLevel="1" x14ac:dyDescent="0.45">
      <c r="A2189">
        <v>6591919008</v>
      </c>
      <c r="B2189" s="1">
        <v>44338</v>
      </c>
      <c r="C2189" t="s">
        <v>2349</v>
      </c>
      <c r="D2189" t="s">
        <v>2350</v>
      </c>
      <c r="E2189" t="s">
        <v>2242</v>
      </c>
      <c r="F2189" t="s">
        <v>5651</v>
      </c>
      <c r="G2189" t="s">
        <v>5892</v>
      </c>
      <c r="H2189" s="9">
        <v>100000</v>
      </c>
      <c r="I2189" t="s">
        <v>2351</v>
      </c>
      <c r="J2189" t="s">
        <v>42</v>
      </c>
      <c r="K2189" t="s">
        <v>29</v>
      </c>
      <c r="L2189" t="s">
        <v>119</v>
      </c>
      <c r="M2189" t="s">
        <v>30</v>
      </c>
      <c r="N2189" t="s">
        <v>30</v>
      </c>
      <c r="O2189" t="s">
        <v>30</v>
      </c>
      <c r="P2189" t="s">
        <v>30</v>
      </c>
      <c r="Q2189" t="s">
        <v>30</v>
      </c>
      <c r="R2189" t="s">
        <v>30</v>
      </c>
      <c r="S2189" t="s">
        <v>30</v>
      </c>
      <c r="T2189" t="s">
        <v>30</v>
      </c>
      <c r="U2189" t="s">
        <v>30</v>
      </c>
      <c r="V2189" t="s">
        <v>30</v>
      </c>
      <c r="W2189" t="s">
        <v>40</v>
      </c>
      <c r="X2189" t="s">
        <v>29</v>
      </c>
      <c r="Y2189" t="s">
        <v>29</v>
      </c>
      <c r="Z2189" t="s">
        <v>30</v>
      </c>
      <c r="AA2189" t="s">
        <v>29</v>
      </c>
      <c r="AB2189" t="s">
        <v>32</v>
      </c>
    </row>
    <row r="2190" spans="1:28" outlineLevel="1" x14ac:dyDescent="0.45">
      <c r="A2190">
        <v>5231179002</v>
      </c>
      <c r="B2190" s="1">
        <v>44337</v>
      </c>
      <c r="C2190" t="s">
        <v>2240</v>
      </c>
      <c r="D2190" t="s">
        <v>2241</v>
      </c>
      <c r="E2190" t="s">
        <v>2242</v>
      </c>
      <c r="F2190" t="s">
        <v>5651</v>
      </c>
      <c r="G2190" t="s">
        <v>5892</v>
      </c>
      <c r="H2190" s="9">
        <v>17105</v>
      </c>
      <c r="J2190" t="s">
        <v>42</v>
      </c>
      <c r="K2190" t="s">
        <v>30</v>
      </c>
      <c r="L2190" t="s">
        <v>119</v>
      </c>
      <c r="M2190" t="s">
        <v>30</v>
      </c>
      <c r="N2190" t="s">
        <v>30</v>
      </c>
      <c r="O2190" t="s">
        <v>29</v>
      </c>
      <c r="P2190" t="s">
        <v>30</v>
      </c>
      <c r="Q2190" t="s">
        <v>29</v>
      </c>
      <c r="R2190" t="s">
        <v>30</v>
      </c>
      <c r="S2190" t="s">
        <v>30</v>
      </c>
      <c r="T2190" t="s">
        <v>30</v>
      </c>
      <c r="U2190" t="s">
        <v>30</v>
      </c>
      <c r="V2190" t="s">
        <v>30</v>
      </c>
      <c r="W2190" t="s">
        <v>31</v>
      </c>
      <c r="X2190" t="s">
        <v>29</v>
      </c>
      <c r="Y2190" t="s">
        <v>30</v>
      </c>
      <c r="Z2190" t="s">
        <v>29</v>
      </c>
      <c r="AA2190" t="s">
        <v>30</v>
      </c>
      <c r="AB2190" t="s">
        <v>100</v>
      </c>
    </row>
    <row r="2191" spans="1:28" outlineLevel="1" x14ac:dyDescent="0.45">
      <c r="A2191">
        <v>7556889000</v>
      </c>
      <c r="B2191" s="1">
        <v>44341</v>
      </c>
      <c r="C2191" t="s">
        <v>3080</v>
      </c>
      <c r="D2191" t="s">
        <v>3081</v>
      </c>
      <c r="E2191" t="s">
        <v>515</v>
      </c>
      <c r="F2191" t="s">
        <v>5651</v>
      </c>
      <c r="G2191" t="s">
        <v>5734</v>
      </c>
      <c r="H2191" s="9">
        <v>821935</v>
      </c>
      <c r="J2191" t="s">
        <v>42</v>
      </c>
      <c r="K2191" t="s">
        <v>30</v>
      </c>
      <c r="L2191" t="s">
        <v>155</v>
      </c>
      <c r="M2191" t="s">
        <v>30</v>
      </c>
      <c r="N2191" t="s">
        <v>29</v>
      </c>
      <c r="O2191" t="s">
        <v>30</v>
      </c>
      <c r="P2191" t="s">
        <v>30</v>
      </c>
      <c r="Q2191" t="s">
        <v>30</v>
      </c>
      <c r="R2191" t="s">
        <v>30</v>
      </c>
      <c r="S2191" t="s">
        <v>30</v>
      </c>
      <c r="T2191" t="s">
        <v>30</v>
      </c>
      <c r="U2191" t="s">
        <v>30</v>
      </c>
      <c r="V2191" t="s">
        <v>30</v>
      </c>
      <c r="W2191" t="s">
        <v>31</v>
      </c>
      <c r="X2191" t="s">
        <v>29</v>
      </c>
      <c r="Y2191" t="s">
        <v>29</v>
      </c>
      <c r="Z2191" t="s">
        <v>29</v>
      </c>
      <c r="AA2191" t="s">
        <v>30</v>
      </c>
      <c r="AB2191" t="s">
        <v>32</v>
      </c>
    </row>
    <row r="2192" spans="1:28" outlineLevel="1" x14ac:dyDescent="0.45">
      <c r="A2192">
        <v>5234619009</v>
      </c>
      <c r="B2192" s="1">
        <v>44337</v>
      </c>
      <c r="C2192" t="s">
        <v>2251</v>
      </c>
      <c r="D2192" t="s">
        <v>2252</v>
      </c>
      <c r="E2192" t="s">
        <v>515</v>
      </c>
      <c r="F2192" t="s">
        <v>5651</v>
      </c>
      <c r="G2192" t="s">
        <v>5734</v>
      </c>
      <c r="H2192" s="9">
        <v>515630.61</v>
      </c>
      <c r="J2192" t="s">
        <v>42</v>
      </c>
      <c r="K2192" t="s">
        <v>29</v>
      </c>
      <c r="L2192" t="s">
        <v>155</v>
      </c>
      <c r="M2192" t="s">
        <v>30</v>
      </c>
      <c r="N2192" t="s">
        <v>30</v>
      </c>
      <c r="O2192" t="s">
        <v>30</v>
      </c>
      <c r="P2192" t="s">
        <v>30</v>
      </c>
      <c r="Q2192" t="s">
        <v>30</v>
      </c>
      <c r="R2192" t="s">
        <v>30</v>
      </c>
      <c r="S2192" t="s">
        <v>30</v>
      </c>
      <c r="T2192" t="s">
        <v>30</v>
      </c>
      <c r="U2192" t="s">
        <v>30</v>
      </c>
      <c r="V2192" t="s">
        <v>30</v>
      </c>
      <c r="W2192" t="s">
        <v>40</v>
      </c>
      <c r="X2192" t="s">
        <v>29</v>
      </c>
      <c r="Y2192" t="s">
        <v>29</v>
      </c>
      <c r="Z2192" t="s">
        <v>29</v>
      </c>
      <c r="AA2192" t="s">
        <v>30</v>
      </c>
      <c r="AB2192" t="s">
        <v>38</v>
      </c>
    </row>
    <row r="2193" spans="1:28" outlineLevel="1" x14ac:dyDescent="0.45">
      <c r="A2193">
        <v>7235989005</v>
      </c>
      <c r="B2193" s="1">
        <v>44339</v>
      </c>
      <c r="C2193" t="s">
        <v>2509</v>
      </c>
      <c r="D2193" t="s">
        <v>2510</v>
      </c>
      <c r="E2193" t="s">
        <v>515</v>
      </c>
      <c r="F2193" t="s">
        <v>5651</v>
      </c>
      <c r="G2193" t="s">
        <v>5734</v>
      </c>
      <c r="H2193" s="9">
        <v>370372.98</v>
      </c>
      <c r="J2193" t="s">
        <v>42</v>
      </c>
      <c r="K2193" t="s">
        <v>29</v>
      </c>
      <c r="L2193" t="s">
        <v>155</v>
      </c>
      <c r="M2193" t="s">
        <v>30</v>
      </c>
      <c r="N2193" t="s">
        <v>29</v>
      </c>
      <c r="O2193" t="s">
        <v>29</v>
      </c>
      <c r="P2193" t="s">
        <v>30</v>
      </c>
      <c r="Q2193" t="s">
        <v>30</v>
      </c>
      <c r="R2193" t="s">
        <v>30</v>
      </c>
      <c r="S2193" t="s">
        <v>30</v>
      </c>
      <c r="T2193" t="s">
        <v>30</v>
      </c>
      <c r="U2193" t="s">
        <v>30</v>
      </c>
      <c r="V2193" t="s">
        <v>30</v>
      </c>
      <c r="W2193" t="s">
        <v>31</v>
      </c>
      <c r="X2193" t="s">
        <v>29</v>
      </c>
      <c r="Y2193" t="s">
        <v>29</v>
      </c>
      <c r="Z2193" t="s">
        <v>29</v>
      </c>
      <c r="AA2193" t="s">
        <v>30</v>
      </c>
      <c r="AB2193" t="s">
        <v>47</v>
      </c>
    </row>
    <row r="2194" spans="1:28" outlineLevel="1" x14ac:dyDescent="0.45">
      <c r="A2194">
        <v>2357459005</v>
      </c>
      <c r="B2194" s="1">
        <v>44331</v>
      </c>
      <c r="C2194" t="s">
        <v>959</v>
      </c>
      <c r="D2194" t="s">
        <v>960</v>
      </c>
      <c r="E2194" t="s">
        <v>515</v>
      </c>
      <c r="F2194" t="s">
        <v>5651</v>
      </c>
      <c r="G2194" t="s">
        <v>5734</v>
      </c>
      <c r="H2194" s="9">
        <v>154865.87</v>
      </c>
      <c r="J2194" t="s">
        <v>42</v>
      </c>
      <c r="K2194" t="s">
        <v>29</v>
      </c>
      <c r="L2194" t="s">
        <v>155</v>
      </c>
      <c r="M2194" t="s">
        <v>30</v>
      </c>
      <c r="N2194" t="s">
        <v>30</v>
      </c>
      <c r="O2194" t="s">
        <v>30</v>
      </c>
      <c r="P2194" t="s">
        <v>30</v>
      </c>
      <c r="Q2194" t="s">
        <v>30</v>
      </c>
      <c r="R2194" t="s">
        <v>30</v>
      </c>
      <c r="S2194" t="s">
        <v>30</v>
      </c>
      <c r="T2194" t="s">
        <v>30</v>
      </c>
      <c r="U2194" t="s">
        <v>30</v>
      </c>
      <c r="V2194" t="s">
        <v>30</v>
      </c>
      <c r="W2194" t="s">
        <v>31</v>
      </c>
      <c r="X2194" t="s">
        <v>29</v>
      </c>
      <c r="Y2194" t="s">
        <v>29</v>
      </c>
      <c r="Z2194" t="s">
        <v>30</v>
      </c>
      <c r="AA2194" t="s">
        <v>29</v>
      </c>
      <c r="AB2194" t="s">
        <v>164</v>
      </c>
    </row>
    <row r="2195" spans="1:28" outlineLevel="1" x14ac:dyDescent="0.45">
      <c r="A2195">
        <v>7615478904</v>
      </c>
      <c r="B2195" s="1">
        <v>44323</v>
      </c>
      <c r="C2195" t="s">
        <v>3495</v>
      </c>
      <c r="D2195" t="s">
        <v>3496</v>
      </c>
      <c r="E2195" t="s">
        <v>515</v>
      </c>
      <c r="F2195" t="s">
        <v>5651</v>
      </c>
      <c r="G2195" t="s">
        <v>5734</v>
      </c>
      <c r="H2195" s="9">
        <v>108205</v>
      </c>
      <c r="J2195" t="s">
        <v>42</v>
      </c>
      <c r="K2195" t="s">
        <v>30</v>
      </c>
      <c r="L2195" t="s">
        <v>155</v>
      </c>
      <c r="M2195" t="s">
        <v>29</v>
      </c>
      <c r="N2195" t="s">
        <v>30</v>
      </c>
      <c r="O2195" t="s">
        <v>30</v>
      </c>
      <c r="P2195" t="s">
        <v>30</v>
      </c>
      <c r="Q2195" t="s">
        <v>30</v>
      </c>
      <c r="R2195" t="s">
        <v>30</v>
      </c>
      <c r="S2195" t="s">
        <v>30</v>
      </c>
      <c r="T2195" t="s">
        <v>30</v>
      </c>
      <c r="U2195" t="s">
        <v>30</v>
      </c>
      <c r="V2195" t="s">
        <v>30</v>
      </c>
      <c r="W2195" t="s">
        <v>40</v>
      </c>
      <c r="X2195" t="s">
        <v>29</v>
      </c>
      <c r="Y2195" t="s">
        <v>29</v>
      </c>
      <c r="Z2195" t="s">
        <v>29</v>
      </c>
      <c r="AA2195" t="s">
        <v>30</v>
      </c>
      <c r="AB2195" t="s">
        <v>32</v>
      </c>
    </row>
    <row r="2196" spans="1:28" outlineLevel="1" x14ac:dyDescent="0.45">
      <c r="A2196">
        <v>7626718910</v>
      </c>
      <c r="B2196" s="1">
        <v>44323</v>
      </c>
      <c r="C2196" t="s">
        <v>3549</v>
      </c>
      <c r="D2196" t="s">
        <v>3550</v>
      </c>
      <c r="E2196" t="s">
        <v>515</v>
      </c>
      <c r="F2196" t="s">
        <v>5651</v>
      </c>
      <c r="G2196" t="s">
        <v>5734</v>
      </c>
      <c r="H2196" s="9">
        <v>102299</v>
      </c>
      <c r="I2196" t="s">
        <v>123</v>
      </c>
      <c r="J2196" t="s">
        <v>42</v>
      </c>
      <c r="K2196" t="s">
        <v>29</v>
      </c>
      <c r="L2196" t="s">
        <v>155</v>
      </c>
      <c r="M2196" t="s">
        <v>30</v>
      </c>
      <c r="N2196" t="s">
        <v>30</v>
      </c>
      <c r="O2196" t="s">
        <v>30</v>
      </c>
      <c r="P2196" t="s">
        <v>30</v>
      </c>
      <c r="Q2196" t="s">
        <v>30</v>
      </c>
      <c r="R2196" t="s">
        <v>30</v>
      </c>
      <c r="S2196" t="s">
        <v>30</v>
      </c>
      <c r="T2196" t="s">
        <v>30</v>
      </c>
      <c r="U2196" t="s">
        <v>30</v>
      </c>
      <c r="V2196" t="s">
        <v>30</v>
      </c>
      <c r="W2196" t="s">
        <v>31</v>
      </c>
      <c r="X2196" t="s">
        <v>29</v>
      </c>
      <c r="Y2196" t="s">
        <v>29</v>
      </c>
      <c r="Z2196" t="s">
        <v>30</v>
      </c>
      <c r="AA2196" t="s">
        <v>30</v>
      </c>
      <c r="AB2196" t="s">
        <v>39</v>
      </c>
    </row>
    <row r="2197" spans="1:28" outlineLevel="1" x14ac:dyDescent="0.45">
      <c r="A2197">
        <v>6610419007</v>
      </c>
      <c r="B2197" s="1">
        <v>44338</v>
      </c>
      <c r="C2197" t="s">
        <v>2436</v>
      </c>
      <c r="D2197" t="s">
        <v>2437</v>
      </c>
      <c r="E2197" t="s">
        <v>515</v>
      </c>
      <c r="F2197" t="s">
        <v>5651</v>
      </c>
      <c r="G2197" t="s">
        <v>5734</v>
      </c>
      <c r="H2197" s="9">
        <v>91310</v>
      </c>
      <c r="J2197" t="s">
        <v>42</v>
      </c>
      <c r="K2197" t="s">
        <v>29</v>
      </c>
      <c r="L2197" t="s">
        <v>155</v>
      </c>
      <c r="M2197" t="s">
        <v>30</v>
      </c>
      <c r="N2197" t="s">
        <v>29</v>
      </c>
      <c r="O2197" t="s">
        <v>30</v>
      </c>
      <c r="P2197" t="s">
        <v>29</v>
      </c>
      <c r="Q2197" t="s">
        <v>29</v>
      </c>
      <c r="R2197" t="s">
        <v>29</v>
      </c>
      <c r="S2197" t="s">
        <v>30</v>
      </c>
      <c r="T2197" t="s">
        <v>30</v>
      </c>
      <c r="U2197" t="s">
        <v>29</v>
      </c>
      <c r="V2197" t="s">
        <v>30</v>
      </c>
      <c r="W2197" t="s">
        <v>31</v>
      </c>
      <c r="X2197" t="s">
        <v>29</v>
      </c>
      <c r="Y2197" t="s">
        <v>29</v>
      </c>
      <c r="Z2197" t="s">
        <v>30</v>
      </c>
      <c r="AA2197" t="s">
        <v>29</v>
      </c>
      <c r="AB2197" t="s">
        <v>43</v>
      </c>
    </row>
    <row r="2198" spans="1:28" outlineLevel="1" x14ac:dyDescent="0.45">
      <c r="A2198">
        <v>1123609103</v>
      </c>
      <c r="B2198" s="1">
        <v>44372</v>
      </c>
      <c r="C2198" t="s">
        <v>513</v>
      </c>
      <c r="D2198" t="s">
        <v>514</v>
      </c>
      <c r="E2198" t="s">
        <v>515</v>
      </c>
      <c r="F2198" t="s">
        <v>5651</v>
      </c>
      <c r="G2198" t="s">
        <v>5734</v>
      </c>
      <c r="H2198" s="9">
        <v>52703</v>
      </c>
      <c r="J2198" t="s">
        <v>42</v>
      </c>
      <c r="K2198" t="s">
        <v>29</v>
      </c>
      <c r="L2198" t="s">
        <v>155</v>
      </c>
      <c r="M2198" t="s">
        <v>29</v>
      </c>
      <c r="N2198" t="s">
        <v>29</v>
      </c>
      <c r="O2198" t="s">
        <v>30</v>
      </c>
      <c r="P2198" t="s">
        <v>30</v>
      </c>
      <c r="Q2198" t="s">
        <v>30</v>
      </c>
      <c r="R2198" t="s">
        <v>30</v>
      </c>
      <c r="S2198" t="s">
        <v>30</v>
      </c>
      <c r="T2198" t="s">
        <v>30</v>
      </c>
      <c r="U2198" t="s">
        <v>30</v>
      </c>
      <c r="V2198" t="s">
        <v>30</v>
      </c>
      <c r="W2198" t="s">
        <v>31</v>
      </c>
      <c r="X2198" t="s">
        <v>29</v>
      </c>
      <c r="Y2198" t="s">
        <v>29</v>
      </c>
      <c r="Z2198" t="s">
        <v>29</v>
      </c>
      <c r="AA2198" t="s">
        <v>29</v>
      </c>
      <c r="AB2198" t="s">
        <v>45</v>
      </c>
    </row>
    <row r="2199" spans="1:28" outlineLevel="1" x14ac:dyDescent="0.45">
      <c r="A2199">
        <v>7529988908</v>
      </c>
      <c r="B2199" s="1">
        <v>44323</v>
      </c>
      <c r="C2199" t="s">
        <v>2768</v>
      </c>
      <c r="D2199" t="s">
        <v>2769</v>
      </c>
      <c r="E2199" t="s">
        <v>515</v>
      </c>
      <c r="F2199" t="s">
        <v>5651</v>
      </c>
      <c r="G2199" t="s">
        <v>5734</v>
      </c>
      <c r="H2199" s="9">
        <v>31892</v>
      </c>
      <c r="J2199" t="s">
        <v>42</v>
      </c>
      <c r="K2199" t="s">
        <v>29</v>
      </c>
      <c r="L2199" t="s">
        <v>155</v>
      </c>
      <c r="M2199" t="s">
        <v>30</v>
      </c>
      <c r="N2199" t="s">
        <v>30</v>
      </c>
      <c r="O2199" t="s">
        <v>29</v>
      </c>
      <c r="P2199" t="s">
        <v>30</v>
      </c>
      <c r="Q2199" t="s">
        <v>29</v>
      </c>
      <c r="R2199" t="s">
        <v>30</v>
      </c>
      <c r="S2199" t="s">
        <v>30</v>
      </c>
      <c r="T2199" t="s">
        <v>30</v>
      </c>
      <c r="U2199" t="s">
        <v>30</v>
      </c>
      <c r="V2199" t="s">
        <v>30</v>
      </c>
      <c r="W2199" t="s">
        <v>31</v>
      </c>
      <c r="X2199" t="s">
        <v>29</v>
      </c>
      <c r="Y2199" t="s">
        <v>29</v>
      </c>
      <c r="Z2199" t="s">
        <v>29</v>
      </c>
      <c r="AA2199" t="s">
        <v>30</v>
      </c>
      <c r="AB2199" t="s">
        <v>32</v>
      </c>
    </row>
    <row r="2200" spans="1:28" outlineLevel="1" x14ac:dyDescent="0.45">
      <c r="A2200">
        <v>9932589008</v>
      </c>
      <c r="B2200" s="1">
        <v>44351</v>
      </c>
      <c r="C2200" t="s">
        <v>5521</v>
      </c>
      <c r="D2200" t="s">
        <v>5522</v>
      </c>
      <c r="E2200" t="s">
        <v>6064</v>
      </c>
      <c r="F2200" t="s">
        <v>5651</v>
      </c>
      <c r="G2200" t="s">
        <v>5849</v>
      </c>
      <c r="H2200" s="9">
        <v>304190</v>
      </c>
      <c r="J2200" t="s">
        <v>28</v>
      </c>
      <c r="K2200" t="s">
        <v>30</v>
      </c>
      <c r="L2200" t="s">
        <v>77</v>
      </c>
      <c r="M2200" t="s">
        <v>29</v>
      </c>
      <c r="N2200" t="s">
        <v>30</v>
      </c>
      <c r="O2200" t="s">
        <v>30</v>
      </c>
      <c r="P2200" t="s">
        <v>30</v>
      </c>
      <c r="Q2200" t="s">
        <v>30</v>
      </c>
      <c r="R2200" t="s">
        <v>30</v>
      </c>
      <c r="S2200" t="s">
        <v>30</v>
      </c>
      <c r="T2200" t="s">
        <v>30</v>
      </c>
      <c r="U2200" t="s">
        <v>30</v>
      </c>
      <c r="V2200" t="s">
        <v>30</v>
      </c>
      <c r="W2200" t="s">
        <v>40</v>
      </c>
      <c r="X2200" t="s">
        <v>29</v>
      </c>
      <c r="Y2200" t="s">
        <v>29</v>
      </c>
      <c r="Z2200" t="s">
        <v>29</v>
      </c>
      <c r="AA2200" t="s">
        <v>29</v>
      </c>
      <c r="AB2200" t="s">
        <v>47</v>
      </c>
    </row>
    <row r="2201" spans="1:28" outlineLevel="1" x14ac:dyDescent="0.45">
      <c r="A2201">
        <v>1102699000</v>
      </c>
      <c r="B2201" s="1">
        <v>44329</v>
      </c>
      <c r="C2201" t="s">
        <v>437</v>
      </c>
      <c r="D2201" t="s">
        <v>438</v>
      </c>
      <c r="E2201" t="s">
        <v>346</v>
      </c>
      <c r="F2201" t="s">
        <v>5651</v>
      </c>
      <c r="G2201" t="s">
        <v>5701</v>
      </c>
      <c r="H2201" s="9">
        <v>419317</v>
      </c>
      <c r="J2201" t="s">
        <v>42</v>
      </c>
      <c r="K2201" t="s">
        <v>29</v>
      </c>
      <c r="L2201" t="s">
        <v>54</v>
      </c>
      <c r="M2201" t="s">
        <v>30</v>
      </c>
      <c r="N2201" t="s">
        <v>29</v>
      </c>
      <c r="O2201" t="s">
        <v>29</v>
      </c>
      <c r="P2201" t="s">
        <v>30</v>
      </c>
      <c r="Q2201" t="s">
        <v>29</v>
      </c>
      <c r="R2201" t="s">
        <v>30</v>
      </c>
      <c r="S2201" t="s">
        <v>30</v>
      </c>
      <c r="T2201" t="s">
        <v>30</v>
      </c>
      <c r="U2201" t="s">
        <v>30</v>
      </c>
      <c r="V2201" t="s">
        <v>30</v>
      </c>
      <c r="W2201" t="s">
        <v>40</v>
      </c>
      <c r="X2201" t="s">
        <v>30</v>
      </c>
      <c r="Y2201" t="s">
        <v>29</v>
      </c>
      <c r="Z2201" t="s">
        <v>29</v>
      </c>
      <c r="AA2201" t="s">
        <v>30</v>
      </c>
      <c r="AB2201" t="s">
        <v>32</v>
      </c>
    </row>
    <row r="2202" spans="1:28" outlineLevel="1" x14ac:dyDescent="0.45">
      <c r="A2202">
        <v>7651678902</v>
      </c>
      <c r="B2202" s="1">
        <v>44323</v>
      </c>
      <c r="C2202" t="s">
        <v>3709</v>
      </c>
      <c r="D2202" t="s">
        <v>3710</v>
      </c>
      <c r="E2202" t="s">
        <v>346</v>
      </c>
      <c r="F2202" t="s">
        <v>5651</v>
      </c>
      <c r="G2202" t="s">
        <v>5701</v>
      </c>
      <c r="H2202" s="9">
        <v>349620</v>
      </c>
      <c r="J2202" t="s">
        <v>42</v>
      </c>
      <c r="K2202" t="s">
        <v>29</v>
      </c>
      <c r="L2202" t="s">
        <v>54</v>
      </c>
      <c r="M2202" t="s">
        <v>29</v>
      </c>
      <c r="N2202" t="s">
        <v>30</v>
      </c>
      <c r="O2202" t="s">
        <v>29</v>
      </c>
      <c r="P2202" t="s">
        <v>30</v>
      </c>
      <c r="Q2202" t="s">
        <v>30</v>
      </c>
      <c r="R2202" t="s">
        <v>30</v>
      </c>
      <c r="S2202" t="s">
        <v>30</v>
      </c>
      <c r="T2202" t="s">
        <v>30</v>
      </c>
      <c r="U2202" t="s">
        <v>30</v>
      </c>
      <c r="V2202" t="s">
        <v>30</v>
      </c>
      <c r="W2202" t="s">
        <v>40</v>
      </c>
      <c r="X2202" t="s">
        <v>30</v>
      </c>
      <c r="Y2202" t="s">
        <v>30</v>
      </c>
      <c r="Z2202" t="s">
        <v>29</v>
      </c>
      <c r="AA2202" t="s">
        <v>29</v>
      </c>
      <c r="AB2202" t="s">
        <v>32</v>
      </c>
    </row>
    <row r="2203" spans="1:28" outlineLevel="1" x14ac:dyDescent="0.45">
      <c r="A2203">
        <v>2220869009</v>
      </c>
      <c r="B2203" s="1">
        <v>44330</v>
      </c>
      <c r="C2203" t="s">
        <v>660</v>
      </c>
      <c r="D2203" t="s">
        <v>661</v>
      </c>
      <c r="E2203" t="s">
        <v>346</v>
      </c>
      <c r="F2203" t="s">
        <v>5651</v>
      </c>
      <c r="G2203" t="s">
        <v>5701</v>
      </c>
      <c r="H2203" s="9">
        <v>316116.21999999997</v>
      </c>
      <c r="J2203" t="s">
        <v>42</v>
      </c>
      <c r="K2203" t="s">
        <v>29</v>
      </c>
      <c r="L2203" t="s">
        <v>54</v>
      </c>
      <c r="M2203" t="s">
        <v>29</v>
      </c>
      <c r="N2203" t="s">
        <v>30</v>
      </c>
      <c r="O2203" t="s">
        <v>29</v>
      </c>
      <c r="P2203" t="s">
        <v>30</v>
      </c>
      <c r="Q2203" t="s">
        <v>30</v>
      </c>
      <c r="R2203" t="s">
        <v>30</v>
      </c>
      <c r="S2203" t="s">
        <v>30</v>
      </c>
      <c r="T2203" t="s">
        <v>30</v>
      </c>
      <c r="U2203" t="s">
        <v>30</v>
      </c>
      <c r="V2203" t="s">
        <v>30</v>
      </c>
      <c r="W2203" t="s">
        <v>33</v>
      </c>
      <c r="X2203" t="s">
        <v>30</v>
      </c>
      <c r="Y2203" t="s">
        <v>29</v>
      </c>
      <c r="Z2203" t="s">
        <v>30</v>
      </c>
      <c r="AA2203" t="s">
        <v>29</v>
      </c>
      <c r="AB2203" t="s">
        <v>47</v>
      </c>
    </row>
    <row r="2204" spans="1:28" outlineLevel="1" x14ac:dyDescent="0.45">
      <c r="A2204">
        <v>8825519009</v>
      </c>
      <c r="B2204" s="1">
        <v>44345</v>
      </c>
      <c r="C2204" t="s">
        <v>4367</v>
      </c>
      <c r="D2204" t="s">
        <v>4368</v>
      </c>
      <c r="E2204" t="s">
        <v>346</v>
      </c>
      <c r="F2204" t="s">
        <v>5651</v>
      </c>
      <c r="G2204" t="s">
        <v>5701</v>
      </c>
      <c r="H2204" s="9">
        <v>233779</v>
      </c>
      <c r="J2204" t="s">
        <v>42</v>
      </c>
      <c r="K2204" t="s">
        <v>29</v>
      </c>
      <c r="L2204" t="s">
        <v>54</v>
      </c>
      <c r="M2204" t="s">
        <v>29</v>
      </c>
      <c r="N2204" t="s">
        <v>30</v>
      </c>
      <c r="O2204" t="s">
        <v>29</v>
      </c>
      <c r="P2204" t="s">
        <v>30</v>
      </c>
      <c r="Q2204" t="s">
        <v>30</v>
      </c>
      <c r="R2204" t="s">
        <v>30</v>
      </c>
      <c r="S2204" t="s">
        <v>30</v>
      </c>
      <c r="T2204" t="s">
        <v>30</v>
      </c>
      <c r="U2204" t="s">
        <v>30</v>
      </c>
      <c r="V2204" t="s">
        <v>30</v>
      </c>
      <c r="W2204" t="s">
        <v>33</v>
      </c>
      <c r="X2204" t="s">
        <v>30</v>
      </c>
      <c r="Y2204" t="s">
        <v>29</v>
      </c>
      <c r="Z2204" t="s">
        <v>29</v>
      </c>
      <c r="AA2204" t="s">
        <v>29</v>
      </c>
      <c r="AB2204" t="s">
        <v>32</v>
      </c>
    </row>
    <row r="2205" spans="1:28" outlineLevel="1" x14ac:dyDescent="0.45">
      <c r="A2205">
        <v>7523618901</v>
      </c>
      <c r="B2205" s="1">
        <v>44323</v>
      </c>
      <c r="C2205" t="s">
        <v>2691</v>
      </c>
      <c r="D2205" t="s">
        <v>2692</v>
      </c>
      <c r="E2205" t="s">
        <v>346</v>
      </c>
      <c r="F2205" t="s">
        <v>5651</v>
      </c>
      <c r="G2205" t="s">
        <v>5701</v>
      </c>
      <c r="H2205" s="9">
        <v>214234.15</v>
      </c>
      <c r="J2205" t="s">
        <v>42</v>
      </c>
      <c r="K2205" t="s">
        <v>29</v>
      </c>
      <c r="L2205" t="s">
        <v>54</v>
      </c>
      <c r="M2205" t="s">
        <v>29</v>
      </c>
      <c r="N2205" t="s">
        <v>29</v>
      </c>
      <c r="O2205" t="s">
        <v>29</v>
      </c>
      <c r="P2205" t="s">
        <v>30</v>
      </c>
      <c r="Q2205" t="s">
        <v>30</v>
      </c>
      <c r="R2205" t="s">
        <v>30</v>
      </c>
      <c r="S2205" t="s">
        <v>30</v>
      </c>
      <c r="T2205" t="s">
        <v>30</v>
      </c>
      <c r="U2205" t="s">
        <v>30</v>
      </c>
      <c r="V2205" t="s">
        <v>30</v>
      </c>
      <c r="W2205" t="s">
        <v>40</v>
      </c>
      <c r="X2205" t="s">
        <v>30</v>
      </c>
      <c r="Y2205" t="s">
        <v>30</v>
      </c>
      <c r="Z2205" t="s">
        <v>29</v>
      </c>
      <c r="AA2205" t="s">
        <v>29</v>
      </c>
      <c r="AB2205" t="s">
        <v>32</v>
      </c>
    </row>
    <row r="2206" spans="1:28" outlineLevel="1" x14ac:dyDescent="0.45">
      <c r="A2206">
        <v>9936509003</v>
      </c>
      <c r="B2206" s="1">
        <v>44351</v>
      </c>
      <c r="C2206" t="s">
        <v>5549</v>
      </c>
      <c r="D2206" t="s">
        <v>5550</v>
      </c>
      <c r="E2206" t="s">
        <v>346</v>
      </c>
      <c r="F2206" t="s">
        <v>5651</v>
      </c>
      <c r="G2206" t="s">
        <v>5701</v>
      </c>
      <c r="H2206" s="9">
        <v>82942</v>
      </c>
      <c r="J2206" t="s">
        <v>42</v>
      </c>
      <c r="K2206" t="s">
        <v>29</v>
      </c>
      <c r="L2206" t="s">
        <v>54</v>
      </c>
      <c r="M2206" t="s">
        <v>29</v>
      </c>
      <c r="N2206" t="s">
        <v>30</v>
      </c>
      <c r="O2206" t="s">
        <v>30</v>
      </c>
      <c r="P2206" t="s">
        <v>30</v>
      </c>
      <c r="Q2206" t="s">
        <v>30</v>
      </c>
      <c r="R2206" t="s">
        <v>30</v>
      </c>
      <c r="S2206" t="s">
        <v>30</v>
      </c>
      <c r="T2206" t="s">
        <v>30</v>
      </c>
      <c r="U2206" t="s">
        <v>30</v>
      </c>
      <c r="V2206" t="s">
        <v>30</v>
      </c>
      <c r="W2206" t="s">
        <v>40</v>
      </c>
      <c r="X2206" t="s">
        <v>30</v>
      </c>
      <c r="Y2206" t="s">
        <v>29</v>
      </c>
      <c r="Z2206" t="s">
        <v>29</v>
      </c>
      <c r="AA2206" t="s">
        <v>29</v>
      </c>
      <c r="AB2206" t="s">
        <v>32</v>
      </c>
    </row>
    <row r="2207" spans="1:28" outlineLevel="1" x14ac:dyDescent="0.45">
      <c r="A2207">
        <v>1090229001</v>
      </c>
      <c r="B2207" s="1">
        <v>44329</v>
      </c>
      <c r="C2207" t="s">
        <v>344</v>
      </c>
      <c r="D2207" t="s">
        <v>345</v>
      </c>
      <c r="E2207" t="s">
        <v>346</v>
      </c>
      <c r="F2207" t="s">
        <v>5651</v>
      </c>
      <c r="G2207" t="s">
        <v>5701</v>
      </c>
      <c r="H2207" s="9">
        <v>78175.48</v>
      </c>
      <c r="J2207" t="s">
        <v>42</v>
      </c>
      <c r="K2207" t="s">
        <v>29</v>
      </c>
      <c r="L2207" t="s">
        <v>54</v>
      </c>
      <c r="M2207" t="s">
        <v>29</v>
      </c>
      <c r="N2207" t="s">
        <v>30</v>
      </c>
      <c r="O2207" t="s">
        <v>30</v>
      </c>
      <c r="P2207" t="s">
        <v>30</v>
      </c>
      <c r="Q2207" t="s">
        <v>29</v>
      </c>
      <c r="R2207" t="s">
        <v>30</v>
      </c>
      <c r="S2207" t="s">
        <v>30</v>
      </c>
      <c r="T2207" t="s">
        <v>30</v>
      </c>
      <c r="U2207" t="s">
        <v>30</v>
      </c>
      <c r="V2207" t="s">
        <v>30</v>
      </c>
      <c r="W2207" t="s">
        <v>31</v>
      </c>
      <c r="X2207" t="s">
        <v>30</v>
      </c>
      <c r="Y2207" t="s">
        <v>30</v>
      </c>
      <c r="Z2207" t="s">
        <v>29</v>
      </c>
      <c r="AA2207" t="s">
        <v>29</v>
      </c>
      <c r="AB2207" t="s">
        <v>43</v>
      </c>
    </row>
    <row r="2208" spans="1:28" outlineLevel="1" x14ac:dyDescent="0.45">
      <c r="A2208">
        <v>5221699001</v>
      </c>
      <c r="B2208" s="1">
        <v>44337</v>
      </c>
      <c r="C2208" t="s">
        <v>2178</v>
      </c>
      <c r="D2208" t="s">
        <v>2179</v>
      </c>
      <c r="E2208" t="s">
        <v>346</v>
      </c>
      <c r="F2208" t="s">
        <v>5651</v>
      </c>
      <c r="G2208" t="s">
        <v>5701</v>
      </c>
      <c r="H2208" s="9">
        <v>63046</v>
      </c>
      <c r="J2208" t="s">
        <v>42</v>
      </c>
      <c r="K2208" t="s">
        <v>29</v>
      </c>
      <c r="L2208" t="s">
        <v>54</v>
      </c>
      <c r="M2208" t="s">
        <v>29</v>
      </c>
      <c r="N2208" t="s">
        <v>30</v>
      </c>
      <c r="O2208" t="s">
        <v>29</v>
      </c>
      <c r="P2208" t="s">
        <v>30</v>
      </c>
      <c r="Q2208" t="s">
        <v>30</v>
      </c>
      <c r="R2208" t="s">
        <v>30</v>
      </c>
      <c r="S2208" t="s">
        <v>30</v>
      </c>
      <c r="T2208" t="s">
        <v>30</v>
      </c>
      <c r="U2208" t="s">
        <v>30</v>
      </c>
      <c r="V2208" t="s">
        <v>30</v>
      </c>
      <c r="W2208" t="s">
        <v>60</v>
      </c>
      <c r="X2208" t="s">
        <v>30</v>
      </c>
      <c r="Y2208" t="s">
        <v>30</v>
      </c>
      <c r="Z2208" t="s">
        <v>29</v>
      </c>
      <c r="AA2208" t="s">
        <v>29</v>
      </c>
      <c r="AB2208" t="s">
        <v>32</v>
      </c>
    </row>
    <row r="2209" spans="1:28" outlineLevel="1" x14ac:dyDescent="0.45">
      <c r="A2209">
        <v>9919119002</v>
      </c>
      <c r="B2209" s="1">
        <v>44351</v>
      </c>
      <c r="C2209" t="s">
        <v>5430</v>
      </c>
      <c r="D2209" t="s">
        <v>5431</v>
      </c>
      <c r="E2209" t="s">
        <v>346</v>
      </c>
      <c r="F2209" t="s">
        <v>5651</v>
      </c>
      <c r="G2209" t="s">
        <v>5701</v>
      </c>
      <c r="H2209" s="9">
        <v>20766</v>
      </c>
      <c r="J2209" t="s">
        <v>42</v>
      </c>
      <c r="K2209" t="s">
        <v>29</v>
      </c>
      <c r="L2209" t="s">
        <v>54</v>
      </c>
      <c r="M2209" t="s">
        <v>29</v>
      </c>
      <c r="N2209" t="s">
        <v>29</v>
      </c>
      <c r="O2209" t="s">
        <v>29</v>
      </c>
      <c r="P2209" t="s">
        <v>30</v>
      </c>
      <c r="Q2209" t="s">
        <v>30</v>
      </c>
      <c r="R2209" t="s">
        <v>30</v>
      </c>
      <c r="S2209" t="s">
        <v>30</v>
      </c>
      <c r="T2209" t="s">
        <v>30</v>
      </c>
      <c r="U2209" t="s">
        <v>29</v>
      </c>
      <c r="V2209" t="s">
        <v>30</v>
      </c>
      <c r="W2209" t="s">
        <v>33</v>
      </c>
      <c r="X2209" t="s">
        <v>30</v>
      </c>
      <c r="Y2209" t="s">
        <v>29</v>
      </c>
      <c r="Z2209" t="s">
        <v>29</v>
      </c>
      <c r="AA2209" t="s">
        <v>29</v>
      </c>
      <c r="AB2209" t="s">
        <v>32</v>
      </c>
    </row>
    <row r="2210" spans="1:28" outlineLevel="1" x14ac:dyDescent="0.45">
      <c r="A2210">
        <v>2739689010</v>
      </c>
      <c r="B2210" s="1">
        <v>44334</v>
      </c>
      <c r="C2210" t="s">
        <v>1508</v>
      </c>
      <c r="D2210" t="s">
        <v>1509</v>
      </c>
      <c r="E2210" t="s">
        <v>346</v>
      </c>
      <c r="F2210" t="s">
        <v>5651</v>
      </c>
      <c r="G2210" t="s">
        <v>5701</v>
      </c>
      <c r="H2210" s="9">
        <v>17980</v>
      </c>
      <c r="J2210" t="s">
        <v>42</v>
      </c>
      <c r="K2210" t="s">
        <v>29</v>
      </c>
      <c r="L2210" t="s">
        <v>54</v>
      </c>
      <c r="M2210" t="s">
        <v>29</v>
      </c>
      <c r="N2210" t="s">
        <v>30</v>
      </c>
      <c r="O2210" t="s">
        <v>30</v>
      </c>
      <c r="P2210" t="s">
        <v>30</v>
      </c>
      <c r="Q2210" t="s">
        <v>30</v>
      </c>
      <c r="R2210" t="s">
        <v>30</v>
      </c>
      <c r="S2210" t="s">
        <v>30</v>
      </c>
      <c r="T2210" t="s">
        <v>30</v>
      </c>
      <c r="U2210" t="s">
        <v>30</v>
      </c>
      <c r="V2210" t="s">
        <v>30</v>
      </c>
      <c r="W2210" t="s">
        <v>31</v>
      </c>
      <c r="X2210" t="s">
        <v>30</v>
      </c>
      <c r="Y2210" t="s">
        <v>29</v>
      </c>
      <c r="Z2210" t="s">
        <v>29</v>
      </c>
      <c r="AA2210" t="s">
        <v>30</v>
      </c>
      <c r="AB2210" t="s">
        <v>32</v>
      </c>
    </row>
    <row r="2211" spans="1:28" outlineLevel="1" x14ac:dyDescent="0.45">
      <c r="A2211">
        <v>1077069007</v>
      </c>
      <c r="B2211" s="1">
        <v>44328</v>
      </c>
      <c r="C2211" t="s">
        <v>284</v>
      </c>
      <c r="D2211">
        <v>151</v>
      </c>
      <c r="E2211" t="s">
        <v>365</v>
      </c>
      <c r="F2211" t="s">
        <v>5651</v>
      </c>
      <c r="G2211" t="s">
        <v>5684</v>
      </c>
      <c r="H2211" s="9">
        <v>89649</v>
      </c>
      <c r="J2211" t="s">
        <v>42</v>
      </c>
      <c r="K2211" t="s">
        <v>29</v>
      </c>
      <c r="L2211" t="s">
        <v>210</v>
      </c>
      <c r="M2211" t="s">
        <v>29</v>
      </c>
      <c r="N2211" t="s">
        <v>29</v>
      </c>
      <c r="O2211" t="s">
        <v>29</v>
      </c>
      <c r="P2211" t="s">
        <v>30</v>
      </c>
      <c r="Q2211" t="s">
        <v>29</v>
      </c>
      <c r="R2211" t="s">
        <v>30</v>
      </c>
      <c r="S2211" t="s">
        <v>30</v>
      </c>
      <c r="T2211" t="s">
        <v>30</v>
      </c>
      <c r="U2211" t="s">
        <v>29</v>
      </c>
      <c r="V2211" t="s">
        <v>30</v>
      </c>
      <c r="W2211" t="s">
        <v>31</v>
      </c>
      <c r="X2211" t="s">
        <v>30</v>
      </c>
      <c r="Y2211" t="s">
        <v>30</v>
      </c>
      <c r="Z2211" t="s">
        <v>29</v>
      </c>
      <c r="AA2211" t="s">
        <v>29</v>
      </c>
      <c r="AB2211" t="s">
        <v>32</v>
      </c>
    </row>
    <row r="2212" spans="1:28" outlineLevel="1" x14ac:dyDescent="0.45">
      <c r="A2212">
        <v>7901008904</v>
      </c>
      <c r="B2212" s="1">
        <v>44327</v>
      </c>
      <c r="C2212" t="s">
        <v>4005</v>
      </c>
      <c r="D2212" t="s">
        <v>4006</v>
      </c>
      <c r="E2212" t="s">
        <v>365</v>
      </c>
      <c r="F2212" t="s">
        <v>5651</v>
      </c>
      <c r="G2212" t="s">
        <v>5684</v>
      </c>
      <c r="H2212" s="9">
        <v>41016</v>
      </c>
      <c r="J2212" t="s">
        <v>42</v>
      </c>
      <c r="K2212" t="s">
        <v>29</v>
      </c>
      <c r="L2212" t="s">
        <v>210</v>
      </c>
      <c r="M2212" t="s">
        <v>30</v>
      </c>
      <c r="N2212" t="s">
        <v>30</v>
      </c>
      <c r="O2212" t="s">
        <v>30</v>
      </c>
      <c r="P2212" t="s">
        <v>30</v>
      </c>
      <c r="Q2212" t="s">
        <v>30</v>
      </c>
      <c r="R2212" t="s">
        <v>30</v>
      </c>
      <c r="S2212" t="s">
        <v>30</v>
      </c>
      <c r="T2212" t="s">
        <v>30</v>
      </c>
      <c r="U2212" t="s">
        <v>30</v>
      </c>
      <c r="V2212" t="s">
        <v>30</v>
      </c>
      <c r="W2212" t="s">
        <v>31</v>
      </c>
      <c r="X2212" t="s">
        <v>30</v>
      </c>
      <c r="Y2212" t="s">
        <v>30</v>
      </c>
      <c r="Z2212" t="s">
        <v>29</v>
      </c>
      <c r="AA2212" t="s">
        <v>29</v>
      </c>
      <c r="AB2212" t="s">
        <v>47</v>
      </c>
    </row>
    <row r="2213" spans="1:28" outlineLevel="1" x14ac:dyDescent="0.45">
      <c r="A2213">
        <v>1095059008</v>
      </c>
      <c r="B2213" s="1">
        <v>44329</v>
      </c>
      <c r="C2213" t="s">
        <v>386</v>
      </c>
      <c r="D2213" t="s">
        <v>387</v>
      </c>
      <c r="E2213" t="s">
        <v>365</v>
      </c>
      <c r="F2213" t="s">
        <v>5651</v>
      </c>
      <c r="G2213" t="s">
        <v>5684</v>
      </c>
      <c r="H2213" s="9">
        <v>17897</v>
      </c>
      <c r="J2213" t="s">
        <v>42</v>
      </c>
      <c r="K2213" t="s">
        <v>30</v>
      </c>
      <c r="L2213" t="s">
        <v>210</v>
      </c>
      <c r="M2213" t="s">
        <v>29</v>
      </c>
      <c r="N2213" t="s">
        <v>29</v>
      </c>
      <c r="O2213" t="s">
        <v>29</v>
      </c>
      <c r="P2213" t="s">
        <v>29</v>
      </c>
      <c r="Q2213" t="s">
        <v>29</v>
      </c>
      <c r="R2213" t="s">
        <v>30</v>
      </c>
      <c r="S2213" t="s">
        <v>30</v>
      </c>
      <c r="T2213" t="s">
        <v>30</v>
      </c>
      <c r="U2213" t="s">
        <v>29</v>
      </c>
      <c r="V2213" t="s">
        <v>30</v>
      </c>
      <c r="W2213" t="s">
        <v>31</v>
      </c>
      <c r="X2213" t="s">
        <v>30</v>
      </c>
      <c r="Y2213" t="s">
        <v>29</v>
      </c>
      <c r="Z2213" t="s">
        <v>30</v>
      </c>
      <c r="AA2213" t="s">
        <v>29</v>
      </c>
      <c r="AB2213" t="s">
        <v>388</v>
      </c>
    </row>
    <row r="2214" spans="1:28" outlineLevel="1" x14ac:dyDescent="0.45">
      <c r="A2214">
        <v>8043149000</v>
      </c>
      <c r="B2214" s="1">
        <v>44342</v>
      </c>
      <c r="C2214" t="s">
        <v>4222</v>
      </c>
      <c r="D2214" t="s">
        <v>4223</v>
      </c>
      <c r="E2214" t="s">
        <v>365</v>
      </c>
      <c r="F2214" t="s">
        <v>5651</v>
      </c>
      <c r="G2214" t="s">
        <v>5684</v>
      </c>
      <c r="H2214" s="9">
        <v>12587</v>
      </c>
      <c r="J2214" t="s">
        <v>42</v>
      </c>
      <c r="K2214" t="s">
        <v>30</v>
      </c>
      <c r="L2214" t="s">
        <v>210</v>
      </c>
      <c r="M2214" t="s">
        <v>29</v>
      </c>
      <c r="N2214" t="s">
        <v>30</v>
      </c>
      <c r="O2214" t="s">
        <v>29</v>
      </c>
      <c r="P2214" t="s">
        <v>30</v>
      </c>
      <c r="Q2214" t="s">
        <v>30</v>
      </c>
      <c r="R2214" t="s">
        <v>30</v>
      </c>
      <c r="S2214" t="s">
        <v>30</v>
      </c>
      <c r="T2214" t="s">
        <v>30</v>
      </c>
      <c r="U2214" t="s">
        <v>30</v>
      </c>
      <c r="V2214" t="s">
        <v>30</v>
      </c>
      <c r="W2214" t="s">
        <v>60</v>
      </c>
      <c r="X2214" t="s">
        <v>30</v>
      </c>
      <c r="Y2214" t="s">
        <v>30</v>
      </c>
      <c r="Z2214" t="s">
        <v>29</v>
      </c>
      <c r="AA2214" t="s">
        <v>29</v>
      </c>
      <c r="AB2214" t="s">
        <v>32</v>
      </c>
    </row>
    <row r="2215" spans="1:28" outlineLevel="1" x14ac:dyDescent="0.45">
      <c r="A2215">
        <v>7533438910</v>
      </c>
      <c r="B2215" s="1">
        <v>44323</v>
      </c>
      <c r="C2215" t="s">
        <v>2816</v>
      </c>
      <c r="D2215" t="s">
        <v>2817</v>
      </c>
      <c r="E2215" t="s">
        <v>921</v>
      </c>
      <c r="F2215" t="s">
        <v>5651</v>
      </c>
      <c r="G2215" t="s">
        <v>5962</v>
      </c>
      <c r="H2215" s="9">
        <v>1723</v>
      </c>
      <c r="J2215" t="s">
        <v>42</v>
      </c>
      <c r="K2215" t="s">
        <v>30</v>
      </c>
      <c r="L2215" t="s">
        <v>471</v>
      </c>
      <c r="M2215" t="s">
        <v>29</v>
      </c>
      <c r="N2215" t="s">
        <v>30</v>
      </c>
      <c r="O2215" t="s">
        <v>29</v>
      </c>
      <c r="P2215" t="s">
        <v>29</v>
      </c>
      <c r="Q2215" t="s">
        <v>29</v>
      </c>
      <c r="R2215" t="s">
        <v>30</v>
      </c>
      <c r="S2215" t="s">
        <v>29</v>
      </c>
      <c r="T2215" t="s">
        <v>30</v>
      </c>
      <c r="U2215" t="s">
        <v>30</v>
      </c>
      <c r="V2215" t="s">
        <v>30</v>
      </c>
      <c r="W2215" t="s">
        <v>60</v>
      </c>
      <c r="X2215" t="s">
        <v>30</v>
      </c>
      <c r="Y2215" t="s">
        <v>30</v>
      </c>
      <c r="Z2215" t="s">
        <v>29</v>
      </c>
      <c r="AA2215" t="s">
        <v>30</v>
      </c>
      <c r="AB2215" t="s">
        <v>45</v>
      </c>
    </row>
    <row r="2216" spans="1:28" outlineLevel="1" x14ac:dyDescent="0.45">
      <c r="A2216">
        <v>2739649009</v>
      </c>
      <c r="B2216" s="1">
        <v>44334</v>
      </c>
      <c r="C2216" t="s">
        <v>1505</v>
      </c>
      <c r="D2216" t="s">
        <v>1506</v>
      </c>
      <c r="E2216" t="s">
        <v>1507</v>
      </c>
      <c r="F2216" t="s">
        <v>5651</v>
      </c>
      <c r="G2216" t="s">
        <v>5877</v>
      </c>
      <c r="H2216" s="9">
        <v>177843.5</v>
      </c>
      <c r="J2216" t="s">
        <v>42</v>
      </c>
      <c r="K2216" t="s">
        <v>30</v>
      </c>
      <c r="L2216" t="s">
        <v>210</v>
      </c>
      <c r="M2216" t="s">
        <v>29</v>
      </c>
      <c r="N2216" t="s">
        <v>29</v>
      </c>
      <c r="O2216" t="s">
        <v>29</v>
      </c>
      <c r="P2216" t="s">
        <v>30</v>
      </c>
      <c r="Q2216" t="s">
        <v>29</v>
      </c>
      <c r="R2216" t="s">
        <v>30</v>
      </c>
      <c r="S2216" t="s">
        <v>30</v>
      </c>
      <c r="T2216" t="s">
        <v>30</v>
      </c>
      <c r="U2216" t="s">
        <v>30</v>
      </c>
      <c r="V2216" t="s">
        <v>30</v>
      </c>
      <c r="W2216" t="s">
        <v>31</v>
      </c>
      <c r="X2216" t="s">
        <v>30</v>
      </c>
      <c r="Y2216" t="s">
        <v>29</v>
      </c>
      <c r="Z2216" t="s">
        <v>29</v>
      </c>
      <c r="AA2216" t="s">
        <v>30</v>
      </c>
      <c r="AB2216" t="s">
        <v>32</v>
      </c>
    </row>
    <row r="2217" spans="1:28" outlineLevel="1" x14ac:dyDescent="0.45">
      <c r="A2217">
        <v>7230139009</v>
      </c>
      <c r="B2217" s="1">
        <v>44339</v>
      </c>
      <c r="C2217" t="s">
        <v>2486</v>
      </c>
      <c r="D2217" t="s">
        <v>2487</v>
      </c>
      <c r="E2217" t="s">
        <v>1507</v>
      </c>
      <c r="F2217" t="s">
        <v>5651</v>
      </c>
      <c r="G2217" t="s">
        <v>5877</v>
      </c>
      <c r="H2217" s="9">
        <v>74856.86</v>
      </c>
      <c r="J2217" t="s">
        <v>42</v>
      </c>
      <c r="K2217" t="s">
        <v>30</v>
      </c>
      <c r="L2217" t="s">
        <v>210</v>
      </c>
      <c r="M2217" t="s">
        <v>29</v>
      </c>
      <c r="N2217" t="s">
        <v>29</v>
      </c>
      <c r="O2217" t="s">
        <v>29</v>
      </c>
      <c r="P2217" t="s">
        <v>30</v>
      </c>
      <c r="Q2217" t="s">
        <v>29</v>
      </c>
      <c r="R2217" t="s">
        <v>29</v>
      </c>
      <c r="S2217" t="s">
        <v>30</v>
      </c>
      <c r="T2217" t="s">
        <v>30</v>
      </c>
      <c r="U2217" t="s">
        <v>30</v>
      </c>
      <c r="V2217" t="s">
        <v>30</v>
      </c>
      <c r="W2217" t="s">
        <v>40</v>
      </c>
      <c r="X2217" t="s">
        <v>30</v>
      </c>
      <c r="Y2217" t="s">
        <v>29</v>
      </c>
      <c r="Z2217" t="s">
        <v>29</v>
      </c>
      <c r="AA2217" t="s">
        <v>30</v>
      </c>
      <c r="AB2217" t="s">
        <v>32</v>
      </c>
    </row>
    <row r="2218" spans="1:28" outlineLevel="1" x14ac:dyDescent="0.45">
      <c r="A2218">
        <v>7645938901</v>
      </c>
      <c r="B2218" s="1">
        <v>44323</v>
      </c>
      <c r="C2218" t="s">
        <v>3667</v>
      </c>
      <c r="D2218" t="s">
        <v>3668</v>
      </c>
      <c r="E2218" t="s">
        <v>1507</v>
      </c>
      <c r="F2218" t="s">
        <v>5651</v>
      </c>
      <c r="G2218" t="s">
        <v>5877</v>
      </c>
      <c r="H2218" s="9">
        <v>35625.050000000003</v>
      </c>
      <c r="J2218" t="s">
        <v>42</v>
      </c>
      <c r="K2218" t="s">
        <v>29</v>
      </c>
      <c r="L2218" t="s">
        <v>210</v>
      </c>
      <c r="M2218" t="s">
        <v>30</v>
      </c>
      <c r="N2218" t="s">
        <v>30</v>
      </c>
      <c r="O2218" t="s">
        <v>29</v>
      </c>
      <c r="P2218" t="s">
        <v>30</v>
      </c>
      <c r="Q2218" t="s">
        <v>30</v>
      </c>
      <c r="R2218" t="s">
        <v>30</v>
      </c>
      <c r="S2218" t="s">
        <v>29</v>
      </c>
      <c r="T2218" t="s">
        <v>30</v>
      </c>
      <c r="U2218" t="s">
        <v>30</v>
      </c>
      <c r="V2218" t="s">
        <v>30</v>
      </c>
      <c r="W2218" t="s">
        <v>31</v>
      </c>
      <c r="X2218" t="s">
        <v>30</v>
      </c>
      <c r="Y2218" t="s">
        <v>30</v>
      </c>
      <c r="Z2218" t="s">
        <v>29</v>
      </c>
      <c r="AA2218" t="s">
        <v>29</v>
      </c>
      <c r="AB2218" t="s">
        <v>192</v>
      </c>
    </row>
    <row r="2219" spans="1:28" outlineLevel="1" x14ac:dyDescent="0.45">
      <c r="A2219">
        <v>8928939009</v>
      </c>
      <c r="B2219" s="1">
        <v>44345</v>
      </c>
      <c r="C2219" t="s">
        <v>4893</v>
      </c>
      <c r="D2219" t="s">
        <v>4894</v>
      </c>
      <c r="E2219" t="s">
        <v>1507</v>
      </c>
      <c r="F2219" t="s">
        <v>5651</v>
      </c>
      <c r="G2219" t="s">
        <v>5877</v>
      </c>
      <c r="H2219" s="9">
        <v>25924.82</v>
      </c>
      <c r="J2219" t="s">
        <v>42</v>
      </c>
      <c r="K2219" t="s">
        <v>30</v>
      </c>
      <c r="L2219" t="s">
        <v>210</v>
      </c>
      <c r="M2219" t="s">
        <v>30</v>
      </c>
      <c r="N2219" t="s">
        <v>30</v>
      </c>
      <c r="O2219" t="s">
        <v>29</v>
      </c>
      <c r="P2219" t="s">
        <v>29</v>
      </c>
      <c r="Q2219" t="s">
        <v>30</v>
      </c>
      <c r="R2219" t="s">
        <v>30</v>
      </c>
      <c r="S2219" t="s">
        <v>30</v>
      </c>
      <c r="T2219" t="s">
        <v>30</v>
      </c>
      <c r="U2219" t="s">
        <v>30</v>
      </c>
      <c r="V2219" t="s">
        <v>30</v>
      </c>
      <c r="W2219" t="s">
        <v>33</v>
      </c>
      <c r="X2219" t="s">
        <v>30</v>
      </c>
      <c r="Y2219" t="s">
        <v>29</v>
      </c>
      <c r="Z2219" t="s">
        <v>29</v>
      </c>
      <c r="AA2219" t="s">
        <v>29</v>
      </c>
      <c r="AB2219" t="s">
        <v>32</v>
      </c>
    </row>
    <row r="2220" spans="1:28" outlineLevel="1" x14ac:dyDescent="0.45">
      <c r="A2220">
        <v>8028829005</v>
      </c>
      <c r="B2220" s="1">
        <v>44342</v>
      </c>
      <c r="C2220" t="s">
        <v>4144</v>
      </c>
      <c r="D2220" t="s">
        <v>3668</v>
      </c>
      <c r="E2220" t="s">
        <v>1507</v>
      </c>
      <c r="F2220" t="s">
        <v>5651</v>
      </c>
      <c r="G2220" t="s">
        <v>5877</v>
      </c>
      <c r="H2220" s="9">
        <v>23294</v>
      </c>
      <c r="J2220" t="s">
        <v>42</v>
      </c>
      <c r="K2220" t="s">
        <v>30</v>
      </c>
      <c r="L2220" t="s">
        <v>210</v>
      </c>
      <c r="M2220" t="s">
        <v>29</v>
      </c>
      <c r="N2220" t="s">
        <v>29</v>
      </c>
      <c r="O2220" t="s">
        <v>29</v>
      </c>
      <c r="P2220" t="s">
        <v>30</v>
      </c>
      <c r="Q2220" t="s">
        <v>30</v>
      </c>
      <c r="R2220" t="s">
        <v>30</v>
      </c>
      <c r="S2220" t="s">
        <v>30</v>
      </c>
      <c r="T2220" t="s">
        <v>30</v>
      </c>
      <c r="U2220" t="s">
        <v>30</v>
      </c>
      <c r="V2220" t="s">
        <v>30</v>
      </c>
      <c r="W2220" t="s">
        <v>31</v>
      </c>
      <c r="X2220" t="s">
        <v>30</v>
      </c>
      <c r="Y2220" t="s">
        <v>30</v>
      </c>
      <c r="Z2220" t="s">
        <v>29</v>
      </c>
      <c r="AA2220" t="s">
        <v>29</v>
      </c>
      <c r="AB2220" t="s">
        <v>129</v>
      </c>
    </row>
    <row r="2221" spans="1:28" outlineLevel="1" x14ac:dyDescent="0.45">
      <c r="A2221">
        <v>7525408901</v>
      </c>
      <c r="B2221" s="1">
        <v>44323</v>
      </c>
      <c r="C2221" t="s">
        <v>2713</v>
      </c>
      <c r="D2221" t="s">
        <v>2714</v>
      </c>
      <c r="E2221" t="s">
        <v>1507</v>
      </c>
      <c r="F2221" t="s">
        <v>5651</v>
      </c>
      <c r="G2221" t="s">
        <v>5877</v>
      </c>
      <c r="H2221" s="9">
        <v>6578.97</v>
      </c>
      <c r="J2221" t="s">
        <v>42</v>
      </c>
      <c r="K2221" t="s">
        <v>29</v>
      </c>
      <c r="L2221" t="s">
        <v>210</v>
      </c>
      <c r="M2221" t="s">
        <v>29</v>
      </c>
      <c r="N2221" t="s">
        <v>30</v>
      </c>
      <c r="O2221" t="s">
        <v>30</v>
      </c>
      <c r="P2221" t="s">
        <v>30</v>
      </c>
      <c r="Q2221" t="s">
        <v>30</v>
      </c>
      <c r="R2221" t="s">
        <v>30</v>
      </c>
      <c r="S2221" t="s">
        <v>30</v>
      </c>
      <c r="T2221" t="s">
        <v>30</v>
      </c>
      <c r="U2221" t="s">
        <v>30</v>
      </c>
      <c r="V2221" t="s">
        <v>30</v>
      </c>
      <c r="W2221" t="s">
        <v>49</v>
      </c>
      <c r="X2221" t="s">
        <v>30</v>
      </c>
      <c r="Y2221" t="s">
        <v>29</v>
      </c>
      <c r="Z2221" t="s">
        <v>29</v>
      </c>
      <c r="AA2221" t="s">
        <v>30</v>
      </c>
      <c r="AB2221" t="s">
        <v>32</v>
      </c>
    </row>
    <row r="2222" spans="1:28" outlineLevel="1" x14ac:dyDescent="0.45">
      <c r="A2222">
        <v>2749809002</v>
      </c>
      <c r="B2222" s="1">
        <v>44334</v>
      </c>
      <c r="C2222" t="s">
        <v>1561</v>
      </c>
      <c r="D2222" t="s">
        <v>1562</v>
      </c>
      <c r="E2222" t="s">
        <v>1181</v>
      </c>
      <c r="F2222" t="s">
        <v>5651</v>
      </c>
      <c r="G2222" t="s">
        <v>5881</v>
      </c>
      <c r="H2222" s="9">
        <v>464725</v>
      </c>
      <c r="J2222" t="s">
        <v>42</v>
      </c>
      <c r="K2222" t="s">
        <v>29</v>
      </c>
      <c r="L2222" t="s">
        <v>275</v>
      </c>
      <c r="M2222" t="s">
        <v>29</v>
      </c>
      <c r="N2222" t="s">
        <v>30</v>
      </c>
      <c r="O2222" t="s">
        <v>30</v>
      </c>
      <c r="P2222" t="s">
        <v>30</v>
      </c>
      <c r="Q2222" t="s">
        <v>30</v>
      </c>
      <c r="R2222" t="s">
        <v>30</v>
      </c>
      <c r="S2222" t="s">
        <v>30</v>
      </c>
      <c r="T2222" t="s">
        <v>30</v>
      </c>
      <c r="U2222" t="s">
        <v>30</v>
      </c>
      <c r="V2222" t="s">
        <v>30</v>
      </c>
      <c r="W2222" t="s">
        <v>40</v>
      </c>
      <c r="X2222" t="s">
        <v>29</v>
      </c>
      <c r="Y2222" t="s">
        <v>29</v>
      </c>
      <c r="Z2222" t="s">
        <v>30</v>
      </c>
      <c r="AA2222" t="s">
        <v>29</v>
      </c>
      <c r="AB2222" t="s">
        <v>267</v>
      </c>
    </row>
    <row r="2223" spans="1:28" outlineLevel="1" x14ac:dyDescent="0.45">
      <c r="A2223">
        <v>7504619009</v>
      </c>
      <c r="B2223" s="1">
        <v>44341</v>
      </c>
      <c r="C2223" t="s">
        <v>2560</v>
      </c>
      <c r="D2223" t="s">
        <v>2561</v>
      </c>
      <c r="E2223" t="s">
        <v>1181</v>
      </c>
      <c r="F2223" t="s">
        <v>5651</v>
      </c>
      <c r="G2223" t="s">
        <v>5881</v>
      </c>
      <c r="H2223" s="9">
        <v>184188.79999999999</v>
      </c>
      <c r="J2223" t="s">
        <v>42</v>
      </c>
      <c r="K2223" t="s">
        <v>30</v>
      </c>
      <c r="L2223" t="s">
        <v>275</v>
      </c>
      <c r="M2223" t="s">
        <v>29</v>
      </c>
      <c r="N2223" t="s">
        <v>29</v>
      </c>
      <c r="O2223" t="s">
        <v>29</v>
      </c>
      <c r="P2223" t="s">
        <v>29</v>
      </c>
      <c r="Q2223" t="s">
        <v>29</v>
      </c>
      <c r="R2223" t="s">
        <v>30</v>
      </c>
      <c r="S2223" t="s">
        <v>30</v>
      </c>
      <c r="T2223" t="s">
        <v>30</v>
      </c>
      <c r="U2223" t="s">
        <v>29</v>
      </c>
      <c r="V2223" t="s">
        <v>29</v>
      </c>
      <c r="W2223" t="s">
        <v>31</v>
      </c>
      <c r="X2223" t="s">
        <v>29</v>
      </c>
      <c r="Y2223" t="s">
        <v>29</v>
      </c>
      <c r="Z2223" t="s">
        <v>30</v>
      </c>
      <c r="AA2223" t="s">
        <v>29</v>
      </c>
      <c r="AB2223" t="s">
        <v>32</v>
      </c>
    </row>
    <row r="2224" spans="1:28" outlineLevel="1" x14ac:dyDescent="0.45">
      <c r="A2224">
        <v>7892838903</v>
      </c>
      <c r="B2224" s="1">
        <v>44327</v>
      </c>
      <c r="C2224" t="s">
        <v>3965</v>
      </c>
      <c r="D2224" t="s">
        <v>3966</v>
      </c>
      <c r="E2224" t="s">
        <v>1181</v>
      </c>
      <c r="F2224" t="s">
        <v>5651</v>
      </c>
      <c r="G2224" t="s">
        <v>5881</v>
      </c>
      <c r="H2224" s="9">
        <v>108037.07</v>
      </c>
      <c r="J2224" t="s">
        <v>42</v>
      </c>
      <c r="K2224" t="s">
        <v>30</v>
      </c>
      <c r="L2224" t="s">
        <v>275</v>
      </c>
      <c r="M2224" t="s">
        <v>29</v>
      </c>
      <c r="N2224" t="s">
        <v>29</v>
      </c>
      <c r="O2224" t="s">
        <v>29</v>
      </c>
      <c r="P2224" t="s">
        <v>30</v>
      </c>
      <c r="Q2224" t="s">
        <v>30</v>
      </c>
      <c r="R2224" t="s">
        <v>30</v>
      </c>
      <c r="S2224" t="s">
        <v>30</v>
      </c>
      <c r="T2224" t="s">
        <v>29</v>
      </c>
      <c r="U2224" t="s">
        <v>30</v>
      </c>
      <c r="V2224" t="s">
        <v>29</v>
      </c>
      <c r="W2224" t="s">
        <v>31</v>
      </c>
      <c r="X2224" t="s">
        <v>29</v>
      </c>
      <c r="Y2224" t="s">
        <v>30</v>
      </c>
      <c r="Z2224" t="s">
        <v>30</v>
      </c>
      <c r="AA2224" t="s">
        <v>29</v>
      </c>
      <c r="AB2224" t="s">
        <v>39</v>
      </c>
    </row>
    <row r="2225" spans="1:28" outlineLevel="1" x14ac:dyDescent="0.45">
      <c r="A2225">
        <v>7615648907</v>
      </c>
      <c r="B2225" s="1">
        <v>44323</v>
      </c>
      <c r="C2225" t="s">
        <v>3497</v>
      </c>
      <c r="D2225" t="s">
        <v>3498</v>
      </c>
      <c r="E2225" t="s">
        <v>1181</v>
      </c>
      <c r="F2225" t="s">
        <v>5651</v>
      </c>
      <c r="G2225" t="s">
        <v>5881</v>
      </c>
      <c r="H2225" s="9">
        <v>19936.11</v>
      </c>
      <c r="J2225" t="s">
        <v>42</v>
      </c>
      <c r="K2225" t="s">
        <v>30</v>
      </c>
      <c r="L2225" t="s">
        <v>275</v>
      </c>
      <c r="M2225" t="s">
        <v>29</v>
      </c>
      <c r="N2225" t="s">
        <v>30</v>
      </c>
      <c r="O2225" t="s">
        <v>29</v>
      </c>
      <c r="P2225" t="s">
        <v>30</v>
      </c>
      <c r="Q2225" t="s">
        <v>30</v>
      </c>
      <c r="R2225" t="s">
        <v>30</v>
      </c>
      <c r="S2225" t="s">
        <v>30</v>
      </c>
      <c r="T2225" t="s">
        <v>30</v>
      </c>
      <c r="U2225" t="s">
        <v>30</v>
      </c>
      <c r="V2225" t="s">
        <v>30</v>
      </c>
      <c r="W2225" t="s">
        <v>40</v>
      </c>
      <c r="X2225" t="s">
        <v>29</v>
      </c>
      <c r="Y2225" t="s">
        <v>30</v>
      </c>
      <c r="Z2225" t="s">
        <v>29</v>
      </c>
      <c r="AA2225" t="s">
        <v>29</v>
      </c>
      <c r="AB2225" t="s">
        <v>32</v>
      </c>
    </row>
    <row r="2226" spans="1:28" outlineLevel="1" x14ac:dyDescent="0.45">
      <c r="A2226">
        <v>9933499007</v>
      </c>
      <c r="B2226" s="1">
        <v>44351</v>
      </c>
      <c r="C2226" t="s">
        <v>5525</v>
      </c>
      <c r="D2226" t="s">
        <v>5526</v>
      </c>
      <c r="E2226" t="s">
        <v>5527</v>
      </c>
      <c r="F2226" t="s">
        <v>5651</v>
      </c>
      <c r="G2226" t="s">
        <v>5979</v>
      </c>
      <c r="H2226" s="9">
        <v>251541</v>
      </c>
      <c r="I2226" t="s">
        <v>170</v>
      </c>
      <c r="J2226" t="s">
        <v>42</v>
      </c>
      <c r="K2226" t="s">
        <v>30</v>
      </c>
      <c r="L2226" t="s">
        <v>127</v>
      </c>
      <c r="M2226" t="s">
        <v>29</v>
      </c>
      <c r="N2226" t="s">
        <v>29</v>
      </c>
      <c r="O2226" t="s">
        <v>29</v>
      </c>
      <c r="P2226" t="s">
        <v>30</v>
      </c>
      <c r="Q2226" t="s">
        <v>29</v>
      </c>
      <c r="R2226" t="s">
        <v>30</v>
      </c>
      <c r="S2226" t="s">
        <v>30</v>
      </c>
      <c r="T2226" t="s">
        <v>30</v>
      </c>
      <c r="U2226" t="s">
        <v>29</v>
      </c>
      <c r="V2226" t="s">
        <v>30</v>
      </c>
      <c r="W2226" t="s">
        <v>40</v>
      </c>
      <c r="X2226" t="s">
        <v>29</v>
      </c>
      <c r="Y2226" t="s">
        <v>29</v>
      </c>
      <c r="Z2226" t="s">
        <v>29</v>
      </c>
      <c r="AA2226" t="s">
        <v>29</v>
      </c>
      <c r="AB2226" t="s">
        <v>32</v>
      </c>
    </row>
    <row r="2227" spans="1:28" outlineLevel="1" x14ac:dyDescent="0.45">
      <c r="A2227">
        <v>7566619004</v>
      </c>
      <c r="B2227" s="1">
        <v>44341</v>
      </c>
      <c r="C2227" t="s">
        <v>3192</v>
      </c>
      <c r="D2227" t="s">
        <v>3193</v>
      </c>
      <c r="E2227" t="s">
        <v>5527</v>
      </c>
      <c r="F2227" t="s">
        <v>5651</v>
      </c>
      <c r="G2227" t="s">
        <v>5979</v>
      </c>
      <c r="H2227" s="9">
        <v>172471</v>
      </c>
      <c r="J2227" t="s">
        <v>42</v>
      </c>
      <c r="K2227" t="s">
        <v>29</v>
      </c>
      <c r="L2227" t="s">
        <v>127</v>
      </c>
      <c r="M2227" t="s">
        <v>29</v>
      </c>
      <c r="N2227" t="s">
        <v>30</v>
      </c>
      <c r="O2227" t="s">
        <v>30</v>
      </c>
      <c r="P2227" t="s">
        <v>30</v>
      </c>
      <c r="Q2227" t="s">
        <v>30</v>
      </c>
      <c r="R2227" t="s">
        <v>30</v>
      </c>
      <c r="S2227" t="s">
        <v>30</v>
      </c>
      <c r="T2227" t="s">
        <v>30</v>
      </c>
      <c r="U2227" t="s">
        <v>30</v>
      </c>
      <c r="V2227" t="s">
        <v>30</v>
      </c>
      <c r="W2227" t="s">
        <v>31</v>
      </c>
      <c r="X2227" t="s">
        <v>29</v>
      </c>
      <c r="Y2227" t="s">
        <v>30</v>
      </c>
      <c r="Z2227" t="s">
        <v>29</v>
      </c>
      <c r="AA2227" t="s">
        <v>29</v>
      </c>
      <c r="AB2227" t="s">
        <v>32</v>
      </c>
    </row>
    <row r="2228" spans="1:28" outlineLevel="1" x14ac:dyDescent="0.45">
      <c r="A2228">
        <v>8826929005</v>
      </c>
      <c r="B2228" s="1">
        <v>44345</v>
      </c>
      <c r="C2228" t="s">
        <v>4373</v>
      </c>
      <c r="D2228" t="s">
        <v>4374</v>
      </c>
      <c r="E2228" t="s">
        <v>6032</v>
      </c>
      <c r="F2228" t="s">
        <v>5651</v>
      </c>
      <c r="G2228" t="s">
        <v>6033</v>
      </c>
      <c r="H2228" s="9">
        <v>183718</v>
      </c>
      <c r="J2228" t="s">
        <v>42</v>
      </c>
      <c r="K2228" t="s">
        <v>30</v>
      </c>
      <c r="L2228" t="s">
        <v>54</v>
      </c>
      <c r="M2228" t="s">
        <v>29</v>
      </c>
      <c r="N2228" t="s">
        <v>29</v>
      </c>
      <c r="O2228" t="s">
        <v>29</v>
      </c>
      <c r="P2228" t="s">
        <v>30</v>
      </c>
      <c r="Q2228" t="s">
        <v>30</v>
      </c>
      <c r="R2228" t="s">
        <v>30</v>
      </c>
      <c r="S2228" t="s">
        <v>30</v>
      </c>
      <c r="T2228" t="s">
        <v>30</v>
      </c>
      <c r="U2228" t="s">
        <v>30</v>
      </c>
      <c r="V2228" t="s">
        <v>30</v>
      </c>
      <c r="W2228" t="s">
        <v>40</v>
      </c>
      <c r="X2228" t="s">
        <v>30</v>
      </c>
      <c r="Y2228" t="s">
        <v>29</v>
      </c>
      <c r="Z2228" t="s">
        <v>29</v>
      </c>
      <c r="AA2228" t="s">
        <v>29</v>
      </c>
      <c r="AB2228" t="s">
        <v>32</v>
      </c>
    </row>
    <row r="2229" spans="1:28" outlineLevel="1" x14ac:dyDescent="0.45">
      <c r="A2229">
        <v>8871469008</v>
      </c>
      <c r="B2229" s="1">
        <v>44345</v>
      </c>
      <c r="C2229" t="s">
        <v>4641</v>
      </c>
      <c r="D2229" t="s">
        <v>4642</v>
      </c>
      <c r="E2229" t="s">
        <v>6032</v>
      </c>
      <c r="F2229" t="s">
        <v>5651</v>
      </c>
      <c r="G2229" t="s">
        <v>6033</v>
      </c>
      <c r="H2229" s="9">
        <v>84875</v>
      </c>
      <c r="J2229" t="s">
        <v>42</v>
      </c>
      <c r="K2229" t="s">
        <v>30</v>
      </c>
      <c r="L2229" t="s">
        <v>54</v>
      </c>
      <c r="M2229" t="s">
        <v>29</v>
      </c>
      <c r="N2229" t="s">
        <v>29</v>
      </c>
      <c r="O2229" t="s">
        <v>29</v>
      </c>
      <c r="P2229" t="s">
        <v>29</v>
      </c>
      <c r="Q2229" t="s">
        <v>30</v>
      </c>
      <c r="R2229" t="s">
        <v>30</v>
      </c>
      <c r="S2229" t="s">
        <v>30</v>
      </c>
      <c r="T2229" t="s">
        <v>30</v>
      </c>
      <c r="U2229" t="s">
        <v>30</v>
      </c>
      <c r="V2229" t="s">
        <v>30</v>
      </c>
      <c r="W2229" t="s">
        <v>33</v>
      </c>
      <c r="X2229" t="s">
        <v>30</v>
      </c>
      <c r="Y2229" t="s">
        <v>29</v>
      </c>
      <c r="Z2229" t="s">
        <v>29</v>
      </c>
      <c r="AA2229" t="s">
        <v>29</v>
      </c>
      <c r="AB2229" t="s">
        <v>32</v>
      </c>
    </row>
    <row r="2230" spans="1:28" outlineLevel="1" x14ac:dyDescent="0.45">
      <c r="A2230">
        <v>8862989009</v>
      </c>
      <c r="B2230" s="1">
        <v>44345</v>
      </c>
      <c r="C2230" t="s">
        <v>4577</v>
      </c>
      <c r="D2230" t="s">
        <v>4578</v>
      </c>
      <c r="E2230" t="s">
        <v>6032</v>
      </c>
      <c r="F2230" t="s">
        <v>5651</v>
      </c>
      <c r="G2230" t="s">
        <v>6033</v>
      </c>
      <c r="H2230" s="9">
        <v>50890.04</v>
      </c>
      <c r="J2230" t="s">
        <v>42</v>
      </c>
      <c r="K2230" t="s">
        <v>30</v>
      </c>
      <c r="L2230" t="s">
        <v>54</v>
      </c>
      <c r="M2230" t="s">
        <v>29</v>
      </c>
      <c r="N2230" t="s">
        <v>29</v>
      </c>
      <c r="O2230" t="s">
        <v>29</v>
      </c>
      <c r="P2230" t="s">
        <v>30</v>
      </c>
      <c r="Q2230" t="s">
        <v>30</v>
      </c>
      <c r="R2230" t="s">
        <v>30</v>
      </c>
      <c r="S2230" t="s">
        <v>30</v>
      </c>
      <c r="T2230" t="s">
        <v>30</v>
      </c>
      <c r="U2230" t="s">
        <v>30</v>
      </c>
      <c r="V2230" t="s">
        <v>30</v>
      </c>
      <c r="W2230" t="s">
        <v>40</v>
      </c>
      <c r="X2230" t="s">
        <v>30</v>
      </c>
      <c r="Y2230" t="s">
        <v>29</v>
      </c>
      <c r="Z2230" t="s">
        <v>29</v>
      </c>
      <c r="AA2230" t="s">
        <v>29</v>
      </c>
      <c r="AB2230" t="s">
        <v>32</v>
      </c>
    </row>
    <row r="2231" spans="1:28" outlineLevel="1" x14ac:dyDescent="0.45">
      <c r="A2231">
        <v>7640868905</v>
      </c>
      <c r="B2231" s="1">
        <v>44323</v>
      </c>
      <c r="C2231" t="s">
        <v>3637</v>
      </c>
      <c r="D2231" t="s">
        <v>3638</v>
      </c>
      <c r="E2231" t="s">
        <v>3639</v>
      </c>
      <c r="F2231" t="s">
        <v>5651</v>
      </c>
      <c r="G2231" t="s">
        <v>6000</v>
      </c>
      <c r="H2231" s="9">
        <v>36904</v>
      </c>
      <c r="J2231" t="s">
        <v>42</v>
      </c>
      <c r="K2231" t="s">
        <v>29</v>
      </c>
      <c r="L2231" t="s">
        <v>275</v>
      </c>
      <c r="M2231" t="s">
        <v>29</v>
      </c>
      <c r="N2231" t="s">
        <v>29</v>
      </c>
      <c r="O2231" t="s">
        <v>29</v>
      </c>
      <c r="P2231" t="s">
        <v>30</v>
      </c>
      <c r="Q2231" t="s">
        <v>30</v>
      </c>
      <c r="R2231" t="s">
        <v>30</v>
      </c>
      <c r="S2231" t="s">
        <v>30</v>
      </c>
      <c r="T2231" t="s">
        <v>30</v>
      </c>
      <c r="U2231" t="s">
        <v>30</v>
      </c>
      <c r="V2231" t="s">
        <v>30</v>
      </c>
      <c r="W2231" t="s">
        <v>31</v>
      </c>
      <c r="X2231" t="s">
        <v>29</v>
      </c>
      <c r="Y2231" t="s">
        <v>29</v>
      </c>
      <c r="Z2231" t="s">
        <v>29</v>
      </c>
      <c r="AA2231" t="s">
        <v>30</v>
      </c>
      <c r="AB2231" t="s">
        <v>32</v>
      </c>
    </row>
    <row r="2232" spans="1:28" outlineLevel="1" x14ac:dyDescent="0.45">
      <c r="A2232">
        <v>8874199005</v>
      </c>
      <c r="B2232" s="1">
        <v>44345</v>
      </c>
      <c r="C2232" t="s">
        <v>4664</v>
      </c>
      <c r="D2232" t="s">
        <v>4665</v>
      </c>
      <c r="E2232" t="s">
        <v>640</v>
      </c>
      <c r="F2232" t="s">
        <v>5651</v>
      </c>
      <c r="G2232" t="s">
        <v>5762</v>
      </c>
      <c r="H2232" s="9">
        <v>195006</v>
      </c>
      <c r="J2232" t="s">
        <v>42</v>
      </c>
      <c r="K2232" t="s">
        <v>30</v>
      </c>
      <c r="L2232" t="s">
        <v>150</v>
      </c>
      <c r="M2232" t="s">
        <v>30</v>
      </c>
      <c r="N2232" t="s">
        <v>30</v>
      </c>
      <c r="O2232" t="s">
        <v>30</v>
      </c>
      <c r="P2232" t="s">
        <v>30</v>
      </c>
      <c r="Q2232" t="s">
        <v>30</v>
      </c>
      <c r="R2232" t="s">
        <v>30</v>
      </c>
      <c r="S2232" t="s">
        <v>30</v>
      </c>
      <c r="T2232" t="s">
        <v>30</v>
      </c>
      <c r="U2232" t="s">
        <v>30</v>
      </c>
      <c r="V2232" t="s">
        <v>30</v>
      </c>
      <c r="W2232" t="s">
        <v>31</v>
      </c>
      <c r="X2232" t="s">
        <v>30</v>
      </c>
      <c r="Y2232" t="s">
        <v>29</v>
      </c>
      <c r="Z2232" t="s">
        <v>29</v>
      </c>
      <c r="AA2232" t="s">
        <v>29</v>
      </c>
      <c r="AB2232" t="s">
        <v>32</v>
      </c>
    </row>
    <row r="2233" spans="1:28" outlineLevel="1" x14ac:dyDescent="0.45">
      <c r="A2233">
        <v>8608599004</v>
      </c>
      <c r="B2233" s="1">
        <v>44343</v>
      </c>
      <c r="C2233" t="s">
        <v>4286</v>
      </c>
      <c r="D2233" t="s">
        <v>4287</v>
      </c>
      <c r="E2233" t="s">
        <v>640</v>
      </c>
      <c r="F2233" t="s">
        <v>5651</v>
      </c>
      <c r="G2233" t="s">
        <v>5884</v>
      </c>
      <c r="H2233" s="9">
        <v>185049</v>
      </c>
      <c r="J2233" t="s">
        <v>42</v>
      </c>
      <c r="K2233" t="s">
        <v>29</v>
      </c>
      <c r="L2233" t="s">
        <v>210</v>
      </c>
      <c r="M2233" t="s">
        <v>30</v>
      </c>
      <c r="N2233" t="s">
        <v>30</v>
      </c>
      <c r="O2233" t="s">
        <v>30</v>
      </c>
      <c r="P2233" t="s">
        <v>30</v>
      </c>
      <c r="Q2233" t="s">
        <v>30</v>
      </c>
      <c r="R2233" t="s">
        <v>30</v>
      </c>
      <c r="S2233" t="s">
        <v>30</v>
      </c>
      <c r="T2233" t="s">
        <v>30</v>
      </c>
      <c r="U2233" t="s">
        <v>30</v>
      </c>
      <c r="V2233" t="s">
        <v>30</v>
      </c>
      <c r="W2233" t="s">
        <v>40</v>
      </c>
      <c r="X2233" t="s">
        <v>29</v>
      </c>
      <c r="Y2233" t="s">
        <v>30</v>
      </c>
      <c r="Z2233" t="s">
        <v>29</v>
      </c>
      <c r="AA2233" t="s">
        <v>29</v>
      </c>
      <c r="AB2233" t="s">
        <v>32</v>
      </c>
    </row>
    <row r="2234" spans="1:28" outlineLevel="1" x14ac:dyDescent="0.45">
      <c r="A2234">
        <v>7531778903</v>
      </c>
      <c r="B2234" s="1">
        <v>44323</v>
      </c>
      <c r="C2234" t="s">
        <v>2792</v>
      </c>
      <c r="D2234" t="s">
        <v>2793</v>
      </c>
      <c r="E2234" t="s">
        <v>640</v>
      </c>
      <c r="F2234" t="s">
        <v>5651</v>
      </c>
      <c r="G2234" t="s">
        <v>5884</v>
      </c>
      <c r="H2234" s="9">
        <v>138867</v>
      </c>
      <c r="J2234" t="s">
        <v>42</v>
      </c>
      <c r="K2234" t="s">
        <v>30</v>
      </c>
      <c r="L2234" t="s">
        <v>210</v>
      </c>
      <c r="M2234" t="s">
        <v>30</v>
      </c>
      <c r="N2234" t="s">
        <v>30</v>
      </c>
      <c r="O2234" t="s">
        <v>30</v>
      </c>
      <c r="P2234" t="s">
        <v>30</v>
      </c>
      <c r="Q2234" t="s">
        <v>30</v>
      </c>
      <c r="R2234" t="s">
        <v>30</v>
      </c>
      <c r="S2234" t="s">
        <v>30</v>
      </c>
      <c r="T2234" t="s">
        <v>30</v>
      </c>
      <c r="U2234" t="s">
        <v>30</v>
      </c>
      <c r="V2234" t="s">
        <v>30</v>
      </c>
      <c r="W2234" t="s">
        <v>40</v>
      </c>
      <c r="X2234" t="s">
        <v>29</v>
      </c>
      <c r="Y2234" t="s">
        <v>30</v>
      </c>
      <c r="Z2234" t="s">
        <v>29</v>
      </c>
      <c r="AA2234" t="s">
        <v>29</v>
      </c>
      <c r="AB2234" t="s">
        <v>32</v>
      </c>
    </row>
    <row r="2235" spans="1:28" outlineLevel="1" x14ac:dyDescent="0.45">
      <c r="A2235">
        <v>2218539005</v>
      </c>
      <c r="B2235" s="1">
        <v>44330</v>
      </c>
      <c r="C2235" t="s">
        <v>638</v>
      </c>
      <c r="D2235" t="s">
        <v>639</v>
      </c>
      <c r="E2235" t="s">
        <v>640</v>
      </c>
      <c r="F2235" t="s">
        <v>5651</v>
      </c>
      <c r="G2235" t="s">
        <v>5762</v>
      </c>
      <c r="H2235" s="9">
        <v>81195.240000000005</v>
      </c>
      <c r="J2235" t="s">
        <v>42</v>
      </c>
      <c r="K2235" t="s">
        <v>30</v>
      </c>
      <c r="L2235" t="s">
        <v>150</v>
      </c>
      <c r="M2235" t="s">
        <v>29</v>
      </c>
      <c r="N2235" t="s">
        <v>29</v>
      </c>
      <c r="O2235" t="s">
        <v>29</v>
      </c>
      <c r="P2235" t="s">
        <v>29</v>
      </c>
      <c r="Q2235" t="s">
        <v>29</v>
      </c>
      <c r="R2235" t="s">
        <v>30</v>
      </c>
      <c r="S2235" t="s">
        <v>30</v>
      </c>
      <c r="T2235" t="s">
        <v>30</v>
      </c>
      <c r="U2235" t="s">
        <v>29</v>
      </c>
      <c r="V2235" t="s">
        <v>30</v>
      </c>
      <c r="W2235" t="s">
        <v>31</v>
      </c>
      <c r="X2235" t="s">
        <v>30</v>
      </c>
      <c r="Y2235" t="s">
        <v>29</v>
      </c>
      <c r="Z2235" t="s">
        <v>29</v>
      </c>
      <c r="AA2235" t="s">
        <v>30</v>
      </c>
      <c r="AB2235" t="s">
        <v>32</v>
      </c>
    </row>
    <row r="2236" spans="1:28" outlineLevel="1" x14ac:dyDescent="0.45">
      <c r="A2236">
        <v>8903589004</v>
      </c>
      <c r="B2236" s="1">
        <v>44345</v>
      </c>
      <c r="C2236" t="s">
        <v>4780</v>
      </c>
      <c r="D2236" t="s">
        <v>4781</v>
      </c>
      <c r="E2236" t="s">
        <v>640</v>
      </c>
      <c r="F2236" t="s">
        <v>5651</v>
      </c>
      <c r="G2236" t="s">
        <v>5884</v>
      </c>
      <c r="H2236" s="9">
        <v>66873.460000000006</v>
      </c>
      <c r="J2236" t="s">
        <v>42</v>
      </c>
      <c r="K2236" t="s">
        <v>30</v>
      </c>
      <c r="L2236" t="s">
        <v>210</v>
      </c>
      <c r="M2236" t="s">
        <v>29</v>
      </c>
      <c r="N2236" t="s">
        <v>29</v>
      </c>
      <c r="O2236" t="s">
        <v>29</v>
      </c>
      <c r="P2236" t="s">
        <v>30</v>
      </c>
      <c r="Q2236" t="s">
        <v>30</v>
      </c>
      <c r="R2236" t="s">
        <v>30</v>
      </c>
      <c r="S2236" t="s">
        <v>30</v>
      </c>
      <c r="T2236" t="s">
        <v>29</v>
      </c>
      <c r="U2236" t="s">
        <v>30</v>
      </c>
      <c r="V2236" t="s">
        <v>29</v>
      </c>
      <c r="W2236" t="s">
        <v>40</v>
      </c>
      <c r="X2236" t="s">
        <v>29</v>
      </c>
      <c r="Y2236" t="s">
        <v>29</v>
      </c>
      <c r="Z2236" t="s">
        <v>29</v>
      </c>
      <c r="AA2236" t="s">
        <v>29</v>
      </c>
      <c r="AB2236" t="s">
        <v>47</v>
      </c>
    </row>
    <row r="2237" spans="1:28" outlineLevel="1" x14ac:dyDescent="0.45">
      <c r="A2237">
        <v>2759179007</v>
      </c>
      <c r="B2237" s="1">
        <v>44334</v>
      </c>
      <c r="C2237" t="s">
        <v>1601</v>
      </c>
      <c r="D2237" t="s">
        <v>1602</v>
      </c>
      <c r="E2237" t="s">
        <v>640</v>
      </c>
      <c r="F2237" t="s">
        <v>5651</v>
      </c>
      <c r="G2237" t="s">
        <v>5884</v>
      </c>
      <c r="H2237" s="9">
        <v>20785</v>
      </c>
      <c r="J2237" t="s">
        <v>42</v>
      </c>
      <c r="K2237" t="s">
        <v>30</v>
      </c>
      <c r="L2237" t="s">
        <v>210</v>
      </c>
      <c r="M2237" t="s">
        <v>30</v>
      </c>
      <c r="N2237" t="s">
        <v>29</v>
      </c>
      <c r="O2237" t="s">
        <v>30</v>
      </c>
      <c r="P2237" t="s">
        <v>30</v>
      </c>
      <c r="Q2237" t="s">
        <v>30</v>
      </c>
      <c r="R2237" t="s">
        <v>30</v>
      </c>
      <c r="S2237" t="s">
        <v>30</v>
      </c>
      <c r="T2237" t="s">
        <v>30</v>
      </c>
      <c r="U2237" t="s">
        <v>30</v>
      </c>
      <c r="V2237" t="s">
        <v>30</v>
      </c>
      <c r="W2237" t="s">
        <v>40</v>
      </c>
      <c r="X2237" t="s">
        <v>29</v>
      </c>
      <c r="Y2237" t="s">
        <v>30</v>
      </c>
      <c r="Z2237" t="s">
        <v>29</v>
      </c>
      <c r="AA2237" t="s">
        <v>29</v>
      </c>
      <c r="AB2237" t="s">
        <v>32</v>
      </c>
    </row>
    <row r="2238" spans="1:28" outlineLevel="1" x14ac:dyDescent="0.45">
      <c r="A2238">
        <v>7889038909</v>
      </c>
      <c r="B2238" s="1">
        <v>44327</v>
      </c>
      <c r="C2238" t="s">
        <v>3945</v>
      </c>
      <c r="D2238" t="s">
        <v>3946</v>
      </c>
      <c r="E2238" t="s">
        <v>640</v>
      </c>
      <c r="F2238" t="s">
        <v>5651</v>
      </c>
      <c r="G2238" t="s">
        <v>5762</v>
      </c>
      <c r="H2238" s="9">
        <v>17096.919999999998</v>
      </c>
      <c r="J2238" t="s">
        <v>42</v>
      </c>
      <c r="K2238" t="s">
        <v>29</v>
      </c>
      <c r="L2238" t="s">
        <v>150</v>
      </c>
      <c r="M2238" t="s">
        <v>30</v>
      </c>
      <c r="N2238" t="s">
        <v>30</v>
      </c>
      <c r="O2238" t="s">
        <v>29</v>
      </c>
      <c r="P2238" t="s">
        <v>30</v>
      </c>
      <c r="Q2238" t="s">
        <v>30</v>
      </c>
      <c r="R2238" t="s">
        <v>30</v>
      </c>
      <c r="S2238" t="s">
        <v>30</v>
      </c>
      <c r="T2238" t="s">
        <v>30</v>
      </c>
      <c r="U2238" t="s">
        <v>30</v>
      </c>
      <c r="V2238" t="s">
        <v>30</v>
      </c>
      <c r="W2238" t="s">
        <v>31</v>
      </c>
      <c r="X2238" t="s">
        <v>30</v>
      </c>
      <c r="Y2238" t="s">
        <v>29</v>
      </c>
      <c r="Z2238" t="s">
        <v>29</v>
      </c>
      <c r="AA2238" t="s">
        <v>30</v>
      </c>
      <c r="AB2238" t="s">
        <v>62</v>
      </c>
    </row>
    <row r="2239" spans="1:28" outlineLevel="1" x14ac:dyDescent="0.45">
      <c r="A2239">
        <v>8615219004</v>
      </c>
      <c r="B2239" s="1">
        <v>44343</v>
      </c>
      <c r="C2239" t="s">
        <v>4326</v>
      </c>
      <c r="D2239" t="s">
        <v>4327</v>
      </c>
      <c r="E2239" t="s">
        <v>640</v>
      </c>
      <c r="F2239" t="s">
        <v>5651</v>
      </c>
      <c r="G2239" t="s">
        <v>5762</v>
      </c>
      <c r="H2239" s="9">
        <v>16642</v>
      </c>
      <c r="J2239" t="s">
        <v>42</v>
      </c>
      <c r="K2239" t="s">
        <v>30</v>
      </c>
      <c r="L2239" t="s">
        <v>150</v>
      </c>
      <c r="M2239" t="s">
        <v>29</v>
      </c>
      <c r="N2239" t="s">
        <v>30</v>
      </c>
      <c r="O2239" t="s">
        <v>29</v>
      </c>
      <c r="P2239" t="s">
        <v>30</v>
      </c>
      <c r="Q2239" t="s">
        <v>30</v>
      </c>
      <c r="R2239" t="s">
        <v>30</v>
      </c>
      <c r="S2239" t="s">
        <v>30</v>
      </c>
      <c r="T2239" t="s">
        <v>30</v>
      </c>
      <c r="U2239" t="s">
        <v>30</v>
      </c>
      <c r="V2239" t="s">
        <v>30</v>
      </c>
      <c r="W2239" t="s">
        <v>40</v>
      </c>
      <c r="X2239" t="s">
        <v>30</v>
      </c>
      <c r="Y2239" t="s">
        <v>30</v>
      </c>
      <c r="Z2239" t="s">
        <v>29</v>
      </c>
      <c r="AA2239" t="s">
        <v>30</v>
      </c>
      <c r="AB2239" t="s">
        <v>32</v>
      </c>
    </row>
    <row r="2240" spans="1:28" outlineLevel="1" x14ac:dyDescent="0.45">
      <c r="A2240">
        <v>4898339006</v>
      </c>
      <c r="B2240" s="1">
        <v>44336</v>
      </c>
      <c r="C2240" t="s">
        <v>2033</v>
      </c>
      <c r="D2240" t="s">
        <v>2034</v>
      </c>
      <c r="E2240" t="s">
        <v>640</v>
      </c>
      <c r="F2240" t="s">
        <v>5651</v>
      </c>
      <c r="G2240" t="s">
        <v>5884</v>
      </c>
      <c r="H2240" s="9">
        <v>13968.28</v>
      </c>
      <c r="I2240" t="s">
        <v>612</v>
      </c>
      <c r="J2240" t="s">
        <v>42</v>
      </c>
      <c r="K2240" t="s">
        <v>29</v>
      </c>
      <c r="L2240" t="s">
        <v>210</v>
      </c>
      <c r="M2240" t="s">
        <v>29</v>
      </c>
      <c r="N2240" t="s">
        <v>30</v>
      </c>
      <c r="O2240" t="s">
        <v>29</v>
      </c>
      <c r="P2240" t="s">
        <v>30</v>
      </c>
      <c r="Q2240" t="s">
        <v>30</v>
      </c>
      <c r="R2240" t="s">
        <v>30</v>
      </c>
      <c r="S2240" t="s">
        <v>30</v>
      </c>
      <c r="T2240" t="s">
        <v>30</v>
      </c>
      <c r="U2240" t="s">
        <v>30</v>
      </c>
      <c r="V2240" t="s">
        <v>30</v>
      </c>
      <c r="W2240" t="s">
        <v>31</v>
      </c>
      <c r="X2240" t="s">
        <v>29</v>
      </c>
      <c r="Y2240" t="s">
        <v>30</v>
      </c>
      <c r="Z2240" t="s">
        <v>29</v>
      </c>
      <c r="AA2240" t="s">
        <v>30</v>
      </c>
      <c r="AB2240" t="s">
        <v>32</v>
      </c>
    </row>
    <row r="2241" spans="1:28" outlineLevel="1" x14ac:dyDescent="0.45">
      <c r="A2241">
        <v>2706979007</v>
      </c>
      <c r="B2241" s="1">
        <v>44334</v>
      </c>
      <c r="C2241" t="s">
        <v>1354</v>
      </c>
      <c r="D2241" t="s">
        <v>1355</v>
      </c>
      <c r="E2241" t="s">
        <v>1356</v>
      </c>
      <c r="F2241" t="s">
        <v>5651</v>
      </c>
      <c r="G2241" t="s">
        <v>5866</v>
      </c>
      <c r="H2241" s="9">
        <v>24304.21</v>
      </c>
      <c r="J2241" t="s">
        <v>42</v>
      </c>
      <c r="K2241" t="s">
        <v>29</v>
      </c>
      <c r="L2241" t="s">
        <v>96</v>
      </c>
      <c r="M2241" t="s">
        <v>30</v>
      </c>
      <c r="N2241" t="s">
        <v>29</v>
      </c>
      <c r="O2241" t="s">
        <v>29</v>
      </c>
      <c r="P2241" t="s">
        <v>29</v>
      </c>
      <c r="Q2241" t="s">
        <v>29</v>
      </c>
      <c r="R2241" t="s">
        <v>29</v>
      </c>
      <c r="S2241" t="s">
        <v>30</v>
      </c>
      <c r="T2241" t="s">
        <v>29</v>
      </c>
      <c r="U2241" t="s">
        <v>30</v>
      </c>
      <c r="V2241" t="s">
        <v>29</v>
      </c>
      <c r="W2241" t="s">
        <v>60</v>
      </c>
      <c r="X2241" t="s">
        <v>29</v>
      </c>
      <c r="Y2241" t="s">
        <v>29</v>
      </c>
      <c r="Z2241" t="s">
        <v>29</v>
      </c>
      <c r="AA2241" t="s">
        <v>30</v>
      </c>
      <c r="AB2241" t="s">
        <v>62</v>
      </c>
    </row>
    <row r="2242" spans="1:28" outlineLevel="1" x14ac:dyDescent="0.45">
      <c r="A2242">
        <v>2233299003</v>
      </c>
      <c r="B2242" s="1">
        <v>44330</v>
      </c>
      <c r="C2242" t="s">
        <v>719</v>
      </c>
      <c r="D2242" t="s">
        <v>720</v>
      </c>
      <c r="E2242" t="s">
        <v>721</v>
      </c>
      <c r="F2242" t="s">
        <v>5651</v>
      </c>
      <c r="G2242" t="s">
        <v>5776</v>
      </c>
      <c r="H2242" s="9">
        <v>168991.22</v>
      </c>
      <c r="I2242" t="s">
        <v>35</v>
      </c>
      <c r="J2242" t="s">
        <v>28</v>
      </c>
      <c r="K2242" t="s">
        <v>29</v>
      </c>
      <c r="L2242" t="s">
        <v>161</v>
      </c>
      <c r="M2242" t="s">
        <v>29</v>
      </c>
      <c r="N2242" t="s">
        <v>29</v>
      </c>
      <c r="O2242" t="s">
        <v>30</v>
      </c>
      <c r="P2242" t="s">
        <v>30</v>
      </c>
      <c r="Q2242" t="s">
        <v>30</v>
      </c>
      <c r="R2242" t="s">
        <v>30</v>
      </c>
      <c r="S2242" t="s">
        <v>30</v>
      </c>
      <c r="T2242" t="s">
        <v>30</v>
      </c>
      <c r="U2242" t="s">
        <v>30</v>
      </c>
      <c r="V2242" t="s">
        <v>30</v>
      </c>
      <c r="W2242" t="s">
        <v>40</v>
      </c>
      <c r="X2242" t="s">
        <v>29</v>
      </c>
      <c r="Y2242" t="s">
        <v>30</v>
      </c>
      <c r="Z2242" t="s">
        <v>29</v>
      </c>
      <c r="AA2242" t="s">
        <v>29</v>
      </c>
      <c r="AB2242" t="s">
        <v>32</v>
      </c>
    </row>
    <row r="2243" spans="1:28" outlineLevel="1" x14ac:dyDescent="0.45">
      <c r="A2243">
        <v>1111409007</v>
      </c>
      <c r="B2243" s="1">
        <v>44329</v>
      </c>
      <c r="C2243" t="s">
        <v>508</v>
      </c>
      <c r="D2243" t="s">
        <v>509</v>
      </c>
      <c r="E2243" t="s">
        <v>510</v>
      </c>
      <c r="F2243" t="s">
        <v>5651</v>
      </c>
      <c r="G2243" t="s">
        <v>5732</v>
      </c>
      <c r="H2243" s="9">
        <v>719366.87</v>
      </c>
      <c r="J2243" t="s">
        <v>42</v>
      </c>
      <c r="K2243" t="s">
        <v>29</v>
      </c>
      <c r="L2243" t="s">
        <v>150</v>
      </c>
      <c r="M2243" t="s">
        <v>29</v>
      </c>
      <c r="N2243" t="s">
        <v>30</v>
      </c>
      <c r="O2243" t="s">
        <v>30</v>
      </c>
      <c r="P2243" t="s">
        <v>30</v>
      </c>
      <c r="Q2243" t="s">
        <v>30</v>
      </c>
      <c r="R2243" t="s">
        <v>30</v>
      </c>
      <c r="S2243" t="s">
        <v>30</v>
      </c>
      <c r="T2243" t="s">
        <v>29</v>
      </c>
      <c r="U2243" t="s">
        <v>30</v>
      </c>
      <c r="V2243" t="s">
        <v>30</v>
      </c>
      <c r="W2243" t="s">
        <v>40</v>
      </c>
      <c r="X2243" t="s">
        <v>29</v>
      </c>
      <c r="Y2243" t="s">
        <v>30</v>
      </c>
      <c r="Z2243" t="s">
        <v>29</v>
      </c>
      <c r="AA2243" t="s">
        <v>30</v>
      </c>
      <c r="AB2243" t="s">
        <v>130</v>
      </c>
    </row>
    <row r="2244" spans="1:28" outlineLevel="1" x14ac:dyDescent="0.45">
      <c r="A2244">
        <v>7542299010</v>
      </c>
      <c r="B2244" s="1">
        <v>44341</v>
      </c>
      <c r="C2244" t="s">
        <v>2907</v>
      </c>
      <c r="D2244" t="s">
        <v>2908</v>
      </c>
      <c r="E2244" t="s">
        <v>825</v>
      </c>
      <c r="F2244" t="s">
        <v>5651</v>
      </c>
      <c r="G2244" t="s">
        <v>5971</v>
      </c>
      <c r="H2244" s="9">
        <v>2029</v>
      </c>
      <c r="J2244" t="s">
        <v>42</v>
      </c>
      <c r="K2244" t="s">
        <v>29</v>
      </c>
      <c r="L2244" t="s">
        <v>150</v>
      </c>
      <c r="M2244" t="s">
        <v>30</v>
      </c>
      <c r="N2244" t="s">
        <v>30</v>
      </c>
      <c r="O2244" t="s">
        <v>29</v>
      </c>
      <c r="P2244" t="s">
        <v>30</v>
      </c>
      <c r="Q2244" t="s">
        <v>30</v>
      </c>
      <c r="R2244" t="s">
        <v>30</v>
      </c>
      <c r="S2244" t="s">
        <v>30</v>
      </c>
      <c r="T2244" t="s">
        <v>30</v>
      </c>
      <c r="U2244" t="s">
        <v>30</v>
      </c>
      <c r="V2244" t="s">
        <v>30</v>
      </c>
      <c r="W2244" t="s">
        <v>49</v>
      </c>
      <c r="X2244" t="s">
        <v>29</v>
      </c>
      <c r="Y2244" t="s">
        <v>30</v>
      </c>
      <c r="Z2244" t="s">
        <v>29</v>
      </c>
      <c r="AA2244" t="s">
        <v>30</v>
      </c>
      <c r="AB2244" t="s">
        <v>228</v>
      </c>
    </row>
    <row r="2245" spans="1:28" outlineLevel="1" x14ac:dyDescent="0.45">
      <c r="A2245">
        <v>1106519000</v>
      </c>
      <c r="B2245" s="1">
        <v>44329</v>
      </c>
      <c r="C2245" t="s">
        <v>472</v>
      </c>
      <c r="D2245" t="s">
        <v>473</v>
      </c>
      <c r="E2245" t="s">
        <v>474</v>
      </c>
      <c r="F2245" t="s">
        <v>5651</v>
      </c>
      <c r="G2245" t="s">
        <v>5727</v>
      </c>
      <c r="H2245" s="9">
        <v>59534</v>
      </c>
      <c r="I2245" t="s">
        <v>35</v>
      </c>
      <c r="J2245" t="s">
        <v>28</v>
      </c>
      <c r="K2245" t="s">
        <v>29</v>
      </c>
      <c r="L2245" t="s">
        <v>161</v>
      </c>
      <c r="M2245" t="s">
        <v>30</v>
      </c>
      <c r="N2245" t="s">
        <v>30</v>
      </c>
      <c r="O2245" t="s">
        <v>30</v>
      </c>
      <c r="P2245" t="s">
        <v>30</v>
      </c>
      <c r="Q2245" t="s">
        <v>30</v>
      </c>
      <c r="R2245" t="s">
        <v>30</v>
      </c>
      <c r="S2245" t="s">
        <v>30</v>
      </c>
      <c r="T2245" t="s">
        <v>30</v>
      </c>
      <c r="U2245" t="s">
        <v>30</v>
      </c>
      <c r="V2245" t="s">
        <v>30</v>
      </c>
      <c r="W2245" t="s">
        <v>40</v>
      </c>
      <c r="X2245" t="s">
        <v>29</v>
      </c>
      <c r="Y2245" t="s">
        <v>30</v>
      </c>
      <c r="Z2245" t="s">
        <v>29</v>
      </c>
      <c r="AA2245" t="s">
        <v>29</v>
      </c>
      <c r="AB2245" t="s">
        <v>32</v>
      </c>
    </row>
    <row r="2246" spans="1:28" outlineLevel="1" x14ac:dyDescent="0.45">
      <c r="A2246">
        <v>2737609004</v>
      </c>
      <c r="B2246" s="1">
        <v>44334</v>
      </c>
      <c r="C2246" t="s">
        <v>1493</v>
      </c>
      <c r="D2246" t="s">
        <v>473</v>
      </c>
      <c r="E2246" t="s">
        <v>474</v>
      </c>
      <c r="F2246" t="s">
        <v>5651</v>
      </c>
      <c r="G2246" t="s">
        <v>5727</v>
      </c>
      <c r="H2246" s="9">
        <v>19099</v>
      </c>
      <c r="I2246" t="s">
        <v>35</v>
      </c>
      <c r="J2246" t="s">
        <v>28</v>
      </c>
      <c r="K2246" t="s">
        <v>29</v>
      </c>
      <c r="L2246" t="s">
        <v>161</v>
      </c>
      <c r="M2246" t="s">
        <v>30</v>
      </c>
      <c r="N2246" t="s">
        <v>30</v>
      </c>
      <c r="O2246" t="s">
        <v>30</v>
      </c>
      <c r="P2246" t="s">
        <v>30</v>
      </c>
      <c r="Q2246" t="s">
        <v>30</v>
      </c>
      <c r="R2246" t="s">
        <v>30</v>
      </c>
      <c r="S2246" t="s">
        <v>30</v>
      </c>
      <c r="T2246" t="s">
        <v>30</v>
      </c>
      <c r="U2246" t="s">
        <v>30</v>
      </c>
      <c r="V2246" t="s">
        <v>30</v>
      </c>
      <c r="W2246" t="s">
        <v>40</v>
      </c>
      <c r="X2246" t="s">
        <v>29</v>
      </c>
      <c r="Y2246" t="s">
        <v>30</v>
      </c>
      <c r="Z2246" t="s">
        <v>29</v>
      </c>
      <c r="AA2246" t="s">
        <v>29</v>
      </c>
      <c r="AB2246" t="s">
        <v>32</v>
      </c>
    </row>
    <row r="2247" spans="1:28" outlineLevel="1" x14ac:dyDescent="0.45">
      <c r="A2247">
        <v>3701449007</v>
      </c>
      <c r="B2247" s="1">
        <v>44335</v>
      </c>
      <c r="C2247" t="s">
        <v>1780</v>
      </c>
      <c r="D2247" t="s">
        <v>1781</v>
      </c>
      <c r="E2247" t="s">
        <v>751</v>
      </c>
      <c r="F2247" t="s">
        <v>5651</v>
      </c>
      <c r="G2247" t="s">
        <v>5782</v>
      </c>
      <c r="H2247" s="9">
        <v>469291.56</v>
      </c>
      <c r="J2247" t="s">
        <v>42</v>
      </c>
      <c r="K2247" t="s">
        <v>29</v>
      </c>
      <c r="L2247" t="s">
        <v>54</v>
      </c>
      <c r="M2247" t="s">
        <v>30</v>
      </c>
      <c r="N2247" t="s">
        <v>30</v>
      </c>
      <c r="O2247" t="s">
        <v>30</v>
      </c>
      <c r="P2247" t="s">
        <v>30</v>
      </c>
      <c r="Q2247" t="s">
        <v>30</v>
      </c>
      <c r="R2247" t="s">
        <v>30</v>
      </c>
      <c r="S2247" t="s">
        <v>30</v>
      </c>
      <c r="T2247" t="s">
        <v>30</v>
      </c>
      <c r="U2247" t="s">
        <v>30</v>
      </c>
      <c r="V2247" t="s">
        <v>30</v>
      </c>
      <c r="W2247" t="s">
        <v>31</v>
      </c>
      <c r="X2247" t="s">
        <v>29</v>
      </c>
      <c r="Y2247" t="s">
        <v>29</v>
      </c>
      <c r="Z2247" t="s">
        <v>29</v>
      </c>
      <c r="AA2247" t="s">
        <v>30</v>
      </c>
      <c r="AB2247" t="s">
        <v>32</v>
      </c>
    </row>
    <row r="2248" spans="1:28" outlineLevel="1" x14ac:dyDescent="0.45">
      <c r="A2248">
        <v>2239499005</v>
      </c>
      <c r="B2248" s="1">
        <v>44330</v>
      </c>
      <c r="C2248" t="s">
        <v>749</v>
      </c>
      <c r="D2248" t="s">
        <v>750</v>
      </c>
      <c r="E2248" t="s">
        <v>751</v>
      </c>
      <c r="F2248" t="s">
        <v>5651</v>
      </c>
      <c r="G2248" t="s">
        <v>5782</v>
      </c>
      <c r="H2248" s="9">
        <v>251804</v>
      </c>
      <c r="J2248" t="s">
        <v>42</v>
      </c>
      <c r="K2248" t="s">
        <v>29</v>
      </c>
      <c r="L2248" t="s">
        <v>54</v>
      </c>
      <c r="M2248" t="s">
        <v>30</v>
      </c>
      <c r="N2248" t="s">
        <v>30</v>
      </c>
      <c r="O2248" t="s">
        <v>30</v>
      </c>
      <c r="P2248" t="s">
        <v>30</v>
      </c>
      <c r="Q2248" t="s">
        <v>30</v>
      </c>
      <c r="R2248" t="s">
        <v>30</v>
      </c>
      <c r="S2248" t="s">
        <v>30</v>
      </c>
      <c r="T2248" t="s">
        <v>30</v>
      </c>
      <c r="U2248" t="s">
        <v>30</v>
      </c>
      <c r="V2248" t="s">
        <v>30</v>
      </c>
      <c r="W2248" t="s">
        <v>40</v>
      </c>
      <c r="X2248" t="s">
        <v>29</v>
      </c>
      <c r="Y2248" t="s">
        <v>29</v>
      </c>
      <c r="Z2248" t="s">
        <v>30</v>
      </c>
      <c r="AA2248" t="s">
        <v>30</v>
      </c>
      <c r="AB2248" t="s">
        <v>32</v>
      </c>
    </row>
    <row r="2249" spans="1:28" outlineLevel="1" x14ac:dyDescent="0.45">
      <c r="A2249">
        <v>2506859001</v>
      </c>
      <c r="B2249" s="1">
        <v>44332</v>
      </c>
      <c r="C2249" t="s">
        <v>1263</v>
      </c>
      <c r="D2249" t="s">
        <v>1264</v>
      </c>
      <c r="E2249" t="s">
        <v>1265</v>
      </c>
      <c r="F2249" t="s">
        <v>5651</v>
      </c>
      <c r="G2249" t="s">
        <v>5856</v>
      </c>
      <c r="H2249" s="9">
        <v>34364.449999999997</v>
      </c>
      <c r="J2249" t="s">
        <v>42</v>
      </c>
      <c r="K2249" t="s">
        <v>29</v>
      </c>
      <c r="L2249" t="s">
        <v>54</v>
      </c>
      <c r="M2249" t="s">
        <v>29</v>
      </c>
      <c r="N2249" t="s">
        <v>29</v>
      </c>
      <c r="O2249" t="s">
        <v>30</v>
      </c>
      <c r="P2249" t="s">
        <v>29</v>
      </c>
      <c r="Q2249" t="s">
        <v>29</v>
      </c>
      <c r="R2249" t="s">
        <v>30</v>
      </c>
      <c r="S2249" t="s">
        <v>30</v>
      </c>
      <c r="T2249" t="s">
        <v>30</v>
      </c>
      <c r="U2249" t="s">
        <v>29</v>
      </c>
      <c r="V2249" t="s">
        <v>30</v>
      </c>
      <c r="W2249" t="s">
        <v>31</v>
      </c>
      <c r="X2249" t="s">
        <v>30</v>
      </c>
      <c r="Y2249" t="s">
        <v>29</v>
      </c>
      <c r="Z2249" t="s">
        <v>29</v>
      </c>
      <c r="AA2249" t="s">
        <v>30</v>
      </c>
      <c r="AB2249" t="s">
        <v>38</v>
      </c>
    </row>
    <row r="2250" spans="1:28" outlineLevel="1" x14ac:dyDescent="0.45">
      <c r="A2250">
        <v>7552138909</v>
      </c>
      <c r="B2250" s="1">
        <v>44323</v>
      </c>
      <c r="C2250" t="s">
        <v>3026</v>
      </c>
      <c r="D2250" t="s">
        <v>3027</v>
      </c>
      <c r="E2250" t="s">
        <v>225</v>
      </c>
      <c r="F2250" t="s">
        <v>5651</v>
      </c>
      <c r="G2250" t="s">
        <v>5675</v>
      </c>
      <c r="H2250" s="9">
        <v>108616.62</v>
      </c>
      <c r="J2250" t="s">
        <v>28</v>
      </c>
      <c r="K2250" t="s">
        <v>29</v>
      </c>
      <c r="L2250" t="s">
        <v>77</v>
      </c>
      <c r="M2250" t="s">
        <v>29</v>
      </c>
      <c r="N2250" t="s">
        <v>29</v>
      </c>
      <c r="O2250" t="s">
        <v>30</v>
      </c>
      <c r="P2250" t="s">
        <v>30</v>
      </c>
      <c r="Q2250" t="s">
        <v>29</v>
      </c>
      <c r="R2250" t="s">
        <v>30</v>
      </c>
      <c r="S2250" t="s">
        <v>30</v>
      </c>
      <c r="T2250" t="s">
        <v>30</v>
      </c>
      <c r="U2250" t="s">
        <v>30</v>
      </c>
      <c r="V2250" t="s">
        <v>30</v>
      </c>
      <c r="W2250" t="s">
        <v>31</v>
      </c>
      <c r="X2250" t="s">
        <v>29</v>
      </c>
      <c r="Y2250" t="s">
        <v>30</v>
      </c>
      <c r="Z2250" t="s">
        <v>29</v>
      </c>
      <c r="AA2250" t="s">
        <v>30</v>
      </c>
      <c r="AB2250" t="s">
        <v>62</v>
      </c>
    </row>
    <row r="2251" spans="1:28" outlineLevel="1" x14ac:dyDescent="0.45">
      <c r="A2251">
        <v>1068729002</v>
      </c>
      <c r="B2251" s="1">
        <v>44328</v>
      </c>
      <c r="C2251" t="s">
        <v>223</v>
      </c>
      <c r="D2251" t="s">
        <v>224</v>
      </c>
      <c r="E2251" t="s">
        <v>225</v>
      </c>
      <c r="F2251" t="s">
        <v>5651</v>
      </c>
      <c r="G2251" t="s">
        <v>5675</v>
      </c>
      <c r="H2251" s="9">
        <v>47230.2</v>
      </c>
      <c r="I2251" t="s">
        <v>226</v>
      </c>
      <c r="J2251" t="s">
        <v>28</v>
      </c>
      <c r="K2251" t="s">
        <v>30</v>
      </c>
      <c r="L2251" t="s">
        <v>77</v>
      </c>
      <c r="M2251" t="s">
        <v>30</v>
      </c>
      <c r="N2251" t="s">
        <v>30</v>
      </c>
      <c r="O2251" t="s">
        <v>29</v>
      </c>
      <c r="P2251" t="s">
        <v>30</v>
      </c>
      <c r="Q2251" t="s">
        <v>30</v>
      </c>
      <c r="R2251" t="s">
        <v>30</v>
      </c>
      <c r="S2251" t="s">
        <v>30</v>
      </c>
      <c r="T2251" t="s">
        <v>30</v>
      </c>
      <c r="U2251" t="s">
        <v>30</v>
      </c>
      <c r="V2251" t="s">
        <v>30</v>
      </c>
      <c r="W2251" t="s">
        <v>40</v>
      </c>
      <c r="X2251" t="s">
        <v>29</v>
      </c>
      <c r="Y2251" t="s">
        <v>29</v>
      </c>
      <c r="Z2251" t="s">
        <v>30</v>
      </c>
      <c r="AA2251" t="s">
        <v>30</v>
      </c>
      <c r="AB2251" t="s">
        <v>32</v>
      </c>
    </row>
    <row r="2252" spans="1:28" outlineLevel="1" x14ac:dyDescent="0.45">
      <c r="A2252">
        <v>4890239006</v>
      </c>
      <c r="B2252" s="1">
        <v>44336</v>
      </c>
      <c r="C2252" t="s">
        <v>1983</v>
      </c>
      <c r="D2252" t="s">
        <v>1984</v>
      </c>
      <c r="E2252" t="s">
        <v>225</v>
      </c>
      <c r="F2252" t="s">
        <v>5651</v>
      </c>
      <c r="G2252" t="s">
        <v>5675</v>
      </c>
      <c r="H2252" s="9">
        <v>46095</v>
      </c>
      <c r="J2252" t="s">
        <v>28</v>
      </c>
      <c r="K2252" t="s">
        <v>29</v>
      </c>
      <c r="L2252" t="s">
        <v>77</v>
      </c>
      <c r="M2252" t="s">
        <v>30</v>
      </c>
      <c r="N2252" t="s">
        <v>30</v>
      </c>
      <c r="O2252" t="s">
        <v>30</v>
      </c>
      <c r="P2252" t="s">
        <v>30</v>
      </c>
      <c r="Q2252" t="s">
        <v>30</v>
      </c>
      <c r="R2252" t="s">
        <v>30</v>
      </c>
      <c r="S2252" t="s">
        <v>30</v>
      </c>
      <c r="T2252" t="s">
        <v>30</v>
      </c>
      <c r="U2252" t="s">
        <v>30</v>
      </c>
      <c r="V2252" t="s">
        <v>30</v>
      </c>
      <c r="W2252" t="s">
        <v>40</v>
      </c>
      <c r="X2252" t="s">
        <v>29</v>
      </c>
      <c r="Y2252" t="s">
        <v>30</v>
      </c>
      <c r="Z2252" t="s">
        <v>29</v>
      </c>
      <c r="AA2252" t="s">
        <v>29</v>
      </c>
      <c r="AB2252" t="s">
        <v>32</v>
      </c>
    </row>
    <row r="2253" spans="1:28" outlineLevel="1" x14ac:dyDescent="0.45">
      <c r="A2253">
        <v>2717549002</v>
      </c>
      <c r="B2253" s="1">
        <v>44334</v>
      </c>
      <c r="C2253" t="s">
        <v>1405</v>
      </c>
      <c r="D2253" t="s">
        <v>1406</v>
      </c>
      <c r="E2253" t="s">
        <v>1407</v>
      </c>
      <c r="F2253" t="s">
        <v>5651</v>
      </c>
      <c r="G2253" t="s">
        <v>5872</v>
      </c>
      <c r="H2253" s="9">
        <v>519456.91</v>
      </c>
      <c r="J2253" t="s">
        <v>28</v>
      </c>
      <c r="K2253" t="s">
        <v>29</v>
      </c>
      <c r="L2253" t="s">
        <v>77</v>
      </c>
      <c r="M2253" t="s">
        <v>30</v>
      </c>
      <c r="N2253" t="s">
        <v>30</v>
      </c>
      <c r="O2253" t="s">
        <v>30</v>
      </c>
      <c r="P2253" t="s">
        <v>30</v>
      </c>
      <c r="Q2253" t="s">
        <v>30</v>
      </c>
      <c r="R2253" t="s">
        <v>30</v>
      </c>
      <c r="S2253" t="s">
        <v>30</v>
      </c>
      <c r="T2253" t="s">
        <v>30</v>
      </c>
      <c r="U2253" t="s">
        <v>30</v>
      </c>
      <c r="V2253" t="s">
        <v>30</v>
      </c>
      <c r="W2253" t="s">
        <v>40</v>
      </c>
      <c r="X2253" t="s">
        <v>29</v>
      </c>
      <c r="Y2253" t="s">
        <v>30</v>
      </c>
      <c r="Z2253" t="s">
        <v>29</v>
      </c>
      <c r="AA2253" t="s">
        <v>29</v>
      </c>
      <c r="AB2253" t="s">
        <v>32</v>
      </c>
    </row>
    <row r="2254" spans="1:28" outlineLevel="1" x14ac:dyDescent="0.45">
      <c r="A2254">
        <v>8611869003</v>
      </c>
      <c r="B2254" s="1">
        <v>44343</v>
      </c>
      <c r="C2254" t="s">
        <v>4306</v>
      </c>
      <c r="D2254" t="s">
        <v>4307</v>
      </c>
      <c r="E2254" t="s">
        <v>1407</v>
      </c>
      <c r="F2254" t="s">
        <v>5651</v>
      </c>
      <c r="G2254" t="s">
        <v>5872</v>
      </c>
      <c r="H2254" s="9">
        <v>48990</v>
      </c>
      <c r="J2254" t="s">
        <v>28</v>
      </c>
      <c r="K2254" t="s">
        <v>29</v>
      </c>
      <c r="L2254" t="s">
        <v>77</v>
      </c>
      <c r="M2254" t="s">
        <v>29</v>
      </c>
      <c r="N2254" t="s">
        <v>29</v>
      </c>
      <c r="O2254" t="s">
        <v>30</v>
      </c>
      <c r="P2254" t="s">
        <v>30</v>
      </c>
      <c r="Q2254" t="s">
        <v>30</v>
      </c>
      <c r="R2254" t="s">
        <v>30</v>
      </c>
      <c r="S2254" t="s">
        <v>30</v>
      </c>
      <c r="T2254" t="s">
        <v>30</v>
      </c>
      <c r="U2254" t="s">
        <v>30</v>
      </c>
      <c r="V2254" t="s">
        <v>30</v>
      </c>
      <c r="W2254" t="s">
        <v>60</v>
      </c>
      <c r="X2254" t="s">
        <v>29</v>
      </c>
      <c r="Y2254" t="s">
        <v>30</v>
      </c>
      <c r="Z2254" t="s">
        <v>29</v>
      </c>
      <c r="AA2254" t="s">
        <v>29</v>
      </c>
      <c r="AB2254" t="s">
        <v>39</v>
      </c>
    </row>
    <row r="2255" spans="1:28" outlineLevel="1" x14ac:dyDescent="0.45">
      <c r="A2255">
        <v>8611109009</v>
      </c>
      <c r="B2255" s="1">
        <v>44343</v>
      </c>
      <c r="C2255" t="s">
        <v>4300</v>
      </c>
      <c r="D2255" t="s">
        <v>4301</v>
      </c>
      <c r="E2255" t="s">
        <v>1160</v>
      </c>
      <c r="F2255" t="s">
        <v>5651</v>
      </c>
      <c r="G2255" t="s">
        <v>5842</v>
      </c>
      <c r="H2255" s="9">
        <v>305045</v>
      </c>
      <c r="J2255" t="s">
        <v>42</v>
      </c>
      <c r="K2255" t="s">
        <v>29</v>
      </c>
      <c r="L2255" t="s">
        <v>127</v>
      </c>
      <c r="M2255" t="s">
        <v>29</v>
      </c>
      <c r="N2255" t="s">
        <v>29</v>
      </c>
      <c r="O2255" t="s">
        <v>29</v>
      </c>
      <c r="P2255" t="s">
        <v>30</v>
      </c>
      <c r="Q2255" t="s">
        <v>30</v>
      </c>
      <c r="R2255" t="s">
        <v>30</v>
      </c>
      <c r="S2255" t="s">
        <v>30</v>
      </c>
      <c r="T2255" t="s">
        <v>30</v>
      </c>
      <c r="U2255" t="s">
        <v>30</v>
      </c>
      <c r="V2255" t="s">
        <v>30</v>
      </c>
      <c r="W2255" t="s">
        <v>60</v>
      </c>
      <c r="X2255" t="s">
        <v>29</v>
      </c>
      <c r="Y2255" t="s">
        <v>29</v>
      </c>
      <c r="Z2255" t="s">
        <v>30</v>
      </c>
      <c r="AA2255" t="s">
        <v>30</v>
      </c>
      <c r="AB2255" t="s">
        <v>221</v>
      </c>
    </row>
    <row r="2256" spans="1:28" outlineLevel="1" x14ac:dyDescent="0.45">
      <c r="A2256">
        <v>7651038909</v>
      </c>
      <c r="B2256" s="1">
        <v>44323</v>
      </c>
      <c r="C2256" t="s">
        <v>3705</v>
      </c>
      <c r="D2256" t="s">
        <v>3706</v>
      </c>
      <c r="E2256" t="s">
        <v>1160</v>
      </c>
      <c r="F2256" t="s">
        <v>5651</v>
      </c>
      <c r="G2256" t="s">
        <v>5842</v>
      </c>
      <c r="H2256" s="9">
        <v>246185</v>
      </c>
      <c r="J2256" t="s">
        <v>42</v>
      </c>
      <c r="K2256" t="s">
        <v>29</v>
      </c>
      <c r="L2256" t="s">
        <v>127</v>
      </c>
      <c r="M2256" t="s">
        <v>30</v>
      </c>
      <c r="N2256" t="s">
        <v>30</v>
      </c>
      <c r="O2256" t="s">
        <v>30</v>
      </c>
      <c r="P2256" t="s">
        <v>30</v>
      </c>
      <c r="Q2256" t="s">
        <v>30</v>
      </c>
      <c r="R2256" t="s">
        <v>30</v>
      </c>
      <c r="S2256" t="s">
        <v>30</v>
      </c>
      <c r="T2256" t="s">
        <v>30</v>
      </c>
      <c r="U2256" t="s">
        <v>30</v>
      </c>
      <c r="V2256" t="s">
        <v>30</v>
      </c>
      <c r="W2256" t="s">
        <v>40</v>
      </c>
      <c r="X2256" t="s">
        <v>29</v>
      </c>
      <c r="Y2256" t="s">
        <v>29</v>
      </c>
      <c r="Z2256" t="s">
        <v>29</v>
      </c>
      <c r="AA2256" t="s">
        <v>30</v>
      </c>
      <c r="AB2256" t="s">
        <v>32</v>
      </c>
    </row>
    <row r="2257" spans="1:28" outlineLevel="1" x14ac:dyDescent="0.45">
      <c r="A2257">
        <v>9904529004</v>
      </c>
      <c r="B2257" s="1">
        <v>44351</v>
      </c>
      <c r="C2257" t="s">
        <v>5372</v>
      </c>
      <c r="D2257" t="s">
        <v>5373</v>
      </c>
      <c r="E2257" t="s">
        <v>1160</v>
      </c>
      <c r="F2257" t="s">
        <v>5651</v>
      </c>
      <c r="G2257" t="s">
        <v>5842</v>
      </c>
      <c r="H2257" s="9">
        <v>240289.67</v>
      </c>
      <c r="J2257" t="s">
        <v>42</v>
      </c>
      <c r="K2257" t="s">
        <v>29</v>
      </c>
      <c r="L2257" t="s">
        <v>127</v>
      </c>
      <c r="M2257" t="s">
        <v>30</v>
      </c>
      <c r="N2257" t="s">
        <v>29</v>
      </c>
      <c r="O2257" t="s">
        <v>30</v>
      </c>
      <c r="P2257" t="s">
        <v>30</v>
      </c>
      <c r="Q2257" t="s">
        <v>29</v>
      </c>
      <c r="R2257" t="s">
        <v>29</v>
      </c>
      <c r="S2257" t="s">
        <v>30</v>
      </c>
      <c r="T2257" t="s">
        <v>30</v>
      </c>
      <c r="U2257" t="s">
        <v>29</v>
      </c>
      <c r="V2257" t="s">
        <v>30</v>
      </c>
      <c r="W2257" t="s">
        <v>31</v>
      </c>
      <c r="X2257" t="s">
        <v>29</v>
      </c>
      <c r="Y2257" t="s">
        <v>29</v>
      </c>
      <c r="Z2257" t="s">
        <v>29</v>
      </c>
      <c r="AA2257" t="s">
        <v>29</v>
      </c>
      <c r="AB2257" t="s">
        <v>164</v>
      </c>
    </row>
    <row r="2258" spans="1:28" outlineLevel="1" x14ac:dyDescent="0.45">
      <c r="A2258">
        <v>5239409004</v>
      </c>
      <c r="B2258" s="1">
        <v>44337</v>
      </c>
      <c r="C2258" t="s">
        <v>2273</v>
      </c>
      <c r="D2258" t="s">
        <v>2274</v>
      </c>
      <c r="E2258" t="s">
        <v>1160</v>
      </c>
      <c r="F2258" t="s">
        <v>5651</v>
      </c>
      <c r="G2258" t="s">
        <v>5842</v>
      </c>
      <c r="H2258" s="9">
        <v>187105</v>
      </c>
      <c r="J2258" t="s">
        <v>42</v>
      </c>
      <c r="K2258" t="s">
        <v>29</v>
      </c>
      <c r="L2258" t="s">
        <v>127</v>
      </c>
      <c r="M2258" t="s">
        <v>29</v>
      </c>
      <c r="N2258" t="s">
        <v>30</v>
      </c>
      <c r="O2258" t="s">
        <v>29</v>
      </c>
      <c r="P2258" t="s">
        <v>30</v>
      </c>
      <c r="Q2258" t="s">
        <v>30</v>
      </c>
      <c r="R2258" t="s">
        <v>30</v>
      </c>
      <c r="S2258" t="s">
        <v>30</v>
      </c>
      <c r="T2258" t="s">
        <v>30</v>
      </c>
      <c r="U2258" t="s">
        <v>30</v>
      </c>
      <c r="V2258" t="s">
        <v>30</v>
      </c>
      <c r="W2258" t="s">
        <v>40</v>
      </c>
      <c r="X2258" t="s">
        <v>29</v>
      </c>
      <c r="Y2258" t="s">
        <v>29</v>
      </c>
      <c r="Z2258" t="s">
        <v>29</v>
      </c>
      <c r="AA2258" t="s">
        <v>30</v>
      </c>
      <c r="AB2258" t="s">
        <v>43</v>
      </c>
    </row>
    <row r="2259" spans="1:28" outlineLevel="1" x14ac:dyDescent="0.45">
      <c r="A2259">
        <v>8826429008</v>
      </c>
      <c r="B2259" s="1">
        <v>44345</v>
      </c>
      <c r="C2259" t="s">
        <v>4371</v>
      </c>
      <c r="D2259" t="s">
        <v>4372</v>
      </c>
      <c r="E2259" t="s">
        <v>1160</v>
      </c>
      <c r="F2259" t="s">
        <v>5651</v>
      </c>
      <c r="G2259" t="s">
        <v>5842</v>
      </c>
      <c r="H2259" s="9">
        <v>161462.35999999999</v>
      </c>
      <c r="J2259" t="s">
        <v>42</v>
      </c>
      <c r="K2259" t="s">
        <v>29</v>
      </c>
      <c r="L2259" t="s">
        <v>127</v>
      </c>
      <c r="M2259" t="s">
        <v>30</v>
      </c>
      <c r="N2259" t="s">
        <v>30</v>
      </c>
      <c r="O2259" t="s">
        <v>30</v>
      </c>
      <c r="P2259" t="s">
        <v>30</v>
      </c>
      <c r="Q2259" t="s">
        <v>30</v>
      </c>
      <c r="R2259" t="s">
        <v>30</v>
      </c>
      <c r="S2259" t="s">
        <v>30</v>
      </c>
      <c r="T2259" t="s">
        <v>30</v>
      </c>
      <c r="U2259" t="s">
        <v>30</v>
      </c>
      <c r="V2259" t="s">
        <v>30</v>
      </c>
      <c r="W2259" t="s">
        <v>31</v>
      </c>
      <c r="X2259" t="s">
        <v>29</v>
      </c>
      <c r="Y2259" t="s">
        <v>29</v>
      </c>
      <c r="Z2259" t="s">
        <v>29</v>
      </c>
      <c r="AA2259" t="s">
        <v>29</v>
      </c>
      <c r="AB2259" t="s">
        <v>130</v>
      </c>
    </row>
    <row r="2260" spans="1:28" outlineLevel="1" x14ac:dyDescent="0.45">
      <c r="A2260">
        <v>7913548910</v>
      </c>
      <c r="B2260" s="1">
        <v>44327</v>
      </c>
      <c r="C2260" t="s">
        <v>4084</v>
      </c>
      <c r="D2260" t="s">
        <v>4085</v>
      </c>
      <c r="E2260" t="s">
        <v>1160</v>
      </c>
      <c r="F2260" t="s">
        <v>5651</v>
      </c>
      <c r="G2260" t="s">
        <v>5842</v>
      </c>
      <c r="H2260" s="9">
        <v>145096</v>
      </c>
      <c r="J2260" t="s">
        <v>42</v>
      </c>
      <c r="K2260" t="s">
        <v>29</v>
      </c>
      <c r="L2260" t="s">
        <v>127</v>
      </c>
      <c r="M2260" t="s">
        <v>29</v>
      </c>
      <c r="N2260" t="s">
        <v>29</v>
      </c>
      <c r="O2260" t="s">
        <v>29</v>
      </c>
      <c r="P2260" t="s">
        <v>29</v>
      </c>
      <c r="Q2260" t="s">
        <v>29</v>
      </c>
      <c r="R2260" t="s">
        <v>30</v>
      </c>
      <c r="S2260" t="s">
        <v>30</v>
      </c>
      <c r="T2260" t="s">
        <v>29</v>
      </c>
      <c r="U2260" t="s">
        <v>30</v>
      </c>
      <c r="V2260" t="s">
        <v>30</v>
      </c>
      <c r="W2260" t="s">
        <v>40</v>
      </c>
      <c r="X2260" t="s">
        <v>29</v>
      </c>
      <c r="Y2260" t="s">
        <v>29</v>
      </c>
      <c r="Z2260" t="s">
        <v>30</v>
      </c>
      <c r="AA2260" t="s">
        <v>29</v>
      </c>
      <c r="AB2260" t="s">
        <v>32</v>
      </c>
    </row>
    <row r="2261" spans="1:28" outlineLevel="1" x14ac:dyDescent="0.45">
      <c r="A2261">
        <v>8862109003</v>
      </c>
      <c r="B2261" s="1">
        <v>44345</v>
      </c>
      <c r="C2261" t="s">
        <v>4572</v>
      </c>
      <c r="D2261" t="s">
        <v>4463</v>
      </c>
      <c r="E2261" t="s">
        <v>1160</v>
      </c>
      <c r="F2261" t="s">
        <v>5651</v>
      </c>
      <c r="G2261" t="s">
        <v>5842</v>
      </c>
      <c r="H2261" s="9">
        <v>132398.79999999999</v>
      </c>
      <c r="I2261" t="s">
        <v>35</v>
      </c>
      <c r="J2261" t="s">
        <v>42</v>
      </c>
      <c r="K2261" t="s">
        <v>29</v>
      </c>
      <c r="L2261" t="s">
        <v>127</v>
      </c>
      <c r="M2261" t="s">
        <v>30</v>
      </c>
      <c r="N2261" t="s">
        <v>30</v>
      </c>
      <c r="O2261" t="s">
        <v>30</v>
      </c>
      <c r="P2261" t="s">
        <v>30</v>
      </c>
      <c r="Q2261" t="s">
        <v>30</v>
      </c>
      <c r="R2261" t="s">
        <v>30</v>
      </c>
      <c r="S2261" t="s">
        <v>30</v>
      </c>
      <c r="T2261" t="s">
        <v>30</v>
      </c>
      <c r="U2261" t="s">
        <v>30</v>
      </c>
      <c r="V2261" t="s">
        <v>30</v>
      </c>
      <c r="W2261" t="s">
        <v>31</v>
      </c>
      <c r="X2261" t="s">
        <v>29</v>
      </c>
      <c r="Y2261" t="s">
        <v>29</v>
      </c>
      <c r="Z2261" t="s">
        <v>29</v>
      </c>
      <c r="AA2261" t="s">
        <v>29</v>
      </c>
      <c r="AB2261" t="s">
        <v>32</v>
      </c>
    </row>
    <row r="2262" spans="1:28" outlineLevel="1" x14ac:dyDescent="0.45">
      <c r="A2262">
        <v>7606708910</v>
      </c>
      <c r="B2262" s="1">
        <v>44323</v>
      </c>
      <c r="C2262" t="s">
        <v>3436</v>
      </c>
      <c r="D2262" t="s">
        <v>3437</v>
      </c>
      <c r="E2262" t="s">
        <v>1160</v>
      </c>
      <c r="F2262" t="s">
        <v>5651</v>
      </c>
      <c r="G2262" t="s">
        <v>5842</v>
      </c>
      <c r="H2262" s="9">
        <v>126868</v>
      </c>
      <c r="J2262" t="s">
        <v>42</v>
      </c>
      <c r="K2262" t="s">
        <v>29</v>
      </c>
      <c r="L2262" t="s">
        <v>127</v>
      </c>
      <c r="M2262" t="s">
        <v>30</v>
      </c>
      <c r="N2262" t="s">
        <v>29</v>
      </c>
      <c r="O2262" t="s">
        <v>29</v>
      </c>
      <c r="P2262" t="s">
        <v>30</v>
      </c>
      <c r="Q2262" t="s">
        <v>30</v>
      </c>
      <c r="R2262" t="s">
        <v>30</v>
      </c>
      <c r="S2262" t="s">
        <v>30</v>
      </c>
      <c r="T2262" t="s">
        <v>29</v>
      </c>
      <c r="U2262" t="s">
        <v>30</v>
      </c>
      <c r="V2262" t="s">
        <v>30</v>
      </c>
      <c r="W2262" t="s">
        <v>33</v>
      </c>
      <c r="X2262" t="s">
        <v>29</v>
      </c>
      <c r="Y2262" t="s">
        <v>29</v>
      </c>
      <c r="Z2262" t="s">
        <v>29</v>
      </c>
      <c r="AA2262" t="s">
        <v>30</v>
      </c>
      <c r="AB2262" t="s">
        <v>32</v>
      </c>
    </row>
    <row r="2263" spans="1:28" outlineLevel="1" x14ac:dyDescent="0.45">
      <c r="A2263">
        <v>2767339007</v>
      </c>
      <c r="B2263" s="1">
        <v>44334</v>
      </c>
      <c r="C2263" t="s">
        <v>1639</v>
      </c>
      <c r="D2263" t="s">
        <v>1640</v>
      </c>
      <c r="E2263" t="s">
        <v>1160</v>
      </c>
      <c r="F2263" t="s">
        <v>5651</v>
      </c>
      <c r="G2263" t="s">
        <v>5842</v>
      </c>
      <c r="H2263" s="9">
        <v>96274</v>
      </c>
      <c r="J2263" t="s">
        <v>42</v>
      </c>
      <c r="K2263" t="s">
        <v>29</v>
      </c>
      <c r="L2263" t="s">
        <v>127</v>
      </c>
      <c r="M2263" t="s">
        <v>30</v>
      </c>
      <c r="N2263" t="s">
        <v>29</v>
      </c>
      <c r="O2263" t="s">
        <v>30</v>
      </c>
      <c r="P2263" t="s">
        <v>30</v>
      </c>
      <c r="Q2263" t="s">
        <v>30</v>
      </c>
      <c r="R2263" t="s">
        <v>30</v>
      </c>
      <c r="S2263" t="s">
        <v>30</v>
      </c>
      <c r="T2263" t="s">
        <v>30</v>
      </c>
      <c r="U2263" t="s">
        <v>30</v>
      </c>
      <c r="V2263" t="s">
        <v>30</v>
      </c>
      <c r="W2263" t="s">
        <v>40</v>
      </c>
      <c r="X2263" t="s">
        <v>29</v>
      </c>
      <c r="Y2263" t="s">
        <v>30</v>
      </c>
      <c r="Z2263" t="s">
        <v>29</v>
      </c>
      <c r="AA2263" t="s">
        <v>29</v>
      </c>
      <c r="AB2263" t="s">
        <v>32</v>
      </c>
    </row>
    <row r="2264" spans="1:28" outlineLevel="1" x14ac:dyDescent="0.45">
      <c r="A2264">
        <v>2486819002</v>
      </c>
      <c r="B2264" s="1">
        <v>44332</v>
      </c>
      <c r="C2264" t="s">
        <v>1158</v>
      </c>
      <c r="D2264" t="s">
        <v>1159</v>
      </c>
      <c r="E2264" t="s">
        <v>1160</v>
      </c>
      <c r="F2264" t="s">
        <v>5651</v>
      </c>
      <c r="G2264" t="s">
        <v>5842</v>
      </c>
      <c r="H2264" s="9">
        <v>62119.839999999997</v>
      </c>
      <c r="J2264" t="s">
        <v>42</v>
      </c>
      <c r="K2264" t="s">
        <v>29</v>
      </c>
      <c r="L2264" t="s">
        <v>127</v>
      </c>
      <c r="M2264" t="s">
        <v>29</v>
      </c>
      <c r="N2264" t="s">
        <v>29</v>
      </c>
      <c r="O2264" t="s">
        <v>29</v>
      </c>
      <c r="P2264" t="s">
        <v>30</v>
      </c>
      <c r="Q2264" t="s">
        <v>30</v>
      </c>
      <c r="R2264" t="s">
        <v>30</v>
      </c>
      <c r="S2264" t="s">
        <v>30</v>
      </c>
      <c r="T2264" t="s">
        <v>30</v>
      </c>
      <c r="U2264" t="s">
        <v>30</v>
      </c>
      <c r="V2264" t="s">
        <v>30</v>
      </c>
      <c r="W2264" t="s">
        <v>33</v>
      </c>
      <c r="X2264" t="s">
        <v>29</v>
      </c>
      <c r="Y2264" t="s">
        <v>29</v>
      </c>
      <c r="Z2264" t="s">
        <v>29</v>
      </c>
      <c r="AA2264" t="s">
        <v>30</v>
      </c>
      <c r="AB2264" t="s">
        <v>32</v>
      </c>
    </row>
    <row r="2265" spans="1:28" outlineLevel="1" x14ac:dyDescent="0.45">
      <c r="A2265">
        <v>8839659006</v>
      </c>
      <c r="B2265" s="1">
        <v>44345</v>
      </c>
      <c r="C2265" t="s">
        <v>4432</v>
      </c>
      <c r="D2265" t="s">
        <v>4433</v>
      </c>
      <c r="E2265" t="s">
        <v>1160</v>
      </c>
      <c r="F2265" t="s">
        <v>5651</v>
      </c>
      <c r="G2265" t="s">
        <v>5842</v>
      </c>
      <c r="H2265" s="9">
        <v>56584</v>
      </c>
      <c r="J2265" t="s">
        <v>42</v>
      </c>
      <c r="K2265" t="s">
        <v>29</v>
      </c>
      <c r="L2265" t="s">
        <v>127</v>
      </c>
      <c r="M2265" t="s">
        <v>29</v>
      </c>
      <c r="N2265" t="s">
        <v>30</v>
      </c>
      <c r="O2265" t="s">
        <v>30</v>
      </c>
      <c r="P2265" t="s">
        <v>30</v>
      </c>
      <c r="Q2265" t="s">
        <v>30</v>
      </c>
      <c r="R2265" t="s">
        <v>30</v>
      </c>
      <c r="S2265" t="s">
        <v>30</v>
      </c>
      <c r="T2265" t="s">
        <v>30</v>
      </c>
      <c r="U2265" t="s">
        <v>30</v>
      </c>
      <c r="V2265" t="s">
        <v>30</v>
      </c>
      <c r="W2265" t="s">
        <v>49</v>
      </c>
      <c r="X2265" t="s">
        <v>29</v>
      </c>
      <c r="Y2265" t="s">
        <v>29</v>
      </c>
      <c r="Z2265" t="s">
        <v>29</v>
      </c>
      <c r="AA2265" t="s">
        <v>29</v>
      </c>
      <c r="AB2265" t="s">
        <v>62</v>
      </c>
    </row>
    <row r="2266" spans="1:28" outlineLevel="1" x14ac:dyDescent="0.45">
      <c r="A2266">
        <v>7524448900</v>
      </c>
      <c r="B2266" s="1">
        <v>44323</v>
      </c>
      <c r="C2266" t="s">
        <v>2705</v>
      </c>
      <c r="D2266" t="s">
        <v>2706</v>
      </c>
      <c r="E2266" t="s">
        <v>1160</v>
      </c>
      <c r="F2266" t="s">
        <v>5651</v>
      </c>
      <c r="G2266" t="s">
        <v>5842</v>
      </c>
      <c r="H2266" s="9">
        <v>48169.52</v>
      </c>
      <c r="J2266" t="s">
        <v>42</v>
      </c>
      <c r="K2266" t="s">
        <v>29</v>
      </c>
      <c r="L2266" t="s">
        <v>127</v>
      </c>
      <c r="M2266" t="s">
        <v>30</v>
      </c>
      <c r="N2266" t="s">
        <v>29</v>
      </c>
      <c r="O2266" t="s">
        <v>29</v>
      </c>
      <c r="P2266" t="s">
        <v>30</v>
      </c>
      <c r="Q2266" t="s">
        <v>29</v>
      </c>
      <c r="R2266" t="s">
        <v>29</v>
      </c>
      <c r="S2266" t="s">
        <v>30</v>
      </c>
      <c r="T2266" t="s">
        <v>30</v>
      </c>
      <c r="U2266" t="s">
        <v>29</v>
      </c>
      <c r="V2266" t="s">
        <v>30</v>
      </c>
      <c r="W2266" t="s">
        <v>31</v>
      </c>
      <c r="X2266" t="s">
        <v>29</v>
      </c>
      <c r="Y2266" t="s">
        <v>30</v>
      </c>
      <c r="Z2266" t="s">
        <v>29</v>
      </c>
      <c r="AA2266" t="s">
        <v>30</v>
      </c>
      <c r="AB2266" t="s">
        <v>32</v>
      </c>
    </row>
    <row r="2267" spans="1:28" outlineLevel="1" x14ac:dyDescent="0.45">
      <c r="A2267">
        <v>2696669003</v>
      </c>
      <c r="B2267" s="1">
        <v>44334</v>
      </c>
      <c r="C2267" t="s">
        <v>1297</v>
      </c>
      <c r="D2267" t="s">
        <v>1298</v>
      </c>
      <c r="E2267" t="s">
        <v>1160</v>
      </c>
      <c r="F2267" t="s">
        <v>5651</v>
      </c>
      <c r="G2267" t="s">
        <v>5842</v>
      </c>
      <c r="H2267" s="9">
        <v>30945</v>
      </c>
      <c r="J2267" t="s">
        <v>42</v>
      </c>
      <c r="K2267" t="s">
        <v>29</v>
      </c>
      <c r="L2267" t="s">
        <v>127</v>
      </c>
      <c r="M2267" t="s">
        <v>30</v>
      </c>
      <c r="N2267" t="s">
        <v>29</v>
      </c>
      <c r="O2267" t="s">
        <v>29</v>
      </c>
      <c r="P2267" t="s">
        <v>30</v>
      </c>
      <c r="Q2267" t="s">
        <v>30</v>
      </c>
      <c r="R2267" t="s">
        <v>30</v>
      </c>
      <c r="S2267" t="s">
        <v>30</v>
      </c>
      <c r="T2267" t="s">
        <v>30</v>
      </c>
      <c r="U2267" t="s">
        <v>30</v>
      </c>
      <c r="V2267" t="s">
        <v>30</v>
      </c>
      <c r="W2267" t="s">
        <v>31</v>
      </c>
      <c r="X2267" t="s">
        <v>29</v>
      </c>
      <c r="Y2267" t="s">
        <v>29</v>
      </c>
      <c r="Z2267" t="s">
        <v>29</v>
      </c>
      <c r="AA2267" t="s">
        <v>30</v>
      </c>
      <c r="AB2267" t="s">
        <v>32</v>
      </c>
    </row>
    <row r="2268" spans="1:28" outlineLevel="1" x14ac:dyDescent="0.45">
      <c r="A2268">
        <v>8843269010</v>
      </c>
      <c r="B2268" s="1">
        <v>44345</v>
      </c>
      <c r="C2268" t="s">
        <v>4462</v>
      </c>
      <c r="D2268" t="s">
        <v>4463</v>
      </c>
      <c r="E2268" t="s">
        <v>1160</v>
      </c>
      <c r="F2268" t="s">
        <v>5651</v>
      </c>
      <c r="G2268" t="s">
        <v>5842</v>
      </c>
      <c r="H2268" s="9">
        <v>18740</v>
      </c>
      <c r="I2268" t="s">
        <v>35</v>
      </c>
      <c r="J2268" t="s">
        <v>42</v>
      </c>
      <c r="K2268" t="s">
        <v>29</v>
      </c>
      <c r="L2268" t="s">
        <v>127</v>
      </c>
      <c r="M2268" t="s">
        <v>30</v>
      </c>
      <c r="N2268" t="s">
        <v>30</v>
      </c>
      <c r="O2268" t="s">
        <v>30</v>
      </c>
      <c r="P2268" t="s">
        <v>30</v>
      </c>
      <c r="Q2268" t="s">
        <v>30</v>
      </c>
      <c r="R2268" t="s">
        <v>30</v>
      </c>
      <c r="S2268" t="s">
        <v>30</v>
      </c>
      <c r="T2268" t="s">
        <v>30</v>
      </c>
      <c r="U2268" t="s">
        <v>30</v>
      </c>
      <c r="V2268" t="s">
        <v>30</v>
      </c>
      <c r="W2268" t="s">
        <v>31</v>
      </c>
      <c r="X2268" t="s">
        <v>29</v>
      </c>
      <c r="Y2268" t="s">
        <v>29</v>
      </c>
      <c r="Z2268" t="s">
        <v>29</v>
      </c>
      <c r="AA2268" t="s">
        <v>29</v>
      </c>
      <c r="AB2268" t="s">
        <v>32</v>
      </c>
    </row>
    <row r="2269" spans="1:28" outlineLevel="1" x14ac:dyDescent="0.45">
      <c r="A2269">
        <v>8892169000</v>
      </c>
      <c r="B2269" s="1">
        <v>44345</v>
      </c>
      <c r="C2269" t="s">
        <v>4741</v>
      </c>
      <c r="D2269" t="s">
        <v>4463</v>
      </c>
      <c r="E2269" t="s">
        <v>1160</v>
      </c>
      <c r="F2269" t="s">
        <v>5651</v>
      </c>
      <c r="G2269" t="s">
        <v>5842</v>
      </c>
      <c r="H2269" s="9">
        <v>12079.55</v>
      </c>
      <c r="I2269" t="s">
        <v>35</v>
      </c>
      <c r="J2269" t="s">
        <v>42</v>
      </c>
      <c r="K2269" t="s">
        <v>29</v>
      </c>
      <c r="L2269" t="s">
        <v>127</v>
      </c>
      <c r="M2269" t="s">
        <v>30</v>
      </c>
      <c r="N2269" t="s">
        <v>30</v>
      </c>
      <c r="O2269" t="s">
        <v>30</v>
      </c>
      <c r="P2269" t="s">
        <v>30</v>
      </c>
      <c r="Q2269" t="s">
        <v>30</v>
      </c>
      <c r="R2269" t="s">
        <v>30</v>
      </c>
      <c r="S2269" t="s">
        <v>30</v>
      </c>
      <c r="T2269" t="s">
        <v>30</v>
      </c>
      <c r="U2269" t="s">
        <v>30</v>
      </c>
      <c r="V2269" t="s">
        <v>30</v>
      </c>
      <c r="W2269" t="s">
        <v>31</v>
      </c>
      <c r="X2269" t="s">
        <v>29</v>
      </c>
      <c r="Y2269" t="s">
        <v>29</v>
      </c>
      <c r="Z2269" t="s">
        <v>29</v>
      </c>
      <c r="AA2269" t="s">
        <v>29</v>
      </c>
      <c r="AB2269" t="s">
        <v>32</v>
      </c>
    </row>
    <row r="2270" spans="1:28" outlineLevel="1" x14ac:dyDescent="0.45">
      <c r="A2270">
        <v>7631218907</v>
      </c>
      <c r="B2270" s="1">
        <v>44323</v>
      </c>
      <c r="C2270" t="s">
        <v>3571</v>
      </c>
      <c r="D2270" t="s">
        <v>3572</v>
      </c>
      <c r="E2270" t="s">
        <v>1160</v>
      </c>
      <c r="F2270" t="s">
        <v>5651</v>
      </c>
      <c r="G2270" t="s">
        <v>5842</v>
      </c>
      <c r="H2270" s="9">
        <v>9350.9500000000007</v>
      </c>
      <c r="J2270" t="s">
        <v>42</v>
      </c>
      <c r="K2270" t="s">
        <v>30</v>
      </c>
      <c r="L2270" t="s">
        <v>127</v>
      </c>
      <c r="M2270" t="s">
        <v>30</v>
      </c>
      <c r="N2270" t="s">
        <v>30</v>
      </c>
      <c r="O2270" t="s">
        <v>29</v>
      </c>
      <c r="P2270" t="s">
        <v>30</v>
      </c>
      <c r="Q2270" t="s">
        <v>30</v>
      </c>
      <c r="R2270" t="s">
        <v>30</v>
      </c>
      <c r="S2270" t="s">
        <v>29</v>
      </c>
      <c r="T2270" t="s">
        <v>29</v>
      </c>
      <c r="U2270" t="s">
        <v>30</v>
      </c>
      <c r="V2270" t="s">
        <v>29</v>
      </c>
      <c r="W2270" t="s">
        <v>40</v>
      </c>
      <c r="X2270" t="s">
        <v>29</v>
      </c>
      <c r="Y2270" t="s">
        <v>30</v>
      </c>
      <c r="Z2270" t="s">
        <v>29</v>
      </c>
      <c r="AA2270" t="s">
        <v>30</v>
      </c>
      <c r="AB2270" t="s">
        <v>32</v>
      </c>
    </row>
    <row r="2271" spans="1:28" outlineLevel="1" x14ac:dyDescent="0.45">
      <c r="A2271">
        <v>7550869004</v>
      </c>
      <c r="B2271" s="1">
        <v>44341</v>
      </c>
      <c r="C2271" t="s">
        <v>3010</v>
      </c>
      <c r="D2271" t="s">
        <v>3011</v>
      </c>
      <c r="E2271" t="s">
        <v>1160</v>
      </c>
      <c r="F2271" t="s">
        <v>5651</v>
      </c>
      <c r="G2271" t="s">
        <v>5842</v>
      </c>
      <c r="H2271" s="9">
        <v>9004.7199999999993</v>
      </c>
      <c r="J2271" t="s">
        <v>42</v>
      </c>
      <c r="K2271" t="s">
        <v>29</v>
      </c>
      <c r="L2271" t="s">
        <v>127</v>
      </c>
      <c r="M2271" t="s">
        <v>29</v>
      </c>
      <c r="N2271" t="s">
        <v>30</v>
      </c>
      <c r="O2271" t="s">
        <v>30</v>
      </c>
      <c r="P2271" t="s">
        <v>30</v>
      </c>
      <c r="Q2271" t="s">
        <v>30</v>
      </c>
      <c r="R2271" t="s">
        <v>30</v>
      </c>
      <c r="S2271" t="s">
        <v>30</v>
      </c>
      <c r="T2271" t="s">
        <v>30</v>
      </c>
      <c r="U2271" t="s">
        <v>30</v>
      </c>
      <c r="V2271" t="s">
        <v>30</v>
      </c>
      <c r="W2271" t="s">
        <v>31</v>
      </c>
      <c r="X2271" t="s">
        <v>29</v>
      </c>
      <c r="Y2271" t="s">
        <v>29</v>
      </c>
      <c r="Z2271" t="s">
        <v>29</v>
      </c>
      <c r="AA2271" t="s">
        <v>30</v>
      </c>
      <c r="AB2271" t="s">
        <v>228</v>
      </c>
    </row>
    <row r="2272" spans="1:28" outlineLevel="1" x14ac:dyDescent="0.45">
      <c r="A2272">
        <v>7532848902</v>
      </c>
      <c r="B2272" s="1">
        <v>44323</v>
      </c>
      <c r="C2272" t="s">
        <v>2808</v>
      </c>
      <c r="D2272" t="s">
        <v>2809</v>
      </c>
      <c r="E2272" t="s">
        <v>2611</v>
      </c>
      <c r="F2272" t="s">
        <v>5651</v>
      </c>
      <c r="G2272" t="s">
        <v>5947</v>
      </c>
      <c r="H2272" s="9">
        <v>130044</v>
      </c>
      <c r="J2272" t="s">
        <v>42</v>
      </c>
      <c r="K2272" t="s">
        <v>30</v>
      </c>
      <c r="L2272" t="s">
        <v>119</v>
      </c>
      <c r="M2272" t="s">
        <v>29</v>
      </c>
      <c r="N2272" t="s">
        <v>29</v>
      </c>
      <c r="O2272" t="s">
        <v>30</v>
      </c>
      <c r="P2272" t="s">
        <v>30</v>
      </c>
      <c r="Q2272" t="s">
        <v>30</v>
      </c>
      <c r="R2272" t="s">
        <v>30</v>
      </c>
      <c r="S2272" t="s">
        <v>29</v>
      </c>
      <c r="T2272" t="s">
        <v>30</v>
      </c>
      <c r="U2272" t="s">
        <v>29</v>
      </c>
      <c r="V2272" t="s">
        <v>30</v>
      </c>
      <c r="W2272" t="s">
        <v>40</v>
      </c>
      <c r="X2272" t="s">
        <v>29</v>
      </c>
      <c r="Y2272" t="s">
        <v>29</v>
      </c>
      <c r="Z2272" t="s">
        <v>29</v>
      </c>
      <c r="AA2272" t="s">
        <v>30</v>
      </c>
      <c r="AB2272" t="s">
        <v>139</v>
      </c>
    </row>
    <row r="2273" spans="1:28" outlineLevel="1" x14ac:dyDescent="0.45">
      <c r="A2273">
        <v>8888059010</v>
      </c>
      <c r="B2273" s="1">
        <v>44345</v>
      </c>
      <c r="C2273" t="s">
        <v>4723</v>
      </c>
      <c r="D2273" t="s">
        <v>4724</v>
      </c>
      <c r="E2273" t="s">
        <v>2611</v>
      </c>
      <c r="F2273" t="s">
        <v>5651</v>
      </c>
      <c r="G2273" t="s">
        <v>5947</v>
      </c>
      <c r="H2273" s="9">
        <v>34192.480000000003</v>
      </c>
      <c r="J2273" t="s">
        <v>42</v>
      </c>
      <c r="K2273" t="s">
        <v>30</v>
      </c>
      <c r="L2273" t="s">
        <v>119</v>
      </c>
      <c r="M2273" t="s">
        <v>29</v>
      </c>
      <c r="N2273" t="s">
        <v>30</v>
      </c>
      <c r="O2273" t="s">
        <v>30</v>
      </c>
      <c r="P2273" t="s">
        <v>30</v>
      </c>
      <c r="Q2273" t="s">
        <v>30</v>
      </c>
      <c r="R2273" t="s">
        <v>30</v>
      </c>
      <c r="S2273" t="s">
        <v>29</v>
      </c>
      <c r="T2273" t="s">
        <v>29</v>
      </c>
      <c r="U2273" t="s">
        <v>30</v>
      </c>
      <c r="V2273" t="s">
        <v>29</v>
      </c>
      <c r="W2273" t="s">
        <v>40</v>
      </c>
      <c r="X2273" t="s">
        <v>29</v>
      </c>
      <c r="Y2273" t="s">
        <v>29</v>
      </c>
      <c r="Z2273" t="s">
        <v>29</v>
      </c>
      <c r="AA2273" t="s">
        <v>29</v>
      </c>
      <c r="AB2273" t="s">
        <v>32</v>
      </c>
    </row>
    <row r="2274" spans="1:28" outlineLevel="1" x14ac:dyDescent="0.45">
      <c r="A2274">
        <v>7515988907</v>
      </c>
      <c r="B2274" s="1">
        <v>44323</v>
      </c>
      <c r="C2274" t="s">
        <v>2609</v>
      </c>
      <c r="D2274" t="s">
        <v>2610</v>
      </c>
      <c r="E2274" t="s">
        <v>2611</v>
      </c>
      <c r="F2274" t="s">
        <v>5651</v>
      </c>
      <c r="G2274" t="s">
        <v>5947</v>
      </c>
      <c r="H2274" s="9">
        <v>16198</v>
      </c>
      <c r="J2274" t="s">
        <v>42</v>
      </c>
      <c r="K2274" t="s">
        <v>30</v>
      </c>
      <c r="L2274" t="s">
        <v>119</v>
      </c>
      <c r="M2274" t="s">
        <v>30</v>
      </c>
      <c r="N2274" t="s">
        <v>29</v>
      </c>
      <c r="O2274" t="s">
        <v>29</v>
      </c>
      <c r="P2274" t="s">
        <v>30</v>
      </c>
      <c r="Q2274" t="s">
        <v>29</v>
      </c>
      <c r="R2274" t="s">
        <v>30</v>
      </c>
      <c r="S2274" t="s">
        <v>30</v>
      </c>
      <c r="T2274" t="s">
        <v>30</v>
      </c>
      <c r="U2274" t="s">
        <v>30</v>
      </c>
      <c r="V2274" t="s">
        <v>30</v>
      </c>
      <c r="W2274" t="s">
        <v>31</v>
      </c>
      <c r="X2274" t="s">
        <v>29</v>
      </c>
      <c r="Y2274" t="s">
        <v>29</v>
      </c>
      <c r="Z2274" t="s">
        <v>30</v>
      </c>
      <c r="AA2274" t="s">
        <v>30</v>
      </c>
      <c r="AB2274" t="s">
        <v>228</v>
      </c>
    </row>
    <row r="2275" spans="1:28" outlineLevel="1" x14ac:dyDescent="0.45">
      <c r="A2275">
        <v>7621058903</v>
      </c>
      <c r="B2275" s="1">
        <v>44323</v>
      </c>
      <c r="C2275" t="s">
        <v>3526</v>
      </c>
      <c r="D2275" t="s">
        <v>3527</v>
      </c>
      <c r="E2275" t="s">
        <v>1177</v>
      </c>
      <c r="F2275" t="s">
        <v>5651</v>
      </c>
      <c r="G2275" t="s">
        <v>5876</v>
      </c>
      <c r="H2275" s="9">
        <v>164727</v>
      </c>
      <c r="J2275" t="s">
        <v>42</v>
      </c>
      <c r="K2275" t="s">
        <v>29</v>
      </c>
      <c r="L2275" t="s">
        <v>471</v>
      </c>
      <c r="M2275" t="s">
        <v>30</v>
      </c>
      <c r="N2275" t="s">
        <v>30</v>
      </c>
      <c r="O2275" t="s">
        <v>30</v>
      </c>
      <c r="P2275" t="s">
        <v>30</v>
      </c>
      <c r="Q2275" t="s">
        <v>30</v>
      </c>
      <c r="R2275" t="s">
        <v>30</v>
      </c>
      <c r="S2275" t="s">
        <v>30</v>
      </c>
      <c r="T2275" t="s">
        <v>30</v>
      </c>
      <c r="U2275" t="s">
        <v>30</v>
      </c>
      <c r="V2275" t="s">
        <v>30</v>
      </c>
      <c r="W2275" t="s">
        <v>40</v>
      </c>
      <c r="X2275" t="s">
        <v>30</v>
      </c>
      <c r="Y2275" t="s">
        <v>30</v>
      </c>
      <c r="Z2275" t="s">
        <v>29</v>
      </c>
      <c r="AA2275" t="s">
        <v>29</v>
      </c>
      <c r="AB2275" t="s">
        <v>32</v>
      </c>
    </row>
    <row r="2276" spans="1:28" outlineLevel="1" x14ac:dyDescent="0.45">
      <c r="A2276">
        <v>2735989009</v>
      </c>
      <c r="B2276" s="1">
        <v>44334</v>
      </c>
      <c r="C2276" t="s">
        <v>1487</v>
      </c>
      <c r="D2276" t="s">
        <v>1488</v>
      </c>
      <c r="E2276" t="s">
        <v>1177</v>
      </c>
      <c r="F2276" t="s">
        <v>5651</v>
      </c>
      <c r="G2276" t="s">
        <v>5876</v>
      </c>
      <c r="H2276" s="9">
        <v>74432</v>
      </c>
      <c r="J2276" t="s">
        <v>42</v>
      </c>
      <c r="K2276" t="s">
        <v>29</v>
      </c>
      <c r="L2276" t="s">
        <v>471</v>
      </c>
      <c r="M2276" t="s">
        <v>30</v>
      </c>
      <c r="N2276" t="s">
        <v>30</v>
      </c>
      <c r="O2276" t="s">
        <v>30</v>
      </c>
      <c r="P2276" t="s">
        <v>30</v>
      </c>
      <c r="Q2276" t="s">
        <v>30</v>
      </c>
      <c r="R2276" t="s">
        <v>30</v>
      </c>
      <c r="S2276" t="s">
        <v>30</v>
      </c>
      <c r="T2276" t="s">
        <v>30</v>
      </c>
      <c r="U2276" t="s">
        <v>30</v>
      </c>
      <c r="V2276" t="s">
        <v>30</v>
      </c>
      <c r="W2276" t="s">
        <v>60</v>
      </c>
      <c r="X2276" t="s">
        <v>30</v>
      </c>
      <c r="Y2276" t="s">
        <v>29</v>
      </c>
      <c r="Z2276" t="s">
        <v>30</v>
      </c>
      <c r="AA2276" t="s">
        <v>29</v>
      </c>
      <c r="AB2276" t="s">
        <v>32</v>
      </c>
    </row>
    <row r="2277" spans="1:28" outlineLevel="1" x14ac:dyDescent="0.45">
      <c r="A2277">
        <v>7899738900</v>
      </c>
      <c r="B2277" s="1">
        <v>44327</v>
      </c>
      <c r="C2277" t="s">
        <v>4001</v>
      </c>
      <c r="D2277" t="s">
        <v>4002</v>
      </c>
      <c r="E2277" t="s">
        <v>1177</v>
      </c>
      <c r="F2277" t="s">
        <v>5651</v>
      </c>
      <c r="G2277" t="s">
        <v>5876</v>
      </c>
      <c r="H2277" s="9">
        <v>30997</v>
      </c>
      <c r="J2277" t="s">
        <v>42</v>
      </c>
      <c r="K2277" t="s">
        <v>29</v>
      </c>
      <c r="L2277" t="s">
        <v>471</v>
      </c>
      <c r="M2277" t="s">
        <v>30</v>
      </c>
      <c r="N2277" t="s">
        <v>30</v>
      </c>
      <c r="O2277" t="s">
        <v>30</v>
      </c>
      <c r="P2277" t="s">
        <v>30</v>
      </c>
      <c r="Q2277" t="s">
        <v>30</v>
      </c>
      <c r="R2277" t="s">
        <v>30</v>
      </c>
      <c r="S2277" t="s">
        <v>30</v>
      </c>
      <c r="T2277" t="s">
        <v>30</v>
      </c>
      <c r="U2277" t="s">
        <v>30</v>
      </c>
      <c r="V2277" t="s">
        <v>30</v>
      </c>
      <c r="W2277" t="s">
        <v>40</v>
      </c>
      <c r="X2277" t="s">
        <v>30</v>
      </c>
      <c r="Y2277" t="s">
        <v>30</v>
      </c>
      <c r="Z2277" t="s">
        <v>29</v>
      </c>
      <c r="AA2277" t="s">
        <v>29</v>
      </c>
      <c r="AB2277" t="s">
        <v>32</v>
      </c>
    </row>
    <row r="2278" spans="1:28" outlineLevel="1" x14ac:dyDescent="0.45">
      <c r="A2278">
        <v>7545908906</v>
      </c>
      <c r="B2278" s="1">
        <v>44323</v>
      </c>
      <c r="C2278" t="s">
        <v>2951</v>
      </c>
      <c r="D2278" t="s">
        <v>2952</v>
      </c>
      <c r="E2278" t="s">
        <v>1177</v>
      </c>
      <c r="F2278" t="s">
        <v>5651</v>
      </c>
      <c r="G2278" t="s">
        <v>5876</v>
      </c>
      <c r="H2278" s="9">
        <v>3043.75</v>
      </c>
      <c r="J2278" t="s">
        <v>42</v>
      </c>
      <c r="K2278" t="s">
        <v>29</v>
      </c>
      <c r="L2278" t="s">
        <v>471</v>
      </c>
      <c r="M2278" t="s">
        <v>29</v>
      </c>
      <c r="N2278" t="s">
        <v>29</v>
      </c>
      <c r="O2278" t="s">
        <v>29</v>
      </c>
      <c r="P2278" t="s">
        <v>30</v>
      </c>
      <c r="Q2278" t="s">
        <v>29</v>
      </c>
      <c r="R2278" t="s">
        <v>30</v>
      </c>
      <c r="S2278" t="s">
        <v>29</v>
      </c>
      <c r="T2278" t="s">
        <v>29</v>
      </c>
      <c r="U2278" t="s">
        <v>30</v>
      </c>
      <c r="V2278" t="s">
        <v>29</v>
      </c>
      <c r="W2278" t="s">
        <v>60</v>
      </c>
      <c r="X2278" t="s">
        <v>30</v>
      </c>
      <c r="Y2278" t="s">
        <v>29</v>
      </c>
      <c r="Z2278" t="s">
        <v>30</v>
      </c>
      <c r="AA2278" t="s">
        <v>29</v>
      </c>
      <c r="AB2278" t="s">
        <v>45</v>
      </c>
    </row>
    <row r="2279" spans="1:28" outlineLevel="1" x14ac:dyDescent="0.45">
      <c r="A2279">
        <v>9927359004</v>
      </c>
      <c r="B2279" s="1">
        <v>44351</v>
      </c>
      <c r="C2279" t="s">
        <v>5485</v>
      </c>
      <c r="D2279" t="s">
        <v>5486</v>
      </c>
      <c r="E2279" t="s">
        <v>5487</v>
      </c>
      <c r="F2279" t="s">
        <v>5651</v>
      </c>
      <c r="G2279" t="s">
        <v>6063</v>
      </c>
      <c r="H2279" s="9">
        <v>282421</v>
      </c>
      <c r="J2279" t="s">
        <v>42</v>
      </c>
      <c r="K2279" t="s">
        <v>29</v>
      </c>
      <c r="L2279" t="s">
        <v>96</v>
      </c>
      <c r="M2279" t="s">
        <v>29</v>
      </c>
      <c r="N2279" t="s">
        <v>29</v>
      </c>
      <c r="O2279" t="s">
        <v>29</v>
      </c>
      <c r="P2279" t="s">
        <v>29</v>
      </c>
      <c r="Q2279" t="s">
        <v>29</v>
      </c>
      <c r="R2279" t="s">
        <v>29</v>
      </c>
      <c r="S2279" t="s">
        <v>30</v>
      </c>
      <c r="T2279" t="s">
        <v>30</v>
      </c>
      <c r="U2279" t="s">
        <v>29</v>
      </c>
      <c r="V2279" t="s">
        <v>29</v>
      </c>
      <c r="W2279" t="s">
        <v>40</v>
      </c>
      <c r="X2279" t="s">
        <v>29</v>
      </c>
      <c r="Y2279" t="s">
        <v>29</v>
      </c>
      <c r="Z2279" t="s">
        <v>29</v>
      </c>
      <c r="AA2279" t="s">
        <v>29</v>
      </c>
      <c r="AB2279" t="s">
        <v>47</v>
      </c>
    </row>
    <row r="2280" spans="1:28" outlineLevel="1" x14ac:dyDescent="0.45">
      <c r="A2280">
        <v>7878848910</v>
      </c>
      <c r="B2280" s="1">
        <v>44327</v>
      </c>
      <c r="C2280" t="s">
        <v>3888</v>
      </c>
      <c r="D2280" t="s">
        <v>3889</v>
      </c>
      <c r="E2280" t="s">
        <v>3719</v>
      </c>
      <c r="F2280" t="s">
        <v>5651</v>
      </c>
      <c r="G2280" t="s">
        <v>6013</v>
      </c>
      <c r="H2280" s="9">
        <v>261371</v>
      </c>
      <c r="I2280" t="s">
        <v>589</v>
      </c>
      <c r="J2280" t="s">
        <v>42</v>
      </c>
      <c r="K2280" t="s">
        <v>29</v>
      </c>
      <c r="L2280" t="s">
        <v>471</v>
      </c>
      <c r="M2280" t="s">
        <v>29</v>
      </c>
      <c r="N2280" t="s">
        <v>30</v>
      </c>
      <c r="O2280" t="s">
        <v>30</v>
      </c>
      <c r="P2280" t="s">
        <v>30</v>
      </c>
      <c r="Q2280" t="s">
        <v>30</v>
      </c>
      <c r="R2280" t="s">
        <v>30</v>
      </c>
      <c r="S2280" t="s">
        <v>30</v>
      </c>
      <c r="T2280" t="s">
        <v>30</v>
      </c>
      <c r="U2280" t="s">
        <v>30</v>
      </c>
      <c r="V2280" t="s">
        <v>30</v>
      </c>
      <c r="W2280" t="s">
        <v>40</v>
      </c>
      <c r="X2280" t="s">
        <v>29</v>
      </c>
      <c r="Y2280" t="s">
        <v>29</v>
      </c>
      <c r="Z2280" t="s">
        <v>30</v>
      </c>
      <c r="AA2280" t="s">
        <v>30</v>
      </c>
      <c r="AB2280" t="s">
        <v>32</v>
      </c>
    </row>
    <row r="2281" spans="1:28" outlineLevel="1" x14ac:dyDescent="0.45">
      <c r="A2281">
        <v>4892979009</v>
      </c>
      <c r="B2281" s="1">
        <v>44336</v>
      </c>
      <c r="C2281" t="s">
        <v>2004</v>
      </c>
      <c r="D2281" t="s">
        <v>2005</v>
      </c>
      <c r="E2281" t="s">
        <v>2006</v>
      </c>
      <c r="F2281" t="s">
        <v>5651</v>
      </c>
      <c r="G2281" t="s">
        <v>5911</v>
      </c>
      <c r="H2281" s="9">
        <v>36700</v>
      </c>
      <c r="I2281" t="s">
        <v>1192</v>
      </c>
      <c r="J2281" t="s">
        <v>42</v>
      </c>
      <c r="K2281" t="s">
        <v>29</v>
      </c>
      <c r="L2281" t="s">
        <v>150</v>
      </c>
      <c r="M2281" t="s">
        <v>29</v>
      </c>
      <c r="N2281" t="s">
        <v>29</v>
      </c>
      <c r="O2281" t="s">
        <v>29</v>
      </c>
      <c r="P2281" t="s">
        <v>30</v>
      </c>
      <c r="Q2281" t="s">
        <v>29</v>
      </c>
      <c r="R2281" t="s">
        <v>29</v>
      </c>
      <c r="S2281" t="s">
        <v>30</v>
      </c>
      <c r="T2281" t="s">
        <v>29</v>
      </c>
      <c r="U2281" t="s">
        <v>29</v>
      </c>
      <c r="V2281" t="s">
        <v>29</v>
      </c>
      <c r="W2281" t="s">
        <v>40</v>
      </c>
      <c r="X2281" t="s">
        <v>29</v>
      </c>
      <c r="Y2281" t="s">
        <v>30</v>
      </c>
      <c r="Z2281" t="s">
        <v>29</v>
      </c>
      <c r="AA2281" t="s">
        <v>29</v>
      </c>
      <c r="AB2281" t="s">
        <v>32</v>
      </c>
    </row>
    <row r="2282" spans="1:28" outlineLevel="1" x14ac:dyDescent="0.45">
      <c r="A2282">
        <v>8866129006</v>
      </c>
      <c r="B2282" s="1">
        <v>44345</v>
      </c>
      <c r="C2282" t="s">
        <v>4598</v>
      </c>
      <c r="D2282" t="s">
        <v>4599</v>
      </c>
      <c r="E2282" t="s">
        <v>2006</v>
      </c>
      <c r="F2282" t="s">
        <v>5651</v>
      </c>
      <c r="G2282" t="s">
        <v>5911</v>
      </c>
      <c r="H2282" s="9">
        <v>26831</v>
      </c>
      <c r="I2282" t="s">
        <v>501</v>
      </c>
      <c r="J2282" t="s">
        <v>42</v>
      </c>
      <c r="K2282" t="s">
        <v>29</v>
      </c>
      <c r="L2282" t="s">
        <v>150</v>
      </c>
      <c r="M2282" t="s">
        <v>29</v>
      </c>
      <c r="N2282" t="s">
        <v>30</v>
      </c>
      <c r="O2282" t="s">
        <v>29</v>
      </c>
      <c r="P2282" t="s">
        <v>30</v>
      </c>
      <c r="Q2282" t="s">
        <v>30</v>
      </c>
      <c r="R2282" t="s">
        <v>30</v>
      </c>
      <c r="S2282" t="s">
        <v>30</v>
      </c>
      <c r="T2282" t="s">
        <v>30</v>
      </c>
      <c r="U2282" t="s">
        <v>30</v>
      </c>
      <c r="V2282" t="s">
        <v>30</v>
      </c>
      <c r="W2282" t="s">
        <v>31</v>
      </c>
      <c r="X2282" t="s">
        <v>29</v>
      </c>
      <c r="Y2282" t="s">
        <v>29</v>
      </c>
      <c r="Z2282" t="s">
        <v>29</v>
      </c>
      <c r="AA2282" t="s">
        <v>29</v>
      </c>
      <c r="AB2282" t="s">
        <v>32</v>
      </c>
    </row>
    <row r="2283" spans="1:28" outlineLevel="1" x14ac:dyDescent="0.45">
      <c r="A2283">
        <v>4881919007</v>
      </c>
      <c r="B2283" s="1">
        <v>44336</v>
      </c>
      <c r="C2283" t="s">
        <v>1939</v>
      </c>
      <c r="D2283" t="s">
        <v>1940</v>
      </c>
      <c r="E2283" t="s">
        <v>2006</v>
      </c>
      <c r="F2283" t="s">
        <v>5651</v>
      </c>
      <c r="G2283" t="s">
        <v>5911</v>
      </c>
      <c r="H2283" s="9">
        <v>9927</v>
      </c>
      <c r="J2283" t="s">
        <v>42</v>
      </c>
      <c r="K2283" t="s">
        <v>29</v>
      </c>
      <c r="L2283" t="s">
        <v>150</v>
      </c>
      <c r="M2283" t="s">
        <v>29</v>
      </c>
      <c r="N2283" t="s">
        <v>29</v>
      </c>
      <c r="O2283" t="s">
        <v>29</v>
      </c>
      <c r="P2283" t="s">
        <v>30</v>
      </c>
      <c r="Q2283" t="s">
        <v>29</v>
      </c>
      <c r="R2283" t="s">
        <v>30</v>
      </c>
      <c r="S2283" t="s">
        <v>29</v>
      </c>
      <c r="T2283" t="s">
        <v>30</v>
      </c>
      <c r="U2283" t="s">
        <v>30</v>
      </c>
      <c r="V2283" t="s">
        <v>30</v>
      </c>
      <c r="W2283" t="s">
        <v>40</v>
      </c>
      <c r="X2283" t="s">
        <v>29</v>
      </c>
      <c r="Y2283" t="s">
        <v>29</v>
      </c>
      <c r="Z2283" t="s">
        <v>29</v>
      </c>
      <c r="AA2283" t="s">
        <v>30</v>
      </c>
      <c r="AB2283" t="s">
        <v>102</v>
      </c>
    </row>
    <row r="2284" spans="1:28" outlineLevel="1" x14ac:dyDescent="0.45">
      <c r="A2284">
        <v>8016569002</v>
      </c>
      <c r="B2284" s="1">
        <v>44342</v>
      </c>
      <c r="C2284" t="s">
        <v>4098</v>
      </c>
      <c r="D2284" t="s">
        <v>4099</v>
      </c>
      <c r="E2284" t="s">
        <v>182</v>
      </c>
      <c r="F2284" t="s">
        <v>5651</v>
      </c>
      <c r="G2284" t="s">
        <v>5955</v>
      </c>
      <c r="H2284" s="9">
        <v>25995</v>
      </c>
      <c r="J2284" t="s">
        <v>42</v>
      </c>
      <c r="K2284" t="s">
        <v>30</v>
      </c>
      <c r="L2284" t="s">
        <v>275</v>
      </c>
      <c r="M2284" t="s">
        <v>29</v>
      </c>
      <c r="N2284" t="s">
        <v>30</v>
      </c>
      <c r="O2284" t="s">
        <v>29</v>
      </c>
      <c r="P2284" t="s">
        <v>30</v>
      </c>
      <c r="Q2284" t="s">
        <v>29</v>
      </c>
      <c r="R2284" t="s">
        <v>30</v>
      </c>
      <c r="S2284" t="s">
        <v>30</v>
      </c>
      <c r="T2284" t="s">
        <v>30</v>
      </c>
      <c r="U2284" t="s">
        <v>29</v>
      </c>
      <c r="V2284" t="s">
        <v>30</v>
      </c>
      <c r="W2284" t="s">
        <v>40</v>
      </c>
      <c r="X2284" t="s">
        <v>29</v>
      </c>
      <c r="Y2284" t="s">
        <v>30</v>
      </c>
      <c r="Z2284" t="s">
        <v>29</v>
      </c>
      <c r="AA2284" t="s">
        <v>29</v>
      </c>
      <c r="AB2284" t="s">
        <v>32</v>
      </c>
    </row>
    <row r="2285" spans="1:28" outlineLevel="1" x14ac:dyDescent="0.45">
      <c r="A2285">
        <v>7529919001</v>
      </c>
      <c r="B2285" s="1">
        <v>44341</v>
      </c>
      <c r="C2285" t="s">
        <v>2766</v>
      </c>
      <c r="D2285" t="s">
        <v>2767</v>
      </c>
      <c r="E2285" t="s">
        <v>182</v>
      </c>
      <c r="F2285" t="s">
        <v>5651</v>
      </c>
      <c r="G2285" t="s">
        <v>5955</v>
      </c>
      <c r="H2285" s="9">
        <v>15785</v>
      </c>
      <c r="J2285" t="s">
        <v>42</v>
      </c>
      <c r="K2285" t="s">
        <v>30</v>
      </c>
      <c r="L2285" t="s">
        <v>275</v>
      </c>
      <c r="M2285" t="s">
        <v>29</v>
      </c>
      <c r="N2285" t="s">
        <v>30</v>
      </c>
      <c r="O2285" t="s">
        <v>29</v>
      </c>
      <c r="P2285" t="s">
        <v>30</v>
      </c>
      <c r="Q2285" t="s">
        <v>30</v>
      </c>
      <c r="R2285" t="s">
        <v>30</v>
      </c>
      <c r="S2285" t="s">
        <v>30</v>
      </c>
      <c r="T2285" t="s">
        <v>30</v>
      </c>
      <c r="U2285" t="s">
        <v>30</v>
      </c>
      <c r="V2285" t="s">
        <v>30</v>
      </c>
      <c r="W2285" t="s">
        <v>33</v>
      </c>
      <c r="X2285" t="s">
        <v>29</v>
      </c>
      <c r="Y2285" t="s">
        <v>29</v>
      </c>
      <c r="Z2285" t="s">
        <v>29</v>
      </c>
      <c r="AA2285" t="s">
        <v>30</v>
      </c>
      <c r="AB2285" t="s">
        <v>32</v>
      </c>
    </row>
    <row r="2286" spans="1:28" outlineLevel="1" x14ac:dyDescent="0.45">
      <c r="A2286">
        <v>7624338910</v>
      </c>
      <c r="B2286" s="1">
        <v>44323</v>
      </c>
      <c r="C2286" t="s">
        <v>3538</v>
      </c>
      <c r="D2286" t="s">
        <v>3539</v>
      </c>
      <c r="E2286" t="s">
        <v>3540</v>
      </c>
      <c r="F2286" t="s">
        <v>5651</v>
      </c>
      <c r="G2286" t="s">
        <v>5995</v>
      </c>
      <c r="H2286" s="9">
        <v>155676.65</v>
      </c>
      <c r="J2286" t="s">
        <v>42</v>
      </c>
      <c r="K2286" t="s">
        <v>29</v>
      </c>
      <c r="L2286" t="s">
        <v>127</v>
      </c>
      <c r="M2286" t="s">
        <v>30</v>
      </c>
      <c r="N2286" t="s">
        <v>30</v>
      </c>
      <c r="O2286" t="s">
        <v>29</v>
      </c>
      <c r="P2286" t="s">
        <v>30</v>
      </c>
      <c r="Q2286" t="s">
        <v>30</v>
      </c>
      <c r="R2286" t="s">
        <v>30</v>
      </c>
      <c r="S2286" t="s">
        <v>30</v>
      </c>
      <c r="T2286" t="s">
        <v>30</v>
      </c>
      <c r="U2286" t="s">
        <v>30</v>
      </c>
      <c r="V2286" t="s">
        <v>30</v>
      </c>
      <c r="W2286" t="s">
        <v>31</v>
      </c>
      <c r="X2286" t="s">
        <v>29</v>
      </c>
      <c r="Y2286" t="s">
        <v>29</v>
      </c>
      <c r="Z2286" t="s">
        <v>29</v>
      </c>
      <c r="AA2286" t="s">
        <v>30</v>
      </c>
      <c r="AB2286" t="s">
        <v>32</v>
      </c>
    </row>
    <row r="2287" spans="1:28" outlineLevel="1" x14ac:dyDescent="0.45">
      <c r="A2287">
        <v>4878829003</v>
      </c>
      <c r="B2287" s="1">
        <v>44336</v>
      </c>
      <c r="C2287" t="s">
        <v>1924</v>
      </c>
      <c r="D2287" t="s">
        <v>1925</v>
      </c>
      <c r="E2287" t="s">
        <v>1926</v>
      </c>
      <c r="F2287" t="s">
        <v>5651</v>
      </c>
      <c r="G2287" t="s">
        <v>5910</v>
      </c>
      <c r="H2287" s="9">
        <v>476350</v>
      </c>
      <c r="J2287" t="s">
        <v>42</v>
      </c>
      <c r="K2287" t="s">
        <v>29</v>
      </c>
      <c r="L2287" t="s">
        <v>210</v>
      </c>
      <c r="M2287" t="s">
        <v>29</v>
      </c>
      <c r="N2287" t="s">
        <v>30</v>
      </c>
      <c r="O2287" t="s">
        <v>30</v>
      </c>
      <c r="P2287" t="s">
        <v>30</v>
      </c>
      <c r="Q2287" t="s">
        <v>30</v>
      </c>
      <c r="R2287" t="s">
        <v>30</v>
      </c>
      <c r="S2287" t="s">
        <v>30</v>
      </c>
      <c r="T2287" t="s">
        <v>30</v>
      </c>
      <c r="U2287" t="s">
        <v>30</v>
      </c>
      <c r="V2287" t="s">
        <v>30</v>
      </c>
      <c r="W2287" t="s">
        <v>270</v>
      </c>
      <c r="X2287" t="s">
        <v>29</v>
      </c>
      <c r="Y2287" t="s">
        <v>29</v>
      </c>
      <c r="Z2287" t="s">
        <v>29</v>
      </c>
      <c r="AA2287" t="s">
        <v>30</v>
      </c>
      <c r="AB2287" t="s">
        <v>32</v>
      </c>
    </row>
    <row r="2288" spans="1:28" outlineLevel="1" x14ac:dyDescent="0.45">
      <c r="A2288">
        <v>8927139003</v>
      </c>
      <c r="B2288" s="1">
        <v>44345</v>
      </c>
      <c r="C2288" t="s">
        <v>4881</v>
      </c>
      <c r="D2288" t="s">
        <v>4882</v>
      </c>
      <c r="E2288" t="s">
        <v>1926</v>
      </c>
      <c r="F2288" t="s">
        <v>5651</v>
      </c>
      <c r="G2288" t="s">
        <v>5910</v>
      </c>
      <c r="H2288" s="9">
        <v>39009.07</v>
      </c>
      <c r="J2288" t="s">
        <v>42</v>
      </c>
      <c r="K2288" t="s">
        <v>29</v>
      </c>
      <c r="L2288" t="s">
        <v>210</v>
      </c>
      <c r="M2288" t="s">
        <v>29</v>
      </c>
      <c r="N2288" t="s">
        <v>29</v>
      </c>
      <c r="O2288" t="s">
        <v>29</v>
      </c>
      <c r="P2288" t="s">
        <v>29</v>
      </c>
      <c r="Q2288" t="s">
        <v>29</v>
      </c>
      <c r="R2288" t="s">
        <v>30</v>
      </c>
      <c r="S2288" t="s">
        <v>29</v>
      </c>
      <c r="T2288" t="s">
        <v>29</v>
      </c>
      <c r="U2288" t="s">
        <v>30</v>
      </c>
      <c r="V2288" t="s">
        <v>30</v>
      </c>
      <c r="W2288" t="s">
        <v>40</v>
      </c>
      <c r="X2288" t="s">
        <v>29</v>
      </c>
      <c r="Y2288" t="s">
        <v>29</v>
      </c>
      <c r="Z2288" t="s">
        <v>29</v>
      </c>
      <c r="AA2288" t="s">
        <v>29</v>
      </c>
      <c r="AB2288" t="s">
        <v>47</v>
      </c>
    </row>
    <row r="2289" spans="1:28" outlineLevel="1" x14ac:dyDescent="0.45">
      <c r="A2289">
        <v>8986159009</v>
      </c>
      <c r="B2289" s="1">
        <v>44345</v>
      </c>
      <c r="C2289" t="s">
        <v>5161</v>
      </c>
      <c r="D2289" t="s">
        <v>5162</v>
      </c>
      <c r="E2289" t="s">
        <v>1926</v>
      </c>
      <c r="F2289" t="s">
        <v>5651</v>
      </c>
      <c r="G2289" t="s">
        <v>5910</v>
      </c>
      <c r="H2289" s="9">
        <v>32285.47</v>
      </c>
      <c r="J2289" t="s">
        <v>42</v>
      </c>
      <c r="K2289" t="s">
        <v>29</v>
      </c>
      <c r="L2289" t="s">
        <v>210</v>
      </c>
      <c r="M2289" t="s">
        <v>29</v>
      </c>
      <c r="N2289" t="s">
        <v>29</v>
      </c>
      <c r="O2289" t="s">
        <v>29</v>
      </c>
      <c r="P2289" t="s">
        <v>30</v>
      </c>
      <c r="Q2289" t="s">
        <v>29</v>
      </c>
      <c r="R2289" t="s">
        <v>29</v>
      </c>
      <c r="S2289" t="s">
        <v>30</v>
      </c>
      <c r="T2289" t="s">
        <v>30</v>
      </c>
      <c r="U2289" t="s">
        <v>29</v>
      </c>
      <c r="V2289" t="s">
        <v>30</v>
      </c>
      <c r="W2289" t="s">
        <v>33</v>
      </c>
      <c r="X2289" t="s">
        <v>29</v>
      </c>
      <c r="Y2289" t="s">
        <v>29</v>
      </c>
      <c r="Z2289" t="s">
        <v>29</v>
      </c>
      <c r="AA2289" t="s">
        <v>29</v>
      </c>
      <c r="AB2289" t="s">
        <v>101</v>
      </c>
    </row>
    <row r="2290" spans="1:28" outlineLevel="1" x14ac:dyDescent="0.45">
      <c r="A2290">
        <v>7571099008</v>
      </c>
      <c r="B2290" s="1">
        <v>44341</v>
      </c>
      <c r="C2290" t="s">
        <v>3247</v>
      </c>
      <c r="D2290" t="s">
        <v>3248</v>
      </c>
      <c r="E2290" t="s">
        <v>1610</v>
      </c>
      <c r="F2290" t="s">
        <v>5651</v>
      </c>
      <c r="G2290" t="s">
        <v>5983</v>
      </c>
      <c r="H2290" s="9">
        <v>14857.05</v>
      </c>
      <c r="J2290" t="s">
        <v>42</v>
      </c>
      <c r="K2290" t="s">
        <v>29</v>
      </c>
      <c r="L2290" t="s">
        <v>150</v>
      </c>
      <c r="M2290" t="s">
        <v>29</v>
      </c>
      <c r="N2290" t="s">
        <v>30</v>
      </c>
      <c r="O2290" t="s">
        <v>29</v>
      </c>
      <c r="P2290" t="s">
        <v>30</v>
      </c>
      <c r="Q2290" t="s">
        <v>30</v>
      </c>
      <c r="R2290" t="s">
        <v>30</v>
      </c>
      <c r="S2290" t="s">
        <v>30</v>
      </c>
      <c r="T2290" t="s">
        <v>30</v>
      </c>
      <c r="U2290" t="s">
        <v>30</v>
      </c>
      <c r="V2290" t="s">
        <v>30</v>
      </c>
      <c r="W2290" t="s">
        <v>40</v>
      </c>
      <c r="X2290" t="s">
        <v>30</v>
      </c>
      <c r="Y2290" t="s">
        <v>30</v>
      </c>
      <c r="Z2290" t="s">
        <v>29</v>
      </c>
      <c r="AA2290" t="s">
        <v>29</v>
      </c>
      <c r="AB2290" t="s">
        <v>32</v>
      </c>
    </row>
    <row r="2291" spans="1:28" outlineLevel="1" x14ac:dyDescent="0.45">
      <c r="A2291">
        <v>7660208903</v>
      </c>
      <c r="B2291" s="1">
        <v>44323</v>
      </c>
      <c r="C2291" t="s">
        <v>3758</v>
      </c>
      <c r="D2291" t="s">
        <v>3759</v>
      </c>
      <c r="E2291" t="s">
        <v>6005</v>
      </c>
      <c r="F2291" t="s">
        <v>5651</v>
      </c>
      <c r="G2291" t="s">
        <v>6006</v>
      </c>
      <c r="H2291" s="9">
        <v>31435.18</v>
      </c>
      <c r="J2291" t="s">
        <v>42</v>
      </c>
      <c r="K2291" t="s">
        <v>30</v>
      </c>
      <c r="L2291" t="s">
        <v>155</v>
      </c>
      <c r="M2291" t="s">
        <v>29</v>
      </c>
      <c r="N2291" t="s">
        <v>30</v>
      </c>
      <c r="O2291" t="s">
        <v>29</v>
      </c>
      <c r="P2291" t="s">
        <v>29</v>
      </c>
      <c r="Q2291" t="s">
        <v>29</v>
      </c>
      <c r="R2291" t="s">
        <v>30</v>
      </c>
      <c r="S2291" t="s">
        <v>30</v>
      </c>
      <c r="T2291" t="s">
        <v>29</v>
      </c>
      <c r="U2291" t="s">
        <v>30</v>
      </c>
      <c r="V2291" t="s">
        <v>29</v>
      </c>
      <c r="W2291" t="s">
        <v>40</v>
      </c>
      <c r="X2291" t="s">
        <v>30</v>
      </c>
      <c r="Y2291" t="s">
        <v>29</v>
      </c>
      <c r="Z2291" t="s">
        <v>30</v>
      </c>
      <c r="AA2291" t="s">
        <v>30</v>
      </c>
      <c r="AB2291" t="s">
        <v>189</v>
      </c>
    </row>
    <row r="2292" spans="1:28" outlineLevel="1" x14ac:dyDescent="0.45">
      <c r="A2292">
        <v>8037549006</v>
      </c>
      <c r="B2292" s="1">
        <v>44342</v>
      </c>
      <c r="C2292" t="s">
        <v>4201</v>
      </c>
      <c r="D2292" t="s">
        <v>4202</v>
      </c>
      <c r="E2292" t="s">
        <v>201</v>
      </c>
      <c r="F2292" t="s">
        <v>5651</v>
      </c>
      <c r="G2292" t="s">
        <v>5670</v>
      </c>
      <c r="H2292" s="9">
        <v>636480.43999999994</v>
      </c>
      <c r="J2292" t="s">
        <v>28</v>
      </c>
      <c r="K2292" t="s">
        <v>29</v>
      </c>
      <c r="L2292" t="s">
        <v>96</v>
      </c>
      <c r="M2292" t="s">
        <v>29</v>
      </c>
      <c r="N2292" t="s">
        <v>30</v>
      </c>
      <c r="O2292" t="s">
        <v>30</v>
      </c>
      <c r="P2292" t="s">
        <v>30</v>
      </c>
      <c r="Q2292" t="s">
        <v>30</v>
      </c>
      <c r="R2292" t="s">
        <v>30</v>
      </c>
      <c r="S2292" t="s">
        <v>30</v>
      </c>
      <c r="T2292" t="s">
        <v>30</v>
      </c>
      <c r="U2292" t="s">
        <v>30</v>
      </c>
      <c r="V2292" t="s">
        <v>30</v>
      </c>
      <c r="W2292" t="s">
        <v>31</v>
      </c>
      <c r="X2292" t="s">
        <v>29</v>
      </c>
      <c r="Y2292" t="s">
        <v>29</v>
      </c>
      <c r="Z2292" t="s">
        <v>29</v>
      </c>
      <c r="AA2292" t="s">
        <v>30</v>
      </c>
      <c r="AB2292" t="s">
        <v>39</v>
      </c>
    </row>
    <row r="2293" spans="1:28" outlineLevel="1" x14ac:dyDescent="0.45">
      <c r="A2293">
        <v>8990409004</v>
      </c>
      <c r="B2293" s="1">
        <v>44345</v>
      </c>
      <c r="C2293" t="s">
        <v>5175</v>
      </c>
      <c r="D2293" t="s">
        <v>5176</v>
      </c>
      <c r="E2293" t="s">
        <v>201</v>
      </c>
      <c r="F2293" t="s">
        <v>5651</v>
      </c>
      <c r="G2293" t="s">
        <v>5670</v>
      </c>
      <c r="H2293" s="9">
        <v>319939</v>
      </c>
      <c r="J2293" t="s">
        <v>28</v>
      </c>
      <c r="K2293" t="s">
        <v>29</v>
      </c>
      <c r="L2293" t="s">
        <v>96</v>
      </c>
      <c r="M2293" t="s">
        <v>29</v>
      </c>
      <c r="N2293" t="s">
        <v>30</v>
      </c>
      <c r="O2293" t="s">
        <v>30</v>
      </c>
      <c r="P2293" t="s">
        <v>30</v>
      </c>
      <c r="Q2293" t="s">
        <v>30</v>
      </c>
      <c r="R2293" t="s">
        <v>30</v>
      </c>
      <c r="S2293" t="s">
        <v>30</v>
      </c>
      <c r="T2293" t="s">
        <v>30</v>
      </c>
      <c r="U2293" t="s">
        <v>30</v>
      </c>
      <c r="V2293" t="s">
        <v>30</v>
      </c>
      <c r="W2293" t="s">
        <v>40</v>
      </c>
      <c r="X2293" t="s">
        <v>29</v>
      </c>
      <c r="Y2293" t="s">
        <v>29</v>
      </c>
      <c r="Z2293" t="s">
        <v>29</v>
      </c>
      <c r="AA2293" t="s">
        <v>29</v>
      </c>
      <c r="AB2293" t="s">
        <v>139</v>
      </c>
    </row>
    <row r="2294" spans="1:28" outlineLevel="1" x14ac:dyDescent="0.45">
      <c r="A2294">
        <v>8970019008</v>
      </c>
      <c r="B2294" s="1">
        <v>44345</v>
      </c>
      <c r="C2294" t="s">
        <v>5074</v>
      </c>
      <c r="D2294" t="s">
        <v>5075</v>
      </c>
      <c r="E2294" t="s">
        <v>201</v>
      </c>
      <c r="F2294" t="s">
        <v>5651</v>
      </c>
      <c r="G2294" t="s">
        <v>5670</v>
      </c>
      <c r="H2294" s="9">
        <v>235582</v>
      </c>
      <c r="J2294" t="s">
        <v>28</v>
      </c>
      <c r="K2294" t="s">
        <v>29</v>
      </c>
      <c r="L2294" t="s">
        <v>96</v>
      </c>
      <c r="M2294" t="s">
        <v>30</v>
      </c>
      <c r="N2294" t="s">
        <v>30</v>
      </c>
      <c r="O2294" t="s">
        <v>29</v>
      </c>
      <c r="P2294" t="s">
        <v>30</v>
      </c>
      <c r="Q2294" t="s">
        <v>30</v>
      </c>
      <c r="R2294" t="s">
        <v>30</v>
      </c>
      <c r="S2294" t="s">
        <v>30</v>
      </c>
      <c r="T2294" t="s">
        <v>30</v>
      </c>
      <c r="U2294" t="s">
        <v>30</v>
      </c>
      <c r="V2294" t="s">
        <v>30</v>
      </c>
      <c r="W2294" t="s">
        <v>37</v>
      </c>
      <c r="X2294" t="s">
        <v>29</v>
      </c>
      <c r="Y2294" t="s">
        <v>29</v>
      </c>
      <c r="Z2294" t="s">
        <v>29</v>
      </c>
      <c r="AA2294" t="s">
        <v>29</v>
      </c>
      <c r="AB2294" t="s">
        <v>32</v>
      </c>
    </row>
    <row r="2295" spans="1:28" outlineLevel="1" x14ac:dyDescent="0.45">
      <c r="A2295">
        <v>2355249008</v>
      </c>
      <c r="B2295" s="1">
        <v>44331</v>
      </c>
      <c r="C2295" t="s">
        <v>947</v>
      </c>
      <c r="D2295" t="s">
        <v>948</v>
      </c>
      <c r="E2295" t="s">
        <v>201</v>
      </c>
      <c r="F2295" t="s">
        <v>5651</v>
      </c>
      <c r="G2295" t="s">
        <v>5670</v>
      </c>
      <c r="H2295" s="9">
        <v>226020.06</v>
      </c>
      <c r="J2295" t="s">
        <v>28</v>
      </c>
      <c r="K2295" t="s">
        <v>29</v>
      </c>
      <c r="L2295" t="s">
        <v>96</v>
      </c>
      <c r="M2295" t="s">
        <v>30</v>
      </c>
      <c r="N2295" t="s">
        <v>30</v>
      </c>
      <c r="O2295" t="s">
        <v>29</v>
      </c>
      <c r="P2295" t="s">
        <v>30</v>
      </c>
      <c r="Q2295" t="s">
        <v>30</v>
      </c>
      <c r="R2295" t="s">
        <v>30</v>
      </c>
      <c r="S2295" t="s">
        <v>30</v>
      </c>
      <c r="T2295" t="s">
        <v>30</v>
      </c>
      <c r="U2295" t="s">
        <v>30</v>
      </c>
      <c r="V2295" t="s">
        <v>30</v>
      </c>
      <c r="W2295" t="s">
        <v>31</v>
      </c>
      <c r="X2295" t="s">
        <v>29</v>
      </c>
      <c r="Y2295" t="s">
        <v>30</v>
      </c>
      <c r="Z2295" t="s">
        <v>29</v>
      </c>
      <c r="AA2295" t="s">
        <v>29</v>
      </c>
      <c r="AB2295" t="s">
        <v>38</v>
      </c>
    </row>
    <row r="2296" spans="1:28" outlineLevel="1" x14ac:dyDescent="0.45">
      <c r="A2296">
        <v>8909599008</v>
      </c>
      <c r="B2296" s="1">
        <v>44345</v>
      </c>
      <c r="C2296" t="s">
        <v>3021</v>
      </c>
      <c r="D2296" t="s">
        <v>4805</v>
      </c>
      <c r="E2296" t="s">
        <v>201</v>
      </c>
      <c r="F2296" t="s">
        <v>5651</v>
      </c>
      <c r="G2296" t="s">
        <v>5670</v>
      </c>
      <c r="H2296" s="9">
        <v>144814.32999999999</v>
      </c>
      <c r="J2296" t="s">
        <v>28</v>
      </c>
      <c r="K2296" t="s">
        <v>29</v>
      </c>
      <c r="L2296" t="s">
        <v>96</v>
      </c>
      <c r="M2296" t="s">
        <v>29</v>
      </c>
      <c r="N2296" t="s">
        <v>30</v>
      </c>
      <c r="O2296" t="s">
        <v>29</v>
      </c>
      <c r="P2296" t="s">
        <v>30</v>
      </c>
      <c r="Q2296" t="s">
        <v>29</v>
      </c>
      <c r="R2296" t="s">
        <v>30</v>
      </c>
      <c r="S2296" t="s">
        <v>30</v>
      </c>
      <c r="T2296" t="s">
        <v>30</v>
      </c>
      <c r="U2296" t="s">
        <v>30</v>
      </c>
      <c r="V2296" t="s">
        <v>30</v>
      </c>
      <c r="W2296" t="s">
        <v>31</v>
      </c>
      <c r="X2296" t="s">
        <v>29</v>
      </c>
      <c r="Y2296" t="s">
        <v>29</v>
      </c>
      <c r="Z2296" t="s">
        <v>29</v>
      </c>
      <c r="AA2296" t="s">
        <v>29</v>
      </c>
      <c r="AB2296" t="s">
        <v>32</v>
      </c>
    </row>
    <row r="2297" spans="1:28" outlineLevel="1" x14ac:dyDescent="0.45">
      <c r="A2297">
        <v>2224449009</v>
      </c>
      <c r="B2297" s="1">
        <v>44330</v>
      </c>
      <c r="C2297" t="s">
        <v>669</v>
      </c>
      <c r="D2297" t="s">
        <v>670</v>
      </c>
      <c r="E2297" t="s">
        <v>201</v>
      </c>
      <c r="F2297" t="s">
        <v>5651</v>
      </c>
      <c r="G2297" t="s">
        <v>5670</v>
      </c>
      <c r="H2297" s="9">
        <v>130953.05</v>
      </c>
      <c r="J2297" t="s">
        <v>28</v>
      </c>
      <c r="K2297" t="s">
        <v>29</v>
      </c>
      <c r="L2297" t="s">
        <v>96</v>
      </c>
      <c r="M2297" t="s">
        <v>30</v>
      </c>
      <c r="N2297" t="s">
        <v>29</v>
      </c>
      <c r="O2297" t="s">
        <v>29</v>
      </c>
      <c r="P2297" t="s">
        <v>30</v>
      </c>
      <c r="Q2297" t="s">
        <v>30</v>
      </c>
      <c r="R2297" t="s">
        <v>30</v>
      </c>
      <c r="S2297" t="s">
        <v>30</v>
      </c>
      <c r="T2297" t="s">
        <v>30</v>
      </c>
      <c r="U2297" t="s">
        <v>30</v>
      </c>
      <c r="V2297" t="s">
        <v>30</v>
      </c>
      <c r="W2297" t="s">
        <v>40</v>
      </c>
      <c r="X2297" t="s">
        <v>29</v>
      </c>
      <c r="Y2297" t="s">
        <v>29</v>
      </c>
      <c r="Z2297" t="s">
        <v>29</v>
      </c>
      <c r="AA2297" t="s">
        <v>30</v>
      </c>
      <c r="AB2297" t="s">
        <v>671</v>
      </c>
    </row>
    <row r="2298" spans="1:28" outlineLevel="1" x14ac:dyDescent="0.45">
      <c r="A2298">
        <v>5221329006</v>
      </c>
      <c r="B2298" s="1">
        <v>44337</v>
      </c>
      <c r="C2298" t="s">
        <v>2173</v>
      </c>
      <c r="D2298" t="s">
        <v>2174</v>
      </c>
      <c r="E2298" t="s">
        <v>201</v>
      </c>
      <c r="F2298" t="s">
        <v>5651</v>
      </c>
      <c r="G2298" t="s">
        <v>5670</v>
      </c>
      <c r="H2298" s="9">
        <v>127361.84</v>
      </c>
      <c r="J2298" t="s">
        <v>28</v>
      </c>
      <c r="K2298" t="s">
        <v>29</v>
      </c>
      <c r="L2298" t="s">
        <v>96</v>
      </c>
      <c r="M2298" t="s">
        <v>30</v>
      </c>
      <c r="N2298" t="s">
        <v>30</v>
      </c>
      <c r="O2298" t="s">
        <v>30</v>
      </c>
      <c r="P2298" t="s">
        <v>30</v>
      </c>
      <c r="Q2298" t="s">
        <v>30</v>
      </c>
      <c r="R2298" t="s">
        <v>30</v>
      </c>
      <c r="S2298" t="s">
        <v>30</v>
      </c>
      <c r="T2298" t="s">
        <v>30</v>
      </c>
      <c r="U2298" t="s">
        <v>30</v>
      </c>
      <c r="V2298" t="s">
        <v>30</v>
      </c>
      <c r="W2298" t="s">
        <v>31</v>
      </c>
      <c r="X2298" t="s">
        <v>29</v>
      </c>
      <c r="Y2298" t="s">
        <v>30</v>
      </c>
      <c r="Z2298" t="s">
        <v>29</v>
      </c>
      <c r="AA2298" t="s">
        <v>29</v>
      </c>
      <c r="AB2298" t="s">
        <v>32</v>
      </c>
    </row>
    <row r="2299" spans="1:28" outlineLevel="1" x14ac:dyDescent="0.45">
      <c r="A2299">
        <v>8937089005</v>
      </c>
      <c r="B2299" s="1">
        <v>44345</v>
      </c>
      <c r="C2299" t="s">
        <v>4919</v>
      </c>
      <c r="D2299" t="s">
        <v>4920</v>
      </c>
      <c r="E2299" t="s">
        <v>201</v>
      </c>
      <c r="F2299" t="s">
        <v>5651</v>
      </c>
      <c r="G2299" t="s">
        <v>5670</v>
      </c>
      <c r="H2299" s="9">
        <v>107079.47</v>
      </c>
      <c r="J2299" t="s">
        <v>28</v>
      </c>
      <c r="K2299" t="s">
        <v>29</v>
      </c>
      <c r="L2299" t="s">
        <v>96</v>
      </c>
      <c r="M2299" t="s">
        <v>30</v>
      </c>
      <c r="N2299" t="s">
        <v>29</v>
      </c>
      <c r="O2299" t="s">
        <v>29</v>
      </c>
      <c r="P2299" t="s">
        <v>30</v>
      </c>
      <c r="Q2299" t="s">
        <v>29</v>
      </c>
      <c r="R2299" t="s">
        <v>30</v>
      </c>
      <c r="S2299" t="s">
        <v>30</v>
      </c>
      <c r="T2299" t="s">
        <v>30</v>
      </c>
      <c r="U2299" t="s">
        <v>30</v>
      </c>
      <c r="V2299" t="s">
        <v>30</v>
      </c>
      <c r="W2299" t="s">
        <v>40</v>
      </c>
      <c r="X2299" t="s">
        <v>29</v>
      </c>
      <c r="Y2299" t="s">
        <v>29</v>
      </c>
      <c r="Z2299" t="s">
        <v>29</v>
      </c>
      <c r="AA2299" t="s">
        <v>29</v>
      </c>
      <c r="AB2299" t="s">
        <v>32</v>
      </c>
    </row>
    <row r="2300" spans="1:28" outlineLevel="1" x14ac:dyDescent="0.45">
      <c r="A2300">
        <v>7538609004</v>
      </c>
      <c r="B2300" s="1">
        <v>44341</v>
      </c>
      <c r="C2300" t="s">
        <v>2865</v>
      </c>
      <c r="D2300" t="s">
        <v>2866</v>
      </c>
      <c r="E2300" t="s">
        <v>201</v>
      </c>
      <c r="F2300" t="s">
        <v>5651</v>
      </c>
      <c r="G2300" t="s">
        <v>5670</v>
      </c>
      <c r="H2300" s="9">
        <v>101311.25</v>
      </c>
      <c r="J2300" t="s">
        <v>28</v>
      </c>
      <c r="K2300" t="s">
        <v>29</v>
      </c>
      <c r="L2300" t="s">
        <v>96</v>
      </c>
      <c r="M2300" t="s">
        <v>29</v>
      </c>
      <c r="N2300" t="s">
        <v>30</v>
      </c>
      <c r="O2300" t="s">
        <v>29</v>
      </c>
      <c r="P2300" t="s">
        <v>30</v>
      </c>
      <c r="Q2300" t="s">
        <v>30</v>
      </c>
      <c r="R2300" t="s">
        <v>30</v>
      </c>
      <c r="S2300" t="s">
        <v>30</v>
      </c>
      <c r="T2300" t="s">
        <v>30</v>
      </c>
      <c r="U2300" t="s">
        <v>30</v>
      </c>
      <c r="V2300" t="s">
        <v>30</v>
      </c>
      <c r="W2300" t="s">
        <v>33</v>
      </c>
      <c r="X2300" t="s">
        <v>29</v>
      </c>
      <c r="Y2300" t="s">
        <v>30</v>
      </c>
      <c r="Z2300" t="s">
        <v>29</v>
      </c>
      <c r="AA2300" t="s">
        <v>29</v>
      </c>
      <c r="AB2300" t="s">
        <v>32</v>
      </c>
    </row>
    <row r="2301" spans="1:28" outlineLevel="1" x14ac:dyDescent="0.45">
      <c r="A2301">
        <v>2739509002</v>
      </c>
      <c r="B2301" s="1">
        <v>44334</v>
      </c>
      <c r="C2301" t="s">
        <v>1503</v>
      </c>
      <c r="D2301" t="s">
        <v>1504</v>
      </c>
      <c r="E2301" t="s">
        <v>201</v>
      </c>
      <c r="F2301" t="s">
        <v>5651</v>
      </c>
      <c r="G2301" t="s">
        <v>5670</v>
      </c>
      <c r="H2301" s="9">
        <v>91275</v>
      </c>
      <c r="J2301" t="s">
        <v>28</v>
      </c>
      <c r="K2301" t="s">
        <v>29</v>
      </c>
      <c r="L2301" t="s">
        <v>96</v>
      </c>
      <c r="M2301" t="s">
        <v>29</v>
      </c>
      <c r="N2301" t="s">
        <v>30</v>
      </c>
      <c r="O2301" t="s">
        <v>29</v>
      </c>
      <c r="P2301" t="s">
        <v>30</v>
      </c>
      <c r="Q2301" t="s">
        <v>30</v>
      </c>
      <c r="R2301" t="s">
        <v>30</v>
      </c>
      <c r="S2301" t="s">
        <v>30</v>
      </c>
      <c r="T2301" t="s">
        <v>30</v>
      </c>
      <c r="U2301" t="s">
        <v>30</v>
      </c>
      <c r="V2301" t="s">
        <v>30</v>
      </c>
      <c r="W2301" t="s">
        <v>31</v>
      </c>
      <c r="X2301" t="s">
        <v>29</v>
      </c>
      <c r="Y2301" t="s">
        <v>29</v>
      </c>
      <c r="Z2301" t="s">
        <v>29</v>
      </c>
      <c r="AA2301" t="s">
        <v>30</v>
      </c>
      <c r="AB2301" t="s">
        <v>32</v>
      </c>
    </row>
    <row r="2302" spans="1:28" outlineLevel="1" x14ac:dyDescent="0.45">
      <c r="A2302">
        <v>2343479010</v>
      </c>
      <c r="B2302" s="1">
        <v>44331</v>
      </c>
      <c r="C2302" t="s">
        <v>900</v>
      </c>
      <c r="D2302" t="s">
        <v>901</v>
      </c>
      <c r="E2302" t="s">
        <v>201</v>
      </c>
      <c r="F2302" t="s">
        <v>5651</v>
      </c>
      <c r="G2302" t="s">
        <v>5670</v>
      </c>
      <c r="H2302" s="9">
        <v>60466.96</v>
      </c>
      <c r="I2302" t="s">
        <v>128</v>
      </c>
      <c r="J2302" t="s">
        <v>28</v>
      </c>
      <c r="K2302" t="s">
        <v>29</v>
      </c>
      <c r="L2302" t="s">
        <v>96</v>
      </c>
      <c r="M2302" t="s">
        <v>29</v>
      </c>
      <c r="N2302" t="s">
        <v>29</v>
      </c>
      <c r="O2302" t="s">
        <v>30</v>
      </c>
      <c r="P2302" t="s">
        <v>30</v>
      </c>
      <c r="Q2302" t="s">
        <v>29</v>
      </c>
      <c r="R2302" t="s">
        <v>30</v>
      </c>
      <c r="S2302" t="s">
        <v>30</v>
      </c>
      <c r="T2302" t="s">
        <v>30</v>
      </c>
      <c r="U2302" t="s">
        <v>29</v>
      </c>
      <c r="V2302" t="s">
        <v>30</v>
      </c>
      <c r="W2302" t="s">
        <v>40</v>
      </c>
      <c r="X2302" t="s">
        <v>29</v>
      </c>
      <c r="Y2302" t="s">
        <v>29</v>
      </c>
      <c r="Z2302" t="s">
        <v>29</v>
      </c>
      <c r="AA2302" t="s">
        <v>30</v>
      </c>
      <c r="AB2302" t="s">
        <v>32</v>
      </c>
    </row>
    <row r="2303" spans="1:28" outlineLevel="1" x14ac:dyDescent="0.45">
      <c r="A2303">
        <v>1047559109</v>
      </c>
      <c r="B2303" s="1">
        <v>44364</v>
      </c>
      <c r="C2303" t="s">
        <v>199</v>
      </c>
      <c r="D2303" t="s">
        <v>200</v>
      </c>
      <c r="E2303" t="s">
        <v>201</v>
      </c>
      <c r="F2303" t="s">
        <v>5651</v>
      </c>
      <c r="G2303" t="s">
        <v>5670</v>
      </c>
      <c r="H2303" s="9">
        <v>51746</v>
      </c>
      <c r="J2303" t="s">
        <v>28</v>
      </c>
      <c r="K2303" t="s">
        <v>29</v>
      </c>
      <c r="L2303" t="s">
        <v>96</v>
      </c>
      <c r="M2303" t="s">
        <v>30</v>
      </c>
      <c r="N2303" t="s">
        <v>29</v>
      </c>
      <c r="O2303" t="s">
        <v>30</v>
      </c>
      <c r="P2303" t="s">
        <v>29</v>
      </c>
      <c r="Q2303" t="s">
        <v>29</v>
      </c>
      <c r="R2303" t="s">
        <v>29</v>
      </c>
      <c r="S2303" t="s">
        <v>29</v>
      </c>
      <c r="T2303" t="s">
        <v>30</v>
      </c>
      <c r="U2303" t="s">
        <v>29</v>
      </c>
      <c r="V2303" t="s">
        <v>29</v>
      </c>
      <c r="W2303" t="s">
        <v>40</v>
      </c>
      <c r="X2303" t="s">
        <v>29</v>
      </c>
      <c r="Y2303" t="s">
        <v>29</v>
      </c>
      <c r="Z2303" t="s">
        <v>29</v>
      </c>
      <c r="AA2303" t="s">
        <v>29</v>
      </c>
      <c r="AB2303" t="s">
        <v>32</v>
      </c>
    </row>
    <row r="2304" spans="1:28" outlineLevel="1" x14ac:dyDescent="0.45">
      <c r="A2304">
        <v>2774599002</v>
      </c>
      <c r="B2304" s="1">
        <v>44334</v>
      </c>
      <c r="C2304" t="s">
        <v>1663</v>
      </c>
      <c r="D2304" t="s">
        <v>1664</v>
      </c>
      <c r="E2304" t="s">
        <v>201</v>
      </c>
      <c r="F2304" t="s">
        <v>5651</v>
      </c>
      <c r="G2304" t="s">
        <v>5670</v>
      </c>
      <c r="H2304" s="9">
        <v>49993</v>
      </c>
      <c r="I2304" t="s">
        <v>35</v>
      </c>
      <c r="J2304" t="s">
        <v>28</v>
      </c>
      <c r="K2304" t="s">
        <v>30</v>
      </c>
      <c r="L2304" t="s">
        <v>96</v>
      </c>
      <c r="M2304" t="s">
        <v>29</v>
      </c>
      <c r="N2304" t="s">
        <v>29</v>
      </c>
      <c r="O2304" t="s">
        <v>29</v>
      </c>
      <c r="P2304" t="s">
        <v>30</v>
      </c>
      <c r="Q2304" t="s">
        <v>29</v>
      </c>
      <c r="R2304" t="s">
        <v>30</v>
      </c>
      <c r="S2304" t="s">
        <v>30</v>
      </c>
      <c r="T2304" t="s">
        <v>30</v>
      </c>
      <c r="U2304" t="s">
        <v>30</v>
      </c>
      <c r="V2304" t="s">
        <v>30</v>
      </c>
      <c r="W2304" t="s">
        <v>40</v>
      </c>
      <c r="X2304" t="s">
        <v>29</v>
      </c>
      <c r="Y2304" t="s">
        <v>29</v>
      </c>
      <c r="Z2304" t="s">
        <v>29</v>
      </c>
      <c r="AA2304" t="s">
        <v>30</v>
      </c>
      <c r="AB2304" t="s">
        <v>32</v>
      </c>
    </row>
    <row r="2305" spans="1:28" outlineLevel="1" x14ac:dyDescent="0.45">
      <c r="A2305">
        <v>8961789003</v>
      </c>
      <c r="B2305" s="1">
        <v>44345</v>
      </c>
      <c r="C2305" t="s">
        <v>5036</v>
      </c>
      <c r="D2305" t="s">
        <v>5037</v>
      </c>
      <c r="E2305" t="s">
        <v>201</v>
      </c>
      <c r="F2305" t="s">
        <v>5651</v>
      </c>
      <c r="G2305" t="s">
        <v>5670</v>
      </c>
      <c r="H2305" s="9">
        <v>37965.5</v>
      </c>
      <c r="J2305" t="s">
        <v>28</v>
      </c>
      <c r="K2305" t="s">
        <v>29</v>
      </c>
      <c r="L2305" t="s">
        <v>96</v>
      </c>
      <c r="M2305" t="s">
        <v>30</v>
      </c>
      <c r="N2305" t="s">
        <v>30</v>
      </c>
      <c r="O2305" t="s">
        <v>30</v>
      </c>
      <c r="P2305" t="s">
        <v>30</v>
      </c>
      <c r="Q2305" t="s">
        <v>30</v>
      </c>
      <c r="R2305" t="s">
        <v>30</v>
      </c>
      <c r="S2305" t="s">
        <v>30</v>
      </c>
      <c r="T2305" t="s">
        <v>30</v>
      </c>
      <c r="U2305" t="s">
        <v>30</v>
      </c>
      <c r="V2305" t="s">
        <v>30</v>
      </c>
      <c r="W2305" t="s">
        <v>40</v>
      </c>
      <c r="X2305" t="s">
        <v>29</v>
      </c>
      <c r="Y2305" t="s">
        <v>29</v>
      </c>
      <c r="Z2305" t="s">
        <v>29</v>
      </c>
      <c r="AA2305" t="s">
        <v>29</v>
      </c>
      <c r="AB2305" t="s">
        <v>32</v>
      </c>
    </row>
    <row r="2306" spans="1:28" outlineLevel="1" x14ac:dyDescent="0.45">
      <c r="A2306">
        <v>7644018905</v>
      </c>
      <c r="B2306" s="1">
        <v>44323</v>
      </c>
      <c r="C2306" t="s">
        <v>3659</v>
      </c>
      <c r="D2306" t="s">
        <v>3660</v>
      </c>
      <c r="E2306" t="s">
        <v>201</v>
      </c>
      <c r="F2306" t="s">
        <v>5651</v>
      </c>
      <c r="G2306" t="s">
        <v>5670</v>
      </c>
      <c r="H2306" s="9">
        <v>36998.18</v>
      </c>
      <c r="J2306" t="s">
        <v>28</v>
      </c>
      <c r="K2306" t="s">
        <v>30</v>
      </c>
      <c r="L2306" t="s">
        <v>96</v>
      </c>
      <c r="M2306" t="s">
        <v>29</v>
      </c>
      <c r="N2306" t="s">
        <v>30</v>
      </c>
      <c r="O2306" t="s">
        <v>30</v>
      </c>
      <c r="P2306" t="s">
        <v>30</v>
      </c>
      <c r="Q2306" t="s">
        <v>30</v>
      </c>
      <c r="R2306" t="s">
        <v>30</v>
      </c>
      <c r="S2306" t="s">
        <v>30</v>
      </c>
      <c r="T2306" t="s">
        <v>30</v>
      </c>
      <c r="U2306" t="s">
        <v>30</v>
      </c>
      <c r="V2306" t="s">
        <v>30</v>
      </c>
      <c r="W2306" t="s">
        <v>31</v>
      </c>
      <c r="X2306" t="s">
        <v>29</v>
      </c>
      <c r="Y2306" t="s">
        <v>30</v>
      </c>
      <c r="Z2306" t="s">
        <v>29</v>
      </c>
      <c r="AA2306" t="s">
        <v>30</v>
      </c>
      <c r="AB2306" t="s">
        <v>45</v>
      </c>
    </row>
    <row r="2307" spans="1:28" outlineLevel="1" x14ac:dyDescent="0.45">
      <c r="A2307">
        <v>7870048901</v>
      </c>
      <c r="B2307" s="1">
        <v>44327</v>
      </c>
      <c r="C2307" t="s">
        <v>3851</v>
      </c>
      <c r="D2307" t="s">
        <v>1664</v>
      </c>
      <c r="E2307" t="s">
        <v>201</v>
      </c>
      <c r="F2307" t="s">
        <v>5651</v>
      </c>
      <c r="G2307" t="s">
        <v>5670</v>
      </c>
      <c r="H2307" s="9">
        <v>27973.42</v>
      </c>
      <c r="I2307" t="s">
        <v>35</v>
      </c>
      <c r="J2307" t="s">
        <v>28</v>
      </c>
      <c r="K2307" t="s">
        <v>30</v>
      </c>
      <c r="L2307" t="s">
        <v>96</v>
      </c>
      <c r="M2307" t="s">
        <v>29</v>
      </c>
      <c r="N2307" t="s">
        <v>29</v>
      </c>
      <c r="O2307" t="s">
        <v>29</v>
      </c>
      <c r="P2307" t="s">
        <v>30</v>
      </c>
      <c r="Q2307" t="s">
        <v>30</v>
      </c>
      <c r="R2307" t="s">
        <v>30</v>
      </c>
      <c r="S2307" t="s">
        <v>30</v>
      </c>
      <c r="T2307" t="s">
        <v>30</v>
      </c>
      <c r="U2307" t="s">
        <v>30</v>
      </c>
      <c r="V2307" t="s">
        <v>30</v>
      </c>
      <c r="W2307" t="s">
        <v>33</v>
      </c>
      <c r="X2307" t="s">
        <v>29</v>
      </c>
      <c r="Y2307" t="s">
        <v>29</v>
      </c>
      <c r="Z2307" t="s">
        <v>29</v>
      </c>
      <c r="AA2307" t="s">
        <v>30</v>
      </c>
      <c r="AB2307" t="s">
        <v>32</v>
      </c>
    </row>
    <row r="2308" spans="1:28" outlineLevel="1" x14ac:dyDescent="0.45">
      <c r="A2308">
        <v>2766349008</v>
      </c>
      <c r="B2308" s="1">
        <v>44334</v>
      </c>
      <c r="C2308" t="s">
        <v>1637</v>
      </c>
      <c r="D2308" t="s">
        <v>1638</v>
      </c>
      <c r="E2308" t="s">
        <v>201</v>
      </c>
      <c r="F2308" t="s">
        <v>5651</v>
      </c>
      <c r="G2308" t="s">
        <v>5670</v>
      </c>
      <c r="H2308" s="9">
        <v>14721</v>
      </c>
      <c r="I2308" t="s">
        <v>35</v>
      </c>
      <c r="J2308" t="s">
        <v>28</v>
      </c>
      <c r="K2308" t="s">
        <v>29</v>
      </c>
      <c r="L2308" t="s">
        <v>96</v>
      </c>
      <c r="M2308" t="s">
        <v>29</v>
      </c>
      <c r="N2308" t="s">
        <v>29</v>
      </c>
      <c r="O2308" t="s">
        <v>29</v>
      </c>
      <c r="P2308" t="s">
        <v>30</v>
      </c>
      <c r="Q2308" t="s">
        <v>30</v>
      </c>
      <c r="R2308" t="s">
        <v>30</v>
      </c>
      <c r="S2308" t="s">
        <v>30</v>
      </c>
      <c r="T2308" t="s">
        <v>30</v>
      </c>
      <c r="U2308" t="s">
        <v>30</v>
      </c>
      <c r="V2308" t="s">
        <v>30</v>
      </c>
      <c r="W2308" t="s">
        <v>33</v>
      </c>
      <c r="X2308" t="s">
        <v>29</v>
      </c>
      <c r="Y2308" t="s">
        <v>29</v>
      </c>
      <c r="Z2308" t="s">
        <v>29</v>
      </c>
      <c r="AA2308" t="s">
        <v>30</v>
      </c>
      <c r="AB2308" t="s">
        <v>32</v>
      </c>
    </row>
    <row r="2309" spans="1:28" outlineLevel="1" x14ac:dyDescent="0.45">
      <c r="A2309">
        <v>3715069001</v>
      </c>
      <c r="B2309" s="1">
        <v>44335</v>
      </c>
      <c r="C2309" t="s">
        <v>1865</v>
      </c>
      <c r="D2309" t="s">
        <v>1866</v>
      </c>
      <c r="E2309" t="s">
        <v>201</v>
      </c>
      <c r="F2309" t="s">
        <v>5651</v>
      </c>
      <c r="G2309" t="s">
        <v>5670</v>
      </c>
      <c r="H2309" s="9">
        <v>9417.15</v>
      </c>
      <c r="J2309" t="s">
        <v>28</v>
      </c>
      <c r="K2309" t="s">
        <v>30</v>
      </c>
      <c r="L2309" t="s">
        <v>96</v>
      </c>
      <c r="M2309" t="s">
        <v>30</v>
      </c>
      <c r="N2309" t="s">
        <v>29</v>
      </c>
      <c r="O2309" t="s">
        <v>30</v>
      </c>
      <c r="P2309" t="s">
        <v>30</v>
      </c>
      <c r="Q2309" t="s">
        <v>29</v>
      </c>
      <c r="R2309" t="s">
        <v>29</v>
      </c>
      <c r="S2309" t="s">
        <v>29</v>
      </c>
      <c r="T2309" t="s">
        <v>30</v>
      </c>
      <c r="U2309" t="s">
        <v>30</v>
      </c>
      <c r="V2309" t="s">
        <v>29</v>
      </c>
      <c r="W2309" t="s">
        <v>31</v>
      </c>
      <c r="X2309" t="s">
        <v>29</v>
      </c>
      <c r="Y2309" t="s">
        <v>29</v>
      </c>
      <c r="Z2309" t="s">
        <v>29</v>
      </c>
      <c r="AA2309" t="s">
        <v>30</v>
      </c>
      <c r="AB2309" t="s">
        <v>69</v>
      </c>
    </row>
    <row r="2310" spans="1:28" outlineLevel="1" x14ac:dyDescent="0.45">
      <c r="A2310">
        <v>8907499009</v>
      </c>
      <c r="B2310" s="1">
        <v>44345</v>
      </c>
      <c r="C2310" t="s">
        <v>4798</v>
      </c>
      <c r="D2310" t="s">
        <v>4799</v>
      </c>
      <c r="E2310" t="s">
        <v>201</v>
      </c>
      <c r="F2310" t="s">
        <v>5651</v>
      </c>
      <c r="G2310" t="s">
        <v>5670</v>
      </c>
      <c r="H2310" s="9">
        <v>9374</v>
      </c>
      <c r="J2310" t="s">
        <v>28</v>
      </c>
      <c r="K2310" t="s">
        <v>29</v>
      </c>
      <c r="L2310" t="s">
        <v>96</v>
      </c>
      <c r="M2310" t="s">
        <v>29</v>
      </c>
      <c r="N2310" t="s">
        <v>30</v>
      </c>
      <c r="O2310" t="s">
        <v>30</v>
      </c>
      <c r="P2310" t="s">
        <v>30</v>
      </c>
      <c r="Q2310" t="s">
        <v>30</v>
      </c>
      <c r="R2310" t="s">
        <v>30</v>
      </c>
      <c r="S2310" t="s">
        <v>30</v>
      </c>
      <c r="T2310" t="s">
        <v>30</v>
      </c>
      <c r="U2310" t="s">
        <v>30</v>
      </c>
      <c r="V2310" t="s">
        <v>30</v>
      </c>
      <c r="W2310" t="s">
        <v>40</v>
      </c>
      <c r="X2310" t="s">
        <v>29</v>
      </c>
      <c r="Y2310" t="s">
        <v>29</v>
      </c>
      <c r="Z2310" t="s">
        <v>29</v>
      </c>
      <c r="AA2310" t="s">
        <v>29</v>
      </c>
      <c r="AB2310" t="s">
        <v>38</v>
      </c>
    </row>
    <row r="2311" spans="1:28" outlineLevel="1" x14ac:dyDescent="0.45">
      <c r="A2311">
        <v>7539959006</v>
      </c>
      <c r="B2311" s="1">
        <v>44341</v>
      </c>
      <c r="C2311" t="s">
        <v>2880</v>
      </c>
      <c r="D2311" t="s">
        <v>2881</v>
      </c>
      <c r="E2311" t="s">
        <v>201</v>
      </c>
      <c r="F2311" t="s">
        <v>5651</v>
      </c>
      <c r="G2311" t="s">
        <v>5670</v>
      </c>
      <c r="H2311" s="9">
        <v>5248.57</v>
      </c>
      <c r="J2311" t="s">
        <v>28</v>
      </c>
      <c r="K2311" t="s">
        <v>29</v>
      </c>
      <c r="L2311" t="s">
        <v>96</v>
      </c>
      <c r="M2311" t="s">
        <v>29</v>
      </c>
      <c r="N2311" t="s">
        <v>30</v>
      </c>
      <c r="O2311" t="s">
        <v>29</v>
      </c>
      <c r="P2311" t="s">
        <v>30</v>
      </c>
      <c r="Q2311" t="s">
        <v>30</v>
      </c>
      <c r="R2311" t="s">
        <v>30</v>
      </c>
      <c r="S2311" t="s">
        <v>29</v>
      </c>
      <c r="T2311" t="s">
        <v>30</v>
      </c>
      <c r="U2311" t="s">
        <v>30</v>
      </c>
      <c r="V2311" t="s">
        <v>29</v>
      </c>
      <c r="W2311" t="s">
        <v>40</v>
      </c>
      <c r="X2311" t="s">
        <v>29</v>
      </c>
      <c r="Y2311" t="s">
        <v>29</v>
      </c>
      <c r="Z2311" t="s">
        <v>29</v>
      </c>
      <c r="AA2311" t="s">
        <v>30</v>
      </c>
      <c r="AB2311" t="s">
        <v>73</v>
      </c>
    </row>
    <row r="2312" spans="1:28" outlineLevel="1" x14ac:dyDescent="0.45">
      <c r="A2312">
        <v>7886648909</v>
      </c>
      <c r="B2312" s="1">
        <v>44327</v>
      </c>
      <c r="C2312" t="s">
        <v>3931</v>
      </c>
      <c r="D2312" t="s">
        <v>1664</v>
      </c>
      <c r="E2312" t="s">
        <v>201</v>
      </c>
      <c r="F2312" t="s">
        <v>5651</v>
      </c>
      <c r="G2312" t="s">
        <v>5670</v>
      </c>
      <c r="H2312" s="9">
        <v>3219.36</v>
      </c>
      <c r="I2312" t="s">
        <v>35</v>
      </c>
      <c r="J2312" t="s">
        <v>28</v>
      </c>
      <c r="K2312" t="s">
        <v>30</v>
      </c>
      <c r="L2312" t="s">
        <v>96</v>
      </c>
      <c r="M2312" t="s">
        <v>29</v>
      </c>
      <c r="N2312" t="s">
        <v>29</v>
      </c>
      <c r="O2312" t="s">
        <v>29</v>
      </c>
      <c r="P2312" t="s">
        <v>30</v>
      </c>
      <c r="Q2312" t="s">
        <v>30</v>
      </c>
      <c r="R2312" t="s">
        <v>30</v>
      </c>
      <c r="S2312" t="s">
        <v>30</v>
      </c>
      <c r="T2312" t="s">
        <v>30</v>
      </c>
      <c r="U2312" t="s">
        <v>30</v>
      </c>
      <c r="V2312" t="s">
        <v>30</v>
      </c>
      <c r="W2312" t="s">
        <v>40</v>
      </c>
      <c r="X2312" t="s">
        <v>29</v>
      </c>
      <c r="Y2312" t="s">
        <v>29</v>
      </c>
      <c r="Z2312" t="s">
        <v>29</v>
      </c>
      <c r="AA2312" t="s">
        <v>30</v>
      </c>
      <c r="AB2312" t="s">
        <v>32</v>
      </c>
    </row>
    <row r="2313" spans="1:28" outlineLevel="1" x14ac:dyDescent="0.45">
      <c r="A2313">
        <v>7542399005</v>
      </c>
      <c r="B2313" s="1">
        <v>44341</v>
      </c>
      <c r="C2313" t="s">
        <v>2909</v>
      </c>
      <c r="D2313" t="s">
        <v>2910</v>
      </c>
      <c r="E2313" t="s">
        <v>1554</v>
      </c>
      <c r="F2313" t="s">
        <v>5651</v>
      </c>
      <c r="G2313" t="s">
        <v>5972</v>
      </c>
      <c r="H2313" s="9">
        <v>841063</v>
      </c>
      <c r="J2313" t="s">
        <v>42</v>
      </c>
      <c r="K2313" t="s">
        <v>30</v>
      </c>
      <c r="L2313" t="s">
        <v>77</v>
      </c>
      <c r="M2313" t="s">
        <v>29</v>
      </c>
      <c r="N2313" t="s">
        <v>29</v>
      </c>
      <c r="O2313" t="s">
        <v>30</v>
      </c>
      <c r="P2313" t="s">
        <v>30</v>
      </c>
      <c r="Q2313" t="s">
        <v>30</v>
      </c>
      <c r="R2313" t="s">
        <v>30</v>
      </c>
      <c r="S2313" t="s">
        <v>30</v>
      </c>
      <c r="T2313" t="s">
        <v>30</v>
      </c>
      <c r="U2313" t="s">
        <v>30</v>
      </c>
      <c r="V2313" t="s">
        <v>30</v>
      </c>
      <c r="W2313" t="s">
        <v>60</v>
      </c>
      <c r="X2313" t="s">
        <v>29</v>
      </c>
      <c r="Y2313" t="s">
        <v>29</v>
      </c>
      <c r="Z2313" t="s">
        <v>29</v>
      </c>
      <c r="AA2313" t="s">
        <v>30</v>
      </c>
      <c r="AB2313" t="s">
        <v>32</v>
      </c>
    </row>
    <row r="2314" spans="1:28" outlineLevel="1" x14ac:dyDescent="0.45">
      <c r="A2314">
        <v>8941859003</v>
      </c>
      <c r="B2314" s="1">
        <v>44345</v>
      </c>
      <c r="C2314" t="s">
        <v>4951</v>
      </c>
      <c r="D2314" t="s">
        <v>4952</v>
      </c>
      <c r="E2314" t="s">
        <v>1554</v>
      </c>
      <c r="F2314" t="s">
        <v>5651</v>
      </c>
      <c r="G2314" t="s">
        <v>5972</v>
      </c>
      <c r="H2314" s="9">
        <v>2539.62</v>
      </c>
      <c r="J2314" t="s">
        <v>42</v>
      </c>
      <c r="K2314" t="s">
        <v>30</v>
      </c>
      <c r="L2314" t="s">
        <v>77</v>
      </c>
      <c r="M2314" t="s">
        <v>30</v>
      </c>
      <c r="N2314" t="s">
        <v>29</v>
      </c>
      <c r="O2314" t="s">
        <v>29</v>
      </c>
      <c r="P2314" t="s">
        <v>30</v>
      </c>
      <c r="Q2314" t="s">
        <v>30</v>
      </c>
      <c r="R2314" t="s">
        <v>30</v>
      </c>
      <c r="S2314" t="s">
        <v>30</v>
      </c>
      <c r="T2314" t="s">
        <v>30</v>
      </c>
      <c r="U2314" t="s">
        <v>30</v>
      </c>
      <c r="V2314" t="s">
        <v>30</v>
      </c>
      <c r="W2314" t="s">
        <v>31</v>
      </c>
      <c r="X2314" t="s">
        <v>29</v>
      </c>
      <c r="Y2314" t="s">
        <v>29</v>
      </c>
      <c r="Z2314" t="s">
        <v>29</v>
      </c>
      <c r="AA2314" t="s">
        <v>29</v>
      </c>
      <c r="AB2314" t="s">
        <v>38</v>
      </c>
    </row>
    <row r="2315" spans="1:28" outlineLevel="1" x14ac:dyDescent="0.45">
      <c r="A2315">
        <v>4873939002</v>
      </c>
      <c r="B2315" s="1">
        <v>44336</v>
      </c>
      <c r="C2315" t="s">
        <v>1902</v>
      </c>
      <c r="D2315" t="s">
        <v>1903</v>
      </c>
      <c r="E2315" t="s">
        <v>1904</v>
      </c>
      <c r="F2315" t="s">
        <v>5651</v>
      </c>
      <c r="G2315" t="s">
        <v>5908</v>
      </c>
      <c r="H2315" s="9">
        <v>71936</v>
      </c>
      <c r="J2315" t="s">
        <v>28</v>
      </c>
      <c r="K2315" t="s">
        <v>29</v>
      </c>
      <c r="L2315" t="s">
        <v>150</v>
      </c>
      <c r="M2315" t="s">
        <v>30</v>
      </c>
      <c r="N2315" t="s">
        <v>30</v>
      </c>
      <c r="O2315" t="s">
        <v>30</v>
      </c>
      <c r="P2315" t="s">
        <v>30</v>
      </c>
      <c r="Q2315" t="s">
        <v>30</v>
      </c>
      <c r="R2315" t="s">
        <v>30</v>
      </c>
      <c r="S2315" t="s">
        <v>30</v>
      </c>
      <c r="T2315" t="s">
        <v>30</v>
      </c>
      <c r="U2315" t="s">
        <v>30</v>
      </c>
      <c r="V2315" t="s">
        <v>30</v>
      </c>
      <c r="W2315" t="s">
        <v>60</v>
      </c>
      <c r="X2315" t="s">
        <v>29</v>
      </c>
      <c r="Y2315" t="s">
        <v>29</v>
      </c>
      <c r="Z2315" t="s">
        <v>29</v>
      </c>
      <c r="AA2315" t="s">
        <v>30</v>
      </c>
      <c r="AB2315" t="s">
        <v>32</v>
      </c>
    </row>
    <row r="2316" spans="1:28" outlineLevel="1" x14ac:dyDescent="0.45">
      <c r="A2316">
        <v>7673898910</v>
      </c>
      <c r="B2316" s="1">
        <v>44323</v>
      </c>
      <c r="C2316" t="s">
        <v>3818</v>
      </c>
      <c r="D2316" t="s">
        <v>3819</v>
      </c>
      <c r="E2316" t="s">
        <v>1904</v>
      </c>
      <c r="F2316" t="s">
        <v>5651</v>
      </c>
      <c r="G2316" t="s">
        <v>5908</v>
      </c>
      <c r="H2316" s="9">
        <v>2735.5</v>
      </c>
      <c r="J2316" t="s">
        <v>28</v>
      </c>
      <c r="K2316" t="s">
        <v>29</v>
      </c>
      <c r="L2316" t="s">
        <v>150</v>
      </c>
      <c r="M2316" t="s">
        <v>29</v>
      </c>
      <c r="N2316" t="s">
        <v>30</v>
      </c>
      <c r="O2316" t="s">
        <v>29</v>
      </c>
      <c r="P2316" t="s">
        <v>30</v>
      </c>
      <c r="Q2316" t="s">
        <v>30</v>
      </c>
      <c r="R2316" t="s">
        <v>30</v>
      </c>
      <c r="S2316" t="s">
        <v>30</v>
      </c>
      <c r="T2316" t="s">
        <v>29</v>
      </c>
      <c r="U2316" t="s">
        <v>30</v>
      </c>
      <c r="V2316" t="s">
        <v>30</v>
      </c>
      <c r="W2316" t="s">
        <v>31</v>
      </c>
      <c r="X2316" t="s">
        <v>29</v>
      </c>
      <c r="Y2316" t="s">
        <v>29</v>
      </c>
      <c r="Z2316" t="s">
        <v>29</v>
      </c>
      <c r="AA2316" t="s">
        <v>30</v>
      </c>
      <c r="AB2316" t="s">
        <v>45</v>
      </c>
    </row>
    <row r="2317" spans="1:28" outlineLevel="1" x14ac:dyDescent="0.45">
      <c r="A2317">
        <v>5244449010</v>
      </c>
      <c r="B2317" s="1">
        <v>44337</v>
      </c>
      <c r="C2317" t="s">
        <v>2294</v>
      </c>
      <c r="D2317" t="s">
        <v>2295</v>
      </c>
      <c r="E2317" t="s">
        <v>2296</v>
      </c>
      <c r="F2317" t="s">
        <v>5651</v>
      </c>
      <c r="G2317" t="s">
        <v>5943</v>
      </c>
      <c r="H2317" s="9">
        <v>126583</v>
      </c>
      <c r="J2317" t="s">
        <v>28</v>
      </c>
      <c r="K2317" t="s">
        <v>30</v>
      </c>
      <c r="L2317" t="s">
        <v>77</v>
      </c>
      <c r="M2317" t="s">
        <v>29</v>
      </c>
      <c r="N2317" t="s">
        <v>29</v>
      </c>
      <c r="O2317" t="s">
        <v>29</v>
      </c>
      <c r="P2317" t="s">
        <v>30</v>
      </c>
      <c r="Q2317" t="s">
        <v>30</v>
      </c>
      <c r="R2317" t="s">
        <v>30</v>
      </c>
      <c r="S2317" t="s">
        <v>30</v>
      </c>
      <c r="T2317" t="s">
        <v>30</v>
      </c>
      <c r="U2317" t="s">
        <v>30</v>
      </c>
      <c r="V2317" t="s">
        <v>30</v>
      </c>
      <c r="W2317" t="s">
        <v>40</v>
      </c>
      <c r="X2317" t="s">
        <v>29</v>
      </c>
      <c r="Y2317" t="s">
        <v>29</v>
      </c>
      <c r="Z2317" t="s">
        <v>29</v>
      </c>
      <c r="AA2317" t="s">
        <v>30</v>
      </c>
      <c r="AB2317" t="s">
        <v>47</v>
      </c>
    </row>
    <row r="2318" spans="1:28" outlineLevel="1" x14ac:dyDescent="0.45">
      <c r="A2318">
        <v>5212919004</v>
      </c>
      <c r="B2318" s="1">
        <v>44337</v>
      </c>
      <c r="C2318" t="s">
        <v>2125</v>
      </c>
      <c r="D2318" t="s">
        <v>2126</v>
      </c>
      <c r="E2318" t="s">
        <v>611</v>
      </c>
      <c r="F2318" t="s">
        <v>5651</v>
      </c>
      <c r="G2318" t="s">
        <v>5923</v>
      </c>
      <c r="H2318" s="9">
        <v>57123.5</v>
      </c>
      <c r="J2318" t="s">
        <v>42</v>
      </c>
      <c r="K2318" t="s">
        <v>30</v>
      </c>
      <c r="L2318" t="s">
        <v>119</v>
      </c>
      <c r="M2318" t="s">
        <v>29</v>
      </c>
      <c r="N2318" t="s">
        <v>29</v>
      </c>
      <c r="O2318" t="s">
        <v>29</v>
      </c>
      <c r="P2318" t="s">
        <v>30</v>
      </c>
      <c r="Q2318" t="s">
        <v>30</v>
      </c>
      <c r="R2318" t="s">
        <v>30</v>
      </c>
      <c r="S2318" t="s">
        <v>30</v>
      </c>
      <c r="T2318" t="s">
        <v>30</v>
      </c>
      <c r="U2318" t="s">
        <v>29</v>
      </c>
      <c r="V2318" t="s">
        <v>30</v>
      </c>
      <c r="W2318" t="s">
        <v>49</v>
      </c>
      <c r="X2318" t="s">
        <v>30</v>
      </c>
      <c r="Y2318" t="s">
        <v>29</v>
      </c>
      <c r="Z2318" t="s">
        <v>30</v>
      </c>
      <c r="AA2318" t="s">
        <v>30</v>
      </c>
      <c r="AB2318" t="s">
        <v>32</v>
      </c>
    </row>
    <row r="2319" spans="1:28" outlineLevel="1" x14ac:dyDescent="0.45">
      <c r="A2319">
        <v>9896669010</v>
      </c>
      <c r="B2319" s="1">
        <v>44351</v>
      </c>
      <c r="C2319" t="s">
        <v>5331</v>
      </c>
      <c r="D2319" t="s">
        <v>814</v>
      </c>
      <c r="E2319" t="s">
        <v>66</v>
      </c>
      <c r="F2319" t="s">
        <v>5651</v>
      </c>
      <c r="G2319" t="s">
        <v>5756</v>
      </c>
      <c r="H2319" s="9">
        <v>395189.35</v>
      </c>
      <c r="J2319" t="s">
        <v>42</v>
      </c>
      <c r="K2319" t="s">
        <v>30</v>
      </c>
      <c r="L2319" t="s">
        <v>119</v>
      </c>
      <c r="M2319" t="s">
        <v>30</v>
      </c>
      <c r="N2319" t="s">
        <v>30</v>
      </c>
      <c r="O2319" t="s">
        <v>29</v>
      </c>
      <c r="P2319" t="s">
        <v>30</v>
      </c>
      <c r="Q2319" t="s">
        <v>30</v>
      </c>
      <c r="R2319" t="s">
        <v>30</v>
      </c>
      <c r="S2319" t="s">
        <v>30</v>
      </c>
      <c r="T2319" t="s">
        <v>30</v>
      </c>
      <c r="U2319" t="s">
        <v>30</v>
      </c>
      <c r="V2319" t="s">
        <v>30</v>
      </c>
      <c r="W2319" t="s">
        <v>31</v>
      </c>
      <c r="X2319" t="s">
        <v>29</v>
      </c>
      <c r="Y2319" t="s">
        <v>29</v>
      </c>
      <c r="Z2319" t="s">
        <v>29</v>
      </c>
      <c r="AA2319" t="s">
        <v>29</v>
      </c>
      <c r="AB2319" t="s">
        <v>32</v>
      </c>
    </row>
    <row r="2320" spans="1:28" outlineLevel="1" x14ac:dyDescent="0.45">
      <c r="A2320">
        <v>2217629006</v>
      </c>
      <c r="B2320" s="1">
        <v>44330</v>
      </c>
      <c r="C2320" t="s">
        <v>621</v>
      </c>
      <c r="D2320" t="s">
        <v>622</v>
      </c>
      <c r="E2320" t="s">
        <v>66</v>
      </c>
      <c r="F2320" t="s">
        <v>5651</v>
      </c>
      <c r="G2320" t="s">
        <v>5756</v>
      </c>
      <c r="H2320" s="9">
        <v>154043</v>
      </c>
      <c r="I2320" t="s">
        <v>295</v>
      </c>
      <c r="J2320" t="s">
        <v>42</v>
      </c>
      <c r="K2320" t="s">
        <v>30</v>
      </c>
      <c r="L2320" t="s">
        <v>119</v>
      </c>
      <c r="M2320" t="s">
        <v>29</v>
      </c>
      <c r="N2320" t="s">
        <v>30</v>
      </c>
      <c r="O2320" t="s">
        <v>29</v>
      </c>
      <c r="P2320" t="s">
        <v>30</v>
      </c>
      <c r="Q2320" t="s">
        <v>30</v>
      </c>
      <c r="R2320" t="s">
        <v>30</v>
      </c>
      <c r="S2320" t="s">
        <v>30</v>
      </c>
      <c r="T2320" t="s">
        <v>30</v>
      </c>
      <c r="U2320" t="s">
        <v>30</v>
      </c>
      <c r="V2320" t="s">
        <v>30</v>
      </c>
      <c r="W2320" t="s">
        <v>40</v>
      </c>
      <c r="X2320" t="s">
        <v>29</v>
      </c>
      <c r="Y2320" t="s">
        <v>29</v>
      </c>
      <c r="Z2320" t="s">
        <v>30</v>
      </c>
      <c r="AA2320" t="s">
        <v>29</v>
      </c>
      <c r="AB2320" t="s">
        <v>32</v>
      </c>
    </row>
    <row r="2321" spans="1:28" outlineLevel="1" x14ac:dyDescent="0.45">
      <c r="A2321">
        <v>7574359009</v>
      </c>
      <c r="B2321" s="1">
        <v>44341</v>
      </c>
      <c r="C2321" t="s">
        <v>3270</v>
      </c>
      <c r="D2321" t="s">
        <v>3271</v>
      </c>
      <c r="E2321" t="s">
        <v>66</v>
      </c>
      <c r="F2321" t="s">
        <v>5651</v>
      </c>
      <c r="G2321" t="s">
        <v>5756</v>
      </c>
      <c r="H2321" s="9">
        <v>152171</v>
      </c>
      <c r="J2321" t="s">
        <v>42</v>
      </c>
      <c r="K2321" t="s">
        <v>30</v>
      </c>
      <c r="L2321" t="s">
        <v>119</v>
      </c>
      <c r="M2321" t="s">
        <v>29</v>
      </c>
      <c r="N2321" t="s">
        <v>30</v>
      </c>
      <c r="O2321" t="s">
        <v>30</v>
      </c>
      <c r="P2321" t="s">
        <v>30</v>
      </c>
      <c r="Q2321" t="s">
        <v>30</v>
      </c>
      <c r="R2321" t="s">
        <v>30</v>
      </c>
      <c r="S2321" t="s">
        <v>30</v>
      </c>
      <c r="T2321" t="s">
        <v>30</v>
      </c>
      <c r="U2321" t="s">
        <v>30</v>
      </c>
      <c r="V2321" t="s">
        <v>30</v>
      </c>
      <c r="W2321" t="s">
        <v>60</v>
      </c>
      <c r="X2321" t="s">
        <v>29</v>
      </c>
      <c r="Y2321" t="s">
        <v>29</v>
      </c>
      <c r="Z2321" t="s">
        <v>29</v>
      </c>
      <c r="AA2321" t="s">
        <v>30</v>
      </c>
      <c r="AB2321" t="s">
        <v>228</v>
      </c>
    </row>
    <row r="2322" spans="1:28" outlineLevel="1" x14ac:dyDescent="0.45">
      <c r="A2322">
        <v>4904979007</v>
      </c>
      <c r="B2322" s="1">
        <v>44336</v>
      </c>
      <c r="C2322" t="s">
        <v>2067</v>
      </c>
      <c r="D2322" t="s">
        <v>2068</v>
      </c>
      <c r="E2322" t="s">
        <v>66</v>
      </c>
      <c r="F2322" t="s">
        <v>5651</v>
      </c>
      <c r="G2322" t="s">
        <v>5756</v>
      </c>
      <c r="H2322" s="9">
        <v>63012</v>
      </c>
      <c r="J2322" t="s">
        <v>42</v>
      </c>
      <c r="K2322" t="s">
        <v>29</v>
      </c>
      <c r="L2322" t="s">
        <v>119</v>
      </c>
      <c r="M2322" t="s">
        <v>29</v>
      </c>
      <c r="N2322" t="s">
        <v>30</v>
      </c>
      <c r="O2322" t="s">
        <v>30</v>
      </c>
      <c r="P2322" t="s">
        <v>30</v>
      </c>
      <c r="Q2322" t="s">
        <v>29</v>
      </c>
      <c r="R2322" t="s">
        <v>30</v>
      </c>
      <c r="S2322" t="s">
        <v>30</v>
      </c>
      <c r="T2322" t="s">
        <v>29</v>
      </c>
      <c r="U2322" t="s">
        <v>30</v>
      </c>
      <c r="V2322" t="s">
        <v>29</v>
      </c>
      <c r="W2322" t="s">
        <v>31</v>
      </c>
      <c r="X2322" t="s">
        <v>29</v>
      </c>
      <c r="Y2322" t="s">
        <v>29</v>
      </c>
      <c r="Z2322" t="s">
        <v>29</v>
      </c>
      <c r="AA2322" t="s">
        <v>30</v>
      </c>
      <c r="AB2322" t="s">
        <v>267</v>
      </c>
    </row>
    <row r="2323" spans="1:28" outlineLevel="1" x14ac:dyDescent="0.45">
      <c r="A2323">
        <v>7633718908</v>
      </c>
      <c r="B2323" s="1">
        <v>44323</v>
      </c>
      <c r="C2323" t="s">
        <v>3597</v>
      </c>
      <c r="D2323" t="s">
        <v>3598</v>
      </c>
      <c r="E2323" t="s">
        <v>66</v>
      </c>
      <c r="F2323" t="s">
        <v>5651</v>
      </c>
      <c r="G2323" t="s">
        <v>5756</v>
      </c>
      <c r="H2323" s="9">
        <v>56107</v>
      </c>
      <c r="J2323" t="s">
        <v>42</v>
      </c>
      <c r="K2323" t="s">
        <v>29</v>
      </c>
      <c r="L2323" t="s">
        <v>119</v>
      </c>
      <c r="M2323" t="s">
        <v>29</v>
      </c>
      <c r="N2323" t="s">
        <v>29</v>
      </c>
      <c r="O2323" t="s">
        <v>30</v>
      </c>
      <c r="P2323" t="s">
        <v>30</v>
      </c>
      <c r="Q2323" t="s">
        <v>30</v>
      </c>
      <c r="R2323" t="s">
        <v>30</v>
      </c>
      <c r="S2323" t="s">
        <v>30</v>
      </c>
      <c r="T2323" t="s">
        <v>30</v>
      </c>
      <c r="U2323" t="s">
        <v>30</v>
      </c>
      <c r="V2323" t="s">
        <v>30</v>
      </c>
      <c r="W2323" t="s">
        <v>31</v>
      </c>
      <c r="X2323" t="s">
        <v>29</v>
      </c>
      <c r="Y2323" t="s">
        <v>30</v>
      </c>
      <c r="Z2323" t="s">
        <v>29</v>
      </c>
      <c r="AA2323" t="s">
        <v>29</v>
      </c>
      <c r="AB2323" t="s">
        <v>45</v>
      </c>
    </row>
    <row r="2324" spans="1:28" outlineLevel="1" x14ac:dyDescent="0.45">
      <c r="A2324">
        <v>4903109002</v>
      </c>
      <c r="B2324" s="1">
        <v>44336</v>
      </c>
      <c r="C2324" t="s">
        <v>2057</v>
      </c>
      <c r="D2324" t="s">
        <v>2058</v>
      </c>
      <c r="E2324" t="s">
        <v>2059</v>
      </c>
      <c r="F2324" t="s">
        <v>5651</v>
      </c>
      <c r="G2324" t="s">
        <v>5920</v>
      </c>
      <c r="H2324" s="9">
        <v>39072</v>
      </c>
      <c r="J2324" t="s">
        <v>28</v>
      </c>
      <c r="K2324" t="s">
        <v>30</v>
      </c>
      <c r="L2324" t="s">
        <v>77</v>
      </c>
      <c r="M2324" t="s">
        <v>30</v>
      </c>
      <c r="N2324" t="s">
        <v>29</v>
      </c>
      <c r="O2324" t="s">
        <v>29</v>
      </c>
      <c r="P2324" t="s">
        <v>30</v>
      </c>
      <c r="Q2324" t="s">
        <v>30</v>
      </c>
      <c r="R2324" t="s">
        <v>29</v>
      </c>
      <c r="S2324" t="s">
        <v>30</v>
      </c>
      <c r="T2324" t="s">
        <v>30</v>
      </c>
      <c r="U2324" t="s">
        <v>30</v>
      </c>
      <c r="V2324" t="s">
        <v>30</v>
      </c>
      <c r="W2324" t="s">
        <v>31</v>
      </c>
      <c r="X2324" t="s">
        <v>29</v>
      </c>
      <c r="Y2324" t="s">
        <v>29</v>
      </c>
      <c r="Z2324" t="s">
        <v>29</v>
      </c>
      <c r="AA2324" t="s">
        <v>30</v>
      </c>
      <c r="AB2324" t="s">
        <v>32</v>
      </c>
    </row>
    <row r="2325" spans="1:28" outlineLevel="1" x14ac:dyDescent="0.45">
      <c r="A2325">
        <v>8949179005</v>
      </c>
      <c r="B2325" s="1">
        <v>44345</v>
      </c>
      <c r="C2325" t="s">
        <v>4977</v>
      </c>
      <c r="D2325" t="s">
        <v>4978</v>
      </c>
      <c r="E2325" t="s">
        <v>186</v>
      </c>
      <c r="F2325" t="s">
        <v>5651</v>
      </c>
      <c r="G2325" t="s">
        <v>5669</v>
      </c>
      <c r="H2325" s="9">
        <v>312077.58</v>
      </c>
      <c r="J2325" t="s">
        <v>28</v>
      </c>
      <c r="K2325" t="s">
        <v>30</v>
      </c>
      <c r="L2325" t="s">
        <v>155</v>
      </c>
      <c r="M2325" t="s">
        <v>30</v>
      </c>
      <c r="N2325" t="s">
        <v>29</v>
      </c>
      <c r="O2325" t="s">
        <v>30</v>
      </c>
      <c r="P2325" t="s">
        <v>30</v>
      </c>
      <c r="Q2325" t="s">
        <v>30</v>
      </c>
      <c r="R2325" t="s">
        <v>30</v>
      </c>
      <c r="S2325" t="s">
        <v>30</v>
      </c>
      <c r="T2325" t="s">
        <v>30</v>
      </c>
      <c r="U2325" t="s">
        <v>29</v>
      </c>
      <c r="V2325" t="s">
        <v>30</v>
      </c>
      <c r="W2325" t="s">
        <v>40</v>
      </c>
      <c r="X2325" t="s">
        <v>29</v>
      </c>
      <c r="Y2325" t="s">
        <v>29</v>
      </c>
      <c r="Z2325" t="s">
        <v>29</v>
      </c>
      <c r="AA2325" t="s">
        <v>29</v>
      </c>
      <c r="AB2325" t="s">
        <v>32</v>
      </c>
    </row>
    <row r="2326" spans="1:28" outlineLevel="1" x14ac:dyDescent="0.45">
      <c r="A2326">
        <v>7874278908</v>
      </c>
      <c r="B2326" s="1">
        <v>44327</v>
      </c>
      <c r="C2326" t="s">
        <v>3875</v>
      </c>
      <c r="D2326" t="s">
        <v>3876</v>
      </c>
      <c r="E2326" t="s">
        <v>186</v>
      </c>
      <c r="F2326" t="s">
        <v>5651</v>
      </c>
      <c r="G2326" t="s">
        <v>5669</v>
      </c>
      <c r="H2326" s="9">
        <v>242152</v>
      </c>
      <c r="J2326" t="s">
        <v>28</v>
      </c>
      <c r="K2326" t="s">
        <v>29</v>
      </c>
      <c r="L2326" t="s">
        <v>155</v>
      </c>
      <c r="M2326" t="s">
        <v>29</v>
      </c>
      <c r="N2326" t="s">
        <v>29</v>
      </c>
      <c r="O2326" t="s">
        <v>29</v>
      </c>
      <c r="P2326" t="s">
        <v>30</v>
      </c>
      <c r="Q2326" t="s">
        <v>30</v>
      </c>
      <c r="R2326" t="s">
        <v>30</v>
      </c>
      <c r="S2326" t="s">
        <v>30</v>
      </c>
      <c r="T2326" t="s">
        <v>30</v>
      </c>
      <c r="U2326" t="s">
        <v>30</v>
      </c>
      <c r="V2326" t="s">
        <v>30</v>
      </c>
      <c r="W2326" t="s">
        <v>40</v>
      </c>
      <c r="X2326" t="s">
        <v>29</v>
      </c>
      <c r="Y2326" t="s">
        <v>29</v>
      </c>
      <c r="Z2326" t="s">
        <v>29</v>
      </c>
      <c r="AA2326" t="s">
        <v>30</v>
      </c>
      <c r="AB2326" t="s">
        <v>38</v>
      </c>
    </row>
    <row r="2327" spans="1:28" outlineLevel="1" x14ac:dyDescent="0.45">
      <c r="A2327">
        <v>1045449107</v>
      </c>
      <c r="B2327" s="1">
        <v>44364</v>
      </c>
      <c r="C2327" t="s">
        <v>184</v>
      </c>
      <c r="D2327" t="s">
        <v>185</v>
      </c>
      <c r="E2327" t="s">
        <v>186</v>
      </c>
      <c r="F2327" t="s">
        <v>5651</v>
      </c>
      <c r="G2327" t="s">
        <v>5669</v>
      </c>
      <c r="H2327" s="9">
        <v>129228</v>
      </c>
      <c r="I2327" t="s">
        <v>187</v>
      </c>
      <c r="J2327" t="s">
        <v>28</v>
      </c>
      <c r="K2327" t="s">
        <v>29</v>
      </c>
      <c r="L2327" t="s">
        <v>155</v>
      </c>
      <c r="M2327" t="s">
        <v>29</v>
      </c>
      <c r="N2327" t="s">
        <v>30</v>
      </c>
      <c r="O2327" t="s">
        <v>29</v>
      </c>
      <c r="P2327" t="s">
        <v>30</v>
      </c>
      <c r="Q2327" t="s">
        <v>30</v>
      </c>
      <c r="R2327" t="s">
        <v>30</v>
      </c>
      <c r="S2327" t="s">
        <v>30</v>
      </c>
      <c r="T2327" t="s">
        <v>30</v>
      </c>
      <c r="U2327" t="s">
        <v>30</v>
      </c>
      <c r="V2327" t="s">
        <v>30</v>
      </c>
      <c r="W2327" t="s">
        <v>31</v>
      </c>
      <c r="X2327" t="s">
        <v>29</v>
      </c>
      <c r="Y2327" t="s">
        <v>29</v>
      </c>
      <c r="Z2327" t="s">
        <v>29</v>
      </c>
      <c r="AA2327" t="s">
        <v>29</v>
      </c>
      <c r="AB2327" t="s">
        <v>32</v>
      </c>
    </row>
    <row r="2328" spans="1:28" outlineLevel="1" x14ac:dyDescent="0.45">
      <c r="A2328">
        <v>7592198910</v>
      </c>
      <c r="B2328" s="1">
        <v>44323</v>
      </c>
      <c r="C2328" t="s">
        <v>3347</v>
      </c>
      <c r="D2328" t="s">
        <v>3348</v>
      </c>
      <c r="E2328" t="s">
        <v>186</v>
      </c>
      <c r="F2328" t="s">
        <v>5651</v>
      </c>
      <c r="G2328" t="s">
        <v>5669</v>
      </c>
      <c r="H2328" s="9">
        <v>82365</v>
      </c>
      <c r="J2328" t="s">
        <v>28</v>
      </c>
      <c r="K2328" t="s">
        <v>29</v>
      </c>
      <c r="L2328" t="s">
        <v>155</v>
      </c>
      <c r="M2328" t="s">
        <v>29</v>
      </c>
      <c r="N2328" t="s">
        <v>29</v>
      </c>
      <c r="O2328" t="s">
        <v>30</v>
      </c>
      <c r="P2328" t="s">
        <v>29</v>
      </c>
      <c r="Q2328" t="s">
        <v>29</v>
      </c>
      <c r="R2328" t="s">
        <v>29</v>
      </c>
      <c r="S2328" t="s">
        <v>30</v>
      </c>
      <c r="T2328" t="s">
        <v>30</v>
      </c>
      <c r="U2328" t="s">
        <v>29</v>
      </c>
      <c r="V2328" t="s">
        <v>30</v>
      </c>
      <c r="W2328" t="s">
        <v>31</v>
      </c>
      <c r="X2328" t="s">
        <v>29</v>
      </c>
      <c r="Y2328" t="s">
        <v>29</v>
      </c>
      <c r="Z2328" t="s">
        <v>29</v>
      </c>
      <c r="AA2328" t="s">
        <v>30</v>
      </c>
      <c r="AB2328" t="s">
        <v>164</v>
      </c>
    </row>
    <row r="2329" spans="1:28" outlineLevel="1" x14ac:dyDescent="0.45">
      <c r="A2329">
        <v>2505989003</v>
      </c>
      <c r="B2329" s="1">
        <v>44332</v>
      </c>
      <c r="C2329" t="s">
        <v>1251</v>
      </c>
      <c r="D2329" t="s">
        <v>1252</v>
      </c>
      <c r="E2329" t="s">
        <v>186</v>
      </c>
      <c r="F2329" t="s">
        <v>5651</v>
      </c>
      <c r="G2329" t="s">
        <v>5669</v>
      </c>
      <c r="H2329" s="9">
        <v>74844</v>
      </c>
      <c r="J2329" t="s">
        <v>28</v>
      </c>
      <c r="K2329" t="s">
        <v>29</v>
      </c>
      <c r="L2329" t="s">
        <v>155</v>
      </c>
      <c r="M2329" t="s">
        <v>30</v>
      </c>
      <c r="N2329" t="s">
        <v>30</v>
      </c>
      <c r="O2329" t="s">
        <v>30</v>
      </c>
      <c r="P2329" t="s">
        <v>30</v>
      </c>
      <c r="Q2329" t="s">
        <v>30</v>
      </c>
      <c r="R2329" t="s">
        <v>30</v>
      </c>
      <c r="S2329" t="s">
        <v>30</v>
      </c>
      <c r="T2329" t="s">
        <v>30</v>
      </c>
      <c r="U2329" t="s">
        <v>30</v>
      </c>
      <c r="V2329" t="s">
        <v>30</v>
      </c>
      <c r="W2329" t="s">
        <v>40</v>
      </c>
      <c r="X2329" t="s">
        <v>29</v>
      </c>
      <c r="Y2329" t="s">
        <v>30</v>
      </c>
      <c r="Z2329" t="s">
        <v>29</v>
      </c>
      <c r="AA2329" t="s">
        <v>29</v>
      </c>
      <c r="AB2329" t="s">
        <v>32</v>
      </c>
    </row>
    <row r="2330" spans="1:28" outlineLevel="1" x14ac:dyDescent="0.45">
      <c r="A2330">
        <v>8868429006</v>
      </c>
      <c r="B2330" s="1">
        <v>44345</v>
      </c>
      <c r="C2330" t="s">
        <v>4617</v>
      </c>
      <c r="D2330" t="s">
        <v>4618</v>
      </c>
      <c r="E2330" t="s">
        <v>186</v>
      </c>
      <c r="F2330" t="s">
        <v>5651</v>
      </c>
      <c r="G2330" t="s">
        <v>5669</v>
      </c>
      <c r="H2330" s="9">
        <v>54584</v>
      </c>
      <c r="J2330" t="s">
        <v>28</v>
      </c>
      <c r="K2330" t="s">
        <v>29</v>
      </c>
      <c r="L2330" t="s">
        <v>155</v>
      </c>
      <c r="M2330" t="s">
        <v>29</v>
      </c>
      <c r="N2330" t="s">
        <v>30</v>
      </c>
      <c r="O2330" t="s">
        <v>30</v>
      </c>
      <c r="P2330" t="s">
        <v>30</v>
      </c>
      <c r="Q2330" t="s">
        <v>30</v>
      </c>
      <c r="R2330" t="s">
        <v>30</v>
      </c>
      <c r="S2330" t="s">
        <v>30</v>
      </c>
      <c r="T2330" t="s">
        <v>30</v>
      </c>
      <c r="U2330" t="s">
        <v>30</v>
      </c>
      <c r="V2330" t="s">
        <v>30</v>
      </c>
      <c r="W2330" t="s">
        <v>31</v>
      </c>
      <c r="X2330" t="s">
        <v>29</v>
      </c>
      <c r="Y2330" t="s">
        <v>29</v>
      </c>
      <c r="Z2330" t="s">
        <v>29</v>
      </c>
      <c r="AA2330" t="s">
        <v>29</v>
      </c>
      <c r="AB2330" t="s">
        <v>32</v>
      </c>
    </row>
    <row r="2331" spans="1:28" outlineLevel="1" x14ac:dyDescent="0.45">
      <c r="A2331">
        <v>7532588907</v>
      </c>
      <c r="B2331" s="1">
        <v>44323</v>
      </c>
      <c r="C2331" t="s">
        <v>2802</v>
      </c>
      <c r="D2331" t="s">
        <v>2803</v>
      </c>
      <c r="E2331" t="s">
        <v>186</v>
      </c>
      <c r="F2331" t="s">
        <v>5651</v>
      </c>
      <c r="G2331" t="s">
        <v>5669</v>
      </c>
      <c r="H2331" s="9">
        <v>53717</v>
      </c>
      <c r="I2331" t="s">
        <v>241</v>
      </c>
      <c r="J2331" t="s">
        <v>28</v>
      </c>
      <c r="K2331" t="s">
        <v>29</v>
      </c>
      <c r="L2331" t="s">
        <v>155</v>
      </c>
      <c r="M2331" t="s">
        <v>29</v>
      </c>
      <c r="N2331" t="s">
        <v>30</v>
      </c>
      <c r="O2331" t="s">
        <v>30</v>
      </c>
      <c r="P2331" t="s">
        <v>30</v>
      </c>
      <c r="Q2331" t="s">
        <v>30</v>
      </c>
      <c r="R2331" t="s">
        <v>30</v>
      </c>
      <c r="S2331" t="s">
        <v>30</v>
      </c>
      <c r="T2331" t="s">
        <v>30</v>
      </c>
      <c r="U2331" t="s">
        <v>30</v>
      </c>
      <c r="V2331" t="s">
        <v>30</v>
      </c>
      <c r="W2331" t="s">
        <v>31</v>
      </c>
      <c r="X2331" t="s">
        <v>29</v>
      </c>
      <c r="Y2331" t="s">
        <v>30</v>
      </c>
      <c r="Z2331" t="s">
        <v>29</v>
      </c>
      <c r="AA2331" t="s">
        <v>29</v>
      </c>
      <c r="AB2331" t="s">
        <v>32</v>
      </c>
    </row>
    <row r="2332" spans="1:28" outlineLevel="1" x14ac:dyDescent="0.45">
      <c r="A2332">
        <v>4879849000</v>
      </c>
      <c r="B2332" s="1">
        <v>44336</v>
      </c>
      <c r="C2332" t="s">
        <v>1929</v>
      </c>
      <c r="D2332" t="s">
        <v>1930</v>
      </c>
      <c r="E2332" t="s">
        <v>186</v>
      </c>
      <c r="F2332" t="s">
        <v>5651</v>
      </c>
      <c r="G2332" t="s">
        <v>5669</v>
      </c>
      <c r="H2332" s="9">
        <v>39106.11</v>
      </c>
      <c r="I2332" t="s">
        <v>1931</v>
      </c>
      <c r="J2332" t="s">
        <v>28</v>
      </c>
      <c r="K2332" t="s">
        <v>29</v>
      </c>
      <c r="L2332" t="s">
        <v>155</v>
      </c>
      <c r="M2332" t="s">
        <v>29</v>
      </c>
      <c r="N2332" t="s">
        <v>30</v>
      </c>
      <c r="O2332" t="s">
        <v>30</v>
      </c>
      <c r="P2332" t="s">
        <v>30</v>
      </c>
      <c r="Q2332" t="s">
        <v>30</v>
      </c>
      <c r="R2332" t="s">
        <v>30</v>
      </c>
      <c r="S2332" t="s">
        <v>29</v>
      </c>
      <c r="T2332" t="s">
        <v>29</v>
      </c>
      <c r="U2332" t="s">
        <v>30</v>
      </c>
      <c r="V2332" t="s">
        <v>29</v>
      </c>
      <c r="W2332" t="s">
        <v>40</v>
      </c>
      <c r="X2332" t="s">
        <v>29</v>
      </c>
      <c r="Y2332" t="s">
        <v>29</v>
      </c>
      <c r="Z2332" t="s">
        <v>30</v>
      </c>
      <c r="AA2332" t="s">
        <v>29</v>
      </c>
      <c r="AB2332" t="s">
        <v>39</v>
      </c>
    </row>
    <row r="2333" spans="1:28" outlineLevel="1" x14ac:dyDescent="0.45">
      <c r="A2333">
        <v>7607998907</v>
      </c>
      <c r="B2333" s="1">
        <v>44323</v>
      </c>
      <c r="C2333" t="s">
        <v>3448</v>
      </c>
      <c r="D2333" t="s">
        <v>3449</v>
      </c>
      <c r="E2333" t="s">
        <v>186</v>
      </c>
      <c r="F2333" t="s">
        <v>5651</v>
      </c>
      <c r="G2333" t="s">
        <v>5669</v>
      </c>
      <c r="H2333" s="9">
        <v>24973.25</v>
      </c>
      <c r="I2333" t="s">
        <v>589</v>
      </c>
      <c r="J2333" t="s">
        <v>28</v>
      </c>
      <c r="K2333" t="s">
        <v>29</v>
      </c>
      <c r="L2333" t="s">
        <v>155</v>
      </c>
      <c r="M2333" t="s">
        <v>30</v>
      </c>
      <c r="N2333" t="s">
        <v>30</v>
      </c>
      <c r="O2333" t="s">
        <v>30</v>
      </c>
      <c r="P2333" t="s">
        <v>30</v>
      </c>
      <c r="Q2333" t="s">
        <v>30</v>
      </c>
      <c r="R2333" t="s">
        <v>30</v>
      </c>
      <c r="S2333" t="s">
        <v>30</v>
      </c>
      <c r="T2333" t="s">
        <v>30</v>
      </c>
      <c r="U2333" t="s">
        <v>30</v>
      </c>
      <c r="V2333" t="s">
        <v>30</v>
      </c>
      <c r="W2333" t="s">
        <v>33</v>
      </c>
      <c r="X2333" t="s">
        <v>29</v>
      </c>
      <c r="Y2333" t="s">
        <v>30</v>
      </c>
      <c r="Z2333" t="s">
        <v>29</v>
      </c>
      <c r="AA2333" t="s">
        <v>29</v>
      </c>
      <c r="AB2333" t="s">
        <v>32</v>
      </c>
    </row>
    <row r="2334" spans="1:28" outlineLevel="1" x14ac:dyDescent="0.45">
      <c r="A2334">
        <v>8612739001</v>
      </c>
      <c r="B2334" s="1">
        <v>44343</v>
      </c>
      <c r="C2334" t="s">
        <v>4314</v>
      </c>
      <c r="D2334" t="s">
        <v>4315</v>
      </c>
      <c r="E2334" t="s">
        <v>349</v>
      </c>
      <c r="F2334" t="s">
        <v>5651</v>
      </c>
      <c r="G2334" t="s">
        <v>5702</v>
      </c>
      <c r="H2334" s="9">
        <v>1511029.03</v>
      </c>
      <c r="I2334" t="s">
        <v>559</v>
      </c>
      <c r="J2334" t="s">
        <v>42</v>
      </c>
      <c r="K2334" t="s">
        <v>29</v>
      </c>
      <c r="L2334" t="s">
        <v>127</v>
      </c>
      <c r="M2334" t="s">
        <v>30</v>
      </c>
      <c r="N2334" t="s">
        <v>30</v>
      </c>
      <c r="O2334" t="s">
        <v>30</v>
      </c>
      <c r="P2334" t="s">
        <v>30</v>
      </c>
      <c r="Q2334" t="s">
        <v>30</v>
      </c>
      <c r="R2334" t="s">
        <v>30</v>
      </c>
      <c r="S2334" t="s">
        <v>30</v>
      </c>
      <c r="T2334" t="s">
        <v>30</v>
      </c>
      <c r="U2334" t="s">
        <v>30</v>
      </c>
      <c r="V2334" t="s">
        <v>30</v>
      </c>
      <c r="W2334" t="s">
        <v>40</v>
      </c>
      <c r="X2334" t="s">
        <v>29</v>
      </c>
      <c r="Y2334" t="s">
        <v>29</v>
      </c>
      <c r="Z2334" t="s">
        <v>29</v>
      </c>
      <c r="AA2334" t="s">
        <v>30</v>
      </c>
      <c r="AB2334" t="s">
        <v>32</v>
      </c>
    </row>
    <row r="2335" spans="1:28" outlineLevel="1" x14ac:dyDescent="0.45">
      <c r="A2335">
        <v>7238589009</v>
      </c>
      <c r="B2335" s="1">
        <v>44339</v>
      </c>
      <c r="C2335" t="s">
        <v>2527</v>
      </c>
      <c r="D2335" t="s">
        <v>2528</v>
      </c>
      <c r="E2335" t="s">
        <v>349</v>
      </c>
      <c r="F2335" t="s">
        <v>5651</v>
      </c>
      <c r="G2335" t="s">
        <v>5702</v>
      </c>
      <c r="H2335" s="9">
        <v>1162747</v>
      </c>
      <c r="J2335" t="s">
        <v>42</v>
      </c>
      <c r="K2335" t="s">
        <v>29</v>
      </c>
      <c r="L2335" t="s">
        <v>127</v>
      </c>
      <c r="M2335" t="s">
        <v>30</v>
      </c>
      <c r="N2335" t="s">
        <v>30</v>
      </c>
      <c r="O2335" t="s">
        <v>30</v>
      </c>
      <c r="P2335" t="s">
        <v>30</v>
      </c>
      <c r="Q2335" t="s">
        <v>30</v>
      </c>
      <c r="R2335" t="s">
        <v>30</v>
      </c>
      <c r="S2335" t="s">
        <v>30</v>
      </c>
      <c r="T2335" t="s">
        <v>30</v>
      </c>
      <c r="U2335" t="s">
        <v>30</v>
      </c>
      <c r="V2335" t="s">
        <v>30</v>
      </c>
      <c r="W2335" t="s">
        <v>33</v>
      </c>
      <c r="X2335" t="s">
        <v>29</v>
      </c>
      <c r="Y2335" t="s">
        <v>29</v>
      </c>
      <c r="Z2335" t="s">
        <v>29</v>
      </c>
      <c r="AA2335" t="s">
        <v>30</v>
      </c>
      <c r="AB2335" t="s">
        <v>145</v>
      </c>
    </row>
    <row r="2336" spans="1:28" outlineLevel="1" x14ac:dyDescent="0.45">
      <c r="A2336">
        <v>7656488903</v>
      </c>
      <c r="B2336" s="1">
        <v>44323</v>
      </c>
      <c r="C2336" t="s">
        <v>3736</v>
      </c>
      <c r="D2336" t="s">
        <v>3737</v>
      </c>
      <c r="E2336" t="s">
        <v>349</v>
      </c>
      <c r="F2336" t="s">
        <v>5651</v>
      </c>
      <c r="G2336" t="s">
        <v>5702</v>
      </c>
      <c r="H2336" s="9">
        <v>247904.6</v>
      </c>
      <c r="J2336" t="s">
        <v>42</v>
      </c>
      <c r="K2336" t="s">
        <v>29</v>
      </c>
      <c r="L2336" t="s">
        <v>127</v>
      </c>
      <c r="M2336" t="s">
        <v>29</v>
      </c>
      <c r="N2336" t="s">
        <v>29</v>
      </c>
      <c r="O2336" t="s">
        <v>29</v>
      </c>
      <c r="P2336" t="s">
        <v>29</v>
      </c>
      <c r="Q2336" t="s">
        <v>29</v>
      </c>
      <c r="R2336" t="s">
        <v>30</v>
      </c>
      <c r="S2336" t="s">
        <v>30</v>
      </c>
      <c r="T2336" t="s">
        <v>30</v>
      </c>
      <c r="U2336" t="s">
        <v>29</v>
      </c>
      <c r="V2336" t="s">
        <v>30</v>
      </c>
      <c r="W2336" t="s">
        <v>40</v>
      </c>
      <c r="X2336" t="s">
        <v>29</v>
      </c>
      <c r="Y2336" t="s">
        <v>30</v>
      </c>
      <c r="Z2336" t="s">
        <v>29</v>
      </c>
      <c r="AA2336" t="s">
        <v>29</v>
      </c>
      <c r="AB2336" t="s">
        <v>32</v>
      </c>
    </row>
    <row r="2337" spans="1:28" outlineLevel="1" x14ac:dyDescent="0.45">
      <c r="A2337">
        <v>8982369005</v>
      </c>
      <c r="B2337" s="1">
        <v>44345</v>
      </c>
      <c r="C2337" t="s">
        <v>5142</v>
      </c>
      <c r="D2337" t="s">
        <v>5143</v>
      </c>
      <c r="E2337" t="s">
        <v>349</v>
      </c>
      <c r="F2337" t="s">
        <v>5651</v>
      </c>
      <c r="G2337" t="s">
        <v>5702</v>
      </c>
      <c r="H2337" s="9">
        <v>227289.49</v>
      </c>
      <c r="J2337" t="s">
        <v>42</v>
      </c>
      <c r="K2337" t="s">
        <v>30</v>
      </c>
      <c r="L2337" t="s">
        <v>127</v>
      </c>
      <c r="M2337" t="s">
        <v>29</v>
      </c>
      <c r="N2337" t="s">
        <v>30</v>
      </c>
      <c r="O2337" t="s">
        <v>29</v>
      </c>
      <c r="P2337" t="s">
        <v>30</v>
      </c>
      <c r="Q2337" t="s">
        <v>30</v>
      </c>
      <c r="R2337" t="s">
        <v>30</v>
      </c>
      <c r="S2337" t="s">
        <v>30</v>
      </c>
      <c r="T2337" t="s">
        <v>30</v>
      </c>
      <c r="U2337" t="s">
        <v>30</v>
      </c>
      <c r="V2337" t="s">
        <v>30</v>
      </c>
      <c r="W2337" t="s">
        <v>31</v>
      </c>
      <c r="X2337" t="s">
        <v>29</v>
      </c>
      <c r="Y2337" t="s">
        <v>29</v>
      </c>
      <c r="Z2337" t="s">
        <v>29</v>
      </c>
      <c r="AA2337" t="s">
        <v>29</v>
      </c>
      <c r="AB2337" t="s">
        <v>32</v>
      </c>
    </row>
    <row r="2338" spans="1:28" outlineLevel="1" x14ac:dyDescent="0.45">
      <c r="A2338">
        <v>8954919007</v>
      </c>
      <c r="B2338" s="1">
        <v>44345</v>
      </c>
      <c r="C2338" t="s">
        <v>4998</v>
      </c>
      <c r="D2338" t="s">
        <v>3607</v>
      </c>
      <c r="E2338" t="s">
        <v>349</v>
      </c>
      <c r="F2338" t="s">
        <v>5651</v>
      </c>
      <c r="G2338" t="s">
        <v>5702</v>
      </c>
      <c r="H2338" s="9">
        <v>203841</v>
      </c>
      <c r="J2338" t="s">
        <v>42</v>
      </c>
      <c r="K2338" t="s">
        <v>30</v>
      </c>
      <c r="L2338" t="s">
        <v>127</v>
      </c>
      <c r="M2338" t="s">
        <v>29</v>
      </c>
      <c r="N2338" t="s">
        <v>30</v>
      </c>
      <c r="O2338" t="s">
        <v>29</v>
      </c>
      <c r="P2338" t="s">
        <v>30</v>
      </c>
      <c r="Q2338" t="s">
        <v>30</v>
      </c>
      <c r="R2338" t="s">
        <v>30</v>
      </c>
      <c r="S2338" t="s">
        <v>30</v>
      </c>
      <c r="T2338" t="s">
        <v>30</v>
      </c>
      <c r="U2338" t="s">
        <v>30</v>
      </c>
      <c r="V2338" t="s">
        <v>30</v>
      </c>
      <c r="W2338" t="s">
        <v>31</v>
      </c>
      <c r="X2338" t="s">
        <v>29</v>
      </c>
      <c r="Y2338" t="s">
        <v>29</v>
      </c>
      <c r="Z2338" t="s">
        <v>29</v>
      </c>
      <c r="AA2338" t="s">
        <v>29</v>
      </c>
      <c r="AB2338" t="s">
        <v>32</v>
      </c>
    </row>
    <row r="2339" spans="1:28" outlineLevel="1" x14ac:dyDescent="0.45">
      <c r="A2339">
        <v>7535818910</v>
      </c>
      <c r="B2339" s="1">
        <v>44323</v>
      </c>
      <c r="C2339" t="s">
        <v>2839</v>
      </c>
      <c r="D2339" t="s">
        <v>2840</v>
      </c>
      <c r="E2339" t="s">
        <v>349</v>
      </c>
      <c r="F2339" t="s">
        <v>5651</v>
      </c>
      <c r="G2339" t="s">
        <v>5702</v>
      </c>
      <c r="H2339" s="9">
        <v>73765</v>
      </c>
      <c r="J2339" t="s">
        <v>42</v>
      </c>
      <c r="K2339" t="s">
        <v>29</v>
      </c>
      <c r="L2339" t="s">
        <v>127</v>
      </c>
      <c r="M2339" t="s">
        <v>30</v>
      </c>
      <c r="N2339" t="s">
        <v>29</v>
      </c>
      <c r="O2339" t="s">
        <v>29</v>
      </c>
      <c r="P2339" t="s">
        <v>30</v>
      </c>
      <c r="Q2339" t="s">
        <v>30</v>
      </c>
      <c r="R2339" t="s">
        <v>30</v>
      </c>
      <c r="S2339" t="s">
        <v>30</v>
      </c>
      <c r="T2339" t="s">
        <v>30</v>
      </c>
      <c r="U2339" t="s">
        <v>30</v>
      </c>
      <c r="V2339" t="s">
        <v>30</v>
      </c>
      <c r="W2339" t="s">
        <v>40</v>
      </c>
      <c r="X2339" t="s">
        <v>29</v>
      </c>
      <c r="Y2339" t="s">
        <v>29</v>
      </c>
      <c r="Z2339" t="s">
        <v>29</v>
      </c>
      <c r="AA2339" t="s">
        <v>30</v>
      </c>
      <c r="AB2339" t="s">
        <v>38</v>
      </c>
    </row>
    <row r="2340" spans="1:28" outlineLevel="1" x14ac:dyDescent="0.45">
      <c r="A2340">
        <v>1090419010</v>
      </c>
      <c r="B2340" s="1">
        <v>44329</v>
      </c>
      <c r="C2340" t="s">
        <v>347</v>
      </c>
      <c r="D2340" t="s">
        <v>348</v>
      </c>
      <c r="E2340" t="s">
        <v>349</v>
      </c>
      <c r="F2340" t="s">
        <v>5651</v>
      </c>
      <c r="G2340" t="s">
        <v>5702</v>
      </c>
      <c r="H2340" s="9">
        <v>67992</v>
      </c>
      <c r="J2340" t="s">
        <v>42</v>
      </c>
      <c r="K2340" t="s">
        <v>29</v>
      </c>
      <c r="L2340" t="s">
        <v>127</v>
      </c>
      <c r="M2340" t="s">
        <v>29</v>
      </c>
      <c r="N2340" t="s">
        <v>30</v>
      </c>
      <c r="O2340" t="s">
        <v>29</v>
      </c>
      <c r="P2340" t="s">
        <v>30</v>
      </c>
      <c r="Q2340" t="s">
        <v>30</v>
      </c>
      <c r="R2340" t="s">
        <v>30</v>
      </c>
      <c r="S2340" t="s">
        <v>30</v>
      </c>
      <c r="T2340" t="s">
        <v>29</v>
      </c>
      <c r="U2340" t="s">
        <v>30</v>
      </c>
      <c r="V2340" t="s">
        <v>30</v>
      </c>
      <c r="W2340" t="s">
        <v>31</v>
      </c>
      <c r="X2340" t="s">
        <v>29</v>
      </c>
      <c r="Y2340" t="s">
        <v>29</v>
      </c>
      <c r="Z2340" t="s">
        <v>30</v>
      </c>
      <c r="AA2340" t="s">
        <v>30</v>
      </c>
      <c r="AB2340" t="s">
        <v>139</v>
      </c>
    </row>
    <row r="2341" spans="1:28" outlineLevel="1" x14ac:dyDescent="0.45">
      <c r="A2341">
        <v>3685989004</v>
      </c>
      <c r="B2341" s="1">
        <v>44335</v>
      </c>
      <c r="C2341" t="s">
        <v>1718</v>
      </c>
      <c r="D2341" t="s">
        <v>828</v>
      </c>
      <c r="E2341" t="s">
        <v>1262</v>
      </c>
      <c r="F2341" t="s">
        <v>5651</v>
      </c>
      <c r="G2341" t="s">
        <v>5855</v>
      </c>
      <c r="H2341" s="9">
        <v>811446</v>
      </c>
      <c r="J2341" t="s">
        <v>28</v>
      </c>
      <c r="K2341" t="s">
        <v>30</v>
      </c>
      <c r="L2341" t="s">
        <v>127</v>
      </c>
      <c r="M2341" t="s">
        <v>29</v>
      </c>
      <c r="N2341" t="s">
        <v>30</v>
      </c>
      <c r="O2341" t="s">
        <v>29</v>
      </c>
      <c r="P2341" t="s">
        <v>30</v>
      </c>
      <c r="Q2341" t="s">
        <v>30</v>
      </c>
      <c r="R2341" t="s">
        <v>30</v>
      </c>
      <c r="S2341" t="s">
        <v>30</v>
      </c>
      <c r="T2341" t="s">
        <v>30</v>
      </c>
      <c r="U2341" t="s">
        <v>30</v>
      </c>
      <c r="V2341" t="s">
        <v>30</v>
      </c>
      <c r="W2341" t="s">
        <v>40</v>
      </c>
      <c r="X2341" t="s">
        <v>29</v>
      </c>
      <c r="Y2341" t="s">
        <v>30</v>
      </c>
      <c r="Z2341" t="s">
        <v>29</v>
      </c>
      <c r="AA2341" t="s">
        <v>29</v>
      </c>
      <c r="AB2341" t="s">
        <v>32</v>
      </c>
    </row>
    <row r="2342" spans="1:28" outlineLevel="1" x14ac:dyDescent="0.45">
      <c r="A2342">
        <v>2506789004</v>
      </c>
      <c r="B2342" s="1">
        <v>44332</v>
      </c>
      <c r="C2342" t="s">
        <v>1260</v>
      </c>
      <c r="D2342" t="s">
        <v>1261</v>
      </c>
      <c r="E2342" t="s">
        <v>1262</v>
      </c>
      <c r="F2342" t="s">
        <v>5651</v>
      </c>
      <c r="G2342" t="s">
        <v>5855</v>
      </c>
      <c r="H2342" s="9">
        <v>611417</v>
      </c>
      <c r="J2342" t="s">
        <v>28</v>
      </c>
      <c r="K2342" t="s">
        <v>29</v>
      </c>
      <c r="L2342" t="s">
        <v>127</v>
      </c>
      <c r="M2342" t="s">
        <v>30</v>
      </c>
      <c r="N2342" t="s">
        <v>30</v>
      </c>
      <c r="O2342" t="s">
        <v>30</v>
      </c>
      <c r="P2342" t="s">
        <v>30</v>
      </c>
      <c r="Q2342" t="s">
        <v>30</v>
      </c>
      <c r="R2342" t="s">
        <v>30</v>
      </c>
      <c r="S2342" t="s">
        <v>30</v>
      </c>
      <c r="T2342" t="s">
        <v>30</v>
      </c>
      <c r="U2342" t="s">
        <v>30</v>
      </c>
      <c r="V2342" t="s">
        <v>30</v>
      </c>
      <c r="W2342" t="s">
        <v>40</v>
      </c>
      <c r="X2342" t="s">
        <v>29</v>
      </c>
      <c r="Y2342" t="s">
        <v>29</v>
      </c>
      <c r="Z2342" t="s">
        <v>29</v>
      </c>
      <c r="AA2342" t="s">
        <v>30</v>
      </c>
      <c r="AB2342" t="s">
        <v>166</v>
      </c>
    </row>
    <row r="2343" spans="1:28" outlineLevel="1" x14ac:dyDescent="0.45">
      <c r="A2343">
        <v>7594908902</v>
      </c>
      <c r="B2343" s="1">
        <v>44323</v>
      </c>
      <c r="C2343" t="s">
        <v>3364</v>
      </c>
      <c r="D2343" t="s">
        <v>3365</v>
      </c>
      <c r="E2343" t="s">
        <v>1262</v>
      </c>
      <c r="F2343" t="s">
        <v>5651</v>
      </c>
      <c r="G2343" t="s">
        <v>5855</v>
      </c>
      <c r="H2343" s="9">
        <v>344409.82</v>
      </c>
      <c r="J2343" t="s">
        <v>28</v>
      </c>
      <c r="K2343" t="s">
        <v>29</v>
      </c>
      <c r="L2343" t="s">
        <v>127</v>
      </c>
      <c r="M2343" t="s">
        <v>29</v>
      </c>
      <c r="N2343" t="s">
        <v>29</v>
      </c>
      <c r="O2343" t="s">
        <v>29</v>
      </c>
      <c r="P2343" t="s">
        <v>30</v>
      </c>
      <c r="Q2343" t="s">
        <v>30</v>
      </c>
      <c r="R2343" t="s">
        <v>30</v>
      </c>
      <c r="S2343" t="s">
        <v>30</v>
      </c>
      <c r="T2343" t="s">
        <v>30</v>
      </c>
      <c r="U2343" t="s">
        <v>30</v>
      </c>
      <c r="V2343" t="s">
        <v>30</v>
      </c>
      <c r="W2343" t="s">
        <v>31</v>
      </c>
      <c r="X2343" t="s">
        <v>29</v>
      </c>
      <c r="Y2343" t="s">
        <v>29</v>
      </c>
      <c r="Z2343" t="s">
        <v>29</v>
      </c>
      <c r="AA2343" t="s">
        <v>30</v>
      </c>
      <c r="AB2343" t="s">
        <v>45</v>
      </c>
    </row>
    <row r="2344" spans="1:28" outlineLevel="1" x14ac:dyDescent="0.45">
      <c r="A2344">
        <v>9873289000</v>
      </c>
      <c r="B2344" s="1">
        <v>44351</v>
      </c>
      <c r="C2344" t="s">
        <v>5198</v>
      </c>
      <c r="D2344" t="s">
        <v>5199</v>
      </c>
      <c r="E2344" t="s">
        <v>1262</v>
      </c>
      <c r="F2344" t="s">
        <v>5651</v>
      </c>
      <c r="G2344" t="s">
        <v>5855</v>
      </c>
      <c r="H2344" s="9">
        <v>263360.27</v>
      </c>
      <c r="J2344" t="s">
        <v>28</v>
      </c>
      <c r="K2344" t="s">
        <v>29</v>
      </c>
      <c r="L2344" t="s">
        <v>127</v>
      </c>
      <c r="M2344" t="s">
        <v>29</v>
      </c>
      <c r="N2344" t="s">
        <v>29</v>
      </c>
      <c r="O2344" t="s">
        <v>29</v>
      </c>
      <c r="P2344" t="s">
        <v>30</v>
      </c>
      <c r="Q2344" t="s">
        <v>30</v>
      </c>
      <c r="R2344" t="s">
        <v>30</v>
      </c>
      <c r="S2344" t="s">
        <v>30</v>
      </c>
      <c r="T2344" t="s">
        <v>30</v>
      </c>
      <c r="U2344" t="s">
        <v>30</v>
      </c>
      <c r="V2344" t="s">
        <v>30</v>
      </c>
      <c r="W2344" t="s">
        <v>40</v>
      </c>
      <c r="X2344" t="s">
        <v>29</v>
      </c>
      <c r="Y2344" t="s">
        <v>29</v>
      </c>
      <c r="Z2344" t="s">
        <v>29</v>
      </c>
      <c r="AA2344" t="s">
        <v>29</v>
      </c>
      <c r="AB2344" t="s">
        <v>32</v>
      </c>
    </row>
    <row r="2345" spans="1:28" outlineLevel="1" x14ac:dyDescent="0.45">
      <c r="A2345">
        <v>8873449006</v>
      </c>
      <c r="B2345" s="1">
        <v>44345</v>
      </c>
      <c r="C2345" t="s">
        <v>4656</v>
      </c>
      <c r="D2345" t="s">
        <v>4657</v>
      </c>
      <c r="E2345" t="s">
        <v>1262</v>
      </c>
      <c r="F2345" t="s">
        <v>5651</v>
      </c>
      <c r="G2345" t="s">
        <v>5855</v>
      </c>
      <c r="H2345" s="9">
        <v>128719.53</v>
      </c>
      <c r="J2345" t="s">
        <v>28</v>
      </c>
      <c r="K2345" t="s">
        <v>29</v>
      </c>
      <c r="L2345" t="s">
        <v>127</v>
      </c>
      <c r="M2345" t="s">
        <v>29</v>
      </c>
      <c r="N2345" t="s">
        <v>30</v>
      </c>
      <c r="O2345" t="s">
        <v>30</v>
      </c>
      <c r="P2345" t="s">
        <v>30</v>
      </c>
      <c r="Q2345" t="s">
        <v>30</v>
      </c>
      <c r="R2345" t="s">
        <v>30</v>
      </c>
      <c r="S2345" t="s">
        <v>30</v>
      </c>
      <c r="T2345" t="s">
        <v>30</v>
      </c>
      <c r="U2345" t="s">
        <v>30</v>
      </c>
      <c r="V2345" t="s">
        <v>30</v>
      </c>
      <c r="W2345" t="s">
        <v>40</v>
      </c>
      <c r="X2345" t="s">
        <v>29</v>
      </c>
      <c r="Y2345" t="s">
        <v>29</v>
      </c>
      <c r="Z2345" t="s">
        <v>29</v>
      </c>
      <c r="AA2345" t="s">
        <v>29</v>
      </c>
      <c r="AB2345" t="s">
        <v>73</v>
      </c>
    </row>
    <row r="2346" spans="1:28" outlineLevel="1" x14ac:dyDescent="0.45">
      <c r="A2346">
        <v>7545509007</v>
      </c>
      <c r="B2346" s="1">
        <v>44341</v>
      </c>
      <c r="C2346" t="s">
        <v>2949</v>
      </c>
      <c r="D2346" t="s">
        <v>2950</v>
      </c>
      <c r="E2346" t="s">
        <v>1262</v>
      </c>
      <c r="F2346" t="s">
        <v>5651</v>
      </c>
      <c r="G2346" t="s">
        <v>5855</v>
      </c>
      <c r="H2346" s="9">
        <v>67663</v>
      </c>
      <c r="J2346" t="s">
        <v>28</v>
      </c>
      <c r="K2346" t="s">
        <v>29</v>
      </c>
      <c r="L2346" t="s">
        <v>127</v>
      </c>
      <c r="M2346" t="s">
        <v>30</v>
      </c>
      <c r="N2346" t="s">
        <v>30</v>
      </c>
      <c r="O2346" t="s">
        <v>30</v>
      </c>
      <c r="P2346" t="s">
        <v>30</v>
      </c>
      <c r="Q2346" t="s">
        <v>30</v>
      </c>
      <c r="R2346" t="s">
        <v>30</v>
      </c>
      <c r="S2346" t="s">
        <v>30</v>
      </c>
      <c r="T2346" t="s">
        <v>30</v>
      </c>
      <c r="U2346" t="s">
        <v>30</v>
      </c>
      <c r="V2346" t="s">
        <v>30</v>
      </c>
      <c r="W2346" t="s">
        <v>40</v>
      </c>
      <c r="X2346" t="s">
        <v>29</v>
      </c>
      <c r="Y2346" t="s">
        <v>30</v>
      </c>
      <c r="Z2346" t="s">
        <v>29</v>
      </c>
      <c r="AA2346" t="s">
        <v>29</v>
      </c>
      <c r="AB2346" t="s">
        <v>32</v>
      </c>
    </row>
    <row r="2347" spans="1:28" outlineLevel="1" x14ac:dyDescent="0.45">
      <c r="A2347">
        <v>8991429001</v>
      </c>
      <c r="B2347" s="1">
        <v>44345</v>
      </c>
      <c r="C2347" t="s">
        <v>5185</v>
      </c>
      <c r="D2347" t="s">
        <v>5186</v>
      </c>
      <c r="E2347" t="s">
        <v>1262</v>
      </c>
      <c r="F2347" t="s">
        <v>5651</v>
      </c>
      <c r="G2347" t="s">
        <v>5855</v>
      </c>
      <c r="H2347" s="9">
        <v>11567</v>
      </c>
      <c r="I2347" t="s">
        <v>218</v>
      </c>
      <c r="J2347" t="s">
        <v>28</v>
      </c>
      <c r="K2347" t="s">
        <v>29</v>
      </c>
      <c r="L2347" t="s">
        <v>127</v>
      </c>
      <c r="M2347" t="s">
        <v>30</v>
      </c>
      <c r="N2347" t="s">
        <v>30</v>
      </c>
      <c r="O2347" t="s">
        <v>29</v>
      </c>
      <c r="P2347" t="s">
        <v>29</v>
      </c>
      <c r="Q2347" t="s">
        <v>30</v>
      </c>
      <c r="R2347" t="s">
        <v>30</v>
      </c>
      <c r="S2347" t="s">
        <v>30</v>
      </c>
      <c r="T2347" t="s">
        <v>30</v>
      </c>
      <c r="U2347" t="s">
        <v>30</v>
      </c>
      <c r="V2347" t="s">
        <v>30</v>
      </c>
      <c r="W2347" t="s">
        <v>40</v>
      </c>
      <c r="X2347" t="s">
        <v>29</v>
      </c>
      <c r="Y2347" t="s">
        <v>29</v>
      </c>
      <c r="Z2347" t="s">
        <v>29</v>
      </c>
      <c r="AA2347" t="s">
        <v>29</v>
      </c>
      <c r="AB2347" t="s">
        <v>32</v>
      </c>
    </row>
    <row r="2348" spans="1:28" outlineLevel="1" x14ac:dyDescent="0.45">
      <c r="A2348">
        <v>7909118907</v>
      </c>
      <c r="B2348" s="1">
        <v>44327</v>
      </c>
      <c r="C2348" t="s">
        <v>4058</v>
      </c>
      <c r="D2348" t="s">
        <v>4059</v>
      </c>
      <c r="E2348" t="s">
        <v>1278</v>
      </c>
      <c r="F2348" t="s">
        <v>5651</v>
      </c>
      <c r="G2348" t="s">
        <v>5859</v>
      </c>
      <c r="H2348" s="9">
        <v>427885.48</v>
      </c>
      <c r="J2348" t="s">
        <v>28</v>
      </c>
      <c r="K2348" t="s">
        <v>29</v>
      </c>
      <c r="L2348" t="s">
        <v>88</v>
      </c>
      <c r="M2348" t="s">
        <v>29</v>
      </c>
      <c r="N2348" t="s">
        <v>29</v>
      </c>
      <c r="O2348" t="s">
        <v>30</v>
      </c>
      <c r="P2348" t="s">
        <v>30</v>
      </c>
      <c r="Q2348" t="s">
        <v>30</v>
      </c>
      <c r="R2348" t="s">
        <v>30</v>
      </c>
      <c r="S2348" t="s">
        <v>30</v>
      </c>
      <c r="T2348" t="s">
        <v>30</v>
      </c>
      <c r="U2348" t="s">
        <v>30</v>
      </c>
      <c r="V2348" t="s">
        <v>30</v>
      </c>
      <c r="W2348" t="s">
        <v>31</v>
      </c>
      <c r="X2348" t="s">
        <v>29</v>
      </c>
      <c r="Y2348" t="s">
        <v>29</v>
      </c>
      <c r="Z2348" t="s">
        <v>29</v>
      </c>
      <c r="AA2348" t="s">
        <v>30</v>
      </c>
      <c r="AB2348" t="s">
        <v>45</v>
      </c>
    </row>
    <row r="2349" spans="1:28" outlineLevel="1" x14ac:dyDescent="0.45">
      <c r="A2349">
        <v>8902859000</v>
      </c>
      <c r="B2349" s="1">
        <v>44345</v>
      </c>
      <c r="C2349" t="s">
        <v>4774</v>
      </c>
      <c r="D2349" t="s">
        <v>4775</v>
      </c>
      <c r="E2349" t="s">
        <v>1278</v>
      </c>
      <c r="F2349" t="s">
        <v>5651</v>
      </c>
      <c r="G2349" t="s">
        <v>5859</v>
      </c>
      <c r="H2349" s="9">
        <v>259218.71</v>
      </c>
      <c r="J2349" t="s">
        <v>28</v>
      </c>
      <c r="K2349" t="s">
        <v>29</v>
      </c>
      <c r="L2349" t="s">
        <v>88</v>
      </c>
      <c r="M2349" t="s">
        <v>30</v>
      </c>
      <c r="N2349" t="s">
        <v>29</v>
      </c>
      <c r="O2349" t="s">
        <v>30</v>
      </c>
      <c r="P2349" t="s">
        <v>30</v>
      </c>
      <c r="Q2349" t="s">
        <v>30</v>
      </c>
      <c r="R2349" t="s">
        <v>30</v>
      </c>
      <c r="S2349" t="s">
        <v>30</v>
      </c>
      <c r="T2349" t="s">
        <v>29</v>
      </c>
      <c r="U2349" t="s">
        <v>30</v>
      </c>
      <c r="V2349" t="s">
        <v>29</v>
      </c>
      <c r="W2349" t="s">
        <v>31</v>
      </c>
      <c r="X2349" t="s">
        <v>29</v>
      </c>
      <c r="Y2349" t="s">
        <v>29</v>
      </c>
      <c r="Z2349" t="s">
        <v>29</v>
      </c>
      <c r="AA2349" t="s">
        <v>29</v>
      </c>
      <c r="AB2349" t="s">
        <v>32</v>
      </c>
    </row>
    <row r="2350" spans="1:28" outlineLevel="1" x14ac:dyDescent="0.45">
      <c r="A2350">
        <v>7632488909</v>
      </c>
      <c r="B2350" s="1">
        <v>44323</v>
      </c>
      <c r="C2350" t="s">
        <v>3584</v>
      </c>
      <c r="D2350" t="s">
        <v>3585</v>
      </c>
      <c r="E2350" t="s">
        <v>1278</v>
      </c>
      <c r="F2350" t="s">
        <v>5651</v>
      </c>
      <c r="G2350" t="s">
        <v>5859</v>
      </c>
      <c r="H2350" s="9">
        <v>123026.92</v>
      </c>
      <c r="J2350" t="s">
        <v>28</v>
      </c>
      <c r="K2350" t="s">
        <v>29</v>
      </c>
      <c r="L2350" t="s">
        <v>88</v>
      </c>
      <c r="M2350" t="s">
        <v>29</v>
      </c>
      <c r="N2350" t="s">
        <v>29</v>
      </c>
      <c r="O2350" t="s">
        <v>29</v>
      </c>
      <c r="P2350" t="s">
        <v>30</v>
      </c>
      <c r="Q2350" t="s">
        <v>30</v>
      </c>
      <c r="R2350" t="s">
        <v>30</v>
      </c>
      <c r="S2350" t="s">
        <v>30</v>
      </c>
      <c r="T2350" t="s">
        <v>30</v>
      </c>
      <c r="U2350" t="s">
        <v>30</v>
      </c>
      <c r="V2350" t="s">
        <v>30</v>
      </c>
      <c r="W2350" t="s">
        <v>40</v>
      </c>
      <c r="X2350" t="s">
        <v>29</v>
      </c>
      <c r="Y2350" t="s">
        <v>30</v>
      </c>
      <c r="Z2350" t="s">
        <v>30</v>
      </c>
      <c r="AA2350" t="s">
        <v>29</v>
      </c>
      <c r="AB2350" t="s">
        <v>39</v>
      </c>
    </row>
    <row r="2351" spans="1:28" outlineLevel="1" x14ac:dyDescent="0.45">
      <c r="A2351">
        <v>9919439004</v>
      </c>
      <c r="B2351" s="1">
        <v>44351</v>
      </c>
      <c r="C2351" t="s">
        <v>5434</v>
      </c>
      <c r="D2351" t="s">
        <v>5435</v>
      </c>
      <c r="E2351" t="s">
        <v>1278</v>
      </c>
      <c r="F2351" t="s">
        <v>5651</v>
      </c>
      <c r="G2351" t="s">
        <v>5859</v>
      </c>
      <c r="H2351" s="9">
        <v>47386.04</v>
      </c>
      <c r="I2351" t="s">
        <v>123</v>
      </c>
      <c r="J2351" t="s">
        <v>28</v>
      </c>
      <c r="K2351" t="s">
        <v>29</v>
      </c>
      <c r="L2351" t="s">
        <v>88</v>
      </c>
      <c r="M2351" t="s">
        <v>29</v>
      </c>
      <c r="N2351" t="s">
        <v>29</v>
      </c>
      <c r="O2351" t="s">
        <v>29</v>
      </c>
      <c r="P2351" t="s">
        <v>30</v>
      </c>
      <c r="Q2351" t="s">
        <v>30</v>
      </c>
      <c r="R2351" t="s">
        <v>30</v>
      </c>
      <c r="S2351" t="s">
        <v>30</v>
      </c>
      <c r="T2351" t="s">
        <v>30</v>
      </c>
      <c r="U2351" t="s">
        <v>30</v>
      </c>
      <c r="V2351" t="s">
        <v>30</v>
      </c>
      <c r="W2351" t="s">
        <v>31</v>
      </c>
      <c r="X2351" t="s">
        <v>29</v>
      </c>
      <c r="Y2351" t="s">
        <v>29</v>
      </c>
      <c r="Z2351" t="s">
        <v>29</v>
      </c>
      <c r="AA2351" t="s">
        <v>29</v>
      </c>
      <c r="AB2351" t="s">
        <v>39</v>
      </c>
    </row>
    <row r="2352" spans="1:28" outlineLevel="1" x14ac:dyDescent="0.45">
      <c r="A2352">
        <v>7231229003</v>
      </c>
      <c r="B2352" s="1">
        <v>44339</v>
      </c>
      <c r="C2352" t="s">
        <v>2490</v>
      </c>
      <c r="D2352" t="s">
        <v>2491</v>
      </c>
      <c r="E2352" t="s">
        <v>1278</v>
      </c>
      <c r="F2352" t="s">
        <v>5651</v>
      </c>
      <c r="G2352" t="s">
        <v>5859</v>
      </c>
      <c r="H2352" s="9">
        <v>44558</v>
      </c>
      <c r="J2352" t="s">
        <v>28</v>
      </c>
      <c r="K2352" t="s">
        <v>29</v>
      </c>
      <c r="L2352" t="s">
        <v>96</v>
      </c>
      <c r="M2352" t="s">
        <v>29</v>
      </c>
      <c r="N2352" t="s">
        <v>29</v>
      </c>
      <c r="O2352" t="s">
        <v>29</v>
      </c>
      <c r="P2352" t="s">
        <v>30</v>
      </c>
      <c r="Q2352" t="s">
        <v>30</v>
      </c>
      <c r="R2352" t="s">
        <v>30</v>
      </c>
      <c r="S2352" t="s">
        <v>29</v>
      </c>
      <c r="T2352" t="s">
        <v>30</v>
      </c>
      <c r="U2352" t="s">
        <v>30</v>
      </c>
      <c r="V2352" t="s">
        <v>29</v>
      </c>
      <c r="W2352" t="s">
        <v>60</v>
      </c>
      <c r="X2352" t="s">
        <v>29</v>
      </c>
      <c r="Y2352" t="s">
        <v>29</v>
      </c>
      <c r="Z2352" t="s">
        <v>29</v>
      </c>
      <c r="AA2352" t="s">
        <v>30</v>
      </c>
      <c r="AB2352" t="s">
        <v>39</v>
      </c>
    </row>
    <row r="2353" spans="1:28" outlineLevel="1" x14ac:dyDescent="0.45">
      <c r="A2353">
        <v>2649329003</v>
      </c>
      <c r="B2353" s="1">
        <v>44333</v>
      </c>
      <c r="C2353" t="s">
        <v>1276</v>
      </c>
      <c r="D2353" t="s">
        <v>1277</v>
      </c>
      <c r="E2353" t="s">
        <v>1278</v>
      </c>
      <c r="F2353" t="s">
        <v>5651</v>
      </c>
      <c r="G2353" t="s">
        <v>5859</v>
      </c>
      <c r="H2353" s="9">
        <v>29320</v>
      </c>
      <c r="J2353" t="s">
        <v>28</v>
      </c>
      <c r="K2353" t="s">
        <v>29</v>
      </c>
      <c r="L2353" t="s">
        <v>88</v>
      </c>
      <c r="M2353" t="s">
        <v>29</v>
      </c>
      <c r="N2353" t="s">
        <v>30</v>
      </c>
      <c r="O2353" t="s">
        <v>29</v>
      </c>
      <c r="P2353" t="s">
        <v>30</v>
      </c>
      <c r="Q2353" t="s">
        <v>30</v>
      </c>
      <c r="R2353" t="s">
        <v>30</v>
      </c>
      <c r="S2353" t="s">
        <v>30</v>
      </c>
      <c r="T2353" t="s">
        <v>30</v>
      </c>
      <c r="U2353" t="s">
        <v>30</v>
      </c>
      <c r="V2353" t="s">
        <v>30</v>
      </c>
      <c r="W2353" t="s">
        <v>40</v>
      </c>
      <c r="X2353" t="s">
        <v>29</v>
      </c>
      <c r="Y2353" t="s">
        <v>29</v>
      </c>
      <c r="Z2353" t="s">
        <v>29</v>
      </c>
      <c r="AA2353" t="s">
        <v>30</v>
      </c>
      <c r="AB2353" t="s">
        <v>32</v>
      </c>
    </row>
    <row r="2354" spans="1:28" outlineLevel="1" x14ac:dyDescent="0.45">
      <c r="A2354">
        <v>3691949010</v>
      </c>
      <c r="B2354" s="1">
        <v>44335</v>
      </c>
      <c r="C2354" t="s">
        <v>1745</v>
      </c>
      <c r="D2354" t="s">
        <v>1746</v>
      </c>
      <c r="E2354" t="s">
        <v>1278</v>
      </c>
      <c r="F2354" t="s">
        <v>5651</v>
      </c>
      <c r="G2354" t="s">
        <v>5859</v>
      </c>
      <c r="H2354" s="9">
        <v>22989.48</v>
      </c>
      <c r="J2354" t="s">
        <v>28</v>
      </c>
      <c r="K2354" t="s">
        <v>29</v>
      </c>
      <c r="L2354" t="s">
        <v>88</v>
      </c>
      <c r="M2354" t="s">
        <v>29</v>
      </c>
      <c r="N2354" t="s">
        <v>29</v>
      </c>
      <c r="O2354" t="s">
        <v>29</v>
      </c>
      <c r="P2354" t="s">
        <v>30</v>
      </c>
      <c r="Q2354" t="s">
        <v>29</v>
      </c>
      <c r="R2354" t="s">
        <v>30</v>
      </c>
      <c r="S2354" t="s">
        <v>29</v>
      </c>
      <c r="T2354" t="s">
        <v>29</v>
      </c>
      <c r="U2354" t="s">
        <v>30</v>
      </c>
      <c r="V2354" t="s">
        <v>30</v>
      </c>
      <c r="W2354" t="s">
        <v>31</v>
      </c>
      <c r="X2354" t="s">
        <v>29</v>
      </c>
      <c r="Y2354" t="s">
        <v>30</v>
      </c>
      <c r="Z2354" t="s">
        <v>29</v>
      </c>
      <c r="AA2354" t="s">
        <v>29</v>
      </c>
      <c r="AB2354" t="s">
        <v>39</v>
      </c>
    </row>
    <row r="2355" spans="1:28" outlineLevel="1" x14ac:dyDescent="0.45">
      <c r="A2355">
        <v>7653838906</v>
      </c>
      <c r="B2355" s="1">
        <v>44323</v>
      </c>
      <c r="C2355" t="s">
        <v>3722</v>
      </c>
      <c r="D2355" t="s">
        <v>3723</v>
      </c>
      <c r="E2355" t="s">
        <v>3724</v>
      </c>
      <c r="F2355" t="s">
        <v>5651</v>
      </c>
      <c r="G2355" t="s">
        <v>6001</v>
      </c>
      <c r="H2355" s="9">
        <v>84655</v>
      </c>
      <c r="J2355" t="s">
        <v>42</v>
      </c>
      <c r="K2355" t="s">
        <v>29</v>
      </c>
      <c r="L2355" t="s">
        <v>275</v>
      </c>
      <c r="M2355" t="s">
        <v>29</v>
      </c>
      <c r="N2355" t="s">
        <v>29</v>
      </c>
      <c r="O2355" t="s">
        <v>29</v>
      </c>
      <c r="P2355" t="s">
        <v>30</v>
      </c>
      <c r="Q2355" t="s">
        <v>30</v>
      </c>
      <c r="R2355" t="s">
        <v>30</v>
      </c>
      <c r="S2355" t="s">
        <v>30</v>
      </c>
      <c r="T2355" t="s">
        <v>29</v>
      </c>
      <c r="U2355" t="s">
        <v>30</v>
      </c>
      <c r="V2355" t="s">
        <v>30</v>
      </c>
      <c r="W2355" t="s">
        <v>31</v>
      </c>
      <c r="X2355" t="s">
        <v>29</v>
      </c>
      <c r="Y2355" t="s">
        <v>30</v>
      </c>
      <c r="Z2355" t="s">
        <v>29</v>
      </c>
      <c r="AA2355" t="s">
        <v>29</v>
      </c>
      <c r="AB2355" t="s">
        <v>79</v>
      </c>
    </row>
    <row r="2356" spans="1:28" outlineLevel="1" x14ac:dyDescent="0.45">
      <c r="A2356">
        <v>2778229004</v>
      </c>
      <c r="B2356" s="1">
        <v>44334</v>
      </c>
      <c r="C2356" t="s">
        <v>1681</v>
      </c>
      <c r="D2356" t="s">
        <v>1682</v>
      </c>
      <c r="E2356" t="s">
        <v>1394</v>
      </c>
      <c r="F2356" t="s">
        <v>5651</v>
      </c>
      <c r="G2356" t="s">
        <v>5871</v>
      </c>
      <c r="H2356" s="9">
        <v>774624</v>
      </c>
      <c r="J2356" t="s">
        <v>42</v>
      </c>
      <c r="K2356" t="s">
        <v>30</v>
      </c>
      <c r="L2356" t="s">
        <v>210</v>
      </c>
      <c r="M2356" t="s">
        <v>30</v>
      </c>
      <c r="N2356" t="s">
        <v>29</v>
      </c>
      <c r="O2356" t="s">
        <v>29</v>
      </c>
      <c r="P2356" t="s">
        <v>30</v>
      </c>
      <c r="Q2356" t="s">
        <v>30</v>
      </c>
      <c r="R2356" t="s">
        <v>30</v>
      </c>
      <c r="S2356" t="s">
        <v>30</v>
      </c>
      <c r="T2356" t="s">
        <v>30</v>
      </c>
      <c r="U2356" t="s">
        <v>30</v>
      </c>
      <c r="V2356" t="s">
        <v>30</v>
      </c>
      <c r="W2356" t="s">
        <v>31</v>
      </c>
      <c r="X2356" t="s">
        <v>29</v>
      </c>
      <c r="Y2356" t="s">
        <v>29</v>
      </c>
      <c r="Z2356" t="s">
        <v>30</v>
      </c>
      <c r="AA2356" t="s">
        <v>29</v>
      </c>
      <c r="AB2356" t="s">
        <v>130</v>
      </c>
    </row>
    <row r="2357" spans="1:28" outlineLevel="1" x14ac:dyDescent="0.45">
      <c r="A2357">
        <v>9935789004</v>
      </c>
      <c r="B2357" s="1">
        <v>44351</v>
      </c>
      <c r="C2357" t="s">
        <v>5545</v>
      </c>
      <c r="D2357" t="s">
        <v>5546</v>
      </c>
      <c r="E2357" t="s">
        <v>1394</v>
      </c>
      <c r="F2357" t="s">
        <v>5651</v>
      </c>
      <c r="G2357" t="s">
        <v>5871</v>
      </c>
      <c r="H2357" s="9">
        <v>370487.25</v>
      </c>
      <c r="I2357" t="s">
        <v>63</v>
      </c>
      <c r="J2357" t="s">
        <v>42</v>
      </c>
      <c r="K2357" t="s">
        <v>30</v>
      </c>
      <c r="L2357" t="s">
        <v>210</v>
      </c>
      <c r="M2357" t="s">
        <v>30</v>
      </c>
      <c r="N2357" t="s">
        <v>30</v>
      </c>
      <c r="O2357" t="s">
        <v>30</v>
      </c>
      <c r="P2357" t="s">
        <v>30</v>
      </c>
      <c r="Q2357" t="s">
        <v>30</v>
      </c>
      <c r="R2357" t="s">
        <v>30</v>
      </c>
      <c r="S2357" t="s">
        <v>30</v>
      </c>
      <c r="T2357" t="s">
        <v>30</v>
      </c>
      <c r="U2357" t="s">
        <v>30</v>
      </c>
      <c r="V2357" t="s">
        <v>30</v>
      </c>
      <c r="W2357" t="s">
        <v>33</v>
      </c>
      <c r="X2357" t="s">
        <v>29</v>
      </c>
      <c r="Y2357" t="s">
        <v>29</v>
      </c>
      <c r="Z2357" t="s">
        <v>29</v>
      </c>
      <c r="AA2357" t="s">
        <v>29</v>
      </c>
      <c r="AB2357" t="s">
        <v>32</v>
      </c>
    </row>
    <row r="2358" spans="1:28" outlineLevel="1" x14ac:dyDescent="0.45">
      <c r="A2358">
        <v>2714369001</v>
      </c>
      <c r="B2358" s="1">
        <v>44334</v>
      </c>
      <c r="C2358" t="s">
        <v>1392</v>
      </c>
      <c r="D2358" t="s">
        <v>1393</v>
      </c>
      <c r="E2358" t="s">
        <v>1394</v>
      </c>
      <c r="F2358" t="s">
        <v>5651</v>
      </c>
      <c r="G2358" t="s">
        <v>5871</v>
      </c>
      <c r="H2358" s="9">
        <v>78388.37</v>
      </c>
      <c r="J2358" t="s">
        <v>42</v>
      </c>
      <c r="K2358" t="s">
        <v>30</v>
      </c>
      <c r="L2358" t="s">
        <v>210</v>
      </c>
      <c r="M2358" t="s">
        <v>29</v>
      </c>
      <c r="N2358" t="s">
        <v>29</v>
      </c>
      <c r="O2358" t="s">
        <v>29</v>
      </c>
      <c r="P2358" t="s">
        <v>30</v>
      </c>
      <c r="Q2358" t="s">
        <v>29</v>
      </c>
      <c r="R2358" t="s">
        <v>30</v>
      </c>
      <c r="S2358" t="s">
        <v>30</v>
      </c>
      <c r="T2358" t="s">
        <v>30</v>
      </c>
      <c r="U2358" t="s">
        <v>30</v>
      </c>
      <c r="V2358" t="s">
        <v>30</v>
      </c>
      <c r="W2358" t="s">
        <v>31</v>
      </c>
      <c r="X2358" t="s">
        <v>29</v>
      </c>
      <c r="Y2358" t="s">
        <v>29</v>
      </c>
      <c r="Z2358" t="s">
        <v>29</v>
      </c>
      <c r="AA2358" t="s">
        <v>30</v>
      </c>
      <c r="AB2358" t="s">
        <v>32</v>
      </c>
    </row>
    <row r="2359" spans="1:28" outlineLevel="1" x14ac:dyDescent="0.45">
      <c r="A2359">
        <v>7869828902</v>
      </c>
      <c r="B2359" s="1">
        <v>44327</v>
      </c>
      <c r="C2359" t="s">
        <v>3849</v>
      </c>
      <c r="D2359" t="s">
        <v>3850</v>
      </c>
      <c r="E2359" t="s">
        <v>1394</v>
      </c>
      <c r="F2359" t="s">
        <v>5651</v>
      </c>
      <c r="G2359" t="s">
        <v>5871</v>
      </c>
      <c r="H2359" s="9">
        <v>57426.6</v>
      </c>
      <c r="J2359" t="s">
        <v>42</v>
      </c>
      <c r="K2359" t="s">
        <v>30</v>
      </c>
      <c r="L2359" t="s">
        <v>210</v>
      </c>
      <c r="M2359" t="s">
        <v>29</v>
      </c>
      <c r="N2359" t="s">
        <v>30</v>
      </c>
      <c r="O2359" t="s">
        <v>30</v>
      </c>
      <c r="P2359" t="s">
        <v>30</v>
      </c>
      <c r="Q2359" t="s">
        <v>30</v>
      </c>
      <c r="R2359" t="s">
        <v>30</v>
      </c>
      <c r="S2359" t="s">
        <v>30</v>
      </c>
      <c r="T2359" t="s">
        <v>30</v>
      </c>
      <c r="U2359" t="s">
        <v>30</v>
      </c>
      <c r="V2359" t="s">
        <v>30</v>
      </c>
      <c r="W2359" t="s">
        <v>31</v>
      </c>
      <c r="X2359" t="s">
        <v>29</v>
      </c>
      <c r="Y2359" t="s">
        <v>30</v>
      </c>
      <c r="Z2359" t="s">
        <v>29</v>
      </c>
      <c r="AA2359" t="s">
        <v>30</v>
      </c>
      <c r="AB2359" t="s">
        <v>32</v>
      </c>
    </row>
    <row r="2360" spans="1:28" outlineLevel="1" x14ac:dyDescent="0.45">
      <c r="A2360">
        <v>2218079009</v>
      </c>
      <c r="B2360" s="1">
        <v>44330</v>
      </c>
      <c r="C2360" t="s">
        <v>628</v>
      </c>
      <c r="D2360" t="s">
        <v>629</v>
      </c>
      <c r="E2360" t="s">
        <v>630</v>
      </c>
      <c r="F2360" t="s">
        <v>5651</v>
      </c>
      <c r="G2360" t="s">
        <v>5694</v>
      </c>
      <c r="H2360" s="9">
        <v>611528.16</v>
      </c>
      <c r="J2360" t="s">
        <v>42</v>
      </c>
      <c r="K2360" t="s">
        <v>30</v>
      </c>
      <c r="L2360" t="s">
        <v>54</v>
      </c>
      <c r="M2360" t="s">
        <v>30</v>
      </c>
      <c r="N2360" t="s">
        <v>30</v>
      </c>
      <c r="O2360" t="s">
        <v>30</v>
      </c>
      <c r="P2360" t="s">
        <v>30</v>
      </c>
      <c r="Q2360" t="s">
        <v>30</v>
      </c>
      <c r="R2360" t="s">
        <v>30</v>
      </c>
      <c r="S2360" t="s">
        <v>30</v>
      </c>
      <c r="T2360" t="s">
        <v>30</v>
      </c>
      <c r="U2360" t="s">
        <v>30</v>
      </c>
      <c r="V2360" t="s">
        <v>30</v>
      </c>
      <c r="W2360" t="s">
        <v>31</v>
      </c>
      <c r="X2360" t="s">
        <v>29</v>
      </c>
      <c r="Y2360" t="s">
        <v>29</v>
      </c>
      <c r="Z2360" t="s">
        <v>29</v>
      </c>
      <c r="AA2360" t="s">
        <v>30</v>
      </c>
      <c r="AB2360" t="s">
        <v>32</v>
      </c>
    </row>
    <row r="2361" spans="1:28" outlineLevel="1" x14ac:dyDescent="0.45">
      <c r="A2361">
        <v>2751309004</v>
      </c>
      <c r="B2361" s="1">
        <v>44334</v>
      </c>
      <c r="C2361" t="s">
        <v>1565</v>
      </c>
      <c r="D2361" t="s">
        <v>1566</v>
      </c>
      <c r="E2361" t="s">
        <v>630</v>
      </c>
      <c r="F2361" t="s">
        <v>5651</v>
      </c>
      <c r="G2361" t="s">
        <v>5694</v>
      </c>
      <c r="H2361" s="9">
        <v>75744.039999999994</v>
      </c>
      <c r="J2361" t="s">
        <v>42</v>
      </c>
      <c r="K2361" t="s">
        <v>30</v>
      </c>
      <c r="L2361" t="s">
        <v>54</v>
      </c>
      <c r="M2361" t="s">
        <v>29</v>
      </c>
      <c r="N2361" t="s">
        <v>30</v>
      </c>
      <c r="O2361" t="s">
        <v>29</v>
      </c>
      <c r="P2361" t="s">
        <v>30</v>
      </c>
      <c r="Q2361" t="s">
        <v>30</v>
      </c>
      <c r="R2361" t="s">
        <v>30</v>
      </c>
      <c r="S2361" t="s">
        <v>30</v>
      </c>
      <c r="T2361" t="s">
        <v>30</v>
      </c>
      <c r="U2361" t="s">
        <v>30</v>
      </c>
      <c r="V2361" t="s">
        <v>30</v>
      </c>
      <c r="W2361" t="s">
        <v>31</v>
      </c>
      <c r="X2361" t="s">
        <v>29</v>
      </c>
      <c r="Y2361" t="s">
        <v>29</v>
      </c>
      <c r="Z2361" t="s">
        <v>29</v>
      </c>
      <c r="AA2361" t="s">
        <v>30</v>
      </c>
      <c r="AB2361" t="s">
        <v>228</v>
      </c>
    </row>
    <row r="2362" spans="1:28" outlineLevel="1" x14ac:dyDescent="0.45">
      <c r="A2362">
        <v>7905928906</v>
      </c>
      <c r="B2362" s="1">
        <v>44327</v>
      </c>
      <c r="C2362" t="s">
        <v>4034</v>
      </c>
      <c r="D2362" t="s">
        <v>4035</v>
      </c>
      <c r="E2362" t="s">
        <v>630</v>
      </c>
      <c r="F2362" t="s">
        <v>5651</v>
      </c>
      <c r="G2362" t="s">
        <v>5694</v>
      </c>
      <c r="H2362" s="9">
        <v>60265</v>
      </c>
      <c r="J2362" t="s">
        <v>42</v>
      </c>
      <c r="K2362" t="s">
        <v>30</v>
      </c>
      <c r="L2362" t="s">
        <v>54</v>
      </c>
      <c r="M2362" t="s">
        <v>29</v>
      </c>
      <c r="N2362" t="s">
        <v>29</v>
      </c>
      <c r="O2362" t="s">
        <v>29</v>
      </c>
      <c r="P2362" t="s">
        <v>29</v>
      </c>
      <c r="Q2362" t="s">
        <v>29</v>
      </c>
      <c r="R2362" t="s">
        <v>29</v>
      </c>
      <c r="S2362" t="s">
        <v>30</v>
      </c>
      <c r="T2362" t="s">
        <v>30</v>
      </c>
      <c r="U2362" t="s">
        <v>29</v>
      </c>
      <c r="V2362" t="s">
        <v>30</v>
      </c>
      <c r="W2362" t="s">
        <v>33</v>
      </c>
      <c r="X2362" t="s">
        <v>29</v>
      </c>
      <c r="Y2362" t="s">
        <v>30</v>
      </c>
      <c r="Z2362" t="s">
        <v>29</v>
      </c>
      <c r="AA2362" t="s">
        <v>29</v>
      </c>
      <c r="AB2362" t="s">
        <v>32</v>
      </c>
    </row>
    <row r="2363" spans="1:28" outlineLevel="1" x14ac:dyDescent="0.45">
      <c r="A2363">
        <v>7895418901</v>
      </c>
      <c r="B2363" s="1">
        <v>44327</v>
      </c>
      <c r="C2363" t="s">
        <v>3977</v>
      </c>
      <c r="D2363" t="s">
        <v>3978</v>
      </c>
      <c r="E2363" t="s">
        <v>630</v>
      </c>
      <c r="F2363" t="s">
        <v>5651</v>
      </c>
      <c r="G2363" t="s">
        <v>5694</v>
      </c>
      <c r="H2363" s="9">
        <v>40826.720000000001</v>
      </c>
      <c r="J2363" t="s">
        <v>42</v>
      </c>
      <c r="K2363" t="s">
        <v>30</v>
      </c>
      <c r="L2363" t="s">
        <v>54</v>
      </c>
      <c r="M2363" t="s">
        <v>30</v>
      </c>
      <c r="N2363" t="s">
        <v>29</v>
      </c>
      <c r="O2363" t="s">
        <v>29</v>
      </c>
      <c r="P2363" t="s">
        <v>29</v>
      </c>
      <c r="Q2363" t="s">
        <v>29</v>
      </c>
      <c r="R2363" t="s">
        <v>30</v>
      </c>
      <c r="S2363" t="s">
        <v>29</v>
      </c>
      <c r="T2363" t="s">
        <v>30</v>
      </c>
      <c r="U2363" t="s">
        <v>29</v>
      </c>
      <c r="V2363" t="s">
        <v>29</v>
      </c>
      <c r="W2363" t="s">
        <v>31</v>
      </c>
      <c r="X2363" t="s">
        <v>29</v>
      </c>
      <c r="Y2363" t="s">
        <v>30</v>
      </c>
      <c r="Z2363" t="s">
        <v>29</v>
      </c>
      <c r="AA2363" t="s">
        <v>30</v>
      </c>
      <c r="AB2363" t="s">
        <v>32</v>
      </c>
    </row>
    <row r="2364" spans="1:28" outlineLevel="1" x14ac:dyDescent="0.45">
      <c r="A2364">
        <v>1080759003</v>
      </c>
      <c r="B2364" s="1">
        <v>44328</v>
      </c>
      <c r="C2364" t="s">
        <v>314</v>
      </c>
      <c r="D2364" t="s">
        <v>315</v>
      </c>
      <c r="E2364" t="s">
        <v>630</v>
      </c>
      <c r="F2364" t="s">
        <v>5651</v>
      </c>
      <c r="G2364" t="s">
        <v>5694</v>
      </c>
      <c r="H2364" s="9">
        <v>16023.96</v>
      </c>
      <c r="J2364" t="s">
        <v>42</v>
      </c>
      <c r="K2364" t="s">
        <v>30</v>
      </c>
      <c r="L2364" t="s">
        <v>54</v>
      </c>
      <c r="M2364" t="s">
        <v>29</v>
      </c>
      <c r="N2364" t="s">
        <v>29</v>
      </c>
      <c r="O2364" t="s">
        <v>29</v>
      </c>
      <c r="P2364" t="s">
        <v>29</v>
      </c>
      <c r="Q2364" t="s">
        <v>29</v>
      </c>
      <c r="R2364" t="s">
        <v>30</v>
      </c>
      <c r="S2364" t="s">
        <v>29</v>
      </c>
      <c r="T2364" t="s">
        <v>29</v>
      </c>
      <c r="U2364" t="s">
        <v>29</v>
      </c>
      <c r="V2364" t="s">
        <v>29</v>
      </c>
      <c r="W2364" t="s">
        <v>33</v>
      </c>
      <c r="X2364" t="s">
        <v>29</v>
      </c>
      <c r="Y2364" t="s">
        <v>29</v>
      </c>
      <c r="Z2364" t="s">
        <v>29</v>
      </c>
      <c r="AA2364" t="s">
        <v>30</v>
      </c>
      <c r="AB2364" t="s">
        <v>32</v>
      </c>
    </row>
    <row r="2365" spans="1:28" outlineLevel="1" x14ac:dyDescent="0.45">
      <c r="A2365">
        <v>2697419000</v>
      </c>
      <c r="B2365" s="1">
        <v>44334</v>
      </c>
      <c r="C2365" t="s">
        <v>1304</v>
      </c>
      <c r="D2365" t="s">
        <v>1305</v>
      </c>
      <c r="E2365" t="s">
        <v>630</v>
      </c>
      <c r="F2365" t="s">
        <v>5651</v>
      </c>
      <c r="G2365" t="s">
        <v>5694</v>
      </c>
      <c r="H2365" s="9">
        <v>10047</v>
      </c>
      <c r="J2365" t="s">
        <v>42</v>
      </c>
      <c r="K2365" t="s">
        <v>30</v>
      </c>
      <c r="L2365" t="s">
        <v>54</v>
      </c>
      <c r="M2365" t="s">
        <v>29</v>
      </c>
      <c r="N2365" t="s">
        <v>29</v>
      </c>
      <c r="O2365" t="s">
        <v>29</v>
      </c>
      <c r="P2365" t="s">
        <v>30</v>
      </c>
      <c r="Q2365" t="s">
        <v>30</v>
      </c>
      <c r="R2365" t="s">
        <v>30</v>
      </c>
      <c r="S2365" t="s">
        <v>30</v>
      </c>
      <c r="T2365" t="s">
        <v>30</v>
      </c>
      <c r="U2365" t="s">
        <v>30</v>
      </c>
      <c r="V2365" t="s">
        <v>30</v>
      </c>
      <c r="W2365" t="s">
        <v>31</v>
      </c>
      <c r="X2365" t="s">
        <v>29</v>
      </c>
      <c r="Y2365" t="s">
        <v>29</v>
      </c>
      <c r="Z2365" t="s">
        <v>29</v>
      </c>
      <c r="AA2365" t="s">
        <v>30</v>
      </c>
      <c r="AB2365" t="s">
        <v>32</v>
      </c>
    </row>
    <row r="2366" spans="1:28" outlineLevel="1" x14ac:dyDescent="0.45">
      <c r="A2366">
        <v>4890839009</v>
      </c>
      <c r="B2366" s="1">
        <v>44336</v>
      </c>
      <c r="C2366" t="s">
        <v>1992</v>
      </c>
      <c r="D2366" t="s">
        <v>1993</v>
      </c>
      <c r="E2366" t="s">
        <v>256</v>
      </c>
      <c r="F2366" t="s">
        <v>5651</v>
      </c>
      <c r="G2366" t="s">
        <v>5680</v>
      </c>
      <c r="H2366" s="9">
        <v>91959</v>
      </c>
      <c r="J2366" t="s">
        <v>28</v>
      </c>
      <c r="K2366" t="s">
        <v>29</v>
      </c>
      <c r="L2366" t="s">
        <v>161</v>
      </c>
      <c r="M2366" t="s">
        <v>29</v>
      </c>
      <c r="N2366" t="s">
        <v>30</v>
      </c>
      <c r="O2366" t="s">
        <v>29</v>
      </c>
      <c r="P2366" t="s">
        <v>30</v>
      </c>
      <c r="Q2366" t="s">
        <v>30</v>
      </c>
      <c r="R2366" t="s">
        <v>30</v>
      </c>
      <c r="S2366" t="s">
        <v>30</v>
      </c>
      <c r="T2366" t="s">
        <v>30</v>
      </c>
      <c r="U2366" t="s">
        <v>30</v>
      </c>
      <c r="V2366" t="s">
        <v>30</v>
      </c>
      <c r="W2366" t="s">
        <v>40</v>
      </c>
      <c r="X2366" t="s">
        <v>29</v>
      </c>
      <c r="Y2366" t="s">
        <v>30</v>
      </c>
      <c r="Z2366" t="s">
        <v>29</v>
      </c>
      <c r="AA2366" t="s">
        <v>29</v>
      </c>
      <c r="AB2366" t="s">
        <v>32</v>
      </c>
    </row>
    <row r="2367" spans="1:28" outlineLevel="1" x14ac:dyDescent="0.45">
      <c r="A2367">
        <v>1072379007</v>
      </c>
      <c r="B2367" s="1">
        <v>44328</v>
      </c>
      <c r="C2367" t="s">
        <v>254</v>
      </c>
      <c r="D2367" t="s">
        <v>255</v>
      </c>
      <c r="E2367" t="s">
        <v>256</v>
      </c>
      <c r="F2367" t="s">
        <v>5651</v>
      </c>
      <c r="G2367" t="s">
        <v>5680</v>
      </c>
      <c r="H2367" s="9">
        <v>88885</v>
      </c>
      <c r="I2367" t="s">
        <v>178</v>
      </c>
      <c r="J2367" t="s">
        <v>28</v>
      </c>
      <c r="K2367" t="s">
        <v>29</v>
      </c>
      <c r="L2367" t="s">
        <v>161</v>
      </c>
      <c r="M2367" t="s">
        <v>29</v>
      </c>
      <c r="N2367" t="s">
        <v>30</v>
      </c>
      <c r="O2367" t="s">
        <v>29</v>
      </c>
      <c r="P2367" t="s">
        <v>30</v>
      </c>
      <c r="Q2367" t="s">
        <v>30</v>
      </c>
      <c r="R2367" t="s">
        <v>30</v>
      </c>
      <c r="S2367" t="s">
        <v>30</v>
      </c>
      <c r="T2367" t="s">
        <v>30</v>
      </c>
      <c r="U2367" t="s">
        <v>30</v>
      </c>
      <c r="V2367" t="s">
        <v>30</v>
      </c>
      <c r="W2367" t="s">
        <v>31</v>
      </c>
      <c r="X2367" t="s">
        <v>29</v>
      </c>
      <c r="Y2367" t="s">
        <v>29</v>
      </c>
      <c r="Z2367" t="s">
        <v>29</v>
      </c>
      <c r="AA2367" t="s">
        <v>30</v>
      </c>
      <c r="AB2367" t="s">
        <v>59</v>
      </c>
    </row>
    <row r="2368" spans="1:28" outlineLevel="1" x14ac:dyDescent="0.45">
      <c r="A2368">
        <v>8988329005</v>
      </c>
      <c r="B2368" s="1">
        <v>44345</v>
      </c>
      <c r="C2368" t="s">
        <v>5167</v>
      </c>
      <c r="D2368" t="s">
        <v>5168</v>
      </c>
      <c r="E2368" t="s">
        <v>256</v>
      </c>
      <c r="F2368" t="s">
        <v>5651</v>
      </c>
      <c r="G2368" t="s">
        <v>5680</v>
      </c>
      <c r="H2368" s="9">
        <v>8275.23</v>
      </c>
      <c r="J2368" t="s">
        <v>28</v>
      </c>
      <c r="K2368" t="s">
        <v>29</v>
      </c>
      <c r="L2368" t="s">
        <v>161</v>
      </c>
      <c r="M2368" t="s">
        <v>29</v>
      </c>
      <c r="N2368" t="s">
        <v>30</v>
      </c>
      <c r="O2368" t="s">
        <v>29</v>
      </c>
      <c r="P2368" t="s">
        <v>29</v>
      </c>
      <c r="Q2368" t="s">
        <v>30</v>
      </c>
      <c r="R2368" t="s">
        <v>30</v>
      </c>
      <c r="S2368" t="s">
        <v>29</v>
      </c>
      <c r="T2368" t="s">
        <v>29</v>
      </c>
      <c r="U2368" t="s">
        <v>30</v>
      </c>
      <c r="V2368" t="s">
        <v>29</v>
      </c>
      <c r="W2368" t="s">
        <v>60</v>
      </c>
      <c r="X2368" t="s">
        <v>29</v>
      </c>
      <c r="Y2368" t="s">
        <v>29</v>
      </c>
      <c r="Z2368" t="s">
        <v>29</v>
      </c>
      <c r="AA2368" t="s">
        <v>29</v>
      </c>
      <c r="AB2368" t="s">
        <v>39</v>
      </c>
    </row>
    <row r="2369" spans="1:28" outlineLevel="1" x14ac:dyDescent="0.45">
      <c r="A2369">
        <v>8921439009</v>
      </c>
      <c r="B2369" s="1">
        <v>44345</v>
      </c>
      <c r="C2369" t="s">
        <v>4851</v>
      </c>
      <c r="D2369" t="s">
        <v>4852</v>
      </c>
      <c r="E2369" t="s">
        <v>1363</v>
      </c>
      <c r="F2369" t="s">
        <v>5651</v>
      </c>
      <c r="G2369" t="s">
        <v>5867</v>
      </c>
      <c r="H2369" s="9">
        <v>283025</v>
      </c>
      <c r="I2369" t="s">
        <v>143</v>
      </c>
      <c r="J2369" t="s">
        <v>42</v>
      </c>
      <c r="K2369" t="s">
        <v>29</v>
      </c>
      <c r="L2369" t="s">
        <v>210</v>
      </c>
      <c r="M2369" t="s">
        <v>29</v>
      </c>
      <c r="N2369" t="s">
        <v>30</v>
      </c>
      <c r="O2369" t="s">
        <v>30</v>
      </c>
      <c r="P2369" t="s">
        <v>30</v>
      </c>
      <c r="Q2369" t="s">
        <v>30</v>
      </c>
      <c r="R2369" t="s">
        <v>30</v>
      </c>
      <c r="S2369" t="s">
        <v>30</v>
      </c>
      <c r="T2369" t="s">
        <v>30</v>
      </c>
      <c r="U2369" t="s">
        <v>30</v>
      </c>
      <c r="V2369" t="s">
        <v>30</v>
      </c>
      <c r="W2369" t="s">
        <v>40</v>
      </c>
      <c r="X2369" t="s">
        <v>29</v>
      </c>
      <c r="Y2369" t="s">
        <v>29</v>
      </c>
      <c r="Z2369" t="s">
        <v>29</v>
      </c>
      <c r="AA2369" t="s">
        <v>29</v>
      </c>
      <c r="AB2369" t="s">
        <v>73</v>
      </c>
    </row>
    <row r="2370" spans="1:28" outlineLevel="1" x14ac:dyDescent="0.45">
      <c r="A2370">
        <v>2708439002</v>
      </c>
      <c r="B2370" s="1">
        <v>44334</v>
      </c>
      <c r="C2370" t="s">
        <v>1361</v>
      </c>
      <c r="D2370" t="s">
        <v>1362</v>
      </c>
      <c r="E2370" t="s">
        <v>1363</v>
      </c>
      <c r="F2370" t="s">
        <v>5651</v>
      </c>
      <c r="G2370" t="s">
        <v>5867</v>
      </c>
      <c r="H2370" s="9">
        <v>112628.31</v>
      </c>
      <c r="J2370" t="s">
        <v>42</v>
      </c>
      <c r="K2370" t="s">
        <v>30</v>
      </c>
      <c r="L2370" t="s">
        <v>210</v>
      </c>
      <c r="M2370" t="s">
        <v>29</v>
      </c>
      <c r="N2370" t="s">
        <v>30</v>
      </c>
      <c r="O2370" t="s">
        <v>29</v>
      </c>
      <c r="P2370" t="s">
        <v>29</v>
      </c>
      <c r="Q2370" t="s">
        <v>29</v>
      </c>
      <c r="R2370" t="s">
        <v>29</v>
      </c>
      <c r="S2370" t="s">
        <v>30</v>
      </c>
      <c r="T2370" t="s">
        <v>30</v>
      </c>
      <c r="U2370" t="s">
        <v>29</v>
      </c>
      <c r="V2370" t="s">
        <v>30</v>
      </c>
      <c r="W2370" t="s">
        <v>40</v>
      </c>
      <c r="X2370" t="s">
        <v>29</v>
      </c>
      <c r="Y2370" t="s">
        <v>30</v>
      </c>
      <c r="Z2370" t="s">
        <v>29</v>
      </c>
      <c r="AA2370" t="s">
        <v>29</v>
      </c>
      <c r="AB2370" t="s">
        <v>32</v>
      </c>
    </row>
    <row r="2371" spans="1:28" outlineLevel="1" x14ac:dyDescent="0.45">
      <c r="A2371">
        <v>5230909005</v>
      </c>
      <c r="B2371" s="1">
        <v>44337</v>
      </c>
      <c r="C2371" t="s">
        <v>2234</v>
      </c>
      <c r="D2371" t="s">
        <v>2235</v>
      </c>
      <c r="E2371" t="s">
        <v>1363</v>
      </c>
      <c r="F2371" t="s">
        <v>5651</v>
      </c>
      <c r="G2371" t="s">
        <v>5867</v>
      </c>
      <c r="H2371" s="9">
        <v>19646</v>
      </c>
      <c r="J2371" t="s">
        <v>42</v>
      </c>
      <c r="K2371" t="s">
        <v>29</v>
      </c>
      <c r="L2371" t="s">
        <v>210</v>
      </c>
      <c r="M2371" t="s">
        <v>30</v>
      </c>
      <c r="N2371" t="s">
        <v>30</v>
      </c>
      <c r="O2371" t="s">
        <v>30</v>
      </c>
      <c r="P2371" t="s">
        <v>30</v>
      </c>
      <c r="Q2371" t="s">
        <v>30</v>
      </c>
      <c r="R2371" t="s">
        <v>30</v>
      </c>
      <c r="S2371" t="s">
        <v>30</v>
      </c>
      <c r="T2371" t="s">
        <v>30</v>
      </c>
      <c r="U2371" t="s">
        <v>30</v>
      </c>
      <c r="V2371" t="s">
        <v>30</v>
      </c>
      <c r="W2371" t="s">
        <v>40</v>
      </c>
      <c r="X2371" t="s">
        <v>29</v>
      </c>
      <c r="Y2371" t="s">
        <v>30</v>
      </c>
      <c r="Z2371" t="s">
        <v>29</v>
      </c>
      <c r="AA2371" t="s">
        <v>29</v>
      </c>
      <c r="AB2371" t="s">
        <v>32</v>
      </c>
    </row>
    <row r="2372" spans="1:28" outlineLevel="1" x14ac:dyDescent="0.45">
      <c r="A2372">
        <v>1040529108</v>
      </c>
      <c r="B2372" s="1">
        <v>44364</v>
      </c>
      <c r="C2372" t="s">
        <v>115</v>
      </c>
      <c r="D2372" t="s">
        <v>116</v>
      </c>
      <c r="E2372" t="s">
        <v>117</v>
      </c>
      <c r="F2372" t="s">
        <v>5651</v>
      </c>
      <c r="G2372" t="s">
        <v>5658</v>
      </c>
      <c r="H2372" s="9">
        <v>139741</v>
      </c>
      <c r="I2372" t="s">
        <v>118</v>
      </c>
      <c r="J2372" t="s">
        <v>42</v>
      </c>
      <c r="K2372" t="s">
        <v>30</v>
      </c>
      <c r="L2372" t="s">
        <v>119</v>
      </c>
      <c r="M2372" t="s">
        <v>30</v>
      </c>
      <c r="N2372" t="s">
        <v>30</v>
      </c>
      <c r="O2372" t="s">
        <v>29</v>
      </c>
      <c r="P2372" t="s">
        <v>30</v>
      </c>
      <c r="Q2372" t="s">
        <v>30</v>
      </c>
      <c r="R2372" t="s">
        <v>30</v>
      </c>
      <c r="S2372" t="s">
        <v>30</v>
      </c>
      <c r="T2372" t="s">
        <v>30</v>
      </c>
      <c r="U2372" t="s">
        <v>30</v>
      </c>
      <c r="V2372" t="s">
        <v>30</v>
      </c>
      <c r="W2372" t="s">
        <v>31</v>
      </c>
      <c r="X2372" t="s">
        <v>29</v>
      </c>
      <c r="Y2372" t="s">
        <v>29</v>
      </c>
      <c r="Z2372" t="s">
        <v>29</v>
      </c>
      <c r="AA2372" t="s">
        <v>29</v>
      </c>
      <c r="AB2372" t="s">
        <v>32</v>
      </c>
    </row>
    <row r="2373" spans="1:28" outlineLevel="1" x14ac:dyDescent="0.45">
      <c r="A2373">
        <v>9949039003</v>
      </c>
      <c r="B2373" s="1">
        <v>44354</v>
      </c>
      <c r="C2373" t="s">
        <v>5565</v>
      </c>
      <c r="D2373" t="s">
        <v>5566</v>
      </c>
      <c r="E2373" t="s">
        <v>117</v>
      </c>
      <c r="F2373" t="s">
        <v>5651</v>
      </c>
      <c r="G2373" t="s">
        <v>5658</v>
      </c>
      <c r="H2373" s="9">
        <v>34505.57</v>
      </c>
      <c r="J2373" t="s">
        <v>42</v>
      </c>
      <c r="K2373" t="s">
        <v>30</v>
      </c>
      <c r="L2373" t="s">
        <v>119</v>
      </c>
      <c r="M2373" t="s">
        <v>30</v>
      </c>
      <c r="N2373" t="s">
        <v>30</v>
      </c>
      <c r="O2373" t="s">
        <v>30</v>
      </c>
      <c r="P2373" t="s">
        <v>30</v>
      </c>
      <c r="Q2373" t="s">
        <v>30</v>
      </c>
      <c r="R2373" t="s">
        <v>30</v>
      </c>
      <c r="S2373" t="s">
        <v>30</v>
      </c>
      <c r="T2373" t="s">
        <v>30</v>
      </c>
      <c r="U2373" t="s">
        <v>30</v>
      </c>
      <c r="V2373" t="s">
        <v>30</v>
      </c>
      <c r="W2373" t="s">
        <v>33</v>
      </c>
      <c r="X2373" t="s">
        <v>29</v>
      </c>
      <c r="Y2373" t="s">
        <v>29</v>
      </c>
      <c r="Z2373" t="s">
        <v>29</v>
      </c>
      <c r="AA2373" t="s">
        <v>29</v>
      </c>
      <c r="AB2373" t="s">
        <v>47</v>
      </c>
    </row>
    <row r="2374" spans="1:28" outlineLevel="1" x14ac:dyDescent="0.45">
      <c r="A2374">
        <v>8027119002</v>
      </c>
      <c r="B2374" s="1">
        <v>44342</v>
      </c>
      <c r="C2374" t="s">
        <v>4134</v>
      </c>
      <c r="D2374" t="s">
        <v>4135</v>
      </c>
      <c r="E2374" t="s">
        <v>117</v>
      </c>
      <c r="F2374" t="s">
        <v>5651</v>
      </c>
      <c r="G2374" t="s">
        <v>5658</v>
      </c>
      <c r="H2374" s="9">
        <v>10727.8</v>
      </c>
      <c r="J2374" t="s">
        <v>42</v>
      </c>
      <c r="K2374" t="s">
        <v>30</v>
      </c>
      <c r="L2374" t="s">
        <v>119</v>
      </c>
      <c r="M2374" t="s">
        <v>30</v>
      </c>
      <c r="N2374" t="s">
        <v>29</v>
      </c>
      <c r="O2374" t="s">
        <v>30</v>
      </c>
      <c r="P2374" t="s">
        <v>30</v>
      </c>
      <c r="Q2374" t="s">
        <v>30</v>
      </c>
      <c r="R2374" t="s">
        <v>30</v>
      </c>
      <c r="S2374" t="s">
        <v>29</v>
      </c>
      <c r="T2374" t="s">
        <v>29</v>
      </c>
      <c r="U2374" t="s">
        <v>30</v>
      </c>
      <c r="V2374" t="s">
        <v>30</v>
      </c>
      <c r="W2374" t="s">
        <v>31</v>
      </c>
      <c r="X2374" t="s">
        <v>29</v>
      </c>
      <c r="Y2374" t="s">
        <v>30</v>
      </c>
      <c r="Z2374" t="s">
        <v>29</v>
      </c>
      <c r="AA2374" t="s">
        <v>29</v>
      </c>
      <c r="AB2374" t="s">
        <v>139</v>
      </c>
    </row>
    <row r="2375" spans="1:28" outlineLevel="1" x14ac:dyDescent="0.45">
      <c r="A2375">
        <v>7655028903</v>
      </c>
      <c r="B2375" s="1">
        <v>44323</v>
      </c>
      <c r="C2375" t="s">
        <v>3729</v>
      </c>
      <c r="D2375" t="s">
        <v>3730</v>
      </c>
      <c r="E2375" t="s">
        <v>3731</v>
      </c>
      <c r="F2375" t="s">
        <v>5651</v>
      </c>
      <c r="G2375" t="s">
        <v>6002</v>
      </c>
      <c r="H2375" s="9">
        <v>83465.38</v>
      </c>
      <c r="J2375" t="s">
        <v>42</v>
      </c>
      <c r="K2375" t="s">
        <v>29</v>
      </c>
      <c r="L2375" t="s">
        <v>54</v>
      </c>
      <c r="M2375" t="s">
        <v>29</v>
      </c>
      <c r="N2375" t="s">
        <v>29</v>
      </c>
      <c r="O2375" t="s">
        <v>30</v>
      </c>
      <c r="P2375" t="s">
        <v>30</v>
      </c>
      <c r="Q2375" t="s">
        <v>30</v>
      </c>
      <c r="R2375" t="s">
        <v>30</v>
      </c>
      <c r="S2375" t="s">
        <v>30</v>
      </c>
      <c r="T2375" t="s">
        <v>29</v>
      </c>
      <c r="U2375" t="s">
        <v>30</v>
      </c>
      <c r="V2375" t="s">
        <v>30</v>
      </c>
      <c r="W2375" t="s">
        <v>31</v>
      </c>
      <c r="X2375" t="s">
        <v>29</v>
      </c>
      <c r="Y2375" t="s">
        <v>30</v>
      </c>
      <c r="Z2375" t="s">
        <v>29</v>
      </c>
      <c r="AA2375" t="s">
        <v>30</v>
      </c>
      <c r="AB2375" t="s">
        <v>2857</v>
      </c>
    </row>
    <row r="2376" spans="1:28" outlineLevel="1" x14ac:dyDescent="0.45">
      <c r="A2376">
        <v>9895849003</v>
      </c>
      <c r="B2376" s="1">
        <v>44351</v>
      </c>
      <c r="C2376" t="s">
        <v>5325</v>
      </c>
      <c r="D2376" t="s">
        <v>5326</v>
      </c>
      <c r="E2376" t="s">
        <v>52</v>
      </c>
      <c r="F2376" t="s">
        <v>5651</v>
      </c>
      <c r="G2376" t="s">
        <v>5708</v>
      </c>
      <c r="H2376" s="9">
        <v>3643630.5</v>
      </c>
      <c r="I2376" t="s">
        <v>131</v>
      </c>
      <c r="J2376" t="s">
        <v>28</v>
      </c>
      <c r="K2376" t="s">
        <v>30</v>
      </c>
      <c r="L2376" t="s">
        <v>54</v>
      </c>
      <c r="M2376" t="s">
        <v>30</v>
      </c>
      <c r="N2376" t="s">
        <v>30</v>
      </c>
      <c r="O2376" t="s">
        <v>30</v>
      </c>
      <c r="P2376" t="s">
        <v>30</v>
      </c>
      <c r="Q2376" t="s">
        <v>30</v>
      </c>
      <c r="R2376" t="s">
        <v>30</v>
      </c>
      <c r="S2376" t="s">
        <v>30</v>
      </c>
      <c r="T2376" t="s">
        <v>30</v>
      </c>
      <c r="U2376" t="s">
        <v>30</v>
      </c>
      <c r="V2376" t="s">
        <v>30</v>
      </c>
      <c r="W2376" t="s">
        <v>40</v>
      </c>
      <c r="X2376" t="s">
        <v>30</v>
      </c>
      <c r="Y2376" t="s">
        <v>29</v>
      </c>
      <c r="Z2376" t="s">
        <v>29</v>
      </c>
      <c r="AA2376" t="s">
        <v>29</v>
      </c>
      <c r="AB2376" t="s">
        <v>32</v>
      </c>
    </row>
    <row r="2377" spans="1:28" outlineLevel="1" x14ac:dyDescent="0.45">
      <c r="A2377">
        <v>9885129006</v>
      </c>
      <c r="B2377" s="1">
        <v>44351</v>
      </c>
      <c r="C2377" t="s">
        <v>5264</v>
      </c>
      <c r="D2377" t="s">
        <v>5265</v>
      </c>
      <c r="E2377" t="s">
        <v>52</v>
      </c>
      <c r="F2377" t="s">
        <v>5651</v>
      </c>
      <c r="G2377" t="s">
        <v>5652</v>
      </c>
      <c r="H2377" s="9">
        <v>1020010</v>
      </c>
      <c r="J2377" t="s">
        <v>28</v>
      </c>
      <c r="K2377" t="s">
        <v>30</v>
      </c>
      <c r="L2377" t="s">
        <v>54</v>
      </c>
      <c r="M2377" t="s">
        <v>30</v>
      </c>
      <c r="N2377" t="s">
        <v>30</v>
      </c>
      <c r="O2377" t="s">
        <v>30</v>
      </c>
      <c r="P2377" t="s">
        <v>30</v>
      </c>
      <c r="Q2377" t="s">
        <v>30</v>
      </c>
      <c r="R2377" t="s">
        <v>30</v>
      </c>
      <c r="S2377" t="s">
        <v>30</v>
      </c>
      <c r="T2377" t="s">
        <v>30</v>
      </c>
      <c r="U2377" t="s">
        <v>30</v>
      </c>
      <c r="V2377" t="s">
        <v>30</v>
      </c>
      <c r="W2377" t="s">
        <v>31</v>
      </c>
      <c r="X2377" t="s">
        <v>29</v>
      </c>
      <c r="Y2377" t="s">
        <v>29</v>
      </c>
      <c r="Z2377" t="s">
        <v>29</v>
      </c>
      <c r="AA2377" t="s">
        <v>29</v>
      </c>
      <c r="AB2377" t="s">
        <v>32</v>
      </c>
    </row>
    <row r="2378" spans="1:28" outlineLevel="1" x14ac:dyDescent="0.45">
      <c r="A2378">
        <v>9892859000</v>
      </c>
      <c r="B2378" s="1">
        <v>44351</v>
      </c>
      <c r="C2378" t="s">
        <v>5303</v>
      </c>
      <c r="D2378" t="s">
        <v>5304</v>
      </c>
      <c r="E2378" t="s">
        <v>52</v>
      </c>
      <c r="F2378" t="s">
        <v>5651</v>
      </c>
      <c r="G2378" t="s">
        <v>5652</v>
      </c>
      <c r="H2378" s="9">
        <v>940844</v>
      </c>
      <c r="J2378" t="s">
        <v>28</v>
      </c>
      <c r="K2378" t="s">
        <v>30</v>
      </c>
      <c r="L2378" t="s">
        <v>54</v>
      </c>
      <c r="M2378" t="s">
        <v>30</v>
      </c>
      <c r="N2378" t="s">
        <v>30</v>
      </c>
      <c r="O2378" t="s">
        <v>30</v>
      </c>
      <c r="P2378" t="s">
        <v>30</v>
      </c>
      <c r="Q2378" t="s">
        <v>30</v>
      </c>
      <c r="R2378" t="s">
        <v>30</v>
      </c>
      <c r="S2378" t="s">
        <v>30</v>
      </c>
      <c r="T2378" t="s">
        <v>30</v>
      </c>
      <c r="U2378" t="s">
        <v>30</v>
      </c>
      <c r="V2378" t="s">
        <v>30</v>
      </c>
      <c r="W2378" t="s">
        <v>49</v>
      </c>
      <c r="X2378" t="s">
        <v>29</v>
      </c>
      <c r="Y2378" t="s">
        <v>29</v>
      </c>
      <c r="Z2378" t="s">
        <v>29</v>
      </c>
      <c r="AA2378" t="s">
        <v>29</v>
      </c>
      <c r="AB2378" t="s">
        <v>32</v>
      </c>
    </row>
    <row r="2379" spans="1:28" outlineLevel="1" x14ac:dyDescent="0.45">
      <c r="A2379">
        <v>6607379007</v>
      </c>
      <c r="B2379" s="1">
        <v>44338</v>
      </c>
      <c r="C2379" t="s">
        <v>2424</v>
      </c>
      <c r="D2379" t="s">
        <v>2425</v>
      </c>
      <c r="E2379" t="s">
        <v>52</v>
      </c>
      <c r="F2379" t="s">
        <v>5651</v>
      </c>
      <c r="G2379" t="s">
        <v>5708</v>
      </c>
      <c r="H2379" s="9">
        <v>880182</v>
      </c>
      <c r="J2379" t="s">
        <v>28</v>
      </c>
      <c r="K2379" t="s">
        <v>29</v>
      </c>
      <c r="L2379" t="s">
        <v>54</v>
      </c>
      <c r="M2379" t="s">
        <v>30</v>
      </c>
      <c r="N2379" t="s">
        <v>30</v>
      </c>
      <c r="O2379" t="s">
        <v>30</v>
      </c>
      <c r="P2379" t="s">
        <v>30</v>
      </c>
      <c r="Q2379" t="s">
        <v>30</v>
      </c>
      <c r="R2379" t="s">
        <v>30</v>
      </c>
      <c r="S2379" t="s">
        <v>30</v>
      </c>
      <c r="T2379" t="s">
        <v>30</v>
      </c>
      <c r="U2379" t="s">
        <v>30</v>
      </c>
      <c r="V2379" t="s">
        <v>30</v>
      </c>
      <c r="W2379" t="s">
        <v>40</v>
      </c>
      <c r="X2379" t="s">
        <v>30</v>
      </c>
      <c r="Y2379" t="s">
        <v>29</v>
      </c>
      <c r="Z2379" t="s">
        <v>29</v>
      </c>
      <c r="AA2379" t="s">
        <v>30</v>
      </c>
      <c r="AB2379" t="s">
        <v>47</v>
      </c>
    </row>
    <row r="2380" spans="1:28" outlineLevel="1" x14ac:dyDescent="0.45">
      <c r="A2380">
        <v>3704149006</v>
      </c>
      <c r="B2380" s="1">
        <v>44335</v>
      </c>
      <c r="C2380" t="s">
        <v>1800</v>
      </c>
      <c r="D2380" t="s">
        <v>1801</v>
      </c>
      <c r="E2380" t="s">
        <v>52</v>
      </c>
      <c r="F2380" t="s">
        <v>5651</v>
      </c>
      <c r="G2380" t="s">
        <v>5708</v>
      </c>
      <c r="H2380" s="9">
        <v>680791</v>
      </c>
      <c r="J2380" t="s">
        <v>28</v>
      </c>
      <c r="K2380" t="s">
        <v>29</v>
      </c>
      <c r="L2380" t="s">
        <v>54</v>
      </c>
      <c r="M2380" t="s">
        <v>30</v>
      </c>
      <c r="N2380" t="s">
        <v>29</v>
      </c>
      <c r="O2380" t="s">
        <v>29</v>
      </c>
      <c r="P2380" t="s">
        <v>29</v>
      </c>
      <c r="Q2380" t="s">
        <v>30</v>
      </c>
      <c r="R2380" t="s">
        <v>30</v>
      </c>
      <c r="S2380" t="s">
        <v>30</v>
      </c>
      <c r="T2380" t="s">
        <v>30</v>
      </c>
      <c r="U2380" t="s">
        <v>29</v>
      </c>
      <c r="V2380" t="s">
        <v>30</v>
      </c>
      <c r="W2380" t="s">
        <v>40</v>
      </c>
      <c r="X2380" t="s">
        <v>30</v>
      </c>
      <c r="Y2380" t="s">
        <v>29</v>
      </c>
      <c r="Z2380" t="s">
        <v>29</v>
      </c>
      <c r="AA2380" t="s">
        <v>30</v>
      </c>
      <c r="AB2380" t="s">
        <v>32</v>
      </c>
    </row>
    <row r="2381" spans="1:28" outlineLevel="1" x14ac:dyDescent="0.45">
      <c r="A2381">
        <v>1124439102</v>
      </c>
      <c r="B2381" s="1">
        <v>44372</v>
      </c>
      <c r="C2381" t="s">
        <v>523</v>
      </c>
      <c r="D2381" t="s">
        <v>524</v>
      </c>
      <c r="E2381" t="s">
        <v>52</v>
      </c>
      <c r="F2381" t="s">
        <v>5651</v>
      </c>
      <c r="G2381" t="s">
        <v>5708</v>
      </c>
      <c r="H2381" s="9">
        <v>557889</v>
      </c>
      <c r="J2381" t="s">
        <v>28</v>
      </c>
      <c r="K2381" t="s">
        <v>29</v>
      </c>
      <c r="L2381" t="s">
        <v>54</v>
      </c>
      <c r="M2381" t="s">
        <v>29</v>
      </c>
      <c r="N2381" t="s">
        <v>30</v>
      </c>
      <c r="O2381" t="s">
        <v>29</v>
      </c>
      <c r="P2381" t="s">
        <v>30</v>
      </c>
      <c r="Q2381" t="s">
        <v>30</v>
      </c>
      <c r="R2381" t="s">
        <v>30</v>
      </c>
      <c r="S2381" t="s">
        <v>30</v>
      </c>
      <c r="T2381" t="s">
        <v>30</v>
      </c>
      <c r="U2381" t="s">
        <v>30</v>
      </c>
      <c r="V2381" t="s">
        <v>30</v>
      </c>
      <c r="W2381" t="s">
        <v>40</v>
      </c>
      <c r="X2381" t="s">
        <v>30</v>
      </c>
      <c r="Y2381" t="s">
        <v>29</v>
      </c>
      <c r="Z2381" t="s">
        <v>29</v>
      </c>
      <c r="AA2381" t="s">
        <v>29</v>
      </c>
      <c r="AB2381" t="s">
        <v>32</v>
      </c>
    </row>
    <row r="2382" spans="1:28" outlineLevel="1" x14ac:dyDescent="0.45">
      <c r="A2382">
        <v>9951609007</v>
      </c>
      <c r="B2382" s="1">
        <v>44354</v>
      </c>
      <c r="C2382" t="s">
        <v>5571</v>
      </c>
      <c r="D2382" t="s">
        <v>5572</v>
      </c>
      <c r="E2382" t="s">
        <v>52</v>
      </c>
      <c r="F2382" t="s">
        <v>5651</v>
      </c>
      <c r="G2382" t="s">
        <v>5708</v>
      </c>
      <c r="H2382" s="9">
        <v>546959</v>
      </c>
      <c r="J2382" t="s">
        <v>28</v>
      </c>
      <c r="K2382" t="s">
        <v>30</v>
      </c>
      <c r="L2382" t="s">
        <v>54</v>
      </c>
      <c r="M2382" t="s">
        <v>30</v>
      </c>
      <c r="N2382" t="s">
        <v>30</v>
      </c>
      <c r="O2382" t="s">
        <v>30</v>
      </c>
      <c r="P2382" t="s">
        <v>30</v>
      </c>
      <c r="Q2382" t="s">
        <v>30</v>
      </c>
      <c r="R2382" t="s">
        <v>30</v>
      </c>
      <c r="S2382" t="s">
        <v>29</v>
      </c>
      <c r="T2382" t="s">
        <v>30</v>
      </c>
      <c r="U2382" t="s">
        <v>30</v>
      </c>
      <c r="V2382" t="s">
        <v>30</v>
      </c>
      <c r="W2382" t="s">
        <v>40</v>
      </c>
      <c r="X2382" t="s">
        <v>30</v>
      </c>
      <c r="Y2382" t="s">
        <v>29</v>
      </c>
      <c r="Z2382" t="s">
        <v>29</v>
      </c>
      <c r="AA2382" t="s">
        <v>29</v>
      </c>
      <c r="AB2382" t="s">
        <v>32</v>
      </c>
    </row>
    <row r="2383" spans="1:28" outlineLevel="1" x14ac:dyDescent="0.45">
      <c r="A2383">
        <v>9958769001</v>
      </c>
      <c r="B2383" s="1">
        <v>44354</v>
      </c>
      <c r="C2383" t="s">
        <v>1059</v>
      </c>
      <c r="D2383" t="s">
        <v>5597</v>
      </c>
      <c r="E2383" t="s">
        <v>52</v>
      </c>
      <c r="F2383" t="s">
        <v>5651</v>
      </c>
      <c r="G2383" t="s">
        <v>5708</v>
      </c>
      <c r="H2383" s="9">
        <v>483902</v>
      </c>
      <c r="J2383" t="s">
        <v>28</v>
      </c>
      <c r="K2383" t="s">
        <v>30</v>
      </c>
      <c r="L2383" t="s">
        <v>54</v>
      </c>
      <c r="M2383" t="s">
        <v>30</v>
      </c>
      <c r="N2383" t="s">
        <v>30</v>
      </c>
      <c r="O2383" t="s">
        <v>29</v>
      </c>
      <c r="P2383" t="s">
        <v>30</v>
      </c>
      <c r="Q2383" t="s">
        <v>30</v>
      </c>
      <c r="R2383" t="s">
        <v>30</v>
      </c>
      <c r="S2383" t="s">
        <v>30</v>
      </c>
      <c r="T2383" t="s">
        <v>30</v>
      </c>
      <c r="U2383" t="s">
        <v>30</v>
      </c>
      <c r="V2383" t="s">
        <v>30</v>
      </c>
      <c r="W2383" t="s">
        <v>33</v>
      </c>
      <c r="X2383" t="s">
        <v>30</v>
      </c>
      <c r="Y2383" t="s">
        <v>29</v>
      </c>
      <c r="Z2383" t="s">
        <v>29</v>
      </c>
      <c r="AA2383" t="s">
        <v>29</v>
      </c>
      <c r="AB2383" t="s">
        <v>43</v>
      </c>
    </row>
    <row r="2384" spans="1:28" outlineLevel="1" x14ac:dyDescent="0.45">
      <c r="A2384">
        <v>9881349005</v>
      </c>
      <c r="B2384" s="1">
        <v>44351</v>
      </c>
      <c r="C2384" t="s">
        <v>5246</v>
      </c>
      <c r="D2384" t="s">
        <v>5247</v>
      </c>
      <c r="E2384" t="s">
        <v>52</v>
      </c>
      <c r="F2384" t="s">
        <v>5651</v>
      </c>
      <c r="G2384" t="s">
        <v>5652</v>
      </c>
      <c r="H2384" s="9">
        <v>479586</v>
      </c>
      <c r="J2384" t="s">
        <v>28</v>
      </c>
      <c r="K2384" t="s">
        <v>30</v>
      </c>
      <c r="L2384" t="s">
        <v>54</v>
      </c>
      <c r="M2384" t="s">
        <v>30</v>
      </c>
      <c r="N2384" t="s">
        <v>30</v>
      </c>
      <c r="O2384" t="s">
        <v>30</v>
      </c>
      <c r="P2384" t="s">
        <v>30</v>
      </c>
      <c r="Q2384" t="s">
        <v>30</v>
      </c>
      <c r="R2384" t="s">
        <v>30</v>
      </c>
      <c r="S2384" t="s">
        <v>30</v>
      </c>
      <c r="T2384" t="s">
        <v>30</v>
      </c>
      <c r="U2384" t="s">
        <v>30</v>
      </c>
      <c r="V2384" t="s">
        <v>30</v>
      </c>
      <c r="W2384" t="s">
        <v>40</v>
      </c>
      <c r="X2384" t="s">
        <v>29</v>
      </c>
      <c r="Y2384" t="s">
        <v>29</v>
      </c>
      <c r="Z2384" t="s">
        <v>29</v>
      </c>
      <c r="AA2384" t="s">
        <v>29</v>
      </c>
      <c r="AB2384" t="s">
        <v>38</v>
      </c>
    </row>
    <row r="2385" spans="1:28" outlineLevel="1" x14ac:dyDescent="0.45">
      <c r="A2385">
        <v>9917699008</v>
      </c>
      <c r="B2385" s="1">
        <v>44351</v>
      </c>
      <c r="C2385" t="s">
        <v>5422</v>
      </c>
      <c r="D2385" t="s">
        <v>5423</v>
      </c>
      <c r="E2385" t="s">
        <v>52</v>
      </c>
      <c r="F2385" t="s">
        <v>5651</v>
      </c>
      <c r="G2385" t="s">
        <v>5652</v>
      </c>
      <c r="H2385" s="9">
        <v>458818</v>
      </c>
      <c r="J2385" t="s">
        <v>28</v>
      </c>
      <c r="K2385" t="s">
        <v>30</v>
      </c>
      <c r="L2385" t="s">
        <v>54</v>
      </c>
      <c r="M2385" t="s">
        <v>29</v>
      </c>
      <c r="N2385" t="s">
        <v>29</v>
      </c>
      <c r="O2385" t="s">
        <v>29</v>
      </c>
      <c r="P2385" t="s">
        <v>30</v>
      </c>
      <c r="Q2385" t="s">
        <v>30</v>
      </c>
      <c r="R2385" t="s">
        <v>30</v>
      </c>
      <c r="S2385" t="s">
        <v>30</v>
      </c>
      <c r="T2385" t="s">
        <v>30</v>
      </c>
      <c r="U2385" t="s">
        <v>30</v>
      </c>
      <c r="V2385" t="s">
        <v>30</v>
      </c>
      <c r="W2385" t="s">
        <v>31</v>
      </c>
      <c r="X2385" t="s">
        <v>29</v>
      </c>
      <c r="Y2385" t="s">
        <v>29</v>
      </c>
      <c r="Z2385" t="s">
        <v>29</v>
      </c>
      <c r="AA2385" t="s">
        <v>29</v>
      </c>
      <c r="AB2385" t="s">
        <v>43</v>
      </c>
    </row>
    <row r="2386" spans="1:28" outlineLevel="1" x14ac:dyDescent="0.45">
      <c r="A2386">
        <v>1037109110</v>
      </c>
      <c r="B2386" s="1">
        <v>44364</v>
      </c>
      <c r="C2386" t="s">
        <v>50</v>
      </c>
      <c r="D2386" t="s">
        <v>51</v>
      </c>
      <c r="E2386" t="s">
        <v>52</v>
      </c>
      <c r="F2386" t="s">
        <v>5651</v>
      </c>
      <c r="G2386" t="s">
        <v>5652</v>
      </c>
      <c r="H2386" s="9">
        <v>433090.6</v>
      </c>
      <c r="I2386" t="s">
        <v>53</v>
      </c>
      <c r="J2386" t="s">
        <v>28</v>
      </c>
      <c r="K2386" t="s">
        <v>30</v>
      </c>
      <c r="L2386" t="s">
        <v>54</v>
      </c>
      <c r="M2386" t="s">
        <v>29</v>
      </c>
      <c r="N2386" t="s">
        <v>30</v>
      </c>
      <c r="O2386" t="s">
        <v>30</v>
      </c>
      <c r="P2386" t="s">
        <v>30</v>
      </c>
      <c r="Q2386" t="s">
        <v>30</v>
      </c>
      <c r="R2386" t="s">
        <v>30</v>
      </c>
      <c r="S2386" t="s">
        <v>30</v>
      </c>
      <c r="T2386" t="s">
        <v>30</v>
      </c>
      <c r="U2386" t="s">
        <v>30</v>
      </c>
      <c r="V2386" t="s">
        <v>30</v>
      </c>
      <c r="W2386" t="s">
        <v>33</v>
      </c>
      <c r="X2386" t="s">
        <v>29</v>
      </c>
      <c r="Y2386" t="s">
        <v>29</v>
      </c>
      <c r="Z2386" t="s">
        <v>29</v>
      </c>
      <c r="AA2386" t="s">
        <v>29</v>
      </c>
      <c r="AB2386" t="s">
        <v>32</v>
      </c>
    </row>
    <row r="2387" spans="1:28" outlineLevel="1" x14ac:dyDescent="0.45">
      <c r="A2387">
        <v>7507769003</v>
      </c>
      <c r="B2387" s="1">
        <v>44341</v>
      </c>
      <c r="C2387" t="s">
        <v>2564</v>
      </c>
      <c r="D2387" t="s">
        <v>2565</v>
      </c>
      <c r="E2387" t="s">
        <v>52</v>
      </c>
      <c r="F2387" t="s">
        <v>5651</v>
      </c>
      <c r="G2387" t="s">
        <v>5708</v>
      </c>
      <c r="H2387" s="9">
        <v>398206</v>
      </c>
      <c r="J2387" t="s">
        <v>28</v>
      </c>
      <c r="K2387" t="s">
        <v>30</v>
      </c>
      <c r="L2387" t="s">
        <v>54</v>
      </c>
      <c r="M2387" t="s">
        <v>30</v>
      </c>
      <c r="N2387" t="s">
        <v>30</v>
      </c>
      <c r="O2387" t="s">
        <v>30</v>
      </c>
      <c r="P2387" t="s">
        <v>30</v>
      </c>
      <c r="Q2387" t="s">
        <v>30</v>
      </c>
      <c r="R2387" t="s">
        <v>30</v>
      </c>
      <c r="S2387" t="s">
        <v>30</v>
      </c>
      <c r="T2387" t="s">
        <v>30</v>
      </c>
      <c r="U2387" t="s">
        <v>30</v>
      </c>
      <c r="V2387" t="s">
        <v>30</v>
      </c>
      <c r="W2387" t="s">
        <v>40</v>
      </c>
      <c r="X2387" t="s">
        <v>30</v>
      </c>
      <c r="Y2387" t="s">
        <v>30</v>
      </c>
      <c r="Z2387" t="s">
        <v>29</v>
      </c>
      <c r="AA2387" t="s">
        <v>30</v>
      </c>
      <c r="AB2387" t="s">
        <v>32</v>
      </c>
    </row>
    <row r="2388" spans="1:28" outlineLevel="1" x14ac:dyDescent="0.45">
      <c r="A2388">
        <v>8033009000</v>
      </c>
      <c r="B2388" s="1">
        <v>44342</v>
      </c>
      <c r="C2388" t="s">
        <v>4178</v>
      </c>
      <c r="D2388" t="s">
        <v>4179</v>
      </c>
      <c r="E2388" t="s">
        <v>52</v>
      </c>
      <c r="F2388" t="s">
        <v>5651</v>
      </c>
      <c r="G2388" t="s">
        <v>5652</v>
      </c>
      <c r="H2388" s="9">
        <v>373760</v>
      </c>
      <c r="J2388" t="s">
        <v>28</v>
      </c>
      <c r="K2388" t="s">
        <v>29</v>
      </c>
      <c r="L2388" t="s">
        <v>54</v>
      </c>
      <c r="M2388" t="s">
        <v>29</v>
      </c>
      <c r="N2388" t="s">
        <v>30</v>
      </c>
      <c r="O2388" t="s">
        <v>30</v>
      </c>
      <c r="P2388" t="s">
        <v>30</v>
      </c>
      <c r="Q2388" t="s">
        <v>30</v>
      </c>
      <c r="R2388" t="s">
        <v>30</v>
      </c>
      <c r="S2388" t="s">
        <v>30</v>
      </c>
      <c r="T2388" t="s">
        <v>30</v>
      </c>
      <c r="U2388" t="s">
        <v>30</v>
      </c>
      <c r="V2388" t="s">
        <v>30</v>
      </c>
      <c r="W2388" t="s">
        <v>31</v>
      </c>
      <c r="X2388" t="s">
        <v>29</v>
      </c>
      <c r="Y2388" t="s">
        <v>30</v>
      </c>
      <c r="Z2388" t="s">
        <v>29</v>
      </c>
      <c r="AA2388" t="s">
        <v>29</v>
      </c>
      <c r="AB2388" t="s">
        <v>32</v>
      </c>
    </row>
    <row r="2389" spans="1:28" outlineLevel="1" x14ac:dyDescent="0.45">
      <c r="A2389">
        <v>1125679106</v>
      </c>
      <c r="B2389" s="1">
        <v>44372</v>
      </c>
      <c r="C2389" t="s">
        <v>536</v>
      </c>
      <c r="D2389" t="s">
        <v>537</v>
      </c>
      <c r="E2389" t="s">
        <v>52</v>
      </c>
      <c r="F2389" t="s">
        <v>5651</v>
      </c>
      <c r="G2389" t="s">
        <v>5652</v>
      </c>
      <c r="H2389" s="9">
        <v>367909.72</v>
      </c>
      <c r="J2389" t="s">
        <v>28</v>
      </c>
      <c r="K2389" t="s">
        <v>30</v>
      </c>
      <c r="L2389" t="s">
        <v>54</v>
      </c>
      <c r="M2389" t="s">
        <v>30</v>
      </c>
      <c r="N2389" t="s">
        <v>30</v>
      </c>
      <c r="O2389" t="s">
        <v>30</v>
      </c>
      <c r="P2389" t="s">
        <v>30</v>
      </c>
      <c r="Q2389" t="s">
        <v>30</v>
      </c>
      <c r="R2389" t="s">
        <v>30</v>
      </c>
      <c r="S2389" t="s">
        <v>30</v>
      </c>
      <c r="T2389" t="s">
        <v>30</v>
      </c>
      <c r="U2389" t="s">
        <v>30</v>
      </c>
      <c r="V2389" t="s">
        <v>30</v>
      </c>
      <c r="W2389" t="s">
        <v>31</v>
      </c>
      <c r="X2389" t="s">
        <v>29</v>
      </c>
      <c r="Y2389" t="s">
        <v>29</v>
      </c>
      <c r="Z2389" t="s">
        <v>29</v>
      </c>
      <c r="AA2389" t="s">
        <v>29</v>
      </c>
      <c r="AB2389" t="s">
        <v>43</v>
      </c>
    </row>
    <row r="2390" spans="1:28" outlineLevel="1" x14ac:dyDescent="0.45">
      <c r="A2390">
        <v>7569698909</v>
      </c>
      <c r="B2390" s="1">
        <v>44323</v>
      </c>
      <c r="C2390" t="s">
        <v>3227</v>
      </c>
      <c r="D2390" t="s">
        <v>3228</v>
      </c>
      <c r="E2390" t="s">
        <v>52</v>
      </c>
      <c r="F2390" t="s">
        <v>5651</v>
      </c>
      <c r="G2390" t="s">
        <v>5652</v>
      </c>
      <c r="H2390" s="9">
        <v>355616</v>
      </c>
      <c r="J2390" t="s">
        <v>28</v>
      </c>
      <c r="K2390" t="s">
        <v>30</v>
      </c>
      <c r="L2390" t="s">
        <v>54</v>
      </c>
      <c r="M2390" t="s">
        <v>29</v>
      </c>
      <c r="N2390" t="s">
        <v>30</v>
      </c>
      <c r="O2390" t="s">
        <v>29</v>
      </c>
      <c r="P2390" t="s">
        <v>30</v>
      </c>
      <c r="Q2390" t="s">
        <v>30</v>
      </c>
      <c r="R2390" t="s">
        <v>30</v>
      </c>
      <c r="S2390" t="s">
        <v>30</v>
      </c>
      <c r="T2390" t="s">
        <v>30</v>
      </c>
      <c r="U2390" t="s">
        <v>30</v>
      </c>
      <c r="V2390" t="s">
        <v>30</v>
      </c>
      <c r="W2390" t="s">
        <v>31</v>
      </c>
      <c r="X2390" t="s">
        <v>29</v>
      </c>
      <c r="Y2390" t="s">
        <v>29</v>
      </c>
      <c r="Z2390" t="s">
        <v>30</v>
      </c>
      <c r="AA2390" t="s">
        <v>29</v>
      </c>
      <c r="AB2390" t="s">
        <v>43</v>
      </c>
    </row>
    <row r="2391" spans="1:28" outlineLevel="1" x14ac:dyDescent="0.45">
      <c r="A2391">
        <v>7576498906</v>
      </c>
      <c r="B2391" s="1">
        <v>44323</v>
      </c>
      <c r="C2391" t="s">
        <v>3286</v>
      </c>
      <c r="D2391" t="s">
        <v>3287</v>
      </c>
      <c r="E2391" t="s">
        <v>52</v>
      </c>
      <c r="F2391" t="s">
        <v>5651</v>
      </c>
      <c r="G2391" t="s">
        <v>5966</v>
      </c>
      <c r="H2391" s="9">
        <v>354161</v>
      </c>
      <c r="J2391" t="s">
        <v>28</v>
      </c>
      <c r="K2391" t="s">
        <v>29</v>
      </c>
      <c r="L2391" t="s">
        <v>54</v>
      </c>
      <c r="M2391" t="s">
        <v>29</v>
      </c>
      <c r="N2391" t="s">
        <v>29</v>
      </c>
      <c r="O2391" t="s">
        <v>30</v>
      </c>
      <c r="P2391" t="s">
        <v>30</v>
      </c>
      <c r="Q2391" t="s">
        <v>30</v>
      </c>
      <c r="R2391" t="s">
        <v>30</v>
      </c>
      <c r="S2391" t="s">
        <v>30</v>
      </c>
      <c r="T2391" t="s">
        <v>30</v>
      </c>
      <c r="U2391" t="s">
        <v>30</v>
      </c>
      <c r="V2391" t="s">
        <v>30</v>
      </c>
      <c r="W2391" t="s">
        <v>31</v>
      </c>
      <c r="X2391" t="s">
        <v>29</v>
      </c>
      <c r="Y2391" t="s">
        <v>30</v>
      </c>
      <c r="Z2391" t="s">
        <v>29</v>
      </c>
      <c r="AA2391" t="s">
        <v>30</v>
      </c>
      <c r="AB2391" t="s">
        <v>43</v>
      </c>
    </row>
    <row r="2392" spans="1:28" outlineLevel="1" x14ac:dyDescent="0.45">
      <c r="A2392">
        <v>7536319007</v>
      </c>
      <c r="B2392" s="1">
        <v>44341</v>
      </c>
      <c r="C2392" t="s">
        <v>2843</v>
      </c>
      <c r="D2392" t="s">
        <v>2844</v>
      </c>
      <c r="E2392" t="s">
        <v>52</v>
      </c>
      <c r="F2392" t="s">
        <v>5651</v>
      </c>
      <c r="G2392" t="s">
        <v>5966</v>
      </c>
      <c r="H2392" s="9">
        <v>348554</v>
      </c>
      <c r="J2392" t="s">
        <v>28</v>
      </c>
      <c r="K2392" t="s">
        <v>30</v>
      </c>
      <c r="L2392" t="s">
        <v>54</v>
      </c>
      <c r="M2392" t="s">
        <v>29</v>
      </c>
      <c r="N2392" t="s">
        <v>29</v>
      </c>
      <c r="O2392" t="s">
        <v>30</v>
      </c>
      <c r="P2392" t="s">
        <v>30</v>
      </c>
      <c r="Q2392" t="s">
        <v>30</v>
      </c>
      <c r="R2392" t="s">
        <v>30</v>
      </c>
      <c r="S2392" t="s">
        <v>30</v>
      </c>
      <c r="T2392" t="s">
        <v>30</v>
      </c>
      <c r="U2392" t="s">
        <v>30</v>
      </c>
      <c r="V2392" t="s">
        <v>30</v>
      </c>
      <c r="W2392" t="s">
        <v>60</v>
      </c>
      <c r="X2392" t="s">
        <v>29</v>
      </c>
      <c r="Y2392" t="s">
        <v>29</v>
      </c>
      <c r="Z2392" t="s">
        <v>29</v>
      </c>
      <c r="AA2392" t="s">
        <v>30</v>
      </c>
      <c r="AB2392" t="s">
        <v>43</v>
      </c>
    </row>
    <row r="2393" spans="1:28" outlineLevel="1" x14ac:dyDescent="0.45">
      <c r="A2393">
        <v>8872189009</v>
      </c>
      <c r="B2393" s="1">
        <v>44345</v>
      </c>
      <c r="C2393" t="s">
        <v>4647</v>
      </c>
      <c r="D2393" t="s">
        <v>4648</v>
      </c>
      <c r="E2393" t="s">
        <v>52</v>
      </c>
      <c r="F2393" t="s">
        <v>5651</v>
      </c>
      <c r="G2393" t="s">
        <v>5652</v>
      </c>
      <c r="H2393" s="9">
        <v>338710.97</v>
      </c>
      <c r="J2393" t="s">
        <v>28</v>
      </c>
      <c r="K2393" t="s">
        <v>30</v>
      </c>
      <c r="L2393" t="s">
        <v>54</v>
      </c>
      <c r="M2393" t="s">
        <v>29</v>
      </c>
      <c r="N2393" t="s">
        <v>30</v>
      </c>
      <c r="O2393" t="s">
        <v>29</v>
      </c>
      <c r="P2393" t="s">
        <v>30</v>
      </c>
      <c r="Q2393" t="s">
        <v>29</v>
      </c>
      <c r="R2393" t="s">
        <v>30</v>
      </c>
      <c r="S2393" t="s">
        <v>30</v>
      </c>
      <c r="T2393" t="s">
        <v>30</v>
      </c>
      <c r="U2393" t="s">
        <v>29</v>
      </c>
      <c r="V2393" t="s">
        <v>30</v>
      </c>
      <c r="W2393" t="s">
        <v>31</v>
      </c>
      <c r="X2393" t="s">
        <v>29</v>
      </c>
      <c r="Y2393" t="s">
        <v>29</v>
      </c>
      <c r="Z2393" t="s">
        <v>29</v>
      </c>
      <c r="AA2393" t="s">
        <v>29</v>
      </c>
      <c r="AB2393" t="s">
        <v>70</v>
      </c>
    </row>
    <row r="2394" spans="1:28" outlineLevel="1" x14ac:dyDescent="0.45">
      <c r="A2394">
        <v>7242209003</v>
      </c>
      <c r="B2394" s="1">
        <v>44339</v>
      </c>
      <c r="C2394" t="s">
        <v>2543</v>
      </c>
      <c r="D2394" t="s">
        <v>2544</v>
      </c>
      <c r="E2394" t="s">
        <v>52</v>
      </c>
      <c r="F2394" t="s">
        <v>5651</v>
      </c>
      <c r="G2394" t="s">
        <v>5708</v>
      </c>
      <c r="H2394" s="9">
        <v>336422</v>
      </c>
      <c r="J2394" t="s">
        <v>28</v>
      </c>
      <c r="K2394" t="s">
        <v>29</v>
      </c>
      <c r="L2394" t="s">
        <v>54</v>
      </c>
      <c r="M2394" t="s">
        <v>30</v>
      </c>
      <c r="N2394" t="s">
        <v>30</v>
      </c>
      <c r="O2394" t="s">
        <v>29</v>
      </c>
      <c r="P2394" t="s">
        <v>30</v>
      </c>
      <c r="Q2394" t="s">
        <v>30</v>
      </c>
      <c r="R2394" t="s">
        <v>30</v>
      </c>
      <c r="S2394" t="s">
        <v>30</v>
      </c>
      <c r="T2394" t="s">
        <v>30</v>
      </c>
      <c r="U2394" t="s">
        <v>30</v>
      </c>
      <c r="V2394" t="s">
        <v>30</v>
      </c>
      <c r="W2394" t="s">
        <v>40</v>
      </c>
      <c r="X2394" t="s">
        <v>30</v>
      </c>
      <c r="Y2394" t="s">
        <v>30</v>
      </c>
      <c r="Z2394" t="s">
        <v>29</v>
      </c>
      <c r="AA2394" t="s">
        <v>29</v>
      </c>
      <c r="AB2394" t="s">
        <v>32</v>
      </c>
    </row>
    <row r="2395" spans="1:28" outlineLevel="1" x14ac:dyDescent="0.45">
      <c r="A2395">
        <v>9903059003</v>
      </c>
      <c r="B2395" s="1">
        <v>44351</v>
      </c>
      <c r="C2395" t="s">
        <v>5362</v>
      </c>
      <c r="D2395" t="s">
        <v>5363</v>
      </c>
      <c r="E2395" t="s">
        <v>52</v>
      </c>
      <c r="F2395" t="s">
        <v>5651</v>
      </c>
      <c r="G2395" t="s">
        <v>5788</v>
      </c>
      <c r="H2395" s="9">
        <v>336130.63</v>
      </c>
      <c r="I2395" t="s">
        <v>699</v>
      </c>
      <c r="J2395" t="s">
        <v>28</v>
      </c>
      <c r="K2395" t="s">
        <v>29</v>
      </c>
      <c r="L2395" t="s">
        <v>54</v>
      </c>
      <c r="M2395" t="s">
        <v>29</v>
      </c>
      <c r="N2395" t="s">
        <v>29</v>
      </c>
      <c r="O2395" t="s">
        <v>29</v>
      </c>
      <c r="P2395" t="s">
        <v>29</v>
      </c>
      <c r="Q2395" t="s">
        <v>29</v>
      </c>
      <c r="R2395" t="s">
        <v>29</v>
      </c>
      <c r="S2395" t="s">
        <v>30</v>
      </c>
      <c r="T2395" t="s">
        <v>30</v>
      </c>
      <c r="U2395" t="s">
        <v>29</v>
      </c>
      <c r="V2395" t="s">
        <v>30</v>
      </c>
      <c r="W2395" t="s">
        <v>31</v>
      </c>
      <c r="X2395" t="s">
        <v>29</v>
      </c>
      <c r="Y2395" t="s">
        <v>29</v>
      </c>
      <c r="Z2395" t="s">
        <v>29</v>
      </c>
      <c r="AA2395" t="s">
        <v>29</v>
      </c>
      <c r="AB2395" t="s">
        <v>257</v>
      </c>
    </row>
    <row r="2396" spans="1:28" outlineLevel="1" x14ac:dyDescent="0.45">
      <c r="A2396">
        <v>7546988910</v>
      </c>
      <c r="B2396" s="1">
        <v>44323</v>
      </c>
      <c r="C2396" t="s">
        <v>2965</v>
      </c>
      <c r="D2396" t="s">
        <v>2966</v>
      </c>
      <c r="E2396" t="s">
        <v>52</v>
      </c>
      <c r="F2396" t="s">
        <v>5651</v>
      </c>
      <c r="G2396" t="s">
        <v>5652</v>
      </c>
      <c r="H2396" s="9">
        <v>323612.7</v>
      </c>
      <c r="J2396" t="s">
        <v>28</v>
      </c>
      <c r="K2396" t="s">
        <v>30</v>
      </c>
      <c r="L2396" t="s">
        <v>54</v>
      </c>
      <c r="M2396" t="s">
        <v>30</v>
      </c>
      <c r="N2396" t="s">
        <v>30</v>
      </c>
      <c r="O2396" t="s">
        <v>30</v>
      </c>
      <c r="P2396" t="s">
        <v>30</v>
      </c>
      <c r="Q2396" t="s">
        <v>30</v>
      </c>
      <c r="R2396" t="s">
        <v>30</v>
      </c>
      <c r="S2396" t="s">
        <v>30</v>
      </c>
      <c r="T2396" t="s">
        <v>30</v>
      </c>
      <c r="U2396" t="s">
        <v>30</v>
      </c>
      <c r="V2396" t="s">
        <v>30</v>
      </c>
      <c r="W2396" t="s">
        <v>49</v>
      </c>
      <c r="X2396" t="s">
        <v>29</v>
      </c>
      <c r="Y2396" t="s">
        <v>29</v>
      </c>
      <c r="Z2396" t="s">
        <v>30</v>
      </c>
      <c r="AA2396" t="s">
        <v>29</v>
      </c>
      <c r="AB2396" t="s">
        <v>43</v>
      </c>
    </row>
    <row r="2397" spans="1:28" outlineLevel="1" x14ac:dyDescent="0.45">
      <c r="A2397">
        <v>8943139003</v>
      </c>
      <c r="B2397" s="1">
        <v>44345</v>
      </c>
      <c r="C2397" t="s">
        <v>4957</v>
      </c>
      <c r="D2397" t="s">
        <v>4958</v>
      </c>
      <c r="E2397" t="s">
        <v>52</v>
      </c>
      <c r="F2397" t="s">
        <v>5651</v>
      </c>
      <c r="G2397" t="s">
        <v>5652</v>
      </c>
      <c r="H2397" s="9">
        <v>309154</v>
      </c>
      <c r="J2397" t="s">
        <v>28</v>
      </c>
      <c r="K2397" t="s">
        <v>30</v>
      </c>
      <c r="L2397" t="s">
        <v>54</v>
      </c>
      <c r="M2397" t="s">
        <v>29</v>
      </c>
      <c r="N2397" t="s">
        <v>29</v>
      </c>
      <c r="O2397" t="s">
        <v>29</v>
      </c>
      <c r="P2397" t="s">
        <v>30</v>
      </c>
      <c r="Q2397" t="s">
        <v>29</v>
      </c>
      <c r="R2397" t="s">
        <v>30</v>
      </c>
      <c r="S2397" t="s">
        <v>30</v>
      </c>
      <c r="T2397" t="s">
        <v>30</v>
      </c>
      <c r="U2397" t="s">
        <v>29</v>
      </c>
      <c r="V2397" t="s">
        <v>30</v>
      </c>
      <c r="W2397" t="s">
        <v>31</v>
      </c>
      <c r="X2397" t="s">
        <v>29</v>
      </c>
      <c r="Y2397" t="s">
        <v>29</v>
      </c>
      <c r="Z2397" t="s">
        <v>29</v>
      </c>
      <c r="AA2397" t="s">
        <v>29</v>
      </c>
      <c r="AB2397" t="s">
        <v>32</v>
      </c>
    </row>
    <row r="2398" spans="1:28" outlineLevel="1" x14ac:dyDescent="0.45">
      <c r="A2398">
        <v>2334229003</v>
      </c>
      <c r="B2398" s="1">
        <v>44331</v>
      </c>
      <c r="C2398" t="s">
        <v>861</v>
      </c>
      <c r="D2398" t="s">
        <v>862</v>
      </c>
      <c r="E2398" t="s">
        <v>52</v>
      </c>
      <c r="F2398" t="s">
        <v>5651</v>
      </c>
      <c r="G2398" t="s">
        <v>5708</v>
      </c>
      <c r="H2398" s="9">
        <v>302958</v>
      </c>
      <c r="J2398" t="s">
        <v>28</v>
      </c>
      <c r="K2398" t="s">
        <v>29</v>
      </c>
      <c r="L2398" t="s">
        <v>54</v>
      </c>
      <c r="M2398" t="s">
        <v>29</v>
      </c>
      <c r="N2398" t="s">
        <v>30</v>
      </c>
      <c r="O2398" t="s">
        <v>29</v>
      </c>
      <c r="P2398" t="s">
        <v>30</v>
      </c>
      <c r="Q2398" t="s">
        <v>29</v>
      </c>
      <c r="R2398" t="s">
        <v>30</v>
      </c>
      <c r="S2398" t="s">
        <v>30</v>
      </c>
      <c r="T2398" t="s">
        <v>30</v>
      </c>
      <c r="U2398" t="s">
        <v>30</v>
      </c>
      <c r="V2398" t="s">
        <v>30</v>
      </c>
      <c r="W2398" t="s">
        <v>31</v>
      </c>
      <c r="X2398" t="s">
        <v>30</v>
      </c>
      <c r="Y2398" t="s">
        <v>29</v>
      </c>
      <c r="Z2398" t="s">
        <v>30</v>
      </c>
      <c r="AA2398" t="s">
        <v>30</v>
      </c>
      <c r="AB2398" t="s">
        <v>32</v>
      </c>
    </row>
    <row r="2399" spans="1:28" outlineLevel="1" x14ac:dyDescent="0.45">
      <c r="A2399">
        <v>8831569009</v>
      </c>
      <c r="B2399" s="1">
        <v>44345</v>
      </c>
      <c r="C2399" t="s">
        <v>4393</v>
      </c>
      <c r="D2399" t="s">
        <v>4394</v>
      </c>
      <c r="E2399" t="s">
        <v>52</v>
      </c>
      <c r="F2399" t="s">
        <v>5651</v>
      </c>
      <c r="G2399" t="s">
        <v>5652</v>
      </c>
      <c r="H2399" s="9">
        <v>298825.32</v>
      </c>
      <c r="J2399" t="s">
        <v>28</v>
      </c>
      <c r="K2399" t="s">
        <v>30</v>
      </c>
      <c r="L2399" t="s">
        <v>54</v>
      </c>
      <c r="M2399" t="s">
        <v>29</v>
      </c>
      <c r="N2399" t="s">
        <v>29</v>
      </c>
      <c r="O2399" t="s">
        <v>29</v>
      </c>
      <c r="P2399" t="s">
        <v>30</v>
      </c>
      <c r="Q2399" t="s">
        <v>30</v>
      </c>
      <c r="R2399" t="s">
        <v>30</v>
      </c>
      <c r="S2399" t="s">
        <v>30</v>
      </c>
      <c r="T2399" t="s">
        <v>30</v>
      </c>
      <c r="U2399" t="s">
        <v>29</v>
      </c>
      <c r="V2399" t="s">
        <v>30</v>
      </c>
      <c r="W2399" t="s">
        <v>33</v>
      </c>
      <c r="X2399" t="s">
        <v>29</v>
      </c>
      <c r="Y2399" t="s">
        <v>29</v>
      </c>
      <c r="Z2399" t="s">
        <v>29</v>
      </c>
      <c r="AA2399" t="s">
        <v>29</v>
      </c>
      <c r="AB2399" t="s">
        <v>139</v>
      </c>
    </row>
    <row r="2400" spans="1:28" outlineLevel="1" x14ac:dyDescent="0.45">
      <c r="A2400">
        <v>4893349010</v>
      </c>
      <c r="B2400" s="1">
        <v>44336</v>
      </c>
      <c r="C2400" t="s">
        <v>2007</v>
      </c>
      <c r="D2400" t="s">
        <v>2008</v>
      </c>
      <c r="E2400" t="s">
        <v>52</v>
      </c>
      <c r="F2400" t="s">
        <v>5651</v>
      </c>
      <c r="G2400" t="s">
        <v>5708</v>
      </c>
      <c r="H2400" s="9">
        <v>288348</v>
      </c>
      <c r="J2400" t="s">
        <v>28</v>
      </c>
      <c r="K2400" t="s">
        <v>29</v>
      </c>
      <c r="L2400" t="s">
        <v>54</v>
      </c>
      <c r="M2400" t="s">
        <v>30</v>
      </c>
      <c r="N2400" t="s">
        <v>29</v>
      </c>
      <c r="O2400" t="s">
        <v>29</v>
      </c>
      <c r="P2400" t="s">
        <v>30</v>
      </c>
      <c r="Q2400" t="s">
        <v>30</v>
      </c>
      <c r="R2400" t="s">
        <v>30</v>
      </c>
      <c r="S2400" t="s">
        <v>30</v>
      </c>
      <c r="T2400" t="s">
        <v>30</v>
      </c>
      <c r="U2400" t="s">
        <v>30</v>
      </c>
      <c r="V2400" t="s">
        <v>30</v>
      </c>
      <c r="W2400" t="s">
        <v>31</v>
      </c>
      <c r="X2400" t="s">
        <v>30</v>
      </c>
      <c r="Y2400" t="s">
        <v>29</v>
      </c>
      <c r="Z2400" t="s">
        <v>30</v>
      </c>
      <c r="AA2400" t="s">
        <v>29</v>
      </c>
      <c r="AB2400" t="s">
        <v>43</v>
      </c>
    </row>
    <row r="2401" spans="1:28" outlineLevel="1" x14ac:dyDescent="0.45">
      <c r="A2401">
        <v>8930309007</v>
      </c>
      <c r="B2401" s="1">
        <v>44345</v>
      </c>
      <c r="C2401" t="s">
        <v>4903</v>
      </c>
      <c r="D2401" t="s">
        <v>4904</v>
      </c>
      <c r="E2401" t="s">
        <v>52</v>
      </c>
      <c r="F2401" t="s">
        <v>5651</v>
      </c>
      <c r="G2401" t="s">
        <v>5652</v>
      </c>
      <c r="H2401" s="9">
        <v>280176.78000000003</v>
      </c>
      <c r="J2401" t="s">
        <v>28</v>
      </c>
      <c r="K2401" t="s">
        <v>30</v>
      </c>
      <c r="L2401" t="s">
        <v>54</v>
      </c>
      <c r="M2401" t="s">
        <v>30</v>
      </c>
      <c r="N2401" t="s">
        <v>30</v>
      </c>
      <c r="O2401" t="s">
        <v>30</v>
      </c>
      <c r="P2401" t="s">
        <v>30</v>
      </c>
      <c r="Q2401" t="s">
        <v>30</v>
      </c>
      <c r="R2401" t="s">
        <v>30</v>
      </c>
      <c r="S2401" t="s">
        <v>30</v>
      </c>
      <c r="T2401" t="s">
        <v>30</v>
      </c>
      <c r="U2401" t="s">
        <v>30</v>
      </c>
      <c r="V2401" t="s">
        <v>30</v>
      </c>
      <c r="W2401" t="s">
        <v>31</v>
      </c>
      <c r="X2401" t="s">
        <v>29</v>
      </c>
      <c r="Y2401" t="s">
        <v>29</v>
      </c>
      <c r="Z2401" t="s">
        <v>29</v>
      </c>
      <c r="AA2401" t="s">
        <v>29</v>
      </c>
      <c r="AB2401" t="s">
        <v>32</v>
      </c>
    </row>
    <row r="2402" spans="1:28" outlineLevel="1" x14ac:dyDescent="0.45">
      <c r="A2402">
        <v>2505559003</v>
      </c>
      <c r="B2402" s="1">
        <v>44332</v>
      </c>
      <c r="C2402" t="s">
        <v>1249</v>
      </c>
      <c r="D2402" t="s">
        <v>1250</v>
      </c>
      <c r="E2402" t="s">
        <v>52</v>
      </c>
      <c r="F2402" t="s">
        <v>5651</v>
      </c>
      <c r="G2402" t="s">
        <v>5788</v>
      </c>
      <c r="H2402" s="9">
        <v>272075</v>
      </c>
      <c r="J2402" t="s">
        <v>28</v>
      </c>
      <c r="K2402" t="s">
        <v>29</v>
      </c>
      <c r="L2402" t="s">
        <v>54</v>
      </c>
      <c r="M2402" t="s">
        <v>30</v>
      </c>
      <c r="N2402" t="s">
        <v>30</v>
      </c>
      <c r="O2402" t="s">
        <v>29</v>
      </c>
      <c r="P2402" t="s">
        <v>30</v>
      </c>
      <c r="Q2402" t="s">
        <v>30</v>
      </c>
      <c r="R2402" t="s">
        <v>30</v>
      </c>
      <c r="S2402" t="s">
        <v>30</v>
      </c>
      <c r="T2402" t="s">
        <v>30</v>
      </c>
      <c r="U2402" t="s">
        <v>30</v>
      </c>
      <c r="V2402" t="s">
        <v>30</v>
      </c>
      <c r="W2402" t="s">
        <v>31</v>
      </c>
      <c r="X2402" t="s">
        <v>29</v>
      </c>
      <c r="Y2402" t="s">
        <v>29</v>
      </c>
      <c r="Z2402" t="s">
        <v>30</v>
      </c>
      <c r="AA2402" t="s">
        <v>30</v>
      </c>
      <c r="AB2402" t="s">
        <v>47</v>
      </c>
    </row>
    <row r="2403" spans="1:28" outlineLevel="1" x14ac:dyDescent="0.45">
      <c r="A2403">
        <v>9919269001</v>
      </c>
      <c r="B2403" s="1">
        <v>44351</v>
      </c>
      <c r="C2403" t="s">
        <v>5432</v>
      </c>
      <c r="D2403" t="s">
        <v>5433</v>
      </c>
      <c r="E2403" t="s">
        <v>52</v>
      </c>
      <c r="F2403" t="s">
        <v>5651</v>
      </c>
      <c r="G2403" t="s">
        <v>5807</v>
      </c>
      <c r="H2403" s="9">
        <v>250776.8</v>
      </c>
      <c r="J2403" t="s">
        <v>28</v>
      </c>
      <c r="K2403" t="s">
        <v>29</v>
      </c>
      <c r="L2403" t="s">
        <v>54</v>
      </c>
      <c r="M2403" t="s">
        <v>29</v>
      </c>
      <c r="N2403" t="s">
        <v>29</v>
      </c>
      <c r="O2403" t="s">
        <v>29</v>
      </c>
      <c r="P2403" t="s">
        <v>30</v>
      </c>
      <c r="Q2403" t="s">
        <v>29</v>
      </c>
      <c r="R2403" t="s">
        <v>30</v>
      </c>
      <c r="S2403" t="s">
        <v>30</v>
      </c>
      <c r="T2403" t="s">
        <v>30</v>
      </c>
      <c r="U2403" t="s">
        <v>29</v>
      </c>
      <c r="V2403" t="s">
        <v>30</v>
      </c>
      <c r="W2403" t="s">
        <v>40</v>
      </c>
      <c r="X2403" t="s">
        <v>29</v>
      </c>
      <c r="Y2403" t="s">
        <v>29</v>
      </c>
      <c r="Z2403" t="s">
        <v>29</v>
      </c>
      <c r="AA2403" t="s">
        <v>29</v>
      </c>
      <c r="AB2403" t="s">
        <v>32</v>
      </c>
    </row>
    <row r="2404" spans="1:28" outlineLevel="1" x14ac:dyDescent="0.45">
      <c r="A2404">
        <v>8031749006</v>
      </c>
      <c r="B2404" s="1">
        <v>44342</v>
      </c>
      <c r="C2404" t="s">
        <v>4166</v>
      </c>
      <c r="D2404" t="s">
        <v>4167</v>
      </c>
      <c r="E2404" t="s">
        <v>52</v>
      </c>
      <c r="F2404" t="s">
        <v>5651</v>
      </c>
      <c r="G2404" t="s">
        <v>5652</v>
      </c>
      <c r="H2404" s="9">
        <v>244883</v>
      </c>
      <c r="J2404" t="s">
        <v>28</v>
      </c>
      <c r="K2404" t="s">
        <v>30</v>
      </c>
      <c r="L2404" t="s">
        <v>54</v>
      </c>
      <c r="M2404" t="s">
        <v>30</v>
      </c>
      <c r="N2404" t="s">
        <v>30</v>
      </c>
      <c r="O2404" t="s">
        <v>30</v>
      </c>
      <c r="P2404" t="s">
        <v>30</v>
      </c>
      <c r="Q2404" t="s">
        <v>30</v>
      </c>
      <c r="R2404" t="s">
        <v>30</v>
      </c>
      <c r="S2404" t="s">
        <v>30</v>
      </c>
      <c r="T2404" t="s">
        <v>30</v>
      </c>
      <c r="U2404" t="s">
        <v>30</v>
      </c>
      <c r="V2404" t="s">
        <v>30</v>
      </c>
      <c r="W2404" t="s">
        <v>40</v>
      </c>
      <c r="X2404" t="s">
        <v>29</v>
      </c>
      <c r="Y2404" t="s">
        <v>30</v>
      </c>
      <c r="Z2404" t="s">
        <v>29</v>
      </c>
      <c r="AA2404" t="s">
        <v>29</v>
      </c>
      <c r="AB2404" t="s">
        <v>32</v>
      </c>
    </row>
    <row r="2405" spans="1:28" outlineLevel="1" x14ac:dyDescent="0.45">
      <c r="A2405">
        <v>8889799000</v>
      </c>
      <c r="B2405" s="1">
        <v>44345</v>
      </c>
      <c r="C2405" t="s">
        <v>4731</v>
      </c>
      <c r="D2405" t="s">
        <v>4732</v>
      </c>
      <c r="E2405" t="s">
        <v>52</v>
      </c>
      <c r="F2405" t="s">
        <v>5651</v>
      </c>
      <c r="G2405" t="s">
        <v>5708</v>
      </c>
      <c r="H2405" s="9">
        <v>243747.5</v>
      </c>
      <c r="J2405" t="s">
        <v>28</v>
      </c>
      <c r="K2405" t="s">
        <v>29</v>
      </c>
      <c r="L2405" t="s">
        <v>54</v>
      </c>
      <c r="M2405" t="s">
        <v>30</v>
      </c>
      <c r="N2405" t="s">
        <v>30</v>
      </c>
      <c r="O2405" t="s">
        <v>30</v>
      </c>
      <c r="P2405" t="s">
        <v>30</v>
      </c>
      <c r="Q2405" t="s">
        <v>30</v>
      </c>
      <c r="R2405" t="s">
        <v>30</v>
      </c>
      <c r="S2405" t="s">
        <v>30</v>
      </c>
      <c r="T2405" t="s">
        <v>30</v>
      </c>
      <c r="U2405" t="s">
        <v>30</v>
      </c>
      <c r="V2405" t="s">
        <v>30</v>
      </c>
      <c r="W2405" t="s">
        <v>40</v>
      </c>
      <c r="X2405" t="s">
        <v>30</v>
      </c>
      <c r="Y2405" t="s">
        <v>29</v>
      </c>
      <c r="Z2405" t="s">
        <v>29</v>
      </c>
      <c r="AA2405" t="s">
        <v>29</v>
      </c>
      <c r="AB2405" t="s">
        <v>32</v>
      </c>
    </row>
    <row r="2406" spans="1:28" outlineLevel="1" x14ac:dyDescent="0.45">
      <c r="A2406">
        <v>8972859006</v>
      </c>
      <c r="B2406" s="1">
        <v>44345</v>
      </c>
      <c r="C2406" t="s">
        <v>5099</v>
      </c>
      <c r="D2406" t="s">
        <v>5100</v>
      </c>
      <c r="E2406" t="s">
        <v>52</v>
      </c>
      <c r="F2406" t="s">
        <v>5651</v>
      </c>
      <c r="G2406" t="s">
        <v>5708</v>
      </c>
      <c r="H2406" s="9">
        <v>240348.3</v>
      </c>
      <c r="J2406" t="s">
        <v>28</v>
      </c>
      <c r="K2406" t="s">
        <v>29</v>
      </c>
      <c r="L2406" t="s">
        <v>54</v>
      </c>
      <c r="M2406" t="s">
        <v>30</v>
      </c>
      <c r="N2406" t="s">
        <v>30</v>
      </c>
      <c r="O2406" t="s">
        <v>30</v>
      </c>
      <c r="P2406" t="s">
        <v>29</v>
      </c>
      <c r="Q2406" t="s">
        <v>30</v>
      </c>
      <c r="R2406" t="s">
        <v>30</v>
      </c>
      <c r="S2406" t="s">
        <v>30</v>
      </c>
      <c r="T2406" t="s">
        <v>30</v>
      </c>
      <c r="U2406" t="s">
        <v>30</v>
      </c>
      <c r="V2406" t="s">
        <v>30</v>
      </c>
      <c r="W2406" t="s">
        <v>40</v>
      </c>
      <c r="X2406" t="s">
        <v>30</v>
      </c>
      <c r="Y2406" t="s">
        <v>29</v>
      </c>
      <c r="Z2406" t="s">
        <v>29</v>
      </c>
      <c r="AA2406" t="s">
        <v>29</v>
      </c>
      <c r="AB2406" t="s">
        <v>32</v>
      </c>
    </row>
    <row r="2407" spans="1:28" outlineLevel="1" x14ac:dyDescent="0.45">
      <c r="A2407">
        <v>9883179006</v>
      </c>
      <c r="B2407" s="1">
        <v>44351</v>
      </c>
      <c r="C2407" t="s">
        <v>5256</v>
      </c>
      <c r="D2407" t="s">
        <v>5257</v>
      </c>
      <c r="E2407" t="s">
        <v>52</v>
      </c>
      <c r="F2407" t="s">
        <v>5651</v>
      </c>
      <c r="G2407" t="s">
        <v>5763</v>
      </c>
      <c r="H2407" s="9">
        <v>236833</v>
      </c>
      <c r="J2407" t="s">
        <v>28</v>
      </c>
      <c r="K2407" t="s">
        <v>29</v>
      </c>
      <c r="L2407" t="s">
        <v>54</v>
      </c>
      <c r="M2407" t="s">
        <v>29</v>
      </c>
      <c r="N2407" t="s">
        <v>29</v>
      </c>
      <c r="O2407" t="s">
        <v>29</v>
      </c>
      <c r="P2407" t="s">
        <v>30</v>
      </c>
      <c r="Q2407" t="s">
        <v>29</v>
      </c>
      <c r="R2407" t="s">
        <v>30</v>
      </c>
      <c r="S2407" t="s">
        <v>30</v>
      </c>
      <c r="T2407" t="s">
        <v>30</v>
      </c>
      <c r="U2407" t="s">
        <v>29</v>
      </c>
      <c r="V2407" t="s">
        <v>30</v>
      </c>
      <c r="W2407" t="s">
        <v>60</v>
      </c>
      <c r="X2407" t="s">
        <v>29</v>
      </c>
      <c r="Y2407" t="s">
        <v>29</v>
      </c>
      <c r="Z2407" t="s">
        <v>29</v>
      </c>
      <c r="AA2407" t="s">
        <v>29</v>
      </c>
      <c r="AB2407" t="s">
        <v>32</v>
      </c>
    </row>
    <row r="2408" spans="1:28" outlineLevel="1" x14ac:dyDescent="0.45">
      <c r="A2408">
        <v>7539799006</v>
      </c>
      <c r="B2408" s="1">
        <v>44341</v>
      </c>
      <c r="C2408" t="s">
        <v>2878</v>
      </c>
      <c r="D2408" t="s">
        <v>2879</v>
      </c>
      <c r="E2408" t="s">
        <v>52</v>
      </c>
      <c r="F2408" t="s">
        <v>5651</v>
      </c>
      <c r="G2408" t="s">
        <v>5652</v>
      </c>
      <c r="H2408" s="9">
        <v>234795</v>
      </c>
      <c r="J2408" t="s">
        <v>28</v>
      </c>
      <c r="K2408" t="s">
        <v>30</v>
      </c>
      <c r="L2408" t="s">
        <v>54</v>
      </c>
      <c r="M2408" t="s">
        <v>29</v>
      </c>
      <c r="N2408" t="s">
        <v>30</v>
      </c>
      <c r="O2408" t="s">
        <v>29</v>
      </c>
      <c r="P2408" t="s">
        <v>30</v>
      </c>
      <c r="Q2408" t="s">
        <v>29</v>
      </c>
      <c r="R2408" t="s">
        <v>30</v>
      </c>
      <c r="S2408" t="s">
        <v>30</v>
      </c>
      <c r="T2408" t="s">
        <v>30</v>
      </c>
      <c r="U2408" t="s">
        <v>30</v>
      </c>
      <c r="V2408" t="s">
        <v>30</v>
      </c>
      <c r="W2408" t="s">
        <v>40</v>
      </c>
      <c r="X2408" t="s">
        <v>29</v>
      </c>
      <c r="Y2408" t="s">
        <v>29</v>
      </c>
      <c r="Z2408" t="s">
        <v>30</v>
      </c>
      <c r="AA2408" t="s">
        <v>29</v>
      </c>
      <c r="AB2408" t="s">
        <v>32</v>
      </c>
    </row>
    <row r="2409" spans="1:28" outlineLevel="1" x14ac:dyDescent="0.45">
      <c r="A2409">
        <v>8939239006</v>
      </c>
      <c r="B2409" s="1">
        <v>44345</v>
      </c>
      <c r="C2409" t="s">
        <v>4929</v>
      </c>
      <c r="D2409" t="s">
        <v>4930</v>
      </c>
      <c r="E2409" t="s">
        <v>52</v>
      </c>
      <c r="F2409" t="s">
        <v>5651</v>
      </c>
      <c r="G2409" t="s">
        <v>5708</v>
      </c>
      <c r="H2409" s="9">
        <v>205263</v>
      </c>
      <c r="J2409" t="s">
        <v>28</v>
      </c>
      <c r="K2409" t="s">
        <v>30</v>
      </c>
      <c r="L2409" t="s">
        <v>54</v>
      </c>
      <c r="M2409" t="s">
        <v>30</v>
      </c>
      <c r="N2409" t="s">
        <v>30</v>
      </c>
      <c r="O2409" t="s">
        <v>30</v>
      </c>
      <c r="P2409" t="s">
        <v>30</v>
      </c>
      <c r="Q2409" t="s">
        <v>30</v>
      </c>
      <c r="R2409" t="s">
        <v>30</v>
      </c>
      <c r="S2409" t="s">
        <v>30</v>
      </c>
      <c r="T2409" t="s">
        <v>30</v>
      </c>
      <c r="U2409" t="s">
        <v>30</v>
      </c>
      <c r="V2409" t="s">
        <v>30</v>
      </c>
      <c r="W2409" t="s">
        <v>33</v>
      </c>
      <c r="X2409" t="s">
        <v>30</v>
      </c>
      <c r="Y2409" t="s">
        <v>29</v>
      </c>
      <c r="Z2409" t="s">
        <v>29</v>
      </c>
      <c r="AA2409" t="s">
        <v>29</v>
      </c>
      <c r="AB2409" t="s">
        <v>43</v>
      </c>
    </row>
    <row r="2410" spans="1:28" outlineLevel="1" x14ac:dyDescent="0.45">
      <c r="A2410">
        <v>8877919002</v>
      </c>
      <c r="B2410" s="1">
        <v>44345</v>
      </c>
      <c r="C2410" t="s">
        <v>4685</v>
      </c>
      <c r="D2410" t="s">
        <v>4686</v>
      </c>
      <c r="E2410" t="s">
        <v>52</v>
      </c>
      <c r="F2410" t="s">
        <v>5651</v>
      </c>
      <c r="G2410" t="s">
        <v>5708</v>
      </c>
      <c r="H2410" s="9">
        <v>190411.2</v>
      </c>
      <c r="I2410" t="s">
        <v>276</v>
      </c>
      <c r="J2410" t="s">
        <v>28</v>
      </c>
      <c r="K2410" t="s">
        <v>30</v>
      </c>
      <c r="L2410" t="s">
        <v>54</v>
      </c>
      <c r="M2410" t="s">
        <v>29</v>
      </c>
      <c r="N2410" t="s">
        <v>29</v>
      </c>
      <c r="O2410" t="s">
        <v>29</v>
      </c>
      <c r="P2410" t="s">
        <v>30</v>
      </c>
      <c r="Q2410" t="s">
        <v>30</v>
      </c>
      <c r="R2410" t="s">
        <v>30</v>
      </c>
      <c r="S2410" t="s">
        <v>30</v>
      </c>
      <c r="T2410" t="s">
        <v>30</v>
      </c>
      <c r="U2410" t="s">
        <v>30</v>
      </c>
      <c r="V2410" t="s">
        <v>30</v>
      </c>
      <c r="W2410" t="s">
        <v>40</v>
      </c>
      <c r="X2410" t="s">
        <v>30</v>
      </c>
      <c r="Y2410" t="s">
        <v>29</v>
      </c>
      <c r="Z2410" t="s">
        <v>29</v>
      </c>
      <c r="AA2410" t="s">
        <v>29</v>
      </c>
      <c r="AB2410" t="s">
        <v>32</v>
      </c>
    </row>
    <row r="2411" spans="1:28" outlineLevel="1" x14ac:dyDescent="0.45">
      <c r="A2411">
        <v>7564498909</v>
      </c>
      <c r="B2411" s="1">
        <v>44323</v>
      </c>
      <c r="C2411" t="s">
        <v>3177</v>
      </c>
      <c r="D2411" t="s">
        <v>3178</v>
      </c>
      <c r="E2411" t="s">
        <v>52</v>
      </c>
      <c r="F2411" t="s">
        <v>5651</v>
      </c>
      <c r="G2411" t="s">
        <v>5652</v>
      </c>
      <c r="H2411" s="9">
        <v>189665</v>
      </c>
      <c r="J2411" t="s">
        <v>28</v>
      </c>
      <c r="K2411" t="s">
        <v>30</v>
      </c>
      <c r="L2411" t="s">
        <v>54</v>
      </c>
      <c r="M2411" t="s">
        <v>30</v>
      </c>
      <c r="N2411" t="s">
        <v>30</v>
      </c>
      <c r="O2411" t="s">
        <v>30</v>
      </c>
      <c r="P2411" t="s">
        <v>30</v>
      </c>
      <c r="Q2411" t="s">
        <v>30</v>
      </c>
      <c r="R2411" t="s">
        <v>30</v>
      </c>
      <c r="S2411" t="s">
        <v>30</v>
      </c>
      <c r="T2411" t="s">
        <v>30</v>
      </c>
      <c r="U2411" t="s">
        <v>30</v>
      </c>
      <c r="V2411" t="s">
        <v>30</v>
      </c>
      <c r="W2411" t="s">
        <v>40</v>
      </c>
      <c r="X2411" t="s">
        <v>29</v>
      </c>
      <c r="Y2411" t="s">
        <v>29</v>
      </c>
      <c r="Z2411" t="s">
        <v>30</v>
      </c>
      <c r="AA2411" t="s">
        <v>30</v>
      </c>
      <c r="AB2411" t="s">
        <v>32</v>
      </c>
    </row>
    <row r="2412" spans="1:28" outlineLevel="1" x14ac:dyDescent="0.45">
      <c r="A2412">
        <v>5247019005</v>
      </c>
      <c r="B2412" s="1">
        <v>44337</v>
      </c>
      <c r="C2412" t="s">
        <v>2309</v>
      </c>
      <c r="D2412" t="s">
        <v>2310</v>
      </c>
      <c r="E2412" t="s">
        <v>52</v>
      </c>
      <c r="F2412" t="s">
        <v>5651</v>
      </c>
      <c r="G2412" t="s">
        <v>5708</v>
      </c>
      <c r="H2412" s="9">
        <v>180876.31</v>
      </c>
      <c r="J2412" t="s">
        <v>28</v>
      </c>
      <c r="K2412" t="s">
        <v>29</v>
      </c>
      <c r="L2412" t="s">
        <v>54</v>
      </c>
      <c r="M2412" t="s">
        <v>29</v>
      </c>
      <c r="N2412" t="s">
        <v>30</v>
      </c>
      <c r="O2412" t="s">
        <v>29</v>
      </c>
      <c r="P2412" t="s">
        <v>30</v>
      </c>
      <c r="Q2412" t="s">
        <v>30</v>
      </c>
      <c r="R2412" t="s">
        <v>30</v>
      </c>
      <c r="S2412" t="s">
        <v>29</v>
      </c>
      <c r="T2412" t="s">
        <v>30</v>
      </c>
      <c r="U2412" t="s">
        <v>30</v>
      </c>
      <c r="V2412" t="s">
        <v>30</v>
      </c>
      <c r="W2412" t="s">
        <v>31</v>
      </c>
      <c r="X2412" t="s">
        <v>30</v>
      </c>
      <c r="Y2412" t="s">
        <v>29</v>
      </c>
      <c r="Z2412" t="s">
        <v>29</v>
      </c>
      <c r="AA2412" t="s">
        <v>30</v>
      </c>
      <c r="AB2412" t="s">
        <v>32</v>
      </c>
    </row>
    <row r="2413" spans="1:28" outlineLevel="1" x14ac:dyDescent="0.45">
      <c r="A2413">
        <v>7564288905</v>
      </c>
      <c r="B2413" s="1">
        <v>44323</v>
      </c>
      <c r="C2413" t="s">
        <v>3176</v>
      </c>
      <c r="D2413" t="s">
        <v>1438</v>
      </c>
      <c r="E2413" t="s">
        <v>52</v>
      </c>
      <c r="F2413" t="s">
        <v>5651</v>
      </c>
      <c r="G2413" t="s">
        <v>5763</v>
      </c>
      <c r="H2413" s="9">
        <v>170627.87</v>
      </c>
      <c r="I2413" t="s">
        <v>128</v>
      </c>
      <c r="J2413" t="s">
        <v>28</v>
      </c>
      <c r="K2413" t="s">
        <v>29</v>
      </c>
      <c r="L2413" t="s">
        <v>54</v>
      </c>
      <c r="M2413" t="s">
        <v>30</v>
      </c>
      <c r="N2413" t="s">
        <v>30</v>
      </c>
      <c r="O2413" t="s">
        <v>30</v>
      </c>
      <c r="P2413" t="s">
        <v>30</v>
      </c>
      <c r="Q2413" t="s">
        <v>30</v>
      </c>
      <c r="R2413" t="s">
        <v>30</v>
      </c>
      <c r="S2413" t="s">
        <v>30</v>
      </c>
      <c r="T2413" t="s">
        <v>30</v>
      </c>
      <c r="U2413" t="s">
        <v>30</v>
      </c>
      <c r="V2413" t="s">
        <v>30</v>
      </c>
      <c r="W2413" t="s">
        <v>31</v>
      </c>
      <c r="X2413" t="s">
        <v>29</v>
      </c>
      <c r="Y2413" t="s">
        <v>30</v>
      </c>
      <c r="Z2413" t="s">
        <v>29</v>
      </c>
      <c r="AA2413" t="s">
        <v>29</v>
      </c>
      <c r="AB2413" t="s">
        <v>32</v>
      </c>
    </row>
    <row r="2414" spans="1:28" outlineLevel="1" x14ac:dyDescent="0.45">
      <c r="A2414">
        <v>7882268905</v>
      </c>
      <c r="B2414" s="1">
        <v>44327</v>
      </c>
      <c r="C2414" t="s">
        <v>3907</v>
      </c>
      <c r="D2414" t="s">
        <v>3908</v>
      </c>
      <c r="E2414" t="s">
        <v>52</v>
      </c>
      <c r="F2414" t="s">
        <v>5651</v>
      </c>
      <c r="G2414" t="s">
        <v>5763</v>
      </c>
      <c r="H2414" s="9">
        <v>169091.65</v>
      </c>
      <c r="J2414" t="s">
        <v>28</v>
      </c>
      <c r="K2414" t="s">
        <v>29</v>
      </c>
      <c r="L2414" t="s">
        <v>54</v>
      </c>
      <c r="M2414" t="s">
        <v>30</v>
      </c>
      <c r="N2414" t="s">
        <v>30</v>
      </c>
      <c r="O2414" t="s">
        <v>30</v>
      </c>
      <c r="P2414" t="s">
        <v>30</v>
      </c>
      <c r="Q2414" t="s">
        <v>30</v>
      </c>
      <c r="R2414" t="s">
        <v>30</v>
      </c>
      <c r="S2414" t="s">
        <v>30</v>
      </c>
      <c r="T2414" t="s">
        <v>30</v>
      </c>
      <c r="U2414" t="s">
        <v>30</v>
      </c>
      <c r="V2414" t="s">
        <v>30</v>
      </c>
      <c r="W2414" t="s">
        <v>40</v>
      </c>
      <c r="X2414" t="s">
        <v>29</v>
      </c>
      <c r="Y2414" t="s">
        <v>29</v>
      </c>
      <c r="Z2414" t="s">
        <v>29</v>
      </c>
      <c r="AA2414" t="s">
        <v>30</v>
      </c>
      <c r="AB2414" t="s">
        <v>32</v>
      </c>
    </row>
    <row r="2415" spans="1:28" outlineLevel="1" x14ac:dyDescent="0.45">
      <c r="A2415">
        <v>8871569003</v>
      </c>
      <c r="B2415" s="1">
        <v>44345</v>
      </c>
      <c r="C2415" t="s">
        <v>4643</v>
      </c>
      <c r="D2415" t="s">
        <v>4644</v>
      </c>
      <c r="E2415" t="s">
        <v>52</v>
      </c>
      <c r="F2415" t="s">
        <v>5651</v>
      </c>
      <c r="G2415" t="s">
        <v>5708</v>
      </c>
      <c r="H2415" s="9">
        <v>168872</v>
      </c>
      <c r="J2415" t="s">
        <v>28</v>
      </c>
      <c r="K2415" t="s">
        <v>29</v>
      </c>
      <c r="L2415" t="s">
        <v>54</v>
      </c>
      <c r="M2415" t="s">
        <v>29</v>
      </c>
      <c r="N2415" t="s">
        <v>29</v>
      </c>
      <c r="O2415" t="s">
        <v>29</v>
      </c>
      <c r="P2415" t="s">
        <v>30</v>
      </c>
      <c r="Q2415" t="s">
        <v>29</v>
      </c>
      <c r="R2415" t="s">
        <v>30</v>
      </c>
      <c r="S2415" t="s">
        <v>30</v>
      </c>
      <c r="T2415" t="s">
        <v>30</v>
      </c>
      <c r="U2415" t="s">
        <v>30</v>
      </c>
      <c r="V2415" t="s">
        <v>30</v>
      </c>
      <c r="W2415" t="s">
        <v>31</v>
      </c>
      <c r="X2415" t="s">
        <v>30</v>
      </c>
      <c r="Y2415" t="s">
        <v>29</v>
      </c>
      <c r="Z2415" t="s">
        <v>29</v>
      </c>
      <c r="AA2415" t="s">
        <v>29</v>
      </c>
      <c r="AB2415" t="s">
        <v>32</v>
      </c>
    </row>
    <row r="2416" spans="1:28" outlineLevel="1" x14ac:dyDescent="0.45">
      <c r="A2416">
        <v>7596328909</v>
      </c>
      <c r="B2416" s="1">
        <v>44323</v>
      </c>
      <c r="C2416" t="s">
        <v>3370</v>
      </c>
      <c r="D2416" t="s">
        <v>3371</v>
      </c>
      <c r="E2416" t="s">
        <v>52</v>
      </c>
      <c r="F2416" t="s">
        <v>5651</v>
      </c>
      <c r="G2416" t="s">
        <v>5807</v>
      </c>
      <c r="H2416" s="9">
        <v>168004</v>
      </c>
      <c r="J2416" t="s">
        <v>28</v>
      </c>
      <c r="K2416" t="s">
        <v>29</v>
      </c>
      <c r="L2416" t="s">
        <v>54</v>
      </c>
      <c r="M2416" t="s">
        <v>30</v>
      </c>
      <c r="N2416" t="s">
        <v>30</v>
      </c>
      <c r="O2416" t="s">
        <v>30</v>
      </c>
      <c r="P2416" t="s">
        <v>30</v>
      </c>
      <c r="Q2416" t="s">
        <v>30</v>
      </c>
      <c r="R2416" t="s">
        <v>30</v>
      </c>
      <c r="S2416" t="s">
        <v>30</v>
      </c>
      <c r="T2416" t="s">
        <v>30</v>
      </c>
      <c r="U2416" t="s">
        <v>30</v>
      </c>
      <c r="V2416" t="s">
        <v>30</v>
      </c>
      <c r="W2416" t="s">
        <v>31</v>
      </c>
      <c r="X2416" t="s">
        <v>29</v>
      </c>
      <c r="Y2416" t="s">
        <v>29</v>
      </c>
      <c r="Z2416" t="s">
        <v>29</v>
      </c>
      <c r="AA2416" t="s">
        <v>30</v>
      </c>
      <c r="AB2416" t="s">
        <v>32</v>
      </c>
    </row>
    <row r="2417" spans="1:28" outlineLevel="1" x14ac:dyDescent="0.45">
      <c r="A2417">
        <v>2368919007</v>
      </c>
      <c r="B2417" s="1">
        <v>44331</v>
      </c>
      <c r="C2417" t="s">
        <v>1026</v>
      </c>
      <c r="D2417" t="s">
        <v>1027</v>
      </c>
      <c r="E2417" t="s">
        <v>52</v>
      </c>
      <c r="F2417" t="s">
        <v>5651</v>
      </c>
      <c r="G2417" t="s">
        <v>5788</v>
      </c>
      <c r="H2417" s="9">
        <v>155661.5</v>
      </c>
      <c r="J2417" t="s">
        <v>28</v>
      </c>
      <c r="K2417" t="s">
        <v>29</v>
      </c>
      <c r="L2417" t="s">
        <v>54</v>
      </c>
      <c r="M2417" t="s">
        <v>30</v>
      </c>
      <c r="N2417" t="s">
        <v>30</v>
      </c>
      <c r="O2417" t="s">
        <v>30</v>
      </c>
      <c r="P2417" t="s">
        <v>30</v>
      </c>
      <c r="Q2417" t="s">
        <v>30</v>
      </c>
      <c r="R2417" t="s">
        <v>30</v>
      </c>
      <c r="S2417" t="s">
        <v>30</v>
      </c>
      <c r="T2417" t="s">
        <v>30</v>
      </c>
      <c r="U2417" t="s">
        <v>30</v>
      </c>
      <c r="V2417" t="s">
        <v>30</v>
      </c>
      <c r="W2417" t="s">
        <v>33</v>
      </c>
      <c r="X2417" t="s">
        <v>29</v>
      </c>
      <c r="Y2417" t="s">
        <v>29</v>
      </c>
      <c r="Z2417" t="s">
        <v>29</v>
      </c>
      <c r="AA2417" t="s">
        <v>30</v>
      </c>
      <c r="AB2417" t="s">
        <v>130</v>
      </c>
    </row>
    <row r="2418" spans="1:28" outlineLevel="1" x14ac:dyDescent="0.45">
      <c r="A2418">
        <v>8967289007</v>
      </c>
      <c r="B2418" s="1">
        <v>44345</v>
      </c>
      <c r="C2418" t="s">
        <v>5057</v>
      </c>
      <c r="D2418" t="s">
        <v>5058</v>
      </c>
      <c r="E2418" t="s">
        <v>52</v>
      </c>
      <c r="F2418" t="s">
        <v>5651</v>
      </c>
      <c r="G2418" t="s">
        <v>5652</v>
      </c>
      <c r="H2418" s="9">
        <v>149286</v>
      </c>
      <c r="J2418" t="s">
        <v>28</v>
      </c>
      <c r="K2418" t="s">
        <v>30</v>
      </c>
      <c r="L2418" t="s">
        <v>54</v>
      </c>
      <c r="M2418" t="s">
        <v>29</v>
      </c>
      <c r="N2418" t="s">
        <v>29</v>
      </c>
      <c r="O2418" t="s">
        <v>29</v>
      </c>
      <c r="P2418" t="s">
        <v>30</v>
      </c>
      <c r="Q2418" t="s">
        <v>30</v>
      </c>
      <c r="R2418" t="s">
        <v>30</v>
      </c>
      <c r="S2418" t="s">
        <v>30</v>
      </c>
      <c r="T2418" t="s">
        <v>30</v>
      </c>
      <c r="U2418" t="s">
        <v>30</v>
      </c>
      <c r="V2418" t="s">
        <v>30</v>
      </c>
      <c r="W2418" t="s">
        <v>40</v>
      </c>
      <c r="X2418" t="s">
        <v>29</v>
      </c>
      <c r="Y2418" t="s">
        <v>29</v>
      </c>
      <c r="Z2418" t="s">
        <v>29</v>
      </c>
      <c r="AA2418" t="s">
        <v>29</v>
      </c>
      <c r="AB2418" t="s">
        <v>32</v>
      </c>
    </row>
    <row r="2419" spans="1:28" outlineLevel="1" x14ac:dyDescent="0.45">
      <c r="A2419">
        <v>7658658910</v>
      </c>
      <c r="B2419" s="1">
        <v>44323</v>
      </c>
      <c r="C2419" t="s">
        <v>3748</v>
      </c>
      <c r="D2419" t="s">
        <v>3749</v>
      </c>
      <c r="E2419" t="s">
        <v>52</v>
      </c>
      <c r="F2419" t="s">
        <v>5651</v>
      </c>
      <c r="G2419" t="s">
        <v>5708</v>
      </c>
      <c r="H2419" s="9">
        <v>146308.37</v>
      </c>
      <c r="J2419" t="s">
        <v>28</v>
      </c>
      <c r="K2419" t="s">
        <v>29</v>
      </c>
      <c r="L2419" t="s">
        <v>54</v>
      </c>
      <c r="M2419" t="s">
        <v>30</v>
      </c>
      <c r="N2419" t="s">
        <v>30</v>
      </c>
      <c r="O2419" t="s">
        <v>29</v>
      </c>
      <c r="P2419" t="s">
        <v>30</v>
      </c>
      <c r="Q2419" t="s">
        <v>30</v>
      </c>
      <c r="R2419" t="s">
        <v>30</v>
      </c>
      <c r="S2419" t="s">
        <v>30</v>
      </c>
      <c r="T2419" t="s">
        <v>30</v>
      </c>
      <c r="U2419" t="s">
        <v>30</v>
      </c>
      <c r="V2419" t="s">
        <v>30</v>
      </c>
      <c r="W2419" t="s">
        <v>31</v>
      </c>
      <c r="X2419" t="s">
        <v>30</v>
      </c>
      <c r="Y2419" t="s">
        <v>29</v>
      </c>
      <c r="Z2419" t="s">
        <v>30</v>
      </c>
      <c r="AA2419" t="s">
        <v>30</v>
      </c>
      <c r="AB2419" t="s">
        <v>47</v>
      </c>
    </row>
    <row r="2420" spans="1:28" outlineLevel="1" x14ac:dyDescent="0.45">
      <c r="A2420">
        <v>7886948905</v>
      </c>
      <c r="B2420" s="1">
        <v>44327</v>
      </c>
      <c r="C2420" t="s">
        <v>3932</v>
      </c>
      <c r="D2420" t="s">
        <v>3933</v>
      </c>
      <c r="E2420" t="s">
        <v>52</v>
      </c>
      <c r="F2420" t="s">
        <v>5651</v>
      </c>
      <c r="G2420" t="s">
        <v>5763</v>
      </c>
      <c r="H2420" s="9">
        <v>138052.47</v>
      </c>
      <c r="J2420" t="s">
        <v>28</v>
      </c>
      <c r="K2420" t="s">
        <v>29</v>
      </c>
      <c r="L2420" t="s">
        <v>54</v>
      </c>
      <c r="M2420" t="s">
        <v>29</v>
      </c>
      <c r="N2420" t="s">
        <v>30</v>
      </c>
      <c r="O2420" t="s">
        <v>29</v>
      </c>
      <c r="P2420" t="s">
        <v>30</v>
      </c>
      <c r="Q2420" t="s">
        <v>29</v>
      </c>
      <c r="R2420" t="s">
        <v>30</v>
      </c>
      <c r="S2420" t="s">
        <v>30</v>
      </c>
      <c r="T2420" t="s">
        <v>30</v>
      </c>
      <c r="U2420" t="s">
        <v>30</v>
      </c>
      <c r="V2420" t="s">
        <v>30</v>
      </c>
      <c r="W2420" t="s">
        <v>40</v>
      </c>
      <c r="X2420" t="s">
        <v>29</v>
      </c>
      <c r="Y2420" t="s">
        <v>29</v>
      </c>
      <c r="Z2420" t="s">
        <v>29</v>
      </c>
      <c r="AA2420" t="s">
        <v>30</v>
      </c>
      <c r="AB2420" t="s">
        <v>47</v>
      </c>
    </row>
    <row r="2421" spans="1:28" outlineLevel="1" x14ac:dyDescent="0.45">
      <c r="A2421">
        <v>7597808902</v>
      </c>
      <c r="B2421" s="1">
        <v>44323</v>
      </c>
      <c r="C2421" t="s">
        <v>3384</v>
      </c>
      <c r="D2421" t="s">
        <v>3385</v>
      </c>
      <c r="E2421" t="s">
        <v>52</v>
      </c>
      <c r="F2421" t="s">
        <v>5651</v>
      </c>
      <c r="G2421" t="s">
        <v>5708</v>
      </c>
      <c r="H2421" s="9">
        <v>134461.22</v>
      </c>
      <c r="J2421" t="s">
        <v>28</v>
      </c>
      <c r="K2421" t="s">
        <v>30</v>
      </c>
      <c r="L2421" t="s">
        <v>54</v>
      </c>
      <c r="M2421" t="s">
        <v>30</v>
      </c>
      <c r="N2421" t="s">
        <v>29</v>
      </c>
      <c r="O2421" t="s">
        <v>29</v>
      </c>
      <c r="P2421" t="s">
        <v>30</v>
      </c>
      <c r="Q2421" t="s">
        <v>30</v>
      </c>
      <c r="R2421" t="s">
        <v>30</v>
      </c>
      <c r="S2421" t="s">
        <v>30</v>
      </c>
      <c r="T2421" t="s">
        <v>30</v>
      </c>
      <c r="U2421" t="s">
        <v>29</v>
      </c>
      <c r="V2421" t="s">
        <v>30</v>
      </c>
      <c r="W2421" t="s">
        <v>31</v>
      </c>
      <c r="X2421" t="s">
        <v>30</v>
      </c>
      <c r="Y2421" t="s">
        <v>30</v>
      </c>
      <c r="Z2421" t="s">
        <v>29</v>
      </c>
      <c r="AA2421" t="s">
        <v>29</v>
      </c>
      <c r="AB2421" t="s">
        <v>32</v>
      </c>
    </row>
    <row r="2422" spans="1:28" outlineLevel="1" x14ac:dyDescent="0.45">
      <c r="A2422">
        <v>7610008904</v>
      </c>
      <c r="B2422" s="1">
        <v>44323</v>
      </c>
      <c r="C2422" t="s">
        <v>3462</v>
      </c>
      <c r="D2422" t="s">
        <v>3463</v>
      </c>
      <c r="E2422" t="s">
        <v>52</v>
      </c>
      <c r="F2422" t="s">
        <v>5651</v>
      </c>
      <c r="G2422" t="s">
        <v>5652</v>
      </c>
      <c r="H2422" s="9">
        <v>129058</v>
      </c>
      <c r="J2422" t="s">
        <v>28</v>
      </c>
      <c r="K2422" t="s">
        <v>30</v>
      </c>
      <c r="L2422" t="s">
        <v>54</v>
      </c>
      <c r="M2422" t="s">
        <v>29</v>
      </c>
      <c r="N2422" t="s">
        <v>29</v>
      </c>
      <c r="O2422" t="s">
        <v>30</v>
      </c>
      <c r="P2422" t="s">
        <v>30</v>
      </c>
      <c r="Q2422" t="s">
        <v>30</v>
      </c>
      <c r="R2422" t="s">
        <v>30</v>
      </c>
      <c r="S2422" t="s">
        <v>30</v>
      </c>
      <c r="T2422" t="s">
        <v>30</v>
      </c>
      <c r="U2422" t="s">
        <v>30</v>
      </c>
      <c r="V2422" t="s">
        <v>30</v>
      </c>
      <c r="W2422" t="s">
        <v>31</v>
      </c>
      <c r="X2422" t="s">
        <v>29</v>
      </c>
      <c r="Y2422" t="s">
        <v>30</v>
      </c>
      <c r="Z2422" t="s">
        <v>29</v>
      </c>
      <c r="AA2422" t="s">
        <v>29</v>
      </c>
      <c r="AB2422" t="s">
        <v>32</v>
      </c>
    </row>
    <row r="2423" spans="1:28" outlineLevel="1" x14ac:dyDescent="0.45">
      <c r="A2423">
        <v>2768839006</v>
      </c>
      <c r="B2423" s="1">
        <v>44334</v>
      </c>
      <c r="C2423" t="s">
        <v>1647</v>
      </c>
      <c r="D2423" t="s">
        <v>1648</v>
      </c>
      <c r="E2423" t="s">
        <v>52</v>
      </c>
      <c r="F2423" t="s">
        <v>5651</v>
      </c>
      <c r="G2423" t="s">
        <v>5890</v>
      </c>
      <c r="H2423" s="9">
        <v>128554.01</v>
      </c>
      <c r="J2423" t="s">
        <v>28</v>
      </c>
      <c r="K2423" t="s">
        <v>29</v>
      </c>
      <c r="L2423" t="s">
        <v>54</v>
      </c>
      <c r="M2423" t="s">
        <v>29</v>
      </c>
      <c r="N2423" t="s">
        <v>29</v>
      </c>
      <c r="O2423" t="s">
        <v>30</v>
      </c>
      <c r="P2423" t="s">
        <v>30</v>
      </c>
      <c r="Q2423" t="s">
        <v>30</v>
      </c>
      <c r="R2423" t="s">
        <v>30</v>
      </c>
      <c r="S2423" t="s">
        <v>29</v>
      </c>
      <c r="T2423" t="s">
        <v>30</v>
      </c>
      <c r="U2423" t="s">
        <v>30</v>
      </c>
      <c r="V2423" t="s">
        <v>29</v>
      </c>
      <c r="W2423" t="s">
        <v>31</v>
      </c>
      <c r="X2423" t="s">
        <v>29</v>
      </c>
      <c r="Y2423" t="s">
        <v>30</v>
      </c>
      <c r="Z2423" t="s">
        <v>29</v>
      </c>
      <c r="AA2423" t="s">
        <v>29</v>
      </c>
      <c r="AB2423" t="s">
        <v>38</v>
      </c>
    </row>
    <row r="2424" spans="1:28" outlineLevel="1" x14ac:dyDescent="0.45">
      <c r="A2424">
        <v>5244819003</v>
      </c>
      <c r="B2424" s="1">
        <v>44337</v>
      </c>
      <c r="C2424" t="s">
        <v>2297</v>
      </c>
      <c r="D2424" t="s">
        <v>2298</v>
      </c>
      <c r="E2424" t="s">
        <v>52</v>
      </c>
      <c r="F2424" t="s">
        <v>5651</v>
      </c>
      <c r="G2424" t="s">
        <v>5807</v>
      </c>
      <c r="H2424" s="9">
        <v>128390.96</v>
      </c>
      <c r="J2424" t="s">
        <v>28</v>
      </c>
      <c r="K2424" t="s">
        <v>29</v>
      </c>
      <c r="L2424" t="s">
        <v>54</v>
      </c>
      <c r="M2424" t="s">
        <v>30</v>
      </c>
      <c r="N2424" t="s">
        <v>29</v>
      </c>
      <c r="O2424" t="s">
        <v>29</v>
      </c>
      <c r="P2424" t="s">
        <v>30</v>
      </c>
      <c r="Q2424" t="s">
        <v>30</v>
      </c>
      <c r="R2424" t="s">
        <v>30</v>
      </c>
      <c r="S2424" t="s">
        <v>30</v>
      </c>
      <c r="T2424" t="s">
        <v>30</v>
      </c>
      <c r="U2424" t="s">
        <v>30</v>
      </c>
      <c r="V2424" t="s">
        <v>30</v>
      </c>
      <c r="W2424" t="s">
        <v>40</v>
      </c>
      <c r="X2424" t="s">
        <v>29</v>
      </c>
      <c r="Y2424" t="s">
        <v>29</v>
      </c>
      <c r="Z2424" t="s">
        <v>30</v>
      </c>
      <c r="AA2424" t="s">
        <v>30</v>
      </c>
      <c r="AB2424" t="s">
        <v>43</v>
      </c>
    </row>
    <row r="2425" spans="1:28" outlineLevel="1" x14ac:dyDescent="0.45">
      <c r="A2425">
        <v>1075989008</v>
      </c>
      <c r="B2425" s="1">
        <v>44328</v>
      </c>
      <c r="C2425" t="s">
        <v>277</v>
      </c>
      <c r="D2425" t="s">
        <v>278</v>
      </c>
      <c r="E2425" t="s">
        <v>52</v>
      </c>
      <c r="F2425" t="s">
        <v>5651</v>
      </c>
      <c r="G2425" t="s">
        <v>5652</v>
      </c>
      <c r="H2425" s="9">
        <v>109166</v>
      </c>
      <c r="J2425" t="s">
        <v>28</v>
      </c>
      <c r="K2425" t="s">
        <v>30</v>
      </c>
      <c r="L2425" t="s">
        <v>54</v>
      </c>
      <c r="M2425" t="s">
        <v>29</v>
      </c>
      <c r="N2425" t="s">
        <v>29</v>
      </c>
      <c r="O2425" t="s">
        <v>29</v>
      </c>
      <c r="P2425" t="s">
        <v>29</v>
      </c>
      <c r="Q2425" t="s">
        <v>30</v>
      </c>
      <c r="R2425" t="s">
        <v>30</v>
      </c>
      <c r="S2425" t="s">
        <v>30</v>
      </c>
      <c r="T2425" t="s">
        <v>30</v>
      </c>
      <c r="U2425" t="s">
        <v>29</v>
      </c>
      <c r="V2425" t="s">
        <v>30</v>
      </c>
      <c r="W2425" t="s">
        <v>33</v>
      </c>
      <c r="X2425" t="s">
        <v>29</v>
      </c>
      <c r="Y2425" t="s">
        <v>29</v>
      </c>
      <c r="Z2425" t="s">
        <v>29</v>
      </c>
      <c r="AA2425" t="s">
        <v>30</v>
      </c>
      <c r="AB2425" t="s">
        <v>32</v>
      </c>
    </row>
    <row r="2426" spans="1:28" outlineLevel="1" x14ac:dyDescent="0.45">
      <c r="A2426">
        <v>7599898900</v>
      </c>
      <c r="B2426" s="1">
        <v>44323</v>
      </c>
      <c r="C2426" t="s">
        <v>3397</v>
      </c>
      <c r="D2426" t="s">
        <v>3398</v>
      </c>
      <c r="E2426" t="s">
        <v>52</v>
      </c>
      <c r="F2426" t="s">
        <v>5651</v>
      </c>
      <c r="G2426" t="s">
        <v>5708</v>
      </c>
      <c r="H2426" s="9">
        <v>103547.17</v>
      </c>
      <c r="J2426" t="s">
        <v>28</v>
      </c>
      <c r="K2426" t="s">
        <v>30</v>
      </c>
      <c r="L2426" t="s">
        <v>54</v>
      </c>
      <c r="M2426" t="s">
        <v>29</v>
      </c>
      <c r="N2426" t="s">
        <v>29</v>
      </c>
      <c r="O2426" t="s">
        <v>29</v>
      </c>
      <c r="P2426" t="s">
        <v>29</v>
      </c>
      <c r="Q2426" t="s">
        <v>29</v>
      </c>
      <c r="R2426" t="s">
        <v>30</v>
      </c>
      <c r="S2426" t="s">
        <v>30</v>
      </c>
      <c r="T2426" t="s">
        <v>30</v>
      </c>
      <c r="U2426" t="s">
        <v>29</v>
      </c>
      <c r="V2426" t="s">
        <v>30</v>
      </c>
      <c r="W2426" t="s">
        <v>40</v>
      </c>
      <c r="X2426" t="s">
        <v>30</v>
      </c>
      <c r="Y2426" t="s">
        <v>29</v>
      </c>
      <c r="Z2426" t="s">
        <v>29</v>
      </c>
      <c r="AA2426" t="s">
        <v>30</v>
      </c>
      <c r="AB2426" t="s">
        <v>32</v>
      </c>
    </row>
    <row r="2427" spans="1:28" outlineLevel="1" x14ac:dyDescent="0.45">
      <c r="A2427">
        <v>2320819002</v>
      </c>
      <c r="B2427" s="1">
        <v>44331</v>
      </c>
      <c r="C2427" t="s">
        <v>785</v>
      </c>
      <c r="D2427" t="s">
        <v>786</v>
      </c>
      <c r="E2427" t="s">
        <v>52</v>
      </c>
      <c r="F2427" t="s">
        <v>5651</v>
      </c>
      <c r="G2427" t="s">
        <v>5788</v>
      </c>
      <c r="H2427" s="9">
        <v>102219</v>
      </c>
      <c r="J2427" t="s">
        <v>28</v>
      </c>
      <c r="K2427" t="s">
        <v>29</v>
      </c>
      <c r="L2427" t="s">
        <v>54</v>
      </c>
      <c r="M2427" t="s">
        <v>29</v>
      </c>
      <c r="N2427" t="s">
        <v>30</v>
      </c>
      <c r="O2427" t="s">
        <v>30</v>
      </c>
      <c r="P2427" t="s">
        <v>30</v>
      </c>
      <c r="Q2427" t="s">
        <v>30</v>
      </c>
      <c r="R2427" t="s">
        <v>30</v>
      </c>
      <c r="S2427" t="s">
        <v>30</v>
      </c>
      <c r="T2427" t="s">
        <v>30</v>
      </c>
      <c r="U2427" t="s">
        <v>30</v>
      </c>
      <c r="V2427" t="s">
        <v>30</v>
      </c>
      <c r="W2427" t="s">
        <v>31</v>
      </c>
      <c r="X2427" t="s">
        <v>29</v>
      </c>
      <c r="Y2427" t="s">
        <v>29</v>
      </c>
      <c r="Z2427" t="s">
        <v>29</v>
      </c>
      <c r="AA2427" t="s">
        <v>30</v>
      </c>
      <c r="AB2427" t="s">
        <v>32</v>
      </c>
    </row>
    <row r="2428" spans="1:28" outlineLevel="1" x14ac:dyDescent="0.45">
      <c r="A2428">
        <v>2723489004</v>
      </c>
      <c r="B2428" s="1">
        <v>44334</v>
      </c>
      <c r="C2428" t="s">
        <v>1437</v>
      </c>
      <c r="D2428" t="s">
        <v>1438</v>
      </c>
      <c r="E2428" t="s">
        <v>52</v>
      </c>
      <c r="F2428" t="s">
        <v>5651</v>
      </c>
      <c r="G2428" t="s">
        <v>5763</v>
      </c>
      <c r="H2428" s="9">
        <v>100455.43</v>
      </c>
      <c r="I2428" t="s">
        <v>128</v>
      </c>
      <c r="J2428" t="s">
        <v>28</v>
      </c>
      <c r="K2428" t="s">
        <v>29</v>
      </c>
      <c r="L2428" t="s">
        <v>54</v>
      </c>
      <c r="M2428" t="s">
        <v>30</v>
      </c>
      <c r="N2428" t="s">
        <v>30</v>
      </c>
      <c r="O2428" t="s">
        <v>30</v>
      </c>
      <c r="P2428" t="s">
        <v>30</v>
      </c>
      <c r="Q2428" t="s">
        <v>30</v>
      </c>
      <c r="R2428" t="s">
        <v>30</v>
      </c>
      <c r="S2428" t="s">
        <v>30</v>
      </c>
      <c r="T2428" t="s">
        <v>30</v>
      </c>
      <c r="U2428" t="s">
        <v>30</v>
      </c>
      <c r="V2428" t="s">
        <v>30</v>
      </c>
      <c r="W2428" t="s">
        <v>31</v>
      </c>
      <c r="X2428" t="s">
        <v>29</v>
      </c>
      <c r="Y2428" t="s">
        <v>30</v>
      </c>
      <c r="Z2428" t="s">
        <v>29</v>
      </c>
      <c r="AA2428" t="s">
        <v>29</v>
      </c>
      <c r="AB2428" t="s">
        <v>32</v>
      </c>
    </row>
    <row r="2429" spans="1:28" outlineLevel="1" x14ac:dyDescent="0.45">
      <c r="A2429">
        <v>1094839004</v>
      </c>
      <c r="B2429" s="1">
        <v>44329</v>
      </c>
      <c r="C2429" t="s">
        <v>384</v>
      </c>
      <c r="D2429" t="s">
        <v>385</v>
      </c>
      <c r="E2429" t="s">
        <v>52</v>
      </c>
      <c r="F2429" t="s">
        <v>5651</v>
      </c>
      <c r="G2429" t="s">
        <v>5708</v>
      </c>
      <c r="H2429" s="9">
        <v>98506.91</v>
      </c>
      <c r="J2429" t="s">
        <v>28</v>
      </c>
      <c r="K2429" t="s">
        <v>29</v>
      </c>
      <c r="L2429" t="s">
        <v>54</v>
      </c>
      <c r="M2429" t="s">
        <v>29</v>
      </c>
      <c r="N2429" t="s">
        <v>29</v>
      </c>
      <c r="O2429" t="s">
        <v>29</v>
      </c>
      <c r="P2429" t="s">
        <v>30</v>
      </c>
      <c r="Q2429" t="s">
        <v>30</v>
      </c>
      <c r="R2429" t="s">
        <v>30</v>
      </c>
      <c r="S2429" t="s">
        <v>30</v>
      </c>
      <c r="T2429" t="s">
        <v>30</v>
      </c>
      <c r="U2429" t="s">
        <v>30</v>
      </c>
      <c r="V2429" t="s">
        <v>30</v>
      </c>
      <c r="W2429" t="s">
        <v>31</v>
      </c>
      <c r="X2429" t="s">
        <v>30</v>
      </c>
      <c r="Y2429" t="s">
        <v>29</v>
      </c>
      <c r="Z2429" t="s">
        <v>29</v>
      </c>
      <c r="AA2429" t="s">
        <v>30</v>
      </c>
      <c r="AB2429" t="s">
        <v>32</v>
      </c>
    </row>
    <row r="2430" spans="1:28" outlineLevel="1" x14ac:dyDescent="0.45">
      <c r="A2430">
        <v>7879538902</v>
      </c>
      <c r="B2430" s="1">
        <v>44327</v>
      </c>
      <c r="C2430" t="s">
        <v>3893</v>
      </c>
      <c r="D2430" t="s">
        <v>3894</v>
      </c>
      <c r="E2430" t="s">
        <v>52</v>
      </c>
      <c r="F2430" t="s">
        <v>5651</v>
      </c>
      <c r="G2430" t="s">
        <v>5652</v>
      </c>
      <c r="H2430" s="9">
        <v>98083</v>
      </c>
      <c r="I2430" t="s">
        <v>36</v>
      </c>
      <c r="J2430" t="s">
        <v>28</v>
      </c>
      <c r="K2430" t="s">
        <v>30</v>
      </c>
      <c r="L2430" t="s">
        <v>54</v>
      </c>
      <c r="M2430" t="s">
        <v>29</v>
      </c>
      <c r="N2430" t="s">
        <v>29</v>
      </c>
      <c r="O2430" t="s">
        <v>30</v>
      </c>
      <c r="P2430" t="s">
        <v>29</v>
      </c>
      <c r="Q2430" t="s">
        <v>29</v>
      </c>
      <c r="R2430" t="s">
        <v>30</v>
      </c>
      <c r="S2430" t="s">
        <v>30</v>
      </c>
      <c r="T2430" t="s">
        <v>30</v>
      </c>
      <c r="U2430" t="s">
        <v>29</v>
      </c>
      <c r="V2430" t="s">
        <v>30</v>
      </c>
      <c r="W2430" t="s">
        <v>33</v>
      </c>
      <c r="X2430" t="s">
        <v>29</v>
      </c>
      <c r="Y2430" t="s">
        <v>30</v>
      </c>
      <c r="Z2430" t="s">
        <v>29</v>
      </c>
      <c r="AA2430" t="s">
        <v>30</v>
      </c>
      <c r="AB2430" t="s">
        <v>32</v>
      </c>
    </row>
    <row r="2431" spans="1:28" outlineLevel="1" x14ac:dyDescent="0.45">
      <c r="A2431">
        <v>7555338905</v>
      </c>
      <c r="B2431" s="1">
        <v>44323</v>
      </c>
      <c r="C2431" t="s">
        <v>3065</v>
      </c>
      <c r="D2431" t="s">
        <v>3066</v>
      </c>
      <c r="E2431" t="s">
        <v>52</v>
      </c>
      <c r="F2431" t="s">
        <v>5651</v>
      </c>
      <c r="G2431" t="s">
        <v>5763</v>
      </c>
      <c r="H2431" s="9">
        <v>96937.11</v>
      </c>
      <c r="J2431" t="s">
        <v>28</v>
      </c>
      <c r="K2431" t="s">
        <v>29</v>
      </c>
      <c r="L2431" t="s">
        <v>54</v>
      </c>
      <c r="M2431" t="s">
        <v>29</v>
      </c>
      <c r="N2431" t="s">
        <v>30</v>
      </c>
      <c r="O2431" t="s">
        <v>29</v>
      </c>
      <c r="P2431" t="s">
        <v>30</v>
      </c>
      <c r="Q2431" t="s">
        <v>29</v>
      </c>
      <c r="R2431" t="s">
        <v>30</v>
      </c>
      <c r="S2431" t="s">
        <v>30</v>
      </c>
      <c r="T2431" t="s">
        <v>30</v>
      </c>
      <c r="U2431" t="s">
        <v>30</v>
      </c>
      <c r="V2431" t="s">
        <v>30</v>
      </c>
      <c r="W2431" t="s">
        <v>31</v>
      </c>
      <c r="X2431" t="s">
        <v>29</v>
      </c>
      <c r="Y2431" t="s">
        <v>30</v>
      </c>
      <c r="Z2431" t="s">
        <v>29</v>
      </c>
      <c r="AA2431" t="s">
        <v>29</v>
      </c>
      <c r="AB2431" t="s">
        <v>32</v>
      </c>
    </row>
    <row r="2432" spans="1:28" outlineLevel="1" x14ac:dyDescent="0.45">
      <c r="A2432">
        <v>7535698900</v>
      </c>
      <c r="B2432" s="1">
        <v>44323</v>
      </c>
      <c r="C2432" t="s">
        <v>2837</v>
      </c>
      <c r="D2432" t="s">
        <v>2838</v>
      </c>
      <c r="E2432" t="s">
        <v>52</v>
      </c>
      <c r="F2432" t="s">
        <v>5651</v>
      </c>
      <c r="G2432" t="s">
        <v>5966</v>
      </c>
      <c r="H2432" s="9">
        <v>95440.22</v>
      </c>
      <c r="J2432" t="s">
        <v>28</v>
      </c>
      <c r="K2432" t="s">
        <v>29</v>
      </c>
      <c r="L2432" t="s">
        <v>54</v>
      </c>
      <c r="M2432" t="s">
        <v>29</v>
      </c>
      <c r="N2432" t="s">
        <v>30</v>
      </c>
      <c r="O2432" t="s">
        <v>29</v>
      </c>
      <c r="P2432" t="s">
        <v>30</v>
      </c>
      <c r="Q2432" t="s">
        <v>30</v>
      </c>
      <c r="R2432" t="s">
        <v>30</v>
      </c>
      <c r="S2432" t="s">
        <v>30</v>
      </c>
      <c r="T2432" t="s">
        <v>30</v>
      </c>
      <c r="U2432" t="s">
        <v>30</v>
      </c>
      <c r="V2432" t="s">
        <v>30</v>
      </c>
      <c r="W2432" t="s">
        <v>31</v>
      </c>
      <c r="X2432" t="s">
        <v>29</v>
      </c>
      <c r="Y2432" t="s">
        <v>29</v>
      </c>
      <c r="Z2432" t="s">
        <v>29</v>
      </c>
      <c r="AA2432" t="s">
        <v>30</v>
      </c>
      <c r="AB2432" t="s">
        <v>45</v>
      </c>
    </row>
    <row r="2433" spans="1:28" outlineLevel="1" x14ac:dyDescent="0.45">
      <c r="A2433">
        <v>2495349005</v>
      </c>
      <c r="B2433" s="1">
        <v>44332</v>
      </c>
      <c r="C2433" t="s">
        <v>1198</v>
      </c>
      <c r="D2433" t="s">
        <v>1199</v>
      </c>
      <c r="E2433" t="s">
        <v>52</v>
      </c>
      <c r="F2433" t="s">
        <v>5651</v>
      </c>
      <c r="G2433" t="s">
        <v>5652</v>
      </c>
      <c r="H2433" s="9">
        <v>94878.02</v>
      </c>
      <c r="J2433" t="s">
        <v>28</v>
      </c>
      <c r="K2433" t="s">
        <v>30</v>
      </c>
      <c r="L2433" t="s">
        <v>54</v>
      </c>
      <c r="M2433" t="s">
        <v>29</v>
      </c>
      <c r="N2433" t="s">
        <v>29</v>
      </c>
      <c r="O2433" t="s">
        <v>29</v>
      </c>
      <c r="P2433" t="s">
        <v>30</v>
      </c>
      <c r="Q2433" t="s">
        <v>30</v>
      </c>
      <c r="R2433" t="s">
        <v>30</v>
      </c>
      <c r="S2433" t="s">
        <v>30</v>
      </c>
      <c r="T2433" t="s">
        <v>30</v>
      </c>
      <c r="U2433" t="s">
        <v>30</v>
      </c>
      <c r="V2433" t="s">
        <v>30</v>
      </c>
      <c r="W2433" t="s">
        <v>33</v>
      </c>
      <c r="X2433" t="s">
        <v>29</v>
      </c>
      <c r="Y2433" t="s">
        <v>29</v>
      </c>
      <c r="Z2433" t="s">
        <v>29</v>
      </c>
      <c r="AA2433" t="s">
        <v>30</v>
      </c>
      <c r="AB2433" t="s">
        <v>43</v>
      </c>
    </row>
    <row r="2434" spans="1:28" outlineLevel="1" x14ac:dyDescent="0.45">
      <c r="A2434">
        <v>8910359003</v>
      </c>
      <c r="B2434" s="1">
        <v>44345</v>
      </c>
      <c r="C2434" t="s">
        <v>4806</v>
      </c>
      <c r="D2434" t="s">
        <v>4807</v>
      </c>
      <c r="E2434" t="s">
        <v>52</v>
      </c>
      <c r="F2434" t="s">
        <v>5651</v>
      </c>
      <c r="G2434" t="s">
        <v>5788</v>
      </c>
      <c r="H2434" s="9">
        <v>92829.35</v>
      </c>
      <c r="I2434" t="s">
        <v>916</v>
      </c>
      <c r="J2434" t="s">
        <v>28</v>
      </c>
      <c r="K2434" t="s">
        <v>29</v>
      </c>
      <c r="L2434" t="s">
        <v>54</v>
      </c>
      <c r="M2434" t="s">
        <v>29</v>
      </c>
      <c r="N2434" t="s">
        <v>29</v>
      </c>
      <c r="O2434" t="s">
        <v>29</v>
      </c>
      <c r="P2434" t="s">
        <v>30</v>
      </c>
      <c r="Q2434" t="s">
        <v>29</v>
      </c>
      <c r="R2434" t="s">
        <v>29</v>
      </c>
      <c r="S2434" t="s">
        <v>30</v>
      </c>
      <c r="T2434" t="s">
        <v>30</v>
      </c>
      <c r="U2434" t="s">
        <v>30</v>
      </c>
      <c r="V2434" t="s">
        <v>29</v>
      </c>
      <c r="W2434" t="s">
        <v>31</v>
      </c>
      <c r="X2434" t="s">
        <v>29</v>
      </c>
      <c r="Y2434" t="s">
        <v>29</v>
      </c>
      <c r="Z2434" t="s">
        <v>29</v>
      </c>
      <c r="AA2434" t="s">
        <v>29</v>
      </c>
      <c r="AB2434" t="s">
        <v>32</v>
      </c>
    </row>
    <row r="2435" spans="1:28" outlineLevel="1" x14ac:dyDescent="0.45">
      <c r="A2435">
        <v>9882909009</v>
      </c>
      <c r="B2435" s="1">
        <v>44351</v>
      </c>
      <c r="C2435" t="s">
        <v>5254</v>
      </c>
      <c r="D2435" t="s">
        <v>5255</v>
      </c>
      <c r="E2435" t="s">
        <v>52</v>
      </c>
      <c r="F2435" t="s">
        <v>5651</v>
      </c>
      <c r="G2435" t="s">
        <v>5708</v>
      </c>
      <c r="H2435" s="9">
        <v>80793</v>
      </c>
      <c r="J2435" t="s">
        <v>28</v>
      </c>
      <c r="K2435" t="s">
        <v>30</v>
      </c>
      <c r="L2435" t="s">
        <v>54</v>
      </c>
      <c r="M2435" t="s">
        <v>30</v>
      </c>
      <c r="N2435" t="s">
        <v>30</v>
      </c>
      <c r="O2435" t="s">
        <v>30</v>
      </c>
      <c r="P2435" t="s">
        <v>30</v>
      </c>
      <c r="Q2435" t="s">
        <v>30</v>
      </c>
      <c r="R2435" t="s">
        <v>30</v>
      </c>
      <c r="S2435" t="s">
        <v>30</v>
      </c>
      <c r="T2435" t="s">
        <v>30</v>
      </c>
      <c r="U2435" t="s">
        <v>30</v>
      </c>
      <c r="V2435" t="s">
        <v>30</v>
      </c>
      <c r="W2435" t="s">
        <v>40</v>
      </c>
      <c r="X2435" t="s">
        <v>30</v>
      </c>
      <c r="Y2435" t="s">
        <v>29</v>
      </c>
      <c r="Z2435" t="s">
        <v>29</v>
      </c>
      <c r="AA2435" t="s">
        <v>29</v>
      </c>
      <c r="AB2435" t="s">
        <v>32</v>
      </c>
    </row>
    <row r="2436" spans="1:28" outlineLevel="1" x14ac:dyDescent="0.45">
      <c r="A2436">
        <v>8837979004</v>
      </c>
      <c r="B2436" s="1">
        <v>44345</v>
      </c>
      <c r="C2436" t="s">
        <v>4425</v>
      </c>
      <c r="D2436" t="s">
        <v>4426</v>
      </c>
      <c r="E2436" t="s">
        <v>52</v>
      </c>
      <c r="F2436" t="s">
        <v>5651</v>
      </c>
      <c r="G2436" t="s">
        <v>5652</v>
      </c>
      <c r="H2436" s="9">
        <v>78348</v>
      </c>
      <c r="J2436" t="s">
        <v>28</v>
      </c>
      <c r="K2436" t="s">
        <v>30</v>
      </c>
      <c r="L2436" t="s">
        <v>54</v>
      </c>
      <c r="M2436" t="s">
        <v>30</v>
      </c>
      <c r="N2436" t="s">
        <v>30</v>
      </c>
      <c r="O2436" t="s">
        <v>30</v>
      </c>
      <c r="P2436" t="s">
        <v>30</v>
      </c>
      <c r="Q2436" t="s">
        <v>30</v>
      </c>
      <c r="R2436" t="s">
        <v>30</v>
      </c>
      <c r="S2436" t="s">
        <v>30</v>
      </c>
      <c r="T2436" t="s">
        <v>30</v>
      </c>
      <c r="U2436" t="s">
        <v>30</v>
      </c>
      <c r="V2436" t="s">
        <v>30</v>
      </c>
      <c r="W2436" t="s">
        <v>31</v>
      </c>
      <c r="X2436" t="s">
        <v>29</v>
      </c>
      <c r="Y2436" t="s">
        <v>29</v>
      </c>
      <c r="Z2436" t="s">
        <v>29</v>
      </c>
      <c r="AA2436" t="s">
        <v>29</v>
      </c>
      <c r="AB2436" t="s">
        <v>43</v>
      </c>
    </row>
    <row r="2437" spans="1:28" outlineLevel="1" x14ac:dyDescent="0.45">
      <c r="A2437">
        <v>3705669000</v>
      </c>
      <c r="B2437" s="1">
        <v>44335</v>
      </c>
      <c r="C2437" t="s">
        <v>1810</v>
      </c>
      <c r="D2437" t="s">
        <v>1811</v>
      </c>
      <c r="E2437" t="s">
        <v>52</v>
      </c>
      <c r="F2437" t="s">
        <v>5651</v>
      </c>
      <c r="G2437" t="s">
        <v>5652</v>
      </c>
      <c r="H2437" s="9">
        <v>74366.25</v>
      </c>
      <c r="J2437" t="s">
        <v>28</v>
      </c>
      <c r="K2437" t="s">
        <v>30</v>
      </c>
      <c r="L2437" t="s">
        <v>54</v>
      </c>
      <c r="M2437" t="s">
        <v>30</v>
      </c>
      <c r="N2437" t="s">
        <v>30</v>
      </c>
      <c r="O2437" t="s">
        <v>30</v>
      </c>
      <c r="P2437" t="s">
        <v>30</v>
      </c>
      <c r="Q2437" t="s">
        <v>30</v>
      </c>
      <c r="R2437" t="s">
        <v>30</v>
      </c>
      <c r="S2437" t="s">
        <v>30</v>
      </c>
      <c r="T2437" t="s">
        <v>30</v>
      </c>
      <c r="U2437" t="s">
        <v>30</v>
      </c>
      <c r="V2437" t="s">
        <v>30</v>
      </c>
      <c r="W2437" t="s">
        <v>40</v>
      </c>
      <c r="X2437" t="s">
        <v>29</v>
      </c>
      <c r="Y2437" t="s">
        <v>29</v>
      </c>
      <c r="Z2437" t="s">
        <v>29</v>
      </c>
      <c r="AA2437" t="s">
        <v>30</v>
      </c>
      <c r="AB2437" t="s">
        <v>43</v>
      </c>
    </row>
    <row r="2438" spans="1:28" outlineLevel="1" x14ac:dyDescent="0.45">
      <c r="A2438">
        <v>6613059001</v>
      </c>
      <c r="B2438" s="1">
        <v>44338</v>
      </c>
      <c r="C2438" t="s">
        <v>2449</v>
      </c>
      <c r="D2438" t="s">
        <v>2450</v>
      </c>
      <c r="E2438" t="s">
        <v>52</v>
      </c>
      <c r="F2438" t="s">
        <v>5651</v>
      </c>
      <c r="G2438" t="s">
        <v>5708</v>
      </c>
      <c r="H2438" s="9">
        <v>71316</v>
      </c>
      <c r="I2438" t="s">
        <v>804</v>
      </c>
      <c r="J2438" t="s">
        <v>28</v>
      </c>
      <c r="K2438" t="s">
        <v>29</v>
      </c>
      <c r="L2438" t="s">
        <v>54</v>
      </c>
      <c r="M2438" t="s">
        <v>29</v>
      </c>
      <c r="N2438" t="s">
        <v>30</v>
      </c>
      <c r="O2438" t="s">
        <v>29</v>
      </c>
      <c r="P2438" t="s">
        <v>30</v>
      </c>
      <c r="Q2438" t="s">
        <v>30</v>
      </c>
      <c r="R2438" t="s">
        <v>30</v>
      </c>
      <c r="S2438" t="s">
        <v>30</v>
      </c>
      <c r="T2438" t="s">
        <v>30</v>
      </c>
      <c r="U2438" t="s">
        <v>30</v>
      </c>
      <c r="V2438" t="s">
        <v>30</v>
      </c>
      <c r="W2438" t="s">
        <v>31</v>
      </c>
      <c r="X2438" t="s">
        <v>30</v>
      </c>
      <c r="Y2438" t="s">
        <v>29</v>
      </c>
      <c r="Z2438" t="s">
        <v>30</v>
      </c>
      <c r="AA2438" t="s">
        <v>29</v>
      </c>
      <c r="AB2438" t="s">
        <v>32</v>
      </c>
    </row>
    <row r="2439" spans="1:28" outlineLevel="1" x14ac:dyDescent="0.45">
      <c r="A2439">
        <v>7539229010</v>
      </c>
      <c r="B2439" s="1">
        <v>44341</v>
      </c>
      <c r="C2439" t="s">
        <v>2871</v>
      </c>
      <c r="D2439" t="s">
        <v>2872</v>
      </c>
      <c r="E2439" t="s">
        <v>52</v>
      </c>
      <c r="F2439" t="s">
        <v>5651</v>
      </c>
      <c r="G2439" t="s">
        <v>5763</v>
      </c>
      <c r="H2439" s="9">
        <v>69560.44</v>
      </c>
      <c r="J2439" t="s">
        <v>28</v>
      </c>
      <c r="K2439" t="s">
        <v>30</v>
      </c>
      <c r="L2439" t="s">
        <v>54</v>
      </c>
      <c r="M2439" t="s">
        <v>29</v>
      </c>
      <c r="N2439" t="s">
        <v>30</v>
      </c>
      <c r="O2439" t="s">
        <v>29</v>
      </c>
      <c r="P2439" t="s">
        <v>30</v>
      </c>
      <c r="Q2439" t="s">
        <v>30</v>
      </c>
      <c r="R2439" t="s">
        <v>30</v>
      </c>
      <c r="S2439" t="s">
        <v>29</v>
      </c>
      <c r="T2439" t="s">
        <v>30</v>
      </c>
      <c r="U2439" t="s">
        <v>30</v>
      </c>
      <c r="V2439" t="s">
        <v>30</v>
      </c>
      <c r="W2439" t="s">
        <v>31</v>
      </c>
      <c r="X2439" t="s">
        <v>29</v>
      </c>
      <c r="Y2439" t="s">
        <v>30</v>
      </c>
      <c r="Z2439" t="s">
        <v>29</v>
      </c>
      <c r="AA2439" t="s">
        <v>29</v>
      </c>
      <c r="AB2439" t="s">
        <v>45</v>
      </c>
    </row>
    <row r="2440" spans="1:28" outlineLevel="1" x14ac:dyDescent="0.45">
      <c r="A2440">
        <v>2772079006</v>
      </c>
      <c r="B2440" s="1">
        <v>44334</v>
      </c>
      <c r="C2440" t="s">
        <v>1659</v>
      </c>
      <c r="D2440" t="s">
        <v>1660</v>
      </c>
      <c r="E2440" t="s">
        <v>52</v>
      </c>
      <c r="F2440" t="s">
        <v>5651</v>
      </c>
      <c r="G2440" t="s">
        <v>5652</v>
      </c>
      <c r="H2440" s="9">
        <v>63547</v>
      </c>
      <c r="J2440" t="s">
        <v>28</v>
      </c>
      <c r="K2440" t="s">
        <v>30</v>
      </c>
      <c r="L2440" t="s">
        <v>54</v>
      </c>
      <c r="M2440" t="s">
        <v>29</v>
      </c>
      <c r="N2440" t="s">
        <v>30</v>
      </c>
      <c r="O2440" t="s">
        <v>29</v>
      </c>
      <c r="P2440" t="s">
        <v>30</v>
      </c>
      <c r="Q2440" t="s">
        <v>30</v>
      </c>
      <c r="R2440" t="s">
        <v>30</v>
      </c>
      <c r="S2440" t="s">
        <v>30</v>
      </c>
      <c r="T2440" t="s">
        <v>29</v>
      </c>
      <c r="U2440" t="s">
        <v>30</v>
      </c>
      <c r="V2440" t="s">
        <v>30</v>
      </c>
      <c r="W2440" t="s">
        <v>60</v>
      </c>
      <c r="X2440" t="s">
        <v>29</v>
      </c>
      <c r="Y2440" t="s">
        <v>30</v>
      </c>
      <c r="Z2440" t="s">
        <v>29</v>
      </c>
      <c r="AA2440" t="s">
        <v>29</v>
      </c>
      <c r="AB2440" t="s">
        <v>236</v>
      </c>
    </row>
    <row r="2441" spans="1:28" outlineLevel="1" x14ac:dyDescent="0.45">
      <c r="A2441">
        <v>7233049001</v>
      </c>
      <c r="B2441" s="1">
        <v>44339</v>
      </c>
      <c r="C2441" t="s">
        <v>2500</v>
      </c>
      <c r="D2441" t="s">
        <v>2501</v>
      </c>
      <c r="E2441" t="s">
        <v>52</v>
      </c>
      <c r="F2441" t="s">
        <v>5651</v>
      </c>
      <c r="G2441" t="s">
        <v>5763</v>
      </c>
      <c r="H2441" s="9">
        <v>56281.61</v>
      </c>
      <c r="J2441" t="s">
        <v>28</v>
      </c>
      <c r="K2441" t="s">
        <v>29</v>
      </c>
      <c r="L2441" t="s">
        <v>54</v>
      </c>
      <c r="M2441" t="s">
        <v>30</v>
      </c>
      <c r="N2441" t="s">
        <v>29</v>
      </c>
      <c r="O2441" t="s">
        <v>29</v>
      </c>
      <c r="P2441" t="s">
        <v>29</v>
      </c>
      <c r="Q2441" t="s">
        <v>29</v>
      </c>
      <c r="R2441" t="s">
        <v>30</v>
      </c>
      <c r="S2441" t="s">
        <v>30</v>
      </c>
      <c r="T2441" t="s">
        <v>30</v>
      </c>
      <c r="U2441" t="s">
        <v>29</v>
      </c>
      <c r="V2441" t="s">
        <v>30</v>
      </c>
      <c r="W2441" t="s">
        <v>270</v>
      </c>
      <c r="X2441" t="s">
        <v>29</v>
      </c>
      <c r="Y2441" t="s">
        <v>29</v>
      </c>
      <c r="Z2441" t="s">
        <v>29</v>
      </c>
      <c r="AA2441" t="s">
        <v>30</v>
      </c>
      <c r="AB2441" t="s">
        <v>32</v>
      </c>
    </row>
    <row r="2442" spans="1:28" outlineLevel="1" x14ac:dyDescent="0.45">
      <c r="A2442">
        <v>8856699009</v>
      </c>
      <c r="B2442" s="1">
        <v>44345</v>
      </c>
      <c r="C2442" t="s">
        <v>4535</v>
      </c>
      <c r="D2442" t="s">
        <v>4536</v>
      </c>
      <c r="E2442" t="s">
        <v>52</v>
      </c>
      <c r="F2442" t="s">
        <v>5651</v>
      </c>
      <c r="G2442" t="s">
        <v>5652</v>
      </c>
      <c r="H2442" s="9">
        <v>56228</v>
      </c>
      <c r="J2442" t="s">
        <v>28</v>
      </c>
      <c r="K2442" t="s">
        <v>30</v>
      </c>
      <c r="L2442" t="s">
        <v>54</v>
      </c>
      <c r="M2442" t="s">
        <v>29</v>
      </c>
      <c r="N2442" t="s">
        <v>30</v>
      </c>
      <c r="O2442" t="s">
        <v>29</v>
      </c>
      <c r="P2442" t="s">
        <v>29</v>
      </c>
      <c r="Q2442" t="s">
        <v>30</v>
      </c>
      <c r="R2442" t="s">
        <v>30</v>
      </c>
      <c r="S2442" t="s">
        <v>30</v>
      </c>
      <c r="T2442" t="s">
        <v>30</v>
      </c>
      <c r="U2442" t="s">
        <v>30</v>
      </c>
      <c r="V2442" t="s">
        <v>30</v>
      </c>
      <c r="W2442" t="s">
        <v>40</v>
      </c>
      <c r="X2442" t="s">
        <v>29</v>
      </c>
      <c r="Y2442" t="s">
        <v>29</v>
      </c>
      <c r="Z2442" t="s">
        <v>29</v>
      </c>
      <c r="AA2442" t="s">
        <v>29</v>
      </c>
      <c r="AB2442" t="s">
        <v>102</v>
      </c>
    </row>
    <row r="2443" spans="1:28" outlineLevel="1" x14ac:dyDescent="0.45">
      <c r="A2443">
        <v>2784939001</v>
      </c>
      <c r="B2443" s="1">
        <v>44334</v>
      </c>
      <c r="C2443" t="s">
        <v>1703</v>
      </c>
      <c r="D2443" t="s">
        <v>1704</v>
      </c>
      <c r="E2443" t="s">
        <v>52</v>
      </c>
      <c r="F2443" t="s">
        <v>5651</v>
      </c>
      <c r="G2443" t="s">
        <v>5652</v>
      </c>
      <c r="H2443" s="9">
        <v>55433.7</v>
      </c>
      <c r="J2443" t="s">
        <v>28</v>
      </c>
      <c r="K2443" t="s">
        <v>30</v>
      </c>
      <c r="L2443" t="s">
        <v>54</v>
      </c>
      <c r="M2443" t="s">
        <v>30</v>
      </c>
      <c r="N2443" t="s">
        <v>29</v>
      </c>
      <c r="O2443" t="s">
        <v>30</v>
      </c>
      <c r="P2443" t="s">
        <v>30</v>
      </c>
      <c r="Q2443" t="s">
        <v>29</v>
      </c>
      <c r="R2443" t="s">
        <v>30</v>
      </c>
      <c r="S2443" t="s">
        <v>30</v>
      </c>
      <c r="T2443" t="s">
        <v>30</v>
      </c>
      <c r="U2443" t="s">
        <v>30</v>
      </c>
      <c r="V2443" t="s">
        <v>29</v>
      </c>
      <c r="W2443" t="s">
        <v>31</v>
      </c>
      <c r="X2443" t="s">
        <v>29</v>
      </c>
      <c r="Y2443" t="s">
        <v>29</v>
      </c>
      <c r="Z2443" t="s">
        <v>29</v>
      </c>
      <c r="AA2443" t="s">
        <v>30</v>
      </c>
      <c r="AB2443" t="s">
        <v>38</v>
      </c>
    </row>
    <row r="2444" spans="1:28" outlineLevel="1" x14ac:dyDescent="0.45">
      <c r="A2444">
        <v>2498769008</v>
      </c>
      <c r="B2444" s="1">
        <v>44332</v>
      </c>
      <c r="C2444" t="s">
        <v>1212</v>
      </c>
      <c r="D2444" t="s">
        <v>1213</v>
      </c>
      <c r="E2444" t="s">
        <v>52</v>
      </c>
      <c r="F2444" t="s">
        <v>5651</v>
      </c>
      <c r="G2444" t="s">
        <v>5763</v>
      </c>
      <c r="H2444" s="9">
        <v>43044</v>
      </c>
      <c r="J2444" t="s">
        <v>28</v>
      </c>
      <c r="K2444" t="s">
        <v>29</v>
      </c>
      <c r="L2444" t="s">
        <v>54</v>
      </c>
      <c r="M2444" t="s">
        <v>29</v>
      </c>
      <c r="N2444" t="s">
        <v>29</v>
      </c>
      <c r="O2444" t="s">
        <v>29</v>
      </c>
      <c r="P2444" t="s">
        <v>29</v>
      </c>
      <c r="Q2444" t="s">
        <v>29</v>
      </c>
      <c r="R2444" t="s">
        <v>29</v>
      </c>
      <c r="S2444" t="s">
        <v>30</v>
      </c>
      <c r="T2444" t="s">
        <v>30</v>
      </c>
      <c r="U2444" t="s">
        <v>29</v>
      </c>
      <c r="V2444" t="s">
        <v>30</v>
      </c>
      <c r="W2444" t="s">
        <v>40</v>
      </c>
      <c r="X2444" t="s">
        <v>29</v>
      </c>
      <c r="Y2444" t="s">
        <v>29</v>
      </c>
      <c r="Z2444" t="s">
        <v>30</v>
      </c>
      <c r="AA2444" t="s">
        <v>29</v>
      </c>
      <c r="AB2444" t="s">
        <v>38</v>
      </c>
    </row>
    <row r="2445" spans="1:28" outlineLevel="1" x14ac:dyDescent="0.45">
      <c r="A2445">
        <v>7559968903</v>
      </c>
      <c r="B2445" s="1">
        <v>44323</v>
      </c>
      <c r="C2445" t="s">
        <v>3119</v>
      </c>
      <c r="D2445" t="s">
        <v>3120</v>
      </c>
      <c r="E2445" t="s">
        <v>52</v>
      </c>
      <c r="F2445" t="s">
        <v>5651</v>
      </c>
      <c r="G2445" t="s">
        <v>5763</v>
      </c>
      <c r="H2445" s="9">
        <v>40188</v>
      </c>
      <c r="I2445" t="s">
        <v>3121</v>
      </c>
      <c r="J2445" t="s">
        <v>28</v>
      </c>
      <c r="K2445" t="s">
        <v>29</v>
      </c>
      <c r="L2445" t="s">
        <v>54</v>
      </c>
      <c r="M2445" t="s">
        <v>29</v>
      </c>
      <c r="N2445" t="s">
        <v>29</v>
      </c>
      <c r="O2445" t="s">
        <v>29</v>
      </c>
      <c r="P2445" t="s">
        <v>29</v>
      </c>
      <c r="Q2445" t="s">
        <v>29</v>
      </c>
      <c r="R2445" t="s">
        <v>30</v>
      </c>
      <c r="S2445" t="s">
        <v>30</v>
      </c>
      <c r="T2445" t="s">
        <v>30</v>
      </c>
      <c r="U2445" t="s">
        <v>29</v>
      </c>
      <c r="V2445" t="s">
        <v>30</v>
      </c>
      <c r="W2445" t="s">
        <v>31</v>
      </c>
      <c r="X2445" t="s">
        <v>29</v>
      </c>
      <c r="Y2445" t="s">
        <v>30</v>
      </c>
      <c r="Z2445" t="s">
        <v>29</v>
      </c>
      <c r="AA2445" t="s">
        <v>29</v>
      </c>
      <c r="AB2445" t="s">
        <v>32</v>
      </c>
    </row>
    <row r="2446" spans="1:28" outlineLevel="1" x14ac:dyDescent="0.45">
      <c r="A2446">
        <v>7554028904</v>
      </c>
      <c r="B2446" s="1">
        <v>44323</v>
      </c>
      <c r="C2446" t="s">
        <v>3046</v>
      </c>
      <c r="D2446" t="s">
        <v>3047</v>
      </c>
      <c r="E2446" t="s">
        <v>52</v>
      </c>
      <c r="F2446" t="s">
        <v>5651</v>
      </c>
      <c r="G2446" t="s">
        <v>5788</v>
      </c>
      <c r="H2446" s="9">
        <v>38188</v>
      </c>
      <c r="J2446" t="s">
        <v>28</v>
      </c>
      <c r="K2446" t="s">
        <v>30</v>
      </c>
      <c r="L2446" t="s">
        <v>54</v>
      </c>
      <c r="M2446" t="s">
        <v>29</v>
      </c>
      <c r="N2446" t="s">
        <v>30</v>
      </c>
      <c r="O2446" t="s">
        <v>29</v>
      </c>
      <c r="P2446" t="s">
        <v>30</v>
      </c>
      <c r="Q2446" t="s">
        <v>29</v>
      </c>
      <c r="R2446" t="s">
        <v>30</v>
      </c>
      <c r="S2446" t="s">
        <v>30</v>
      </c>
      <c r="T2446" t="s">
        <v>30</v>
      </c>
      <c r="U2446" t="s">
        <v>30</v>
      </c>
      <c r="V2446" t="s">
        <v>30</v>
      </c>
      <c r="W2446" t="s">
        <v>31</v>
      </c>
      <c r="X2446" t="s">
        <v>29</v>
      </c>
      <c r="Y2446" t="s">
        <v>30</v>
      </c>
      <c r="Z2446" t="s">
        <v>29</v>
      </c>
      <c r="AA2446" t="s">
        <v>30</v>
      </c>
      <c r="AB2446" t="s">
        <v>56</v>
      </c>
    </row>
    <row r="2447" spans="1:28" outlineLevel="1" x14ac:dyDescent="0.45">
      <c r="A2447">
        <v>7605758901</v>
      </c>
      <c r="B2447" s="1">
        <v>44323</v>
      </c>
      <c r="C2447" t="s">
        <v>3424</v>
      </c>
      <c r="D2447" t="s">
        <v>3425</v>
      </c>
      <c r="E2447" t="s">
        <v>52</v>
      </c>
      <c r="F2447" t="s">
        <v>5651</v>
      </c>
      <c r="G2447" t="s">
        <v>5652</v>
      </c>
      <c r="H2447" s="9">
        <v>36048.5</v>
      </c>
      <c r="J2447" t="s">
        <v>28</v>
      </c>
      <c r="K2447" t="s">
        <v>30</v>
      </c>
      <c r="L2447" t="s">
        <v>54</v>
      </c>
      <c r="M2447" t="s">
        <v>30</v>
      </c>
      <c r="N2447" t="s">
        <v>29</v>
      </c>
      <c r="O2447" t="s">
        <v>29</v>
      </c>
      <c r="P2447" t="s">
        <v>29</v>
      </c>
      <c r="Q2447" t="s">
        <v>30</v>
      </c>
      <c r="R2447" t="s">
        <v>30</v>
      </c>
      <c r="S2447" t="s">
        <v>29</v>
      </c>
      <c r="T2447" t="s">
        <v>29</v>
      </c>
      <c r="U2447" t="s">
        <v>29</v>
      </c>
      <c r="V2447" t="s">
        <v>29</v>
      </c>
      <c r="W2447" t="s">
        <v>40</v>
      </c>
      <c r="X2447" t="s">
        <v>29</v>
      </c>
      <c r="Y2447" t="s">
        <v>29</v>
      </c>
      <c r="Z2447" t="s">
        <v>30</v>
      </c>
      <c r="AA2447" t="s">
        <v>30</v>
      </c>
      <c r="AB2447" t="s">
        <v>164</v>
      </c>
    </row>
    <row r="2448" spans="1:28" outlineLevel="1" x14ac:dyDescent="0.45">
      <c r="A2448">
        <v>8866899003</v>
      </c>
      <c r="B2448" s="1">
        <v>44345</v>
      </c>
      <c r="C2448" t="s">
        <v>4608</v>
      </c>
      <c r="D2448" t="s">
        <v>4609</v>
      </c>
      <c r="E2448" t="s">
        <v>52</v>
      </c>
      <c r="F2448" t="s">
        <v>5651</v>
      </c>
      <c r="G2448" t="s">
        <v>5807</v>
      </c>
      <c r="H2448" s="9">
        <v>32245</v>
      </c>
      <c r="J2448" t="s">
        <v>28</v>
      </c>
      <c r="K2448" t="s">
        <v>29</v>
      </c>
      <c r="L2448" t="s">
        <v>54</v>
      </c>
      <c r="M2448" t="s">
        <v>29</v>
      </c>
      <c r="N2448" t="s">
        <v>29</v>
      </c>
      <c r="O2448" t="s">
        <v>29</v>
      </c>
      <c r="P2448" t="s">
        <v>30</v>
      </c>
      <c r="Q2448" t="s">
        <v>30</v>
      </c>
      <c r="R2448" t="s">
        <v>30</v>
      </c>
      <c r="S2448" t="s">
        <v>30</v>
      </c>
      <c r="T2448" t="s">
        <v>30</v>
      </c>
      <c r="U2448" t="s">
        <v>29</v>
      </c>
      <c r="V2448" t="s">
        <v>30</v>
      </c>
      <c r="W2448" t="s">
        <v>33</v>
      </c>
      <c r="X2448" t="s">
        <v>29</v>
      </c>
      <c r="Y2448" t="s">
        <v>29</v>
      </c>
      <c r="Z2448" t="s">
        <v>29</v>
      </c>
      <c r="AA2448" t="s">
        <v>29</v>
      </c>
      <c r="AB2448" t="s">
        <v>39</v>
      </c>
    </row>
    <row r="2449" spans="1:28" outlineLevel="1" x14ac:dyDescent="0.45">
      <c r="A2449">
        <v>5235869005</v>
      </c>
      <c r="B2449" s="1">
        <v>44337</v>
      </c>
      <c r="C2449" t="s">
        <v>2257</v>
      </c>
      <c r="D2449" t="s">
        <v>2258</v>
      </c>
      <c r="E2449" t="s">
        <v>52</v>
      </c>
      <c r="F2449" t="s">
        <v>5651</v>
      </c>
      <c r="G2449" t="s">
        <v>5708</v>
      </c>
      <c r="H2449" s="9">
        <v>32099</v>
      </c>
      <c r="J2449" t="s">
        <v>28</v>
      </c>
      <c r="K2449" t="s">
        <v>30</v>
      </c>
      <c r="L2449" t="s">
        <v>54</v>
      </c>
      <c r="M2449" t="s">
        <v>29</v>
      </c>
      <c r="N2449" t="s">
        <v>29</v>
      </c>
      <c r="O2449" t="s">
        <v>29</v>
      </c>
      <c r="P2449" t="s">
        <v>30</v>
      </c>
      <c r="Q2449" t="s">
        <v>30</v>
      </c>
      <c r="R2449" t="s">
        <v>30</v>
      </c>
      <c r="S2449" t="s">
        <v>30</v>
      </c>
      <c r="T2449" t="s">
        <v>30</v>
      </c>
      <c r="U2449" t="s">
        <v>30</v>
      </c>
      <c r="V2449" t="s">
        <v>30</v>
      </c>
      <c r="W2449" t="s">
        <v>33</v>
      </c>
      <c r="X2449" t="s">
        <v>30</v>
      </c>
      <c r="Y2449" t="s">
        <v>29</v>
      </c>
      <c r="Z2449" t="s">
        <v>29</v>
      </c>
      <c r="AA2449" t="s">
        <v>30</v>
      </c>
      <c r="AB2449" t="s">
        <v>32</v>
      </c>
    </row>
    <row r="2450" spans="1:28" outlineLevel="1" x14ac:dyDescent="0.45">
      <c r="A2450">
        <v>8924999008</v>
      </c>
      <c r="B2450" s="1">
        <v>44345</v>
      </c>
      <c r="C2450" t="s">
        <v>4865</v>
      </c>
      <c r="D2450" t="s">
        <v>4866</v>
      </c>
      <c r="E2450" t="s">
        <v>52</v>
      </c>
      <c r="F2450" t="s">
        <v>5651</v>
      </c>
      <c r="G2450" t="s">
        <v>5763</v>
      </c>
      <c r="H2450" s="9">
        <v>28685.05</v>
      </c>
      <c r="J2450" t="s">
        <v>28</v>
      </c>
      <c r="K2450" t="s">
        <v>29</v>
      </c>
      <c r="L2450" t="s">
        <v>54</v>
      </c>
      <c r="M2450" t="s">
        <v>29</v>
      </c>
      <c r="N2450" t="s">
        <v>29</v>
      </c>
      <c r="O2450" t="s">
        <v>30</v>
      </c>
      <c r="P2450" t="s">
        <v>30</v>
      </c>
      <c r="Q2450" t="s">
        <v>30</v>
      </c>
      <c r="R2450" t="s">
        <v>30</v>
      </c>
      <c r="S2450" t="s">
        <v>30</v>
      </c>
      <c r="T2450" t="s">
        <v>30</v>
      </c>
      <c r="U2450" t="s">
        <v>30</v>
      </c>
      <c r="V2450" t="s">
        <v>30</v>
      </c>
      <c r="W2450" t="s">
        <v>33</v>
      </c>
      <c r="X2450" t="s">
        <v>29</v>
      </c>
      <c r="Y2450" t="s">
        <v>29</v>
      </c>
      <c r="Z2450" t="s">
        <v>29</v>
      </c>
      <c r="AA2450" t="s">
        <v>29</v>
      </c>
      <c r="AB2450" t="s">
        <v>32</v>
      </c>
    </row>
    <row r="2451" spans="1:28" outlineLevel="1" x14ac:dyDescent="0.45">
      <c r="A2451">
        <v>2228159002</v>
      </c>
      <c r="B2451" s="1">
        <v>44330</v>
      </c>
      <c r="C2451" t="s">
        <v>692</v>
      </c>
      <c r="D2451" t="s">
        <v>693</v>
      </c>
      <c r="E2451" t="s">
        <v>52</v>
      </c>
      <c r="F2451" t="s">
        <v>5651</v>
      </c>
      <c r="G2451" t="s">
        <v>5708</v>
      </c>
      <c r="H2451" s="9">
        <v>27316</v>
      </c>
      <c r="J2451" t="s">
        <v>28</v>
      </c>
      <c r="K2451" t="s">
        <v>30</v>
      </c>
      <c r="L2451" t="s">
        <v>54</v>
      </c>
      <c r="M2451" t="s">
        <v>29</v>
      </c>
      <c r="N2451" t="s">
        <v>30</v>
      </c>
      <c r="O2451" t="s">
        <v>30</v>
      </c>
      <c r="P2451" t="s">
        <v>30</v>
      </c>
      <c r="Q2451" t="s">
        <v>30</v>
      </c>
      <c r="R2451" t="s">
        <v>30</v>
      </c>
      <c r="S2451" t="s">
        <v>30</v>
      </c>
      <c r="T2451" t="s">
        <v>30</v>
      </c>
      <c r="U2451" t="s">
        <v>30</v>
      </c>
      <c r="V2451" t="s">
        <v>30</v>
      </c>
      <c r="W2451" t="s">
        <v>31</v>
      </c>
      <c r="X2451" t="s">
        <v>30</v>
      </c>
      <c r="Y2451" t="s">
        <v>29</v>
      </c>
      <c r="Z2451" t="s">
        <v>29</v>
      </c>
      <c r="AA2451" t="s">
        <v>30</v>
      </c>
      <c r="AB2451" t="s">
        <v>32</v>
      </c>
    </row>
    <row r="2452" spans="1:28" outlineLevel="1" x14ac:dyDescent="0.45">
      <c r="A2452">
        <v>2219209002</v>
      </c>
      <c r="B2452" s="1">
        <v>44330</v>
      </c>
      <c r="C2452" t="s">
        <v>648</v>
      </c>
      <c r="D2452" t="s">
        <v>649</v>
      </c>
      <c r="E2452" t="s">
        <v>52</v>
      </c>
      <c r="F2452" t="s">
        <v>5651</v>
      </c>
      <c r="G2452" t="s">
        <v>5763</v>
      </c>
      <c r="H2452" s="9">
        <v>27145</v>
      </c>
      <c r="J2452" t="s">
        <v>28</v>
      </c>
      <c r="K2452" t="s">
        <v>29</v>
      </c>
      <c r="L2452" t="s">
        <v>54</v>
      </c>
      <c r="M2452" t="s">
        <v>29</v>
      </c>
      <c r="N2452" t="s">
        <v>29</v>
      </c>
      <c r="O2452" t="s">
        <v>29</v>
      </c>
      <c r="P2452" t="s">
        <v>29</v>
      </c>
      <c r="Q2452" t="s">
        <v>29</v>
      </c>
      <c r="R2452" t="s">
        <v>29</v>
      </c>
      <c r="S2452" t="s">
        <v>30</v>
      </c>
      <c r="T2452" t="s">
        <v>30</v>
      </c>
      <c r="U2452" t="s">
        <v>29</v>
      </c>
      <c r="V2452" t="s">
        <v>30</v>
      </c>
      <c r="W2452" t="s">
        <v>31</v>
      </c>
      <c r="X2452" t="s">
        <v>29</v>
      </c>
      <c r="Y2452" t="s">
        <v>29</v>
      </c>
      <c r="Z2452" t="s">
        <v>29</v>
      </c>
      <c r="AA2452" t="s">
        <v>30</v>
      </c>
      <c r="AB2452" t="s">
        <v>32</v>
      </c>
    </row>
    <row r="2453" spans="1:28" outlineLevel="1" x14ac:dyDescent="0.45">
      <c r="A2453">
        <v>8840699004</v>
      </c>
      <c r="B2453" s="1">
        <v>44345</v>
      </c>
      <c r="C2453" t="s">
        <v>4439</v>
      </c>
      <c r="D2453" t="s">
        <v>4440</v>
      </c>
      <c r="E2453" t="s">
        <v>52</v>
      </c>
      <c r="F2453" t="s">
        <v>5651</v>
      </c>
      <c r="G2453" t="s">
        <v>5708</v>
      </c>
      <c r="H2453" s="9">
        <v>25258.05</v>
      </c>
      <c r="J2453" t="s">
        <v>28</v>
      </c>
      <c r="K2453" t="s">
        <v>30</v>
      </c>
      <c r="L2453" t="s">
        <v>54</v>
      </c>
      <c r="M2453" t="s">
        <v>29</v>
      </c>
      <c r="N2453" t="s">
        <v>30</v>
      </c>
      <c r="O2453" t="s">
        <v>29</v>
      </c>
      <c r="P2453" t="s">
        <v>29</v>
      </c>
      <c r="Q2453" t="s">
        <v>29</v>
      </c>
      <c r="R2453" t="s">
        <v>30</v>
      </c>
      <c r="S2453" t="s">
        <v>30</v>
      </c>
      <c r="T2453" t="s">
        <v>30</v>
      </c>
      <c r="U2453" t="s">
        <v>29</v>
      </c>
      <c r="V2453" t="s">
        <v>30</v>
      </c>
      <c r="W2453" t="s">
        <v>40</v>
      </c>
      <c r="X2453" t="s">
        <v>30</v>
      </c>
      <c r="Y2453" t="s">
        <v>29</v>
      </c>
      <c r="Z2453" t="s">
        <v>29</v>
      </c>
      <c r="AA2453" t="s">
        <v>29</v>
      </c>
      <c r="AB2453" t="s">
        <v>101</v>
      </c>
    </row>
    <row r="2454" spans="1:28" outlineLevel="1" x14ac:dyDescent="0.45">
      <c r="A2454">
        <v>2348829007</v>
      </c>
      <c r="B2454" s="1">
        <v>44331</v>
      </c>
      <c r="C2454" t="s">
        <v>919</v>
      </c>
      <c r="D2454" t="s">
        <v>920</v>
      </c>
      <c r="E2454" t="s">
        <v>52</v>
      </c>
      <c r="F2454" t="s">
        <v>5651</v>
      </c>
      <c r="G2454" t="s">
        <v>5807</v>
      </c>
      <c r="H2454" s="9">
        <v>21354.09</v>
      </c>
      <c r="J2454" t="s">
        <v>28</v>
      </c>
      <c r="K2454" t="s">
        <v>29</v>
      </c>
      <c r="L2454" t="s">
        <v>54</v>
      </c>
      <c r="M2454" t="s">
        <v>29</v>
      </c>
      <c r="N2454" t="s">
        <v>30</v>
      </c>
      <c r="O2454" t="s">
        <v>29</v>
      </c>
      <c r="P2454" t="s">
        <v>30</v>
      </c>
      <c r="Q2454" t="s">
        <v>30</v>
      </c>
      <c r="R2454" t="s">
        <v>30</v>
      </c>
      <c r="S2454" t="s">
        <v>30</v>
      </c>
      <c r="T2454" t="s">
        <v>30</v>
      </c>
      <c r="U2454" t="s">
        <v>30</v>
      </c>
      <c r="V2454" t="s">
        <v>30</v>
      </c>
      <c r="W2454" t="s">
        <v>31</v>
      </c>
      <c r="X2454" t="s">
        <v>29</v>
      </c>
      <c r="Y2454" t="s">
        <v>29</v>
      </c>
      <c r="Z2454" t="s">
        <v>29</v>
      </c>
      <c r="AA2454" t="s">
        <v>30</v>
      </c>
      <c r="AB2454" t="s">
        <v>59</v>
      </c>
    </row>
    <row r="2455" spans="1:28" outlineLevel="1" x14ac:dyDescent="0.45">
      <c r="A2455">
        <v>7611558907</v>
      </c>
      <c r="B2455" s="1">
        <v>44323</v>
      </c>
      <c r="C2455" t="s">
        <v>3470</v>
      </c>
      <c r="D2455" t="s">
        <v>3471</v>
      </c>
      <c r="E2455" t="s">
        <v>52</v>
      </c>
      <c r="F2455" t="s">
        <v>5651</v>
      </c>
      <c r="G2455" t="s">
        <v>5708</v>
      </c>
      <c r="H2455" s="9">
        <v>19611.330000000002</v>
      </c>
      <c r="J2455" t="s">
        <v>28</v>
      </c>
      <c r="K2455" t="s">
        <v>30</v>
      </c>
      <c r="L2455" t="s">
        <v>54</v>
      </c>
      <c r="M2455" t="s">
        <v>29</v>
      </c>
      <c r="N2455" t="s">
        <v>30</v>
      </c>
      <c r="O2455" t="s">
        <v>30</v>
      </c>
      <c r="P2455" t="s">
        <v>30</v>
      </c>
      <c r="Q2455" t="s">
        <v>30</v>
      </c>
      <c r="R2455" t="s">
        <v>30</v>
      </c>
      <c r="S2455" t="s">
        <v>30</v>
      </c>
      <c r="T2455" t="s">
        <v>30</v>
      </c>
      <c r="U2455" t="s">
        <v>30</v>
      </c>
      <c r="V2455" t="s">
        <v>30</v>
      </c>
      <c r="W2455" t="s">
        <v>60</v>
      </c>
      <c r="X2455" t="s">
        <v>30</v>
      </c>
      <c r="Y2455" t="s">
        <v>29</v>
      </c>
      <c r="Z2455" t="s">
        <v>29</v>
      </c>
      <c r="AA2455" t="s">
        <v>30</v>
      </c>
      <c r="AB2455" t="s">
        <v>39</v>
      </c>
    </row>
    <row r="2456" spans="1:28" outlineLevel="1" x14ac:dyDescent="0.45">
      <c r="A2456">
        <v>8864229008</v>
      </c>
      <c r="B2456" s="1">
        <v>44345</v>
      </c>
      <c r="C2456" t="s">
        <v>4585</v>
      </c>
      <c r="D2456" t="s">
        <v>4586</v>
      </c>
      <c r="E2456" t="s">
        <v>52</v>
      </c>
      <c r="F2456" t="s">
        <v>5651</v>
      </c>
      <c r="G2456" t="s">
        <v>5652</v>
      </c>
      <c r="H2456" s="9">
        <v>14336.03</v>
      </c>
      <c r="J2456" t="s">
        <v>28</v>
      </c>
      <c r="K2456" t="s">
        <v>30</v>
      </c>
      <c r="L2456" t="s">
        <v>54</v>
      </c>
      <c r="M2456" t="s">
        <v>29</v>
      </c>
      <c r="N2456" t="s">
        <v>30</v>
      </c>
      <c r="O2456" t="s">
        <v>29</v>
      </c>
      <c r="P2456" t="s">
        <v>30</v>
      </c>
      <c r="Q2456" t="s">
        <v>30</v>
      </c>
      <c r="R2456" t="s">
        <v>30</v>
      </c>
      <c r="S2456" t="s">
        <v>30</v>
      </c>
      <c r="T2456" t="s">
        <v>30</v>
      </c>
      <c r="U2456" t="s">
        <v>30</v>
      </c>
      <c r="V2456" t="s">
        <v>30</v>
      </c>
      <c r="W2456" t="s">
        <v>31</v>
      </c>
      <c r="X2456" t="s">
        <v>29</v>
      </c>
      <c r="Y2456" t="s">
        <v>29</v>
      </c>
      <c r="Z2456" t="s">
        <v>29</v>
      </c>
      <c r="AA2456" t="s">
        <v>29</v>
      </c>
      <c r="AB2456" t="s">
        <v>73</v>
      </c>
    </row>
    <row r="2457" spans="1:28" outlineLevel="1" x14ac:dyDescent="0.45">
      <c r="A2457">
        <v>7901618910</v>
      </c>
      <c r="B2457" s="1">
        <v>44327</v>
      </c>
      <c r="C2457" t="s">
        <v>4009</v>
      </c>
      <c r="D2457" t="s">
        <v>4010</v>
      </c>
      <c r="E2457" t="s">
        <v>52</v>
      </c>
      <c r="F2457" t="s">
        <v>5651</v>
      </c>
      <c r="G2457" t="s">
        <v>5788</v>
      </c>
      <c r="H2457" s="9">
        <v>7341</v>
      </c>
      <c r="I2457" t="s">
        <v>36</v>
      </c>
      <c r="J2457" t="s">
        <v>28</v>
      </c>
      <c r="K2457" t="s">
        <v>29</v>
      </c>
      <c r="L2457" t="s">
        <v>54</v>
      </c>
      <c r="M2457" t="s">
        <v>29</v>
      </c>
      <c r="N2457" t="s">
        <v>29</v>
      </c>
      <c r="O2457" t="s">
        <v>30</v>
      </c>
      <c r="P2457" t="s">
        <v>29</v>
      </c>
      <c r="Q2457" t="s">
        <v>30</v>
      </c>
      <c r="R2457" t="s">
        <v>30</v>
      </c>
      <c r="S2457" t="s">
        <v>30</v>
      </c>
      <c r="T2457" t="s">
        <v>30</v>
      </c>
      <c r="U2457" t="s">
        <v>29</v>
      </c>
      <c r="V2457" t="s">
        <v>30</v>
      </c>
      <c r="W2457" t="s">
        <v>40</v>
      </c>
      <c r="X2457" t="s">
        <v>29</v>
      </c>
      <c r="Y2457" t="s">
        <v>30</v>
      </c>
      <c r="Z2457" t="s">
        <v>29</v>
      </c>
      <c r="AA2457" t="s">
        <v>30</v>
      </c>
      <c r="AB2457" t="s">
        <v>32</v>
      </c>
    </row>
    <row r="2458" spans="1:28" outlineLevel="1" x14ac:dyDescent="0.45">
      <c r="A2458">
        <v>2718999010</v>
      </c>
      <c r="B2458" s="1">
        <v>44334</v>
      </c>
      <c r="C2458" t="s">
        <v>1412</v>
      </c>
      <c r="D2458" t="s">
        <v>1413</v>
      </c>
      <c r="E2458" t="s">
        <v>946</v>
      </c>
      <c r="F2458" t="s">
        <v>5651</v>
      </c>
      <c r="G2458" t="s">
        <v>5812</v>
      </c>
      <c r="H2458" s="9">
        <v>273388</v>
      </c>
      <c r="J2458" t="s">
        <v>42</v>
      </c>
      <c r="K2458" t="s">
        <v>30</v>
      </c>
      <c r="L2458" t="s">
        <v>119</v>
      </c>
      <c r="M2458" t="s">
        <v>29</v>
      </c>
      <c r="N2458" t="s">
        <v>29</v>
      </c>
      <c r="O2458" t="s">
        <v>29</v>
      </c>
      <c r="P2458" t="s">
        <v>30</v>
      </c>
      <c r="Q2458" t="s">
        <v>29</v>
      </c>
      <c r="R2458" t="s">
        <v>30</v>
      </c>
      <c r="S2458" t="s">
        <v>30</v>
      </c>
      <c r="T2458" t="s">
        <v>30</v>
      </c>
      <c r="U2458" t="s">
        <v>30</v>
      </c>
      <c r="V2458" t="s">
        <v>30</v>
      </c>
      <c r="W2458" t="s">
        <v>31</v>
      </c>
      <c r="X2458" t="s">
        <v>30</v>
      </c>
      <c r="Y2458" t="s">
        <v>29</v>
      </c>
      <c r="Z2458" t="s">
        <v>29</v>
      </c>
      <c r="AA2458" t="s">
        <v>30</v>
      </c>
      <c r="AB2458" t="s">
        <v>32</v>
      </c>
    </row>
    <row r="2459" spans="1:28" outlineLevel="1" x14ac:dyDescent="0.45">
      <c r="A2459">
        <v>7593438901</v>
      </c>
      <c r="B2459" s="1">
        <v>44323</v>
      </c>
      <c r="C2459" t="s">
        <v>3358</v>
      </c>
      <c r="D2459" t="s">
        <v>3359</v>
      </c>
      <c r="E2459" t="s">
        <v>946</v>
      </c>
      <c r="F2459" t="s">
        <v>5651</v>
      </c>
      <c r="G2459" t="s">
        <v>5988</v>
      </c>
      <c r="H2459" s="9">
        <v>166177.66</v>
      </c>
      <c r="J2459" t="s">
        <v>42</v>
      </c>
      <c r="K2459" t="s">
        <v>30</v>
      </c>
      <c r="L2459" t="s">
        <v>119</v>
      </c>
      <c r="M2459" t="s">
        <v>30</v>
      </c>
      <c r="N2459" t="s">
        <v>30</v>
      </c>
      <c r="O2459" t="s">
        <v>30</v>
      </c>
      <c r="P2459" t="s">
        <v>30</v>
      </c>
      <c r="Q2459" t="s">
        <v>30</v>
      </c>
      <c r="R2459" t="s">
        <v>30</v>
      </c>
      <c r="S2459" t="s">
        <v>30</v>
      </c>
      <c r="T2459" t="s">
        <v>30</v>
      </c>
      <c r="U2459" t="s">
        <v>30</v>
      </c>
      <c r="V2459" t="s">
        <v>30</v>
      </c>
      <c r="W2459" t="s">
        <v>40</v>
      </c>
      <c r="X2459" t="s">
        <v>29</v>
      </c>
      <c r="Y2459" t="s">
        <v>30</v>
      </c>
      <c r="Z2459" t="s">
        <v>29</v>
      </c>
      <c r="AA2459" t="s">
        <v>30</v>
      </c>
      <c r="AB2459" t="s">
        <v>32</v>
      </c>
    </row>
    <row r="2460" spans="1:28" outlineLevel="1" x14ac:dyDescent="0.45">
      <c r="A2460">
        <v>2354309000</v>
      </c>
      <c r="B2460" s="1">
        <v>44331</v>
      </c>
      <c r="C2460" t="s">
        <v>944</v>
      </c>
      <c r="D2460" t="s">
        <v>945</v>
      </c>
      <c r="E2460" t="s">
        <v>946</v>
      </c>
      <c r="F2460" t="s">
        <v>5651</v>
      </c>
      <c r="G2460" t="s">
        <v>5812</v>
      </c>
      <c r="H2460" s="9">
        <v>157792.64000000001</v>
      </c>
      <c r="J2460" t="s">
        <v>42</v>
      </c>
      <c r="K2460" t="s">
        <v>30</v>
      </c>
      <c r="L2460" t="s">
        <v>119</v>
      </c>
      <c r="M2460" t="s">
        <v>29</v>
      </c>
      <c r="N2460" t="s">
        <v>29</v>
      </c>
      <c r="O2460" t="s">
        <v>29</v>
      </c>
      <c r="P2460" t="s">
        <v>30</v>
      </c>
      <c r="Q2460" t="s">
        <v>30</v>
      </c>
      <c r="R2460" t="s">
        <v>30</v>
      </c>
      <c r="S2460" t="s">
        <v>30</v>
      </c>
      <c r="T2460" t="s">
        <v>30</v>
      </c>
      <c r="U2460" t="s">
        <v>30</v>
      </c>
      <c r="V2460" t="s">
        <v>30</v>
      </c>
      <c r="W2460" t="s">
        <v>40</v>
      </c>
      <c r="X2460" t="s">
        <v>30</v>
      </c>
      <c r="Y2460" t="s">
        <v>30</v>
      </c>
      <c r="Z2460" t="s">
        <v>29</v>
      </c>
      <c r="AA2460" t="s">
        <v>30</v>
      </c>
      <c r="AB2460" t="s">
        <v>32</v>
      </c>
    </row>
    <row r="2461" spans="1:28" outlineLevel="1" x14ac:dyDescent="0.45">
      <c r="A2461">
        <v>7569018904</v>
      </c>
      <c r="B2461" s="1">
        <v>44323</v>
      </c>
      <c r="C2461" t="s">
        <v>3223</v>
      </c>
      <c r="D2461" t="s">
        <v>3224</v>
      </c>
      <c r="E2461" t="s">
        <v>946</v>
      </c>
      <c r="F2461" t="s">
        <v>5651</v>
      </c>
      <c r="G2461" t="s">
        <v>5812</v>
      </c>
      <c r="H2461" s="9">
        <v>125627.22</v>
      </c>
      <c r="J2461" t="s">
        <v>42</v>
      </c>
      <c r="K2461" t="s">
        <v>30</v>
      </c>
      <c r="L2461" t="s">
        <v>119</v>
      </c>
      <c r="M2461" t="s">
        <v>30</v>
      </c>
      <c r="N2461" t="s">
        <v>30</v>
      </c>
      <c r="O2461" t="s">
        <v>30</v>
      </c>
      <c r="P2461" t="s">
        <v>30</v>
      </c>
      <c r="Q2461" t="s">
        <v>30</v>
      </c>
      <c r="R2461" t="s">
        <v>30</v>
      </c>
      <c r="S2461" t="s">
        <v>30</v>
      </c>
      <c r="T2461" t="s">
        <v>30</v>
      </c>
      <c r="U2461" t="s">
        <v>30</v>
      </c>
      <c r="V2461" t="s">
        <v>30</v>
      </c>
      <c r="W2461" t="s">
        <v>33</v>
      </c>
      <c r="X2461" t="s">
        <v>30</v>
      </c>
      <c r="Y2461" t="s">
        <v>29</v>
      </c>
      <c r="Z2461" t="s">
        <v>29</v>
      </c>
      <c r="AA2461" t="s">
        <v>30</v>
      </c>
      <c r="AB2461" t="s">
        <v>32</v>
      </c>
    </row>
    <row r="2462" spans="1:28" outlineLevel="1" x14ac:dyDescent="0.45">
      <c r="A2462">
        <v>7872218908</v>
      </c>
      <c r="B2462" s="1">
        <v>44327</v>
      </c>
      <c r="C2462" t="s">
        <v>3862</v>
      </c>
      <c r="D2462" t="s">
        <v>1868</v>
      </c>
      <c r="E2462" t="s">
        <v>946</v>
      </c>
      <c r="F2462" t="s">
        <v>5651</v>
      </c>
      <c r="G2462" t="s">
        <v>5812</v>
      </c>
      <c r="H2462" s="9">
        <v>112493</v>
      </c>
      <c r="J2462" t="s">
        <v>42</v>
      </c>
      <c r="K2462" t="s">
        <v>30</v>
      </c>
      <c r="L2462" t="s">
        <v>119</v>
      </c>
      <c r="M2462" t="s">
        <v>29</v>
      </c>
      <c r="N2462" t="s">
        <v>29</v>
      </c>
      <c r="O2462" t="s">
        <v>29</v>
      </c>
      <c r="P2462" t="s">
        <v>30</v>
      </c>
      <c r="Q2462" t="s">
        <v>30</v>
      </c>
      <c r="R2462" t="s">
        <v>30</v>
      </c>
      <c r="S2462" t="s">
        <v>30</v>
      </c>
      <c r="T2462" t="s">
        <v>30</v>
      </c>
      <c r="U2462" t="s">
        <v>30</v>
      </c>
      <c r="V2462" t="s">
        <v>30</v>
      </c>
      <c r="W2462" t="s">
        <v>40</v>
      </c>
      <c r="X2462" t="s">
        <v>30</v>
      </c>
      <c r="Y2462" t="s">
        <v>30</v>
      </c>
      <c r="Z2462" t="s">
        <v>29</v>
      </c>
      <c r="AA2462" t="s">
        <v>29</v>
      </c>
      <c r="AB2462" t="s">
        <v>32</v>
      </c>
    </row>
    <row r="2463" spans="1:28" outlineLevel="1" x14ac:dyDescent="0.45">
      <c r="A2463">
        <v>3715629003</v>
      </c>
      <c r="B2463" s="1">
        <v>44335</v>
      </c>
      <c r="C2463" t="s">
        <v>1867</v>
      </c>
      <c r="D2463" t="s">
        <v>1868</v>
      </c>
      <c r="E2463" t="s">
        <v>946</v>
      </c>
      <c r="F2463" t="s">
        <v>5651</v>
      </c>
      <c r="G2463" t="s">
        <v>5812</v>
      </c>
      <c r="H2463" s="9">
        <v>90259</v>
      </c>
      <c r="J2463" t="s">
        <v>42</v>
      </c>
      <c r="K2463" t="s">
        <v>30</v>
      </c>
      <c r="L2463" t="s">
        <v>119</v>
      </c>
      <c r="M2463" t="s">
        <v>29</v>
      </c>
      <c r="N2463" t="s">
        <v>29</v>
      </c>
      <c r="O2463" t="s">
        <v>29</v>
      </c>
      <c r="P2463" t="s">
        <v>30</v>
      </c>
      <c r="Q2463" t="s">
        <v>30</v>
      </c>
      <c r="R2463" t="s">
        <v>30</v>
      </c>
      <c r="S2463" t="s">
        <v>30</v>
      </c>
      <c r="T2463" t="s">
        <v>30</v>
      </c>
      <c r="U2463" t="s">
        <v>30</v>
      </c>
      <c r="V2463" t="s">
        <v>29</v>
      </c>
      <c r="W2463" t="s">
        <v>270</v>
      </c>
      <c r="X2463" t="s">
        <v>30</v>
      </c>
      <c r="Y2463" t="s">
        <v>30</v>
      </c>
      <c r="Z2463" t="s">
        <v>29</v>
      </c>
      <c r="AA2463" t="s">
        <v>29</v>
      </c>
      <c r="AB2463" t="s">
        <v>45</v>
      </c>
    </row>
    <row r="2464" spans="1:28" outlineLevel="1" x14ac:dyDescent="0.45">
      <c r="A2464">
        <v>7513459000</v>
      </c>
      <c r="B2464" s="1">
        <v>44341</v>
      </c>
      <c r="C2464" t="s">
        <v>2582</v>
      </c>
      <c r="D2464" t="s">
        <v>2583</v>
      </c>
      <c r="E2464" t="s">
        <v>946</v>
      </c>
      <c r="F2464" t="s">
        <v>5651</v>
      </c>
      <c r="G2464" t="s">
        <v>5812</v>
      </c>
      <c r="H2464" s="9">
        <v>68836</v>
      </c>
      <c r="J2464" t="s">
        <v>42</v>
      </c>
      <c r="K2464" t="s">
        <v>30</v>
      </c>
      <c r="L2464" t="s">
        <v>119</v>
      </c>
      <c r="M2464" t="s">
        <v>29</v>
      </c>
      <c r="N2464" t="s">
        <v>29</v>
      </c>
      <c r="O2464" t="s">
        <v>30</v>
      </c>
      <c r="P2464" t="s">
        <v>30</v>
      </c>
      <c r="Q2464" t="s">
        <v>30</v>
      </c>
      <c r="R2464" t="s">
        <v>30</v>
      </c>
      <c r="S2464" t="s">
        <v>30</v>
      </c>
      <c r="T2464" t="s">
        <v>30</v>
      </c>
      <c r="U2464" t="s">
        <v>29</v>
      </c>
      <c r="V2464" t="s">
        <v>30</v>
      </c>
      <c r="W2464" t="s">
        <v>40</v>
      </c>
      <c r="X2464" t="s">
        <v>30</v>
      </c>
      <c r="Y2464" t="s">
        <v>30</v>
      </c>
      <c r="Z2464" t="s">
        <v>29</v>
      </c>
      <c r="AA2464" t="s">
        <v>29</v>
      </c>
      <c r="AB2464" t="s">
        <v>32</v>
      </c>
    </row>
    <row r="2465" spans="1:28" outlineLevel="1" x14ac:dyDescent="0.45">
      <c r="A2465">
        <v>8025159010</v>
      </c>
      <c r="B2465" s="1">
        <v>44342</v>
      </c>
      <c r="C2465" t="s">
        <v>4126</v>
      </c>
      <c r="D2465" t="s">
        <v>4127</v>
      </c>
      <c r="E2465" t="s">
        <v>946</v>
      </c>
      <c r="F2465" t="s">
        <v>5651</v>
      </c>
      <c r="G2465" t="s">
        <v>5988</v>
      </c>
      <c r="H2465" s="9">
        <v>67769.38</v>
      </c>
      <c r="J2465" t="s">
        <v>42</v>
      </c>
      <c r="K2465" t="s">
        <v>30</v>
      </c>
      <c r="L2465" t="s">
        <v>119</v>
      </c>
      <c r="M2465" t="s">
        <v>30</v>
      </c>
      <c r="N2465" t="s">
        <v>30</v>
      </c>
      <c r="O2465" t="s">
        <v>30</v>
      </c>
      <c r="P2465" t="s">
        <v>30</v>
      </c>
      <c r="Q2465" t="s">
        <v>30</v>
      </c>
      <c r="R2465" t="s">
        <v>30</v>
      </c>
      <c r="S2465" t="s">
        <v>30</v>
      </c>
      <c r="T2465" t="s">
        <v>30</v>
      </c>
      <c r="U2465" t="s">
        <v>30</v>
      </c>
      <c r="V2465" t="s">
        <v>30</v>
      </c>
      <c r="W2465" t="s">
        <v>60</v>
      </c>
      <c r="X2465" t="s">
        <v>29</v>
      </c>
      <c r="Y2465" t="s">
        <v>30</v>
      </c>
      <c r="Z2465" t="s">
        <v>29</v>
      </c>
      <c r="AA2465" t="s">
        <v>29</v>
      </c>
      <c r="AB2465" t="s">
        <v>32</v>
      </c>
    </row>
    <row r="2466" spans="1:28" outlineLevel="1" x14ac:dyDescent="0.45">
      <c r="A2466">
        <v>8846049009</v>
      </c>
      <c r="B2466" s="1">
        <v>44345</v>
      </c>
      <c r="C2466" t="s">
        <v>4479</v>
      </c>
      <c r="D2466" t="s">
        <v>4480</v>
      </c>
      <c r="E2466" t="s">
        <v>946</v>
      </c>
      <c r="F2466" t="s">
        <v>5651</v>
      </c>
      <c r="G2466" t="s">
        <v>5988</v>
      </c>
      <c r="H2466" s="9">
        <v>65419.12</v>
      </c>
      <c r="I2466" t="s">
        <v>35</v>
      </c>
      <c r="J2466" t="s">
        <v>42</v>
      </c>
      <c r="K2466" t="s">
        <v>30</v>
      </c>
      <c r="L2466" t="s">
        <v>119</v>
      </c>
      <c r="M2466" t="s">
        <v>30</v>
      </c>
      <c r="N2466" t="s">
        <v>30</v>
      </c>
      <c r="O2466" t="s">
        <v>30</v>
      </c>
      <c r="P2466" t="s">
        <v>30</v>
      </c>
      <c r="Q2466" t="s">
        <v>30</v>
      </c>
      <c r="R2466" t="s">
        <v>30</v>
      </c>
      <c r="S2466" t="s">
        <v>30</v>
      </c>
      <c r="T2466" t="s">
        <v>30</v>
      </c>
      <c r="U2466" t="s">
        <v>30</v>
      </c>
      <c r="V2466" t="s">
        <v>30</v>
      </c>
      <c r="W2466" t="s">
        <v>31</v>
      </c>
      <c r="X2466" t="s">
        <v>29</v>
      </c>
      <c r="Y2466" t="s">
        <v>29</v>
      </c>
      <c r="Z2466" t="s">
        <v>29</v>
      </c>
      <c r="AA2466" t="s">
        <v>29</v>
      </c>
      <c r="AB2466" t="s">
        <v>32</v>
      </c>
    </row>
    <row r="2467" spans="1:28" outlineLevel="1" x14ac:dyDescent="0.45">
      <c r="A2467">
        <v>7543958906</v>
      </c>
      <c r="B2467" s="1">
        <v>44323</v>
      </c>
      <c r="C2467" t="s">
        <v>2923</v>
      </c>
      <c r="D2467" t="s">
        <v>2924</v>
      </c>
      <c r="E2467" t="s">
        <v>946</v>
      </c>
      <c r="F2467" t="s">
        <v>5651</v>
      </c>
      <c r="G2467" t="s">
        <v>5812</v>
      </c>
      <c r="H2467" s="9">
        <v>38732.42</v>
      </c>
      <c r="J2467" t="s">
        <v>42</v>
      </c>
      <c r="K2467" t="s">
        <v>30</v>
      </c>
      <c r="L2467" t="s">
        <v>119</v>
      </c>
      <c r="M2467" t="s">
        <v>29</v>
      </c>
      <c r="N2467" t="s">
        <v>29</v>
      </c>
      <c r="O2467" t="s">
        <v>30</v>
      </c>
      <c r="P2467" t="s">
        <v>29</v>
      </c>
      <c r="Q2467" t="s">
        <v>30</v>
      </c>
      <c r="R2467" t="s">
        <v>30</v>
      </c>
      <c r="S2467" t="s">
        <v>30</v>
      </c>
      <c r="T2467" t="s">
        <v>30</v>
      </c>
      <c r="U2467" t="s">
        <v>30</v>
      </c>
      <c r="V2467" t="s">
        <v>30</v>
      </c>
      <c r="W2467" t="s">
        <v>31</v>
      </c>
      <c r="X2467" t="s">
        <v>30</v>
      </c>
      <c r="Y2467" t="s">
        <v>30</v>
      </c>
      <c r="Z2467" t="s">
        <v>29</v>
      </c>
      <c r="AA2467" t="s">
        <v>29</v>
      </c>
      <c r="AB2467" t="s">
        <v>32</v>
      </c>
    </row>
    <row r="2468" spans="1:28" outlineLevel="1" x14ac:dyDescent="0.45">
      <c r="A2468">
        <v>7906018906</v>
      </c>
      <c r="B2468" s="1">
        <v>44327</v>
      </c>
      <c r="C2468" t="s">
        <v>4036</v>
      </c>
      <c r="D2468" t="s">
        <v>4037</v>
      </c>
      <c r="E2468" t="s">
        <v>497</v>
      </c>
      <c r="F2468" t="s">
        <v>5651</v>
      </c>
      <c r="G2468" t="s">
        <v>5846</v>
      </c>
      <c r="H2468" s="9">
        <v>20701</v>
      </c>
      <c r="J2468" t="s">
        <v>42</v>
      </c>
      <c r="K2468" t="s">
        <v>30</v>
      </c>
      <c r="L2468" t="s">
        <v>119</v>
      </c>
      <c r="M2468" t="s">
        <v>29</v>
      </c>
      <c r="N2468" t="s">
        <v>29</v>
      </c>
      <c r="O2468" t="s">
        <v>29</v>
      </c>
      <c r="P2468" t="s">
        <v>29</v>
      </c>
      <c r="Q2468" t="s">
        <v>30</v>
      </c>
      <c r="R2468" t="s">
        <v>30</v>
      </c>
      <c r="S2468" t="s">
        <v>30</v>
      </c>
      <c r="T2468" t="s">
        <v>29</v>
      </c>
      <c r="U2468" t="s">
        <v>29</v>
      </c>
      <c r="V2468" t="s">
        <v>30</v>
      </c>
      <c r="W2468" t="s">
        <v>60</v>
      </c>
      <c r="X2468" t="s">
        <v>29</v>
      </c>
      <c r="Y2468" t="s">
        <v>29</v>
      </c>
      <c r="Z2468" t="s">
        <v>30</v>
      </c>
      <c r="AA2468" t="s">
        <v>29</v>
      </c>
      <c r="AB2468" t="s">
        <v>32</v>
      </c>
    </row>
    <row r="2469" spans="1:28" outlineLevel="1" x14ac:dyDescent="0.45">
      <c r="A2469">
        <v>2492989003</v>
      </c>
      <c r="B2469" s="1">
        <v>44332</v>
      </c>
      <c r="C2469" t="s">
        <v>1182</v>
      </c>
      <c r="D2469" t="s">
        <v>1183</v>
      </c>
      <c r="E2469" t="s">
        <v>497</v>
      </c>
      <c r="F2469" t="s">
        <v>5651</v>
      </c>
      <c r="G2469" t="s">
        <v>5846</v>
      </c>
      <c r="H2469" s="9">
        <v>17018</v>
      </c>
      <c r="J2469" t="s">
        <v>42</v>
      </c>
      <c r="K2469" t="s">
        <v>30</v>
      </c>
      <c r="L2469" t="s">
        <v>119</v>
      </c>
      <c r="M2469" t="s">
        <v>29</v>
      </c>
      <c r="N2469" t="s">
        <v>30</v>
      </c>
      <c r="O2469" t="s">
        <v>29</v>
      </c>
      <c r="P2469" t="s">
        <v>30</v>
      </c>
      <c r="Q2469" t="s">
        <v>30</v>
      </c>
      <c r="R2469" t="s">
        <v>30</v>
      </c>
      <c r="S2469" t="s">
        <v>30</v>
      </c>
      <c r="T2469" t="s">
        <v>30</v>
      </c>
      <c r="U2469" t="s">
        <v>30</v>
      </c>
      <c r="V2469" t="s">
        <v>30</v>
      </c>
      <c r="W2469" t="s">
        <v>40</v>
      </c>
      <c r="X2469" t="s">
        <v>29</v>
      </c>
      <c r="Y2469" t="s">
        <v>30</v>
      </c>
      <c r="Z2469" t="s">
        <v>29</v>
      </c>
      <c r="AA2469" t="s">
        <v>30</v>
      </c>
      <c r="AB2469" t="s">
        <v>32</v>
      </c>
    </row>
    <row r="2470" spans="1:28" outlineLevel="1" x14ac:dyDescent="0.45">
      <c r="A2470">
        <v>4916179000</v>
      </c>
      <c r="B2470" s="1">
        <v>44336</v>
      </c>
      <c r="C2470" t="s">
        <v>2119</v>
      </c>
      <c r="D2470" t="s">
        <v>2120</v>
      </c>
      <c r="E2470" t="s">
        <v>497</v>
      </c>
      <c r="F2470" t="s">
        <v>5651</v>
      </c>
      <c r="G2470" t="s">
        <v>5846</v>
      </c>
      <c r="H2470" s="9">
        <v>15342</v>
      </c>
      <c r="J2470" t="s">
        <v>42</v>
      </c>
      <c r="K2470" t="s">
        <v>30</v>
      </c>
      <c r="L2470" t="s">
        <v>119</v>
      </c>
      <c r="M2470" t="s">
        <v>29</v>
      </c>
      <c r="N2470" t="s">
        <v>30</v>
      </c>
      <c r="O2470" t="s">
        <v>29</v>
      </c>
      <c r="P2470" t="s">
        <v>30</v>
      </c>
      <c r="Q2470" t="s">
        <v>30</v>
      </c>
      <c r="R2470" t="s">
        <v>30</v>
      </c>
      <c r="S2470" t="s">
        <v>30</v>
      </c>
      <c r="T2470" t="s">
        <v>30</v>
      </c>
      <c r="U2470" t="s">
        <v>30</v>
      </c>
      <c r="V2470" t="s">
        <v>30</v>
      </c>
      <c r="W2470" t="s">
        <v>40</v>
      </c>
      <c r="X2470" t="s">
        <v>29</v>
      </c>
      <c r="Y2470" t="s">
        <v>29</v>
      </c>
      <c r="Z2470" t="s">
        <v>29</v>
      </c>
      <c r="AA2470" t="s">
        <v>30</v>
      </c>
      <c r="AB2470" t="s">
        <v>45</v>
      </c>
    </row>
    <row r="2471" spans="1:28" outlineLevel="1" x14ac:dyDescent="0.45">
      <c r="A2471">
        <v>8940479005</v>
      </c>
      <c r="B2471" s="1">
        <v>44345</v>
      </c>
      <c r="C2471" t="s">
        <v>4933</v>
      </c>
      <c r="D2471" t="s">
        <v>4934</v>
      </c>
      <c r="E2471" t="s">
        <v>497</v>
      </c>
      <c r="F2471" t="s">
        <v>5651</v>
      </c>
      <c r="G2471" t="s">
        <v>5846</v>
      </c>
      <c r="H2471" s="9">
        <v>15265.81</v>
      </c>
      <c r="I2471" t="s">
        <v>35</v>
      </c>
      <c r="J2471" t="s">
        <v>42</v>
      </c>
      <c r="K2471" t="s">
        <v>29</v>
      </c>
      <c r="L2471" t="s">
        <v>119</v>
      </c>
      <c r="M2471" t="s">
        <v>30</v>
      </c>
      <c r="N2471" t="s">
        <v>30</v>
      </c>
      <c r="O2471" t="s">
        <v>30</v>
      </c>
      <c r="P2471" t="s">
        <v>30</v>
      </c>
      <c r="Q2471" t="s">
        <v>30</v>
      </c>
      <c r="R2471" t="s">
        <v>30</v>
      </c>
      <c r="S2471" t="s">
        <v>30</v>
      </c>
      <c r="T2471" t="s">
        <v>30</v>
      </c>
      <c r="U2471" t="s">
        <v>30</v>
      </c>
      <c r="V2471" t="s">
        <v>30</v>
      </c>
      <c r="W2471" t="s">
        <v>33</v>
      </c>
      <c r="X2471" t="s">
        <v>29</v>
      </c>
      <c r="Y2471" t="s">
        <v>29</v>
      </c>
      <c r="Z2471" t="s">
        <v>29</v>
      </c>
      <c r="AA2471" t="s">
        <v>29</v>
      </c>
      <c r="AB2471" t="s">
        <v>32</v>
      </c>
    </row>
    <row r="2472" spans="1:28" outlineLevel="1" x14ac:dyDescent="0.45">
      <c r="A2472">
        <v>2744709008</v>
      </c>
      <c r="B2472" s="1">
        <v>44334</v>
      </c>
      <c r="C2472" t="s">
        <v>1532</v>
      </c>
      <c r="D2472" t="s">
        <v>1533</v>
      </c>
      <c r="E2472" t="s">
        <v>1534</v>
      </c>
      <c r="F2472" t="s">
        <v>5651</v>
      </c>
      <c r="G2472" t="s">
        <v>5880</v>
      </c>
      <c r="H2472" s="9">
        <v>5019</v>
      </c>
      <c r="J2472" t="s">
        <v>42</v>
      </c>
      <c r="K2472" t="s">
        <v>29</v>
      </c>
      <c r="L2472" t="s">
        <v>54</v>
      </c>
      <c r="M2472" t="s">
        <v>30</v>
      </c>
      <c r="N2472" t="s">
        <v>29</v>
      </c>
      <c r="O2472" t="s">
        <v>29</v>
      </c>
      <c r="P2472" t="s">
        <v>30</v>
      </c>
      <c r="Q2472" t="s">
        <v>29</v>
      </c>
      <c r="R2472" t="s">
        <v>30</v>
      </c>
      <c r="S2472" t="s">
        <v>29</v>
      </c>
      <c r="T2472" t="s">
        <v>30</v>
      </c>
      <c r="U2472" t="s">
        <v>30</v>
      </c>
      <c r="V2472" t="s">
        <v>30</v>
      </c>
      <c r="W2472" t="s">
        <v>31</v>
      </c>
      <c r="X2472" t="s">
        <v>29</v>
      </c>
      <c r="Y2472" t="s">
        <v>30</v>
      </c>
      <c r="Z2472" t="s">
        <v>30</v>
      </c>
      <c r="AA2472" t="s">
        <v>29</v>
      </c>
      <c r="AB2472" t="s">
        <v>45</v>
      </c>
    </row>
    <row r="2473" spans="1:28" outlineLevel="1" x14ac:dyDescent="0.45">
      <c r="A2473">
        <v>9950229009</v>
      </c>
      <c r="B2473" s="1">
        <v>44354</v>
      </c>
      <c r="C2473" t="s">
        <v>5567</v>
      </c>
      <c r="D2473" t="s">
        <v>5568</v>
      </c>
      <c r="E2473" t="s">
        <v>1938</v>
      </c>
      <c r="F2473" t="s">
        <v>5651</v>
      </c>
      <c r="G2473">
        <v>27103</v>
      </c>
      <c r="H2473" s="9">
        <v>10000000</v>
      </c>
      <c r="I2473" t="s">
        <v>131</v>
      </c>
      <c r="J2473" t="s">
        <v>28</v>
      </c>
      <c r="K2473" t="s">
        <v>30</v>
      </c>
      <c r="L2473" t="s">
        <v>161</v>
      </c>
      <c r="M2473" t="s">
        <v>29</v>
      </c>
      <c r="N2473" t="s">
        <v>30</v>
      </c>
      <c r="O2473" t="s">
        <v>30</v>
      </c>
      <c r="P2473" t="s">
        <v>30</v>
      </c>
      <c r="Q2473" t="s">
        <v>30</v>
      </c>
      <c r="R2473" t="s">
        <v>30</v>
      </c>
      <c r="S2473" t="s">
        <v>30</v>
      </c>
      <c r="T2473" t="s">
        <v>30</v>
      </c>
      <c r="U2473" t="s">
        <v>30</v>
      </c>
      <c r="V2473" t="s">
        <v>30</v>
      </c>
      <c r="W2473" t="s">
        <v>40</v>
      </c>
      <c r="X2473" t="s">
        <v>29</v>
      </c>
      <c r="Y2473" t="s">
        <v>29</v>
      </c>
      <c r="Z2473" t="s">
        <v>29</v>
      </c>
      <c r="AA2473" t="s">
        <v>29</v>
      </c>
      <c r="AB2473" t="s">
        <v>32</v>
      </c>
    </row>
    <row r="2474" spans="1:28" outlineLevel="1" x14ac:dyDescent="0.45">
      <c r="A2474">
        <v>9914109000</v>
      </c>
      <c r="B2474" s="1">
        <v>44351</v>
      </c>
      <c r="C2474" t="s">
        <v>5403</v>
      </c>
      <c r="D2474" t="s">
        <v>5404</v>
      </c>
      <c r="E2474" t="s">
        <v>1938</v>
      </c>
      <c r="F2474" t="s">
        <v>5651</v>
      </c>
      <c r="G2474" t="s">
        <v>5784</v>
      </c>
      <c r="H2474" s="9">
        <v>994969</v>
      </c>
      <c r="J2474" t="s">
        <v>28</v>
      </c>
      <c r="K2474" t="s">
        <v>30</v>
      </c>
      <c r="L2474" t="s">
        <v>161</v>
      </c>
      <c r="M2474" t="s">
        <v>29</v>
      </c>
      <c r="N2474" t="s">
        <v>30</v>
      </c>
      <c r="O2474" t="s">
        <v>30</v>
      </c>
      <c r="P2474" t="s">
        <v>30</v>
      </c>
      <c r="Q2474" t="s">
        <v>30</v>
      </c>
      <c r="R2474" t="s">
        <v>30</v>
      </c>
      <c r="S2474" t="s">
        <v>30</v>
      </c>
      <c r="T2474" t="s">
        <v>30</v>
      </c>
      <c r="U2474" t="s">
        <v>30</v>
      </c>
      <c r="V2474" t="s">
        <v>30</v>
      </c>
      <c r="W2474" t="s">
        <v>31</v>
      </c>
      <c r="X2474" t="s">
        <v>30</v>
      </c>
      <c r="Y2474" t="s">
        <v>29</v>
      </c>
      <c r="Z2474" t="s">
        <v>29</v>
      </c>
      <c r="AA2474" t="s">
        <v>29</v>
      </c>
      <c r="AB2474" t="s">
        <v>38</v>
      </c>
    </row>
    <row r="2475" spans="1:28" outlineLevel="1" x14ac:dyDescent="0.45">
      <c r="A2475">
        <v>2499299000</v>
      </c>
      <c r="B2475" s="1">
        <v>44332</v>
      </c>
      <c r="C2475" t="s">
        <v>1218</v>
      </c>
      <c r="D2475" t="s">
        <v>1219</v>
      </c>
      <c r="E2475" t="s">
        <v>1938</v>
      </c>
      <c r="F2475" t="s">
        <v>5651</v>
      </c>
      <c r="G2475" t="s">
        <v>5784</v>
      </c>
      <c r="H2475" s="9">
        <v>889474.5</v>
      </c>
      <c r="J2475" t="s">
        <v>28</v>
      </c>
      <c r="K2475" t="s">
        <v>30</v>
      </c>
      <c r="L2475" t="s">
        <v>161</v>
      </c>
      <c r="M2475" t="s">
        <v>30</v>
      </c>
      <c r="N2475" t="s">
        <v>30</v>
      </c>
      <c r="O2475" t="s">
        <v>29</v>
      </c>
      <c r="P2475" t="s">
        <v>30</v>
      </c>
      <c r="Q2475" t="s">
        <v>30</v>
      </c>
      <c r="R2475" t="s">
        <v>30</v>
      </c>
      <c r="S2475" t="s">
        <v>30</v>
      </c>
      <c r="T2475" t="s">
        <v>30</v>
      </c>
      <c r="U2475" t="s">
        <v>30</v>
      </c>
      <c r="V2475" t="s">
        <v>30</v>
      </c>
      <c r="W2475" t="s">
        <v>31</v>
      </c>
      <c r="X2475" t="s">
        <v>30</v>
      </c>
      <c r="Y2475" t="s">
        <v>29</v>
      </c>
      <c r="Z2475" t="s">
        <v>29</v>
      </c>
      <c r="AA2475" t="s">
        <v>30</v>
      </c>
      <c r="AB2475" t="s">
        <v>79</v>
      </c>
    </row>
    <row r="2476" spans="1:28" outlineLevel="1" x14ac:dyDescent="0.45">
      <c r="A2476">
        <v>1134649110</v>
      </c>
      <c r="B2476" s="1">
        <v>44372</v>
      </c>
      <c r="C2476" t="s">
        <v>593</v>
      </c>
      <c r="D2476" t="s">
        <v>594</v>
      </c>
      <c r="E2476" t="s">
        <v>1938</v>
      </c>
      <c r="F2476" t="s">
        <v>5651</v>
      </c>
      <c r="G2476">
        <v>27103</v>
      </c>
      <c r="H2476" s="9">
        <v>704890</v>
      </c>
      <c r="J2476" t="s">
        <v>28</v>
      </c>
      <c r="K2476" t="s">
        <v>29</v>
      </c>
      <c r="L2476" t="s">
        <v>161</v>
      </c>
      <c r="M2476" t="s">
        <v>29</v>
      </c>
      <c r="N2476" t="s">
        <v>29</v>
      </c>
      <c r="O2476" t="s">
        <v>30</v>
      </c>
      <c r="P2476" t="s">
        <v>30</v>
      </c>
      <c r="Q2476" t="s">
        <v>30</v>
      </c>
      <c r="R2476" t="s">
        <v>30</v>
      </c>
      <c r="S2476" t="s">
        <v>30</v>
      </c>
      <c r="T2476" t="s">
        <v>30</v>
      </c>
      <c r="U2476" t="s">
        <v>29</v>
      </c>
      <c r="V2476" t="s">
        <v>30</v>
      </c>
      <c r="W2476" t="s">
        <v>40</v>
      </c>
      <c r="X2476" t="s">
        <v>29</v>
      </c>
      <c r="Y2476" t="s">
        <v>29</v>
      </c>
      <c r="Z2476" t="s">
        <v>29</v>
      </c>
      <c r="AA2476" t="s">
        <v>29</v>
      </c>
      <c r="AB2476" t="s">
        <v>47</v>
      </c>
    </row>
    <row r="2477" spans="1:28" outlineLevel="1" x14ac:dyDescent="0.45">
      <c r="A2477">
        <v>4881669004</v>
      </c>
      <c r="B2477" s="1">
        <v>44336</v>
      </c>
      <c r="C2477" t="s">
        <v>1936</v>
      </c>
      <c r="D2477" t="s">
        <v>1937</v>
      </c>
      <c r="E2477" t="s">
        <v>1938</v>
      </c>
      <c r="F2477" t="s">
        <v>5651</v>
      </c>
      <c r="G2477" t="s">
        <v>5784</v>
      </c>
      <c r="H2477" s="9">
        <v>600763.98</v>
      </c>
      <c r="J2477" t="s">
        <v>28</v>
      </c>
      <c r="K2477" t="s">
        <v>30</v>
      </c>
      <c r="L2477" t="s">
        <v>161</v>
      </c>
      <c r="M2477" t="s">
        <v>30</v>
      </c>
      <c r="N2477" t="s">
        <v>29</v>
      </c>
      <c r="O2477" t="s">
        <v>30</v>
      </c>
      <c r="P2477" t="s">
        <v>30</v>
      </c>
      <c r="Q2477" t="s">
        <v>29</v>
      </c>
      <c r="R2477" t="s">
        <v>30</v>
      </c>
      <c r="S2477" t="s">
        <v>30</v>
      </c>
      <c r="T2477" t="s">
        <v>30</v>
      </c>
      <c r="U2477" t="s">
        <v>29</v>
      </c>
      <c r="V2477" t="s">
        <v>30</v>
      </c>
      <c r="W2477" t="s">
        <v>33</v>
      </c>
      <c r="X2477" t="s">
        <v>30</v>
      </c>
      <c r="Y2477" t="s">
        <v>29</v>
      </c>
      <c r="Z2477" t="s">
        <v>29</v>
      </c>
      <c r="AA2477" t="s">
        <v>30</v>
      </c>
      <c r="AB2477" t="s">
        <v>228</v>
      </c>
    </row>
    <row r="2478" spans="1:28" outlineLevel="1" x14ac:dyDescent="0.45">
      <c r="A2478">
        <v>3707979003</v>
      </c>
      <c r="B2478" s="1">
        <v>44335</v>
      </c>
      <c r="C2478" t="s">
        <v>1819</v>
      </c>
      <c r="D2478" t="s">
        <v>1820</v>
      </c>
      <c r="E2478" t="s">
        <v>1938</v>
      </c>
      <c r="F2478" t="s">
        <v>5651</v>
      </c>
      <c r="G2478" t="s">
        <v>5784</v>
      </c>
      <c r="H2478" s="9">
        <v>575701</v>
      </c>
      <c r="J2478" t="s">
        <v>28</v>
      </c>
      <c r="K2478" t="s">
        <v>30</v>
      </c>
      <c r="L2478" t="s">
        <v>161</v>
      </c>
      <c r="M2478" t="s">
        <v>30</v>
      </c>
      <c r="N2478" t="s">
        <v>29</v>
      </c>
      <c r="O2478" t="s">
        <v>29</v>
      </c>
      <c r="P2478" t="s">
        <v>29</v>
      </c>
      <c r="Q2478" t="s">
        <v>30</v>
      </c>
      <c r="R2478" t="s">
        <v>30</v>
      </c>
      <c r="S2478" t="s">
        <v>30</v>
      </c>
      <c r="T2478" t="s">
        <v>30</v>
      </c>
      <c r="U2478" t="s">
        <v>29</v>
      </c>
      <c r="V2478" t="s">
        <v>30</v>
      </c>
      <c r="W2478" t="s">
        <v>40</v>
      </c>
      <c r="X2478" t="s">
        <v>30</v>
      </c>
      <c r="Y2478" t="s">
        <v>29</v>
      </c>
      <c r="Z2478" t="s">
        <v>29</v>
      </c>
      <c r="AA2478" t="s">
        <v>30</v>
      </c>
      <c r="AB2478" t="s">
        <v>32</v>
      </c>
    </row>
    <row r="2479" spans="1:28" outlineLevel="1" x14ac:dyDescent="0.45">
      <c r="A2479">
        <v>9888349008</v>
      </c>
      <c r="B2479" s="1">
        <v>44351</v>
      </c>
      <c r="C2479" t="s">
        <v>5283</v>
      </c>
      <c r="D2479" t="s">
        <v>5284</v>
      </c>
      <c r="E2479" t="s">
        <v>1938</v>
      </c>
      <c r="F2479" t="s">
        <v>5651</v>
      </c>
      <c r="G2479" t="s">
        <v>5730</v>
      </c>
      <c r="H2479" s="9">
        <v>567177</v>
      </c>
      <c r="J2479" t="s">
        <v>28</v>
      </c>
      <c r="K2479" t="s">
        <v>29</v>
      </c>
      <c r="L2479" t="s">
        <v>161</v>
      </c>
      <c r="M2479" t="s">
        <v>29</v>
      </c>
      <c r="N2479" t="s">
        <v>29</v>
      </c>
      <c r="O2479" t="s">
        <v>29</v>
      </c>
      <c r="P2479" t="s">
        <v>30</v>
      </c>
      <c r="Q2479" t="s">
        <v>30</v>
      </c>
      <c r="R2479" t="s">
        <v>30</v>
      </c>
      <c r="S2479" t="s">
        <v>30</v>
      </c>
      <c r="T2479" t="s">
        <v>30</v>
      </c>
      <c r="U2479" t="s">
        <v>30</v>
      </c>
      <c r="V2479" t="s">
        <v>30</v>
      </c>
      <c r="W2479" t="s">
        <v>40</v>
      </c>
      <c r="X2479" t="s">
        <v>29</v>
      </c>
      <c r="Y2479" t="s">
        <v>29</v>
      </c>
      <c r="Z2479" t="s">
        <v>29</v>
      </c>
      <c r="AA2479" t="s">
        <v>29</v>
      </c>
      <c r="AB2479" t="s">
        <v>32</v>
      </c>
    </row>
    <row r="2480" spans="1:28" outlineLevel="1" x14ac:dyDescent="0.45">
      <c r="A2480">
        <v>8990489006</v>
      </c>
      <c r="B2480" s="1">
        <v>44345</v>
      </c>
      <c r="C2480" t="s">
        <v>5177</v>
      </c>
      <c r="D2480" t="s">
        <v>5178</v>
      </c>
      <c r="E2480" t="s">
        <v>1938</v>
      </c>
      <c r="F2480" t="s">
        <v>5651</v>
      </c>
      <c r="G2480" t="s">
        <v>5784</v>
      </c>
      <c r="H2480" s="9">
        <v>505267.13</v>
      </c>
      <c r="J2480" t="s">
        <v>28</v>
      </c>
      <c r="K2480" t="s">
        <v>30</v>
      </c>
      <c r="L2480" t="s">
        <v>161</v>
      </c>
      <c r="M2480" t="s">
        <v>30</v>
      </c>
      <c r="N2480" t="s">
        <v>29</v>
      </c>
      <c r="O2480" t="s">
        <v>30</v>
      </c>
      <c r="P2480" t="s">
        <v>29</v>
      </c>
      <c r="Q2480" t="s">
        <v>30</v>
      </c>
      <c r="R2480" t="s">
        <v>29</v>
      </c>
      <c r="S2480" t="s">
        <v>30</v>
      </c>
      <c r="T2480" t="s">
        <v>30</v>
      </c>
      <c r="U2480" t="s">
        <v>29</v>
      </c>
      <c r="V2480" t="s">
        <v>30</v>
      </c>
      <c r="W2480" t="s">
        <v>40</v>
      </c>
      <c r="X2480" t="s">
        <v>30</v>
      </c>
      <c r="Y2480" t="s">
        <v>29</v>
      </c>
      <c r="Z2480" t="s">
        <v>29</v>
      </c>
      <c r="AA2480" t="s">
        <v>29</v>
      </c>
      <c r="AB2480" t="s">
        <v>32</v>
      </c>
    </row>
    <row r="2481" spans="1:28" outlineLevel="1" x14ac:dyDescent="0.45">
      <c r="A2481">
        <v>9953879000</v>
      </c>
      <c r="B2481" s="1">
        <v>44354</v>
      </c>
      <c r="C2481" t="s">
        <v>5585</v>
      </c>
      <c r="D2481" t="s">
        <v>5586</v>
      </c>
      <c r="E2481" t="s">
        <v>1938</v>
      </c>
      <c r="F2481" t="s">
        <v>5651</v>
      </c>
      <c r="G2481" t="s">
        <v>5784</v>
      </c>
      <c r="H2481" s="9">
        <v>460351.76</v>
      </c>
      <c r="J2481" t="s">
        <v>28</v>
      </c>
      <c r="K2481" t="s">
        <v>30</v>
      </c>
      <c r="L2481" t="s">
        <v>161</v>
      </c>
      <c r="M2481" t="s">
        <v>30</v>
      </c>
      <c r="N2481" t="s">
        <v>29</v>
      </c>
      <c r="O2481" t="s">
        <v>29</v>
      </c>
      <c r="P2481" t="s">
        <v>30</v>
      </c>
      <c r="Q2481" t="s">
        <v>30</v>
      </c>
      <c r="R2481" t="s">
        <v>30</v>
      </c>
      <c r="S2481" t="s">
        <v>30</v>
      </c>
      <c r="T2481" t="s">
        <v>30</v>
      </c>
      <c r="U2481" t="s">
        <v>30</v>
      </c>
      <c r="V2481" t="s">
        <v>30</v>
      </c>
      <c r="W2481" t="s">
        <v>40</v>
      </c>
      <c r="X2481" t="s">
        <v>30</v>
      </c>
      <c r="Y2481" t="s">
        <v>29</v>
      </c>
      <c r="Z2481" t="s">
        <v>29</v>
      </c>
      <c r="AA2481" t="s">
        <v>29</v>
      </c>
      <c r="AB2481" t="s">
        <v>43</v>
      </c>
    </row>
    <row r="2482" spans="1:28" outlineLevel="1" x14ac:dyDescent="0.45">
      <c r="A2482">
        <v>7224229005</v>
      </c>
      <c r="B2482" s="1">
        <v>44339</v>
      </c>
      <c r="C2482" t="s">
        <v>2464</v>
      </c>
      <c r="D2482" t="s">
        <v>2465</v>
      </c>
      <c r="E2482" t="s">
        <v>1938</v>
      </c>
      <c r="F2482" t="s">
        <v>5651</v>
      </c>
      <c r="G2482" t="s">
        <v>5784</v>
      </c>
      <c r="H2482" s="9">
        <v>458022.5</v>
      </c>
      <c r="J2482" t="s">
        <v>28</v>
      </c>
      <c r="K2482" t="s">
        <v>30</v>
      </c>
      <c r="L2482" t="s">
        <v>161</v>
      </c>
      <c r="M2482" t="s">
        <v>29</v>
      </c>
      <c r="N2482" t="s">
        <v>30</v>
      </c>
      <c r="O2482" t="s">
        <v>30</v>
      </c>
      <c r="P2482" t="s">
        <v>30</v>
      </c>
      <c r="Q2482" t="s">
        <v>30</v>
      </c>
      <c r="R2482" t="s">
        <v>30</v>
      </c>
      <c r="S2482" t="s">
        <v>30</v>
      </c>
      <c r="T2482" t="s">
        <v>30</v>
      </c>
      <c r="U2482" t="s">
        <v>30</v>
      </c>
      <c r="V2482" t="s">
        <v>30</v>
      </c>
      <c r="W2482" t="s">
        <v>31</v>
      </c>
      <c r="X2482" t="s">
        <v>30</v>
      </c>
      <c r="Y2482" t="s">
        <v>29</v>
      </c>
      <c r="Z2482" t="s">
        <v>29</v>
      </c>
      <c r="AA2482" t="s">
        <v>30</v>
      </c>
      <c r="AB2482" t="s">
        <v>43</v>
      </c>
    </row>
    <row r="2483" spans="1:28" outlineLevel="1" x14ac:dyDescent="0.45">
      <c r="A2483">
        <v>1132989103</v>
      </c>
      <c r="B2483" s="1">
        <v>44372</v>
      </c>
      <c r="C2483" t="s">
        <v>587</v>
      </c>
      <c r="D2483" t="s">
        <v>588</v>
      </c>
      <c r="E2483" t="s">
        <v>1938</v>
      </c>
      <c r="F2483" t="s">
        <v>5651</v>
      </c>
      <c r="G2483">
        <v>27106</v>
      </c>
      <c r="H2483" s="9">
        <v>455327.68</v>
      </c>
      <c r="I2483" t="s">
        <v>146</v>
      </c>
      <c r="J2483" t="s">
        <v>28</v>
      </c>
      <c r="K2483" t="s">
        <v>30</v>
      </c>
      <c r="L2483" t="s">
        <v>161</v>
      </c>
      <c r="M2483" t="s">
        <v>29</v>
      </c>
      <c r="N2483" t="s">
        <v>30</v>
      </c>
      <c r="O2483" t="s">
        <v>30</v>
      </c>
      <c r="P2483" t="s">
        <v>30</v>
      </c>
      <c r="Q2483" t="s">
        <v>30</v>
      </c>
      <c r="R2483" t="s">
        <v>30</v>
      </c>
      <c r="S2483" t="s">
        <v>30</v>
      </c>
      <c r="T2483" t="s">
        <v>30</v>
      </c>
      <c r="U2483" t="s">
        <v>30</v>
      </c>
      <c r="V2483" t="s">
        <v>30</v>
      </c>
      <c r="W2483" t="s">
        <v>31</v>
      </c>
      <c r="X2483" t="s">
        <v>29</v>
      </c>
      <c r="Y2483" t="s">
        <v>29</v>
      </c>
      <c r="Z2483" t="s">
        <v>29</v>
      </c>
      <c r="AA2483" t="s">
        <v>29</v>
      </c>
      <c r="AB2483" t="s">
        <v>32</v>
      </c>
    </row>
    <row r="2484" spans="1:28" outlineLevel="1" x14ac:dyDescent="0.45">
      <c r="A2484">
        <v>2731209001</v>
      </c>
      <c r="B2484" s="1">
        <v>44334</v>
      </c>
      <c r="C2484" t="s">
        <v>1468</v>
      </c>
      <c r="D2484" t="s">
        <v>1469</v>
      </c>
      <c r="E2484" t="s">
        <v>1938</v>
      </c>
      <c r="F2484" t="s">
        <v>5651</v>
      </c>
      <c r="G2484" t="s">
        <v>5784</v>
      </c>
      <c r="H2484" s="9">
        <v>443360</v>
      </c>
      <c r="J2484" t="s">
        <v>28</v>
      </c>
      <c r="K2484" t="s">
        <v>30</v>
      </c>
      <c r="L2484" t="s">
        <v>161</v>
      </c>
      <c r="M2484" t="s">
        <v>30</v>
      </c>
      <c r="N2484" t="s">
        <v>30</v>
      </c>
      <c r="O2484" t="s">
        <v>29</v>
      </c>
      <c r="P2484" t="s">
        <v>30</v>
      </c>
      <c r="Q2484" t="s">
        <v>30</v>
      </c>
      <c r="R2484" t="s">
        <v>30</v>
      </c>
      <c r="S2484" t="s">
        <v>30</v>
      </c>
      <c r="T2484" t="s">
        <v>30</v>
      </c>
      <c r="U2484" t="s">
        <v>30</v>
      </c>
      <c r="V2484" t="s">
        <v>30</v>
      </c>
      <c r="W2484" t="s">
        <v>40</v>
      </c>
      <c r="X2484" t="s">
        <v>30</v>
      </c>
      <c r="Y2484" t="s">
        <v>29</v>
      </c>
      <c r="Z2484" t="s">
        <v>29</v>
      </c>
      <c r="AA2484" t="s">
        <v>30</v>
      </c>
      <c r="AB2484" t="s">
        <v>38</v>
      </c>
    </row>
    <row r="2485" spans="1:28" outlineLevel="1" x14ac:dyDescent="0.45">
      <c r="A2485">
        <v>4892709009</v>
      </c>
      <c r="B2485" s="1">
        <v>44336</v>
      </c>
      <c r="C2485" t="s">
        <v>2000</v>
      </c>
      <c r="D2485" t="s">
        <v>2001</v>
      </c>
      <c r="E2485" t="s">
        <v>1938</v>
      </c>
      <c r="F2485" t="s">
        <v>5651</v>
      </c>
      <c r="G2485" t="s">
        <v>5784</v>
      </c>
      <c r="H2485" s="9">
        <v>428902.78</v>
      </c>
      <c r="J2485" t="s">
        <v>28</v>
      </c>
      <c r="K2485" t="s">
        <v>30</v>
      </c>
      <c r="L2485" t="s">
        <v>161</v>
      </c>
      <c r="M2485" t="s">
        <v>30</v>
      </c>
      <c r="N2485" t="s">
        <v>30</v>
      </c>
      <c r="O2485" t="s">
        <v>30</v>
      </c>
      <c r="P2485" t="s">
        <v>30</v>
      </c>
      <c r="Q2485" t="s">
        <v>30</v>
      </c>
      <c r="R2485" t="s">
        <v>30</v>
      </c>
      <c r="S2485" t="s">
        <v>30</v>
      </c>
      <c r="T2485" t="s">
        <v>30</v>
      </c>
      <c r="U2485" t="s">
        <v>30</v>
      </c>
      <c r="V2485" t="s">
        <v>30</v>
      </c>
      <c r="W2485" t="s">
        <v>31</v>
      </c>
      <c r="X2485" t="s">
        <v>30</v>
      </c>
      <c r="Y2485" t="s">
        <v>29</v>
      </c>
      <c r="Z2485" t="s">
        <v>30</v>
      </c>
      <c r="AA2485" t="s">
        <v>29</v>
      </c>
      <c r="AB2485" t="s">
        <v>43</v>
      </c>
    </row>
    <row r="2486" spans="1:28" outlineLevel="1" x14ac:dyDescent="0.45">
      <c r="A2486">
        <v>9934869002</v>
      </c>
      <c r="B2486" s="1">
        <v>44351</v>
      </c>
      <c r="C2486" t="s">
        <v>5537</v>
      </c>
      <c r="D2486" t="s">
        <v>5538</v>
      </c>
      <c r="E2486" t="s">
        <v>1938</v>
      </c>
      <c r="F2486" t="s">
        <v>5651</v>
      </c>
      <c r="G2486" t="s">
        <v>5784</v>
      </c>
      <c r="H2486" s="9">
        <v>424881.4</v>
      </c>
      <c r="J2486" t="s">
        <v>28</v>
      </c>
      <c r="K2486" t="s">
        <v>30</v>
      </c>
      <c r="L2486" t="s">
        <v>161</v>
      </c>
      <c r="M2486" t="s">
        <v>30</v>
      </c>
      <c r="N2486" t="s">
        <v>29</v>
      </c>
      <c r="O2486" t="s">
        <v>30</v>
      </c>
      <c r="P2486" t="s">
        <v>30</v>
      </c>
      <c r="Q2486" t="s">
        <v>30</v>
      </c>
      <c r="R2486" t="s">
        <v>30</v>
      </c>
      <c r="S2486" t="s">
        <v>30</v>
      </c>
      <c r="T2486" t="s">
        <v>30</v>
      </c>
      <c r="U2486" t="s">
        <v>30</v>
      </c>
      <c r="V2486" t="s">
        <v>30</v>
      </c>
      <c r="W2486" t="s">
        <v>40</v>
      </c>
      <c r="X2486" t="s">
        <v>30</v>
      </c>
      <c r="Y2486" t="s">
        <v>29</v>
      </c>
      <c r="Z2486" t="s">
        <v>29</v>
      </c>
      <c r="AA2486" t="s">
        <v>29</v>
      </c>
      <c r="AB2486" t="s">
        <v>43</v>
      </c>
    </row>
    <row r="2487" spans="1:28" outlineLevel="1" x14ac:dyDescent="0.45">
      <c r="A2487">
        <v>3702079005</v>
      </c>
      <c r="B2487" s="1">
        <v>44335</v>
      </c>
      <c r="C2487" t="s">
        <v>1787</v>
      </c>
      <c r="D2487" t="s">
        <v>1788</v>
      </c>
      <c r="E2487" t="s">
        <v>1938</v>
      </c>
      <c r="F2487" t="s">
        <v>5651</v>
      </c>
      <c r="G2487">
        <v>27103</v>
      </c>
      <c r="H2487" s="9">
        <v>415798.92</v>
      </c>
      <c r="J2487" t="s">
        <v>28</v>
      </c>
      <c r="K2487" t="s">
        <v>29</v>
      </c>
      <c r="L2487" t="s">
        <v>161</v>
      </c>
      <c r="M2487" t="s">
        <v>29</v>
      </c>
      <c r="N2487" t="s">
        <v>30</v>
      </c>
      <c r="O2487" t="s">
        <v>29</v>
      </c>
      <c r="P2487" t="s">
        <v>30</v>
      </c>
      <c r="Q2487" t="s">
        <v>29</v>
      </c>
      <c r="R2487" t="s">
        <v>30</v>
      </c>
      <c r="S2487" t="s">
        <v>30</v>
      </c>
      <c r="T2487" t="s">
        <v>30</v>
      </c>
      <c r="U2487" t="s">
        <v>30</v>
      </c>
      <c r="V2487" t="s">
        <v>30</v>
      </c>
      <c r="W2487" t="s">
        <v>33</v>
      </c>
      <c r="X2487" t="s">
        <v>29</v>
      </c>
      <c r="Y2487" t="s">
        <v>30</v>
      </c>
      <c r="Z2487" t="s">
        <v>29</v>
      </c>
      <c r="AA2487" t="s">
        <v>29</v>
      </c>
      <c r="AB2487" t="s">
        <v>32</v>
      </c>
    </row>
    <row r="2488" spans="1:28" outlineLevel="1" x14ac:dyDescent="0.45">
      <c r="A2488">
        <v>5213509001</v>
      </c>
      <c r="B2488" s="1">
        <v>44337</v>
      </c>
      <c r="C2488" t="s">
        <v>2127</v>
      </c>
      <c r="D2488" t="s">
        <v>2128</v>
      </c>
      <c r="E2488" t="s">
        <v>1938</v>
      </c>
      <c r="F2488" t="s">
        <v>5651</v>
      </c>
      <c r="G2488" t="s">
        <v>5784</v>
      </c>
      <c r="H2488" s="9">
        <v>407696.08</v>
      </c>
      <c r="J2488" t="s">
        <v>28</v>
      </c>
      <c r="K2488" t="s">
        <v>30</v>
      </c>
      <c r="L2488" t="s">
        <v>161</v>
      </c>
      <c r="M2488" t="s">
        <v>30</v>
      </c>
      <c r="N2488" t="s">
        <v>30</v>
      </c>
      <c r="O2488" t="s">
        <v>30</v>
      </c>
      <c r="P2488" t="s">
        <v>30</v>
      </c>
      <c r="Q2488" t="s">
        <v>30</v>
      </c>
      <c r="R2488" t="s">
        <v>30</v>
      </c>
      <c r="S2488" t="s">
        <v>30</v>
      </c>
      <c r="T2488" t="s">
        <v>30</v>
      </c>
      <c r="U2488" t="s">
        <v>30</v>
      </c>
      <c r="V2488" t="s">
        <v>30</v>
      </c>
      <c r="W2488" t="s">
        <v>31</v>
      </c>
      <c r="X2488" t="s">
        <v>30</v>
      </c>
      <c r="Y2488" t="s">
        <v>29</v>
      </c>
      <c r="Z2488" t="s">
        <v>29</v>
      </c>
      <c r="AA2488" t="s">
        <v>30</v>
      </c>
      <c r="AB2488" t="s">
        <v>32</v>
      </c>
    </row>
    <row r="2489" spans="1:28" outlineLevel="1" x14ac:dyDescent="0.45">
      <c r="A2489">
        <v>2473189004</v>
      </c>
      <c r="B2489" s="1">
        <v>44332</v>
      </c>
      <c r="C2489" t="s">
        <v>1090</v>
      </c>
      <c r="D2489" t="s">
        <v>1091</v>
      </c>
      <c r="E2489" t="s">
        <v>1938</v>
      </c>
      <c r="F2489" t="s">
        <v>5651</v>
      </c>
      <c r="G2489">
        <v>27103</v>
      </c>
      <c r="H2489" s="9">
        <v>391483</v>
      </c>
      <c r="J2489" t="s">
        <v>28</v>
      </c>
      <c r="K2489" t="s">
        <v>29</v>
      </c>
      <c r="L2489" t="s">
        <v>161</v>
      </c>
      <c r="M2489" t="s">
        <v>29</v>
      </c>
      <c r="N2489" t="s">
        <v>30</v>
      </c>
      <c r="O2489" t="s">
        <v>29</v>
      </c>
      <c r="P2489" t="s">
        <v>30</v>
      </c>
      <c r="Q2489" t="s">
        <v>30</v>
      </c>
      <c r="R2489" t="s">
        <v>30</v>
      </c>
      <c r="S2489" t="s">
        <v>30</v>
      </c>
      <c r="T2489" t="s">
        <v>30</v>
      </c>
      <c r="U2489" t="s">
        <v>30</v>
      </c>
      <c r="V2489" t="s">
        <v>30</v>
      </c>
      <c r="W2489" t="s">
        <v>31</v>
      </c>
      <c r="X2489" t="s">
        <v>29</v>
      </c>
      <c r="Y2489" t="s">
        <v>29</v>
      </c>
      <c r="Z2489" t="s">
        <v>29</v>
      </c>
      <c r="AA2489" t="s">
        <v>30</v>
      </c>
      <c r="AB2489" t="s">
        <v>45</v>
      </c>
    </row>
    <row r="2490" spans="1:28" outlineLevel="1" x14ac:dyDescent="0.45">
      <c r="A2490">
        <v>5229419003</v>
      </c>
      <c r="B2490" s="1">
        <v>44337</v>
      </c>
      <c r="C2490" t="s">
        <v>2217</v>
      </c>
      <c r="D2490" t="s">
        <v>2218</v>
      </c>
      <c r="E2490" t="s">
        <v>1938</v>
      </c>
      <c r="F2490" t="s">
        <v>5651</v>
      </c>
      <c r="G2490">
        <v>27106</v>
      </c>
      <c r="H2490" s="9">
        <v>366715</v>
      </c>
      <c r="J2490" t="s">
        <v>28</v>
      </c>
      <c r="K2490" t="s">
        <v>29</v>
      </c>
      <c r="L2490" t="s">
        <v>161</v>
      </c>
      <c r="M2490" t="s">
        <v>29</v>
      </c>
      <c r="N2490" t="s">
        <v>30</v>
      </c>
      <c r="O2490" t="s">
        <v>29</v>
      </c>
      <c r="P2490" t="s">
        <v>30</v>
      </c>
      <c r="Q2490" t="s">
        <v>30</v>
      </c>
      <c r="R2490" t="s">
        <v>30</v>
      </c>
      <c r="S2490" t="s">
        <v>30</v>
      </c>
      <c r="T2490" t="s">
        <v>30</v>
      </c>
      <c r="U2490" t="s">
        <v>29</v>
      </c>
      <c r="V2490" t="s">
        <v>30</v>
      </c>
      <c r="W2490" t="s">
        <v>40</v>
      </c>
      <c r="X2490" t="s">
        <v>29</v>
      </c>
      <c r="Y2490" t="s">
        <v>29</v>
      </c>
      <c r="Z2490" t="s">
        <v>29</v>
      </c>
      <c r="AA2490" t="s">
        <v>30</v>
      </c>
      <c r="AB2490" t="s">
        <v>32</v>
      </c>
    </row>
    <row r="2491" spans="1:28" outlineLevel="1" x14ac:dyDescent="0.45">
      <c r="A2491">
        <v>8889339002</v>
      </c>
      <c r="B2491" s="1">
        <v>44345</v>
      </c>
      <c r="C2491" t="s">
        <v>4729</v>
      </c>
      <c r="D2491" t="s">
        <v>4730</v>
      </c>
      <c r="E2491" t="s">
        <v>1938</v>
      </c>
      <c r="F2491" t="s">
        <v>5651</v>
      </c>
      <c r="G2491" t="s">
        <v>5730</v>
      </c>
      <c r="H2491" s="9">
        <v>349288.13</v>
      </c>
      <c r="J2491" t="s">
        <v>28</v>
      </c>
      <c r="K2491" t="s">
        <v>29</v>
      </c>
      <c r="L2491" t="s">
        <v>161</v>
      </c>
      <c r="M2491" t="s">
        <v>29</v>
      </c>
      <c r="N2491" t="s">
        <v>30</v>
      </c>
      <c r="O2491" t="s">
        <v>30</v>
      </c>
      <c r="P2491" t="s">
        <v>30</v>
      </c>
      <c r="Q2491" t="s">
        <v>30</v>
      </c>
      <c r="R2491" t="s">
        <v>30</v>
      </c>
      <c r="S2491" t="s">
        <v>30</v>
      </c>
      <c r="T2491" t="s">
        <v>30</v>
      </c>
      <c r="U2491" t="s">
        <v>30</v>
      </c>
      <c r="V2491" t="s">
        <v>30</v>
      </c>
      <c r="W2491" t="s">
        <v>40</v>
      </c>
      <c r="X2491" t="s">
        <v>29</v>
      </c>
      <c r="Y2491" t="s">
        <v>29</v>
      </c>
      <c r="Z2491" t="s">
        <v>29</v>
      </c>
      <c r="AA2491" t="s">
        <v>29</v>
      </c>
      <c r="AB2491" t="s">
        <v>32</v>
      </c>
    </row>
    <row r="2492" spans="1:28" outlineLevel="1" x14ac:dyDescent="0.45">
      <c r="A2492">
        <v>8858179010</v>
      </c>
      <c r="B2492" s="1">
        <v>44345</v>
      </c>
      <c r="C2492" t="s">
        <v>4543</v>
      </c>
      <c r="D2492" t="s">
        <v>4544</v>
      </c>
      <c r="E2492" t="s">
        <v>1938</v>
      </c>
      <c r="F2492" t="s">
        <v>5651</v>
      </c>
      <c r="G2492" t="s">
        <v>5784</v>
      </c>
      <c r="H2492" s="9">
        <v>331423</v>
      </c>
      <c r="J2492" t="s">
        <v>28</v>
      </c>
      <c r="K2492" t="s">
        <v>30</v>
      </c>
      <c r="L2492" t="s">
        <v>161</v>
      </c>
      <c r="M2492" t="s">
        <v>30</v>
      </c>
      <c r="N2492" t="s">
        <v>29</v>
      </c>
      <c r="O2492" t="s">
        <v>30</v>
      </c>
      <c r="P2492" t="s">
        <v>29</v>
      </c>
      <c r="Q2492" t="s">
        <v>29</v>
      </c>
      <c r="R2492" t="s">
        <v>30</v>
      </c>
      <c r="S2492" t="s">
        <v>30</v>
      </c>
      <c r="T2492" t="s">
        <v>30</v>
      </c>
      <c r="U2492" t="s">
        <v>29</v>
      </c>
      <c r="V2492" t="s">
        <v>29</v>
      </c>
      <c r="W2492" t="s">
        <v>40</v>
      </c>
      <c r="X2492" t="s">
        <v>30</v>
      </c>
      <c r="Y2492" t="s">
        <v>29</v>
      </c>
      <c r="Z2492" t="s">
        <v>29</v>
      </c>
      <c r="AA2492" t="s">
        <v>29</v>
      </c>
      <c r="AB2492" t="s">
        <v>43</v>
      </c>
    </row>
    <row r="2493" spans="1:28" outlineLevel="1" x14ac:dyDescent="0.45">
      <c r="A2493">
        <v>7540899009</v>
      </c>
      <c r="B2493" s="1">
        <v>44341</v>
      </c>
      <c r="C2493" t="s">
        <v>2892</v>
      </c>
      <c r="D2493" t="s">
        <v>2893</v>
      </c>
      <c r="E2493" t="s">
        <v>1938</v>
      </c>
      <c r="F2493" t="s">
        <v>5651</v>
      </c>
      <c r="G2493">
        <v>27103</v>
      </c>
      <c r="H2493" s="9">
        <v>320702.8</v>
      </c>
      <c r="J2493" t="s">
        <v>28</v>
      </c>
      <c r="K2493" t="s">
        <v>29</v>
      </c>
      <c r="L2493" t="s">
        <v>161</v>
      </c>
      <c r="M2493" t="s">
        <v>29</v>
      </c>
      <c r="N2493" t="s">
        <v>30</v>
      </c>
      <c r="O2493" t="s">
        <v>30</v>
      </c>
      <c r="P2493" t="s">
        <v>30</v>
      </c>
      <c r="Q2493" t="s">
        <v>30</v>
      </c>
      <c r="R2493" t="s">
        <v>30</v>
      </c>
      <c r="S2493" t="s">
        <v>30</v>
      </c>
      <c r="T2493" t="s">
        <v>30</v>
      </c>
      <c r="U2493" t="s">
        <v>30</v>
      </c>
      <c r="V2493" t="s">
        <v>30</v>
      </c>
      <c r="W2493" t="s">
        <v>40</v>
      </c>
      <c r="X2493" t="s">
        <v>29</v>
      </c>
      <c r="Y2493" t="s">
        <v>29</v>
      </c>
      <c r="Z2493" t="s">
        <v>29</v>
      </c>
      <c r="AA2493" t="s">
        <v>30</v>
      </c>
      <c r="AB2493" t="s">
        <v>32</v>
      </c>
    </row>
    <row r="2494" spans="1:28" outlineLevel="1" x14ac:dyDescent="0.45">
      <c r="A2494">
        <v>8843829001</v>
      </c>
      <c r="B2494" s="1">
        <v>44345</v>
      </c>
      <c r="C2494" t="s">
        <v>4467</v>
      </c>
      <c r="D2494" t="s">
        <v>4468</v>
      </c>
      <c r="E2494" t="s">
        <v>1938</v>
      </c>
      <c r="F2494" t="s">
        <v>5651</v>
      </c>
      <c r="G2494">
        <v>27127</v>
      </c>
      <c r="H2494" s="9">
        <v>315338.81</v>
      </c>
      <c r="J2494" t="s">
        <v>28</v>
      </c>
      <c r="K2494" t="s">
        <v>29</v>
      </c>
      <c r="L2494" t="s">
        <v>161</v>
      </c>
      <c r="M2494" t="s">
        <v>30</v>
      </c>
      <c r="N2494" t="s">
        <v>30</v>
      </c>
      <c r="O2494" t="s">
        <v>30</v>
      </c>
      <c r="P2494" t="s">
        <v>30</v>
      </c>
      <c r="Q2494" t="s">
        <v>30</v>
      </c>
      <c r="R2494" t="s">
        <v>30</v>
      </c>
      <c r="S2494" t="s">
        <v>30</v>
      </c>
      <c r="T2494" t="s">
        <v>30</v>
      </c>
      <c r="U2494" t="s">
        <v>30</v>
      </c>
      <c r="V2494" t="s">
        <v>30</v>
      </c>
      <c r="W2494" t="s">
        <v>40</v>
      </c>
      <c r="X2494" t="s">
        <v>29</v>
      </c>
      <c r="Y2494" t="s">
        <v>29</v>
      </c>
      <c r="Z2494" t="s">
        <v>29</v>
      </c>
      <c r="AA2494" t="s">
        <v>29</v>
      </c>
      <c r="AB2494" t="s">
        <v>32</v>
      </c>
    </row>
    <row r="2495" spans="1:28" outlineLevel="1" x14ac:dyDescent="0.45">
      <c r="A2495">
        <v>7664958902</v>
      </c>
      <c r="B2495" s="1">
        <v>44323</v>
      </c>
      <c r="C2495" t="s">
        <v>3787</v>
      </c>
      <c r="D2495" t="s">
        <v>3788</v>
      </c>
      <c r="E2495" t="s">
        <v>1938</v>
      </c>
      <c r="F2495" t="s">
        <v>5651</v>
      </c>
      <c r="G2495">
        <v>27106</v>
      </c>
      <c r="H2495" s="9">
        <v>311582.14</v>
      </c>
      <c r="J2495" t="s">
        <v>28</v>
      </c>
      <c r="K2495" t="s">
        <v>30</v>
      </c>
      <c r="L2495" t="s">
        <v>161</v>
      </c>
      <c r="M2495" t="s">
        <v>29</v>
      </c>
      <c r="N2495" t="s">
        <v>30</v>
      </c>
      <c r="O2495" t="s">
        <v>29</v>
      </c>
      <c r="P2495" t="s">
        <v>30</v>
      </c>
      <c r="Q2495" t="s">
        <v>30</v>
      </c>
      <c r="R2495" t="s">
        <v>30</v>
      </c>
      <c r="S2495" t="s">
        <v>30</v>
      </c>
      <c r="T2495" t="s">
        <v>30</v>
      </c>
      <c r="U2495" t="s">
        <v>30</v>
      </c>
      <c r="V2495" t="s">
        <v>30</v>
      </c>
      <c r="W2495" t="s">
        <v>40</v>
      </c>
      <c r="X2495" t="s">
        <v>29</v>
      </c>
      <c r="Y2495" t="s">
        <v>29</v>
      </c>
      <c r="Z2495" t="s">
        <v>29</v>
      </c>
      <c r="AA2495" t="s">
        <v>30</v>
      </c>
      <c r="AB2495" t="s">
        <v>45</v>
      </c>
    </row>
    <row r="2496" spans="1:28" outlineLevel="1" x14ac:dyDescent="0.45">
      <c r="A2496">
        <v>8886629000</v>
      </c>
      <c r="B2496" s="1">
        <v>44345</v>
      </c>
      <c r="C2496" t="s">
        <v>4713</v>
      </c>
      <c r="D2496" t="s">
        <v>4468</v>
      </c>
      <c r="E2496" t="s">
        <v>1938</v>
      </c>
      <c r="F2496" t="s">
        <v>5651</v>
      </c>
      <c r="G2496">
        <v>27127</v>
      </c>
      <c r="H2496" s="9">
        <v>301225.45</v>
      </c>
      <c r="J2496" t="s">
        <v>28</v>
      </c>
      <c r="K2496" t="s">
        <v>29</v>
      </c>
      <c r="L2496" t="s">
        <v>161</v>
      </c>
      <c r="M2496" t="s">
        <v>30</v>
      </c>
      <c r="N2496" t="s">
        <v>30</v>
      </c>
      <c r="O2496" t="s">
        <v>30</v>
      </c>
      <c r="P2496" t="s">
        <v>30</v>
      </c>
      <c r="Q2496" t="s">
        <v>30</v>
      </c>
      <c r="R2496" t="s">
        <v>30</v>
      </c>
      <c r="S2496" t="s">
        <v>30</v>
      </c>
      <c r="T2496" t="s">
        <v>30</v>
      </c>
      <c r="U2496" t="s">
        <v>30</v>
      </c>
      <c r="V2496" t="s">
        <v>30</v>
      </c>
      <c r="W2496" t="s">
        <v>40</v>
      </c>
      <c r="X2496" t="s">
        <v>29</v>
      </c>
      <c r="Y2496" t="s">
        <v>29</v>
      </c>
      <c r="Z2496" t="s">
        <v>29</v>
      </c>
      <c r="AA2496" t="s">
        <v>29</v>
      </c>
      <c r="AB2496" t="s">
        <v>32</v>
      </c>
    </row>
    <row r="2497" spans="1:28" outlineLevel="1" x14ac:dyDescent="0.45">
      <c r="A2497">
        <v>7504199003</v>
      </c>
      <c r="B2497" s="1">
        <v>44341</v>
      </c>
      <c r="C2497" t="s">
        <v>2558</v>
      </c>
      <c r="D2497" t="s">
        <v>2559</v>
      </c>
      <c r="E2497" t="s">
        <v>1938</v>
      </c>
      <c r="F2497" t="s">
        <v>5651</v>
      </c>
      <c r="G2497" t="s">
        <v>5784</v>
      </c>
      <c r="H2497" s="9">
        <v>290330</v>
      </c>
      <c r="J2497" t="s">
        <v>28</v>
      </c>
      <c r="K2497" t="s">
        <v>30</v>
      </c>
      <c r="L2497" t="s">
        <v>161</v>
      </c>
      <c r="M2497" t="s">
        <v>29</v>
      </c>
      <c r="N2497" t="s">
        <v>30</v>
      </c>
      <c r="O2497" t="s">
        <v>29</v>
      </c>
      <c r="P2497" t="s">
        <v>30</v>
      </c>
      <c r="Q2497" t="s">
        <v>30</v>
      </c>
      <c r="R2497" t="s">
        <v>30</v>
      </c>
      <c r="S2497" t="s">
        <v>30</v>
      </c>
      <c r="T2497" t="s">
        <v>30</v>
      </c>
      <c r="U2497" t="s">
        <v>30</v>
      </c>
      <c r="V2497" t="s">
        <v>30</v>
      </c>
      <c r="W2497" t="s">
        <v>31</v>
      </c>
      <c r="X2497" t="s">
        <v>30</v>
      </c>
      <c r="Y2497" t="s">
        <v>29</v>
      </c>
      <c r="Z2497" t="s">
        <v>29</v>
      </c>
      <c r="AA2497" t="s">
        <v>30</v>
      </c>
      <c r="AB2497" t="s">
        <v>47</v>
      </c>
    </row>
    <row r="2498" spans="1:28" outlineLevel="1" x14ac:dyDescent="0.45">
      <c r="A2498">
        <v>9950679004</v>
      </c>
      <c r="B2498" s="1">
        <v>44354</v>
      </c>
      <c r="C2498" t="s">
        <v>5569</v>
      </c>
      <c r="D2498" t="s">
        <v>5570</v>
      </c>
      <c r="E2498" t="s">
        <v>1938</v>
      </c>
      <c r="F2498" t="s">
        <v>5651</v>
      </c>
      <c r="G2498" t="s">
        <v>5784</v>
      </c>
      <c r="H2498" s="9">
        <v>288398.09000000003</v>
      </c>
      <c r="J2498" t="s">
        <v>28</v>
      </c>
      <c r="K2498" t="s">
        <v>30</v>
      </c>
      <c r="L2498" t="s">
        <v>161</v>
      </c>
      <c r="M2498" t="s">
        <v>29</v>
      </c>
      <c r="N2498" t="s">
        <v>29</v>
      </c>
      <c r="O2498" t="s">
        <v>30</v>
      </c>
      <c r="P2498" t="s">
        <v>30</v>
      </c>
      <c r="Q2498" t="s">
        <v>30</v>
      </c>
      <c r="R2498" t="s">
        <v>30</v>
      </c>
      <c r="S2498" t="s">
        <v>30</v>
      </c>
      <c r="T2498" t="s">
        <v>30</v>
      </c>
      <c r="U2498" t="s">
        <v>30</v>
      </c>
      <c r="V2498" t="s">
        <v>30</v>
      </c>
      <c r="W2498" t="s">
        <v>31</v>
      </c>
      <c r="X2498" t="s">
        <v>30</v>
      </c>
      <c r="Y2498" t="s">
        <v>29</v>
      </c>
      <c r="Z2498" t="s">
        <v>29</v>
      </c>
      <c r="AA2498" t="s">
        <v>29</v>
      </c>
      <c r="AB2498" t="s">
        <v>32</v>
      </c>
    </row>
    <row r="2499" spans="1:28" outlineLevel="1" x14ac:dyDescent="0.45">
      <c r="A2499">
        <v>2495169010</v>
      </c>
      <c r="B2499" s="1">
        <v>44332</v>
      </c>
      <c r="C2499" t="s">
        <v>1196</v>
      </c>
      <c r="D2499" t="s">
        <v>1197</v>
      </c>
      <c r="E2499" t="s">
        <v>1938</v>
      </c>
      <c r="F2499" t="s">
        <v>5651</v>
      </c>
      <c r="G2499">
        <v>27103</v>
      </c>
      <c r="H2499" s="9">
        <v>266182.40000000002</v>
      </c>
      <c r="J2499" t="s">
        <v>28</v>
      </c>
      <c r="K2499" t="s">
        <v>30</v>
      </c>
      <c r="L2499" t="s">
        <v>161</v>
      </c>
      <c r="M2499" t="s">
        <v>29</v>
      </c>
      <c r="N2499" t="s">
        <v>30</v>
      </c>
      <c r="O2499" t="s">
        <v>29</v>
      </c>
      <c r="P2499" t="s">
        <v>30</v>
      </c>
      <c r="Q2499" t="s">
        <v>30</v>
      </c>
      <c r="R2499" t="s">
        <v>30</v>
      </c>
      <c r="S2499" t="s">
        <v>30</v>
      </c>
      <c r="T2499" t="s">
        <v>30</v>
      </c>
      <c r="U2499" t="s">
        <v>30</v>
      </c>
      <c r="V2499" t="s">
        <v>30</v>
      </c>
      <c r="W2499" t="s">
        <v>31</v>
      </c>
      <c r="X2499" t="s">
        <v>29</v>
      </c>
      <c r="Y2499" t="s">
        <v>30</v>
      </c>
      <c r="Z2499" t="s">
        <v>29</v>
      </c>
      <c r="AA2499" t="s">
        <v>29</v>
      </c>
      <c r="AB2499" t="s">
        <v>32</v>
      </c>
    </row>
    <row r="2500" spans="1:28" outlineLevel="1" x14ac:dyDescent="0.45">
      <c r="A2500">
        <v>8970709003</v>
      </c>
      <c r="B2500" s="1">
        <v>44345</v>
      </c>
      <c r="C2500" t="s">
        <v>5082</v>
      </c>
      <c r="D2500" t="s">
        <v>5083</v>
      </c>
      <c r="E2500" t="s">
        <v>1938</v>
      </c>
      <c r="F2500" t="s">
        <v>5651</v>
      </c>
      <c r="G2500" t="s">
        <v>5730</v>
      </c>
      <c r="H2500" s="9">
        <v>248530</v>
      </c>
      <c r="J2500" t="s">
        <v>28</v>
      </c>
      <c r="K2500" t="s">
        <v>29</v>
      </c>
      <c r="L2500" t="s">
        <v>161</v>
      </c>
      <c r="M2500" t="s">
        <v>29</v>
      </c>
      <c r="N2500" t="s">
        <v>29</v>
      </c>
      <c r="O2500" t="s">
        <v>29</v>
      </c>
      <c r="P2500" t="s">
        <v>30</v>
      </c>
      <c r="Q2500" t="s">
        <v>30</v>
      </c>
      <c r="R2500" t="s">
        <v>30</v>
      </c>
      <c r="S2500" t="s">
        <v>30</v>
      </c>
      <c r="T2500" t="s">
        <v>30</v>
      </c>
      <c r="U2500" t="s">
        <v>29</v>
      </c>
      <c r="V2500" t="s">
        <v>30</v>
      </c>
      <c r="W2500" t="s">
        <v>40</v>
      </c>
      <c r="X2500" t="s">
        <v>29</v>
      </c>
      <c r="Y2500" t="s">
        <v>29</v>
      </c>
      <c r="Z2500" t="s">
        <v>29</v>
      </c>
      <c r="AA2500" t="s">
        <v>29</v>
      </c>
      <c r="AB2500" t="s">
        <v>38</v>
      </c>
    </row>
    <row r="2501" spans="1:28" outlineLevel="1" x14ac:dyDescent="0.45">
      <c r="A2501">
        <v>2481829006</v>
      </c>
      <c r="B2501" s="1">
        <v>44332</v>
      </c>
      <c r="C2501" t="s">
        <v>1138</v>
      </c>
      <c r="D2501" t="s">
        <v>1139</v>
      </c>
      <c r="E2501" t="s">
        <v>1938</v>
      </c>
      <c r="F2501" t="s">
        <v>5651</v>
      </c>
      <c r="G2501">
        <v>27103</v>
      </c>
      <c r="H2501" s="9">
        <v>248035</v>
      </c>
      <c r="J2501" t="s">
        <v>28</v>
      </c>
      <c r="K2501" t="s">
        <v>30</v>
      </c>
      <c r="L2501" t="s">
        <v>161</v>
      </c>
      <c r="M2501" t="s">
        <v>29</v>
      </c>
      <c r="N2501" t="s">
        <v>29</v>
      </c>
      <c r="O2501" t="s">
        <v>29</v>
      </c>
      <c r="P2501" t="s">
        <v>30</v>
      </c>
      <c r="Q2501" t="s">
        <v>29</v>
      </c>
      <c r="R2501" t="s">
        <v>30</v>
      </c>
      <c r="S2501" t="s">
        <v>30</v>
      </c>
      <c r="T2501" t="s">
        <v>30</v>
      </c>
      <c r="U2501" t="s">
        <v>30</v>
      </c>
      <c r="V2501" t="s">
        <v>30</v>
      </c>
      <c r="W2501" t="s">
        <v>33</v>
      </c>
      <c r="X2501" t="s">
        <v>29</v>
      </c>
      <c r="Y2501" t="s">
        <v>30</v>
      </c>
      <c r="Z2501" t="s">
        <v>29</v>
      </c>
      <c r="AA2501" t="s">
        <v>29</v>
      </c>
      <c r="AB2501" t="s">
        <v>32</v>
      </c>
    </row>
    <row r="2502" spans="1:28" outlineLevel="1" x14ac:dyDescent="0.45">
      <c r="A2502">
        <v>2781549007</v>
      </c>
      <c r="B2502" s="1">
        <v>44334</v>
      </c>
      <c r="C2502" t="s">
        <v>1692</v>
      </c>
      <c r="D2502" t="s">
        <v>1693</v>
      </c>
      <c r="E2502" t="s">
        <v>1938</v>
      </c>
      <c r="F2502" t="s">
        <v>5651</v>
      </c>
      <c r="G2502">
        <v>27103</v>
      </c>
      <c r="H2502" s="9">
        <v>246228</v>
      </c>
      <c r="J2502" t="s">
        <v>28</v>
      </c>
      <c r="K2502" t="s">
        <v>30</v>
      </c>
      <c r="L2502" t="s">
        <v>161</v>
      </c>
      <c r="M2502" t="s">
        <v>30</v>
      </c>
      <c r="N2502" t="s">
        <v>30</v>
      </c>
      <c r="O2502" t="s">
        <v>30</v>
      </c>
      <c r="P2502" t="s">
        <v>30</v>
      </c>
      <c r="Q2502" t="s">
        <v>30</v>
      </c>
      <c r="R2502" t="s">
        <v>30</v>
      </c>
      <c r="S2502" t="s">
        <v>30</v>
      </c>
      <c r="T2502" t="s">
        <v>30</v>
      </c>
      <c r="U2502" t="s">
        <v>30</v>
      </c>
      <c r="V2502" t="s">
        <v>30</v>
      </c>
      <c r="W2502" t="s">
        <v>40</v>
      </c>
      <c r="X2502" t="s">
        <v>29</v>
      </c>
      <c r="Y2502" t="s">
        <v>29</v>
      </c>
      <c r="Z2502" t="s">
        <v>29</v>
      </c>
      <c r="AA2502" t="s">
        <v>30</v>
      </c>
      <c r="AB2502" t="s">
        <v>43</v>
      </c>
    </row>
    <row r="2503" spans="1:28" outlineLevel="1" x14ac:dyDescent="0.45">
      <c r="A2503">
        <v>2725049005</v>
      </c>
      <c r="B2503" s="1">
        <v>44334</v>
      </c>
      <c r="C2503" t="s">
        <v>1453</v>
      </c>
      <c r="D2503" t="s">
        <v>1454</v>
      </c>
      <c r="E2503" t="s">
        <v>1938</v>
      </c>
      <c r="F2503" t="s">
        <v>5651</v>
      </c>
      <c r="G2503">
        <v>27127</v>
      </c>
      <c r="H2503" s="9">
        <v>235789.82</v>
      </c>
      <c r="J2503" t="s">
        <v>28</v>
      </c>
      <c r="K2503" t="s">
        <v>29</v>
      </c>
      <c r="L2503" t="s">
        <v>161</v>
      </c>
      <c r="M2503" t="s">
        <v>29</v>
      </c>
      <c r="N2503" t="s">
        <v>29</v>
      </c>
      <c r="O2503" t="s">
        <v>29</v>
      </c>
      <c r="P2503" t="s">
        <v>29</v>
      </c>
      <c r="Q2503" t="s">
        <v>29</v>
      </c>
      <c r="R2503" t="s">
        <v>30</v>
      </c>
      <c r="S2503" t="s">
        <v>30</v>
      </c>
      <c r="T2503" t="s">
        <v>30</v>
      </c>
      <c r="U2503" t="s">
        <v>29</v>
      </c>
      <c r="V2503" t="s">
        <v>30</v>
      </c>
      <c r="W2503" t="s">
        <v>31</v>
      </c>
      <c r="X2503" t="s">
        <v>29</v>
      </c>
      <c r="Y2503" t="s">
        <v>30</v>
      </c>
      <c r="Z2503" t="s">
        <v>29</v>
      </c>
      <c r="AA2503" t="s">
        <v>29</v>
      </c>
      <c r="AB2503" t="s">
        <v>43</v>
      </c>
    </row>
    <row r="2504" spans="1:28" outlineLevel="1" x14ac:dyDescent="0.45">
      <c r="A2504">
        <v>8960079000</v>
      </c>
      <c r="B2504" s="1">
        <v>44345</v>
      </c>
      <c r="C2504" t="s">
        <v>5021</v>
      </c>
      <c r="D2504" t="s">
        <v>5022</v>
      </c>
      <c r="E2504" t="s">
        <v>1938</v>
      </c>
      <c r="F2504" t="s">
        <v>5651</v>
      </c>
      <c r="G2504">
        <v>27103</v>
      </c>
      <c r="H2504" s="9">
        <v>232621.13</v>
      </c>
      <c r="J2504" t="s">
        <v>28</v>
      </c>
      <c r="K2504" t="s">
        <v>30</v>
      </c>
      <c r="L2504" t="s">
        <v>161</v>
      </c>
      <c r="M2504" t="s">
        <v>29</v>
      </c>
      <c r="N2504" t="s">
        <v>29</v>
      </c>
      <c r="O2504" t="s">
        <v>29</v>
      </c>
      <c r="P2504" t="s">
        <v>29</v>
      </c>
      <c r="Q2504" t="s">
        <v>29</v>
      </c>
      <c r="R2504" t="s">
        <v>30</v>
      </c>
      <c r="S2504" t="s">
        <v>30</v>
      </c>
      <c r="T2504" t="s">
        <v>30</v>
      </c>
      <c r="U2504" t="s">
        <v>29</v>
      </c>
      <c r="V2504" t="s">
        <v>30</v>
      </c>
      <c r="W2504" t="s">
        <v>40</v>
      </c>
      <c r="X2504" t="s">
        <v>29</v>
      </c>
      <c r="Y2504" t="s">
        <v>29</v>
      </c>
      <c r="Z2504" t="s">
        <v>29</v>
      </c>
      <c r="AA2504" t="s">
        <v>29</v>
      </c>
      <c r="AB2504" t="s">
        <v>32</v>
      </c>
    </row>
    <row r="2505" spans="1:28" outlineLevel="1" x14ac:dyDescent="0.45">
      <c r="A2505">
        <v>8015189004</v>
      </c>
      <c r="B2505" s="1">
        <v>44342</v>
      </c>
      <c r="C2505" t="s">
        <v>4088</v>
      </c>
      <c r="D2505" t="s">
        <v>4089</v>
      </c>
      <c r="E2505" t="s">
        <v>1938</v>
      </c>
      <c r="F2505" t="s">
        <v>5651</v>
      </c>
      <c r="G2505" t="s">
        <v>5784</v>
      </c>
      <c r="H2505" s="9">
        <v>216917.58</v>
      </c>
      <c r="J2505" t="s">
        <v>28</v>
      </c>
      <c r="K2505" t="s">
        <v>30</v>
      </c>
      <c r="L2505" t="s">
        <v>161</v>
      </c>
      <c r="M2505" t="s">
        <v>29</v>
      </c>
      <c r="N2505" t="s">
        <v>30</v>
      </c>
      <c r="O2505" t="s">
        <v>29</v>
      </c>
      <c r="P2505" t="s">
        <v>30</v>
      </c>
      <c r="Q2505" t="s">
        <v>30</v>
      </c>
      <c r="R2505" t="s">
        <v>30</v>
      </c>
      <c r="S2505" t="s">
        <v>30</v>
      </c>
      <c r="T2505" t="s">
        <v>30</v>
      </c>
      <c r="U2505" t="s">
        <v>30</v>
      </c>
      <c r="V2505" t="s">
        <v>30</v>
      </c>
      <c r="W2505" t="s">
        <v>40</v>
      </c>
      <c r="X2505" t="s">
        <v>30</v>
      </c>
      <c r="Y2505" t="s">
        <v>30</v>
      </c>
      <c r="Z2505" t="s">
        <v>29</v>
      </c>
      <c r="AA2505" t="s">
        <v>29</v>
      </c>
      <c r="AB2505" t="s">
        <v>32</v>
      </c>
    </row>
    <row r="2506" spans="1:28" outlineLevel="1" x14ac:dyDescent="0.45">
      <c r="A2506">
        <v>8861039004</v>
      </c>
      <c r="B2506" s="1">
        <v>44345</v>
      </c>
      <c r="C2506" t="s">
        <v>4562</v>
      </c>
      <c r="D2506" t="s">
        <v>4563</v>
      </c>
      <c r="E2506" t="s">
        <v>1938</v>
      </c>
      <c r="F2506" t="s">
        <v>5651</v>
      </c>
      <c r="G2506" t="s">
        <v>5784</v>
      </c>
      <c r="H2506" s="9">
        <v>213230</v>
      </c>
      <c r="J2506" t="s">
        <v>28</v>
      </c>
      <c r="K2506" t="s">
        <v>30</v>
      </c>
      <c r="L2506" t="s">
        <v>161</v>
      </c>
      <c r="M2506" t="s">
        <v>29</v>
      </c>
      <c r="N2506" t="s">
        <v>30</v>
      </c>
      <c r="O2506" t="s">
        <v>30</v>
      </c>
      <c r="P2506" t="s">
        <v>30</v>
      </c>
      <c r="Q2506" t="s">
        <v>30</v>
      </c>
      <c r="R2506" t="s">
        <v>30</v>
      </c>
      <c r="S2506" t="s">
        <v>30</v>
      </c>
      <c r="T2506" t="s">
        <v>30</v>
      </c>
      <c r="U2506" t="s">
        <v>30</v>
      </c>
      <c r="V2506" t="s">
        <v>30</v>
      </c>
      <c r="W2506" t="s">
        <v>31</v>
      </c>
      <c r="X2506" t="s">
        <v>30</v>
      </c>
      <c r="Y2506" t="s">
        <v>29</v>
      </c>
      <c r="Z2506" t="s">
        <v>29</v>
      </c>
      <c r="AA2506" t="s">
        <v>29</v>
      </c>
      <c r="AB2506" t="s">
        <v>32</v>
      </c>
    </row>
    <row r="2507" spans="1:28" outlineLevel="1" x14ac:dyDescent="0.45">
      <c r="A2507">
        <v>2346759006</v>
      </c>
      <c r="B2507" s="1">
        <v>44331</v>
      </c>
      <c r="C2507" t="s">
        <v>904</v>
      </c>
      <c r="D2507" t="s">
        <v>905</v>
      </c>
      <c r="E2507" t="s">
        <v>1938</v>
      </c>
      <c r="F2507" t="s">
        <v>5651</v>
      </c>
      <c r="G2507" t="s">
        <v>5806</v>
      </c>
      <c r="H2507" s="9">
        <v>211693</v>
      </c>
      <c r="J2507" t="s">
        <v>28</v>
      </c>
      <c r="K2507" t="s">
        <v>29</v>
      </c>
      <c r="L2507" t="s">
        <v>161</v>
      </c>
      <c r="M2507" t="s">
        <v>29</v>
      </c>
      <c r="N2507" t="s">
        <v>29</v>
      </c>
      <c r="O2507" t="s">
        <v>29</v>
      </c>
      <c r="P2507" t="s">
        <v>30</v>
      </c>
      <c r="Q2507" t="s">
        <v>30</v>
      </c>
      <c r="R2507" t="s">
        <v>30</v>
      </c>
      <c r="S2507" t="s">
        <v>30</v>
      </c>
      <c r="T2507" t="s">
        <v>30</v>
      </c>
      <c r="U2507" t="s">
        <v>30</v>
      </c>
      <c r="V2507" t="s">
        <v>30</v>
      </c>
      <c r="W2507" t="s">
        <v>31</v>
      </c>
      <c r="X2507" t="s">
        <v>30</v>
      </c>
      <c r="Y2507" t="s">
        <v>29</v>
      </c>
      <c r="Z2507" t="s">
        <v>29</v>
      </c>
      <c r="AA2507" t="s">
        <v>30</v>
      </c>
      <c r="AB2507" t="s">
        <v>32</v>
      </c>
    </row>
    <row r="2508" spans="1:28" outlineLevel="1" x14ac:dyDescent="0.45">
      <c r="A2508">
        <v>2472299000</v>
      </c>
      <c r="B2508" s="1">
        <v>44332</v>
      </c>
      <c r="C2508" t="s">
        <v>1084</v>
      </c>
      <c r="D2508" t="s">
        <v>1085</v>
      </c>
      <c r="E2508" t="s">
        <v>1938</v>
      </c>
      <c r="F2508" t="s">
        <v>5651</v>
      </c>
      <c r="G2508" t="s">
        <v>5730</v>
      </c>
      <c r="H2508" s="9">
        <v>203392.58</v>
      </c>
      <c r="J2508" t="s">
        <v>28</v>
      </c>
      <c r="K2508" t="s">
        <v>30</v>
      </c>
      <c r="L2508" t="s">
        <v>161</v>
      </c>
      <c r="M2508" t="s">
        <v>29</v>
      </c>
      <c r="N2508" t="s">
        <v>30</v>
      </c>
      <c r="O2508" t="s">
        <v>30</v>
      </c>
      <c r="P2508" t="s">
        <v>30</v>
      </c>
      <c r="Q2508" t="s">
        <v>30</v>
      </c>
      <c r="R2508" t="s">
        <v>30</v>
      </c>
      <c r="S2508" t="s">
        <v>30</v>
      </c>
      <c r="T2508" t="s">
        <v>30</v>
      </c>
      <c r="U2508" t="s">
        <v>30</v>
      </c>
      <c r="V2508" t="s">
        <v>30</v>
      </c>
      <c r="W2508" t="s">
        <v>40</v>
      </c>
      <c r="X2508" t="s">
        <v>29</v>
      </c>
      <c r="Y2508" t="s">
        <v>30</v>
      </c>
      <c r="Z2508" t="s">
        <v>29</v>
      </c>
      <c r="AA2508" t="s">
        <v>29</v>
      </c>
      <c r="AB2508" t="s">
        <v>45</v>
      </c>
    </row>
    <row r="2509" spans="1:28" outlineLevel="1" x14ac:dyDescent="0.45">
      <c r="A2509">
        <v>7519578910</v>
      </c>
      <c r="B2509" s="1">
        <v>44323</v>
      </c>
      <c r="C2509" t="s">
        <v>2652</v>
      </c>
      <c r="D2509" t="s">
        <v>2653</v>
      </c>
      <c r="E2509" t="s">
        <v>1938</v>
      </c>
      <c r="F2509" t="s">
        <v>5651</v>
      </c>
      <c r="G2509" t="s">
        <v>5784</v>
      </c>
      <c r="H2509" s="9">
        <v>182340.36</v>
      </c>
      <c r="J2509" t="s">
        <v>28</v>
      </c>
      <c r="K2509" t="s">
        <v>30</v>
      </c>
      <c r="L2509" t="s">
        <v>161</v>
      </c>
      <c r="M2509" t="s">
        <v>29</v>
      </c>
      <c r="N2509" t="s">
        <v>30</v>
      </c>
      <c r="O2509" t="s">
        <v>29</v>
      </c>
      <c r="P2509" t="s">
        <v>30</v>
      </c>
      <c r="Q2509" t="s">
        <v>30</v>
      </c>
      <c r="R2509" t="s">
        <v>30</v>
      </c>
      <c r="S2509" t="s">
        <v>30</v>
      </c>
      <c r="T2509" t="s">
        <v>30</v>
      </c>
      <c r="U2509" t="s">
        <v>30</v>
      </c>
      <c r="V2509" t="s">
        <v>30</v>
      </c>
      <c r="W2509" t="s">
        <v>31</v>
      </c>
      <c r="X2509" t="s">
        <v>30</v>
      </c>
      <c r="Y2509" t="s">
        <v>30</v>
      </c>
      <c r="Z2509" t="s">
        <v>29</v>
      </c>
      <c r="AA2509" t="s">
        <v>29</v>
      </c>
      <c r="AB2509" t="s">
        <v>32</v>
      </c>
    </row>
    <row r="2510" spans="1:28" outlineLevel="1" x14ac:dyDescent="0.45">
      <c r="A2510">
        <v>2473619002</v>
      </c>
      <c r="B2510" s="1">
        <v>44332</v>
      </c>
      <c r="C2510" t="s">
        <v>1098</v>
      </c>
      <c r="D2510" t="s">
        <v>1099</v>
      </c>
      <c r="E2510" t="s">
        <v>1938</v>
      </c>
      <c r="F2510" t="s">
        <v>5651</v>
      </c>
      <c r="G2510">
        <v>27103</v>
      </c>
      <c r="H2510" s="9">
        <v>178723</v>
      </c>
      <c r="J2510" t="s">
        <v>28</v>
      </c>
      <c r="K2510" t="s">
        <v>30</v>
      </c>
      <c r="L2510" t="s">
        <v>161</v>
      </c>
      <c r="M2510" t="s">
        <v>29</v>
      </c>
      <c r="N2510" t="s">
        <v>30</v>
      </c>
      <c r="O2510" t="s">
        <v>30</v>
      </c>
      <c r="P2510" t="s">
        <v>30</v>
      </c>
      <c r="Q2510" t="s">
        <v>30</v>
      </c>
      <c r="R2510" t="s">
        <v>30</v>
      </c>
      <c r="S2510" t="s">
        <v>30</v>
      </c>
      <c r="T2510" t="s">
        <v>30</v>
      </c>
      <c r="U2510" t="s">
        <v>30</v>
      </c>
      <c r="V2510" t="s">
        <v>30</v>
      </c>
      <c r="W2510" t="s">
        <v>31</v>
      </c>
      <c r="X2510" t="s">
        <v>29</v>
      </c>
      <c r="Y2510" t="s">
        <v>30</v>
      </c>
      <c r="Z2510" t="s">
        <v>29</v>
      </c>
      <c r="AA2510" t="s">
        <v>29</v>
      </c>
      <c r="AB2510" t="s">
        <v>32</v>
      </c>
    </row>
    <row r="2511" spans="1:28" outlineLevel="1" x14ac:dyDescent="0.45">
      <c r="A2511">
        <v>7594918905</v>
      </c>
      <c r="B2511" s="1">
        <v>44323</v>
      </c>
      <c r="C2511" t="s">
        <v>3366</v>
      </c>
      <c r="D2511" t="s">
        <v>3367</v>
      </c>
      <c r="E2511" t="s">
        <v>1938</v>
      </c>
      <c r="F2511" t="s">
        <v>5651</v>
      </c>
      <c r="G2511" t="s">
        <v>5784</v>
      </c>
      <c r="H2511" s="9">
        <v>176433</v>
      </c>
      <c r="J2511" t="s">
        <v>28</v>
      </c>
      <c r="K2511" t="s">
        <v>30</v>
      </c>
      <c r="L2511" t="s">
        <v>161</v>
      </c>
      <c r="M2511" t="s">
        <v>30</v>
      </c>
      <c r="N2511" t="s">
        <v>30</v>
      </c>
      <c r="O2511" t="s">
        <v>29</v>
      </c>
      <c r="P2511" t="s">
        <v>30</v>
      </c>
      <c r="Q2511" t="s">
        <v>30</v>
      </c>
      <c r="R2511" t="s">
        <v>30</v>
      </c>
      <c r="S2511" t="s">
        <v>30</v>
      </c>
      <c r="T2511" t="s">
        <v>30</v>
      </c>
      <c r="U2511" t="s">
        <v>30</v>
      </c>
      <c r="V2511" t="s">
        <v>30</v>
      </c>
      <c r="W2511" t="s">
        <v>40</v>
      </c>
      <c r="X2511" t="s">
        <v>30</v>
      </c>
      <c r="Y2511" t="s">
        <v>29</v>
      </c>
      <c r="Z2511" t="s">
        <v>29</v>
      </c>
      <c r="AA2511" t="s">
        <v>30</v>
      </c>
      <c r="AB2511" t="s">
        <v>32</v>
      </c>
    </row>
    <row r="2512" spans="1:28" outlineLevel="1" x14ac:dyDescent="0.45">
      <c r="A2512">
        <v>8984439006</v>
      </c>
      <c r="B2512" s="1">
        <v>44345</v>
      </c>
      <c r="C2512" t="s">
        <v>5155</v>
      </c>
      <c r="D2512" t="s">
        <v>5156</v>
      </c>
      <c r="E2512" t="s">
        <v>1938</v>
      </c>
      <c r="F2512" t="s">
        <v>5651</v>
      </c>
      <c r="G2512" t="s">
        <v>5784</v>
      </c>
      <c r="H2512" s="9">
        <v>162239.74</v>
      </c>
      <c r="J2512" t="s">
        <v>28</v>
      </c>
      <c r="K2512" t="s">
        <v>30</v>
      </c>
      <c r="L2512" t="s">
        <v>161</v>
      </c>
      <c r="M2512" t="s">
        <v>29</v>
      </c>
      <c r="N2512" t="s">
        <v>29</v>
      </c>
      <c r="O2512" t="s">
        <v>29</v>
      </c>
      <c r="P2512" t="s">
        <v>30</v>
      </c>
      <c r="Q2512" t="s">
        <v>30</v>
      </c>
      <c r="R2512" t="s">
        <v>30</v>
      </c>
      <c r="S2512" t="s">
        <v>30</v>
      </c>
      <c r="T2512" t="s">
        <v>30</v>
      </c>
      <c r="U2512" t="s">
        <v>30</v>
      </c>
      <c r="V2512" t="s">
        <v>30</v>
      </c>
      <c r="W2512" t="s">
        <v>31</v>
      </c>
      <c r="X2512" t="s">
        <v>30</v>
      </c>
      <c r="Y2512" t="s">
        <v>29</v>
      </c>
      <c r="Z2512" t="s">
        <v>29</v>
      </c>
      <c r="AA2512" t="s">
        <v>29</v>
      </c>
      <c r="AB2512" t="s">
        <v>43</v>
      </c>
    </row>
    <row r="2513" spans="1:28" outlineLevel="1" x14ac:dyDescent="0.45">
      <c r="A2513">
        <v>4884799003</v>
      </c>
      <c r="B2513" s="1">
        <v>44336</v>
      </c>
      <c r="C2513" t="s">
        <v>1954</v>
      </c>
      <c r="D2513" t="s">
        <v>1955</v>
      </c>
      <c r="E2513" t="s">
        <v>1938</v>
      </c>
      <c r="F2513" t="s">
        <v>5651</v>
      </c>
      <c r="G2513">
        <v>27103</v>
      </c>
      <c r="H2513" s="9">
        <v>161439</v>
      </c>
      <c r="I2513" t="s">
        <v>177</v>
      </c>
      <c r="J2513" t="s">
        <v>28</v>
      </c>
      <c r="K2513" t="s">
        <v>29</v>
      </c>
      <c r="L2513" t="s">
        <v>161</v>
      </c>
      <c r="M2513" t="s">
        <v>29</v>
      </c>
      <c r="N2513" t="s">
        <v>30</v>
      </c>
      <c r="O2513" t="s">
        <v>30</v>
      </c>
      <c r="P2513" t="s">
        <v>30</v>
      </c>
      <c r="Q2513" t="s">
        <v>30</v>
      </c>
      <c r="R2513" t="s">
        <v>30</v>
      </c>
      <c r="S2513" t="s">
        <v>30</v>
      </c>
      <c r="T2513" t="s">
        <v>30</v>
      </c>
      <c r="U2513" t="s">
        <v>30</v>
      </c>
      <c r="V2513" t="s">
        <v>30</v>
      </c>
      <c r="W2513" t="s">
        <v>31</v>
      </c>
      <c r="X2513" t="s">
        <v>29</v>
      </c>
      <c r="Y2513" t="s">
        <v>30</v>
      </c>
      <c r="Z2513" t="s">
        <v>29</v>
      </c>
      <c r="AA2513" t="s">
        <v>30</v>
      </c>
      <c r="AB2513" t="s">
        <v>32</v>
      </c>
    </row>
    <row r="2514" spans="1:28" outlineLevel="1" x14ac:dyDescent="0.45">
      <c r="A2514">
        <v>6603819000</v>
      </c>
      <c r="B2514" s="1">
        <v>44338</v>
      </c>
      <c r="C2514" t="s">
        <v>2412</v>
      </c>
      <c r="D2514" t="s">
        <v>2413</v>
      </c>
      <c r="E2514" t="s">
        <v>1938</v>
      </c>
      <c r="F2514" t="s">
        <v>5651</v>
      </c>
      <c r="G2514">
        <v>27103</v>
      </c>
      <c r="H2514" s="9">
        <v>153656</v>
      </c>
      <c r="J2514" t="s">
        <v>28</v>
      </c>
      <c r="K2514" t="s">
        <v>29</v>
      </c>
      <c r="L2514" t="s">
        <v>161</v>
      </c>
      <c r="M2514" t="s">
        <v>29</v>
      </c>
      <c r="N2514" t="s">
        <v>29</v>
      </c>
      <c r="O2514" t="s">
        <v>29</v>
      </c>
      <c r="P2514" t="s">
        <v>29</v>
      </c>
      <c r="Q2514" t="s">
        <v>30</v>
      </c>
      <c r="R2514" t="s">
        <v>29</v>
      </c>
      <c r="S2514" t="s">
        <v>30</v>
      </c>
      <c r="T2514" t="s">
        <v>30</v>
      </c>
      <c r="U2514" t="s">
        <v>29</v>
      </c>
      <c r="V2514" t="s">
        <v>30</v>
      </c>
      <c r="W2514" t="s">
        <v>40</v>
      </c>
      <c r="X2514" t="s">
        <v>29</v>
      </c>
      <c r="Y2514" t="s">
        <v>29</v>
      </c>
      <c r="Z2514" t="s">
        <v>29</v>
      </c>
      <c r="AA2514" t="s">
        <v>30</v>
      </c>
      <c r="AB2514" t="s">
        <v>47</v>
      </c>
    </row>
    <row r="2515" spans="1:28" outlineLevel="1" x14ac:dyDescent="0.45">
      <c r="A2515">
        <v>8969199008</v>
      </c>
      <c r="B2515" s="1">
        <v>44345</v>
      </c>
      <c r="C2515" t="s">
        <v>5069</v>
      </c>
      <c r="D2515" t="s">
        <v>5070</v>
      </c>
      <c r="E2515" t="s">
        <v>1938</v>
      </c>
      <c r="F2515" t="s">
        <v>5651</v>
      </c>
      <c r="G2515" t="s">
        <v>5784</v>
      </c>
      <c r="H2515" s="9">
        <v>151731.5</v>
      </c>
      <c r="J2515" t="s">
        <v>28</v>
      </c>
      <c r="K2515" t="s">
        <v>30</v>
      </c>
      <c r="L2515" t="s">
        <v>161</v>
      </c>
      <c r="M2515" t="s">
        <v>30</v>
      </c>
      <c r="N2515" t="s">
        <v>30</v>
      </c>
      <c r="O2515" t="s">
        <v>29</v>
      </c>
      <c r="P2515" t="s">
        <v>30</v>
      </c>
      <c r="Q2515" t="s">
        <v>30</v>
      </c>
      <c r="R2515" t="s">
        <v>30</v>
      </c>
      <c r="S2515" t="s">
        <v>30</v>
      </c>
      <c r="T2515" t="s">
        <v>30</v>
      </c>
      <c r="U2515" t="s">
        <v>30</v>
      </c>
      <c r="V2515" t="s">
        <v>30</v>
      </c>
      <c r="W2515" t="s">
        <v>40</v>
      </c>
      <c r="X2515" t="s">
        <v>30</v>
      </c>
      <c r="Y2515" t="s">
        <v>29</v>
      </c>
      <c r="Z2515" t="s">
        <v>29</v>
      </c>
      <c r="AA2515" t="s">
        <v>29</v>
      </c>
      <c r="AB2515" t="s">
        <v>144</v>
      </c>
    </row>
    <row r="2516" spans="1:28" outlineLevel="1" x14ac:dyDescent="0.45">
      <c r="A2516">
        <v>8902289006</v>
      </c>
      <c r="B2516" s="1">
        <v>44345</v>
      </c>
      <c r="C2516" t="s">
        <v>4768</v>
      </c>
      <c r="D2516" t="s">
        <v>4769</v>
      </c>
      <c r="E2516" t="s">
        <v>1938</v>
      </c>
      <c r="F2516" t="s">
        <v>5651</v>
      </c>
      <c r="G2516">
        <v>27106</v>
      </c>
      <c r="H2516" s="9">
        <v>139209</v>
      </c>
      <c r="J2516" t="s">
        <v>28</v>
      </c>
      <c r="K2516" t="s">
        <v>29</v>
      </c>
      <c r="L2516" t="s">
        <v>161</v>
      </c>
      <c r="M2516" t="s">
        <v>30</v>
      </c>
      <c r="N2516" t="s">
        <v>29</v>
      </c>
      <c r="O2516" t="s">
        <v>29</v>
      </c>
      <c r="P2516" t="s">
        <v>30</v>
      </c>
      <c r="Q2516" t="s">
        <v>30</v>
      </c>
      <c r="R2516" t="s">
        <v>30</v>
      </c>
      <c r="S2516" t="s">
        <v>30</v>
      </c>
      <c r="T2516" t="s">
        <v>30</v>
      </c>
      <c r="U2516" t="s">
        <v>29</v>
      </c>
      <c r="V2516" t="s">
        <v>30</v>
      </c>
      <c r="W2516" t="s">
        <v>40</v>
      </c>
      <c r="X2516" t="s">
        <v>29</v>
      </c>
      <c r="Y2516" t="s">
        <v>29</v>
      </c>
      <c r="Z2516" t="s">
        <v>29</v>
      </c>
      <c r="AA2516" t="s">
        <v>29</v>
      </c>
      <c r="AB2516" t="s">
        <v>641</v>
      </c>
    </row>
    <row r="2517" spans="1:28" outlineLevel="1" x14ac:dyDescent="0.45">
      <c r="A2517">
        <v>8972789009</v>
      </c>
      <c r="B2517" s="1">
        <v>44345</v>
      </c>
      <c r="C2517" t="s">
        <v>5097</v>
      </c>
      <c r="D2517" t="s">
        <v>5098</v>
      </c>
      <c r="E2517" t="s">
        <v>1938</v>
      </c>
      <c r="F2517" t="s">
        <v>5651</v>
      </c>
      <c r="G2517">
        <v>27127</v>
      </c>
      <c r="H2517" s="9">
        <v>137333</v>
      </c>
      <c r="J2517" t="s">
        <v>28</v>
      </c>
      <c r="K2517" t="s">
        <v>29</v>
      </c>
      <c r="L2517" t="s">
        <v>161</v>
      </c>
      <c r="M2517" t="s">
        <v>30</v>
      </c>
      <c r="N2517" t="s">
        <v>30</v>
      </c>
      <c r="O2517" t="s">
        <v>29</v>
      </c>
      <c r="P2517" t="s">
        <v>30</v>
      </c>
      <c r="Q2517" t="s">
        <v>30</v>
      </c>
      <c r="R2517" t="s">
        <v>30</v>
      </c>
      <c r="S2517" t="s">
        <v>30</v>
      </c>
      <c r="T2517" t="s">
        <v>30</v>
      </c>
      <c r="U2517" t="s">
        <v>30</v>
      </c>
      <c r="V2517" t="s">
        <v>30</v>
      </c>
      <c r="W2517" t="s">
        <v>31</v>
      </c>
      <c r="X2517" t="s">
        <v>29</v>
      </c>
      <c r="Y2517" t="s">
        <v>29</v>
      </c>
      <c r="Z2517" t="s">
        <v>29</v>
      </c>
      <c r="AA2517" t="s">
        <v>29</v>
      </c>
      <c r="AB2517" t="s">
        <v>43</v>
      </c>
    </row>
    <row r="2518" spans="1:28" outlineLevel="1" x14ac:dyDescent="0.45">
      <c r="A2518">
        <v>2767569006</v>
      </c>
      <c r="B2518" s="1">
        <v>44334</v>
      </c>
      <c r="C2518" t="s">
        <v>1641</v>
      </c>
      <c r="D2518" t="s">
        <v>1642</v>
      </c>
      <c r="E2518" t="s">
        <v>1938</v>
      </c>
      <c r="F2518" t="s">
        <v>5651</v>
      </c>
      <c r="G2518" t="s">
        <v>5784</v>
      </c>
      <c r="H2518" s="9">
        <v>136566.16</v>
      </c>
      <c r="J2518" t="s">
        <v>28</v>
      </c>
      <c r="K2518" t="s">
        <v>30</v>
      </c>
      <c r="L2518" t="s">
        <v>161</v>
      </c>
      <c r="M2518" t="s">
        <v>29</v>
      </c>
      <c r="N2518" t="s">
        <v>29</v>
      </c>
      <c r="O2518" t="s">
        <v>30</v>
      </c>
      <c r="P2518" t="s">
        <v>29</v>
      </c>
      <c r="Q2518" t="s">
        <v>29</v>
      </c>
      <c r="R2518" t="s">
        <v>30</v>
      </c>
      <c r="S2518" t="s">
        <v>30</v>
      </c>
      <c r="T2518" t="s">
        <v>30</v>
      </c>
      <c r="U2518" t="s">
        <v>29</v>
      </c>
      <c r="V2518" t="s">
        <v>30</v>
      </c>
      <c r="W2518" t="s">
        <v>31</v>
      </c>
      <c r="X2518" t="s">
        <v>30</v>
      </c>
      <c r="Y2518" t="s">
        <v>30</v>
      </c>
      <c r="Z2518" t="s">
        <v>29</v>
      </c>
      <c r="AA2518" t="s">
        <v>29</v>
      </c>
      <c r="AB2518" t="s">
        <v>32</v>
      </c>
    </row>
    <row r="2519" spans="1:28" outlineLevel="1" x14ac:dyDescent="0.45">
      <c r="A2519">
        <v>6603009004</v>
      </c>
      <c r="B2519" s="1">
        <v>44338</v>
      </c>
      <c r="C2519" t="s">
        <v>2404</v>
      </c>
      <c r="D2519" t="s">
        <v>2405</v>
      </c>
      <c r="E2519" t="s">
        <v>1938</v>
      </c>
      <c r="F2519" t="s">
        <v>5651</v>
      </c>
      <c r="G2519">
        <v>27127</v>
      </c>
      <c r="H2519" s="9">
        <v>133998</v>
      </c>
      <c r="J2519" t="s">
        <v>28</v>
      </c>
      <c r="K2519" t="s">
        <v>29</v>
      </c>
      <c r="L2519" t="s">
        <v>161</v>
      </c>
      <c r="M2519" t="s">
        <v>29</v>
      </c>
      <c r="N2519" t="s">
        <v>30</v>
      </c>
      <c r="O2519" t="s">
        <v>30</v>
      </c>
      <c r="P2519" t="s">
        <v>30</v>
      </c>
      <c r="Q2519" t="s">
        <v>30</v>
      </c>
      <c r="R2519" t="s">
        <v>30</v>
      </c>
      <c r="S2519" t="s">
        <v>30</v>
      </c>
      <c r="T2519" t="s">
        <v>30</v>
      </c>
      <c r="U2519" t="s">
        <v>30</v>
      </c>
      <c r="V2519" t="s">
        <v>30</v>
      </c>
      <c r="W2519" t="s">
        <v>49</v>
      </c>
      <c r="X2519" t="s">
        <v>29</v>
      </c>
      <c r="Y2519" t="s">
        <v>29</v>
      </c>
      <c r="Z2519" t="s">
        <v>29</v>
      </c>
      <c r="AA2519" t="s">
        <v>30</v>
      </c>
      <c r="AB2519" t="s">
        <v>43</v>
      </c>
    </row>
    <row r="2520" spans="1:28" outlineLevel="1" x14ac:dyDescent="0.45">
      <c r="A2520">
        <v>2348459003</v>
      </c>
      <c r="B2520" s="1">
        <v>44331</v>
      </c>
      <c r="C2520" t="s">
        <v>914</v>
      </c>
      <c r="D2520" t="s">
        <v>915</v>
      </c>
      <c r="E2520" t="s">
        <v>1938</v>
      </c>
      <c r="F2520" t="s">
        <v>5651</v>
      </c>
      <c r="G2520">
        <v>27127</v>
      </c>
      <c r="H2520" s="9">
        <v>128954</v>
      </c>
      <c r="I2520" t="s">
        <v>64</v>
      </c>
      <c r="J2520" t="s">
        <v>28</v>
      </c>
      <c r="K2520" t="s">
        <v>29</v>
      </c>
      <c r="L2520" t="s">
        <v>161</v>
      </c>
      <c r="M2520" t="s">
        <v>29</v>
      </c>
      <c r="N2520" t="s">
        <v>30</v>
      </c>
      <c r="O2520" t="s">
        <v>29</v>
      </c>
      <c r="P2520" t="s">
        <v>30</v>
      </c>
      <c r="Q2520" t="s">
        <v>30</v>
      </c>
      <c r="R2520" t="s">
        <v>30</v>
      </c>
      <c r="S2520" t="s">
        <v>30</v>
      </c>
      <c r="T2520" t="s">
        <v>30</v>
      </c>
      <c r="U2520" t="s">
        <v>30</v>
      </c>
      <c r="V2520" t="s">
        <v>30</v>
      </c>
      <c r="W2520" t="s">
        <v>33</v>
      </c>
      <c r="X2520" t="s">
        <v>29</v>
      </c>
      <c r="Y2520" t="s">
        <v>30</v>
      </c>
      <c r="Z2520" t="s">
        <v>29</v>
      </c>
      <c r="AA2520" t="s">
        <v>29</v>
      </c>
      <c r="AB2520" t="s">
        <v>32</v>
      </c>
    </row>
    <row r="2521" spans="1:28" outlineLevel="1" x14ac:dyDescent="0.45">
      <c r="A2521">
        <v>3718499007</v>
      </c>
      <c r="B2521" s="1">
        <v>44335</v>
      </c>
      <c r="C2521" t="s">
        <v>1884</v>
      </c>
      <c r="D2521" t="s">
        <v>1885</v>
      </c>
      <c r="E2521" t="s">
        <v>1938</v>
      </c>
      <c r="F2521" t="s">
        <v>5651</v>
      </c>
      <c r="G2521">
        <v>27103</v>
      </c>
      <c r="H2521" s="9">
        <v>124062.5</v>
      </c>
      <c r="J2521" t="s">
        <v>28</v>
      </c>
      <c r="K2521" t="s">
        <v>30</v>
      </c>
      <c r="L2521" t="s">
        <v>161</v>
      </c>
      <c r="M2521" t="s">
        <v>29</v>
      </c>
      <c r="N2521" t="s">
        <v>30</v>
      </c>
      <c r="O2521" t="s">
        <v>30</v>
      </c>
      <c r="P2521" t="s">
        <v>30</v>
      </c>
      <c r="Q2521" t="s">
        <v>30</v>
      </c>
      <c r="R2521" t="s">
        <v>30</v>
      </c>
      <c r="S2521" t="s">
        <v>30</v>
      </c>
      <c r="T2521" t="s">
        <v>30</v>
      </c>
      <c r="U2521" t="s">
        <v>30</v>
      </c>
      <c r="V2521" t="s">
        <v>30</v>
      </c>
      <c r="W2521" t="s">
        <v>40</v>
      </c>
      <c r="X2521" t="s">
        <v>29</v>
      </c>
      <c r="Y2521" t="s">
        <v>29</v>
      </c>
      <c r="Z2521" t="s">
        <v>29</v>
      </c>
      <c r="AA2521" t="s">
        <v>30</v>
      </c>
      <c r="AB2521" t="s">
        <v>32</v>
      </c>
    </row>
    <row r="2522" spans="1:28" outlineLevel="1" x14ac:dyDescent="0.45">
      <c r="A2522">
        <v>8940989005</v>
      </c>
      <c r="B2522" s="1">
        <v>44345</v>
      </c>
      <c r="C2522" t="s">
        <v>4937</v>
      </c>
      <c r="D2522" t="s">
        <v>4938</v>
      </c>
      <c r="E2522" t="s">
        <v>1938</v>
      </c>
      <c r="F2522" t="s">
        <v>5651</v>
      </c>
      <c r="G2522" t="s">
        <v>5784</v>
      </c>
      <c r="H2522" s="9">
        <v>123565.98</v>
      </c>
      <c r="J2522" t="s">
        <v>28</v>
      </c>
      <c r="K2522" t="s">
        <v>30</v>
      </c>
      <c r="L2522" t="s">
        <v>161</v>
      </c>
      <c r="M2522" t="s">
        <v>29</v>
      </c>
      <c r="N2522" t="s">
        <v>29</v>
      </c>
      <c r="O2522" t="s">
        <v>29</v>
      </c>
      <c r="P2522" t="s">
        <v>30</v>
      </c>
      <c r="Q2522" t="s">
        <v>29</v>
      </c>
      <c r="R2522" t="s">
        <v>30</v>
      </c>
      <c r="S2522" t="s">
        <v>30</v>
      </c>
      <c r="T2522" t="s">
        <v>30</v>
      </c>
      <c r="U2522" t="s">
        <v>29</v>
      </c>
      <c r="V2522" t="s">
        <v>30</v>
      </c>
      <c r="W2522" t="s">
        <v>60</v>
      </c>
      <c r="X2522" t="s">
        <v>30</v>
      </c>
      <c r="Y2522" t="s">
        <v>29</v>
      </c>
      <c r="Z2522" t="s">
        <v>29</v>
      </c>
      <c r="AA2522" t="s">
        <v>29</v>
      </c>
      <c r="AB2522" t="s">
        <v>62</v>
      </c>
    </row>
    <row r="2523" spans="1:28" outlineLevel="1" x14ac:dyDescent="0.45">
      <c r="A2523">
        <v>7573839009</v>
      </c>
      <c r="B2523" s="1">
        <v>44341</v>
      </c>
      <c r="C2523" t="s">
        <v>3268</v>
      </c>
      <c r="D2523" t="s">
        <v>3269</v>
      </c>
      <c r="E2523" t="s">
        <v>1938</v>
      </c>
      <c r="F2523" t="s">
        <v>5651</v>
      </c>
      <c r="G2523">
        <v>27106</v>
      </c>
      <c r="H2523" s="9">
        <v>121348.96</v>
      </c>
      <c r="J2523" t="s">
        <v>28</v>
      </c>
      <c r="K2523" t="s">
        <v>30</v>
      </c>
      <c r="L2523" t="s">
        <v>161</v>
      </c>
      <c r="M2523" t="s">
        <v>30</v>
      </c>
      <c r="N2523" t="s">
        <v>30</v>
      </c>
      <c r="O2523" t="s">
        <v>30</v>
      </c>
      <c r="P2523" t="s">
        <v>30</v>
      </c>
      <c r="Q2523" t="s">
        <v>30</v>
      </c>
      <c r="R2523" t="s">
        <v>30</v>
      </c>
      <c r="S2523" t="s">
        <v>30</v>
      </c>
      <c r="T2523" t="s">
        <v>30</v>
      </c>
      <c r="U2523" t="s">
        <v>30</v>
      </c>
      <c r="V2523" t="s">
        <v>30</v>
      </c>
      <c r="W2523" t="s">
        <v>40</v>
      </c>
      <c r="X2523" t="s">
        <v>29</v>
      </c>
      <c r="Y2523" t="s">
        <v>29</v>
      </c>
      <c r="Z2523" t="s">
        <v>29</v>
      </c>
      <c r="AA2523" t="s">
        <v>30</v>
      </c>
      <c r="AB2523" t="s">
        <v>32</v>
      </c>
    </row>
    <row r="2524" spans="1:28" outlineLevel="1" x14ac:dyDescent="0.45">
      <c r="A2524">
        <v>2722979007</v>
      </c>
      <c r="B2524" s="1">
        <v>44334</v>
      </c>
      <c r="C2524" t="s">
        <v>1431</v>
      </c>
      <c r="D2524" t="s">
        <v>1432</v>
      </c>
      <c r="E2524" t="s">
        <v>1938</v>
      </c>
      <c r="F2524" t="s">
        <v>5651</v>
      </c>
      <c r="G2524" t="s">
        <v>5784</v>
      </c>
      <c r="H2524" s="9">
        <v>116947</v>
      </c>
      <c r="J2524" t="s">
        <v>28</v>
      </c>
      <c r="K2524" t="s">
        <v>30</v>
      </c>
      <c r="L2524" t="s">
        <v>161</v>
      </c>
      <c r="M2524" t="s">
        <v>29</v>
      </c>
      <c r="N2524" t="s">
        <v>29</v>
      </c>
      <c r="O2524" t="s">
        <v>29</v>
      </c>
      <c r="P2524" t="s">
        <v>30</v>
      </c>
      <c r="Q2524" t="s">
        <v>30</v>
      </c>
      <c r="R2524" t="s">
        <v>30</v>
      </c>
      <c r="S2524" t="s">
        <v>29</v>
      </c>
      <c r="T2524" t="s">
        <v>30</v>
      </c>
      <c r="U2524" t="s">
        <v>29</v>
      </c>
      <c r="V2524" t="s">
        <v>29</v>
      </c>
      <c r="W2524" t="s">
        <v>270</v>
      </c>
      <c r="X2524" t="s">
        <v>30</v>
      </c>
      <c r="Y2524" t="s">
        <v>29</v>
      </c>
      <c r="Z2524" t="s">
        <v>29</v>
      </c>
      <c r="AA2524" t="s">
        <v>30</v>
      </c>
      <c r="AB2524" t="s">
        <v>253</v>
      </c>
    </row>
    <row r="2525" spans="1:28" outlineLevel="1" x14ac:dyDescent="0.45">
      <c r="A2525">
        <v>7600558901</v>
      </c>
      <c r="B2525" s="1">
        <v>44323</v>
      </c>
      <c r="C2525" t="s">
        <v>3403</v>
      </c>
      <c r="D2525" t="s">
        <v>3404</v>
      </c>
      <c r="E2525" t="s">
        <v>1938</v>
      </c>
      <c r="F2525" t="s">
        <v>5651</v>
      </c>
      <c r="G2525">
        <v>27127</v>
      </c>
      <c r="H2525" s="9">
        <v>114667</v>
      </c>
      <c r="J2525" t="s">
        <v>28</v>
      </c>
      <c r="K2525" t="s">
        <v>29</v>
      </c>
      <c r="L2525" t="s">
        <v>161</v>
      </c>
      <c r="M2525" t="s">
        <v>29</v>
      </c>
      <c r="N2525" t="s">
        <v>29</v>
      </c>
      <c r="O2525" t="s">
        <v>29</v>
      </c>
      <c r="P2525" t="s">
        <v>30</v>
      </c>
      <c r="Q2525" t="s">
        <v>30</v>
      </c>
      <c r="R2525" t="s">
        <v>30</v>
      </c>
      <c r="S2525" t="s">
        <v>30</v>
      </c>
      <c r="T2525" t="s">
        <v>30</v>
      </c>
      <c r="U2525" t="s">
        <v>30</v>
      </c>
      <c r="V2525" t="s">
        <v>30</v>
      </c>
      <c r="W2525" t="s">
        <v>31</v>
      </c>
      <c r="X2525" t="s">
        <v>29</v>
      </c>
      <c r="Y2525" t="s">
        <v>30</v>
      </c>
      <c r="Z2525" t="s">
        <v>29</v>
      </c>
      <c r="AA2525" t="s">
        <v>30</v>
      </c>
      <c r="AB2525" t="s">
        <v>38</v>
      </c>
    </row>
    <row r="2526" spans="1:28" outlineLevel="1" x14ac:dyDescent="0.45">
      <c r="A2526">
        <v>8955619002</v>
      </c>
      <c r="B2526" s="1">
        <v>44345</v>
      </c>
      <c r="C2526" t="s">
        <v>5003</v>
      </c>
      <c r="D2526" t="s">
        <v>5004</v>
      </c>
      <c r="E2526" t="s">
        <v>1938</v>
      </c>
      <c r="F2526" t="s">
        <v>5651</v>
      </c>
      <c r="G2526" t="s">
        <v>5730</v>
      </c>
      <c r="H2526" s="9">
        <v>112826.49</v>
      </c>
      <c r="J2526" t="s">
        <v>28</v>
      </c>
      <c r="K2526" t="s">
        <v>29</v>
      </c>
      <c r="L2526" t="s">
        <v>161</v>
      </c>
      <c r="M2526" t="s">
        <v>29</v>
      </c>
      <c r="N2526" t="s">
        <v>29</v>
      </c>
      <c r="O2526" t="s">
        <v>29</v>
      </c>
      <c r="P2526" t="s">
        <v>30</v>
      </c>
      <c r="Q2526" t="s">
        <v>29</v>
      </c>
      <c r="R2526" t="s">
        <v>30</v>
      </c>
      <c r="S2526" t="s">
        <v>30</v>
      </c>
      <c r="T2526" t="s">
        <v>30</v>
      </c>
      <c r="U2526" t="s">
        <v>29</v>
      </c>
      <c r="V2526" t="s">
        <v>30</v>
      </c>
      <c r="W2526" t="s">
        <v>40</v>
      </c>
      <c r="X2526" t="s">
        <v>29</v>
      </c>
      <c r="Y2526" t="s">
        <v>29</v>
      </c>
      <c r="Z2526" t="s">
        <v>29</v>
      </c>
      <c r="AA2526" t="s">
        <v>29</v>
      </c>
      <c r="AB2526" t="s">
        <v>43</v>
      </c>
    </row>
    <row r="2527" spans="1:28" outlineLevel="1" x14ac:dyDescent="0.45">
      <c r="A2527">
        <v>8984519006</v>
      </c>
      <c r="B2527" s="1">
        <v>44345</v>
      </c>
      <c r="C2527" t="s">
        <v>5157</v>
      </c>
      <c r="D2527" t="s">
        <v>5158</v>
      </c>
      <c r="E2527" t="s">
        <v>1938</v>
      </c>
      <c r="F2527" t="s">
        <v>5651</v>
      </c>
      <c r="G2527" t="s">
        <v>5784</v>
      </c>
      <c r="H2527" s="9">
        <v>111919</v>
      </c>
      <c r="J2527" t="s">
        <v>28</v>
      </c>
      <c r="K2527" t="s">
        <v>30</v>
      </c>
      <c r="L2527" t="s">
        <v>161</v>
      </c>
      <c r="M2527" t="s">
        <v>30</v>
      </c>
      <c r="N2527" t="s">
        <v>30</v>
      </c>
      <c r="O2527" t="s">
        <v>29</v>
      </c>
      <c r="P2527" t="s">
        <v>30</v>
      </c>
      <c r="Q2527" t="s">
        <v>30</v>
      </c>
      <c r="R2527" t="s">
        <v>30</v>
      </c>
      <c r="S2527" t="s">
        <v>30</v>
      </c>
      <c r="T2527" t="s">
        <v>30</v>
      </c>
      <c r="U2527" t="s">
        <v>30</v>
      </c>
      <c r="V2527" t="s">
        <v>30</v>
      </c>
      <c r="W2527" t="s">
        <v>31</v>
      </c>
      <c r="X2527" t="s">
        <v>30</v>
      </c>
      <c r="Y2527" t="s">
        <v>29</v>
      </c>
      <c r="Z2527" t="s">
        <v>29</v>
      </c>
      <c r="AA2527" t="s">
        <v>29</v>
      </c>
      <c r="AB2527" t="s">
        <v>32</v>
      </c>
    </row>
    <row r="2528" spans="1:28" outlineLevel="1" x14ac:dyDescent="0.45">
      <c r="A2528">
        <v>7238399000</v>
      </c>
      <c r="B2528" s="1">
        <v>44339</v>
      </c>
      <c r="C2528" t="s">
        <v>2525</v>
      </c>
      <c r="D2528" t="s">
        <v>2526</v>
      </c>
      <c r="E2528" t="s">
        <v>1938</v>
      </c>
      <c r="F2528" t="s">
        <v>5651</v>
      </c>
      <c r="G2528">
        <v>27106</v>
      </c>
      <c r="H2528" s="9">
        <v>105000</v>
      </c>
      <c r="J2528" t="s">
        <v>28</v>
      </c>
      <c r="K2528" t="s">
        <v>30</v>
      </c>
      <c r="L2528" t="s">
        <v>161</v>
      </c>
      <c r="M2528" t="s">
        <v>29</v>
      </c>
      <c r="N2528" t="s">
        <v>29</v>
      </c>
      <c r="O2528" t="s">
        <v>29</v>
      </c>
      <c r="P2528" t="s">
        <v>29</v>
      </c>
      <c r="Q2528" t="s">
        <v>30</v>
      </c>
      <c r="R2528" t="s">
        <v>29</v>
      </c>
      <c r="S2528" t="s">
        <v>30</v>
      </c>
      <c r="T2528" t="s">
        <v>29</v>
      </c>
      <c r="U2528" t="s">
        <v>29</v>
      </c>
      <c r="V2528" t="s">
        <v>30</v>
      </c>
      <c r="W2528" t="s">
        <v>229</v>
      </c>
      <c r="X2528" t="s">
        <v>29</v>
      </c>
      <c r="Y2528" t="s">
        <v>29</v>
      </c>
      <c r="Z2528" t="s">
        <v>30</v>
      </c>
      <c r="AA2528" t="s">
        <v>30</v>
      </c>
      <c r="AB2528" t="s">
        <v>45</v>
      </c>
    </row>
    <row r="2529" spans="1:28" outlineLevel="1" x14ac:dyDescent="0.45">
      <c r="A2529">
        <v>8870219001</v>
      </c>
      <c r="B2529" s="1">
        <v>44345</v>
      </c>
      <c r="C2529" t="s">
        <v>4629</v>
      </c>
      <c r="D2529" t="s">
        <v>4630</v>
      </c>
      <c r="E2529" t="s">
        <v>1938</v>
      </c>
      <c r="F2529" t="s">
        <v>5651</v>
      </c>
      <c r="G2529" t="s">
        <v>5806</v>
      </c>
      <c r="H2529" s="9">
        <v>104156.68</v>
      </c>
      <c r="J2529" t="s">
        <v>28</v>
      </c>
      <c r="K2529" t="s">
        <v>30</v>
      </c>
      <c r="L2529" t="s">
        <v>161</v>
      </c>
      <c r="M2529" t="s">
        <v>30</v>
      </c>
      <c r="N2529" t="s">
        <v>29</v>
      </c>
      <c r="O2529" t="s">
        <v>30</v>
      </c>
      <c r="P2529" t="s">
        <v>30</v>
      </c>
      <c r="Q2529" t="s">
        <v>30</v>
      </c>
      <c r="R2529" t="s">
        <v>30</v>
      </c>
      <c r="S2529" t="s">
        <v>30</v>
      </c>
      <c r="T2529" t="s">
        <v>30</v>
      </c>
      <c r="U2529" t="s">
        <v>30</v>
      </c>
      <c r="V2529" t="s">
        <v>30</v>
      </c>
      <c r="W2529" t="s">
        <v>40</v>
      </c>
      <c r="X2529" t="s">
        <v>30</v>
      </c>
      <c r="Y2529" t="s">
        <v>29</v>
      </c>
      <c r="Z2529" t="s">
        <v>29</v>
      </c>
      <c r="AA2529" t="s">
        <v>29</v>
      </c>
      <c r="AB2529" t="s">
        <v>43</v>
      </c>
    </row>
    <row r="2530" spans="1:28" outlineLevel="1" x14ac:dyDescent="0.45">
      <c r="A2530">
        <v>4890929001</v>
      </c>
      <c r="B2530" s="1">
        <v>44336</v>
      </c>
      <c r="C2530" t="s">
        <v>1994</v>
      </c>
      <c r="D2530" t="s">
        <v>1995</v>
      </c>
      <c r="E2530" t="s">
        <v>1938</v>
      </c>
      <c r="F2530" t="s">
        <v>5651</v>
      </c>
      <c r="G2530" t="s">
        <v>5806</v>
      </c>
      <c r="H2530" s="9">
        <v>100422.56</v>
      </c>
      <c r="J2530" t="s">
        <v>28</v>
      </c>
      <c r="K2530" t="s">
        <v>30</v>
      </c>
      <c r="L2530" t="s">
        <v>161</v>
      </c>
      <c r="M2530" t="s">
        <v>29</v>
      </c>
      <c r="N2530" t="s">
        <v>30</v>
      </c>
      <c r="O2530" t="s">
        <v>30</v>
      </c>
      <c r="P2530" t="s">
        <v>30</v>
      </c>
      <c r="Q2530" t="s">
        <v>30</v>
      </c>
      <c r="R2530" t="s">
        <v>30</v>
      </c>
      <c r="S2530" t="s">
        <v>30</v>
      </c>
      <c r="T2530" t="s">
        <v>30</v>
      </c>
      <c r="U2530" t="s">
        <v>30</v>
      </c>
      <c r="V2530" t="s">
        <v>30</v>
      </c>
      <c r="W2530" t="s">
        <v>40</v>
      </c>
      <c r="X2530" t="s">
        <v>30</v>
      </c>
      <c r="Y2530" t="s">
        <v>30</v>
      </c>
      <c r="Z2530" t="s">
        <v>29</v>
      </c>
      <c r="AA2530" t="s">
        <v>29</v>
      </c>
      <c r="AB2530" t="s">
        <v>32</v>
      </c>
    </row>
    <row r="2531" spans="1:28" outlineLevel="1" x14ac:dyDescent="0.45">
      <c r="A2531">
        <v>8615759002</v>
      </c>
      <c r="B2531" s="1">
        <v>44343</v>
      </c>
      <c r="C2531" t="s">
        <v>4330</v>
      </c>
      <c r="D2531" t="s">
        <v>4331</v>
      </c>
      <c r="E2531" t="s">
        <v>1938</v>
      </c>
      <c r="F2531" t="s">
        <v>5651</v>
      </c>
      <c r="G2531">
        <v>27103</v>
      </c>
      <c r="H2531" s="9">
        <v>97654.73</v>
      </c>
      <c r="J2531" t="s">
        <v>28</v>
      </c>
      <c r="K2531" t="s">
        <v>30</v>
      </c>
      <c r="L2531" t="s">
        <v>161</v>
      </c>
      <c r="M2531" t="s">
        <v>29</v>
      </c>
      <c r="N2531" t="s">
        <v>29</v>
      </c>
      <c r="O2531" t="s">
        <v>29</v>
      </c>
      <c r="P2531" t="s">
        <v>29</v>
      </c>
      <c r="Q2531" t="s">
        <v>29</v>
      </c>
      <c r="R2531" t="s">
        <v>30</v>
      </c>
      <c r="S2531" t="s">
        <v>30</v>
      </c>
      <c r="T2531" t="s">
        <v>30</v>
      </c>
      <c r="U2531" t="s">
        <v>30</v>
      </c>
      <c r="V2531" t="s">
        <v>30</v>
      </c>
      <c r="W2531" t="s">
        <v>31</v>
      </c>
      <c r="X2531" t="s">
        <v>29</v>
      </c>
      <c r="Y2531" t="s">
        <v>29</v>
      </c>
      <c r="Z2531" t="s">
        <v>29</v>
      </c>
      <c r="AA2531" t="s">
        <v>29</v>
      </c>
      <c r="AB2531" t="s">
        <v>1157</v>
      </c>
    </row>
    <row r="2532" spans="1:28" outlineLevel="1" x14ac:dyDescent="0.45">
      <c r="A2532">
        <v>7643958903</v>
      </c>
      <c r="B2532" s="1">
        <v>44323</v>
      </c>
      <c r="C2532" t="s">
        <v>3657</v>
      </c>
      <c r="D2532" t="s">
        <v>3658</v>
      </c>
      <c r="E2532" t="s">
        <v>1938</v>
      </c>
      <c r="F2532" t="s">
        <v>5651</v>
      </c>
      <c r="G2532">
        <v>27127</v>
      </c>
      <c r="H2532" s="9">
        <v>92294.75</v>
      </c>
      <c r="J2532" t="s">
        <v>28</v>
      </c>
      <c r="K2532" t="s">
        <v>29</v>
      </c>
      <c r="L2532" t="s">
        <v>161</v>
      </c>
      <c r="M2532" t="s">
        <v>29</v>
      </c>
      <c r="N2532" t="s">
        <v>29</v>
      </c>
      <c r="O2532" t="s">
        <v>30</v>
      </c>
      <c r="P2532" t="s">
        <v>30</v>
      </c>
      <c r="Q2532" t="s">
        <v>30</v>
      </c>
      <c r="R2532" t="s">
        <v>30</v>
      </c>
      <c r="S2532" t="s">
        <v>30</v>
      </c>
      <c r="T2532" t="s">
        <v>30</v>
      </c>
      <c r="U2532" t="s">
        <v>30</v>
      </c>
      <c r="V2532" t="s">
        <v>30</v>
      </c>
      <c r="W2532" t="s">
        <v>31</v>
      </c>
      <c r="X2532" t="s">
        <v>29</v>
      </c>
      <c r="Y2532" t="s">
        <v>29</v>
      </c>
      <c r="Z2532" t="s">
        <v>29</v>
      </c>
      <c r="AA2532" t="s">
        <v>30</v>
      </c>
      <c r="AB2532" t="s">
        <v>67</v>
      </c>
    </row>
    <row r="2533" spans="1:28" outlineLevel="1" x14ac:dyDescent="0.45">
      <c r="A2533">
        <v>8020819008</v>
      </c>
      <c r="B2533" s="1">
        <v>44342</v>
      </c>
      <c r="C2533" t="s">
        <v>4106</v>
      </c>
      <c r="D2533" t="s">
        <v>4107</v>
      </c>
      <c r="E2533" t="s">
        <v>1938</v>
      </c>
      <c r="F2533" t="s">
        <v>5651</v>
      </c>
      <c r="G2533">
        <v>27103</v>
      </c>
      <c r="H2533" s="9">
        <v>86746</v>
      </c>
      <c r="J2533" t="s">
        <v>28</v>
      </c>
      <c r="K2533" t="s">
        <v>29</v>
      </c>
      <c r="L2533" t="s">
        <v>161</v>
      </c>
      <c r="M2533" t="s">
        <v>29</v>
      </c>
      <c r="N2533" t="s">
        <v>29</v>
      </c>
      <c r="O2533" t="s">
        <v>29</v>
      </c>
      <c r="P2533" t="s">
        <v>30</v>
      </c>
      <c r="Q2533" t="s">
        <v>30</v>
      </c>
      <c r="R2533" t="s">
        <v>30</v>
      </c>
      <c r="S2533" t="s">
        <v>30</v>
      </c>
      <c r="T2533" t="s">
        <v>30</v>
      </c>
      <c r="U2533" t="s">
        <v>30</v>
      </c>
      <c r="V2533" t="s">
        <v>30</v>
      </c>
      <c r="W2533" t="s">
        <v>40</v>
      </c>
      <c r="X2533" t="s">
        <v>29</v>
      </c>
      <c r="Y2533" t="s">
        <v>29</v>
      </c>
      <c r="Z2533" t="s">
        <v>29</v>
      </c>
      <c r="AA2533" t="s">
        <v>30</v>
      </c>
      <c r="AB2533" t="s">
        <v>144</v>
      </c>
    </row>
    <row r="2534" spans="1:28" outlineLevel="1" x14ac:dyDescent="0.45">
      <c r="A2534">
        <v>7899138908</v>
      </c>
      <c r="B2534" s="1">
        <v>44327</v>
      </c>
      <c r="C2534" t="s">
        <v>3999</v>
      </c>
      <c r="D2534" t="s">
        <v>4000</v>
      </c>
      <c r="E2534" t="s">
        <v>1938</v>
      </c>
      <c r="F2534" t="s">
        <v>5651</v>
      </c>
      <c r="G2534">
        <v>27106</v>
      </c>
      <c r="H2534" s="9">
        <v>82910.22</v>
      </c>
      <c r="J2534" t="s">
        <v>28</v>
      </c>
      <c r="K2534" t="s">
        <v>30</v>
      </c>
      <c r="L2534" t="s">
        <v>161</v>
      </c>
      <c r="M2534" t="s">
        <v>30</v>
      </c>
      <c r="N2534" t="s">
        <v>30</v>
      </c>
      <c r="O2534" t="s">
        <v>30</v>
      </c>
      <c r="P2534" t="s">
        <v>30</v>
      </c>
      <c r="Q2534" t="s">
        <v>30</v>
      </c>
      <c r="R2534" t="s">
        <v>30</v>
      </c>
      <c r="S2534" t="s">
        <v>30</v>
      </c>
      <c r="T2534" t="s">
        <v>30</v>
      </c>
      <c r="U2534" t="s">
        <v>30</v>
      </c>
      <c r="V2534" t="s">
        <v>30</v>
      </c>
      <c r="W2534" t="s">
        <v>40</v>
      </c>
      <c r="X2534" t="s">
        <v>29</v>
      </c>
      <c r="Y2534" t="s">
        <v>30</v>
      </c>
      <c r="Z2534" t="s">
        <v>29</v>
      </c>
      <c r="AA2534" t="s">
        <v>29</v>
      </c>
      <c r="AB2534" t="s">
        <v>32</v>
      </c>
    </row>
    <row r="2535" spans="1:28" outlineLevel="1" x14ac:dyDescent="0.45">
      <c r="A2535">
        <v>2324739010</v>
      </c>
      <c r="B2535" s="1">
        <v>44331</v>
      </c>
      <c r="C2535" t="s">
        <v>812</v>
      </c>
      <c r="D2535" t="s">
        <v>813</v>
      </c>
      <c r="E2535" t="s">
        <v>1938</v>
      </c>
      <c r="F2535" t="s">
        <v>5651</v>
      </c>
      <c r="G2535" t="s">
        <v>5730</v>
      </c>
      <c r="H2535" s="9">
        <v>80597</v>
      </c>
      <c r="J2535" t="s">
        <v>28</v>
      </c>
      <c r="K2535" t="s">
        <v>30</v>
      </c>
      <c r="L2535" t="s">
        <v>161</v>
      </c>
      <c r="M2535" t="s">
        <v>29</v>
      </c>
      <c r="N2535" t="s">
        <v>30</v>
      </c>
      <c r="O2535" t="s">
        <v>30</v>
      </c>
      <c r="P2535" t="s">
        <v>30</v>
      </c>
      <c r="Q2535" t="s">
        <v>30</v>
      </c>
      <c r="R2535" t="s">
        <v>30</v>
      </c>
      <c r="S2535" t="s">
        <v>30</v>
      </c>
      <c r="T2535" t="s">
        <v>30</v>
      </c>
      <c r="U2535" t="s">
        <v>30</v>
      </c>
      <c r="V2535" t="s">
        <v>30</v>
      </c>
      <c r="W2535" t="s">
        <v>31</v>
      </c>
      <c r="X2535" t="s">
        <v>29</v>
      </c>
      <c r="Y2535" t="s">
        <v>29</v>
      </c>
      <c r="Z2535" t="s">
        <v>29</v>
      </c>
      <c r="AA2535" t="s">
        <v>30</v>
      </c>
      <c r="AB2535" t="s">
        <v>32</v>
      </c>
    </row>
    <row r="2536" spans="1:28" outlineLevel="1" x14ac:dyDescent="0.45">
      <c r="A2536">
        <v>7517478900</v>
      </c>
      <c r="B2536" s="1">
        <v>44323</v>
      </c>
      <c r="C2536" t="s">
        <v>2632</v>
      </c>
      <c r="D2536" t="s">
        <v>2633</v>
      </c>
      <c r="E2536" t="s">
        <v>1938</v>
      </c>
      <c r="F2536" t="s">
        <v>5651</v>
      </c>
      <c r="G2536">
        <v>27103</v>
      </c>
      <c r="H2536" s="9">
        <v>80361.279999999999</v>
      </c>
      <c r="J2536" t="s">
        <v>28</v>
      </c>
      <c r="K2536" t="s">
        <v>30</v>
      </c>
      <c r="L2536" t="s">
        <v>161</v>
      </c>
      <c r="M2536" t="s">
        <v>30</v>
      </c>
      <c r="N2536" t="s">
        <v>30</v>
      </c>
      <c r="O2536" t="s">
        <v>30</v>
      </c>
      <c r="P2536" t="s">
        <v>30</v>
      </c>
      <c r="Q2536" t="s">
        <v>30</v>
      </c>
      <c r="R2536" t="s">
        <v>30</v>
      </c>
      <c r="S2536" t="s">
        <v>30</v>
      </c>
      <c r="T2536" t="s">
        <v>30</v>
      </c>
      <c r="U2536" t="s">
        <v>30</v>
      </c>
      <c r="V2536" t="s">
        <v>30</v>
      </c>
      <c r="W2536" t="s">
        <v>40</v>
      </c>
      <c r="X2536" t="s">
        <v>29</v>
      </c>
      <c r="Y2536" t="s">
        <v>29</v>
      </c>
      <c r="Z2536" t="s">
        <v>29</v>
      </c>
      <c r="AA2536" t="s">
        <v>30</v>
      </c>
      <c r="AB2536" t="s">
        <v>32</v>
      </c>
    </row>
    <row r="2537" spans="1:28" outlineLevel="1" x14ac:dyDescent="0.45">
      <c r="A2537">
        <v>2723369003</v>
      </c>
      <c r="B2537" s="1">
        <v>44334</v>
      </c>
      <c r="C2537" t="s">
        <v>1433</v>
      </c>
      <c r="D2537" t="s">
        <v>1434</v>
      </c>
      <c r="E2537" t="s">
        <v>1938</v>
      </c>
      <c r="F2537" t="s">
        <v>5651</v>
      </c>
      <c r="G2537" t="s">
        <v>5730</v>
      </c>
      <c r="H2537" s="9">
        <v>75305.34</v>
      </c>
      <c r="J2537" t="s">
        <v>28</v>
      </c>
      <c r="K2537" t="s">
        <v>29</v>
      </c>
      <c r="L2537" t="s">
        <v>161</v>
      </c>
      <c r="M2537" t="s">
        <v>30</v>
      </c>
      <c r="N2537" t="s">
        <v>30</v>
      </c>
      <c r="O2537" t="s">
        <v>30</v>
      </c>
      <c r="P2537" t="s">
        <v>30</v>
      </c>
      <c r="Q2537" t="s">
        <v>30</v>
      </c>
      <c r="R2537" t="s">
        <v>30</v>
      </c>
      <c r="S2537" t="s">
        <v>30</v>
      </c>
      <c r="T2537" t="s">
        <v>30</v>
      </c>
      <c r="U2537" t="s">
        <v>30</v>
      </c>
      <c r="V2537" t="s">
        <v>30</v>
      </c>
      <c r="W2537" t="s">
        <v>40</v>
      </c>
      <c r="X2537" t="s">
        <v>29</v>
      </c>
      <c r="Y2537" t="s">
        <v>30</v>
      </c>
      <c r="Z2537" t="s">
        <v>29</v>
      </c>
      <c r="AA2537" t="s">
        <v>29</v>
      </c>
      <c r="AB2537" t="s">
        <v>32</v>
      </c>
    </row>
    <row r="2538" spans="1:28" outlineLevel="1" x14ac:dyDescent="0.45">
      <c r="A2538">
        <v>8971719008</v>
      </c>
      <c r="B2538" s="1">
        <v>44345</v>
      </c>
      <c r="C2538" t="s">
        <v>5090</v>
      </c>
      <c r="D2538" t="s">
        <v>5091</v>
      </c>
      <c r="E2538" t="s">
        <v>1938</v>
      </c>
      <c r="F2538" t="s">
        <v>5651</v>
      </c>
      <c r="G2538">
        <v>27103</v>
      </c>
      <c r="H2538" s="9">
        <v>72166</v>
      </c>
      <c r="J2538" t="s">
        <v>28</v>
      </c>
      <c r="K2538" t="s">
        <v>30</v>
      </c>
      <c r="L2538" t="s">
        <v>161</v>
      </c>
      <c r="M2538" t="s">
        <v>29</v>
      </c>
      <c r="N2538" t="s">
        <v>29</v>
      </c>
      <c r="O2538" t="s">
        <v>29</v>
      </c>
      <c r="P2538" t="s">
        <v>29</v>
      </c>
      <c r="Q2538" t="s">
        <v>29</v>
      </c>
      <c r="R2538" t="s">
        <v>29</v>
      </c>
      <c r="S2538" t="s">
        <v>30</v>
      </c>
      <c r="T2538" t="s">
        <v>29</v>
      </c>
      <c r="U2538" t="s">
        <v>29</v>
      </c>
      <c r="V2538" t="s">
        <v>29</v>
      </c>
      <c r="W2538" t="s">
        <v>40</v>
      </c>
      <c r="X2538" t="s">
        <v>29</v>
      </c>
      <c r="Y2538" t="s">
        <v>29</v>
      </c>
      <c r="Z2538" t="s">
        <v>29</v>
      </c>
      <c r="AA2538" t="s">
        <v>29</v>
      </c>
      <c r="AB2538" t="s">
        <v>47</v>
      </c>
    </row>
    <row r="2539" spans="1:28" outlineLevel="1" x14ac:dyDescent="0.45">
      <c r="A2539">
        <v>8960539007</v>
      </c>
      <c r="B2539" s="1">
        <v>44345</v>
      </c>
      <c r="C2539" t="s">
        <v>5025</v>
      </c>
      <c r="D2539" t="s">
        <v>5026</v>
      </c>
      <c r="E2539" t="s">
        <v>1938</v>
      </c>
      <c r="F2539" t="s">
        <v>5651</v>
      </c>
      <c r="G2539">
        <v>27127</v>
      </c>
      <c r="H2539" s="9">
        <v>71755.789999999994</v>
      </c>
      <c r="J2539" t="s">
        <v>28</v>
      </c>
      <c r="K2539" t="s">
        <v>29</v>
      </c>
      <c r="L2539" t="s">
        <v>161</v>
      </c>
      <c r="M2539" t="s">
        <v>29</v>
      </c>
      <c r="N2539" t="s">
        <v>30</v>
      </c>
      <c r="O2539" t="s">
        <v>29</v>
      </c>
      <c r="P2539" t="s">
        <v>30</v>
      </c>
      <c r="Q2539" t="s">
        <v>29</v>
      </c>
      <c r="R2539" t="s">
        <v>30</v>
      </c>
      <c r="S2539" t="s">
        <v>30</v>
      </c>
      <c r="T2539" t="s">
        <v>29</v>
      </c>
      <c r="U2539" t="s">
        <v>30</v>
      </c>
      <c r="V2539" t="s">
        <v>30</v>
      </c>
      <c r="W2539" t="s">
        <v>31</v>
      </c>
      <c r="X2539" t="s">
        <v>29</v>
      </c>
      <c r="Y2539" t="s">
        <v>29</v>
      </c>
      <c r="Z2539" t="s">
        <v>29</v>
      </c>
      <c r="AA2539" t="s">
        <v>29</v>
      </c>
      <c r="AB2539" t="s">
        <v>32</v>
      </c>
    </row>
    <row r="2540" spans="1:28" outlineLevel="1" x14ac:dyDescent="0.45">
      <c r="A2540">
        <v>5251089007</v>
      </c>
      <c r="B2540" s="1">
        <v>44337</v>
      </c>
      <c r="C2540" t="s">
        <v>2335</v>
      </c>
      <c r="D2540" t="s">
        <v>2336</v>
      </c>
      <c r="E2540" t="s">
        <v>1938</v>
      </c>
      <c r="F2540" t="s">
        <v>5651</v>
      </c>
      <c r="G2540" t="s">
        <v>5806</v>
      </c>
      <c r="H2540" s="9">
        <v>71540</v>
      </c>
      <c r="J2540" t="s">
        <v>28</v>
      </c>
      <c r="K2540" t="s">
        <v>29</v>
      </c>
      <c r="L2540" t="s">
        <v>161</v>
      </c>
      <c r="M2540" t="s">
        <v>29</v>
      </c>
      <c r="N2540" t="s">
        <v>30</v>
      </c>
      <c r="O2540" t="s">
        <v>30</v>
      </c>
      <c r="P2540" t="s">
        <v>30</v>
      </c>
      <c r="Q2540" t="s">
        <v>30</v>
      </c>
      <c r="R2540" t="s">
        <v>30</v>
      </c>
      <c r="S2540" t="s">
        <v>30</v>
      </c>
      <c r="T2540" t="s">
        <v>30</v>
      </c>
      <c r="U2540" t="s">
        <v>30</v>
      </c>
      <c r="V2540" t="s">
        <v>30</v>
      </c>
      <c r="W2540" t="s">
        <v>40</v>
      </c>
      <c r="X2540" t="s">
        <v>30</v>
      </c>
      <c r="Y2540" t="s">
        <v>29</v>
      </c>
      <c r="Z2540" t="s">
        <v>30</v>
      </c>
      <c r="AA2540" t="s">
        <v>29</v>
      </c>
      <c r="AB2540" t="s">
        <v>32</v>
      </c>
    </row>
    <row r="2541" spans="1:28" outlineLevel="1" x14ac:dyDescent="0.45">
      <c r="A2541">
        <v>7521458908</v>
      </c>
      <c r="B2541" s="1">
        <v>44323</v>
      </c>
      <c r="C2541" t="s">
        <v>2669</v>
      </c>
      <c r="D2541" t="s">
        <v>2670</v>
      </c>
      <c r="E2541" t="s">
        <v>1938</v>
      </c>
      <c r="F2541" t="s">
        <v>5651</v>
      </c>
      <c r="G2541">
        <v>27103</v>
      </c>
      <c r="H2541" s="9">
        <v>66632.320000000007</v>
      </c>
      <c r="J2541" t="s">
        <v>28</v>
      </c>
      <c r="K2541" t="s">
        <v>29</v>
      </c>
      <c r="L2541" t="s">
        <v>161</v>
      </c>
      <c r="M2541" t="s">
        <v>29</v>
      </c>
      <c r="N2541" t="s">
        <v>29</v>
      </c>
      <c r="O2541" t="s">
        <v>29</v>
      </c>
      <c r="P2541" t="s">
        <v>29</v>
      </c>
      <c r="Q2541" t="s">
        <v>29</v>
      </c>
      <c r="R2541" t="s">
        <v>29</v>
      </c>
      <c r="S2541" t="s">
        <v>30</v>
      </c>
      <c r="T2541" t="s">
        <v>30</v>
      </c>
      <c r="U2541" t="s">
        <v>29</v>
      </c>
      <c r="V2541" t="s">
        <v>29</v>
      </c>
      <c r="W2541" t="s">
        <v>40</v>
      </c>
      <c r="X2541" t="s">
        <v>29</v>
      </c>
      <c r="Y2541" t="s">
        <v>30</v>
      </c>
      <c r="Z2541" t="s">
        <v>29</v>
      </c>
      <c r="AA2541" t="s">
        <v>29</v>
      </c>
      <c r="AB2541" t="s">
        <v>32</v>
      </c>
    </row>
    <row r="2542" spans="1:28" outlineLevel="1" x14ac:dyDescent="0.45">
      <c r="A2542">
        <v>8979199001</v>
      </c>
      <c r="B2542" s="1">
        <v>44345</v>
      </c>
      <c r="C2542" t="s">
        <v>5132</v>
      </c>
      <c r="D2542" t="s">
        <v>5133</v>
      </c>
      <c r="E2542" t="s">
        <v>1938</v>
      </c>
      <c r="F2542" t="s">
        <v>5651</v>
      </c>
      <c r="G2542">
        <v>27103</v>
      </c>
      <c r="H2542" s="9">
        <v>63577.1</v>
      </c>
      <c r="J2542" t="s">
        <v>28</v>
      </c>
      <c r="K2542" t="s">
        <v>29</v>
      </c>
      <c r="L2542" t="s">
        <v>161</v>
      </c>
      <c r="M2542" t="s">
        <v>29</v>
      </c>
      <c r="N2542" t="s">
        <v>29</v>
      </c>
      <c r="O2542" t="s">
        <v>29</v>
      </c>
      <c r="P2542" t="s">
        <v>30</v>
      </c>
      <c r="Q2542" t="s">
        <v>29</v>
      </c>
      <c r="R2542" t="s">
        <v>29</v>
      </c>
      <c r="S2542" t="s">
        <v>30</v>
      </c>
      <c r="T2542" t="s">
        <v>30</v>
      </c>
      <c r="U2542" t="s">
        <v>29</v>
      </c>
      <c r="V2542" t="s">
        <v>30</v>
      </c>
      <c r="W2542" t="s">
        <v>60</v>
      </c>
      <c r="X2542" t="s">
        <v>29</v>
      </c>
      <c r="Y2542" t="s">
        <v>29</v>
      </c>
      <c r="Z2542" t="s">
        <v>29</v>
      </c>
      <c r="AA2542" t="s">
        <v>29</v>
      </c>
      <c r="AB2542" t="s">
        <v>73</v>
      </c>
    </row>
    <row r="2543" spans="1:28" outlineLevel="1" x14ac:dyDescent="0.45">
      <c r="A2543">
        <v>9900759006</v>
      </c>
      <c r="B2543" s="1">
        <v>44351</v>
      </c>
      <c r="C2543" t="s">
        <v>5348</v>
      </c>
      <c r="D2543" t="s">
        <v>5349</v>
      </c>
      <c r="E2543" t="s">
        <v>1938</v>
      </c>
      <c r="F2543" t="s">
        <v>5651</v>
      </c>
      <c r="G2543" t="s">
        <v>5784</v>
      </c>
      <c r="H2543" s="9">
        <v>59043</v>
      </c>
      <c r="J2543" t="s">
        <v>28</v>
      </c>
      <c r="K2543" t="s">
        <v>30</v>
      </c>
      <c r="L2543" t="s">
        <v>161</v>
      </c>
      <c r="M2543" t="s">
        <v>30</v>
      </c>
      <c r="N2543" t="s">
        <v>29</v>
      </c>
      <c r="O2543" t="s">
        <v>29</v>
      </c>
      <c r="P2543" t="s">
        <v>29</v>
      </c>
      <c r="Q2543" t="s">
        <v>29</v>
      </c>
      <c r="R2543" t="s">
        <v>30</v>
      </c>
      <c r="S2543" t="s">
        <v>30</v>
      </c>
      <c r="T2543" t="s">
        <v>30</v>
      </c>
      <c r="U2543" t="s">
        <v>29</v>
      </c>
      <c r="V2543" t="s">
        <v>30</v>
      </c>
      <c r="W2543" t="s">
        <v>31</v>
      </c>
      <c r="X2543" t="s">
        <v>30</v>
      </c>
      <c r="Y2543" t="s">
        <v>29</v>
      </c>
      <c r="Z2543" t="s">
        <v>29</v>
      </c>
      <c r="AA2543" t="s">
        <v>29</v>
      </c>
      <c r="AB2543" t="s">
        <v>139</v>
      </c>
    </row>
    <row r="2544" spans="1:28" outlineLevel="1" x14ac:dyDescent="0.45">
      <c r="A2544">
        <v>9988699005</v>
      </c>
      <c r="B2544" s="1">
        <v>44358</v>
      </c>
      <c r="C2544" t="s">
        <v>5622</v>
      </c>
      <c r="D2544" t="s">
        <v>5623</v>
      </c>
      <c r="E2544" t="s">
        <v>1938</v>
      </c>
      <c r="F2544" t="s">
        <v>5651</v>
      </c>
      <c r="G2544">
        <v>27127</v>
      </c>
      <c r="H2544" s="9">
        <v>57018.09</v>
      </c>
      <c r="J2544" t="s">
        <v>28</v>
      </c>
      <c r="K2544" t="s">
        <v>29</v>
      </c>
      <c r="L2544" t="s">
        <v>161</v>
      </c>
      <c r="M2544" t="s">
        <v>30</v>
      </c>
      <c r="N2544" t="s">
        <v>30</v>
      </c>
      <c r="O2544" t="s">
        <v>29</v>
      </c>
      <c r="P2544" t="s">
        <v>30</v>
      </c>
      <c r="Q2544" t="s">
        <v>30</v>
      </c>
      <c r="R2544" t="s">
        <v>30</v>
      </c>
      <c r="S2544" t="s">
        <v>30</v>
      </c>
      <c r="T2544" t="s">
        <v>30</v>
      </c>
      <c r="U2544" t="s">
        <v>30</v>
      </c>
      <c r="V2544" t="s">
        <v>30</v>
      </c>
      <c r="W2544" t="s">
        <v>31</v>
      </c>
      <c r="X2544" t="s">
        <v>29</v>
      </c>
      <c r="Y2544" t="s">
        <v>29</v>
      </c>
      <c r="Z2544" t="s">
        <v>29</v>
      </c>
      <c r="AA2544" t="s">
        <v>29</v>
      </c>
      <c r="AB2544" t="s">
        <v>43</v>
      </c>
    </row>
    <row r="2545" spans="1:28" outlineLevel="1" x14ac:dyDescent="0.45">
      <c r="A2545">
        <v>4894539010</v>
      </c>
      <c r="B2545" s="1">
        <v>44336</v>
      </c>
      <c r="C2545" t="s">
        <v>2019</v>
      </c>
      <c r="D2545" t="s">
        <v>2020</v>
      </c>
      <c r="E2545" t="s">
        <v>1938</v>
      </c>
      <c r="F2545" t="s">
        <v>5651</v>
      </c>
      <c r="G2545" t="s">
        <v>5784</v>
      </c>
      <c r="H2545" s="9">
        <v>56880</v>
      </c>
      <c r="J2545" t="s">
        <v>28</v>
      </c>
      <c r="K2545" t="s">
        <v>29</v>
      </c>
      <c r="L2545" t="s">
        <v>161</v>
      </c>
      <c r="M2545" t="s">
        <v>30</v>
      </c>
      <c r="N2545" t="s">
        <v>29</v>
      </c>
      <c r="O2545" t="s">
        <v>29</v>
      </c>
      <c r="P2545" t="s">
        <v>29</v>
      </c>
      <c r="Q2545" t="s">
        <v>29</v>
      </c>
      <c r="R2545" t="s">
        <v>30</v>
      </c>
      <c r="S2545" t="s">
        <v>30</v>
      </c>
      <c r="T2545" t="s">
        <v>30</v>
      </c>
      <c r="U2545" t="s">
        <v>29</v>
      </c>
      <c r="V2545" t="s">
        <v>29</v>
      </c>
      <c r="W2545" t="s">
        <v>31</v>
      </c>
      <c r="X2545" t="s">
        <v>30</v>
      </c>
      <c r="Y2545" t="s">
        <v>29</v>
      </c>
      <c r="Z2545" t="s">
        <v>29</v>
      </c>
      <c r="AA2545" t="s">
        <v>30</v>
      </c>
      <c r="AB2545" t="s">
        <v>32</v>
      </c>
    </row>
    <row r="2546" spans="1:28" outlineLevel="1" x14ac:dyDescent="0.45">
      <c r="A2546">
        <v>1110149010</v>
      </c>
      <c r="B2546" s="1">
        <v>44329</v>
      </c>
      <c r="C2546" t="s">
        <v>498</v>
      </c>
      <c r="D2546" t="s">
        <v>499</v>
      </c>
      <c r="E2546" t="s">
        <v>1938</v>
      </c>
      <c r="F2546" t="s">
        <v>5651</v>
      </c>
      <c r="G2546" t="s">
        <v>5730</v>
      </c>
      <c r="H2546" s="9">
        <v>52077.98</v>
      </c>
      <c r="J2546" t="s">
        <v>28</v>
      </c>
      <c r="K2546" t="s">
        <v>29</v>
      </c>
      <c r="L2546" t="s">
        <v>161</v>
      </c>
      <c r="M2546" t="s">
        <v>29</v>
      </c>
      <c r="N2546" t="s">
        <v>30</v>
      </c>
      <c r="O2546" t="s">
        <v>29</v>
      </c>
      <c r="P2546" t="s">
        <v>30</v>
      </c>
      <c r="Q2546" t="s">
        <v>30</v>
      </c>
      <c r="R2546" t="s">
        <v>30</v>
      </c>
      <c r="S2546" t="s">
        <v>30</v>
      </c>
      <c r="T2546" t="s">
        <v>30</v>
      </c>
      <c r="U2546" t="s">
        <v>30</v>
      </c>
      <c r="V2546" t="s">
        <v>30</v>
      </c>
      <c r="W2546" t="s">
        <v>33</v>
      </c>
      <c r="X2546" t="s">
        <v>29</v>
      </c>
      <c r="Y2546" t="s">
        <v>30</v>
      </c>
      <c r="Z2546" t="s">
        <v>29</v>
      </c>
      <c r="AA2546" t="s">
        <v>30</v>
      </c>
      <c r="AB2546" t="s">
        <v>32</v>
      </c>
    </row>
    <row r="2547" spans="1:28" outlineLevel="1" x14ac:dyDescent="0.45">
      <c r="A2547">
        <v>2473499003</v>
      </c>
      <c r="B2547" s="1">
        <v>44332</v>
      </c>
      <c r="C2547" t="s">
        <v>1094</v>
      </c>
      <c r="D2547" t="s">
        <v>1095</v>
      </c>
      <c r="E2547" t="s">
        <v>1938</v>
      </c>
      <c r="F2547" t="s">
        <v>5651</v>
      </c>
      <c r="G2547" t="s">
        <v>5784</v>
      </c>
      <c r="H2547" s="9">
        <v>45613.31</v>
      </c>
      <c r="J2547" t="s">
        <v>28</v>
      </c>
      <c r="K2547" t="s">
        <v>30</v>
      </c>
      <c r="L2547" t="s">
        <v>161</v>
      </c>
      <c r="M2547" t="s">
        <v>29</v>
      </c>
      <c r="N2547" t="s">
        <v>30</v>
      </c>
      <c r="O2547" t="s">
        <v>29</v>
      </c>
      <c r="P2547" t="s">
        <v>30</v>
      </c>
      <c r="Q2547" t="s">
        <v>30</v>
      </c>
      <c r="R2547" t="s">
        <v>30</v>
      </c>
      <c r="S2547" t="s">
        <v>30</v>
      </c>
      <c r="T2547" t="s">
        <v>30</v>
      </c>
      <c r="U2547" t="s">
        <v>30</v>
      </c>
      <c r="V2547" t="s">
        <v>30</v>
      </c>
      <c r="W2547" t="s">
        <v>40</v>
      </c>
      <c r="X2547" t="s">
        <v>30</v>
      </c>
      <c r="Y2547" t="s">
        <v>30</v>
      </c>
      <c r="Z2547" t="s">
        <v>29</v>
      </c>
      <c r="AA2547" t="s">
        <v>29</v>
      </c>
      <c r="AB2547" t="s">
        <v>32</v>
      </c>
    </row>
    <row r="2548" spans="1:28" outlineLevel="1" x14ac:dyDescent="0.45">
      <c r="A2548">
        <v>8964059002</v>
      </c>
      <c r="B2548" s="1">
        <v>44345</v>
      </c>
      <c r="C2548" t="s">
        <v>5044</v>
      </c>
      <c r="D2548" t="s">
        <v>5045</v>
      </c>
      <c r="E2548" t="s">
        <v>1938</v>
      </c>
      <c r="F2548" t="s">
        <v>5651</v>
      </c>
      <c r="G2548">
        <v>27103</v>
      </c>
      <c r="H2548" s="9">
        <v>41490.32</v>
      </c>
      <c r="J2548" t="s">
        <v>28</v>
      </c>
      <c r="K2548" t="s">
        <v>30</v>
      </c>
      <c r="L2548" t="s">
        <v>161</v>
      </c>
      <c r="M2548" t="s">
        <v>29</v>
      </c>
      <c r="N2548" t="s">
        <v>29</v>
      </c>
      <c r="O2548" t="s">
        <v>29</v>
      </c>
      <c r="P2548" t="s">
        <v>30</v>
      </c>
      <c r="Q2548" t="s">
        <v>30</v>
      </c>
      <c r="R2548" t="s">
        <v>30</v>
      </c>
      <c r="S2548" t="s">
        <v>30</v>
      </c>
      <c r="T2548" t="s">
        <v>30</v>
      </c>
      <c r="U2548" t="s">
        <v>30</v>
      </c>
      <c r="V2548" t="s">
        <v>29</v>
      </c>
      <c r="W2548" t="s">
        <v>31</v>
      </c>
      <c r="X2548" t="s">
        <v>29</v>
      </c>
      <c r="Y2548" t="s">
        <v>29</v>
      </c>
      <c r="Z2548" t="s">
        <v>29</v>
      </c>
      <c r="AA2548" t="s">
        <v>29</v>
      </c>
      <c r="AB2548" t="s">
        <v>73</v>
      </c>
    </row>
    <row r="2549" spans="1:28" outlineLevel="1" x14ac:dyDescent="0.45">
      <c r="A2549">
        <v>2493369007</v>
      </c>
      <c r="B2549" s="1">
        <v>44332</v>
      </c>
      <c r="C2549" t="s">
        <v>1186</v>
      </c>
      <c r="D2549" t="s">
        <v>1187</v>
      </c>
      <c r="E2549" t="s">
        <v>1938</v>
      </c>
      <c r="F2549" t="s">
        <v>5651</v>
      </c>
      <c r="G2549">
        <v>27103</v>
      </c>
      <c r="H2549" s="9">
        <v>40029.620000000003</v>
      </c>
      <c r="J2549" t="s">
        <v>28</v>
      </c>
      <c r="K2549" t="s">
        <v>29</v>
      </c>
      <c r="L2549" t="s">
        <v>161</v>
      </c>
      <c r="M2549" t="s">
        <v>30</v>
      </c>
      <c r="N2549" t="s">
        <v>30</v>
      </c>
      <c r="O2549" t="s">
        <v>29</v>
      </c>
      <c r="P2549" t="s">
        <v>30</v>
      </c>
      <c r="Q2549" t="s">
        <v>30</v>
      </c>
      <c r="R2549" t="s">
        <v>30</v>
      </c>
      <c r="S2549" t="s">
        <v>30</v>
      </c>
      <c r="T2549" t="s">
        <v>30</v>
      </c>
      <c r="U2549" t="s">
        <v>30</v>
      </c>
      <c r="V2549" t="s">
        <v>30</v>
      </c>
      <c r="W2549" t="s">
        <v>40</v>
      </c>
      <c r="X2549" t="s">
        <v>29</v>
      </c>
      <c r="Y2549" t="s">
        <v>29</v>
      </c>
      <c r="Z2549" t="s">
        <v>29</v>
      </c>
      <c r="AA2549" t="s">
        <v>30</v>
      </c>
      <c r="AB2549" t="s">
        <v>32</v>
      </c>
    </row>
    <row r="2550" spans="1:28" outlineLevel="1" x14ac:dyDescent="0.45">
      <c r="A2550">
        <v>2241699005</v>
      </c>
      <c r="B2550" s="1">
        <v>44330</v>
      </c>
      <c r="C2550" t="s">
        <v>765</v>
      </c>
      <c r="D2550" t="s">
        <v>766</v>
      </c>
      <c r="E2550" t="s">
        <v>1938</v>
      </c>
      <c r="F2550" t="s">
        <v>5651</v>
      </c>
      <c r="G2550" t="s">
        <v>5784</v>
      </c>
      <c r="H2550" s="9">
        <v>40019.06</v>
      </c>
      <c r="J2550" t="s">
        <v>28</v>
      </c>
      <c r="K2550" t="s">
        <v>30</v>
      </c>
      <c r="L2550" t="s">
        <v>161</v>
      </c>
      <c r="M2550" t="s">
        <v>29</v>
      </c>
      <c r="N2550" t="s">
        <v>29</v>
      </c>
      <c r="O2550" t="s">
        <v>29</v>
      </c>
      <c r="P2550" t="s">
        <v>29</v>
      </c>
      <c r="Q2550" t="s">
        <v>29</v>
      </c>
      <c r="R2550" t="s">
        <v>29</v>
      </c>
      <c r="S2550" t="s">
        <v>30</v>
      </c>
      <c r="T2550" t="s">
        <v>30</v>
      </c>
      <c r="U2550" t="s">
        <v>29</v>
      </c>
      <c r="V2550" t="s">
        <v>29</v>
      </c>
      <c r="W2550" t="s">
        <v>31</v>
      </c>
      <c r="X2550" t="s">
        <v>30</v>
      </c>
      <c r="Y2550" t="s">
        <v>29</v>
      </c>
      <c r="Z2550" t="s">
        <v>29</v>
      </c>
      <c r="AA2550" t="s">
        <v>30</v>
      </c>
      <c r="AB2550" t="s">
        <v>62</v>
      </c>
    </row>
    <row r="2551" spans="1:28" outlineLevel="1" x14ac:dyDescent="0.45">
      <c r="A2551">
        <v>7608408907</v>
      </c>
      <c r="B2551" s="1">
        <v>44323</v>
      </c>
      <c r="C2551" t="s">
        <v>3450</v>
      </c>
      <c r="D2551" t="s">
        <v>3451</v>
      </c>
      <c r="E2551" t="s">
        <v>1938</v>
      </c>
      <c r="F2551" t="s">
        <v>5651</v>
      </c>
      <c r="G2551" t="s">
        <v>5806</v>
      </c>
      <c r="H2551" s="9">
        <v>36757.949999999997</v>
      </c>
      <c r="J2551" t="s">
        <v>28</v>
      </c>
      <c r="K2551" t="s">
        <v>30</v>
      </c>
      <c r="L2551" t="s">
        <v>161</v>
      </c>
      <c r="M2551" t="s">
        <v>29</v>
      </c>
      <c r="N2551" t="s">
        <v>29</v>
      </c>
      <c r="O2551" t="s">
        <v>29</v>
      </c>
      <c r="P2551" t="s">
        <v>30</v>
      </c>
      <c r="Q2551" t="s">
        <v>29</v>
      </c>
      <c r="R2551" t="s">
        <v>30</v>
      </c>
      <c r="S2551" t="s">
        <v>29</v>
      </c>
      <c r="T2551" t="s">
        <v>30</v>
      </c>
      <c r="U2551" t="s">
        <v>30</v>
      </c>
      <c r="V2551" t="s">
        <v>30</v>
      </c>
      <c r="W2551" t="s">
        <v>31</v>
      </c>
      <c r="X2551" t="s">
        <v>30</v>
      </c>
      <c r="Y2551" t="s">
        <v>29</v>
      </c>
      <c r="Z2551" t="s">
        <v>29</v>
      </c>
      <c r="AA2551" t="s">
        <v>30</v>
      </c>
      <c r="AB2551" t="s">
        <v>32</v>
      </c>
    </row>
    <row r="2552" spans="1:28" outlineLevel="1" x14ac:dyDescent="0.45">
      <c r="A2552">
        <v>9904579008</v>
      </c>
      <c r="B2552" s="1">
        <v>44351</v>
      </c>
      <c r="C2552" t="s">
        <v>5374</v>
      </c>
      <c r="D2552" t="s">
        <v>5375</v>
      </c>
      <c r="E2552" t="s">
        <v>1938</v>
      </c>
      <c r="F2552" t="s">
        <v>5651</v>
      </c>
      <c r="G2552" t="s">
        <v>5730</v>
      </c>
      <c r="H2552" s="9">
        <v>34419</v>
      </c>
      <c r="J2552" t="s">
        <v>28</v>
      </c>
      <c r="K2552" t="s">
        <v>29</v>
      </c>
      <c r="L2552" t="s">
        <v>161</v>
      </c>
      <c r="M2552" t="s">
        <v>29</v>
      </c>
      <c r="N2552" t="s">
        <v>30</v>
      </c>
      <c r="O2552" t="s">
        <v>30</v>
      </c>
      <c r="P2552" t="s">
        <v>30</v>
      </c>
      <c r="Q2552" t="s">
        <v>30</v>
      </c>
      <c r="R2552" t="s">
        <v>30</v>
      </c>
      <c r="S2552" t="s">
        <v>30</v>
      </c>
      <c r="T2552" t="s">
        <v>30</v>
      </c>
      <c r="U2552" t="s">
        <v>30</v>
      </c>
      <c r="V2552" t="s">
        <v>30</v>
      </c>
      <c r="W2552" t="s">
        <v>31</v>
      </c>
      <c r="X2552" t="s">
        <v>29</v>
      </c>
      <c r="Y2552" t="s">
        <v>29</v>
      </c>
      <c r="Z2552" t="s">
        <v>29</v>
      </c>
      <c r="AA2552" t="s">
        <v>29</v>
      </c>
      <c r="AB2552" t="s">
        <v>47</v>
      </c>
    </row>
    <row r="2553" spans="1:28" outlineLevel="1" x14ac:dyDescent="0.45">
      <c r="A2553">
        <v>8038559000</v>
      </c>
      <c r="B2553" s="1">
        <v>44342</v>
      </c>
      <c r="C2553" t="s">
        <v>4203</v>
      </c>
      <c r="D2553" t="s">
        <v>4204</v>
      </c>
      <c r="E2553" t="s">
        <v>1938</v>
      </c>
      <c r="F2553" t="s">
        <v>5651</v>
      </c>
      <c r="G2553" t="s">
        <v>5784</v>
      </c>
      <c r="H2553" s="9">
        <v>33221</v>
      </c>
      <c r="J2553" t="s">
        <v>28</v>
      </c>
      <c r="K2553" t="s">
        <v>30</v>
      </c>
      <c r="L2553" t="s">
        <v>161</v>
      </c>
      <c r="M2553" t="s">
        <v>29</v>
      </c>
      <c r="N2553" t="s">
        <v>30</v>
      </c>
      <c r="O2553" t="s">
        <v>30</v>
      </c>
      <c r="P2553" t="s">
        <v>30</v>
      </c>
      <c r="Q2553" t="s">
        <v>30</v>
      </c>
      <c r="R2553" t="s">
        <v>30</v>
      </c>
      <c r="S2553" t="s">
        <v>30</v>
      </c>
      <c r="T2553" t="s">
        <v>30</v>
      </c>
      <c r="U2553" t="s">
        <v>30</v>
      </c>
      <c r="V2553" t="s">
        <v>30</v>
      </c>
      <c r="W2553" t="s">
        <v>49</v>
      </c>
      <c r="X2553" t="s">
        <v>30</v>
      </c>
      <c r="Y2553" t="s">
        <v>29</v>
      </c>
      <c r="Z2553" t="s">
        <v>29</v>
      </c>
      <c r="AA2553" t="s">
        <v>30</v>
      </c>
      <c r="AB2553" t="s">
        <v>32</v>
      </c>
    </row>
    <row r="2554" spans="1:28" outlineLevel="1" x14ac:dyDescent="0.45">
      <c r="A2554">
        <v>2723419005</v>
      </c>
      <c r="B2554" s="1">
        <v>44334</v>
      </c>
      <c r="C2554" t="s">
        <v>1435</v>
      </c>
      <c r="D2554" t="s">
        <v>1436</v>
      </c>
      <c r="E2554" t="s">
        <v>1938</v>
      </c>
      <c r="F2554" t="s">
        <v>5651</v>
      </c>
      <c r="G2554">
        <v>27127</v>
      </c>
      <c r="H2554" s="9">
        <v>32783.620000000003</v>
      </c>
      <c r="J2554" t="s">
        <v>28</v>
      </c>
      <c r="K2554" t="s">
        <v>29</v>
      </c>
      <c r="L2554" t="s">
        <v>161</v>
      </c>
      <c r="M2554" t="s">
        <v>30</v>
      </c>
      <c r="N2554" t="s">
        <v>30</v>
      </c>
      <c r="O2554" t="s">
        <v>29</v>
      </c>
      <c r="P2554" t="s">
        <v>30</v>
      </c>
      <c r="Q2554" t="s">
        <v>30</v>
      </c>
      <c r="R2554" t="s">
        <v>30</v>
      </c>
      <c r="S2554" t="s">
        <v>30</v>
      </c>
      <c r="T2554" t="s">
        <v>30</v>
      </c>
      <c r="U2554" t="s">
        <v>30</v>
      </c>
      <c r="V2554" t="s">
        <v>30</v>
      </c>
      <c r="W2554" t="s">
        <v>31</v>
      </c>
      <c r="X2554" t="s">
        <v>29</v>
      </c>
      <c r="Y2554" t="s">
        <v>30</v>
      </c>
      <c r="Z2554" t="s">
        <v>29</v>
      </c>
      <c r="AA2554" t="s">
        <v>30</v>
      </c>
      <c r="AB2554" t="s">
        <v>47</v>
      </c>
    </row>
    <row r="2555" spans="1:28" outlineLevel="1" x14ac:dyDescent="0.45">
      <c r="A2555">
        <v>2504479001</v>
      </c>
      <c r="B2555" s="1">
        <v>44332</v>
      </c>
      <c r="C2555" t="s">
        <v>1238</v>
      </c>
      <c r="D2555" t="s">
        <v>1239</v>
      </c>
      <c r="E2555" t="s">
        <v>1938</v>
      </c>
      <c r="F2555" t="s">
        <v>5651</v>
      </c>
      <c r="G2555">
        <v>27103</v>
      </c>
      <c r="H2555" s="9">
        <v>27121.96</v>
      </c>
      <c r="J2555" t="s">
        <v>28</v>
      </c>
      <c r="K2555" t="s">
        <v>29</v>
      </c>
      <c r="L2555" t="s">
        <v>161</v>
      </c>
      <c r="M2555" t="s">
        <v>30</v>
      </c>
      <c r="N2555" t="s">
        <v>29</v>
      </c>
      <c r="O2555" t="s">
        <v>30</v>
      </c>
      <c r="P2555" t="s">
        <v>29</v>
      </c>
      <c r="Q2555" t="s">
        <v>30</v>
      </c>
      <c r="R2555" t="s">
        <v>30</v>
      </c>
      <c r="S2555" t="s">
        <v>30</v>
      </c>
      <c r="T2555" t="s">
        <v>30</v>
      </c>
      <c r="U2555" t="s">
        <v>30</v>
      </c>
      <c r="V2555" t="s">
        <v>30</v>
      </c>
      <c r="W2555" t="s">
        <v>31</v>
      </c>
      <c r="X2555" t="s">
        <v>29</v>
      </c>
      <c r="Y2555" t="s">
        <v>29</v>
      </c>
      <c r="Z2555" t="s">
        <v>29</v>
      </c>
      <c r="AA2555" t="s">
        <v>30</v>
      </c>
      <c r="AB2555" t="s">
        <v>67</v>
      </c>
    </row>
    <row r="2556" spans="1:28" outlineLevel="1" x14ac:dyDescent="0.45">
      <c r="A2556">
        <v>8930139004</v>
      </c>
      <c r="B2556" s="1">
        <v>44345</v>
      </c>
      <c r="C2556" t="s">
        <v>4901</v>
      </c>
      <c r="D2556" t="s">
        <v>4902</v>
      </c>
      <c r="E2556" t="s">
        <v>1938</v>
      </c>
      <c r="F2556" t="s">
        <v>5651</v>
      </c>
      <c r="G2556">
        <v>27127</v>
      </c>
      <c r="H2556" s="9">
        <v>18981</v>
      </c>
      <c r="J2556" t="s">
        <v>28</v>
      </c>
      <c r="K2556" t="s">
        <v>29</v>
      </c>
      <c r="L2556" t="s">
        <v>161</v>
      </c>
      <c r="M2556" t="s">
        <v>30</v>
      </c>
      <c r="N2556" t="s">
        <v>29</v>
      </c>
      <c r="O2556" t="s">
        <v>29</v>
      </c>
      <c r="P2556" t="s">
        <v>30</v>
      </c>
      <c r="Q2556" t="s">
        <v>30</v>
      </c>
      <c r="R2556" t="s">
        <v>30</v>
      </c>
      <c r="S2556" t="s">
        <v>30</v>
      </c>
      <c r="T2556" t="s">
        <v>30</v>
      </c>
      <c r="U2556" t="s">
        <v>30</v>
      </c>
      <c r="V2556" t="s">
        <v>30</v>
      </c>
      <c r="W2556" t="s">
        <v>40</v>
      </c>
      <c r="X2556" t="s">
        <v>29</v>
      </c>
      <c r="Y2556" t="s">
        <v>29</v>
      </c>
      <c r="Z2556" t="s">
        <v>29</v>
      </c>
      <c r="AA2556" t="s">
        <v>29</v>
      </c>
      <c r="AB2556" t="s">
        <v>32</v>
      </c>
    </row>
    <row r="2557" spans="1:28" outlineLevel="1" x14ac:dyDescent="0.45">
      <c r="A2557">
        <v>2710429009</v>
      </c>
      <c r="B2557" s="1">
        <v>44334</v>
      </c>
      <c r="C2557" t="s">
        <v>1374</v>
      </c>
      <c r="D2557" t="s">
        <v>1375</v>
      </c>
      <c r="E2557" t="s">
        <v>1938</v>
      </c>
      <c r="F2557" t="s">
        <v>5651</v>
      </c>
      <c r="G2557">
        <v>27103</v>
      </c>
      <c r="H2557" s="9">
        <v>18414.12</v>
      </c>
      <c r="I2557" t="s">
        <v>457</v>
      </c>
      <c r="J2557" t="s">
        <v>28</v>
      </c>
      <c r="K2557" t="s">
        <v>29</v>
      </c>
      <c r="L2557" t="s">
        <v>161</v>
      </c>
      <c r="M2557" t="s">
        <v>30</v>
      </c>
      <c r="N2557" t="s">
        <v>30</v>
      </c>
      <c r="O2557" t="s">
        <v>30</v>
      </c>
      <c r="P2557" t="s">
        <v>30</v>
      </c>
      <c r="Q2557" t="s">
        <v>30</v>
      </c>
      <c r="R2557" t="s">
        <v>30</v>
      </c>
      <c r="S2557" t="s">
        <v>30</v>
      </c>
      <c r="T2557" t="s">
        <v>30</v>
      </c>
      <c r="U2557" t="s">
        <v>30</v>
      </c>
      <c r="V2557" t="s">
        <v>30</v>
      </c>
      <c r="W2557" t="s">
        <v>31</v>
      </c>
      <c r="X2557" t="s">
        <v>29</v>
      </c>
      <c r="Y2557" t="s">
        <v>30</v>
      </c>
      <c r="Z2557" t="s">
        <v>29</v>
      </c>
      <c r="AA2557" t="s">
        <v>29</v>
      </c>
      <c r="AB2557" t="s">
        <v>32</v>
      </c>
    </row>
    <row r="2558" spans="1:28" outlineLevel="1" x14ac:dyDescent="0.45">
      <c r="A2558">
        <v>7513399006</v>
      </c>
      <c r="B2558" s="1">
        <v>44341</v>
      </c>
      <c r="C2558" t="s">
        <v>2580</v>
      </c>
      <c r="D2558" t="s">
        <v>2581</v>
      </c>
      <c r="E2558" t="s">
        <v>1938</v>
      </c>
      <c r="F2558" t="s">
        <v>5651</v>
      </c>
      <c r="G2558">
        <v>27103</v>
      </c>
      <c r="H2558" s="9">
        <v>11297</v>
      </c>
      <c r="J2558" t="s">
        <v>28</v>
      </c>
      <c r="K2558" t="s">
        <v>30</v>
      </c>
      <c r="L2558" t="s">
        <v>161</v>
      </c>
      <c r="M2558" t="s">
        <v>30</v>
      </c>
      <c r="N2558" t="s">
        <v>30</v>
      </c>
      <c r="O2558" t="s">
        <v>30</v>
      </c>
      <c r="P2558" t="s">
        <v>30</v>
      </c>
      <c r="Q2558" t="s">
        <v>30</v>
      </c>
      <c r="R2558" t="s">
        <v>30</v>
      </c>
      <c r="S2558" t="s">
        <v>30</v>
      </c>
      <c r="T2558" t="s">
        <v>30</v>
      </c>
      <c r="U2558" t="s">
        <v>30</v>
      </c>
      <c r="V2558" t="s">
        <v>30</v>
      </c>
      <c r="W2558" t="s">
        <v>40</v>
      </c>
      <c r="X2558" t="s">
        <v>29</v>
      </c>
      <c r="Y2558" t="s">
        <v>30</v>
      </c>
      <c r="Z2558" t="s">
        <v>29</v>
      </c>
      <c r="AA2558" t="s">
        <v>29</v>
      </c>
      <c r="AB2558" t="s">
        <v>32</v>
      </c>
    </row>
    <row r="2559" spans="1:28" outlineLevel="1" x14ac:dyDescent="0.45">
      <c r="A2559">
        <v>2775219006</v>
      </c>
      <c r="B2559" s="1">
        <v>44334</v>
      </c>
      <c r="C2559" t="s">
        <v>1669</v>
      </c>
      <c r="D2559" t="s">
        <v>1670</v>
      </c>
      <c r="E2559" t="s">
        <v>1938</v>
      </c>
      <c r="F2559" t="s">
        <v>5651</v>
      </c>
      <c r="G2559" t="s">
        <v>5891</v>
      </c>
      <c r="H2559" s="9">
        <v>6974.68</v>
      </c>
      <c r="J2559" t="s">
        <v>28</v>
      </c>
      <c r="K2559" t="s">
        <v>30</v>
      </c>
      <c r="L2559" t="s">
        <v>161</v>
      </c>
      <c r="M2559" t="s">
        <v>29</v>
      </c>
      <c r="N2559" t="s">
        <v>29</v>
      </c>
      <c r="O2559" t="s">
        <v>29</v>
      </c>
      <c r="P2559" t="s">
        <v>30</v>
      </c>
      <c r="Q2559" t="s">
        <v>29</v>
      </c>
      <c r="R2559" t="s">
        <v>30</v>
      </c>
      <c r="S2559" t="s">
        <v>29</v>
      </c>
      <c r="T2559" t="s">
        <v>30</v>
      </c>
      <c r="U2559" t="s">
        <v>30</v>
      </c>
      <c r="V2559" t="s">
        <v>29</v>
      </c>
      <c r="W2559" t="s">
        <v>31</v>
      </c>
      <c r="X2559" t="s">
        <v>30</v>
      </c>
      <c r="Y2559" t="s">
        <v>29</v>
      </c>
      <c r="Z2559" t="s">
        <v>29</v>
      </c>
      <c r="AA2559" t="s">
        <v>30</v>
      </c>
      <c r="AB2559" t="s">
        <v>45</v>
      </c>
    </row>
    <row r="2560" spans="1:28" outlineLevel="1" x14ac:dyDescent="0.45">
      <c r="A2560">
        <v>8905219002</v>
      </c>
      <c r="B2560" s="1">
        <v>44345</v>
      </c>
      <c r="C2560" t="s">
        <v>4788</v>
      </c>
      <c r="D2560" t="s">
        <v>4789</v>
      </c>
      <c r="E2560" t="s">
        <v>1938</v>
      </c>
      <c r="F2560" t="s">
        <v>5651</v>
      </c>
      <c r="G2560" t="s">
        <v>5730</v>
      </c>
      <c r="H2560" s="9">
        <v>6891</v>
      </c>
      <c r="J2560" t="s">
        <v>28</v>
      </c>
      <c r="K2560" t="s">
        <v>29</v>
      </c>
      <c r="L2560" t="s">
        <v>161</v>
      </c>
      <c r="M2560" t="s">
        <v>29</v>
      </c>
      <c r="N2560" t="s">
        <v>29</v>
      </c>
      <c r="O2560" t="s">
        <v>29</v>
      </c>
      <c r="P2560" t="s">
        <v>30</v>
      </c>
      <c r="Q2560" t="s">
        <v>30</v>
      </c>
      <c r="R2560" t="s">
        <v>30</v>
      </c>
      <c r="S2560" t="s">
        <v>30</v>
      </c>
      <c r="T2560" t="s">
        <v>30</v>
      </c>
      <c r="U2560" t="s">
        <v>30</v>
      </c>
      <c r="V2560" t="s">
        <v>30</v>
      </c>
      <c r="W2560" t="s">
        <v>40</v>
      </c>
      <c r="X2560" t="s">
        <v>29</v>
      </c>
      <c r="Y2560" t="s">
        <v>29</v>
      </c>
      <c r="Z2560" t="s">
        <v>29</v>
      </c>
      <c r="AA2560" t="s">
        <v>29</v>
      </c>
      <c r="AB2560" t="s">
        <v>32</v>
      </c>
    </row>
    <row r="2561" spans="1:28" outlineLevel="1" x14ac:dyDescent="0.45">
      <c r="A2561">
        <v>5216199010</v>
      </c>
      <c r="B2561" s="1">
        <v>44337</v>
      </c>
      <c r="C2561" t="s">
        <v>2148</v>
      </c>
      <c r="D2561" t="s">
        <v>2149</v>
      </c>
      <c r="E2561" t="s">
        <v>2150</v>
      </c>
      <c r="F2561" t="s">
        <v>5651</v>
      </c>
      <c r="G2561" t="s">
        <v>5926</v>
      </c>
      <c r="H2561" s="9">
        <v>170923</v>
      </c>
      <c r="J2561" t="s">
        <v>28</v>
      </c>
      <c r="K2561" t="s">
        <v>29</v>
      </c>
      <c r="L2561" t="s">
        <v>119</v>
      </c>
      <c r="M2561" t="s">
        <v>29</v>
      </c>
      <c r="N2561" t="s">
        <v>30</v>
      </c>
      <c r="O2561" t="s">
        <v>30</v>
      </c>
      <c r="P2561" t="s">
        <v>30</v>
      </c>
      <c r="Q2561" t="s">
        <v>30</v>
      </c>
      <c r="R2561" t="s">
        <v>30</v>
      </c>
      <c r="S2561" t="s">
        <v>30</v>
      </c>
      <c r="T2561" t="s">
        <v>30</v>
      </c>
      <c r="U2561" t="s">
        <v>30</v>
      </c>
      <c r="V2561" t="s">
        <v>30</v>
      </c>
      <c r="W2561" t="s">
        <v>31</v>
      </c>
      <c r="X2561" t="s">
        <v>29</v>
      </c>
      <c r="Y2561" t="s">
        <v>30</v>
      </c>
      <c r="Z2561" t="s">
        <v>30</v>
      </c>
      <c r="AA2561" t="s">
        <v>30</v>
      </c>
      <c r="AB2561" t="s">
        <v>32</v>
      </c>
    </row>
    <row r="2562" spans="1:28" outlineLevel="1" x14ac:dyDescent="0.45">
      <c r="A2562">
        <v>8976359006</v>
      </c>
      <c r="B2562" s="1">
        <v>44345</v>
      </c>
      <c r="C2562" t="s">
        <v>5115</v>
      </c>
      <c r="D2562" t="s">
        <v>5116</v>
      </c>
      <c r="E2562" t="s">
        <v>2150</v>
      </c>
      <c r="F2562" t="s">
        <v>5651</v>
      </c>
      <c r="G2562" t="s">
        <v>5926</v>
      </c>
      <c r="H2562" s="9">
        <v>115394</v>
      </c>
      <c r="J2562" t="s">
        <v>28</v>
      </c>
      <c r="K2562" t="s">
        <v>29</v>
      </c>
      <c r="L2562" t="s">
        <v>119</v>
      </c>
      <c r="M2562" t="s">
        <v>30</v>
      </c>
      <c r="N2562" t="s">
        <v>29</v>
      </c>
      <c r="O2562" t="s">
        <v>29</v>
      </c>
      <c r="P2562" t="s">
        <v>29</v>
      </c>
      <c r="Q2562" t="s">
        <v>30</v>
      </c>
      <c r="R2562" t="s">
        <v>30</v>
      </c>
      <c r="S2562" t="s">
        <v>30</v>
      </c>
      <c r="T2562" t="s">
        <v>30</v>
      </c>
      <c r="U2562" t="s">
        <v>30</v>
      </c>
      <c r="V2562" t="s">
        <v>30</v>
      </c>
      <c r="W2562" t="s">
        <v>31</v>
      </c>
      <c r="X2562" t="s">
        <v>29</v>
      </c>
      <c r="Y2562" t="s">
        <v>29</v>
      </c>
      <c r="Z2562" t="s">
        <v>29</v>
      </c>
      <c r="AA2562" t="s">
        <v>29</v>
      </c>
      <c r="AB2562" t="s">
        <v>43</v>
      </c>
    </row>
    <row r="2563" spans="1:28" outlineLevel="1" x14ac:dyDescent="0.45">
      <c r="A2563">
        <v>5248329006</v>
      </c>
      <c r="B2563" s="1">
        <v>44337</v>
      </c>
      <c r="C2563" t="s">
        <v>2317</v>
      </c>
      <c r="D2563" t="s">
        <v>1825</v>
      </c>
      <c r="E2563" t="s">
        <v>2150</v>
      </c>
      <c r="F2563" t="s">
        <v>5651</v>
      </c>
      <c r="G2563" t="s">
        <v>5926</v>
      </c>
      <c r="H2563" s="9">
        <v>64287.11</v>
      </c>
      <c r="J2563" t="s">
        <v>28</v>
      </c>
      <c r="K2563" t="s">
        <v>29</v>
      </c>
      <c r="L2563" t="s">
        <v>119</v>
      </c>
      <c r="M2563" t="s">
        <v>30</v>
      </c>
      <c r="N2563" t="s">
        <v>30</v>
      </c>
      <c r="O2563" t="s">
        <v>30</v>
      </c>
      <c r="P2563" t="s">
        <v>30</v>
      </c>
      <c r="Q2563" t="s">
        <v>30</v>
      </c>
      <c r="R2563" t="s">
        <v>30</v>
      </c>
      <c r="S2563" t="s">
        <v>30</v>
      </c>
      <c r="T2563" t="s">
        <v>30</v>
      </c>
      <c r="U2563" t="s">
        <v>30</v>
      </c>
      <c r="V2563" t="s">
        <v>30</v>
      </c>
      <c r="W2563" t="s">
        <v>31</v>
      </c>
      <c r="X2563" t="s">
        <v>29</v>
      </c>
      <c r="Y2563" t="s">
        <v>29</v>
      </c>
      <c r="Z2563" t="s">
        <v>30</v>
      </c>
      <c r="AA2563" t="s">
        <v>30</v>
      </c>
      <c r="AB2563" t="s">
        <v>164</v>
      </c>
    </row>
    <row r="2564" spans="1:28" outlineLevel="1" x14ac:dyDescent="0.45">
      <c r="A2564">
        <v>8887939001</v>
      </c>
      <c r="B2564" s="1">
        <v>44345</v>
      </c>
      <c r="C2564" t="s">
        <v>4720</v>
      </c>
      <c r="D2564" t="s">
        <v>4721</v>
      </c>
      <c r="E2564" t="s">
        <v>4722</v>
      </c>
      <c r="F2564" t="s">
        <v>5651</v>
      </c>
      <c r="G2564" t="s">
        <v>5663</v>
      </c>
      <c r="H2564" s="9">
        <v>20652.849999999999</v>
      </c>
      <c r="J2564" t="s">
        <v>28</v>
      </c>
      <c r="K2564" t="s">
        <v>30</v>
      </c>
      <c r="L2564" t="s">
        <v>127</v>
      </c>
      <c r="M2564" t="s">
        <v>29</v>
      </c>
      <c r="N2564" t="s">
        <v>29</v>
      </c>
      <c r="O2564" t="s">
        <v>30</v>
      </c>
      <c r="P2564" t="s">
        <v>30</v>
      </c>
      <c r="Q2564" t="s">
        <v>30</v>
      </c>
      <c r="R2564" t="s">
        <v>30</v>
      </c>
      <c r="S2564" t="s">
        <v>30</v>
      </c>
      <c r="T2564" t="s">
        <v>30</v>
      </c>
      <c r="U2564" t="s">
        <v>30</v>
      </c>
      <c r="V2564" t="s">
        <v>30</v>
      </c>
      <c r="W2564" t="s">
        <v>40</v>
      </c>
      <c r="X2564" t="s">
        <v>29</v>
      </c>
      <c r="Y2564" t="s">
        <v>29</v>
      </c>
      <c r="Z2564" t="s">
        <v>29</v>
      </c>
      <c r="AA2564" t="s">
        <v>29</v>
      </c>
      <c r="AB2564" t="s">
        <v>43</v>
      </c>
    </row>
    <row r="2565" spans="1:28" outlineLevel="1" x14ac:dyDescent="0.45">
      <c r="A2565">
        <v>2235589000</v>
      </c>
      <c r="B2565" s="1">
        <v>44330</v>
      </c>
      <c r="C2565" t="s">
        <v>729</v>
      </c>
      <c r="D2565" t="s">
        <v>730</v>
      </c>
      <c r="E2565" t="s">
        <v>731</v>
      </c>
      <c r="F2565" t="s">
        <v>5651</v>
      </c>
      <c r="G2565" t="s">
        <v>5777</v>
      </c>
      <c r="H2565" s="9">
        <v>117088</v>
      </c>
      <c r="J2565" t="s">
        <v>42</v>
      </c>
      <c r="K2565" t="s">
        <v>30</v>
      </c>
      <c r="L2565" t="s">
        <v>150</v>
      </c>
      <c r="M2565" t="s">
        <v>30</v>
      </c>
      <c r="N2565" t="s">
        <v>30</v>
      </c>
      <c r="O2565" t="s">
        <v>30</v>
      </c>
      <c r="P2565" t="s">
        <v>30</v>
      </c>
      <c r="Q2565" t="s">
        <v>30</v>
      </c>
      <c r="R2565" t="s">
        <v>30</v>
      </c>
      <c r="S2565" t="s">
        <v>30</v>
      </c>
      <c r="T2565" t="s">
        <v>30</v>
      </c>
      <c r="U2565" t="s">
        <v>30</v>
      </c>
      <c r="V2565" t="s">
        <v>30</v>
      </c>
      <c r="W2565" t="s">
        <v>40</v>
      </c>
      <c r="X2565" t="s">
        <v>29</v>
      </c>
      <c r="Y2565" t="s">
        <v>29</v>
      </c>
      <c r="Z2565" t="s">
        <v>29</v>
      </c>
      <c r="AA2565" t="s">
        <v>30</v>
      </c>
      <c r="AB2565" t="s">
        <v>32</v>
      </c>
    </row>
    <row r="2566" spans="1:28" outlineLevel="1" x14ac:dyDescent="0.45">
      <c r="A2566">
        <v>8941739002</v>
      </c>
      <c r="B2566" s="1">
        <v>44345</v>
      </c>
      <c r="C2566" t="s">
        <v>4949</v>
      </c>
      <c r="D2566" t="s">
        <v>4950</v>
      </c>
      <c r="E2566" t="s">
        <v>731</v>
      </c>
      <c r="F2566" t="s">
        <v>5651</v>
      </c>
      <c r="G2566" t="s">
        <v>5777</v>
      </c>
      <c r="H2566" s="9">
        <v>83656</v>
      </c>
      <c r="J2566" t="s">
        <v>42</v>
      </c>
      <c r="K2566" t="s">
        <v>30</v>
      </c>
      <c r="L2566" t="s">
        <v>150</v>
      </c>
      <c r="M2566" t="s">
        <v>29</v>
      </c>
      <c r="N2566" t="s">
        <v>29</v>
      </c>
      <c r="O2566" t="s">
        <v>29</v>
      </c>
      <c r="P2566" t="s">
        <v>29</v>
      </c>
      <c r="Q2566" t="s">
        <v>29</v>
      </c>
      <c r="R2566" t="s">
        <v>29</v>
      </c>
      <c r="S2566" t="s">
        <v>30</v>
      </c>
      <c r="T2566" t="s">
        <v>30</v>
      </c>
      <c r="U2566" t="s">
        <v>29</v>
      </c>
      <c r="V2566" t="s">
        <v>30</v>
      </c>
      <c r="W2566" t="s">
        <v>33</v>
      </c>
      <c r="X2566" t="s">
        <v>29</v>
      </c>
      <c r="Y2566" t="s">
        <v>29</v>
      </c>
      <c r="Z2566" t="s">
        <v>29</v>
      </c>
      <c r="AA2566" t="s">
        <v>29</v>
      </c>
      <c r="AB2566" t="s">
        <v>32</v>
      </c>
    </row>
    <row r="2567" spans="1:28" outlineLevel="1" x14ac:dyDescent="0.45">
      <c r="A2567">
        <v>7558788906</v>
      </c>
      <c r="B2567" s="1">
        <v>44323</v>
      </c>
      <c r="C2567" t="s">
        <v>3098</v>
      </c>
      <c r="D2567" t="s">
        <v>3099</v>
      </c>
      <c r="E2567" t="s">
        <v>722</v>
      </c>
      <c r="F2567" t="s">
        <v>5651</v>
      </c>
      <c r="G2567" t="s">
        <v>5977</v>
      </c>
      <c r="H2567" s="9">
        <v>39690.15</v>
      </c>
      <c r="J2567" t="s">
        <v>42</v>
      </c>
      <c r="K2567" t="s">
        <v>29</v>
      </c>
      <c r="L2567" t="s">
        <v>96</v>
      </c>
      <c r="M2567" t="s">
        <v>29</v>
      </c>
      <c r="N2567" t="s">
        <v>29</v>
      </c>
      <c r="O2567" t="s">
        <v>29</v>
      </c>
      <c r="P2567" t="s">
        <v>29</v>
      </c>
      <c r="Q2567" t="s">
        <v>29</v>
      </c>
      <c r="R2567" t="s">
        <v>30</v>
      </c>
      <c r="S2567" t="s">
        <v>30</v>
      </c>
      <c r="T2567" t="s">
        <v>29</v>
      </c>
      <c r="U2567" t="s">
        <v>29</v>
      </c>
      <c r="V2567" t="s">
        <v>29</v>
      </c>
      <c r="W2567" t="s">
        <v>60</v>
      </c>
      <c r="X2567" t="s">
        <v>29</v>
      </c>
      <c r="Y2567" t="s">
        <v>29</v>
      </c>
      <c r="Z2567" t="s">
        <v>29</v>
      </c>
      <c r="AA2567" t="s">
        <v>30</v>
      </c>
      <c r="AB2567" t="s">
        <v>39</v>
      </c>
    </row>
    <row r="2568" spans="1:28" outlineLevel="1" x14ac:dyDescent="0.45">
      <c r="A2568">
        <v>2238299002</v>
      </c>
      <c r="B2568" s="1">
        <v>44330</v>
      </c>
      <c r="C2568" t="s">
        <v>746</v>
      </c>
      <c r="D2568" t="s">
        <v>747</v>
      </c>
      <c r="E2568" t="s">
        <v>748</v>
      </c>
      <c r="F2568" t="s">
        <v>5651</v>
      </c>
      <c r="G2568" t="s">
        <v>5781</v>
      </c>
      <c r="H2568" s="9">
        <v>274636.2</v>
      </c>
      <c r="J2568" t="s">
        <v>42</v>
      </c>
      <c r="K2568" t="s">
        <v>29</v>
      </c>
      <c r="L2568" t="s">
        <v>119</v>
      </c>
      <c r="M2568" t="s">
        <v>30</v>
      </c>
      <c r="N2568" t="s">
        <v>30</v>
      </c>
      <c r="O2568" t="s">
        <v>29</v>
      </c>
      <c r="P2568" t="s">
        <v>30</v>
      </c>
      <c r="Q2568" t="s">
        <v>30</v>
      </c>
      <c r="R2568" t="s">
        <v>30</v>
      </c>
      <c r="S2568" t="s">
        <v>30</v>
      </c>
      <c r="T2568" t="s">
        <v>30</v>
      </c>
      <c r="U2568" t="s">
        <v>30</v>
      </c>
      <c r="V2568" t="s">
        <v>30</v>
      </c>
      <c r="W2568" t="s">
        <v>40</v>
      </c>
      <c r="X2568" t="s">
        <v>29</v>
      </c>
      <c r="Y2568" t="s">
        <v>29</v>
      </c>
      <c r="Z2568" t="s">
        <v>30</v>
      </c>
      <c r="AA2568" t="s">
        <v>30</v>
      </c>
      <c r="AB2568" t="s">
        <v>32</v>
      </c>
    </row>
    <row r="2569" spans="1:28" outlineLevel="1" x14ac:dyDescent="0.45">
      <c r="A2569">
        <v>2746799006</v>
      </c>
      <c r="B2569" s="1">
        <v>44334</v>
      </c>
      <c r="C2569" t="s">
        <v>1548</v>
      </c>
      <c r="D2569" t="s">
        <v>1549</v>
      </c>
      <c r="E2569" t="s">
        <v>748</v>
      </c>
      <c r="F2569" t="s">
        <v>5651</v>
      </c>
      <c r="G2569" t="s">
        <v>5781</v>
      </c>
      <c r="H2569" s="9">
        <v>239096</v>
      </c>
      <c r="J2569" t="s">
        <v>42</v>
      </c>
      <c r="K2569" t="s">
        <v>30</v>
      </c>
      <c r="L2569" t="s">
        <v>119</v>
      </c>
      <c r="M2569" t="s">
        <v>29</v>
      </c>
      <c r="N2569" t="s">
        <v>30</v>
      </c>
      <c r="O2569" t="s">
        <v>29</v>
      </c>
      <c r="P2569" t="s">
        <v>30</v>
      </c>
      <c r="Q2569" t="s">
        <v>30</v>
      </c>
      <c r="R2569" t="s">
        <v>30</v>
      </c>
      <c r="S2569" t="s">
        <v>30</v>
      </c>
      <c r="T2569" t="s">
        <v>30</v>
      </c>
      <c r="U2569" t="s">
        <v>30</v>
      </c>
      <c r="V2569" t="s">
        <v>30</v>
      </c>
      <c r="W2569" t="s">
        <v>40</v>
      </c>
      <c r="X2569" t="s">
        <v>29</v>
      </c>
      <c r="Y2569" t="s">
        <v>30</v>
      </c>
      <c r="Z2569" t="s">
        <v>29</v>
      </c>
      <c r="AA2569" t="s">
        <v>30</v>
      </c>
      <c r="AB2569" t="s">
        <v>32</v>
      </c>
    </row>
    <row r="2570" spans="1:28" x14ac:dyDescent="0.45">
      <c r="B2570" s="1"/>
      <c r="H2570" s="5">
        <f>SUM(Table1[GrantAmount])</f>
        <v>645610228.63000095</v>
      </c>
    </row>
  </sheetData>
  <phoneticPr fontId="18"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7E43-F8B5-4C2F-9439-28BCA3941D48}">
  <dimension ref="A3:C303"/>
  <sheetViews>
    <sheetView workbookViewId="0">
      <selection activeCell="A3" sqref="A3"/>
    </sheetView>
  </sheetViews>
  <sheetFormatPr defaultRowHeight="14.25" x14ac:dyDescent="0.45"/>
  <cols>
    <col min="1" max="1" width="16.59765625" bestFit="1" customWidth="1"/>
    <col min="2" max="2" width="18.265625" bestFit="1" customWidth="1"/>
    <col min="3" max="3" width="18.86328125" bestFit="1" customWidth="1"/>
    <col min="4" max="4" width="10.19921875" bestFit="1" customWidth="1"/>
    <col min="5" max="5" width="11.73046875" bestFit="1" customWidth="1"/>
    <col min="6" max="6" width="15.46484375" bestFit="1" customWidth="1"/>
    <col min="7" max="7" width="11.73046875" bestFit="1" customWidth="1"/>
    <col min="8" max="8" width="15.46484375" bestFit="1" customWidth="1"/>
    <col min="9" max="9" width="11.73046875" bestFit="1" customWidth="1"/>
    <col min="10" max="10" width="15.46484375" bestFit="1" customWidth="1"/>
    <col min="11" max="11" width="11.73046875" bestFit="1" customWidth="1"/>
    <col min="12" max="12" width="15.46484375" bestFit="1" customWidth="1"/>
    <col min="13" max="13" width="11.73046875" bestFit="1" customWidth="1"/>
    <col min="14" max="14" width="15.46484375" bestFit="1" customWidth="1"/>
    <col min="15" max="15" width="11.73046875" bestFit="1" customWidth="1"/>
    <col min="16" max="16" width="15.46484375" bestFit="1" customWidth="1"/>
    <col min="17" max="17" width="11.73046875" bestFit="1" customWidth="1"/>
    <col min="18" max="18" width="15.46484375" bestFit="1" customWidth="1"/>
    <col min="19" max="19" width="11.73046875" bestFit="1" customWidth="1"/>
    <col min="20" max="20" width="15.46484375" bestFit="1" customWidth="1"/>
    <col min="21" max="21" width="11.73046875" bestFit="1" customWidth="1"/>
    <col min="22" max="22" width="15.46484375" bestFit="1" customWidth="1"/>
    <col min="23" max="23" width="11.73046875" bestFit="1" customWidth="1"/>
    <col min="24" max="24" width="15.46484375" bestFit="1" customWidth="1"/>
    <col min="25" max="25" width="11.73046875" bestFit="1" customWidth="1"/>
    <col min="26" max="26" width="15.46484375" bestFit="1" customWidth="1"/>
    <col min="27" max="27" width="11.73046875" bestFit="1" customWidth="1"/>
    <col min="28" max="28" width="15.46484375" bestFit="1" customWidth="1"/>
    <col min="29" max="29" width="11.73046875" bestFit="1" customWidth="1"/>
    <col min="30" max="30" width="15.46484375" bestFit="1" customWidth="1"/>
    <col min="31" max="31" width="11.73046875" bestFit="1" customWidth="1"/>
    <col min="32" max="32" width="15.46484375" bestFit="1" customWidth="1"/>
    <col min="33" max="33" width="11.73046875" bestFit="1" customWidth="1"/>
    <col min="34" max="34" width="15.46484375" bestFit="1" customWidth="1"/>
    <col min="35" max="35" width="11.73046875" bestFit="1" customWidth="1"/>
    <col min="36" max="36" width="15.46484375" bestFit="1" customWidth="1"/>
    <col min="37" max="37" width="11.73046875" bestFit="1" customWidth="1"/>
    <col min="38" max="38" width="15.46484375" bestFit="1" customWidth="1"/>
    <col min="39" max="39" width="11.73046875" bestFit="1" customWidth="1"/>
    <col min="40" max="40" width="15.46484375" bestFit="1" customWidth="1"/>
    <col min="41" max="41" width="11.73046875" bestFit="1" customWidth="1"/>
    <col min="42" max="42" width="15.46484375" bestFit="1" customWidth="1"/>
    <col min="43" max="43" width="11.73046875" bestFit="1" customWidth="1"/>
    <col min="44" max="44" width="15.46484375" bestFit="1" customWidth="1"/>
    <col min="45" max="45" width="11.73046875" bestFit="1" customWidth="1"/>
    <col min="46" max="46" width="15.46484375" bestFit="1" customWidth="1"/>
    <col min="47" max="47" width="11.73046875" bestFit="1" customWidth="1"/>
    <col min="48" max="48" width="15.46484375" bestFit="1" customWidth="1"/>
    <col min="49" max="49" width="11.73046875" bestFit="1" customWidth="1"/>
    <col min="50" max="50" width="15.46484375" bestFit="1" customWidth="1"/>
    <col min="51" max="51" width="11.73046875" bestFit="1" customWidth="1"/>
    <col min="52" max="52" width="15.46484375" bestFit="1" customWidth="1"/>
    <col min="53" max="53" width="11.73046875" bestFit="1" customWidth="1"/>
    <col min="54" max="54" width="15.46484375" bestFit="1" customWidth="1"/>
    <col min="55" max="55" width="11.73046875" bestFit="1" customWidth="1"/>
    <col min="56" max="56" width="15.46484375" bestFit="1" customWidth="1"/>
    <col min="57" max="57" width="11.73046875" bestFit="1" customWidth="1"/>
    <col min="58" max="58" width="15.46484375" bestFit="1" customWidth="1"/>
    <col min="59" max="59" width="11.73046875" bestFit="1" customWidth="1"/>
    <col min="60" max="60" width="15.46484375" bestFit="1" customWidth="1"/>
    <col min="61" max="61" width="11.73046875" bestFit="1" customWidth="1"/>
    <col min="62" max="62" width="15.46484375" bestFit="1" customWidth="1"/>
    <col min="63" max="63" width="11.73046875" bestFit="1" customWidth="1"/>
    <col min="64" max="64" width="15.46484375" bestFit="1" customWidth="1"/>
    <col min="65" max="65" width="11.73046875" bestFit="1" customWidth="1"/>
    <col min="66" max="66" width="15.46484375" bestFit="1" customWidth="1"/>
    <col min="67" max="67" width="11.73046875" bestFit="1" customWidth="1"/>
    <col min="68" max="68" width="15.46484375" bestFit="1" customWidth="1"/>
    <col min="69" max="69" width="11.73046875" bestFit="1" customWidth="1"/>
    <col min="70" max="70" width="15.46484375" bestFit="1" customWidth="1"/>
    <col min="71" max="71" width="11.73046875" bestFit="1" customWidth="1"/>
    <col min="72" max="72" width="15.46484375" bestFit="1" customWidth="1"/>
    <col min="73" max="73" width="11.73046875" bestFit="1" customWidth="1"/>
    <col min="74" max="74" width="15.46484375" bestFit="1" customWidth="1"/>
    <col min="75" max="75" width="11.73046875" bestFit="1" customWidth="1"/>
    <col min="76" max="76" width="15.46484375" bestFit="1" customWidth="1"/>
    <col min="77" max="77" width="11.73046875" bestFit="1" customWidth="1"/>
    <col min="78" max="78" width="15.46484375" bestFit="1" customWidth="1"/>
    <col min="79" max="79" width="11.73046875" bestFit="1" customWidth="1"/>
    <col min="80" max="80" width="15.46484375" bestFit="1" customWidth="1"/>
    <col min="81" max="81" width="11.73046875" bestFit="1" customWidth="1"/>
    <col min="82" max="82" width="15.46484375" bestFit="1" customWidth="1"/>
    <col min="83" max="83" width="11.73046875" bestFit="1" customWidth="1"/>
    <col min="84" max="84" width="15.46484375" bestFit="1" customWidth="1"/>
    <col min="85" max="85" width="11.73046875" bestFit="1" customWidth="1"/>
    <col min="86" max="86" width="15.46484375" bestFit="1" customWidth="1"/>
    <col min="87" max="87" width="11.73046875" bestFit="1" customWidth="1"/>
    <col min="88" max="88" width="15.46484375" bestFit="1" customWidth="1"/>
    <col min="89" max="89" width="11.73046875" bestFit="1" customWidth="1"/>
    <col min="90" max="90" width="15.46484375" bestFit="1" customWidth="1"/>
    <col min="91" max="91" width="11.73046875" bestFit="1" customWidth="1"/>
    <col min="92" max="92" width="15.46484375" bestFit="1" customWidth="1"/>
    <col min="93" max="93" width="11.73046875" bestFit="1" customWidth="1"/>
    <col min="94" max="94" width="15.46484375" bestFit="1" customWidth="1"/>
    <col min="95" max="95" width="11.73046875" bestFit="1" customWidth="1"/>
    <col min="96" max="96" width="15.46484375" bestFit="1" customWidth="1"/>
    <col min="97" max="97" width="11.73046875" bestFit="1" customWidth="1"/>
    <col min="98" max="98" width="15.46484375" bestFit="1" customWidth="1"/>
    <col min="99" max="99" width="11.73046875" bestFit="1" customWidth="1"/>
    <col min="100" max="100" width="15.46484375" bestFit="1" customWidth="1"/>
    <col min="101" max="101" width="11.73046875" bestFit="1" customWidth="1"/>
    <col min="102" max="102" width="15.46484375" bestFit="1" customWidth="1"/>
    <col min="103" max="103" width="11.73046875" bestFit="1" customWidth="1"/>
    <col min="104" max="104" width="15.46484375" bestFit="1" customWidth="1"/>
    <col min="105" max="105" width="11.73046875" bestFit="1" customWidth="1"/>
    <col min="106" max="106" width="15.46484375" bestFit="1" customWidth="1"/>
    <col min="107" max="107" width="11.73046875" bestFit="1" customWidth="1"/>
    <col min="108" max="108" width="15.46484375" bestFit="1" customWidth="1"/>
    <col min="109" max="109" width="11.73046875" bestFit="1" customWidth="1"/>
    <col min="110" max="110" width="15.46484375" bestFit="1" customWidth="1"/>
    <col min="111" max="111" width="11.73046875" bestFit="1" customWidth="1"/>
    <col min="112" max="112" width="15.46484375" bestFit="1" customWidth="1"/>
    <col min="113" max="113" width="11.73046875" bestFit="1" customWidth="1"/>
    <col min="114" max="114" width="15.46484375" bestFit="1" customWidth="1"/>
    <col min="115" max="115" width="11.73046875" bestFit="1" customWidth="1"/>
    <col min="116" max="116" width="15.46484375" bestFit="1" customWidth="1"/>
    <col min="117" max="117" width="11.73046875" bestFit="1" customWidth="1"/>
    <col min="118" max="118" width="15.46484375" bestFit="1" customWidth="1"/>
    <col min="119" max="119" width="11.73046875" bestFit="1" customWidth="1"/>
    <col min="120" max="120" width="15.46484375" bestFit="1" customWidth="1"/>
    <col min="121" max="121" width="11.73046875" bestFit="1" customWidth="1"/>
    <col min="122" max="122" width="15.46484375" bestFit="1" customWidth="1"/>
    <col min="123" max="123" width="11.73046875" bestFit="1" customWidth="1"/>
    <col min="124" max="124" width="15.46484375" bestFit="1" customWidth="1"/>
    <col min="125" max="125" width="11.73046875" bestFit="1" customWidth="1"/>
    <col min="126" max="126" width="15.46484375" bestFit="1" customWidth="1"/>
    <col min="127" max="127" width="11.73046875" bestFit="1" customWidth="1"/>
    <col min="128" max="128" width="15.46484375" bestFit="1" customWidth="1"/>
    <col min="129" max="129" width="11.73046875" bestFit="1" customWidth="1"/>
    <col min="130" max="130" width="15.46484375" bestFit="1" customWidth="1"/>
    <col min="131" max="131" width="11.73046875" bestFit="1" customWidth="1"/>
    <col min="132" max="132" width="15.46484375" bestFit="1" customWidth="1"/>
    <col min="133" max="133" width="11.73046875" bestFit="1" customWidth="1"/>
    <col min="134" max="134" width="15.46484375" bestFit="1" customWidth="1"/>
    <col min="135" max="135" width="11.73046875" bestFit="1" customWidth="1"/>
    <col min="136" max="136" width="15.46484375" bestFit="1" customWidth="1"/>
    <col min="137" max="137" width="11.73046875" bestFit="1" customWidth="1"/>
    <col min="138" max="138" width="15.46484375" bestFit="1" customWidth="1"/>
    <col min="139" max="139" width="11.73046875" bestFit="1" customWidth="1"/>
    <col min="140" max="140" width="15.46484375" bestFit="1" customWidth="1"/>
    <col min="141" max="141" width="11.73046875" bestFit="1" customWidth="1"/>
    <col min="142" max="142" width="15.46484375" bestFit="1" customWidth="1"/>
    <col min="143" max="143" width="11.73046875" bestFit="1" customWidth="1"/>
    <col min="144" max="144" width="15.46484375" bestFit="1" customWidth="1"/>
    <col min="145" max="145" width="11.73046875" bestFit="1" customWidth="1"/>
    <col min="146" max="146" width="15.46484375" bestFit="1" customWidth="1"/>
    <col min="147" max="147" width="11.73046875" bestFit="1" customWidth="1"/>
    <col min="148" max="148" width="15.46484375" bestFit="1" customWidth="1"/>
    <col min="149" max="149" width="11.73046875" bestFit="1" customWidth="1"/>
    <col min="150" max="150" width="15.46484375" bestFit="1" customWidth="1"/>
    <col min="151" max="151" width="11.73046875" bestFit="1" customWidth="1"/>
    <col min="152" max="152" width="15.46484375" bestFit="1" customWidth="1"/>
    <col min="153" max="153" width="11.73046875" bestFit="1" customWidth="1"/>
    <col min="154" max="154" width="15.46484375" bestFit="1" customWidth="1"/>
    <col min="155" max="155" width="11.73046875" bestFit="1" customWidth="1"/>
    <col min="156" max="156" width="15.46484375" bestFit="1" customWidth="1"/>
    <col min="157" max="157" width="11.73046875" bestFit="1" customWidth="1"/>
    <col min="158" max="158" width="15.46484375" bestFit="1" customWidth="1"/>
    <col min="159" max="159" width="11.73046875" bestFit="1" customWidth="1"/>
    <col min="160" max="160" width="15.46484375" bestFit="1" customWidth="1"/>
    <col min="161" max="161" width="11.73046875" bestFit="1" customWidth="1"/>
    <col min="162" max="162" width="15.46484375" bestFit="1" customWidth="1"/>
    <col min="163" max="163" width="11.73046875" bestFit="1" customWidth="1"/>
    <col min="164" max="164" width="15.46484375" bestFit="1" customWidth="1"/>
    <col min="165" max="165" width="11.73046875" bestFit="1" customWidth="1"/>
    <col min="166" max="166" width="15.46484375" bestFit="1" customWidth="1"/>
    <col min="167" max="167" width="11.73046875" bestFit="1" customWidth="1"/>
    <col min="168" max="168" width="15.46484375" bestFit="1" customWidth="1"/>
    <col min="169" max="169" width="11.73046875" bestFit="1" customWidth="1"/>
    <col min="170" max="170" width="15.46484375" bestFit="1" customWidth="1"/>
    <col min="171" max="171" width="11.73046875" bestFit="1" customWidth="1"/>
    <col min="172" max="172" width="15.46484375" bestFit="1" customWidth="1"/>
    <col min="173" max="173" width="11.73046875" bestFit="1" customWidth="1"/>
    <col min="174" max="174" width="15.46484375" bestFit="1" customWidth="1"/>
    <col min="175" max="175" width="11.73046875" bestFit="1" customWidth="1"/>
    <col min="176" max="176" width="15.46484375" bestFit="1" customWidth="1"/>
    <col min="177" max="177" width="11.73046875" bestFit="1" customWidth="1"/>
    <col min="178" max="178" width="15.46484375" bestFit="1" customWidth="1"/>
    <col min="179" max="179" width="11.73046875" bestFit="1" customWidth="1"/>
    <col min="180" max="180" width="15.46484375" bestFit="1" customWidth="1"/>
    <col min="181" max="181" width="11.73046875" bestFit="1" customWidth="1"/>
    <col min="182" max="182" width="15.46484375" bestFit="1" customWidth="1"/>
    <col min="183" max="183" width="11.73046875" bestFit="1" customWidth="1"/>
    <col min="184" max="184" width="15.46484375" bestFit="1" customWidth="1"/>
    <col min="185" max="185" width="11.73046875" bestFit="1" customWidth="1"/>
    <col min="186" max="186" width="15.46484375" bestFit="1" customWidth="1"/>
    <col min="187" max="187" width="11.73046875" bestFit="1" customWidth="1"/>
    <col min="188" max="188" width="15.46484375" bestFit="1" customWidth="1"/>
    <col min="189" max="189" width="11.73046875" bestFit="1" customWidth="1"/>
    <col min="190" max="190" width="15.46484375" bestFit="1" customWidth="1"/>
    <col min="191" max="191" width="11.73046875" bestFit="1" customWidth="1"/>
    <col min="192" max="192" width="15.46484375" bestFit="1" customWidth="1"/>
    <col min="193" max="193" width="11.73046875" bestFit="1" customWidth="1"/>
    <col min="194" max="194" width="15.46484375" bestFit="1" customWidth="1"/>
    <col min="195" max="195" width="11.73046875" bestFit="1" customWidth="1"/>
    <col min="196" max="196" width="15.46484375" bestFit="1" customWidth="1"/>
    <col min="197" max="197" width="11.73046875" bestFit="1" customWidth="1"/>
    <col min="198" max="198" width="15.46484375" bestFit="1" customWidth="1"/>
    <col min="199" max="199" width="11.73046875" bestFit="1" customWidth="1"/>
    <col min="200" max="200" width="15.46484375" bestFit="1" customWidth="1"/>
    <col min="201" max="201" width="11.73046875" bestFit="1" customWidth="1"/>
    <col min="202" max="202" width="15.46484375" bestFit="1" customWidth="1"/>
    <col min="203" max="203" width="11.73046875" bestFit="1" customWidth="1"/>
    <col min="204" max="204" width="15.46484375" bestFit="1" customWidth="1"/>
    <col min="205" max="205" width="11.73046875" bestFit="1" customWidth="1"/>
    <col min="206" max="206" width="15.46484375" bestFit="1" customWidth="1"/>
    <col min="207" max="207" width="11.73046875" bestFit="1" customWidth="1"/>
    <col min="208" max="208" width="15.46484375" bestFit="1" customWidth="1"/>
    <col min="209" max="209" width="11.73046875" bestFit="1" customWidth="1"/>
    <col min="210" max="210" width="15.46484375" bestFit="1" customWidth="1"/>
    <col min="211" max="211" width="12.73046875" bestFit="1" customWidth="1"/>
    <col min="212" max="212" width="16.46484375" bestFit="1" customWidth="1"/>
    <col min="213" max="213" width="12.73046875" bestFit="1" customWidth="1"/>
    <col min="214" max="214" width="16.46484375" bestFit="1" customWidth="1"/>
    <col min="215" max="215" width="12.73046875" bestFit="1" customWidth="1"/>
    <col min="216" max="216" width="16.46484375" bestFit="1" customWidth="1"/>
    <col min="217" max="217" width="12.73046875" bestFit="1" customWidth="1"/>
    <col min="218" max="218" width="16.46484375" bestFit="1" customWidth="1"/>
    <col min="219" max="219" width="12.73046875" bestFit="1" customWidth="1"/>
    <col min="220" max="220" width="16.46484375" bestFit="1" customWidth="1"/>
    <col min="221" max="221" width="12.73046875" bestFit="1" customWidth="1"/>
    <col min="222" max="222" width="16.46484375" bestFit="1" customWidth="1"/>
    <col min="223" max="223" width="12.73046875" bestFit="1" customWidth="1"/>
    <col min="224" max="224" width="16.46484375" bestFit="1" customWidth="1"/>
    <col min="225" max="225" width="12.73046875" bestFit="1" customWidth="1"/>
    <col min="226" max="226" width="16.46484375" bestFit="1" customWidth="1"/>
    <col min="227" max="227" width="12.73046875" bestFit="1" customWidth="1"/>
    <col min="228" max="228" width="16.46484375" bestFit="1" customWidth="1"/>
    <col min="229" max="229" width="12.73046875" bestFit="1" customWidth="1"/>
    <col min="230" max="230" width="16.46484375" bestFit="1" customWidth="1"/>
    <col min="231" max="231" width="12.73046875" bestFit="1" customWidth="1"/>
    <col min="232" max="232" width="16.46484375" bestFit="1" customWidth="1"/>
    <col min="233" max="233" width="12.73046875" bestFit="1" customWidth="1"/>
    <col min="234" max="234" width="16.46484375" bestFit="1" customWidth="1"/>
    <col min="235" max="235" width="12.73046875" bestFit="1" customWidth="1"/>
    <col min="236" max="236" width="16.46484375" bestFit="1" customWidth="1"/>
    <col min="237" max="237" width="12.73046875" bestFit="1" customWidth="1"/>
    <col min="238" max="238" width="16.46484375" bestFit="1" customWidth="1"/>
    <col min="239" max="239" width="12.73046875" bestFit="1" customWidth="1"/>
    <col min="240" max="240" width="16.46484375" bestFit="1" customWidth="1"/>
    <col min="241" max="241" width="12.73046875" bestFit="1" customWidth="1"/>
    <col min="242" max="242" width="16.46484375" bestFit="1" customWidth="1"/>
    <col min="243" max="243" width="12.73046875" bestFit="1" customWidth="1"/>
    <col min="244" max="244" width="16.46484375" bestFit="1" customWidth="1"/>
    <col min="245" max="245" width="12.73046875" bestFit="1" customWidth="1"/>
    <col min="246" max="246" width="16.46484375" bestFit="1" customWidth="1"/>
    <col min="247" max="247" width="12.73046875" bestFit="1" customWidth="1"/>
    <col min="248" max="248" width="16.46484375" bestFit="1" customWidth="1"/>
    <col min="249" max="249" width="12.73046875" bestFit="1" customWidth="1"/>
    <col min="250" max="250" width="16.46484375" bestFit="1" customWidth="1"/>
    <col min="251" max="251" width="12.73046875" bestFit="1" customWidth="1"/>
    <col min="252" max="252" width="16.46484375" bestFit="1" customWidth="1"/>
    <col min="253" max="253" width="12.73046875" bestFit="1" customWidth="1"/>
    <col min="254" max="254" width="16.46484375" bestFit="1" customWidth="1"/>
    <col min="255" max="255" width="12.73046875" bestFit="1" customWidth="1"/>
    <col min="256" max="256" width="16.46484375" bestFit="1" customWidth="1"/>
    <col min="257" max="257" width="12.73046875" bestFit="1" customWidth="1"/>
    <col min="258" max="258" width="16.46484375" bestFit="1" customWidth="1"/>
    <col min="259" max="259" width="12.73046875" bestFit="1" customWidth="1"/>
    <col min="260" max="260" width="16.46484375" bestFit="1" customWidth="1"/>
    <col min="261" max="261" width="12.73046875" bestFit="1" customWidth="1"/>
    <col min="262" max="262" width="16.46484375" bestFit="1" customWidth="1"/>
    <col min="263" max="263" width="12.73046875" bestFit="1" customWidth="1"/>
    <col min="264" max="264" width="16.46484375" bestFit="1" customWidth="1"/>
    <col min="265" max="265" width="12.73046875" bestFit="1" customWidth="1"/>
    <col min="266" max="266" width="16.46484375" bestFit="1" customWidth="1"/>
    <col min="267" max="267" width="12.73046875" bestFit="1" customWidth="1"/>
    <col min="268" max="268" width="16.46484375" bestFit="1" customWidth="1"/>
    <col min="269" max="269" width="12.73046875" bestFit="1" customWidth="1"/>
    <col min="270" max="270" width="16.46484375" bestFit="1" customWidth="1"/>
    <col min="271" max="271" width="12.73046875" bestFit="1" customWidth="1"/>
    <col min="272" max="272" width="16.46484375" bestFit="1" customWidth="1"/>
    <col min="273" max="273" width="12.73046875" bestFit="1" customWidth="1"/>
    <col min="274" max="274" width="16.46484375" bestFit="1" customWidth="1"/>
    <col min="275" max="275" width="12.73046875" bestFit="1" customWidth="1"/>
    <col min="276" max="276" width="16.46484375" bestFit="1" customWidth="1"/>
    <col min="277" max="277" width="12.73046875" bestFit="1" customWidth="1"/>
    <col min="278" max="278" width="16.46484375" bestFit="1" customWidth="1"/>
    <col min="279" max="279" width="12.73046875" bestFit="1" customWidth="1"/>
    <col min="280" max="280" width="16.46484375" bestFit="1" customWidth="1"/>
    <col min="281" max="281" width="12.73046875" bestFit="1" customWidth="1"/>
    <col min="282" max="282" width="16.46484375" bestFit="1" customWidth="1"/>
    <col min="283" max="283" width="12.73046875" bestFit="1" customWidth="1"/>
    <col min="284" max="284" width="16.46484375" bestFit="1" customWidth="1"/>
    <col min="285" max="285" width="12.73046875" bestFit="1" customWidth="1"/>
    <col min="286" max="286" width="16.46484375" bestFit="1" customWidth="1"/>
    <col min="287" max="287" width="12.73046875" bestFit="1" customWidth="1"/>
    <col min="288" max="288" width="16.46484375" bestFit="1" customWidth="1"/>
    <col min="289" max="289" width="12.73046875" bestFit="1" customWidth="1"/>
    <col min="290" max="290" width="16.46484375" bestFit="1" customWidth="1"/>
    <col min="291" max="291" width="12.73046875" bestFit="1" customWidth="1"/>
    <col min="292" max="292" width="16.46484375" bestFit="1" customWidth="1"/>
    <col min="293" max="293" width="12.73046875" bestFit="1" customWidth="1"/>
    <col min="294" max="294" width="16.46484375" bestFit="1" customWidth="1"/>
    <col min="295" max="295" width="12.73046875" bestFit="1" customWidth="1"/>
    <col min="296" max="296" width="16.46484375" bestFit="1" customWidth="1"/>
    <col min="297" max="297" width="12.73046875" bestFit="1" customWidth="1"/>
    <col min="298" max="298" width="16.46484375" bestFit="1" customWidth="1"/>
    <col min="299" max="299" width="12.73046875" bestFit="1" customWidth="1"/>
    <col min="300" max="300" width="16.46484375" bestFit="1" customWidth="1"/>
    <col min="301" max="301" width="12.73046875" bestFit="1" customWidth="1"/>
    <col min="302" max="302" width="16.46484375" bestFit="1" customWidth="1"/>
    <col min="303" max="303" width="12.73046875" bestFit="1" customWidth="1"/>
    <col min="304" max="304" width="16.46484375" bestFit="1" customWidth="1"/>
    <col min="305" max="305" width="12.73046875" bestFit="1" customWidth="1"/>
    <col min="306" max="306" width="16.46484375" bestFit="1" customWidth="1"/>
    <col min="307" max="307" width="12.73046875" bestFit="1" customWidth="1"/>
    <col min="308" max="308" width="16.46484375" bestFit="1" customWidth="1"/>
    <col min="309" max="309" width="12.73046875" bestFit="1" customWidth="1"/>
    <col min="310" max="310" width="16.46484375" bestFit="1" customWidth="1"/>
    <col min="311" max="311" width="12.73046875" bestFit="1" customWidth="1"/>
    <col min="312" max="312" width="16.46484375" bestFit="1" customWidth="1"/>
    <col min="313" max="313" width="12.73046875" bestFit="1" customWidth="1"/>
    <col min="314" max="314" width="16.46484375" bestFit="1" customWidth="1"/>
    <col min="315" max="315" width="12.73046875" bestFit="1" customWidth="1"/>
    <col min="316" max="316" width="16.46484375" bestFit="1" customWidth="1"/>
    <col min="317" max="317" width="12.73046875" bestFit="1" customWidth="1"/>
    <col min="318" max="318" width="16.46484375" bestFit="1" customWidth="1"/>
    <col min="319" max="319" width="12.73046875" bestFit="1" customWidth="1"/>
    <col min="320" max="320" width="16.46484375" bestFit="1" customWidth="1"/>
    <col min="321" max="321" width="12.73046875" bestFit="1" customWidth="1"/>
    <col min="322" max="322" width="16.46484375" bestFit="1" customWidth="1"/>
    <col min="323" max="323" width="12.73046875" bestFit="1" customWidth="1"/>
    <col min="324" max="324" width="16.46484375" bestFit="1" customWidth="1"/>
    <col min="325" max="325" width="12.73046875" bestFit="1" customWidth="1"/>
    <col min="326" max="326" width="16.46484375" bestFit="1" customWidth="1"/>
    <col min="327" max="327" width="12.73046875" bestFit="1" customWidth="1"/>
    <col min="328" max="328" width="16.46484375" bestFit="1" customWidth="1"/>
    <col min="329" max="329" width="12.73046875" bestFit="1" customWidth="1"/>
    <col min="330" max="330" width="16.46484375" bestFit="1" customWidth="1"/>
    <col min="331" max="331" width="12.73046875" bestFit="1" customWidth="1"/>
    <col min="332" max="332" width="16.46484375" bestFit="1" customWidth="1"/>
    <col min="333" max="333" width="12.73046875" bestFit="1" customWidth="1"/>
    <col min="334" max="334" width="16.46484375" bestFit="1" customWidth="1"/>
    <col min="335" max="335" width="12.73046875" bestFit="1" customWidth="1"/>
    <col min="336" max="336" width="16.46484375" bestFit="1" customWidth="1"/>
    <col min="337" max="337" width="12.73046875" bestFit="1" customWidth="1"/>
    <col min="338" max="338" width="16.46484375" bestFit="1" customWidth="1"/>
    <col min="339" max="339" width="12.73046875" bestFit="1" customWidth="1"/>
    <col min="340" max="340" width="16.46484375" bestFit="1" customWidth="1"/>
    <col min="341" max="341" width="12.73046875" bestFit="1" customWidth="1"/>
    <col min="342" max="342" width="16.46484375" bestFit="1" customWidth="1"/>
    <col min="343" max="343" width="12.73046875" bestFit="1" customWidth="1"/>
    <col min="344" max="344" width="16.46484375" bestFit="1" customWidth="1"/>
    <col min="345" max="345" width="12.73046875" bestFit="1" customWidth="1"/>
    <col min="346" max="346" width="16.46484375" bestFit="1" customWidth="1"/>
    <col min="347" max="347" width="12.73046875" bestFit="1" customWidth="1"/>
    <col min="348" max="348" width="16.46484375" bestFit="1" customWidth="1"/>
    <col min="349" max="349" width="12.73046875" bestFit="1" customWidth="1"/>
    <col min="350" max="350" width="16.46484375" bestFit="1" customWidth="1"/>
    <col min="351" max="351" width="12.73046875" bestFit="1" customWidth="1"/>
    <col min="352" max="352" width="16.46484375" bestFit="1" customWidth="1"/>
    <col min="353" max="353" width="12.73046875" bestFit="1" customWidth="1"/>
    <col min="354" max="354" width="16.46484375" bestFit="1" customWidth="1"/>
    <col min="355" max="355" width="12.73046875" bestFit="1" customWidth="1"/>
    <col min="356" max="356" width="16.46484375" bestFit="1" customWidth="1"/>
    <col min="357" max="357" width="12.73046875" bestFit="1" customWidth="1"/>
    <col min="358" max="358" width="16.46484375" bestFit="1" customWidth="1"/>
    <col min="359" max="359" width="12.73046875" bestFit="1" customWidth="1"/>
    <col min="360" max="360" width="16.46484375" bestFit="1" customWidth="1"/>
    <col min="361" max="361" width="12.73046875" bestFit="1" customWidth="1"/>
    <col min="362" max="362" width="16.46484375" bestFit="1" customWidth="1"/>
    <col min="363" max="363" width="12.73046875" bestFit="1" customWidth="1"/>
    <col min="364" max="364" width="16.46484375" bestFit="1" customWidth="1"/>
    <col min="365" max="365" width="12.73046875" bestFit="1" customWidth="1"/>
    <col min="366" max="366" width="16.46484375" bestFit="1" customWidth="1"/>
    <col min="367" max="367" width="12.73046875" bestFit="1" customWidth="1"/>
    <col min="368" max="368" width="16.46484375" bestFit="1" customWidth="1"/>
    <col min="369" max="369" width="12.73046875" bestFit="1" customWidth="1"/>
    <col min="370" max="370" width="16.46484375" bestFit="1" customWidth="1"/>
    <col min="371" max="371" width="12.73046875" bestFit="1" customWidth="1"/>
    <col min="372" max="372" width="16.46484375" bestFit="1" customWidth="1"/>
    <col min="373" max="373" width="12.73046875" bestFit="1" customWidth="1"/>
    <col min="374" max="374" width="16.46484375" bestFit="1" customWidth="1"/>
    <col min="375" max="375" width="12.73046875" bestFit="1" customWidth="1"/>
    <col min="376" max="376" width="16.46484375" bestFit="1" customWidth="1"/>
    <col min="377" max="377" width="12.73046875" bestFit="1" customWidth="1"/>
    <col min="378" max="378" width="16.46484375" bestFit="1" customWidth="1"/>
    <col min="379" max="379" width="12.73046875" bestFit="1" customWidth="1"/>
    <col min="380" max="380" width="16.46484375" bestFit="1" customWidth="1"/>
    <col min="381" max="381" width="12.73046875" bestFit="1" customWidth="1"/>
    <col min="382" max="382" width="16.46484375" bestFit="1" customWidth="1"/>
    <col min="383" max="383" width="12.73046875" bestFit="1" customWidth="1"/>
    <col min="384" max="384" width="16.46484375" bestFit="1" customWidth="1"/>
    <col min="385" max="385" width="12.73046875" bestFit="1" customWidth="1"/>
    <col min="386" max="386" width="16.46484375" bestFit="1" customWidth="1"/>
    <col min="387" max="387" width="12.73046875" bestFit="1" customWidth="1"/>
    <col min="388" max="388" width="16.46484375" bestFit="1" customWidth="1"/>
    <col min="389" max="389" width="12.73046875" bestFit="1" customWidth="1"/>
    <col min="390" max="390" width="16.46484375" bestFit="1" customWidth="1"/>
    <col min="391" max="391" width="12.73046875" bestFit="1" customWidth="1"/>
    <col min="392" max="392" width="16.46484375" bestFit="1" customWidth="1"/>
    <col min="393" max="393" width="12.73046875" bestFit="1" customWidth="1"/>
    <col min="394" max="394" width="16.46484375" bestFit="1" customWidth="1"/>
    <col min="395" max="395" width="12.73046875" bestFit="1" customWidth="1"/>
    <col min="396" max="396" width="16.46484375" bestFit="1" customWidth="1"/>
    <col min="397" max="397" width="12.73046875" bestFit="1" customWidth="1"/>
    <col min="398" max="398" width="16.46484375" bestFit="1" customWidth="1"/>
    <col min="399" max="399" width="12.73046875" bestFit="1" customWidth="1"/>
    <col min="400" max="400" width="16.46484375" bestFit="1" customWidth="1"/>
    <col min="401" max="401" width="12.73046875" bestFit="1" customWidth="1"/>
    <col min="402" max="402" width="16.46484375" bestFit="1" customWidth="1"/>
    <col min="403" max="403" width="12.73046875" bestFit="1" customWidth="1"/>
    <col min="404" max="404" width="16.46484375" bestFit="1" customWidth="1"/>
    <col min="405" max="405" width="12.73046875" bestFit="1" customWidth="1"/>
    <col min="406" max="406" width="16.46484375" bestFit="1" customWidth="1"/>
    <col min="407" max="407" width="12.73046875" bestFit="1" customWidth="1"/>
    <col min="408" max="408" width="16.46484375" bestFit="1" customWidth="1"/>
    <col min="409" max="409" width="12.73046875" bestFit="1" customWidth="1"/>
    <col min="410" max="410" width="16.46484375" bestFit="1" customWidth="1"/>
    <col min="411" max="411" width="12.73046875" bestFit="1" customWidth="1"/>
    <col min="412" max="412" width="16.46484375" bestFit="1" customWidth="1"/>
    <col min="413" max="413" width="12.73046875" bestFit="1" customWidth="1"/>
    <col min="414" max="414" width="16.46484375" bestFit="1" customWidth="1"/>
    <col min="415" max="415" width="12.73046875" bestFit="1" customWidth="1"/>
    <col min="416" max="416" width="16.46484375" bestFit="1" customWidth="1"/>
    <col min="417" max="417" width="12.73046875" bestFit="1" customWidth="1"/>
    <col min="418" max="418" width="16.46484375" bestFit="1" customWidth="1"/>
    <col min="419" max="419" width="12.73046875" bestFit="1" customWidth="1"/>
    <col min="420" max="420" width="16.46484375" bestFit="1" customWidth="1"/>
    <col min="421" max="421" width="12.73046875" bestFit="1" customWidth="1"/>
    <col min="422" max="422" width="16.46484375" bestFit="1" customWidth="1"/>
    <col min="423" max="423" width="12.73046875" bestFit="1" customWidth="1"/>
    <col min="424" max="424" width="16.46484375" bestFit="1" customWidth="1"/>
    <col min="425" max="425" width="12.73046875" bestFit="1" customWidth="1"/>
    <col min="426" max="426" width="16.46484375" bestFit="1" customWidth="1"/>
    <col min="427" max="427" width="12.73046875" bestFit="1" customWidth="1"/>
    <col min="428" max="428" width="16.46484375" bestFit="1" customWidth="1"/>
    <col min="429" max="429" width="12.73046875" bestFit="1" customWidth="1"/>
    <col min="430" max="430" width="16.46484375" bestFit="1" customWidth="1"/>
    <col min="431" max="431" width="12.73046875" bestFit="1" customWidth="1"/>
    <col min="432" max="432" width="16.46484375" bestFit="1" customWidth="1"/>
    <col min="433" max="433" width="12.73046875" bestFit="1" customWidth="1"/>
    <col min="434" max="434" width="16.46484375" bestFit="1" customWidth="1"/>
    <col min="435" max="435" width="12.73046875" bestFit="1" customWidth="1"/>
    <col min="436" max="436" width="16.46484375" bestFit="1" customWidth="1"/>
    <col min="437" max="437" width="12.73046875" bestFit="1" customWidth="1"/>
    <col min="438" max="438" width="16.46484375" bestFit="1" customWidth="1"/>
    <col min="439" max="439" width="12.73046875" bestFit="1" customWidth="1"/>
    <col min="440" max="440" width="16.46484375" bestFit="1" customWidth="1"/>
    <col min="441" max="441" width="12.73046875" bestFit="1" customWidth="1"/>
    <col min="442" max="442" width="16.46484375" bestFit="1" customWidth="1"/>
    <col min="443" max="443" width="12.73046875" bestFit="1" customWidth="1"/>
    <col min="444" max="444" width="16.46484375" bestFit="1" customWidth="1"/>
    <col min="445" max="445" width="12.73046875" bestFit="1" customWidth="1"/>
    <col min="446" max="446" width="16.46484375" bestFit="1" customWidth="1"/>
    <col min="447" max="447" width="12.73046875" bestFit="1" customWidth="1"/>
    <col min="448" max="448" width="16.46484375" bestFit="1" customWidth="1"/>
    <col min="449" max="449" width="12.73046875" bestFit="1" customWidth="1"/>
    <col min="450" max="450" width="16.46484375" bestFit="1" customWidth="1"/>
    <col min="451" max="451" width="12.73046875" bestFit="1" customWidth="1"/>
    <col min="452" max="452" width="16.46484375" bestFit="1" customWidth="1"/>
    <col min="453" max="453" width="12.73046875" bestFit="1" customWidth="1"/>
    <col min="454" max="454" width="16.46484375" bestFit="1" customWidth="1"/>
    <col min="455" max="455" width="12.73046875" bestFit="1" customWidth="1"/>
    <col min="456" max="456" width="16.46484375" bestFit="1" customWidth="1"/>
    <col min="457" max="457" width="12.73046875" bestFit="1" customWidth="1"/>
    <col min="458" max="458" width="16.46484375" bestFit="1" customWidth="1"/>
    <col min="459" max="459" width="12.73046875" bestFit="1" customWidth="1"/>
    <col min="460" max="460" width="16.46484375" bestFit="1" customWidth="1"/>
    <col min="461" max="461" width="12.73046875" bestFit="1" customWidth="1"/>
    <col min="462" max="462" width="16.46484375" bestFit="1" customWidth="1"/>
    <col min="463" max="463" width="12.73046875" bestFit="1" customWidth="1"/>
    <col min="464" max="464" width="16.46484375" bestFit="1" customWidth="1"/>
    <col min="465" max="465" width="12.73046875" bestFit="1" customWidth="1"/>
    <col min="466" max="466" width="16.46484375" bestFit="1" customWidth="1"/>
    <col min="467" max="467" width="12.73046875" bestFit="1" customWidth="1"/>
    <col min="468" max="468" width="16.46484375" bestFit="1" customWidth="1"/>
    <col min="469" max="469" width="12.73046875" bestFit="1" customWidth="1"/>
    <col min="470" max="470" width="16.46484375" bestFit="1" customWidth="1"/>
    <col min="471" max="471" width="12.73046875" bestFit="1" customWidth="1"/>
    <col min="472" max="472" width="16.46484375" bestFit="1" customWidth="1"/>
    <col min="473" max="473" width="12.73046875" bestFit="1" customWidth="1"/>
    <col min="474" max="474" width="16.46484375" bestFit="1" customWidth="1"/>
    <col min="475" max="475" width="12.73046875" bestFit="1" customWidth="1"/>
    <col min="476" max="476" width="16.46484375" bestFit="1" customWidth="1"/>
    <col min="477" max="477" width="12.73046875" bestFit="1" customWidth="1"/>
    <col min="478" max="478" width="16.46484375" bestFit="1" customWidth="1"/>
    <col min="479" max="479" width="12.73046875" bestFit="1" customWidth="1"/>
    <col min="480" max="480" width="16.46484375" bestFit="1" customWidth="1"/>
    <col min="481" max="481" width="12.73046875" bestFit="1" customWidth="1"/>
    <col min="482" max="482" width="16.46484375" bestFit="1" customWidth="1"/>
    <col min="483" max="483" width="12.73046875" bestFit="1" customWidth="1"/>
    <col min="484" max="484" width="16.46484375" bestFit="1" customWidth="1"/>
    <col min="485" max="485" width="12.73046875" bestFit="1" customWidth="1"/>
    <col min="486" max="486" width="16.46484375" bestFit="1" customWidth="1"/>
    <col min="487" max="487" width="12.73046875" bestFit="1" customWidth="1"/>
    <col min="488" max="488" width="16.46484375" bestFit="1" customWidth="1"/>
    <col min="489" max="489" width="12.73046875" bestFit="1" customWidth="1"/>
    <col min="490" max="490" width="16.46484375" bestFit="1" customWidth="1"/>
    <col min="491" max="491" width="12.73046875" bestFit="1" customWidth="1"/>
    <col min="492" max="492" width="16.46484375" bestFit="1" customWidth="1"/>
    <col min="493" max="493" width="12.73046875" bestFit="1" customWidth="1"/>
    <col min="494" max="494" width="16.46484375" bestFit="1" customWidth="1"/>
    <col min="495" max="495" width="12.73046875" bestFit="1" customWidth="1"/>
    <col min="496" max="496" width="16.46484375" bestFit="1" customWidth="1"/>
    <col min="497" max="497" width="12.73046875" bestFit="1" customWidth="1"/>
    <col min="498" max="498" width="16.46484375" bestFit="1" customWidth="1"/>
    <col min="499" max="499" width="12.73046875" bestFit="1" customWidth="1"/>
    <col min="500" max="500" width="16.46484375" bestFit="1" customWidth="1"/>
    <col min="501" max="501" width="12.73046875" bestFit="1" customWidth="1"/>
    <col min="502" max="502" width="16.46484375" bestFit="1" customWidth="1"/>
    <col min="503" max="503" width="12.73046875" bestFit="1" customWidth="1"/>
    <col min="504" max="504" width="16.46484375" bestFit="1" customWidth="1"/>
    <col min="505" max="505" width="12.73046875" bestFit="1" customWidth="1"/>
    <col min="506" max="506" width="16.46484375" bestFit="1" customWidth="1"/>
    <col min="507" max="507" width="12.73046875" bestFit="1" customWidth="1"/>
    <col min="508" max="508" width="16.46484375" bestFit="1" customWidth="1"/>
    <col min="509" max="509" width="12.73046875" bestFit="1" customWidth="1"/>
    <col min="510" max="510" width="16.46484375" bestFit="1" customWidth="1"/>
    <col min="511" max="511" width="12.73046875" bestFit="1" customWidth="1"/>
    <col min="512" max="512" width="16.46484375" bestFit="1" customWidth="1"/>
    <col min="513" max="513" width="12.73046875" bestFit="1" customWidth="1"/>
    <col min="514" max="514" width="16.46484375" bestFit="1" customWidth="1"/>
    <col min="515" max="515" width="12.73046875" bestFit="1" customWidth="1"/>
    <col min="516" max="516" width="16.46484375" bestFit="1" customWidth="1"/>
    <col min="517" max="517" width="12.73046875" bestFit="1" customWidth="1"/>
    <col min="518" max="518" width="16.46484375" bestFit="1" customWidth="1"/>
    <col min="519" max="519" width="12.73046875" bestFit="1" customWidth="1"/>
    <col min="520" max="520" width="16.46484375" bestFit="1" customWidth="1"/>
    <col min="521" max="521" width="12.73046875" bestFit="1" customWidth="1"/>
    <col min="522" max="522" width="16.46484375" bestFit="1" customWidth="1"/>
    <col min="523" max="523" width="12.73046875" bestFit="1" customWidth="1"/>
    <col min="524" max="524" width="16.46484375" bestFit="1" customWidth="1"/>
    <col min="525" max="525" width="12.73046875" bestFit="1" customWidth="1"/>
    <col min="526" max="526" width="16.46484375" bestFit="1" customWidth="1"/>
    <col min="527" max="527" width="12.73046875" bestFit="1" customWidth="1"/>
    <col min="528" max="528" width="16.46484375" bestFit="1" customWidth="1"/>
    <col min="529" max="529" width="12.73046875" bestFit="1" customWidth="1"/>
    <col min="530" max="530" width="16.46484375" bestFit="1" customWidth="1"/>
    <col min="531" max="531" width="12.73046875" bestFit="1" customWidth="1"/>
    <col min="532" max="532" width="16.46484375" bestFit="1" customWidth="1"/>
    <col min="533" max="533" width="12.73046875" bestFit="1" customWidth="1"/>
    <col min="534" max="534" width="16.46484375" bestFit="1" customWidth="1"/>
    <col min="535" max="535" width="12.73046875" bestFit="1" customWidth="1"/>
    <col min="536" max="536" width="16.46484375" bestFit="1" customWidth="1"/>
    <col min="537" max="537" width="12.73046875" bestFit="1" customWidth="1"/>
    <col min="538" max="538" width="16.46484375" bestFit="1" customWidth="1"/>
    <col min="539" max="539" width="12.73046875" bestFit="1" customWidth="1"/>
    <col min="540" max="540" width="16.46484375" bestFit="1" customWidth="1"/>
    <col min="541" max="541" width="12.73046875" bestFit="1" customWidth="1"/>
    <col min="542" max="542" width="16.46484375" bestFit="1" customWidth="1"/>
    <col min="543" max="543" width="12.73046875" bestFit="1" customWidth="1"/>
    <col min="544" max="544" width="16.46484375" bestFit="1" customWidth="1"/>
    <col min="545" max="545" width="12.73046875" bestFit="1" customWidth="1"/>
    <col min="546" max="546" width="16.46484375" bestFit="1" customWidth="1"/>
    <col min="547" max="547" width="12.73046875" bestFit="1" customWidth="1"/>
    <col min="548" max="548" width="16.46484375" bestFit="1" customWidth="1"/>
    <col min="549" max="549" width="12.73046875" bestFit="1" customWidth="1"/>
    <col min="550" max="550" width="16.46484375" bestFit="1" customWidth="1"/>
    <col min="551" max="551" width="12.73046875" bestFit="1" customWidth="1"/>
    <col min="552" max="552" width="16.46484375" bestFit="1" customWidth="1"/>
    <col min="553" max="553" width="12.73046875" bestFit="1" customWidth="1"/>
    <col min="554" max="554" width="16.46484375" bestFit="1" customWidth="1"/>
    <col min="555" max="555" width="12.73046875" bestFit="1" customWidth="1"/>
    <col min="556" max="556" width="16.46484375" bestFit="1" customWidth="1"/>
    <col min="557" max="557" width="12.73046875" bestFit="1" customWidth="1"/>
    <col min="558" max="558" width="16.46484375" bestFit="1" customWidth="1"/>
    <col min="559" max="559" width="12.73046875" bestFit="1" customWidth="1"/>
    <col min="560" max="560" width="16.46484375" bestFit="1" customWidth="1"/>
    <col min="561" max="561" width="12.73046875" bestFit="1" customWidth="1"/>
    <col min="562" max="562" width="16.46484375" bestFit="1" customWidth="1"/>
    <col min="563" max="563" width="12.73046875" bestFit="1" customWidth="1"/>
    <col min="564" max="564" width="16.46484375" bestFit="1" customWidth="1"/>
    <col min="565" max="565" width="12.73046875" bestFit="1" customWidth="1"/>
    <col min="566" max="566" width="16.46484375" bestFit="1" customWidth="1"/>
    <col min="567" max="567" width="12.73046875" bestFit="1" customWidth="1"/>
    <col min="568" max="568" width="16.46484375" bestFit="1" customWidth="1"/>
    <col min="569" max="569" width="12.73046875" bestFit="1" customWidth="1"/>
    <col min="570" max="570" width="16.46484375" bestFit="1" customWidth="1"/>
    <col min="571" max="571" width="12.73046875" bestFit="1" customWidth="1"/>
    <col min="572" max="572" width="16.46484375" bestFit="1" customWidth="1"/>
    <col min="573" max="573" width="12.73046875" bestFit="1" customWidth="1"/>
    <col min="574" max="574" width="16.46484375" bestFit="1" customWidth="1"/>
    <col min="575" max="575" width="12.73046875" bestFit="1" customWidth="1"/>
    <col min="576" max="576" width="16.46484375" bestFit="1" customWidth="1"/>
    <col min="577" max="577" width="12.73046875" bestFit="1" customWidth="1"/>
    <col min="578" max="578" width="16.46484375" bestFit="1" customWidth="1"/>
    <col min="579" max="579" width="12.73046875" bestFit="1" customWidth="1"/>
    <col min="580" max="580" width="16.46484375" bestFit="1" customWidth="1"/>
    <col min="581" max="581" width="12.73046875" bestFit="1" customWidth="1"/>
    <col min="582" max="582" width="16.46484375" bestFit="1" customWidth="1"/>
    <col min="583" max="583" width="12.73046875" bestFit="1" customWidth="1"/>
    <col min="584" max="584" width="16.46484375" bestFit="1" customWidth="1"/>
    <col min="585" max="585" width="12.73046875" bestFit="1" customWidth="1"/>
    <col min="586" max="586" width="16.46484375" bestFit="1" customWidth="1"/>
    <col min="587" max="587" width="12.73046875" bestFit="1" customWidth="1"/>
    <col min="588" max="588" width="16.46484375" bestFit="1" customWidth="1"/>
    <col min="589" max="589" width="12.73046875" bestFit="1" customWidth="1"/>
    <col min="590" max="590" width="16.46484375" bestFit="1" customWidth="1"/>
    <col min="591" max="591" width="12.73046875" bestFit="1" customWidth="1"/>
    <col min="592" max="592" width="16.46484375" bestFit="1" customWidth="1"/>
    <col min="593" max="593" width="12.73046875" bestFit="1" customWidth="1"/>
    <col min="594" max="594" width="16.46484375" bestFit="1" customWidth="1"/>
    <col min="595" max="595" width="12.73046875" bestFit="1" customWidth="1"/>
    <col min="596" max="596" width="16.46484375" bestFit="1" customWidth="1"/>
    <col min="597" max="597" width="12.73046875" bestFit="1" customWidth="1"/>
    <col min="598" max="598" width="16.46484375" bestFit="1" customWidth="1"/>
    <col min="599" max="599" width="12.73046875" bestFit="1" customWidth="1"/>
    <col min="600" max="600" width="16.46484375" bestFit="1" customWidth="1"/>
    <col min="601" max="601" width="12.73046875" bestFit="1" customWidth="1"/>
    <col min="602" max="602" width="16.46484375" bestFit="1" customWidth="1"/>
    <col min="603" max="603" width="12.73046875" bestFit="1" customWidth="1"/>
    <col min="604" max="604" width="16.46484375" bestFit="1" customWidth="1"/>
    <col min="605" max="605" width="12.73046875" bestFit="1" customWidth="1"/>
    <col min="606" max="606" width="16.46484375" bestFit="1" customWidth="1"/>
    <col min="607" max="607" width="12.73046875" bestFit="1" customWidth="1"/>
    <col min="608" max="608" width="16.46484375" bestFit="1" customWidth="1"/>
    <col min="609" max="609" width="12.73046875" bestFit="1" customWidth="1"/>
    <col min="610" max="610" width="16.46484375" bestFit="1" customWidth="1"/>
    <col min="611" max="611" width="12.73046875" bestFit="1" customWidth="1"/>
    <col min="612" max="612" width="16.46484375" bestFit="1" customWidth="1"/>
    <col min="613" max="613" width="12.73046875" bestFit="1" customWidth="1"/>
    <col min="614" max="614" width="16.46484375" bestFit="1" customWidth="1"/>
    <col min="615" max="615" width="12.73046875" bestFit="1" customWidth="1"/>
    <col min="616" max="616" width="16.46484375" bestFit="1" customWidth="1"/>
    <col min="617" max="617" width="12.73046875" bestFit="1" customWidth="1"/>
    <col min="618" max="618" width="16.46484375" bestFit="1" customWidth="1"/>
    <col min="619" max="619" width="12.73046875" bestFit="1" customWidth="1"/>
    <col min="620" max="620" width="16.46484375" bestFit="1" customWidth="1"/>
    <col min="621" max="621" width="12.73046875" bestFit="1" customWidth="1"/>
    <col min="622" max="622" width="16.46484375" bestFit="1" customWidth="1"/>
    <col min="623" max="623" width="12.73046875" bestFit="1" customWidth="1"/>
    <col min="624" max="624" width="16.46484375" bestFit="1" customWidth="1"/>
    <col min="625" max="625" width="12.73046875" bestFit="1" customWidth="1"/>
    <col min="626" max="626" width="16.46484375" bestFit="1" customWidth="1"/>
    <col min="627" max="627" width="12.73046875" bestFit="1" customWidth="1"/>
    <col min="628" max="628" width="16.46484375" bestFit="1" customWidth="1"/>
    <col min="629" max="629" width="12.73046875" bestFit="1" customWidth="1"/>
    <col min="630" max="630" width="16.46484375" bestFit="1" customWidth="1"/>
    <col min="631" max="631" width="12.73046875" bestFit="1" customWidth="1"/>
    <col min="632" max="632" width="16.46484375" bestFit="1" customWidth="1"/>
    <col min="633" max="633" width="12.73046875" bestFit="1" customWidth="1"/>
    <col min="634" max="634" width="16.46484375" bestFit="1" customWidth="1"/>
    <col min="635" max="635" width="12.73046875" bestFit="1" customWidth="1"/>
    <col min="636" max="636" width="16.46484375" bestFit="1" customWidth="1"/>
    <col min="637" max="637" width="12.73046875" bestFit="1" customWidth="1"/>
    <col min="638" max="638" width="16.46484375" bestFit="1" customWidth="1"/>
    <col min="639" max="639" width="12.73046875" bestFit="1" customWidth="1"/>
    <col min="640" max="640" width="16.46484375" bestFit="1" customWidth="1"/>
    <col min="641" max="641" width="12.73046875" bestFit="1" customWidth="1"/>
    <col min="642" max="642" width="16.46484375" bestFit="1" customWidth="1"/>
    <col min="643" max="643" width="12.73046875" bestFit="1" customWidth="1"/>
    <col min="644" max="644" width="16.46484375" bestFit="1" customWidth="1"/>
    <col min="645" max="645" width="12.73046875" bestFit="1" customWidth="1"/>
    <col min="646" max="646" width="16.46484375" bestFit="1" customWidth="1"/>
    <col min="647" max="647" width="12.73046875" bestFit="1" customWidth="1"/>
    <col min="648" max="648" width="16.46484375" bestFit="1" customWidth="1"/>
    <col min="649" max="649" width="12.73046875" bestFit="1" customWidth="1"/>
    <col min="650" max="650" width="16.46484375" bestFit="1" customWidth="1"/>
    <col min="651" max="651" width="12.73046875" bestFit="1" customWidth="1"/>
    <col min="652" max="652" width="16.46484375" bestFit="1" customWidth="1"/>
    <col min="653" max="653" width="12.73046875" bestFit="1" customWidth="1"/>
    <col min="654" max="654" width="16.46484375" bestFit="1" customWidth="1"/>
    <col min="655" max="655" width="12.73046875" bestFit="1" customWidth="1"/>
    <col min="656" max="656" width="16.46484375" bestFit="1" customWidth="1"/>
    <col min="657" max="657" width="12.73046875" bestFit="1" customWidth="1"/>
    <col min="658" max="658" width="16.46484375" bestFit="1" customWidth="1"/>
    <col min="659" max="659" width="12.73046875" bestFit="1" customWidth="1"/>
    <col min="660" max="660" width="16.46484375" bestFit="1" customWidth="1"/>
    <col min="661" max="661" width="12.73046875" bestFit="1" customWidth="1"/>
    <col min="662" max="662" width="16.46484375" bestFit="1" customWidth="1"/>
    <col min="663" max="663" width="12.73046875" bestFit="1" customWidth="1"/>
    <col min="664" max="664" width="16.46484375" bestFit="1" customWidth="1"/>
    <col min="665" max="665" width="12.73046875" bestFit="1" customWidth="1"/>
    <col min="666" max="666" width="16.46484375" bestFit="1" customWidth="1"/>
    <col min="667" max="667" width="12.73046875" bestFit="1" customWidth="1"/>
    <col min="668" max="668" width="16.46484375" bestFit="1" customWidth="1"/>
    <col min="669" max="669" width="12.73046875" bestFit="1" customWidth="1"/>
    <col min="670" max="670" width="16.46484375" bestFit="1" customWidth="1"/>
    <col min="671" max="671" width="12.73046875" bestFit="1" customWidth="1"/>
    <col min="672" max="672" width="16.46484375" bestFit="1" customWidth="1"/>
    <col min="673" max="673" width="12.73046875" bestFit="1" customWidth="1"/>
    <col min="674" max="674" width="16.46484375" bestFit="1" customWidth="1"/>
    <col min="675" max="675" width="12.73046875" bestFit="1" customWidth="1"/>
    <col min="676" max="676" width="16.46484375" bestFit="1" customWidth="1"/>
    <col min="677" max="677" width="12.73046875" bestFit="1" customWidth="1"/>
    <col min="678" max="678" width="16.46484375" bestFit="1" customWidth="1"/>
    <col min="679" max="679" width="12.73046875" bestFit="1" customWidth="1"/>
    <col min="680" max="680" width="16.46484375" bestFit="1" customWidth="1"/>
    <col min="681" max="681" width="12.73046875" bestFit="1" customWidth="1"/>
    <col min="682" max="682" width="16.46484375" bestFit="1" customWidth="1"/>
    <col min="683" max="683" width="12.73046875" bestFit="1" customWidth="1"/>
    <col min="684" max="684" width="16.46484375" bestFit="1" customWidth="1"/>
    <col min="685" max="685" width="12.73046875" bestFit="1" customWidth="1"/>
    <col min="686" max="686" width="16.46484375" bestFit="1" customWidth="1"/>
    <col min="687" max="687" width="12.73046875" bestFit="1" customWidth="1"/>
    <col min="688" max="688" width="16.46484375" bestFit="1" customWidth="1"/>
    <col min="689" max="689" width="12.73046875" bestFit="1" customWidth="1"/>
    <col min="690" max="690" width="16.46484375" bestFit="1" customWidth="1"/>
    <col min="691" max="691" width="12.73046875" bestFit="1" customWidth="1"/>
    <col min="692" max="692" width="16.46484375" bestFit="1" customWidth="1"/>
    <col min="693" max="693" width="12.73046875" bestFit="1" customWidth="1"/>
    <col min="694" max="694" width="16.46484375" bestFit="1" customWidth="1"/>
    <col min="695" max="695" width="12.73046875" bestFit="1" customWidth="1"/>
    <col min="696" max="696" width="16.46484375" bestFit="1" customWidth="1"/>
    <col min="697" max="697" width="12.73046875" bestFit="1" customWidth="1"/>
    <col min="698" max="698" width="16.46484375" bestFit="1" customWidth="1"/>
    <col min="699" max="699" width="12.73046875" bestFit="1" customWidth="1"/>
    <col min="700" max="700" width="16.46484375" bestFit="1" customWidth="1"/>
    <col min="701" max="701" width="12.73046875" bestFit="1" customWidth="1"/>
    <col min="702" max="702" width="16.46484375" bestFit="1" customWidth="1"/>
    <col min="703" max="703" width="12.73046875" bestFit="1" customWidth="1"/>
    <col min="704" max="704" width="16.46484375" bestFit="1" customWidth="1"/>
    <col min="705" max="705" width="12.73046875" bestFit="1" customWidth="1"/>
    <col min="706" max="706" width="16.46484375" bestFit="1" customWidth="1"/>
    <col min="707" max="707" width="12.73046875" bestFit="1" customWidth="1"/>
    <col min="708" max="708" width="16.46484375" bestFit="1" customWidth="1"/>
    <col min="709" max="709" width="12.73046875" bestFit="1" customWidth="1"/>
    <col min="710" max="710" width="16.46484375" bestFit="1" customWidth="1"/>
    <col min="711" max="711" width="12.73046875" bestFit="1" customWidth="1"/>
    <col min="712" max="712" width="16.46484375" bestFit="1" customWidth="1"/>
    <col min="713" max="713" width="12.73046875" bestFit="1" customWidth="1"/>
    <col min="714" max="714" width="16.46484375" bestFit="1" customWidth="1"/>
    <col min="715" max="715" width="12.73046875" bestFit="1" customWidth="1"/>
    <col min="716" max="716" width="16.46484375" bestFit="1" customWidth="1"/>
    <col min="717" max="717" width="12.73046875" bestFit="1" customWidth="1"/>
    <col min="718" max="718" width="16.46484375" bestFit="1" customWidth="1"/>
    <col min="719" max="719" width="12.73046875" bestFit="1" customWidth="1"/>
    <col min="720" max="720" width="16.46484375" bestFit="1" customWidth="1"/>
    <col min="721" max="721" width="12.73046875" bestFit="1" customWidth="1"/>
    <col min="722" max="722" width="16.46484375" bestFit="1" customWidth="1"/>
    <col min="723" max="723" width="12.73046875" bestFit="1" customWidth="1"/>
    <col min="724" max="724" width="16.46484375" bestFit="1" customWidth="1"/>
    <col min="725" max="725" width="12.73046875" bestFit="1" customWidth="1"/>
    <col min="726" max="726" width="16.46484375" bestFit="1" customWidth="1"/>
    <col min="727" max="727" width="12.73046875" bestFit="1" customWidth="1"/>
    <col min="728" max="728" width="16.46484375" bestFit="1" customWidth="1"/>
    <col min="729" max="729" width="12.73046875" bestFit="1" customWidth="1"/>
    <col min="730" max="730" width="16.46484375" bestFit="1" customWidth="1"/>
    <col min="731" max="731" width="12.73046875" bestFit="1" customWidth="1"/>
    <col min="732" max="732" width="16.46484375" bestFit="1" customWidth="1"/>
    <col min="733" max="733" width="12.73046875" bestFit="1" customWidth="1"/>
    <col min="734" max="734" width="16.46484375" bestFit="1" customWidth="1"/>
    <col min="735" max="735" width="12.73046875" bestFit="1" customWidth="1"/>
    <col min="736" max="736" width="16.46484375" bestFit="1" customWidth="1"/>
    <col min="737" max="737" width="12.73046875" bestFit="1" customWidth="1"/>
    <col min="738" max="738" width="16.46484375" bestFit="1" customWidth="1"/>
    <col min="739" max="739" width="12.73046875" bestFit="1" customWidth="1"/>
    <col min="740" max="740" width="16.46484375" bestFit="1" customWidth="1"/>
    <col min="741" max="741" width="12.73046875" bestFit="1" customWidth="1"/>
    <col min="742" max="742" width="16.46484375" bestFit="1" customWidth="1"/>
    <col min="743" max="743" width="12.73046875" bestFit="1" customWidth="1"/>
    <col min="744" max="744" width="16.46484375" bestFit="1" customWidth="1"/>
    <col min="745" max="745" width="12.73046875" bestFit="1" customWidth="1"/>
    <col min="746" max="746" width="16.46484375" bestFit="1" customWidth="1"/>
    <col min="747" max="747" width="12.73046875" bestFit="1" customWidth="1"/>
    <col min="748" max="748" width="16.46484375" bestFit="1" customWidth="1"/>
    <col min="749" max="749" width="12.73046875" bestFit="1" customWidth="1"/>
    <col min="750" max="750" width="16.46484375" bestFit="1" customWidth="1"/>
    <col min="751" max="751" width="12.73046875" bestFit="1" customWidth="1"/>
    <col min="752" max="752" width="16.46484375" bestFit="1" customWidth="1"/>
    <col min="753" max="753" width="12.73046875" bestFit="1" customWidth="1"/>
    <col min="754" max="754" width="16.46484375" bestFit="1" customWidth="1"/>
    <col min="755" max="755" width="12.73046875" bestFit="1" customWidth="1"/>
    <col min="756" max="756" width="16.46484375" bestFit="1" customWidth="1"/>
    <col min="757" max="757" width="12.73046875" bestFit="1" customWidth="1"/>
    <col min="758" max="758" width="16.46484375" bestFit="1" customWidth="1"/>
    <col min="759" max="759" width="12.73046875" bestFit="1" customWidth="1"/>
    <col min="760" max="760" width="16.46484375" bestFit="1" customWidth="1"/>
    <col min="761" max="761" width="12.73046875" bestFit="1" customWidth="1"/>
    <col min="762" max="762" width="16.46484375" bestFit="1" customWidth="1"/>
    <col min="763" max="763" width="12.73046875" bestFit="1" customWidth="1"/>
    <col min="764" max="764" width="16.46484375" bestFit="1" customWidth="1"/>
    <col min="765" max="765" width="12.73046875" bestFit="1" customWidth="1"/>
    <col min="766" max="766" width="16.46484375" bestFit="1" customWidth="1"/>
    <col min="767" max="767" width="12.73046875" bestFit="1" customWidth="1"/>
    <col min="768" max="768" width="16.46484375" bestFit="1" customWidth="1"/>
    <col min="769" max="769" width="12.73046875" bestFit="1" customWidth="1"/>
    <col min="770" max="770" width="16.46484375" bestFit="1" customWidth="1"/>
    <col min="771" max="771" width="12.73046875" bestFit="1" customWidth="1"/>
    <col min="772" max="772" width="16.46484375" bestFit="1" customWidth="1"/>
    <col min="773" max="773" width="12.73046875" bestFit="1" customWidth="1"/>
    <col min="774" max="774" width="16.46484375" bestFit="1" customWidth="1"/>
    <col min="775" max="775" width="12.73046875" bestFit="1" customWidth="1"/>
    <col min="776" max="776" width="16.46484375" bestFit="1" customWidth="1"/>
    <col min="777" max="777" width="12.73046875" bestFit="1" customWidth="1"/>
    <col min="778" max="778" width="16.46484375" bestFit="1" customWidth="1"/>
    <col min="779" max="779" width="12.73046875" bestFit="1" customWidth="1"/>
    <col min="780" max="780" width="16.46484375" bestFit="1" customWidth="1"/>
    <col min="781" max="781" width="12.73046875" bestFit="1" customWidth="1"/>
    <col min="782" max="782" width="16.46484375" bestFit="1" customWidth="1"/>
    <col min="783" max="783" width="12.73046875" bestFit="1" customWidth="1"/>
    <col min="784" max="784" width="16.46484375" bestFit="1" customWidth="1"/>
    <col min="785" max="785" width="12.73046875" bestFit="1" customWidth="1"/>
    <col min="786" max="786" width="16.46484375" bestFit="1" customWidth="1"/>
    <col min="787" max="787" width="12.73046875" bestFit="1" customWidth="1"/>
    <col min="788" max="788" width="16.46484375" bestFit="1" customWidth="1"/>
    <col min="789" max="789" width="12.73046875" bestFit="1" customWidth="1"/>
    <col min="790" max="790" width="16.46484375" bestFit="1" customWidth="1"/>
    <col min="791" max="791" width="12.73046875" bestFit="1" customWidth="1"/>
    <col min="792" max="792" width="16.46484375" bestFit="1" customWidth="1"/>
    <col min="793" max="793" width="12.73046875" bestFit="1" customWidth="1"/>
    <col min="794" max="794" width="16.46484375" bestFit="1" customWidth="1"/>
    <col min="795" max="795" width="12.73046875" bestFit="1" customWidth="1"/>
    <col min="796" max="796" width="16.46484375" bestFit="1" customWidth="1"/>
    <col min="797" max="797" width="12.73046875" bestFit="1" customWidth="1"/>
    <col min="798" max="798" width="16.46484375" bestFit="1" customWidth="1"/>
    <col min="799" max="799" width="12.73046875" bestFit="1" customWidth="1"/>
    <col min="800" max="800" width="16.46484375" bestFit="1" customWidth="1"/>
    <col min="801" max="801" width="12.73046875" bestFit="1" customWidth="1"/>
    <col min="802" max="802" width="16.46484375" bestFit="1" customWidth="1"/>
    <col min="803" max="803" width="12.73046875" bestFit="1" customWidth="1"/>
    <col min="804" max="804" width="16.46484375" bestFit="1" customWidth="1"/>
    <col min="805" max="805" width="12.73046875" bestFit="1" customWidth="1"/>
    <col min="806" max="806" width="16.46484375" bestFit="1" customWidth="1"/>
    <col min="807" max="807" width="12.73046875" bestFit="1" customWidth="1"/>
    <col min="808" max="808" width="16.46484375" bestFit="1" customWidth="1"/>
    <col min="809" max="809" width="12.73046875" bestFit="1" customWidth="1"/>
    <col min="810" max="810" width="16.46484375" bestFit="1" customWidth="1"/>
    <col min="811" max="811" width="12.73046875" bestFit="1" customWidth="1"/>
    <col min="812" max="812" width="16.46484375" bestFit="1" customWidth="1"/>
    <col min="813" max="813" width="12.73046875" bestFit="1" customWidth="1"/>
    <col min="814" max="814" width="16.46484375" bestFit="1" customWidth="1"/>
    <col min="815" max="815" width="12.73046875" bestFit="1" customWidth="1"/>
    <col min="816" max="816" width="16.46484375" bestFit="1" customWidth="1"/>
    <col min="817" max="817" width="12.73046875" bestFit="1" customWidth="1"/>
    <col min="818" max="818" width="16.46484375" bestFit="1" customWidth="1"/>
    <col min="819" max="819" width="12.73046875" bestFit="1" customWidth="1"/>
    <col min="820" max="820" width="16.46484375" bestFit="1" customWidth="1"/>
    <col min="821" max="821" width="12.73046875" bestFit="1" customWidth="1"/>
    <col min="822" max="822" width="16.46484375" bestFit="1" customWidth="1"/>
    <col min="823" max="823" width="12.73046875" bestFit="1" customWidth="1"/>
    <col min="824" max="824" width="16.46484375" bestFit="1" customWidth="1"/>
    <col min="825" max="825" width="12.73046875" bestFit="1" customWidth="1"/>
    <col min="826" max="826" width="16.46484375" bestFit="1" customWidth="1"/>
    <col min="827" max="827" width="12.73046875" bestFit="1" customWidth="1"/>
    <col min="828" max="828" width="16.46484375" bestFit="1" customWidth="1"/>
    <col min="829" max="829" width="12.73046875" bestFit="1" customWidth="1"/>
    <col min="830" max="830" width="16.46484375" bestFit="1" customWidth="1"/>
    <col min="831" max="831" width="12.73046875" bestFit="1" customWidth="1"/>
    <col min="832" max="832" width="16.46484375" bestFit="1" customWidth="1"/>
    <col min="833" max="833" width="12.73046875" bestFit="1" customWidth="1"/>
    <col min="834" max="834" width="16.46484375" bestFit="1" customWidth="1"/>
    <col min="835" max="835" width="12.73046875" bestFit="1" customWidth="1"/>
    <col min="836" max="836" width="16.46484375" bestFit="1" customWidth="1"/>
    <col min="837" max="837" width="12.73046875" bestFit="1" customWidth="1"/>
    <col min="838" max="838" width="16.46484375" bestFit="1" customWidth="1"/>
    <col min="839" max="839" width="12.73046875" bestFit="1" customWidth="1"/>
    <col min="840" max="840" width="16.46484375" bestFit="1" customWidth="1"/>
    <col min="841" max="841" width="12.73046875" bestFit="1" customWidth="1"/>
    <col min="842" max="842" width="16.46484375" bestFit="1" customWidth="1"/>
    <col min="843" max="843" width="12.73046875" bestFit="1" customWidth="1"/>
    <col min="844" max="844" width="16.46484375" bestFit="1" customWidth="1"/>
    <col min="845" max="845" width="12.73046875" bestFit="1" customWidth="1"/>
    <col min="846" max="846" width="16.46484375" bestFit="1" customWidth="1"/>
    <col min="847" max="847" width="12.73046875" bestFit="1" customWidth="1"/>
    <col min="848" max="848" width="16.46484375" bestFit="1" customWidth="1"/>
    <col min="849" max="849" width="12.73046875" bestFit="1" customWidth="1"/>
    <col min="850" max="850" width="16.46484375" bestFit="1" customWidth="1"/>
    <col min="851" max="851" width="12.73046875" bestFit="1" customWidth="1"/>
    <col min="852" max="852" width="16.46484375" bestFit="1" customWidth="1"/>
    <col min="853" max="853" width="12.73046875" bestFit="1" customWidth="1"/>
    <col min="854" max="854" width="16.46484375" bestFit="1" customWidth="1"/>
    <col min="855" max="855" width="12.73046875" bestFit="1" customWidth="1"/>
    <col min="856" max="856" width="16.46484375" bestFit="1" customWidth="1"/>
    <col min="857" max="857" width="12.73046875" bestFit="1" customWidth="1"/>
    <col min="858" max="858" width="16.46484375" bestFit="1" customWidth="1"/>
    <col min="859" max="859" width="12.73046875" bestFit="1" customWidth="1"/>
    <col min="860" max="860" width="16.46484375" bestFit="1" customWidth="1"/>
    <col min="861" max="861" width="12.73046875" bestFit="1" customWidth="1"/>
    <col min="862" max="862" width="16.46484375" bestFit="1" customWidth="1"/>
    <col min="863" max="863" width="12.73046875" bestFit="1" customWidth="1"/>
    <col min="864" max="864" width="16.46484375" bestFit="1" customWidth="1"/>
    <col min="865" max="865" width="12.73046875" bestFit="1" customWidth="1"/>
    <col min="866" max="866" width="16.46484375" bestFit="1" customWidth="1"/>
    <col min="867" max="867" width="12.73046875" bestFit="1" customWidth="1"/>
    <col min="868" max="868" width="16.46484375" bestFit="1" customWidth="1"/>
    <col min="869" max="869" width="12.73046875" bestFit="1" customWidth="1"/>
    <col min="870" max="870" width="16.46484375" bestFit="1" customWidth="1"/>
    <col min="871" max="871" width="12.73046875" bestFit="1" customWidth="1"/>
    <col min="872" max="872" width="16.46484375" bestFit="1" customWidth="1"/>
    <col min="873" max="873" width="12.73046875" bestFit="1" customWidth="1"/>
    <col min="874" max="874" width="16.46484375" bestFit="1" customWidth="1"/>
    <col min="875" max="875" width="12.73046875" bestFit="1" customWidth="1"/>
    <col min="876" max="876" width="16.46484375" bestFit="1" customWidth="1"/>
    <col min="877" max="877" width="12.73046875" bestFit="1" customWidth="1"/>
    <col min="878" max="878" width="16.46484375" bestFit="1" customWidth="1"/>
    <col min="879" max="879" width="12.73046875" bestFit="1" customWidth="1"/>
    <col min="880" max="880" width="16.46484375" bestFit="1" customWidth="1"/>
    <col min="881" max="881" width="12.73046875" bestFit="1" customWidth="1"/>
    <col min="882" max="882" width="16.46484375" bestFit="1" customWidth="1"/>
    <col min="883" max="883" width="12.73046875" bestFit="1" customWidth="1"/>
    <col min="884" max="884" width="16.46484375" bestFit="1" customWidth="1"/>
    <col min="885" max="885" width="12.73046875" bestFit="1" customWidth="1"/>
    <col min="886" max="886" width="16.46484375" bestFit="1" customWidth="1"/>
    <col min="887" max="887" width="12.73046875" bestFit="1" customWidth="1"/>
    <col min="888" max="888" width="16.46484375" bestFit="1" customWidth="1"/>
    <col min="889" max="889" width="12.73046875" bestFit="1" customWidth="1"/>
    <col min="890" max="890" width="16.46484375" bestFit="1" customWidth="1"/>
    <col min="891" max="891" width="12.73046875" bestFit="1" customWidth="1"/>
    <col min="892" max="892" width="16.46484375" bestFit="1" customWidth="1"/>
    <col min="893" max="893" width="12.73046875" bestFit="1" customWidth="1"/>
    <col min="894" max="894" width="16.46484375" bestFit="1" customWidth="1"/>
    <col min="895" max="895" width="12.73046875" bestFit="1" customWidth="1"/>
    <col min="896" max="896" width="16.46484375" bestFit="1" customWidth="1"/>
    <col min="897" max="897" width="12.73046875" bestFit="1" customWidth="1"/>
    <col min="898" max="898" width="16.46484375" bestFit="1" customWidth="1"/>
    <col min="899" max="899" width="12.73046875" bestFit="1" customWidth="1"/>
    <col min="900" max="900" width="16.46484375" bestFit="1" customWidth="1"/>
    <col min="901" max="901" width="12.73046875" bestFit="1" customWidth="1"/>
    <col min="902" max="902" width="16.46484375" bestFit="1" customWidth="1"/>
    <col min="903" max="903" width="12.73046875" bestFit="1" customWidth="1"/>
    <col min="904" max="904" width="16.46484375" bestFit="1" customWidth="1"/>
    <col min="905" max="905" width="12.73046875" bestFit="1" customWidth="1"/>
    <col min="906" max="906" width="16.46484375" bestFit="1" customWidth="1"/>
    <col min="907" max="907" width="12.73046875" bestFit="1" customWidth="1"/>
    <col min="908" max="908" width="16.46484375" bestFit="1" customWidth="1"/>
    <col min="909" max="909" width="12.73046875" bestFit="1" customWidth="1"/>
    <col min="910" max="910" width="16.46484375" bestFit="1" customWidth="1"/>
    <col min="911" max="911" width="12.73046875" bestFit="1" customWidth="1"/>
    <col min="912" max="912" width="16.46484375" bestFit="1" customWidth="1"/>
    <col min="913" max="913" width="12.73046875" bestFit="1" customWidth="1"/>
    <col min="914" max="914" width="16.46484375" bestFit="1" customWidth="1"/>
    <col min="915" max="915" width="12.73046875" bestFit="1" customWidth="1"/>
    <col min="916" max="916" width="16.46484375" bestFit="1" customWidth="1"/>
    <col min="917" max="917" width="12.73046875" bestFit="1" customWidth="1"/>
    <col min="918" max="918" width="16.46484375" bestFit="1" customWidth="1"/>
    <col min="919" max="919" width="12.73046875" bestFit="1" customWidth="1"/>
    <col min="920" max="920" width="16.46484375" bestFit="1" customWidth="1"/>
    <col min="921" max="921" width="12.73046875" bestFit="1" customWidth="1"/>
    <col min="922" max="922" width="16.46484375" bestFit="1" customWidth="1"/>
    <col min="923" max="923" width="12.73046875" bestFit="1" customWidth="1"/>
    <col min="924" max="924" width="16.46484375" bestFit="1" customWidth="1"/>
    <col min="925" max="925" width="12.73046875" bestFit="1" customWidth="1"/>
    <col min="926" max="926" width="16.46484375" bestFit="1" customWidth="1"/>
    <col min="927" max="927" width="12.73046875" bestFit="1" customWidth="1"/>
    <col min="928" max="928" width="16.46484375" bestFit="1" customWidth="1"/>
    <col min="929" max="929" width="12.73046875" bestFit="1" customWidth="1"/>
    <col min="930" max="930" width="16.46484375" bestFit="1" customWidth="1"/>
    <col min="931" max="931" width="12.73046875" bestFit="1" customWidth="1"/>
    <col min="932" max="932" width="16.46484375" bestFit="1" customWidth="1"/>
    <col min="933" max="933" width="12.73046875" bestFit="1" customWidth="1"/>
    <col min="934" max="934" width="16.46484375" bestFit="1" customWidth="1"/>
    <col min="935" max="935" width="12.73046875" bestFit="1" customWidth="1"/>
    <col min="936" max="936" width="16.46484375" bestFit="1" customWidth="1"/>
    <col min="937" max="937" width="12.73046875" bestFit="1" customWidth="1"/>
    <col min="938" max="938" width="16.46484375" bestFit="1" customWidth="1"/>
    <col min="939" max="939" width="12.73046875" bestFit="1" customWidth="1"/>
    <col min="940" max="940" width="16.46484375" bestFit="1" customWidth="1"/>
    <col min="941" max="941" width="12.73046875" bestFit="1" customWidth="1"/>
    <col min="942" max="942" width="16.46484375" bestFit="1" customWidth="1"/>
    <col min="943" max="943" width="12.73046875" bestFit="1" customWidth="1"/>
    <col min="944" max="944" width="16.46484375" bestFit="1" customWidth="1"/>
    <col min="945" max="945" width="12.73046875" bestFit="1" customWidth="1"/>
    <col min="946" max="946" width="16.46484375" bestFit="1" customWidth="1"/>
    <col min="947" max="947" width="12.73046875" bestFit="1" customWidth="1"/>
    <col min="948" max="948" width="16.46484375" bestFit="1" customWidth="1"/>
    <col min="949" max="949" width="12.73046875" bestFit="1" customWidth="1"/>
    <col min="950" max="950" width="16.46484375" bestFit="1" customWidth="1"/>
    <col min="951" max="951" width="12.73046875" bestFit="1" customWidth="1"/>
    <col min="952" max="952" width="16.46484375" bestFit="1" customWidth="1"/>
    <col min="953" max="953" width="12.73046875" bestFit="1" customWidth="1"/>
    <col min="954" max="954" width="16.46484375" bestFit="1" customWidth="1"/>
    <col min="955" max="955" width="12.73046875" bestFit="1" customWidth="1"/>
    <col min="956" max="956" width="16.46484375" bestFit="1" customWidth="1"/>
    <col min="957" max="957" width="12.73046875" bestFit="1" customWidth="1"/>
    <col min="958" max="958" width="16.46484375" bestFit="1" customWidth="1"/>
    <col min="959" max="959" width="12.73046875" bestFit="1" customWidth="1"/>
    <col min="960" max="960" width="16.46484375" bestFit="1" customWidth="1"/>
    <col min="961" max="961" width="12.73046875" bestFit="1" customWidth="1"/>
    <col min="962" max="962" width="16.46484375" bestFit="1" customWidth="1"/>
    <col min="963" max="963" width="12.73046875" bestFit="1" customWidth="1"/>
    <col min="964" max="964" width="16.46484375" bestFit="1" customWidth="1"/>
    <col min="965" max="965" width="12.73046875" bestFit="1" customWidth="1"/>
    <col min="966" max="966" width="16.46484375" bestFit="1" customWidth="1"/>
    <col min="967" max="967" width="12.73046875" bestFit="1" customWidth="1"/>
    <col min="968" max="968" width="16.46484375" bestFit="1" customWidth="1"/>
    <col min="969" max="969" width="12.73046875" bestFit="1" customWidth="1"/>
    <col min="970" max="970" width="16.46484375" bestFit="1" customWidth="1"/>
    <col min="971" max="971" width="12.73046875" bestFit="1" customWidth="1"/>
    <col min="972" max="972" width="16.46484375" bestFit="1" customWidth="1"/>
    <col min="973" max="973" width="12.73046875" bestFit="1" customWidth="1"/>
    <col min="974" max="974" width="16.46484375" bestFit="1" customWidth="1"/>
    <col min="975" max="975" width="12.73046875" bestFit="1" customWidth="1"/>
    <col min="976" max="976" width="16.46484375" bestFit="1" customWidth="1"/>
    <col min="977" max="977" width="12.73046875" bestFit="1" customWidth="1"/>
    <col min="978" max="978" width="16.46484375" bestFit="1" customWidth="1"/>
    <col min="979" max="979" width="12.73046875" bestFit="1" customWidth="1"/>
    <col min="980" max="980" width="16.46484375" bestFit="1" customWidth="1"/>
    <col min="981" max="981" width="12.73046875" bestFit="1" customWidth="1"/>
    <col min="982" max="982" width="16.46484375" bestFit="1" customWidth="1"/>
    <col min="983" max="983" width="12.73046875" bestFit="1" customWidth="1"/>
    <col min="984" max="984" width="16.46484375" bestFit="1" customWidth="1"/>
    <col min="985" max="985" width="12.73046875" bestFit="1" customWidth="1"/>
    <col min="986" max="986" width="16.46484375" bestFit="1" customWidth="1"/>
    <col min="987" max="987" width="12.73046875" bestFit="1" customWidth="1"/>
    <col min="988" max="988" width="16.46484375" bestFit="1" customWidth="1"/>
    <col min="989" max="989" width="12.73046875" bestFit="1" customWidth="1"/>
    <col min="990" max="990" width="16.46484375" bestFit="1" customWidth="1"/>
    <col min="991" max="991" width="12.73046875" bestFit="1" customWidth="1"/>
    <col min="992" max="992" width="16.46484375" bestFit="1" customWidth="1"/>
    <col min="993" max="993" width="12.73046875" bestFit="1" customWidth="1"/>
    <col min="994" max="994" width="16.46484375" bestFit="1" customWidth="1"/>
    <col min="995" max="995" width="12.73046875" bestFit="1" customWidth="1"/>
    <col min="996" max="996" width="16.46484375" bestFit="1" customWidth="1"/>
    <col min="997" max="997" width="12.73046875" bestFit="1" customWidth="1"/>
    <col min="998" max="998" width="16.46484375" bestFit="1" customWidth="1"/>
    <col min="999" max="999" width="12.73046875" bestFit="1" customWidth="1"/>
    <col min="1000" max="1000" width="16.46484375" bestFit="1" customWidth="1"/>
    <col min="1001" max="1001" width="12.73046875" bestFit="1" customWidth="1"/>
    <col min="1002" max="1002" width="16.46484375" bestFit="1" customWidth="1"/>
    <col min="1003" max="1003" width="12.73046875" bestFit="1" customWidth="1"/>
    <col min="1004" max="1004" width="16.46484375" bestFit="1" customWidth="1"/>
    <col min="1005" max="1005" width="12.73046875" bestFit="1" customWidth="1"/>
    <col min="1006" max="1006" width="16.46484375" bestFit="1" customWidth="1"/>
    <col min="1007" max="1007" width="12.73046875" bestFit="1" customWidth="1"/>
    <col min="1008" max="1008" width="16.46484375" bestFit="1" customWidth="1"/>
    <col min="1009" max="1009" width="12.73046875" bestFit="1" customWidth="1"/>
    <col min="1010" max="1010" width="16.46484375" bestFit="1" customWidth="1"/>
    <col min="1011" max="1011" width="12.73046875" bestFit="1" customWidth="1"/>
    <col min="1012" max="1012" width="16.46484375" bestFit="1" customWidth="1"/>
    <col min="1013" max="1013" width="12.73046875" bestFit="1" customWidth="1"/>
    <col min="1014" max="1014" width="16.46484375" bestFit="1" customWidth="1"/>
    <col min="1015" max="1015" width="12.73046875" bestFit="1" customWidth="1"/>
    <col min="1016" max="1016" width="16.46484375" bestFit="1" customWidth="1"/>
    <col min="1017" max="1017" width="12.73046875" bestFit="1" customWidth="1"/>
    <col min="1018" max="1018" width="16.46484375" bestFit="1" customWidth="1"/>
    <col min="1019" max="1019" width="12.73046875" bestFit="1" customWidth="1"/>
    <col min="1020" max="1020" width="16.46484375" bestFit="1" customWidth="1"/>
    <col min="1021" max="1021" width="12.73046875" bestFit="1" customWidth="1"/>
    <col min="1022" max="1022" width="16.46484375" bestFit="1" customWidth="1"/>
    <col min="1023" max="1023" width="12.73046875" bestFit="1" customWidth="1"/>
    <col min="1024" max="1024" width="16.46484375" bestFit="1" customWidth="1"/>
    <col min="1025" max="1025" width="12.73046875" bestFit="1" customWidth="1"/>
    <col min="1026" max="1026" width="16.46484375" bestFit="1" customWidth="1"/>
    <col min="1027" max="1027" width="12.73046875" bestFit="1" customWidth="1"/>
    <col min="1028" max="1028" width="16.46484375" bestFit="1" customWidth="1"/>
    <col min="1029" max="1029" width="12.73046875" bestFit="1" customWidth="1"/>
    <col min="1030" max="1030" width="16.46484375" bestFit="1" customWidth="1"/>
    <col min="1031" max="1031" width="12.73046875" bestFit="1" customWidth="1"/>
    <col min="1032" max="1032" width="16.46484375" bestFit="1" customWidth="1"/>
    <col min="1033" max="1033" width="12.73046875" bestFit="1" customWidth="1"/>
    <col min="1034" max="1034" width="16.46484375" bestFit="1" customWidth="1"/>
    <col min="1035" max="1035" width="12.73046875" bestFit="1" customWidth="1"/>
    <col min="1036" max="1036" width="16.46484375" bestFit="1" customWidth="1"/>
    <col min="1037" max="1037" width="12.73046875" bestFit="1" customWidth="1"/>
    <col min="1038" max="1038" width="16.46484375" bestFit="1" customWidth="1"/>
    <col min="1039" max="1039" width="12.73046875" bestFit="1" customWidth="1"/>
    <col min="1040" max="1040" width="16.46484375" bestFit="1" customWidth="1"/>
    <col min="1041" max="1041" width="12.73046875" bestFit="1" customWidth="1"/>
    <col min="1042" max="1042" width="16.46484375" bestFit="1" customWidth="1"/>
    <col min="1043" max="1043" width="12.73046875" bestFit="1" customWidth="1"/>
    <col min="1044" max="1044" width="16.46484375" bestFit="1" customWidth="1"/>
    <col min="1045" max="1045" width="12.73046875" bestFit="1" customWidth="1"/>
    <col min="1046" max="1046" width="16.46484375" bestFit="1" customWidth="1"/>
    <col min="1047" max="1047" width="12.73046875" bestFit="1" customWidth="1"/>
    <col min="1048" max="1048" width="16.46484375" bestFit="1" customWidth="1"/>
    <col min="1049" max="1049" width="12.73046875" bestFit="1" customWidth="1"/>
    <col min="1050" max="1050" width="16.46484375" bestFit="1" customWidth="1"/>
    <col min="1051" max="1051" width="12.73046875" bestFit="1" customWidth="1"/>
    <col min="1052" max="1052" width="16.46484375" bestFit="1" customWidth="1"/>
    <col min="1053" max="1053" width="12.73046875" bestFit="1" customWidth="1"/>
    <col min="1054" max="1054" width="16.46484375" bestFit="1" customWidth="1"/>
    <col min="1055" max="1055" width="12.73046875" bestFit="1" customWidth="1"/>
    <col min="1056" max="1056" width="16.46484375" bestFit="1" customWidth="1"/>
    <col min="1057" max="1057" width="12.73046875" bestFit="1" customWidth="1"/>
    <col min="1058" max="1058" width="16.46484375" bestFit="1" customWidth="1"/>
    <col min="1059" max="1059" width="12.73046875" bestFit="1" customWidth="1"/>
    <col min="1060" max="1060" width="16.46484375" bestFit="1" customWidth="1"/>
    <col min="1061" max="1061" width="12.73046875" bestFit="1" customWidth="1"/>
    <col min="1062" max="1062" width="16.46484375" bestFit="1" customWidth="1"/>
    <col min="1063" max="1063" width="12.73046875" bestFit="1" customWidth="1"/>
    <col min="1064" max="1064" width="16.46484375" bestFit="1" customWidth="1"/>
    <col min="1065" max="1065" width="12.73046875" bestFit="1" customWidth="1"/>
    <col min="1066" max="1066" width="16.46484375" bestFit="1" customWidth="1"/>
    <col min="1067" max="1067" width="12.73046875" bestFit="1" customWidth="1"/>
    <col min="1068" max="1068" width="16.46484375" bestFit="1" customWidth="1"/>
    <col min="1069" max="1069" width="12.73046875" bestFit="1" customWidth="1"/>
    <col min="1070" max="1070" width="16.46484375" bestFit="1" customWidth="1"/>
    <col min="1071" max="1071" width="12.73046875" bestFit="1" customWidth="1"/>
    <col min="1072" max="1072" width="16.46484375" bestFit="1" customWidth="1"/>
    <col min="1073" max="1073" width="12.73046875" bestFit="1" customWidth="1"/>
    <col min="1074" max="1074" width="16.46484375" bestFit="1" customWidth="1"/>
    <col min="1075" max="1075" width="12.73046875" bestFit="1" customWidth="1"/>
    <col min="1076" max="1076" width="16.46484375" bestFit="1" customWidth="1"/>
    <col min="1077" max="1077" width="12.73046875" bestFit="1" customWidth="1"/>
    <col min="1078" max="1078" width="16.46484375" bestFit="1" customWidth="1"/>
    <col min="1079" max="1079" width="12.73046875" bestFit="1" customWidth="1"/>
    <col min="1080" max="1080" width="16.46484375" bestFit="1" customWidth="1"/>
    <col min="1081" max="1081" width="12.73046875" bestFit="1" customWidth="1"/>
    <col min="1082" max="1082" width="16.46484375" bestFit="1" customWidth="1"/>
    <col min="1083" max="1083" width="12.73046875" bestFit="1" customWidth="1"/>
    <col min="1084" max="1084" width="16.46484375" bestFit="1" customWidth="1"/>
    <col min="1085" max="1085" width="12.73046875" bestFit="1" customWidth="1"/>
    <col min="1086" max="1086" width="16.46484375" bestFit="1" customWidth="1"/>
    <col min="1087" max="1087" width="12.73046875" bestFit="1" customWidth="1"/>
    <col min="1088" max="1088" width="16.46484375" bestFit="1" customWidth="1"/>
    <col min="1089" max="1089" width="12.73046875" bestFit="1" customWidth="1"/>
    <col min="1090" max="1090" width="16.46484375" bestFit="1" customWidth="1"/>
    <col min="1091" max="1091" width="12.73046875" bestFit="1" customWidth="1"/>
    <col min="1092" max="1092" width="16.46484375" bestFit="1" customWidth="1"/>
    <col min="1093" max="1093" width="12.73046875" bestFit="1" customWidth="1"/>
    <col min="1094" max="1094" width="16.46484375" bestFit="1" customWidth="1"/>
    <col min="1095" max="1095" width="12.73046875" bestFit="1" customWidth="1"/>
    <col min="1096" max="1096" width="16.46484375" bestFit="1" customWidth="1"/>
    <col min="1097" max="1097" width="12.73046875" bestFit="1" customWidth="1"/>
    <col min="1098" max="1098" width="16.46484375" bestFit="1" customWidth="1"/>
    <col min="1099" max="1099" width="12.73046875" bestFit="1" customWidth="1"/>
    <col min="1100" max="1100" width="16.46484375" bestFit="1" customWidth="1"/>
    <col min="1101" max="1101" width="12.73046875" bestFit="1" customWidth="1"/>
    <col min="1102" max="1102" width="16.46484375" bestFit="1" customWidth="1"/>
    <col min="1103" max="1103" width="12.73046875" bestFit="1" customWidth="1"/>
    <col min="1104" max="1104" width="16.46484375" bestFit="1" customWidth="1"/>
    <col min="1105" max="1105" width="12.73046875" bestFit="1" customWidth="1"/>
    <col min="1106" max="1106" width="16.46484375" bestFit="1" customWidth="1"/>
    <col min="1107" max="1107" width="12.73046875" bestFit="1" customWidth="1"/>
    <col min="1108" max="1108" width="16.46484375" bestFit="1" customWidth="1"/>
    <col min="1109" max="1109" width="12.73046875" bestFit="1" customWidth="1"/>
    <col min="1110" max="1110" width="16.46484375" bestFit="1" customWidth="1"/>
    <col min="1111" max="1111" width="12.73046875" bestFit="1" customWidth="1"/>
    <col min="1112" max="1112" width="16.46484375" bestFit="1" customWidth="1"/>
    <col min="1113" max="1113" width="12.73046875" bestFit="1" customWidth="1"/>
    <col min="1114" max="1114" width="16.46484375" bestFit="1" customWidth="1"/>
    <col min="1115" max="1115" width="12.73046875" bestFit="1" customWidth="1"/>
    <col min="1116" max="1116" width="16.46484375" bestFit="1" customWidth="1"/>
    <col min="1117" max="1117" width="12.73046875" bestFit="1" customWidth="1"/>
    <col min="1118" max="1118" width="16.46484375" bestFit="1" customWidth="1"/>
    <col min="1119" max="1119" width="12.73046875" bestFit="1" customWidth="1"/>
    <col min="1120" max="1120" width="16.46484375" bestFit="1" customWidth="1"/>
    <col min="1121" max="1121" width="12.73046875" bestFit="1" customWidth="1"/>
    <col min="1122" max="1122" width="16.46484375" bestFit="1" customWidth="1"/>
    <col min="1123" max="1123" width="12.73046875" bestFit="1" customWidth="1"/>
    <col min="1124" max="1124" width="16.46484375" bestFit="1" customWidth="1"/>
    <col min="1125" max="1125" width="12.73046875" bestFit="1" customWidth="1"/>
    <col min="1126" max="1126" width="16.46484375" bestFit="1" customWidth="1"/>
    <col min="1127" max="1127" width="12.73046875" bestFit="1" customWidth="1"/>
    <col min="1128" max="1128" width="16.46484375" bestFit="1" customWidth="1"/>
    <col min="1129" max="1129" width="12.73046875" bestFit="1" customWidth="1"/>
    <col min="1130" max="1130" width="16.46484375" bestFit="1" customWidth="1"/>
    <col min="1131" max="1131" width="12.73046875" bestFit="1" customWidth="1"/>
    <col min="1132" max="1132" width="16.46484375" bestFit="1" customWidth="1"/>
    <col min="1133" max="1133" width="12.73046875" bestFit="1" customWidth="1"/>
    <col min="1134" max="1134" width="16.46484375" bestFit="1" customWidth="1"/>
    <col min="1135" max="1135" width="12.73046875" bestFit="1" customWidth="1"/>
    <col min="1136" max="1136" width="16.46484375" bestFit="1" customWidth="1"/>
    <col min="1137" max="1137" width="12.73046875" bestFit="1" customWidth="1"/>
    <col min="1138" max="1138" width="16.46484375" bestFit="1" customWidth="1"/>
    <col min="1139" max="1139" width="12.73046875" bestFit="1" customWidth="1"/>
    <col min="1140" max="1140" width="16.46484375" bestFit="1" customWidth="1"/>
    <col min="1141" max="1141" width="12.73046875" bestFit="1" customWidth="1"/>
    <col min="1142" max="1142" width="16.46484375" bestFit="1" customWidth="1"/>
    <col min="1143" max="1143" width="12.73046875" bestFit="1" customWidth="1"/>
    <col min="1144" max="1144" width="16.46484375" bestFit="1" customWidth="1"/>
    <col min="1145" max="1145" width="12.73046875" bestFit="1" customWidth="1"/>
    <col min="1146" max="1146" width="16.46484375" bestFit="1" customWidth="1"/>
    <col min="1147" max="1147" width="12.73046875" bestFit="1" customWidth="1"/>
    <col min="1148" max="1148" width="16.46484375" bestFit="1" customWidth="1"/>
    <col min="1149" max="1149" width="12.73046875" bestFit="1" customWidth="1"/>
    <col min="1150" max="1150" width="16.46484375" bestFit="1" customWidth="1"/>
    <col min="1151" max="1151" width="12.73046875" bestFit="1" customWidth="1"/>
    <col min="1152" max="1152" width="16.46484375" bestFit="1" customWidth="1"/>
    <col min="1153" max="1153" width="12.73046875" bestFit="1" customWidth="1"/>
    <col min="1154" max="1154" width="16.46484375" bestFit="1" customWidth="1"/>
    <col min="1155" max="1155" width="12.73046875" bestFit="1" customWidth="1"/>
    <col min="1156" max="1156" width="16.46484375" bestFit="1" customWidth="1"/>
    <col min="1157" max="1157" width="12.73046875" bestFit="1" customWidth="1"/>
    <col min="1158" max="1158" width="16.46484375" bestFit="1" customWidth="1"/>
    <col min="1159" max="1159" width="12.73046875" bestFit="1" customWidth="1"/>
    <col min="1160" max="1160" width="16.46484375" bestFit="1" customWidth="1"/>
    <col min="1161" max="1161" width="12.73046875" bestFit="1" customWidth="1"/>
    <col min="1162" max="1162" width="16.46484375" bestFit="1" customWidth="1"/>
    <col min="1163" max="1163" width="12.73046875" bestFit="1" customWidth="1"/>
    <col min="1164" max="1164" width="16.46484375" bestFit="1" customWidth="1"/>
    <col min="1165" max="1165" width="12.73046875" bestFit="1" customWidth="1"/>
    <col min="1166" max="1166" width="16.46484375" bestFit="1" customWidth="1"/>
    <col min="1167" max="1167" width="12.73046875" bestFit="1" customWidth="1"/>
    <col min="1168" max="1168" width="16.46484375" bestFit="1" customWidth="1"/>
    <col min="1169" max="1169" width="12.73046875" bestFit="1" customWidth="1"/>
    <col min="1170" max="1170" width="16.46484375" bestFit="1" customWidth="1"/>
    <col min="1171" max="1171" width="12.73046875" bestFit="1" customWidth="1"/>
    <col min="1172" max="1172" width="16.46484375" bestFit="1" customWidth="1"/>
    <col min="1173" max="1173" width="12.73046875" bestFit="1" customWidth="1"/>
    <col min="1174" max="1174" width="16.46484375" bestFit="1" customWidth="1"/>
    <col min="1175" max="1175" width="12.73046875" bestFit="1" customWidth="1"/>
    <col min="1176" max="1176" width="16.46484375" bestFit="1" customWidth="1"/>
    <col min="1177" max="1177" width="12.73046875" bestFit="1" customWidth="1"/>
    <col min="1178" max="1178" width="16.46484375" bestFit="1" customWidth="1"/>
    <col min="1179" max="1179" width="12.73046875" bestFit="1" customWidth="1"/>
    <col min="1180" max="1180" width="16.46484375" bestFit="1" customWidth="1"/>
    <col min="1181" max="1181" width="12.73046875" bestFit="1" customWidth="1"/>
    <col min="1182" max="1182" width="16.46484375" bestFit="1" customWidth="1"/>
    <col min="1183" max="1183" width="12.73046875" bestFit="1" customWidth="1"/>
    <col min="1184" max="1184" width="16.46484375" bestFit="1" customWidth="1"/>
    <col min="1185" max="1185" width="12.73046875" bestFit="1" customWidth="1"/>
    <col min="1186" max="1186" width="16.46484375" bestFit="1" customWidth="1"/>
    <col min="1187" max="1187" width="12.73046875" bestFit="1" customWidth="1"/>
    <col min="1188" max="1188" width="16.46484375" bestFit="1" customWidth="1"/>
    <col min="1189" max="1189" width="12.73046875" bestFit="1" customWidth="1"/>
    <col min="1190" max="1190" width="16.46484375" bestFit="1" customWidth="1"/>
    <col min="1191" max="1191" width="12.73046875" bestFit="1" customWidth="1"/>
    <col min="1192" max="1192" width="16.46484375" bestFit="1" customWidth="1"/>
    <col min="1193" max="1193" width="12.73046875" bestFit="1" customWidth="1"/>
    <col min="1194" max="1194" width="16.46484375" bestFit="1" customWidth="1"/>
    <col min="1195" max="1195" width="12.73046875" bestFit="1" customWidth="1"/>
    <col min="1196" max="1196" width="16.46484375" bestFit="1" customWidth="1"/>
    <col min="1197" max="1197" width="12.73046875" bestFit="1" customWidth="1"/>
    <col min="1198" max="1198" width="16.46484375" bestFit="1" customWidth="1"/>
    <col min="1199" max="1199" width="12.73046875" bestFit="1" customWidth="1"/>
    <col min="1200" max="1200" width="16.46484375" bestFit="1" customWidth="1"/>
    <col min="1201" max="1201" width="12.73046875" bestFit="1" customWidth="1"/>
    <col min="1202" max="1202" width="16.46484375" bestFit="1" customWidth="1"/>
    <col min="1203" max="1203" width="12.73046875" bestFit="1" customWidth="1"/>
    <col min="1204" max="1204" width="16.46484375" bestFit="1" customWidth="1"/>
    <col min="1205" max="1205" width="12.73046875" bestFit="1" customWidth="1"/>
    <col min="1206" max="1206" width="16.46484375" bestFit="1" customWidth="1"/>
    <col min="1207" max="1207" width="12.73046875" bestFit="1" customWidth="1"/>
    <col min="1208" max="1208" width="16.46484375" bestFit="1" customWidth="1"/>
    <col min="1209" max="1209" width="12.73046875" bestFit="1" customWidth="1"/>
    <col min="1210" max="1210" width="16.46484375" bestFit="1" customWidth="1"/>
    <col min="1211" max="1211" width="12.73046875" bestFit="1" customWidth="1"/>
    <col min="1212" max="1212" width="16.46484375" bestFit="1" customWidth="1"/>
    <col min="1213" max="1213" width="12.73046875" bestFit="1" customWidth="1"/>
    <col min="1214" max="1214" width="16.46484375" bestFit="1" customWidth="1"/>
    <col min="1215" max="1215" width="12.73046875" bestFit="1" customWidth="1"/>
    <col min="1216" max="1216" width="16.46484375" bestFit="1" customWidth="1"/>
    <col min="1217" max="1217" width="12.73046875" bestFit="1" customWidth="1"/>
    <col min="1218" max="1218" width="16.46484375" bestFit="1" customWidth="1"/>
    <col min="1219" max="1219" width="12.73046875" bestFit="1" customWidth="1"/>
    <col min="1220" max="1220" width="16.46484375" bestFit="1" customWidth="1"/>
    <col min="1221" max="1221" width="12.73046875" bestFit="1" customWidth="1"/>
    <col min="1222" max="1222" width="16.46484375" bestFit="1" customWidth="1"/>
    <col min="1223" max="1223" width="12.73046875" bestFit="1" customWidth="1"/>
    <col min="1224" max="1224" width="16.46484375" bestFit="1" customWidth="1"/>
    <col min="1225" max="1225" width="12.73046875" bestFit="1" customWidth="1"/>
    <col min="1226" max="1226" width="16.46484375" bestFit="1" customWidth="1"/>
    <col min="1227" max="1227" width="12.73046875" bestFit="1" customWidth="1"/>
    <col min="1228" max="1228" width="16.46484375" bestFit="1" customWidth="1"/>
    <col min="1229" max="1229" width="12.73046875" bestFit="1" customWidth="1"/>
    <col min="1230" max="1230" width="16.46484375" bestFit="1" customWidth="1"/>
    <col min="1231" max="1231" width="12.73046875" bestFit="1" customWidth="1"/>
    <col min="1232" max="1232" width="16.46484375" bestFit="1" customWidth="1"/>
    <col min="1233" max="1233" width="12.73046875" bestFit="1" customWidth="1"/>
    <col min="1234" max="1234" width="16.46484375" bestFit="1" customWidth="1"/>
    <col min="1235" max="1235" width="12.73046875" bestFit="1" customWidth="1"/>
    <col min="1236" max="1236" width="16.46484375" bestFit="1" customWidth="1"/>
    <col min="1237" max="1237" width="12.73046875" bestFit="1" customWidth="1"/>
    <col min="1238" max="1238" width="16.46484375" bestFit="1" customWidth="1"/>
    <col min="1239" max="1239" width="12.73046875" bestFit="1" customWidth="1"/>
    <col min="1240" max="1240" width="16.46484375" bestFit="1" customWidth="1"/>
    <col min="1241" max="1241" width="12.73046875" bestFit="1" customWidth="1"/>
    <col min="1242" max="1242" width="16.46484375" bestFit="1" customWidth="1"/>
    <col min="1243" max="1243" width="12.73046875" bestFit="1" customWidth="1"/>
    <col min="1244" max="1244" width="16.46484375" bestFit="1" customWidth="1"/>
    <col min="1245" max="1245" width="12.73046875" bestFit="1" customWidth="1"/>
    <col min="1246" max="1246" width="16.46484375" bestFit="1" customWidth="1"/>
    <col min="1247" max="1247" width="12.73046875" bestFit="1" customWidth="1"/>
    <col min="1248" max="1248" width="16.46484375" bestFit="1" customWidth="1"/>
    <col min="1249" max="1249" width="12.73046875" bestFit="1" customWidth="1"/>
    <col min="1250" max="1250" width="16.46484375" bestFit="1" customWidth="1"/>
    <col min="1251" max="1251" width="12.73046875" bestFit="1" customWidth="1"/>
    <col min="1252" max="1252" width="16.46484375" bestFit="1" customWidth="1"/>
    <col min="1253" max="1253" width="12.73046875" bestFit="1" customWidth="1"/>
    <col min="1254" max="1254" width="16.46484375" bestFit="1" customWidth="1"/>
    <col min="1255" max="1255" width="12.73046875" bestFit="1" customWidth="1"/>
    <col min="1256" max="1256" width="16.46484375" bestFit="1" customWidth="1"/>
    <col min="1257" max="1257" width="12.73046875" bestFit="1" customWidth="1"/>
    <col min="1258" max="1258" width="16.46484375" bestFit="1" customWidth="1"/>
    <col min="1259" max="1259" width="12.73046875" bestFit="1" customWidth="1"/>
    <col min="1260" max="1260" width="16.46484375" bestFit="1" customWidth="1"/>
    <col min="1261" max="1261" width="12.73046875" bestFit="1" customWidth="1"/>
    <col min="1262" max="1262" width="16.46484375" bestFit="1" customWidth="1"/>
    <col min="1263" max="1263" width="12.73046875" bestFit="1" customWidth="1"/>
    <col min="1264" max="1264" width="16.46484375" bestFit="1" customWidth="1"/>
    <col min="1265" max="1265" width="12.73046875" bestFit="1" customWidth="1"/>
    <col min="1266" max="1266" width="16.46484375" bestFit="1" customWidth="1"/>
    <col min="1267" max="1267" width="12.73046875" bestFit="1" customWidth="1"/>
    <col min="1268" max="1268" width="16.46484375" bestFit="1" customWidth="1"/>
    <col min="1269" max="1269" width="12.73046875" bestFit="1" customWidth="1"/>
    <col min="1270" max="1270" width="16.46484375" bestFit="1" customWidth="1"/>
    <col min="1271" max="1271" width="12.73046875" bestFit="1" customWidth="1"/>
    <col min="1272" max="1272" width="16.46484375" bestFit="1" customWidth="1"/>
    <col min="1273" max="1273" width="12.73046875" bestFit="1" customWidth="1"/>
    <col min="1274" max="1274" width="16.46484375" bestFit="1" customWidth="1"/>
    <col min="1275" max="1275" width="12.73046875" bestFit="1" customWidth="1"/>
    <col min="1276" max="1276" width="16.46484375" bestFit="1" customWidth="1"/>
    <col min="1277" max="1277" width="12.73046875" bestFit="1" customWidth="1"/>
    <col min="1278" max="1278" width="16.46484375" bestFit="1" customWidth="1"/>
    <col min="1279" max="1279" width="12.73046875" bestFit="1" customWidth="1"/>
    <col min="1280" max="1280" width="16.46484375" bestFit="1" customWidth="1"/>
    <col min="1281" max="1281" width="12.73046875" bestFit="1" customWidth="1"/>
    <col min="1282" max="1282" width="16.46484375" bestFit="1" customWidth="1"/>
    <col min="1283" max="1283" width="12.73046875" bestFit="1" customWidth="1"/>
    <col min="1284" max="1284" width="16.46484375" bestFit="1" customWidth="1"/>
    <col min="1285" max="1285" width="12.73046875" bestFit="1" customWidth="1"/>
    <col min="1286" max="1286" width="16.46484375" bestFit="1" customWidth="1"/>
    <col min="1287" max="1287" width="12.73046875" bestFit="1" customWidth="1"/>
    <col min="1288" max="1288" width="16.46484375" bestFit="1" customWidth="1"/>
    <col min="1289" max="1289" width="12.73046875" bestFit="1" customWidth="1"/>
    <col min="1290" max="1290" width="16.46484375" bestFit="1" customWidth="1"/>
    <col min="1291" max="1291" width="12.73046875" bestFit="1" customWidth="1"/>
    <col min="1292" max="1292" width="16.46484375" bestFit="1" customWidth="1"/>
    <col min="1293" max="1293" width="12.73046875" bestFit="1" customWidth="1"/>
    <col min="1294" max="1294" width="16.46484375" bestFit="1" customWidth="1"/>
    <col min="1295" max="1295" width="12.73046875" bestFit="1" customWidth="1"/>
    <col min="1296" max="1296" width="16.46484375" bestFit="1" customWidth="1"/>
    <col min="1297" max="1297" width="12.73046875" bestFit="1" customWidth="1"/>
    <col min="1298" max="1298" width="16.46484375" bestFit="1" customWidth="1"/>
    <col min="1299" max="1299" width="12.73046875" bestFit="1" customWidth="1"/>
    <col min="1300" max="1300" width="16.46484375" bestFit="1" customWidth="1"/>
    <col min="1301" max="1301" width="12.73046875" bestFit="1" customWidth="1"/>
    <col min="1302" max="1302" width="16.46484375" bestFit="1" customWidth="1"/>
    <col min="1303" max="1303" width="12.73046875" bestFit="1" customWidth="1"/>
    <col min="1304" max="1304" width="16.46484375" bestFit="1" customWidth="1"/>
    <col min="1305" max="1305" width="12.73046875" bestFit="1" customWidth="1"/>
    <col min="1306" max="1306" width="16.46484375" bestFit="1" customWidth="1"/>
    <col min="1307" max="1307" width="12.73046875" bestFit="1" customWidth="1"/>
    <col min="1308" max="1308" width="16.46484375" bestFit="1" customWidth="1"/>
    <col min="1309" max="1309" width="12.73046875" bestFit="1" customWidth="1"/>
    <col min="1310" max="1310" width="16.46484375" bestFit="1" customWidth="1"/>
    <col min="1311" max="1311" width="12.73046875" bestFit="1" customWidth="1"/>
    <col min="1312" max="1312" width="16.46484375" bestFit="1" customWidth="1"/>
    <col min="1313" max="1313" width="12.73046875" bestFit="1" customWidth="1"/>
    <col min="1314" max="1314" width="16.46484375" bestFit="1" customWidth="1"/>
    <col min="1315" max="1315" width="12.73046875" bestFit="1" customWidth="1"/>
    <col min="1316" max="1316" width="16.46484375" bestFit="1" customWidth="1"/>
    <col min="1317" max="1317" width="12.73046875" bestFit="1" customWidth="1"/>
    <col min="1318" max="1318" width="16.46484375" bestFit="1" customWidth="1"/>
    <col min="1319" max="1319" width="12.73046875" bestFit="1" customWidth="1"/>
    <col min="1320" max="1320" width="16.46484375" bestFit="1" customWidth="1"/>
    <col min="1321" max="1321" width="12.73046875" bestFit="1" customWidth="1"/>
    <col min="1322" max="1322" width="16.46484375" bestFit="1" customWidth="1"/>
    <col min="1323" max="1323" width="12.73046875" bestFit="1" customWidth="1"/>
    <col min="1324" max="1324" width="16.46484375" bestFit="1" customWidth="1"/>
    <col min="1325" max="1325" width="12.73046875" bestFit="1" customWidth="1"/>
    <col min="1326" max="1326" width="16.46484375" bestFit="1" customWidth="1"/>
    <col min="1327" max="1327" width="12.73046875" bestFit="1" customWidth="1"/>
    <col min="1328" max="1328" width="16.46484375" bestFit="1" customWidth="1"/>
    <col min="1329" max="1329" width="12.73046875" bestFit="1" customWidth="1"/>
    <col min="1330" max="1330" width="16.46484375" bestFit="1" customWidth="1"/>
    <col min="1331" max="1331" width="12.73046875" bestFit="1" customWidth="1"/>
    <col min="1332" max="1332" width="16.46484375" bestFit="1" customWidth="1"/>
    <col min="1333" max="1333" width="12.73046875" bestFit="1" customWidth="1"/>
    <col min="1334" max="1334" width="16.46484375" bestFit="1" customWidth="1"/>
    <col min="1335" max="1335" width="12.73046875" bestFit="1" customWidth="1"/>
    <col min="1336" max="1336" width="16.46484375" bestFit="1" customWidth="1"/>
    <col min="1337" max="1337" width="12.73046875" bestFit="1" customWidth="1"/>
    <col min="1338" max="1338" width="16.46484375" bestFit="1" customWidth="1"/>
    <col min="1339" max="1339" width="12.73046875" bestFit="1" customWidth="1"/>
    <col min="1340" max="1340" width="16.46484375" bestFit="1" customWidth="1"/>
    <col min="1341" max="1341" width="12.73046875" bestFit="1" customWidth="1"/>
    <col min="1342" max="1342" width="16.46484375" bestFit="1" customWidth="1"/>
    <col min="1343" max="1343" width="12.73046875" bestFit="1" customWidth="1"/>
    <col min="1344" max="1344" width="16.46484375" bestFit="1" customWidth="1"/>
    <col min="1345" max="1345" width="12.73046875" bestFit="1" customWidth="1"/>
    <col min="1346" max="1346" width="16.46484375" bestFit="1" customWidth="1"/>
    <col min="1347" max="1347" width="12.73046875" bestFit="1" customWidth="1"/>
    <col min="1348" max="1348" width="16.46484375" bestFit="1" customWidth="1"/>
    <col min="1349" max="1349" width="12.73046875" bestFit="1" customWidth="1"/>
    <col min="1350" max="1350" width="16.46484375" bestFit="1" customWidth="1"/>
    <col min="1351" max="1351" width="12.73046875" bestFit="1" customWidth="1"/>
    <col min="1352" max="1352" width="16.46484375" bestFit="1" customWidth="1"/>
    <col min="1353" max="1353" width="12.73046875" bestFit="1" customWidth="1"/>
    <col min="1354" max="1354" width="16.46484375" bestFit="1" customWidth="1"/>
    <col min="1355" max="1355" width="12.73046875" bestFit="1" customWidth="1"/>
    <col min="1356" max="1356" width="16.46484375" bestFit="1" customWidth="1"/>
    <col min="1357" max="1357" width="12.73046875" bestFit="1" customWidth="1"/>
    <col min="1358" max="1358" width="16.46484375" bestFit="1" customWidth="1"/>
    <col min="1359" max="1359" width="12.73046875" bestFit="1" customWidth="1"/>
    <col min="1360" max="1360" width="16.46484375" bestFit="1" customWidth="1"/>
    <col min="1361" max="1361" width="12.73046875" bestFit="1" customWidth="1"/>
    <col min="1362" max="1362" width="16.46484375" bestFit="1" customWidth="1"/>
    <col min="1363" max="1363" width="12.73046875" bestFit="1" customWidth="1"/>
    <col min="1364" max="1364" width="16.46484375" bestFit="1" customWidth="1"/>
    <col min="1365" max="1365" width="12.73046875" bestFit="1" customWidth="1"/>
    <col min="1366" max="1366" width="16.46484375" bestFit="1" customWidth="1"/>
    <col min="1367" max="1367" width="12.73046875" bestFit="1" customWidth="1"/>
    <col min="1368" max="1368" width="16.46484375" bestFit="1" customWidth="1"/>
    <col min="1369" max="1369" width="12.73046875" bestFit="1" customWidth="1"/>
    <col min="1370" max="1370" width="16.46484375" bestFit="1" customWidth="1"/>
    <col min="1371" max="1371" width="12.73046875" bestFit="1" customWidth="1"/>
    <col min="1372" max="1372" width="16.46484375" bestFit="1" customWidth="1"/>
    <col min="1373" max="1373" width="12.73046875" bestFit="1" customWidth="1"/>
    <col min="1374" max="1374" width="16.46484375" bestFit="1" customWidth="1"/>
    <col min="1375" max="1375" width="12.73046875" bestFit="1" customWidth="1"/>
    <col min="1376" max="1376" width="16.46484375" bestFit="1" customWidth="1"/>
    <col min="1377" max="1377" width="12.73046875" bestFit="1" customWidth="1"/>
    <col min="1378" max="1378" width="16.46484375" bestFit="1" customWidth="1"/>
    <col min="1379" max="1379" width="12.73046875" bestFit="1" customWidth="1"/>
    <col min="1380" max="1380" width="16.46484375" bestFit="1" customWidth="1"/>
    <col min="1381" max="1381" width="12.73046875" bestFit="1" customWidth="1"/>
    <col min="1382" max="1382" width="16.46484375" bestFit="1" customWidth="1"/>
    <col min="1383" max="1383" width="12.73046875" bestFit="1" customWidth="1"/>
    <col min="1384" max="1384" width="16.46484375" bestFit="1" customWidth="1"/>
    <col min="1385" max="1385" width="12.73046875" bestFit="1" customWidth="1"/>
    <col min="1386" max="1386" width="16.46484375" bestFit="1" customWidth="1"/>
    <col min="1387" max="1387" width="12.73046875" bestFit="1" customWidth="1"/>
    <col min="1388" max="1388" width="16.46484375" bestFit="1" customWidth="1"/>
    <col min="1389" max="1389" width="12.73046875" bestFit="1" customWidth="1"/>
    <col min="1390" max="1390" width="16.46484375" bestFit="1" customWidth="1"/>
    <col min="1391" max="1391" width="12.73046875" bestFit="1" customWidth="1"/>
    <col min="1392" max="1392" width="16.46484375" bestFit="1" customWidth="1"/>
    <col min="1393" max="1393" width="12.73046875" bestFit="1" customWidth="1"/>
    <col min="1394" max="1394" width="16.46484375" bestFit="1" customWidth="1"/>
    <col min="1395" max="1395" width="12.73046875" bestFit="1" customWidth="1"/>
    <col min="1396" max="1396" width="16.46484375" bestFit="1" customWidth="1"/>
    <col min="1397" max="1397" width="12.73046875" bestFit="1" customWidth="1"/>
    <col min="1398" max="1398" width="16.46484375" bestFit="1" customWidth="1"/>
    <col min="1399" max="1399" width="12.73046875" bestFit="1" customWidth="1"/>
    <col min="1400" max="1400" width="16.46484375" bestFit="1" customWidth="1"/>
    <col min="1401" max="1401" width="12.73046875" bestFit="1" customWidth="1"/>
    <col min="1402" max="1402" width="16.46484375" bestFit="1" customWidth="1"/>
    <col min="1403" max="1403" width="12.73046875" bestFit="1" customWidth="1"/>
    <col min="1404" max="1404" width="16.46484375" bestFit="1" customWidth="1"/>
    <col min="1405" max="1405" width="12.73046875" bestFit="1" customWidth="1"/>
    <col min="1406" max="1406" width="16.46484375" bestFit="1" customWidth="1"/>
    <col min="1407" max="1407" width="12.73046875" bestFit="1" customWidth="1"/>
    <col min="1408" max="1408" width="16.46484375" bestFit="1" customWidth="1"/>
    <col min="1409" max="1409" width="12.73046875" bestFit="1" customWidth="1"/>
    <col min="1410" max="1410" width="16.46484375" bestFit="1" customWidth="1"/>
    <col min="1411" max="1411" width="12.73046875" bestFit="1" customWidth="1"/>
    <col min="1412" max="1412" width="16.46484375" bestFit="1" customWidth="1"/>
    <col min="1413" max="1413" width="12.73046875" bestFit="1" customWidth="1"/>
    <col min="1414" max="1414" width="16.46484375" bestFit="1" customWidth="1"/>
    <col min="1415" max="1415" width="12.73046875" bestFit="1" customWidth="1"/>
    <col min="1416" max="1416" width="16.46484375" bestFit="1" customWidth="1"/>
    <col min="1417" max="1417" width="12.73046875" bestFit="1" customWidth="1"/>
    <col min="1418" max="1418" width="16.46484375" bestFit="1" customWidth="1"/>
    <col min="1419" max="1419" width="12.73046875" bestFit="1" customWidth="1"/>
    <col min="1420" max="1420" width="16.46484375" bestFit="1" customWidth="1"/>
    <col min="1421" max="1421" width="12.73046875" bestFit="1" customWidth="1"/>
    <col min="1422" max="1422" width="16.46484375" bestFit="1" customWidth="1"/>
    <col min="1423" max="1423" width="12.73046875" bestFit="1" customWidth="1"/>
    <col min="1424" max="1424" width="16.46484375" bestFit="1" customWidth="1"/>
    <col min="1425" max="1425" width="12.73046875" bestFit="1" customWidth="1"/>
    <col min="1426" max="1426" width="16.46484375" bestFit="1" customWidth="1"/>
    <col min="1427" max="1427" width="12.73046875" bestFit="1" customWidth="1"/>
    <col min="1428" max="1428" width="16.46484375" bestFit="1" customWidth="1"/>
    <col min="1429" max="1429" width="12.73046875" bestFit="1" customWidth="1"/>
    <col min="1430" max="1430" width="16.46484375" bestFit="1" customWidth="1"/>
    <col min="1431" max="1431" width="12.73046875" bestFit="1" customWidth="1"/>
    <col min="1432" max="1432" width="16.46484375" bestFit="1" customWidth="1"/>
    <col min="1433" max="1433" width="12.73046875" bestFit="1" customWidth="1"/>
    <col min="1434" max="1434" width="16.46484375" bestFit="1" customWidth="1"/>
    <col min="1435" max="1435" width="12.73046875" bestFit="1" customWidth="1"/>
    <col min="1436" max="1436" width="16.46484375" bestFit="1" customWidth="1"/>
    <col min="1437" max="1437" width="12.73046875" bestFit="1" customWidth="1"/>
    <col min="1438" max="1438" width="16.46484375" bestFit="1" customWidth="1"/>
    <col min="1439" max="1439" width="12.73046875" bestFit="1" customWidth="1"/>
    <col min="1440" max="1440" width="16.46484375" bestFit="1" customWidth="1"/>
    <col min="1441" max="1441" width="12.73046875" bestFit="1" customWidth="1"/>
    <col min="1442" max="1442" width="16.46484375" bestFit="1" customWidth="1"/>
    <col min="1443" max="1443" width="12.73046875" bestFit="1" customWidth="1"/>
    <col min="1444" max="1444" width="16.46484375" bestFit="1" customWidth="1"/>
    <col min="1445" max="1445" width="12.73046875" bestFit="1" customWidth="1"/>
    <col min="1446" max="1446" width="16.46484375" bestFit="1" customWidth="1"/>
    <col min="1447" max="1447" width="12.73046875" bestFit="1" customWidth="1"/>
    <col min="1448" max="1448" width="16.46484375" bestFit="1" customWidth="1"/>
    <col min="1449" max="1449" width="12.73046875" bestFit="1" customWidth="1"/>
    <col min="1450" max="1450" width="16.46484375" bestFit="1" customWidth="1"/>
    <col min="1451" max="1451" width="12.73046875" bestFit="1" customWidth="1"/>
    <col min="1452" max="1452" width="16.46484375" bestFit="1" customWidth="1"/>
    <col min="1453" max="1453" width="12.73046875" bestFit="1" customWidth="1"/>
    <col min="1454" max="1454" width="16.46484375" bestFit="1" customWidth="1"/>
    <col min="1455" max="1455" width="12.73046875" bestFit="1" customWidth="1"/>
    <col min="1456" max="1456" width="16.46484375" bestFit="1" customWidth="1"/>
    <col min="1457" max="1457" width="12.73046875" bestFit="1" customWidth="1"/>
    <col min="1458" max="1458" width="16.46484375" bestFit="1" customWidth="1"/>
    <col min="1459" max="1459" width="12.73046875" bestFit="1" customWidth="1"/>
    <col min="1460" max="1460" width="16.46484375" bestFit="1" customWidth="1"/>
    <col min="1461" max="1461" width="12.73046875" bestFit="1" customWidth="1"/>
    <col min="1462" max="1462" width="16.46484375" bestFit="1" customWidth="1"/>
    <col min="1463" max="1463" width="12.73046875" bestFit="1" customWidth="1"/>
    <col min="1464" max="1464" width="16.46484375" bestFit="1" customWidth="1"/>
    <col min="1465" max="1465" width="12.73046875" bestFit="1" customWidth="1"/>
    <col min="1466" max="1466" width="16.46484375" bestFit="1" customWidth="1"/>
    <col min="1467" max="1467" width="12.73046875" bestFit="1" customWidth="1"/>
    <col min="1468" max="1468" width="16.46484375" bestFit="1" customWidth="1"/>
    <col min="1469" max="1469" width="12.73046875" bestFit="1" customWidth="1"/>
    <col min="1470" max="1470" width="16.46484375" bestFit="1" customWidth="1"/>
    <col min="1471" max="1471" width="12.73046875" bestFit="1" customWidth="1"/>
    <col min="1472" max="1472" width="16.46484375" bestFit="1" customWidth="1"/>
    <col min="1473" max="1473" width="12.73046875" bestFit="1" customWidth="1"/>
    <col min="1474" max="1474" width="16.46484375" bestFit="1" customWidth="1"/>
    <col min="1475" max="1475" width="12.73046875" bestFit="1" customWidth="1"/>
    <col min="1476" max="1476" width="16.46484375" bestFit="1" customWidth="1"/>
    <col min="1477" max="1477" width="12.73046875" bestFit="1" customWidth="1"/>
    <col min="1478" max="1478" width="16.46484375" bestFit="1" customWidth="1"/>
    <col min="1479" max="1479" width="12.73046875" bestFit="1" customWidth="1"/>
    <col min="1480" max="1480" width="16.46484375" bestFit="1" customWidth="1"/>
    <col min="1481" max="1481" width="12.73046875" bestFit="1" customWidth="1"/>
    <col min="1482" max="1482" width="16.46484375" bestFit="1" customWidth="1"/>
    <col min="1483" max="1483" width="12.73046875" bestFit="1" customWidth="1"/>
    <col min="1484" max="1484" width="16.46484375" bestFit="1" customWidth="1"/>
    <col min="1485" max="1485" width="12.73046875" bestFit="1" customWidth="1"/>
    <col min="1486" max="1486" width="16.46484375" bestFit="1" customWidth="1"/>
    <col min="1487" max="1487" width="12.73046875" bestFit="1" customWidth="1"/>
    <col min="1488" max="1488" width="16.46484375" bestFit="1" customWidth="1"/>
    <col min="1489" max="1489" width="12.73046875" bestFit="1" customWidth="1"/>
    <col min="1490" max="1490" width="16.46484375" bestFit="1" customWidth="1"/>
    <col min="1491" max="1491" width="12.73046875" bestFit="1" customWidth="1"/>
    <col min="1492" max="1492" width="16.46484375" bestFit="1" customWidth="1"/>
    <col min="1493" max="1493" width="12.73046875" bestFit="1" customWidth="1"/>
    <col min="1494" max="1494" width="16.46484375" bestFit="1" customWidth="1"/>
    <col min="1495" max="1495" width="12.73046875" bestFit="1" customWidth="1"/>
    <col min="1496" max="1496" width="16.46484375" bestFit="1" customWidth="1"/>
    <col min="1497" max="1497" width="12.73046875" bestFit="1" customWidth="1"/>
    <col min="1498" max="1498" width="16.46484375" bestFit="1" customWidth="1"/>
    <col min="1499" max="1499" width="12.73046875" bestFit="1" customWidth="1"/>
    <col min="1500" max="1500" width="16.46484375" bestFit="1" customWidth="1"/>
    <col min="1501" max="1501" width="12.73046875" bestFit="1" customWidth="1"/>
    <col min="1502" max="1502" width="16.46484375" bestFit="1" customWidth="1"/>
    <col min="1503" max="1503" width="12.73046875" bestFit="1" customWidth="1"/>
    <col min="1504" max="1504" width="16.46484375" bestFit="1" customWidth="1"/>
    <col min="1505" max="1505" width="12.73046875" bestFit="1" customWidth="1"/>
    <col min="1506" max="1506" width="16.46484375" bestFit="1" customWidth="1"/>
    <col min="1507" max="1507" width="12.73046875" bestFit="1" customWidth="1"/>
    <col min="1508" max="1508" width="16.46484375" bestFit="1" customWidth="1"/>
    <col min="1509" max="1509" width="12.73046875" bestFit="1" customWidth="1"/>
    <col min="1510" max="1510" width="16.46484375" bestFit="1" customWidth="1"/>
    <col min="1511" max="1511" width="12.73046875" bestFit="1" customWidth="1"/>
    <col min="1512" max="1512" width="16.46484375" bestFit="1" customWidth="1"/>
    <col min="1513" max="1513" width="12.73046875" bestFit="1" customWidth="1"/>
    <col min="1514" max="1514" width="16.46484375" bestFit="1" customWidth="1"/>
    <col min="1515" max="1515" width="12.73046875" bestFit="1" customWidth="1"/>
    <col min="1516" max="1516" width="16.46484375" bestFit="1" customWidth="1"/>
    <col min="1517" max="1517" width="12.73046875" bestFit="1" customWidth="1"/>
    <col min="1518" max="1518" width="16.46484375" bestFit="1" customWidth="1"/>
    <col min="1519" max="1519" width="12.73046875" bestFit="1" customWidth="1"/>
    <col min="1520" max="1520" width="16.46484375" bestFit="1" customWidth="1"/>
    <col min="1521" max="1521" width="12.73046875" bestFit="1" customWidth="1"/>
    <col min="1522" max="1522" width="16.46484375" bestFit="1" customWidth="1"/>
    <col min="1523" max="1523" width="12.73046875" bestFit="1" customWidth="1"/>
    <col min="1524" max="1524" width="16.46484375" bestFit="1" customWidth="1"/>
    <col min="1525" max="1525" width="12.73046875" bestFit="1" customWidth="1"/>
    <col min="1526" max="1526" width="16.46484375" bestFit="1" customWidth="1"/>
    <col min="1527" max="1527" width="12.73046875" bestFit="1" customWidth="1"/>
    <col min="1528" max="1528" width="16.46484375" bestFit="1" customWidth="1"/>
    <col min="1529" max="1529" width="12.73046875" bestFit="1" customWidth="1"/>
    <col min="1530" max="1530" width="16.46484375" bestFit="1" customWidth="1"/>
    <col min="1531" max="1531" width="12.73046875" bestFit="1" customWidth="1"/>
    <col min="1532" max="1532" width="16.46484375" bestFit="1" customWidth="1"/>
    <col min="1533" max="1534" width="10.9296875" bestFit="1" customWidth="1"/>
    <col min="1535" max="1535" width="16.46484375" bestFit="1" customWidth="1"/>
    <col min="1536" max="1536" width="12.73046875" bestFit="1" customWidth="1"/>
    <col min="1537" max="1537" width="16.46484375" bestFit="1" customWidth="1"/>
    <col min="1538" max="1538" width="12.73046875" bestFit="1" customWidth="1"/>
    <col min="1539" max="1539" width="16.46484375" bestFit="1" customWidth="1"/>
    <col min="1540" max="1540" width="12.73046875" bestFit="1" customWidth="1"/>
    <col min="1541" max="1541" width="16.46484375" bestFit="1" customWidth="1"/>
    <col min="1542" max="1542" width="12.73046875" bestFit="1" customWidth="1"/>
    <col min="1543" max="1543" width="16.46484375" bestFit="1" customWidth="1"/>
    <col min="1544" max="1544" width="12.73046875" bestFit="1" customWidth="1"/>
    <col min="1545" max="1545" width="16.46484375" bestFit="1" customWidth="1"/>
    <col min="1546" max="1546" width="12.73046875" bestFit="1" customWidth="1"/>
    <col min="1547" max="1547" width="16.46484375" bestFit="1" customWidth="1"/>
    <col min="1548" max="1548" width="12.73046875" bestFit="1" customWidth="1"/>
    <col min="1549" max="1549" width="16.46484375" bestFit="1" customWidth="1"/>
    <col min="1550" max="1550" width="12.73046875" bestFit="1" customWidth="1"/>
    <col min="1551" max="1551" width="16.46484375" bestFit="1" customWidth="1"/>
    <col min="1552" max="1552" width="12.73046875" bestFit="1" customWidth="1"/>
    <col min="1553" max="1553" width="16.46484375" bestFit="1" customWidth="1"/>
    <col min="1554" max="1554" width="12.73046875" bestFit="1" customWidth="1"/>
    <col min="1555" max="1555" width="16.46484375" bestFit="1" customWidth="1"/>
    <col min="1556" max="1556" width="12.73046875" bestFit="1" customWidth="1"/>
    <col min="1557" max="1557" width="16.46484375" bestFit="1" customWidth="1"/>
    <col min="1558" max="1558" width="12.73046875" bestFit="1" customWidth="1"/>
    <col min="1559" max="1559" width="16.46484375" bestFit="1" customWidth="1"/>
    <col min="1560" max="1560" width="12.73046875" bestFit="1" customWidth="1"/>
    <col min="1561" max="1561" width="16.46484375" bestFit="1" customWidth="1"/>
    <col min="1562" max="1562" width="12.73046875" bestFit="1" customWidth="1"/>
    <col min="1563" max="1563" width="16.46484375" bestFit="1" customWidth="1"/>
    <col min="1564" max="1564" width="12.73046875" bestFit="1" customWidth="1"/>
    <col min="1565" max="1565" width="16.46484375" bestFit="1" customWidth="1"/>
    <col min="1566" max="1566" width="12.73046875" bestFit="1" customWidth="1"/>
    <col min="1567" max="1567" width="16.46484375" bestFit="1" customWidth="1"/>
    <col min="1568" max="1568" width="12.73046875" bestFit="1" customWidth="1"/>
    <col min="1569" max="1569" width="16.46484375" bestFit="1" customWidth="1"/>
    <col min="1570" max="1570" width="12.73046875" bestFit="1" customWidth="1"/>
    <col min="1571" max="1571" width="16.46484375" bestFit="1" customWidth="1"/>
    <col min="1572" max="1572" width="12.73046875" bestFit="1" customWidth="1"/>
    <col min="1573" max="1573" width="16.46484375" bestFit="1" customWidth="1"/>
    <col min="1574" max="1574" width="12.73046875" bestFit="1" customWidth="1"/>
    <col min="1575" max="1575" width="16.46484375" bestFit="1" customWidth="1"/>
    <col min="1576" max="1576" width="12.73046875" bestFit="1" customWidth="1"/>
    <col min="1577" max="1577" width="16.46484375" bestFit="1" customWidth="1"/>
    <col min="1578" max="1578" width="12.73046875" bestFit="1" customWidth="1"/>
    <col min="1579" max="1579" width="16.46484375" bestFit="1" customWidth="1"/>
    <col min="1580" max="1580" width="12.73046875" bestFit="1" customWidth="1"/>
    <col min="1581" max="1581" width="16.46484375" bestFit="1" customWidth="1"/>
    <col min="1582" max="1582" width="12.73046875" bestFit="1" customWidth="1"/>
    <col min="1583" max="1583" width="16.46484375" bestFit="1" customWidth="1"/>
    <col min="1584" max="1584" width="12.73046875" bestFit="1" customWidth="1"/>
    <col min="1585" max="1585" width="16.46484375" bestFit="1" customWidth="1"/>
    <col min="1586" max="1586" width="12.73046875" bestFit="1" customWidth="1"/>
    <col min="1587" max="1587" width="16.46484375" bestFit="1" customWidth="1"/>
    <col min="1588" max="1588" width="12.73046875" bestFit="1" customWidth="1"/>
    <col min="1589" max="1589" width="16.46484375" bestFit="1" customWidth="1"/>
    <col min="1590" max="1590" width="12.73046875" bestFit="1" customWidth="1"/>
    <col min="1591" max="1591" width="16.46484375" bestFit="1" customWidth="1"/>
    <col min="1592" max="1592" width="12.73046875" bestFit="1" customWidth="1"/>
    <col min="1593" max="1593" width="16.46484375" bestFit="1" customWidth="1"/>
    <col min="1594" max="1594" width="12.73046875" bestFit="1" customWidth="1"/>
    <col min="1595" max="1595" width="16.46484375" bestFit="1" customWidth="1"/>
    <col min="1596" max="1596" width="12.73046875" bestFit="1" customWidth="1"/>
    <col min="1597" max="1597" width="16.46484375" bestFit="1" customWidth="1"/>
    <col min="1598" max="1598" width="12.73046875" bestFit="1" customWidth="1"/>
    <col min="1599" max="1599" width="16.46484375" bestFit="1" customWidth="1"/>
    <col min="1600" max="1600" width="12.73046875" bestFit="1" customWidth="1"/>
    <col min="1601" max="1601" width="16.46484375" bestFit="1" customWidth="1"/>
    <col min="1602" max="1602" width="12.73046875" bestFit="1" customWidth="1"/>
    <col min="1603" max="1603" width="16.46484375" bestFit="1" customWidth="1"/>
    <col min="1604" max="1604" width="12.73046875" bestFit="1" customWidth="1"/>
    <col min="1605" max="1605" width="16.46484375" bestFit="1" customWidth="1"/>
    <col min="1606" max="1606" width="12.73046875" bestFit="1" customWidth="1"/>
    <col min="1607" max="1607" width="16.46484375" bestFit="1" customWidth="1"/>
    <col min="1608" max="1608" width="12.73046875" bestFit="1" customWidth="1"/>
    <col min="1609" max="1609" width="16.46484375" bestFit="1" customWidth="1"/>
    <col min="1610" max="1610" width="12.73046875" bestFit="1" customWidth="1"/>
    <col min="1611" max="1611" width="16.46484375" bestFit="1" customWidth="1"/>
    <col min="1612" max="1612" width="12.73046875" bestFit="1" customWidth="1"/>
    <col min="1613" max="1613" width="16.46484375" bestFit="1" customWidth="1"/>
    <col min="1614" max="1614" width="12.73046875" bestFit="1" customWidth="1"/>
    <col min="1615" max="1615" width="16.46484375" bestFit="1" customWidth="1"/>
    <col min="1616" max="1616" width="12.73046875" bestFit="1" customWidth="1"/>
    <col min="1617" max="1617" width="16.46484375" bestFit="1" customWidth="1"/>
    <col min="1618" max="1618" width="12.73046875" bestFit="1" customWidth="1"/>
    <col min="1619" max="1619" width="16.46484375" bestFit="1" customWidth="1"/>
    <col min="1620" max="1620" width="12.73046875" bestFit="1" customWidth="1"/>
    <col min="1621" max="1621" width="16.46484375" bestFit="1" customWidth="1"/>
    <col min="1622" max="1622" width="12.73046875" bestFit="1" customWidth="1"/>
    <col min="1623" max="1623" width="16.46484375" bestFit="1" customWidth="1"/>
    <col min="1624" max="1624" width="12.73046875" bestFit="1" customWidth="1"/>
    <col min="1625" max="1625" width="16.46484375" bestFit="1" customWidth="1"/>
    <col min="1626" max="1626" width="12.73046875" bestFit="1" customWidth="1"/>
    <col min="1627" max="1627" width="16.46484375" bestFit="1" customWidth="1"/>
    <col min="1628" max="1628" width="12.73046875" bestFit="1" customWidth="1"/>
    <col min="1629" max="1629" width="16.46484375" bestFit="1" customWidth="1"/>
    <col min="1630" max="1630" width="12.73046875" bestFit="1" customWidth="1"/>
    <col min="1631" max="1631" width="16.46484375" bestFit="1" customWidth="1"/>
    <col min="1632" max="1632" width="12.73046875" bestFit="1" customWidth="1"/>
    <col min="1633" max="1633" width="16.46484375" bestFit="1" customWidth="1"/>
    <col min="1634" max="1634" width="12.73046875" bestFit="1" customWidth="1"/>
    <col min="1635" max="1635" width="16.46484375" bestFit="1" customWidth="1"/>
    <col min="1636" max="1636" width="12.73046875" bestFit="1" customWidth="1"/>
    <col min="1637" max="1637" width="16.46484375" bestFit="1" customWidth="1"/>
    <col min="1638" max="1638" width="12.73046875" bestFit="1" customWidth="1"/>
    <col min="1639" max="1639" width="16.46484375" bestFit="1" customWidth="1"/>
    <col min="1640" max="1640" width="12.73046875" bestFit="1" customWidth="1"/>
    <col min="1641" max="1641" width="16.46484375" bestFit="1" customWidth="1"/>
    <col min="1642" max="1642" width="12.73046875" bestFit="1" customWidth="1"/>
    <col min="1643" max="1643" width="16.46484375" bestFit="1" customWidth="1"/>
    <col min="1644" max="1644" width="12.73046875" bestFit="1" customWidth="1"/>
    <col min="1645" max="1645" width="16.46484375" bestFit="1" customWidth="1"/>
    <col min="1646" max="1646" width="12.73046875" bestFit="1" customWidth="1"/>
    <col min="1647" max="1647" width="16.46484375" bestFit="1" customWidth="1"/>
    <col min="1648" max="1648" width="12.73046875" bestFit="1" customWidth="1"/>
    <col min="1649" max="1649" width="16.46484375" bestFit="1" customWidth="1"/>
    <col min="1650" max="1650" width="12.73046875" bestFit="1" customWidth="1"/>
    <col min="1651" max="1651" width="16.46484375" bestFit="1" customWidth="1"/>
    <col min="1652" max="1652" width="12.73046875" bestFit="1" customWidth="1"/>
    <col min="1653" max="1653" width="16.46484375" bestFit="1" customWidth="1"/>
    <col min="1654" max="1654" width="12.73046875" bestFit="1" customWidth="1"/>
    <col min="1655" max="1655" width="16.46484375" bestFit="1" customWidth="1"/>
    <col min="1656" max="1656" width="12.73046875" bestFit="1" customWidth="1"/>
    <col min="1657" max="1657" width="16.46484375" bestFit="1" customWidth="1"/>
    <col min="1658" max="1658" width="12.73046875" bestFit="1" customWidth="1"/>
    <col min="1659" max="1659" width="16.46484375" bestFit="1" customWidth="1"/>
    <col min="1660" max="1660" width="12.73046875" bestFit="1" customWidth="1"/>
    <col min="1661" max="1661" width="16.46484375" bestFit="1" customWidth="1"/>
    <col min="1662" max="1662" width="12.73046875" bestFit="1" customWidth="1"/>
    <col min="1663" max="1663" width="16.46484375" bestFit="1" customWidth="1"/>
    <col min="1664" max="1664" width="12.73046875" bestFit="1" customWidth="1"/>
    <col min="1665" max="1665" width="16.46484375" bestFit="1" customWidth="1"/>
    <col min="1666" max="1666" width="12.73046875" bestFit="1" customWidth="1"/>
    <col min="1667" max="1667" width="16.46484375" bestFit="1" customWidth="1"/>
    <col min="1668" max="1668" width="12.73046875" bestFit="1" customWidth="1"/>
    <col min="1669" max="1669" width="16.46484375" bestFit="1" customWidth="1"/>
    <col min="1670" max="1670" width="12.73046875" bestFit="1" customWidth="1"/>
    <col min="1671" max="1671" width="16.46484375" bestFit="1" customWidth="1"/>
    <col min="1672" max="1672" width="12.73046875" bestFit="1" customWidth="1"/>
    <col min="1673" max="1673" width="16.46484375" bestFit="1" customWidth="1"/>
    <col min="1674" max="1674" width="12.73046875" bestFit="1" customWidth="1"/>
    <col min="1675" max="1675" width="16.46484375" bestFit="1" customWidth="1"/>
    <col min="1676" max="1676" width="12.73046875" bestFit="1" customWidth="1"/>
    <col min="1677" max="1677" width="16.46484375" bestFit="1" customWidth="1"/>
    <col min="1678" max="1678" width="12.73046875" bestFit="1" customWidth="1"/>
    <col min="1679" max="1679" width="16.46484375" bestFit="1" customWidth="1"/>
    <col min="1680" max="1680" width="12.73046875" bestFit="1" customWidth="1"/>
    <col min="1681" max="1681" width="16.46484375" bestFit="1" customWidth="1"/>
    <col min="1682" max="1682" width="12.73046875" bestFit="1" customWidth="1"/>
    <col min="1683" max="1683" width="16.46484375" bestFit="1" customWidth="1"/>
    <col min="1684" max="1684" width="12.73046875" bestFit="1" customWidth="1"/>
    <col min="1685" max="1685" width="16.46484375" bestFit="1" customWidth="1"/>
    <col min="1686" max="1686" width="12.73046875" bestFit="1" customWidth="1"/>
    <col min="1687" max="1687" width="16.46484375" bestFit="1" customWidth="1"/>
    <col min="1688" max="1688" width="12.73046875" bestFit="1" customWidth="1"/>
    <col min="1689" max="1689" width="16.46484375" bestFit="1" customWidth="1"/>
    <col min="1690" max="1690" width="12.73046875" bestFit="1" customWidth="1"/>
    <col min="1691" max="1691" width="16.46484375" bestFit="1" customWidth="1"/>
    <col min="1692" max="1692" width="12.73046875" bestFit="1" customWidth="1"/>
    <col min="1693" max="1693" width="16.46484375" bestFit="1" customWidth="1"/>
    <col min="1694" max="1694" width="12.73046875" bestFit="1" customWidth="1"/>
    <col min="1695" max="1695" width="16.46484375" bestFit="1" customWidth="1"/>
    <col min="1696" max="1696" width="12.73046875" bestFit="1" customWidth="1"/>
    <col min="1697" max="1697" width="16.46484375" bestFit="1" customWidth="1"/>
    <col min="1698" max="1698" width="12.73046875" bestFit="1" customWidth="1"/>
    <col min="1699" max="1699" width="16.46484375" bestFit="1" customWidth="1"/>
    <col min="1700" max="1700" width="12.73046875" bestFit="1" customWidth="1"/>
    <col min="1701" max="1701" width="16.46484375" bestFit="1" customWidth="1"/>
    <col min="1702" max="1702" width="12.73046875" bestFit="1" customWidth="1"/>
    <col min="1703" max="1703" width="16.46484375" bestFit="1" customWidth="1"/>
    <col min="1704" max="1704" width="12.73046875" bestFit="1" customWidth="1"/>
    <col min="1705" max="1705" width="16.46484375" bestFit="1" customWidth="1"/>
    <col min="1706" max="1706" width="12.73046875" bestFit="1" customWidth="1"/>
    <col min="1707" max="1707" width="16.46484375" bestFit="1" customWidth="1"/>
    <col min="1708" max="1708" width="12.73046875" bestFit="1" customWidth="1"/>
    <col min="1709" max="1709" width="16.46484375" bestFit="1" customWidth="1"/>
    <col min="1710" max="1710" width="12.73046875" bestFit="1" customWidth="1"/>
    <col min="1711" max="1711" width="16.46484375" bestFit="1" customWidth="1"/>
    <col min="1712" max="1712" width="12.73046875" bestFit="1" customWidth="1"/>
    <col min="1713" max="1713" width="16.46484375" bestFit="1" customWidth="1"/>
    <col min="1714" max="1714" width="12.73046875" bestFit="1" customWidth="1"/>
    <col min="1715" max="1715" width="16.46484375" bestFit="1" customWidth="1"/>
    <col min="1716" max="1716" width="12.73046875" bestFit="1" customWidth="1"/>
    <col min="1717" max="1717" width="16.46484375" bestFit="1" customWidth="1"/>
    <col min="1718" max="1718" width="12.73046875" bestFit="1" customWidth="1"/>
    <col min="1719" max="1719" width="16.46484375" bestFit="1" customWidth="1"/>
    <col min="1720" max="1720" width="12.73046875" bestFit="1" customWidth="1"/>
    <col min="1721" max="1721" width="16.46484375" bestFit="1" customWidth="1"/>
    <col min="1722" max="1722" width="12.73046875" bestFit="1" customWidth="1"/>
    <col min="1723" max="1723" width="16.46484375" bestFit="1" customWidth="1"/>
    <col min="1724" max="1724" width="12.73046875" bestFit="1" customWidth="1"/>
    <col min="1725" max="1725" width="16.46484375" bestFit="1" customWidth="1"/>
    <col min="1726" max="1726" width="12.73046875" bestFit="1" customWidth="1"/>
    <col min="1727" max="1727" width="16.46484375" bestFit="1" customWidth="1"/>
    <col min="1728" max="1728" width="12.73046875" bestFit="1" customWidth="1"/>
    <col min="1729" max="1729" width="16.46484375" bestFit="1" customWidth="1"/>
    <col min="1730" max="1730" width="12.73046875" bestFit="1" customWidth="1"/>
    <col min="1731" max="1731" width="16.46484375" bestFit="1" customWidth="1"/>
    <col min="1732" max="1732" width="12.73046875" bestFit="1" customWidth="1"/>
    <col min="1733" max="1733" width="16.46484375" bestFit="1" customWidth="1"/>
    <col min="1734" max="1734" width="12.73046875" bestFit="1" customWidth="1"/>
    <col min="1735" max="1735" width="16.46484375" bestFit="1" customWidth="1"/>
    <col min="1736" max="1736" width="12.73046875" bestFit="1" customWidth="1"/>
    <col min="1737" max="1737" width="16.46484375" bestFit="1" customWidth="1"/>
    <col min="1738" max="1738" width="12.73046875" bestFit="1" customWidth="1"/>
    <col min="1739" max="1739" width="16.46484375" bestFit="1" customWidth="1"/>
    <col min="1740" max="1740" width="12.73046875" bestFit="1" customWidth="1"/>
    <col min="1741" max="1741" width="16.46484375" bestFit="1" customWidth="1"/>
    <col min="1742" max="1742" width="12.73046875" bestFit="1" customWidth="1"/>
    <col min="1743" max="1743" width="16.46484375" bestFit="1" customWidth="1"/>
    <col min="1744" max="1744" width="12.73046875" bestFit="1" customWidth="1"/>
    <col min="1745" max="1745" width="16.46484375" bestFit="1" customWidth="1"/>
    <col min="1746" max="1746" width="12.73046875" bestFit="1" customWidth="1"/>
    <col min="1747" max="1747" width="16.46484375" bestFit="1" customWidth="1"/>
    <col min="1748" max="1748" width="12.73046875" bestFit="1" customWidth="1"/>
    <col min="1749" max="1749" width="16.46484375" bestFit="1" customWidth="1"/>
    <col min="1750" max="1750" width="12.73046875" bestFit="1" customWidth="1"/>
    <col min="1751" max="1751" width="16.46484375" bestFit="1" customWidth="1"/>
    <col min="1752" max="1752" width="12.73046875" bestFit="1" customWidth="1"/>
    <col min="1753" max="1753" width="16.46484375" bestFit="1" customWidth="1"/>
    <col min="1754" max="1754" width="12.73046875" bestFit="1" customWidth="1"/>
    <col min="1755" max="1755" width="16.46484375" bestFit="1" customWidth="1"/>
    <col min="1756" max="1756" width="12.73046875" bestFit="1" customWidth="1"/>
    <col min="1757" max="1757" width="16.46484375" bestFit="1" customWidth="1"/>
    <col min="1758" max="1758" width="12.73046875" bestFit="1" customWidth="1"/>
    <col min="1759" max="1759" width="16.46484375" bestFit="1" customWidth="1"/>
    <col min="1760" max="1760" width="12.73046875" bestFit="1" customWidth="1"/>
    <col min="1761" max="1761" width="16.46484375" bestFit="1" customWidth="1"/>
    <col min="1762" max="1762" width="12.73046875" bestFit="1" customWidth="1"/>
    <col min="1763" max="1763" width="16.46484375" bestFit="1" customWidth="1"/>
    <col min="1764" max="1764" width="12.73046875" bestFit="1" customWidth="1"/>
    <col min="1765" max="1765" width="16.46484375" bestFit="1" customWidth="1"/>
    <col min="1766" max="1766" width="12.73046875" bestFit="1" customWidth="1"/>
    <col min="1767" max="1767" width="16.46484375" bestFit="1" customWidth="1"/>
    <col min="1768" max="1768" width="12.73046875" bestFit="1" customWidth="1"/>
    <col min="1769" max="1769" width="16.46484375" bestFit="1" customWidth="1"/>
    <col min="1770" max="1770" width="12.73046875" bestFit="1" customWidth="1"/>
    <col min="1771" max="1771" width="16.46484375" bestFit="1" customWidth="1"/>
    <col min="1772" max="1772" width="12.73046875" bestFit="1" customWidth="1"/>
    <col min="1773" max="1773" width="16.46484375" bestFit="1" customWidth="1"/>
    <col min="1774" max="1774" width="12.73046875" bestFit="1" customWidth="1"/>
    <col min="1775" max="1775" width="16.46484375" bestFit="1" customWidth="1"/>
    <col min="1776" max="1776" width="12.73046875" bestFit="1" customWidth="1"/>
    <col min="1777" max="1777" width="16.46484375" bestFit="1" customWidth="1"/>
    <col min="1778" max="1778" width="12.73046875" bestFit="1" customWidth="1"/>
    <col min="1779" max="1779" width="16.46484375" bestFit="1" customWidth="1"/>
    <col min="1780" max="1780" width="12.73046875" bestFit="1" customWidth="1"/>
    <col min="1781" max="1781" width="16.46484375" bestFit="1" customWidth="1"/>
    <col min="1782" max="1782" width="12.73046875" bestFit="1" customWidth="1"/>
    <col min="1783" max="1783" width="16.46484375" bestFit="1" customWidth="1"/>
    <col min="1784" max="1784" width="12.73046875" bestFit="1" customWidth="1"/>
    <col min="1785" max="1785" width="16.46484375" bestFit="1" customWidth="1"/>
    <col min="1786" max="1786" width="12.73046875" bestFit="1" customWidth="1"/>
    <col min="1787" max="1787" width="16.46484375" bestFit="1" customWidth="1"/>
    <col min="1788" max="1788" width="12.73046875" bestFit="1" customWidth="1"/>
    <col min="1789" max="1789" width="16.46484375" bestFit="1" customWidth="1"/>
    <col min="1790" max="1790" width="12.73046875" bestFit="1" customWidth="1"/>
    <col min="1791" max="1791" width="16.46484375" bestFit="1" customWidth="1"/>
    <col min="1792" max="1792" width="12.73046875" bestFit="1" customWidth="1"/>
    <col min="1793" max="1793" width="16.46484375" bestFit="1" customWidth="1"/>
    <col min="1794" max="1794" width="12.73046875" bestFit="1" customWidth="1"/>
    <col min="1795" max="1795" width="16.46484375" bestFit="1" customWidth="1"/>
    <col min="1796" max="1796" width="12.73046875" bestFit="1" customWidth="1"/>
    <col min="1797" max="1797" width="16.46484375" bestFit="1" customWidth="1"/>
    <col min="1798" max="1798" width="12.73046875" bestFit="1" customWidth="1"/>
    <col min="1799" max="1799" width="16.46484375" bestFit="1" customWidth="1"/>
    <col min="1800" max="1800" width="12.73046875" bestFit="1" customWidth="1"/>
    <col min="1801" max="1801" width="16.46484375" bestFit="1" customWidth="1"/>
    <col min="1802" max="1802" width="12.73046875" bestFit="1" customWidth="1"/>
    <col min="1803" max="1803" width="16.46484375" bestFit="1" customWidth="1"/>
    <col min="1804" max="1804" width="12.73046875" bestFit="1" customWidth="1"/>
    <col min="1805" max="1805" width="16.46484375" bestFit="1" customWidth="1"/>
    <col min="1806" max="1806" width="12.73046875" bestFit="1" customWidth="1"/>
    <col min="1807" max="1807" width="16.46484375" bestFit="1" customWidth="1"/>
    <col min="1808" max="1808" width="12.73046875" bestFit="1" customWidth="1"/>
    <col min="1809" max="1809" width="16.46484375" bestFit="1" customWidth="1"/>
    <col min="1810" max="1810" width="12.73046875" bestFit="1" customWidth="1"/>
    <col min="1811" max="1811" width="16.46484375" bestFit="1" customWidth="1"/>
    <col min="1812" max="1812" width="12.73046875" bestFit="1" customWidth="1"/>
    <col min="1813" max="1813" width="16.46484375" bestFit="1" customWidth="1"/>
    <col min="1814" max="1814" width="12.73046875" bestFit="1" customWidth="1"/>
    <col min="1815" max="1815" width="16.46484375" bestFit="1" customWidth="1"/>
    <col min="1816" max="1816" width="12.73046875" bestFit="1" customWidth="1"/>
    <col min="1817" max="1817" width="16.46484375" bestFit="1" customWidth="1"/>
    <col min="1818" max="1818" width="12.73046875" bestFit="1" customWidth="1"/>
    <col min="1819" max="1819" width="16.46484375" bestFit="1" customWidth="1"/>
    <col min="1820" max="1820" width="12.73046875" bestFit="1" customWidth="1"/>
    <col min="1821" max="1821" width="16.46484375" bestFit="1" customWidth="1"/>
    <col min="1822" max="1822" width="12.73046875" bestFit="1" customWidth="1"/>
    <col min="1823" max="1823" width="16.46484375" bestFit="1" customWidth="1"/>
    <col min="1824" max="1824" width="12.73046875" bestFit="1" customWidth="1"/>
    <col min="1825" max="1825" width="16.46484375" bestFit="1" customWidth="1"/>
    <col min="1826" max="1826" width="12.73046875" bestFit="1" customWidth="1"/>
    <col min="1827" max="1827" width="16.46484375" bestFit="1" customWidth="1"/>
    <col min="1828" max="1828" width="12.73046875" bestFit="1" customWidth="1"/>
    <col min="1829" max="1829" width="16.46484375" bestFit="1" customWidth="1"/>
    <col min="1830" max="1830" width="12.73046875" bestFit="1" customWidth="1"/>
    <col min="1831" max="1831" width="16.46484375" bestFit="1" customWidth="1"/>
    <col min="1832" max="1832" width="12.73046875" bestFit="1" customWidth="1"/>
    <col min="1833" max="1833" width="16.46484375" bestFit="1" customWidth="1"/>
    <col min="1834" max="1834" width="12.73046875" bestFit="1" customWidth="1"/>
    <col min="1835" max="1835" width="16.46484375" bestFit="1" customWidth="1"/>
    <col min="1836" max="1836" width="12.73046875" bestFit="1" customWidth="1"/>
    <col min="1837" max="1837" width="16.46484375" bestFit="1" customWidth="1"/>
    <col min="1838" max="1838" width="12.73046875" bestFit="1" customWidth="1"/>
    <col min="1839" max="1839" width="16.46484375" bestFit="1" customWidth="1"/>
    <col min="1840" max="1840" width="12.73046875" bestFit="1" customWidth="1"/>
    <col min="1841" max="1841" width="16.46484375" bestFit="1" customWidth="1"/>
    <col min="1842" max="1842" width="12.73046875" bestFit="1" customWidth="1"/>
    <col min="1843" max="1843" width="16.46484375" bestFit="1" customWidth="1"/>
    <col min="1844" max="1844" width="12.73046875" bestFit="1" customWidth="1"/>
    <col min="1845" max="1845" width="16.46484375" bestFit="1" customWidth="1"/>
    <col min="1846" max="1846" width="12.73046875" bestFit="1" customWidth="1"/>
    <col min="1847" max="1847" width="16.46484375" bestFit="1" customWidth="1"/>
    <col min="1848" max="1848" width="12.73046875" bestFit="1" customWidth="1"/>
    <col min="1849" max="1849" width="16.46484375" bestFit="1" customWidth="1"/>
    <col min="1850" max="1850" width="12.73046875" bestFit="1" customWidth="1"/>
    <col min="1851" max="1851" width="16.46484375" bestFit="1" customWidth="1"/>
    <col min="1852" max="1852" width="12.73046875" bestFit="1" customWidth="1"/>
    <col min="1853" max="1853" width="16.46484375" bestFit="1" customWidth="1"/>
    <col min="1854" max="1854" width="12.73046875" bestFit="1" customWidth="1"/>
    <col min="1855" max="1855" width="16.46484375" bestFit="1" customWidth="1"/>
    <col min="1856" max="1856" width="12.73046875" bestFit="1" customWidth="1"/>
    <col min="1857" max="1857" width="16.46484375" bestFit="1" customWidth="1"/>
    <col min="1858" max="1858" width="12.73046875" bestFit="1" customWidth="1"/>
    <col min="1859" max="1859" width="16.46484375" bestFit="1" customWidth="1"/>
    <col min="1860" max="1860" width="12.73046875" bestFit="1" customWidth="1"/>
    <col min="1861" max="1861" width="16.46484375" bestFit="1" customWidth="1"/>
    <col min="1862" max="1862" width="12.73046875" bestFit="1" customWidth="1"/>
    <col min="1863" max="1863" width="16.46484375" bestFit="1" customWidth="1"/>
    <col min="1864" max="1864" width="12.73046875" bestFit="1" customWidth="1"/>
    <col min="1865" max="1865" width="16.46484375" bestFit="1" customWidth="1"/>
    <col min="1866" max="1866" width="12.73046875" bestFit="1" customWidth="1"/>
    <col min="1867" max="1867" width="16.46484375" bestFit="1" customWidth="1"/>
    <col min="1868" max="1868" width="12.73046875" bestFit="1" customWidth="1"/>
    <col min="1869" max="1869" width="16.46484375" bestFit="1" customWidth="1"/>
    <col min="1870" max="1870" width="12.73046875" bestFit="1" customWidth="1"/>
    <col min="1871" max="1871" width="16.46484375" bestFit="1" customWidth="1"/>
    <col min="1872" max="1872" width="12.73046875" bestFit="1" customWidth="1"/>
    <col min="1873" max="1873" width="16.46484375" bestFit="1" customWidth="1"/>
    <col min="1874" max="1874" width="12.73046875" bestFit="1" customWidth="1"/>
    <col min="1875" max="1875" width="16.46484375" bestFit="1" customWidth="1"/>
    <col min="1876" max="1876" width="12.73046875" bestFit="1" customWidth="1"/>
    <col min="1877" max="1877" width="16.46484375" bestFit="1" customWidth="1"/>
    <col min="1878" max="1878" width="12.73046875" bestFit="1" customWidth="1"/>
    <col min="1879" max="1879" width="16.46484375" bestFit="1" customWidth="1"/>
    <col min="1880" max="1880" width="12.73046875" bestFit="1" customWidth="1"/>
    <col min="1881" max="1881" width="16.46484375" bestFit="1" customWidth="1"/>
    <col min="1882" max="1882" width="12.73046875" bestFit="1" customWidth="1"/>
    <col min="1883" max="1883" width="16.46484375" bestFit="1" customWidth="1"/>
    <col min="1884" max="1884" width="12.73046875" bestFit="1" customWidth="1"/>
    <col min="1885" max="1885" width="16.46484375" bestFit="1" customWidth="1"/>
    <col min="1886" max="1886" width="12.73046875" bestFit="1" customWidth="1"/>
    <col min="1887" max="1887" width="16.46484375" bestFit="1" customWidth="1"/>
    <col min="1888" max="1888" width="12.73046875" bestFit="1" customWidth="1"/>
    <col min="1889" max="1889" width="16.46484375" bestFit="1" customWidth="1"/>
    <col min="1890" max="1890" width="12.73046875" bestFit="1" customWidth="1"/>
    <col min="1891" max="1891" width="16.46484375" bestFit="1" customWidth="1"/>
    <col min="1892" max="1892" width="12.73046875" bestFit="1" customWidth="1"/>
    <col min="1893" max="1893" width="16.46484375" bestFit="1" customWidth="1"/>
    <col min="1894" max="1894" width="12.73046875" bestFit="1" customWidth="1"/>
    <col min="1895" max="1895" width="16.46484375" bestFit="1" customWidth="1"/>
    <col min="1896" max="1896" width="12.73046875" bestFit="1" customWidth="1"/>
    <col min="1897" max="1897" width="16.46484375" bestFit="1" customWidth="1"/>
    <col min="1898" max="1898" width="12.73046875" bestFit="1" customWidth="1"/>
    <col min="1899" max="1899" width="16.46484375" bestFit="1" customWidth="1"/>
    <col min="1900" max="1900" width="12.73046875" bestFit="1" customWidth="1"/>
    <col min="1901" max="1901" width="16.46484375" bestFit="1" customWidth="1"/>
    <col min="1902" max="1902" width="12.73046875" bestFit="1" customWidth="1"/>
    <col min="1903" max="1903" width="16.46484375" bestFit="1" customWidth="1"/>
    <col min="1904" max="1904" width="12.73046875" bestFit="1" customWidth="1"/>
    <col min="1905" max="1905" width="16.46484375" bestFit="1" customWidth="1"/>
    <col min="1906" max="1906" width="12.73046875" bestFit="1" customWidth="1"/>
    <col min="1907" max="1907" width="16.46484375" bestFit="1" customWidth="1"/>
    <col min="1908" max="1908" width="12.73046875" bestFit="1" customWidth="1"/>
    <col min="1909" max="1909" width="16.46484375" bestFit="1" customWidth="1"/>
    <col min="1910" max="1910" width="12.73046875" bestFit="1" customWidth="1"/>
    <col min="1911" max="1911" width="16.46484375" bestFit="1" customWidth="1"/>
    <col min="1912" max="1912" width="12.73046875" bestFit="1" customWidth="1"/>
    <col min="1913" max="1913" width="16.46484375" bestFit="1" customWidth="1"/>
    <col min="1914" max="1914" width="12.73046875" bestFit="1" customWidth="1"/>
    <col min="1915" max="1915" width="16.46484375" bestFit="1" customWidth="1"/>
    <col min="1916" max="1916" width="12.73046875" bestFit="1" customWidth="1"/>
    <col min="1917" max="1917" width="16.46484375" bestFit="1" customWidth="1"/>
    <col min="1918" max="1918" width="12.73046875" bestFit="1" customWidth="1"/>
    <col min="1919" max="1919" width="16.46484375" bestFit="1" customWidth="1"/>
    <col min="1920" max="1920" width="12.73046875" bestFit="1" customWidth="1"/>
    <col min="1921" max="1921" width="16.46484375" bestFit="1" customWidth="1"/>
    <col min="1922" max="1922" width="12.73046875" bestFit="1" customWidth="1"/>
    <col min="1923" max="1923" width="16.46484375" bestFit="1" customWidth="1"/>
    <col min="1924" max="1924" width="12.73046875" bestFit="1" customWidth="1"/>
    <col min="1925" max="1925" width="16.46484375" bestFit="1" customWidth="1"/>
    <col min="1926" max="1926" width="12.73046875" bestFit="1" customWidth="1"/>
    <col min="1927" max="1927" width="16.46484375" bestFit="1" customWidth="1"/>
    <col min="1928" max="1928" width="12.73046875" bestFit="1" customWidth="1"/>
    <col min="1929" max="1929" width="16.46484375" bestFit="1" customWidth="1"/>
    <col min="1930" max="1930" width="12.73046875" bestFit="1" customWidth="1"/>
    <col min="1931" max="1931" width="16.46484375" bestFit="1" customWidth="1"/>
    <col min="1932" max="1932" width="12.73046875" bestFit="1" customWidth="1"/>
    <col min="1933" max="1933" width="16.46484375" bestFit="1" customWidth="1"/>
    <col min="1934" max="1934" width="12.73046875" bestFit="1" customWidth="1"/>
    <col min="1935" max="1935" width="16.46484375" bestFit="1" customWidth="1"/>
    <col min="1936" max="1936" width="12.73046875" bestFit="1" customWidth="1"/>
    <col min="1937" max="1937" width="16.46484375" bestFit="1" customWidth="1"/>
    <col min="1938" max="1938" width="12.73046875" bestFit="1" customWidth="1"/>
    <col min="1939" max="1939" width="16.46484375" bestFit="1" customWidth="1"/>
    <col min="1940" max="1940" width="12.73046875" bestFit="1" customWidth="1"/>
    <col min="1941" max="1941" width="16.46484375" bestFit="1" customWidth="1"/>
    <col min="1942" max="1942" width="12.73046875" bestFit="1" customWidth="1"/>
    <col min="1943" max="1943" width="16.46484375" bestFit="1" customWidth="1"/>
    <col min="1944" max="1944" width="12.73046875" bestFit="1" customWidth="1"/>
    <col min="1945" max="1945" width="16.46484375" bestFit="1" customWidth="1"/>
    <col min="1946" max="1946" width="12.73046875" bestFit="1" customWidth="1"/>
    <col min="1947" max="1947" width="16.46484375" bestFit="1" customWidth="1"/>
    <col min="1948" max="1948" width="12.73046875" bestFit="1" customWidth="1"/>
    <col min="1949" max="1949" width="16.46484375" bestFit="1" customWidth="1"/>
    <col min="1950" max="1950" width="12.73046875" bestFit="1" customWidth="1"/>
    <col min="1951" max="1951" width="16.46484375" bestFit="1" customWidth="1"/>
    <col min="1952" max="1952" width="12.73046875" bestFit="1" customWidth="1"/>
    <col min="1953" max="1953" width="16.46484375" bestFit="1" customWidth="1"/>
    <col min="1954" max="1954" width="12.73046875" bestFit="1" customWidth="1"/>
    <col min="1955" max="1955" width="16.46484375" bestFit="1" customWidth="1"/>
    <col min="1956" max="1956" width="12.73046875" bestFit="1" customWidth="1"/>
    <col min="1957" max="1957" width="16.46484375" bestFit="1" customWidth="1"/>
    <col min="1958" max="1958" width="12.73046875" bestFit="1" customWidth="1"/>
    <col min="1959" max="1959" width="16.46484375" bestFit="1" customWidth="1"/>
    <col min="1960" max="1960" width="12.73046875" bestFit="1" customWidth="1"/>
    <col min="1961" max="1961" width="16.46484375" bestFit="1" customWidth="1"/>
    <col min="1962" max="1962" width="12.73046875" bestFit="1" customWidth="1"/>
    <col min="1963" max="1963" width="16.46484375" bestFit="1" customWidth="1"/>
    <col min="1964" max="1964" width="12.73046875" bestFit="1" customWidth="1"/>
    <col min="1965" max="1965" width="16.46484375" bestFit="1" customWidth="1"/>
    <col min="1966" max="1966" width="12.73046875" bestFit="1" customWidth="1"/>
    <col min="1967" max="1967" width="16.46484375" bestFit="1" customWidth="1"/>
    <col min="1968" max="1968" width="12.73046875" bestFit="1" customWidth="1"/>
    <col min="1969" max="1969" width="16.46484375" bestFit="1" customWidth="1"/>
    <col min="1970" max="1970" width="12.73046875" bestFit="1" customWidth="1"/>
    <col min="1971" max="1971" width="16.46484375" bestFit="1" customWidth="1"/>
    <col min="1972" max="1972" width="12.73046875" bestFit="1" customWidth="1"/>
    <col min="1973" max="1973" width="16.46484375" bestFit="1" customWidth="1"/>
    <col min="1974" max="1974" width="12.73046875" bestFit="1" customWidth="1"/>
    <col min="1975" max="1975" width="16.46484375" bestFit="1" customWidth="1"/>
    <col min="1976" max="1976" width="12.73046875" bestFit="1" customWidth="1"/>
    <col min="1977" max="1977" width="16.46484375" bestFit="1" customWidth="1"/>
    <col min="1978" max="1978" width="12.73046875" bestFit="1" customWidth="1"/>
    <col min="1979" max="1979" width="16.46484375" bestFit="1" customWidth="1"/>
    <col min="1980" max="1980" width="12.73046875" bestFit="1" customWidth="1"/>
    <col min="1981" max="1981" width="16.46484375" bestFit="1" customWidth="1"/>
    <col min="1982" max="1982" width="12.73046875" bestFit="1" customWidth="1"/>
    <col min="1983" max="1983" width="16.46484375" bestFit="1" customWidth="1"/>
    <col min="1984" max="1984" width="12.73046875" bestFit="1" customWidth="1"/>
    <col min="1985" max="1985" width="16.46484375" bestFit="1" customWidth="1"/>
    <col min="1986" max="1986" width="12.73046875" bestFit="1" customWidth="1"/>
    <col min="1987" max="1987" width="16.46484375" bestFit="1" customWidth="1"/>
    <col min="1988" max="1988" width="12.73046875" bestFit="1" customWidth="1"/>
    <col min="1989" max="1989" width="16.46484375" bestFit="1" customWidth="1"/>
    <col min="1990" max="1990" width="12.73046875" bestFit="1" customWidth="1"/>
    <col min="1991" max="1991" width="16.46484375" bestFit="1" customWidth="1"/>
    <col min="1992" max="1992" width="12.73046875" bestFit="1" customWidth="1"/>
    <col min="1993" max="1993" width="16.46484375" bestFit="1" customWidth="1"/>
    <col min="1994" max="1994" width="12.73046875" bestFit="1" customWidth="1"/>
    <col min="1995" max="1995" width="16.46484375" bestFit="1" customWidth="1"/>
    <col min="1996" max="1996" width="12.73046875" bestFit="1" customWidth="1"/>
    <col min="1997" max="1997" width="16.46484375" bestFit="1" customWidth="1"/>
    <col min="1998" max="1998" width="12.73046875" bestFit="1" customWidth="1"/>
    <col min="1999" max="1999" width="16.46484375" bestFit="1" customWidth="1"/>
    <col min="2000" max="2000" width="12.73046875" bestFit="1" customWidth="1"/>
    <col min="2001" max="2001" width="16.46484375" bestFit="1" customWidth="1"/>
    <col min="2002" max="2002" width="12.73046875" bestFit="1" customWidth="1"/>
    <col min="2003" max="2003" width="16.46484375" bestFit="1" customWidth="1"/>
    <col min="2004" max="2004" width="12.73046875" bestFit="1" customWidth="1"/>
    <col min="2005" max="2005" width="16.46484375" bestFit="1" customWidth="1"/>
    <col min="2006" max="2006" width="12.73046875" bestFit="1" customWidth="1"/>
    <col min="2007" max="2007" width="16.46484375" bestFit="1" customWidth="1"/>
    <col min="2008" max="2008" width="12.73046875" bestFit="1" customWidth="1"/>
    <col min="2009" max="2009" width="16.46484375" bestFit="1" customWidth="1"/>
    <col min="2010" max="2010" width="12.73046875" bestFit="1" customWidth="1"/>
    <col min="2011" max="2011" width="16.46484375" bestFit="1" customWidth="1"/>
    <col min="2012" max="2012" width="12.73046875" bestFit="1" customWidth="1"/>
    <col min="2013" max="2013" width="16.46484375" bestFit="1" customWidth="1"/>
    <col min="2014" max="2014" width="12.73046875" bestFit="1" customWidth="1"/>
    <col min="2015" max="2015" width="16.46484375" bestFit="1" customWidth="1"/>
    <col min="2016" max="2016" width="12.73046875" bestFit="1" customWidth="1"/>
    <col min="2017" max="2017" width="16.46484375" bestFit="1" customWidth="1"/>
    <col min="2018" max="2018" width="12.73046875" bestFit="1" customWidth="1"/>
    <col min="2019" max="2019" width="16.46484375" bestFit="1" customWidth="1"/>
    <col min="2020" max="2020" width="12.73046875" bestFit="1" customWidth="1"/>
    <col min="2021" max="2021" width="16.46484375" bestFit="1" customWidth="1"/>
    <col min="2022" max="2022" width="12.73046875" bestFit="1" customWidth="1"/>
    <col min="2023" max="2023" width="16.46484375" bestFit="1" customWidth="1"/>
    <col min="2024" max="2024" width="12.73046875" bestFit="1" customWidth="1"/>
    <col min="2025" max="2025" width="16.46484375" bestFit="1" customWidth="1"/>
    <col min="2026" max="2026" width="12.73046875" bestFit="1" customWidth="1"/>
    <col min="2027" max="2027" width="16.46484375" bestFit="1" customWidth="1"/>
    <col min="2028" max="2028" width="12.73046875" bestFit="1" customWidth="1"/>
    <col min="2029" max="2029" width="16.46484375" bestFit="1" customWidth="1"/>
    <col min="2030" max="2030" width="12.73046875" bestFit="1" customWidth="1"/>
    <col min="2031" max="2031" width="16.46484375" bestFit="1" customWidth="1"/>
    <col min="2032" max="2032" width="12.73046875" bestFit="1" customWidth="1"/>
    <col min="2033" max="2033" width="16.46484375" bestFit="1" customWidth="1"/>
    <col min="2034" max="2034" width="12.73046875" bestFit="1" customWidth="1"/>
    <col min="2035" max="2035" width="16.46484375" bestFit="1" customWidth="1"/>
    <col min="2036" max="2036" width="12.73046875" bestFit="1" customWidth="1"/>
    <col min="2037" max="2037" width="16.46484375" bestFit="1" customWidth="1"/>
    <col min="2038" max="2038" width="12.73046875" bestFit="1" customWidth="1"/>
    <col min="2039" max="2039" width="16.46484375" bestFit="1" customWidth="1"/>
    <col min="2040" max="2040" width="12.73046875" bestFit="1" customWidth="1"/>
    <col min="2041" max="2041" width="16.46484375" bestFit="1" customWidth="1"/>
    <col min="2042" max="2042" width="12.73046875" bestFit="1" customWidth="1"/>
    <col min="2043" max="2043" width="16.46484375" bestFit="1" customWidth="1"/>
    <col min="2044" max="2044" width="12.73046875" bestFit="1" customWidth="1"/>
    <col min="2045" max="2045" width="16.46484375" bestFit="1" customWidth="1"/>
    <col min="2046" max="2046" width="12.73046875" bestFit="1" customWidth="1"/>
    <col min="2047" max="2047" width="16.46484375" bestFit="1" customWidth="1"/>
    <col min="2048" max="2048" width="12.73046875" bestFit="1" customWidth="1"/>
    <col min="2049" max="2049" width="16.46484375" bestFit="1" customWidth="1"/>
    <col min="2050" max="2050" width="12.73046875" bestFit="1" customWidth="1"/>
    <col min="2051" max="2051" width="16.46484375" bestFit="1" customWidth="1"/>
    <col min="2052" max="2052" width="12.73046875" bestFit="1" customWidth="1"/>
    <col min="2053" max="2053" width="16.46484375" bestFit="1" customWidth="1"/>
    <col min="2054" max="2054" width="12.73046875" bestFit="1" customWidth="1"/>
    <col min="2055" max="2055" width="16.46484375" bestFit="1" customWidth="1"/>
    <col min="2056" max="2056" width="12.73046875" bestFit="1" customWidth="1"/>
    <col min="2057" max="2057" width="16.46484375" bestFit="1" customWidth="1"/>
    <col min="2058" max="2058" width="12.73046875" bestFit="1" customWidth="1"/>
    <col min="2059" max="2059" width="16.46484375" bestFit="1" customWidth="1"/>
    <col min="2060" max="2060" width="12.73046875" bestFit="1" customWidth="1"/>
    <col min="2061" max="2061" width="16.46484375" bestFit="1" customWidth="1"/>
    <col min="2062" max="2062" width="12.73046875" bestFit="1" customWidth="1"/>
    <col min="2063" max="2063" width="16.46484375" bestFit="1" customWidth="1"/>
    <col min="2064" max="2064" width="12.73046875" bestFit="1" customWidth="1"/>
    <col min="2065" max="2065" width="16.46484375" bestFit="1" customWidth="1"/>
    <col min="2066" max="2066" width="12.73046875" bestFit="1" customWidth="1"/>
    <col min="2067" max="2067" width="16.46484375" bestFit="1" customWidth="1"/>
    <col min="2068" max="2068" width="12.73046875" bestFit="1" customWidth="1"/>
    <col min="2069" max="2069" width="16.46484375" bestFit="1" customWidth="1"/>
    <col min="2070" max="2070" width="12.73046875" bestFit="1" customWidth="1"/>
    <col min="2071" max="2071" width="16.46484375" bestFit="1" customWidth="1"/>
    <col min="2072" max="2072" width="12.73046875" bestFit="1" customWidth="1"/>
    <col min="2073" max="2073" width="16.46484375" bestFit="1" customWidth="1"/>
    <col min="2074" max="2074" width="12.73046875" bestFit="1" customWidth="1"/>
    <col min="2075" max="2075" width="16.46484375" bestFit="1" customWidth="1"/>
    <col min="2076" max="2076" width="12.73046875" bestFit="1" customWidth="1"/>
    <col min="2077" max="2077" width="16.46484375" bestFit="1" customWidth="1"/>
    <col min="2078" max="2078" width="12.73046875" bestFit="1" customWidth="1"/>
    <col min="2079" max="2079" width="16.46484375" bestFit="1" customWidth="1"/>
    <col min="2080" max="2080" width="12.73046875" bestFit="1" customWidth="1"/>
    <col min="2081" max="2081" width="16.46484375" bestFit="1" customWidth="1"/>
    <col min="2082" max="2082" width="12.73046875" bestFit="1" customWidth="1"/>
    <col min="2083" max="2083" width="16.46484375" bestFit="1" customWidth="1"/>
    <col min="2084" max="2084" width="12.73046875" bestFit="1" customWidth="1"/>
    <col min="2085" max="2085" width="16.46484375" bestFit="1" customWidth="1"/>
    <col min="2086" max="2086" width="12.73046875" bestFit="1" customWidth="1"/>
    <col min="2087" max="2087" width="16.46484375" bestFit="1" customWidth="1"/>
    <col min="2088" max="2088" width="12.73046875" bestFit="1" customWidth="1"/>
    <col min="2089" max="2089" width="16.46484375" bestFit="1" customWidth="1"/>
    <col min="2090" max="2090" width="12.73046875" bestFit="1" customWidth="1"/>
    <col min="2091" max="2091" width="16.46484375" bestFit="1" customWidth="1"/>
    <col min="2092" max="2092" width="12.73046875" bestFit="1" customWidth="1"/>
    <col min="2093" max="2093" width="16.46484375" bestFit="1" customWidth="1"/>
    <col min="2094" max="2094" width="12.73046875" bestFit="1" customWidth="1"/>
    <col min="2095" max="2095" width="16.46484375" bestFit="1" customWidth="1"/>
    <col min="2096" max="2096" width="12.73046875" bestFit="1" customWidth="1"/>
    <col min="2097" max="2097" width="16.46484375" bestFit="1" customWidth="1"/>
    <col min="2098" max="2098" width="12.73046875" bestFit="1" customWidth="1"/>
    <col min="2099" max="2099" width="16.46484375" bestFit="1" customWidth="1"/>
    <col min="2100" max="2100" width="12.73046875" bestFit="1" customWidth="1"/>
    <col min="2101" max="2101" width="16.46484375" bestFit="1" customWidth="1"/>
    <col min="2102" max="2102" width="12.73046875" bestFit="1" customWidth="1"/>
    <col min="2103" max="2103" width="16.46484375" bestFit="1" customWidth="1"/>
    <col min="2104" max="2104" width="12.73046875" bestFit="1" customWidth="1"/>
    <col min="2105" max="2105" width="16.46484375" bestFit="1" customWidth="1"/>
    <col min="2106" max="2106" width="12.73046875" bestFit="1" customWidth="1"/>
    <col min="2107" max="2107" width="16.46484375" bestFit="1" customWidth="1"/>
    <col min="2108" max="2108" width="12.73046875" bestFit="1" customWidth="1"/>
    <col min="2109" max="2109" width="16.46484375" bestFit="1" customWidth="1"/>
    <col min="2110" max="2110" width="12.73046875" bestFit="1" customWidth="1"/>
    <col min="2111" max="2111" width="16.46484375" bestFit="1" customWidth="1"/>
    <col min="2112" max="2112" width="12.73046875" bestFit="1" customWidth="1"/>
    <col min="2113" max="2113" width="16.46484375" bestFit="1" customWidth="1"/>
    <col min="2114" max="2114" width="12.73046875" bestFit="1" customWidth="1"/>
    <col min="2115" max="2115" width="16.46484375" bestFit="1" customWidth="1"/>
    <col min="2116" max="2116" width="12.73046875" bestFit="1" customWidth="1"/>
    <col min="2117" max="2117" width="16.46484375" bestFit="1" customWidth="1"/>
    <col min="2118" max="2118" width="12.73046875" bestFit="1" customWidth="1"/>
    <col min="2119" max="2119" width="16.46484375" bestFit="1" customWidth="1"/>
    <col min="2120" max="2120" width="12.73046875" bestFit="1" customWidth="1"/>
    <col min="2121" max="2121" width="16.46484375" bestFit="1" customWidth="1"/>
    <col min="2122" max="2122" width="12.73046875" bestFit="1" customWidth="1"/>
    <col min="2123" max="2123" width="16.46484375" bestFit="1" customWidth="1"/>
    <col min="2124" max="2124" width="12.73046875" bestFit="1" customWidth="1"/>
    <col min="2125" max="2125" width="16.46484375" bestFit="1" customWidth="1"/>
    <col min="2126" max="2126" width="12.73046875" bestFit="1" customWidth="1"/>
    <col min="2127" max="2127" width="16.46484375" bestFit="1" customWidth="1"/>
    <col min="2128" max="2128" width="12.73046875" bestFit="1" customWidth="1"/>
    <col min="2129" max="2129" width="16.46484375" bestFit="1" customWidth="1"/>
    <col min="2130" max="2130" width="12.73046875" bestFit="1" customWidth="1"/>
    <col min="2131" max="2131" width="16.46484375" bestFit="1" customWidth="1"/>
    <col min="2132" max="2132" width="12.73046875" bestFit="1" customWidth="1"/>
    <col min="2133" max="2133" width="16.46484375" bestFit="1" customWidth="1"/>
    <col min="2134" max="2134" width="12.73046875" bestFit="1" customWidth="1"/>
    <col min="2135" max="2135" width="16.46484375" bestFit="1" customWidth="1"/>
    <col min="2136" max="2136" width="12.73046875" bestFit="1" customWidth="1"/>
    <col min="2137" max="2137" width="16.46484375" bestFit="1" customWidth="1"/>
    <col min="2138" max="2138" width="12.73046875" bestFit="1" customWidth="1"/>
    <col min="2139" max="2139" width="16.46484375" bestFit="1" customWidth="1"/>
    <col min="2140" max="2140" width="12.73046875" bestFit="1" customWidth="1"/>
    <col min="2141" max="2141" width="16.46484375" bestFit="1" customWidth="1"/>
    <col min="2142" max="2142" width="12.73046875" bestFit="1" customWidth="1"/>
    <col min="2143" max="2143" width="16.46484375" bestFit="1" customWidth="1"/>
    <col min="2144" max="2144" width="12.73046875" bestFit="1" customWidth="1"/>
    <col min="2145" max="2145" width="16.46484375" bestFit="1" customWidth="1"/>
    <col min="2146" max="2146" width="12.73046875" bestFit="1" customWidth="1"/>
    <col min="2147" max="2147" width="16.46484375" bestFit="1" customWidth="1"/>
    <col min="2148" max="2148" width="12.73046875" bestFit="1" customWidth="1"/>
    <col min="2149" max="2149" width="16.46484375" bestFit="1" customWidth="1"/>
    <col min="2150" max="2150" width="12.73046875" bestFit="1" customWidth="1"/>
    <col min="2151" max="2151" width="16.46484375" bestFit="1" customWidth="1"/>
    <col min="2152" max="2152" width="12.73046875" bestFit="1" customWidth="1"/>
    <col min="2153" max="2153" width="16.46484375" bestFit="1" customWidth="1"/>
    <col min="2154" max="2154" width="12.73046875" bestFit="1" customWidth="1"/>
    <col min="2155" max="2155" width="16.46484375" bestFit="1" customWidth="1"/>
    <col min="2156" max="2156" width="12.73046875" bestFit="1" customWidth="1"/>
    <col min="2157" max="2157" width="16.46484375" bestFit="1" customWidth="1"/>
    <col min="2158" max="2158" width="12.73046875" bestFit="1" customWidth="1"/>
    <col min="2159" max="2159" width="16.46484375" bestFit="1" customWidth="1"/>
    <col min="2160" max="2160" width="12.73046875" bestFit="1" customWidth="1"/>
    <col min="2161" max="2161" width="16.46484375" bestFit="1" customWidth="1"/>
    <col min="2162" max="2162" width="12.73046875" bestFit="1" customWidth="1"/>
    <col min="2163" max="2163" width="16.46484375" bestFit="1" customWidth="1"/>
    <col min="2164" max="2164" width="12.73046875" bestFit="1" customWidth="1"/>
    <col min="2165" max="2165" width="16.46484375" bestFit="1" customWidth="1"/>
    <col min="2166" max="2166" width="12.73046875" bestFit="1" customWidth="1"/>
    <col min="2167" max="2167" width="16.46484375" bestFit="1" customWidth="1"/>
    <col min="2168" max="2168" width="12.73046875" bestFit="1" customWidth="1"/>
    <col min="2169" max="2169" width="16.46484375" bestFit="1" customWidth="1"/>
    <col min="2170" max="2170" width="12.73046875" bestFit="1" customWidth="1"/>
    <col min="2171" max="2171" width="16.46484375" bestFit="1" customWidth="1"/>
    <col min="2172" max="2172" width="12.73046875" bestFit="1" customWidth="1"/>
    <col min="2173" max="2173" width="16.46484375" bestFit="1" customWidth="1"/>
    <col min="2174" max="2174" width="12.73046875" bestFit="1" customWidth="1"/>
    <col min="2175" max="2175" width="16.46484375" bestFit="1" customWidth="1"/>
    <col min="2176" max="2176" width="12.73046875" bestFit="1" customWidth="1"/>
    <col min="2177" max="2177" width="16.46484375" bestFit="1" customWidth="1"/>
    <col min="2178" max="2178" width="12.73046875" bestFit="1" customWidth="1"/>
    <col min="2179" max="2179" width="16.46484375" bestFit="1" customWidth="1"/>
    <col min="2180" max="2180" width="12.73046875" bestFit="1" customWidth="1"/>
    <col min="2181" max="2181" width="16.46484375" bestFit="1" customWidth="1"/>
    <col min="2182" max="2182" width="12.73046875" bestFit="1" customWidth="1"/>
    <col min="2183" max="2183" width="16.46484375" bestFit="1" customWidth="1"/>
    <col min="2184" max="2184" width="12.73046875" bestFit="1" customWidth="1"/>
    <col min="2185" max="2185" width="16.46484375" bestFit="1" customWidth="1"/>
    <col min="2186" max="2186" width="12.73046875" bestFit="1" customWidth="1"/>
    <col min="2187" max="2187" width="16.46484375" bestFit="1" customWidth="1"/>
    <col min="2188" max="2188" width="12.73046875" bestFit="1" customWidth="1"/>
    <col min="2189" max="2189" width="16.46484375" bestFit="1" customWidth="1"/>
    <col min="2190" max="2190" width="12.73046875" bestFit="1" customWidth="1"/>
    <col min="2191" max="2191" width="16.46484375" bestFit="1" customWidth="1"/>
    <col min="2192" max="2192" width="12.73046875" bestFit="1" customWidth="1"/>
    <col min="2193" max="2193" width="16.46484375" bestFit="1" customWidth="1"/>
    <col min="2194" max="2194" width="12.73046875" bestFit="1" customWidth="1"/>
    <col min="2195" max="2195" width="16.46484375" bestFit="1" customWidth="1"/>
    <col min="2196" max="2196" width="12.73046875" bestFit="1" customWidth="1"/>
    <col min="2197" max="2197" width="16.46484375" bestFit="1" customWidth="1"/>
    <col min="2198" max="2198" width="12.73046875" bestFit="1" customWidth="1"/>
    <col min="2199" max="2199" width="16.46484375" bestFit="1" customWidth="1"/>
    <col min="2200" max="2200" width="12.73046875" bestFit="1" customWidth="1"/>
    <col min="2201" max="2201" width="16.46484375" bestFit="1" customWidth="1"/>
    <col min="2202" max="2202" width="12.73046875" bestFit="1" customWidth="1"/>
    <col min="2203" max="2203" width="16.46484375" bestFit="1" customWidth="1"/>
    <col min="2204" max="2204" width="12.73046875" bestFit="1" customWidth="1"/>
    <col min="2205" max="2205" width="16.46484375" bestFit="1" customWidth="1"/>
    <col min="2206" max="2206" width="12.73046875" bestFit="1" customWidth="1"/>
    <col min="2207" max="2207" width="16.46484375" bestFit="1" customWidth="1"/>
    <col min="2208" max="2208" width="12.73046875" bestFit="1" customWidth="1"/>
    <col min="2209" max="2209" width="16.46484375" bestFit="1" customWidth="1"/>
    <col min="2210" max="2210" width="12.73046875" bestFit="1" customWidth="1"/>
    <col min="2211" max="2211" width="16.46484375" bestFit="1" customWidth="1"/>
    <col min="2212" max="2212" width="12.73046875" bestFit="1" customWidth="1"/>
    <col min="2213" max="2213" width="16.46484375" bestFit="1" customWidth="1"/>
    <col min="2214" max="2214" width="12.73046875" bestFit="1" customWidth="1"/>
    <col min="2215" max="2215" width="16.46484375" bestFit="1" customWidth="1"/>
    <col min="2216" max="2216" width="12.73046875" bestFit="1" customWidth="1"/>
    <col min="2217" max="2217" width="16.46484375" bestFit="1" customWidth="1"/>
    <col min="2218" max="2218" width="12.73046875" bestFit="1" customWidth="1"/>
    <col min="2219" max="2219" width="16.46484375" bestFit="1" customWidth="1"/>
    <col min="2220" max="2220" width="12.73046875" bestFit="1" customWidth="1"/>
    <col min="2221" max="2221" width="16.46484375" bestFit="1" customWidth="1"/>
    <col min="2222" max="2222" width="12.73046875" bestFit="1" customWidth="1"/>
    <col min="2223" max="2223" width="16.46484375" bestFit="1" customWidth="1"/>
    <col min="2224" max="2224" width="12.73046875" bestFit="1" customWidth="1"/>
    <col min="2225" max="2225" width="16.46484375" bestFit="1" customWidth="1"/>
    <col min="2226" max="2226" width="12.73046875" bestFit="1" customWidth="1"/>
    <col min="2227" max="2227" width="16.46484375" bestFit="1" customWidth="1"/>
    <col min="2228" max="2228" width="12.73046875" bestFit="1" customWidth="1"/>
    <col min="2229" max="2229" width="16.46484375" bestFit="1" customWidth="1"/>
    <col min="2230" max="2230" width="12.73046875" bestFit="1" customWidth="1"/>
    <col min="2231" max="2231" width="16.46484375" bestFit="1" customWidth="1"/>
    <col min="2232" max="2232" width="12.73046875" bestFit="1" customWidth="1"/>
    <col min="2233" max="2233" width="16.46484375" bestFit="1" customWidth="1"/>
    <col min="2234" max="2234" width="12.73046875" bestFit="1" customWidth="1"/>
    <col min="2235" max="2235" width="16.46484375" bestFit="1" customWidth="1"/>
    <col min="2236" max="2236" width="12.73046875" bestFit="1" customWidth="1"/>
    <col min="2237" max="2237" width="16.46484375" bestFit="1" customWidth="1"/>
    <col min="2238" max="2238" width="12.73046875" bestFit="1" customWidth="1"/>
    <col min="2239" max="2239" width="16.46484375" bestFit="1" customWidth="1"/>
    <col min="2240" max="2240" width="12.73046875" bestFit="1" customWidth="1"/>
    <col min="2241" max="2241" width="16.46484375" bestFit="1" customWidth="1"/>
    <col min="2242" max="2242" width="12.73046875" bestFit="1" customWidth="1"/>
    <col min="2243" max="2243" width="16.46484375" bestFit="1" customWidth="1"/>
    <col min="2244" max="2244" width="12.73046875" bestFit="1" customWidth="1"/>
    <col min="2245" max="2245" width="16.46484375" bestFit="1" customWidth="1"/>
    <col min="2246" max="2246" width="12.73046875" bestFit="1" customWidth="1"/>
    <col min="2247" max="2247" width="16.46484375" bestFit="1" customWidth="1"/>
    <col min="2248" max="2248" width="12.73046875" bestFit="1" customWidth="1"/>
    <col min="2249" max="2249" width="16.46484375" bestFit="1" customWidth="1"/>
    <col min="2250" max="2250" width="12.73046875" bestFit="1" customWidth="1"/>
    <col min="2251" max="2251" width="16.46484375" bestFit="1" customWidth="1"/>
    <col min="2252" max="2252" width="12.73046875" bestFit="1" customWidth="1"/>
    <col min="2253" max="2253" width="16.46484375" bestFit="1" customWidth="1"/>
    <col min="2254" max="2254" width="12.73046875" bestFit="1" customWidth="1"/>
    <col min="2255" max="2255" width="16.46484375" bestFit="1" customWidth="1"/>
    <col min="2256" max="2256" width="12.73046875" bestFit="1" customWidth="1"/>
    <col min="2257" max="2257" width="16.46484375" bestFit="1" customWidth="1"/>
    <col min="2258" max="2258" width="12.73046875" bestFit="1" customWidth="1"/>
    <col min="2259" max="2259" width="16.46484375" bestFit="1" customWidth="1"/>
    <col min="2260" max="2260" width="12.73046875" bestFit="1" customWidth="1"/>
    <col min="2261" max="2261" width="16.46484375" bestFit="1" customWidth="1"/>
    <col min="2262" max="2262" width="12.73046875" bestFit="1" customWidth="1"/>
    <col min="2263" max="2263" width="16.46484375" bestFit="1" customWidth="1"/>
    <col min="2264" max="2264" width="12.73046875" bestFit="1" customWidth="1"/>
    <col min="2265" max="2265" width="16.46484375" bestFit="1" customWidth="1"/>
    <col min="2266" max="2266" width="12.73046875" bestFit="1" customWidth="1"/>
    <col min="2267" max="2267" width="16.46484375" bestFit="1" customWidth="1"/>
    <col min="2268" max="2268" width="12.73046875" bestFit="1" customWidth="1"/>
    <col min="2269" max="2269" width="16.46484375" bestFit="1" customWidth="1"/>
    <col min="2270" max="2270" width="12.73046875" bestFit="1" customWidth="1"/>
    <col min="2271" max="2271" width="16.46484375" bestFit="1" customWidth="1"/>
    <col min="2272" max="2272" width="12.73046875" bestFit="1" customWidth="1"/>
    <col min="2273" max="2273" width="16.46484375" bestFit="1" customWidth="1"/>
    <col min="2274" max="2274" width="12.73046875" bestFit="1" customWidth="1"/>
    <col min="2275" max="2275" width="16.46484375" bestFit="1" customWidth="1"/>
    <col min="2276" max="2276" width="12.73046875" bestFit="1" customWidth="1"/>
    <col min="2277" max="2277" width="16.46484375" bestFit="1" customWidth="1"/>
    <col min="2278" max="2278" width="12.73046875" bestFit="1" customWidth="1"/>
    <col min="2279" max="2279" width="16.46484375" bestFit="1" customWidth="1"/>
    <col min="2280" max="2280" width="12.73046875" bestFit="1" customWidth="1"/>
    <col min="2281" max="2281" width="16.46484375" bestFit="1" customWidth="1"/>
    <col min="2282" max="2282" width="12.73046875" bestFit="1" customWidth="1"/>
    <col min="2283" max="2283" width="16.46484375" bestFit="1" customWidth="1"/>
    <col min="2284" max="2284" width="12.73046875" bestFit="1" customWidth="1"/>
    <col min="2285" max="2285" width="16.46484375" bestFit="1" customWidth="1"/>
    <col min="2286" max="2286" width="12.73046875" bestFit="1" customWidth="1"/>
    <col min="2287" max="2287" width="16.46484375" bestFit="1" customWidth="1"/>
    <col min="2288" max="2288" width="12.73046875" bestFit="1" customWidth="1"/>
    <col min="2289" max="2289" width="16.46484375" bestFit="1" customWidth="1"/>
    <col min="2290" max="2290" width="12.73046875" bestFit="1" customWidth="1"/>
    <col min="2291" max="2291" width="16.46484375" bestFit="1" customWidth="1"/>
    <col min="2292" max="2292" width="12.73046875" bestFit="1" customWidth="1"/>
    <col min="2293" max="2293" width="16.46484375" bestFit="1" customWidth="1"/>
    <col min="2294" max="2294" width="12.73046875" bestFit="1" customWidth="1"/>
    <col min="2295" max="2295" width="16.46484375" bestFit="1" customWidth="1"/>
    <col min="2296" max="2296" width="12.73046875" bestFit="1" customWidth="1"/>
    <col min="2297" max="2297" width="16.46484375" bestFit="1" customWidth="1"/>
    <col min="2298" max="2298" width="12.73046875" bestFit="1" customWidth="1"/>
    <col min="2299" max="2299" width="16.46484375" bestFit="1" customWidth="1"/>
    <col min="2300" max="2300" width="12.73046875" bestFit="1" customWidth="1"/>
    <col min="2301" max="2301" width="16.46484375" bestFit="1" customWidth="1"/>
    <col min="2302" max="2302" width="12.73046875" bestFit="1" customWidth="1"/>
    <col min="2303" max="2303" width="16.46484375" bestFit="1" customWidth="1"/>
    <col min="2304" max="2304" width="12.73046875" bestFit="1" customWidth="1"/>
    <col min="2305" max="2305" width="16.46484375" bestFit="1" customWidth="1"/>
    <col min="2306" max="2306" width="12.73046875" bestFit="1" customWidth="1"/>
    <col min="2307" max="2307" width="16.46484375" bestFit="1" customWidth="1"/>
    <col min="2308" max="2308" width="12.73046875" bestFit="1" customWidth="1"/>
    <col min="2309" max="2309" width="16.46484375" bestFit="1" customWidth="1"/>
    <col min="2310" max="2310" width="12.73046875" bestFit="1" customWidth="1"/>
    <col min="2311" max="2311" width="16.46484375" bestFit="1" customWidth="1"/>
    <col min="2312" max="2312" width="12.73046875" bestFit="1" customWidth="1"/>
    <col min="2313" max="2313" width="16.46484375" bestFit="1" customWidth="1"/>
    <col min="2314" max="2314" width="12.73046875" bestFit="1" customWidth="1"/>
    <col min="2315" max="2315" width="16.46484375" bestFit="1" customWidth="1"/>
    <col min="2316" max="2316" width="12.73046875" bestFit="1" customWidth="1"/>
    <col min="2317" max="2317" width="16.46484375" bestFit="1" customWidth="1"/>
    <col min="2318" max="2318" width="12.73046875" bestFit="1" customWidth="1"/>
    <col min="2319" max="2319" width="16.46484375" bestFit="1" customWidth="1"/>
    <col min="2320" max="2320" width="12.73046875" bestFit="1" customWidth="1"/>
    <col min="2321" max="2321" width="16.46484375" bestFit="1" customWidth="1"/>
    <col min="2322" max="2322" width="12.73046875" bestFit="1" customWidth="1"/>
    <col min="2323" max="2323" width="16.46484375" bestFit="1" customWidth="1"/>
    <col min="2324" max="2324" width="12.73046875" bestFit="1" customWidth="1"/>
    <col min="2325" max="2325" width="16.46484375" bestFit="1" customWidth="1"/>
    <col min="2326" max="2326" width="12.73046875" bestFit="1" customWidth="1"/>
    <col min="2327" max="2327" width="16.46484375" bestFit="1" customWidth="1"/>
    <col min="2328" max="2328" width="12.73046875" bestFit="1" customWidth="1"/>
    <col min="2329" max="2329" width="16.46484375" bestFit="1" customWidth="1"/>
    <col min="2330" max="2330" width="12.73046875" bestFit="1" customWidth="1"/>
    <col min="2331" max="2331" width="16.46484375" bestFit="1" customWidth="1"/>
    <col min="2332" max="2332" width="12.73046875" bestFit="1" customWidth="1"/>
    <col min="2333" max="2333" width="16.46484375" bestFit="1" customWidth="1"/>
    <col min="2334" max="2334" width="12.73046875" bestFit="1" customWidth="1"/>
    <col min="2335" max="2335" width="16.46484375" bestFit="1" customWidth="1"/>
    <col min="2336" max="2336" width="12.73046875" bestFit="1" customWidth="1"/>
    <col min="2337" max="2337" width="16.46484375" bestFit="1" customWidth="1"/>
    <col min="2338" max="2338" width="12.73046875" bestFit="1" customWidth="1"/>
    <col min="2339" max="2339" width="16.46484375" bestFit="1" customWidth="1"/>
    <col min="2340" max="2340" width="12.73046875" bestFit="1" customWidth="1"/>
    <col min="2341" max="2341" width="16.46484375" bestFit="1" customWidth="1"/>
    <col min="2342" max="2342" width="12.73046875" bestFit="1" customWidth="1"/>
    <col min="2343" max="2343" width="16.46484375" bestFit="1" customWidth="1"/>
    <col min="2344" max="2344" width="12.73046875" bestFit="1" customWidth="1"/>
    <col min="2345" max="2345" width="16.46484375" bestFit="1" customWidth="1"/>
    <col min="2346" max="2346" width="12.73046875" bestFit="1" customWidth="1"/>
    <col min="2347" max="2347" width="16.46484375" bestFit="1" customWidth="1"/>
    <col min="2348" max="2348" width="12.73046875" bestFit="1" customWidth="1"/>
    <col min="2349" max="2349" width="16.46484375" bestFit="1" customWidth="1"/>
    <col min="2350" max="2350" width="12.73046875" bestFit="1" customWidth="1"/>
    <col min="2351" max="2351" width="16.46484375" bestFit="1" customWidth="1"/>
    <col min="2352" max="2352" width="12.73046875" bestFit="1" customWidth="1"/>
    <col min="2353" max="2353" width="16.46484375" bestFit="1" customWidth="1"/>
    <col min="2354" max="2354" width="12.73046875" bestFit="1" customWidth="1"/>
    <col min="2355" max="2355" width="16.46484375" bestFit="1" customWidth="1"/>
    <col min="2356" max="2356" width="13.73046875" bestFit="1" customWidth="1"/>
    <col min="2357" max="2357" width="17.53125" bestFit="1" customWidth="1"/>
    <col min="2358" max="2358" width="13.73046875" bestFit="1" customWidth="1"/>
    <col min="2359" max="2359" width="17.53125" bestFit="1" customWidth="1"/>
    <col min="2360" max="2360" width="13.73046875" bestFit="1" customWidth="1"/>
    <col min="2361" max="2361" width="17.53125" bestFit="1" customWidth="1"/>
    <col min="2362" max="2362" width="13.73046875" bestFit="1" customWidth="1"/>
    <col min="2363" max="2363" width="17.53125" bestFit="1" customWidth="1"/>
    <col min="2364" max="2364" width="13.73046875" bestFit="1" customWidth="1"/>
    <col min="2365" max="2365" width="17.53125" bestFit="1" customWidth="1"/>
    <col min="2366" max="2366" width="13.73046875" bestFit="1" customWidth="1"/>
    <col min="2367" max="2367" width="17.53125" bestFit="1" customWidth="1"/>
    <col min="2368" max="2368" width="13.73046875" bestFit="1" customWidth="1"/>
    <col min="2369" max="2369" width="17.53125" bestFit="1" customWidth="1"/>
    <col min="2370" max="2370" width="13.73046875" bestFit="1" customWidth="1"/>
    <col min="2371" max="2371" width="17.53125" bestFit="1" customWidth="1"/>
    <col min="2372" max="2372" width="13.73046875" bestFit="1" customWidth="1"/>
    <col min="2373" max="2373" width="17.53125" bestFit="1" customWidth="1"/>
    <col min="2374" max="2374" width="13.73046875" bestFit="1" customWidth="1"/>
    <col min="2375" max="2375" width="17.53125" bestFit="1" customWidth="1"/>
    <col min="2376" max="2376" width="13.73046875" bestFit="1" customWidth="1"/>
    <col min="2377" max="2377" width="17.53125" bestFit="1" customWidth="1"/>
    <col min="2378" max="2378" width="13.73046875" bestFit="1" customWidth="1"/>
    <col min="2379" max="2379" width="17.53125" bestFit="1" customWidth="1"/>
    <col min="2380" max="2380" width="13.73046875" bestFit="1" customWidth="1"/>
    <col min="2381" max="2381" width="17.53125" bestFit="1" customWidth="1"/>
    <col min="2382" max="2382" width="13.73046875" bestFit="1" customWidth="1"/>
    <col min="2383" max="2383" width="17.53125" bestFit="1" customWidth="1"/>
    <col min="2384" max="2384" width="13.73046875" bestFit="1" customWidth="1"/>
    <col min="2385" max="2385" width="17.53125" bestFit="1" customWidth="1"/>
    <col min="2386" max="2386" width="13.73046875" bestFit="1" customWidth="1"/>
    <col min="2387" max="2387" width="17.53125" bestFit="1" customWidth="1"/>
    <col min="2388" max="2388" width="13.73046875" bestFit="1" customWidth="1"/>
    <col min="2389" max="2389" width="17.53125" bestFit="1" customWidth="1"/>
    <col min="2390" max="2390" width="13.73046875" bestFit="1" customWidth="1"/>
    <col min="2391" max="2391" width="17.53125" bestFit="1" customWidth="1"/>
    <col min="2392" max="2392" width="13.73046875" bestFit="1" customWidth="1"/>
    <col min="2393" max="2393" width="17.53125" bestFit="1" customWidth="1"/>
    <col min="2394" max="2394" width="13.73046875" bestFit="1" customWidth="1"/>
    <col min="2395" max="2395" width="17.53125" bestFit="1" customWidth="1"/>
    <col min="2396" max="2396" width="13.73046875" bestFit="1" customWidth="1"/>
    <col min="2397" max="2397" width="17.53125" bestFit="1" customWidth="1"/>
    <col min="2398" max="2398" width="13.73046875" bestFit="1" customWidth="1"/>
    <col min="2399" max="2399" width="17.53125" bestFit="1" customWidth="1"/>
    <col min="2400" max="2400" width="13.73046875" bestFit="1" customWidth="1"/>
    <col min="2401" max="2401" width="17.53125" bestFit="1" customWidth="1"/>
    <col min="2402" max="2402" width="13.73046875" bestFit="1" customWidth="1"/>
    <col min="2403" max="2403" width="17.53125" bestFit="1" customWidth="1"/>
    <col min="2404" max="2404" width="13.73046875" bestFit="1" customWidth="1"/>
    <col min="2405" max="2405" width="17.53125" bestFit="1" customWidth="1"/>
    <col min="2406" max="2406" width="13.73046875" bestFit="1" customWidth="1"/>
    <col min="2407" max="2407" width="17.53125" bestFit="1" customWidth="1"/>
    <col min="2408" max="2408" width="13.73046875" bestFit="1" customWidth="1"/>
    <col min="2409" max="2409" width="17.53125" bestFit="1" customWidth="1"/>
    <col min="2410" max="2410" width="13.73046875" bestFit="1" customWidth="1"/>
    <col min="2411" max="2411" width="17.53125" bestFit="1" customWidth="1"/>
    <col min="2412" max="2412" width="13.73046875" bestFit="1" customWidth="1"/>
    <col min="2413" max="2413" width="17.53125" bestFit="1" customWidth="1"/>
    <col min="2414" max="2414" width="13.73046875" bestFit="1" customWidth="1"/>
    <col min="2415" max="2415" width="17.53125" bestFit="1" customWidth="1"/>
    <col min="2416" max="2416" width="13.73046875" bestFit="1" customWidth="1"/>
    <col min="2417" max="2417" width="17.53125" bestFit="1" customWidth="1"/>
    <col min="2418" max="2418" width="13.73046875" bestFit="1" customWidth="1"/>
    <col min="2419" max="2419" width="17.53125" bestFit="1" customWidth="1"/>
    <col min="2420" max="2420" width="13.73046875" bestFit="1" customWidth="1"/>
    <col min="2421" max="2421" width="17.53125" bestFit="1" customWidth="1"/>
    <col min="2422" max="2422" width="13.73046875" bestFit="1" customWidth="1"/>
    <col min="2423" max="2423" width="17.53125" bestFit="1" customWidth="1"/>
    <col min="2424" max="2424" width="13.73046875" bestFit="1" customWidth="1"/>
    <col min="2425" max="2425" width="17.53125" bestFit="1" customWidth="1"/>
    <col min="2426" max="2426" width="13.73046875" bestFit="1" customWidth="1"/>
    <col min="2427" max="2427" width="17.53125" bestFit="1" customWidth="1"/>
    <col min="2428" max="2428" width="13.73046875" bestFit="1" customWidth="1"/>
    <col min="2429" max="2429" width="17.53125" bestFit="1" customWidth="1"/>
    <col min="2430" max="2430" width="13.73046875" bestFit="1" customWidth="1"/>
    <col min="2431" max="2431" width="17.53125" bestFit="1" customWidth="1"/>
    <col min="2432" max="2432" width="13.73046875" bestFit="1" customWidth="1"/>
    <col min="2433" max="2433" width="17.53125" bestFit="1" customWidth="1"/>
    <col min="2434" max="2434" width="13.73046875" bestFit="1" customWidth="1"/>
    <col min="2435" max="2435" width="17.53125" bestFit="1" customWidth="1"/>
    <col min="2436" max="2436" width="13.73046875" bestFit="1" customWidth="1"/>
    <col min="2437" max="2437" width="17.53125" bestFit="1" customWidth="1"/>
    <col min="2438" max="2438" width="13.73046875" bestFit="1" customWidth="1"/>
    <col min="2439" max="2439" width="17.53125" bestFit="1" customWidth="1"/>
    <col min="2440" max="2440" width="13.73046875" bestFit="1" customWidth="1"/>
    <col min="2441" max="2441" width="17.53125" bestFit="1" customWidth="1"/>
    <col min="2442" max="2442" width="13.73046875" bestFit="1" customWidth="1"/>
    <col min="2443" max="2443" width="17.53125" bestFit="1" customWidth="1"/>
    <col min="2444" max="2444" width="13.73046875" bestFit="1" customWidth="1"/>
    <col min="2445" max="2445" width="17.53125" bestFit="1" customWidth="1"/>
    <col min="2446" max="2446" width="13.73046875" bestFit="1" customWidth="1"/>
    <col min="2447" max="2447" width="17.53125" bestFit="1" customWidth="1"/>
    <col min="2448" max="2448" width="13.73046875" bestFit="1" customWidth="1"/>
    <col min="2449" max="2449" width="17.53125" bestFit="1" customWidth="1"/>
    <col min="2450" max="2450" width="13.73046875" bestFit="1" customWidth="1"/>
    <col min="2451" max="2451" width="17.53125" bestFit="1" customWidth="1"/>
    <col min="2452" max="2452" width="13.73046875" bestFit="1" customWidth="1"/>
    <col min="2453" max="2453" width="17.53125" bestFit="1" customWidth="1"/>
    <col min="2454" max="2454" width="13.73046875" bestFit="1" customWidth="1"/>
    <col min="2455" max="2455" width="17.53125" bestFit="1" customWidth="1"/>
    <col min="2456" max="2456" width="13.73046875" bestFit="1" customWidth="1"/>
    <col min="2457" max="2457" width="17.53125" bestFit="1" customWidth="1"/>
    <col min="2458" max="2458" width="13.73046875" bestFit="1" customWidth="1"/>
    <col min="2459" max="2459" width="17.53125" bestFit="1" customWidth="1"/>
    <col min="2460" max="2460" width="13.73046875" bestFit="1" customWidth="1"/>
    <col min="2461" max="2461" width="17.53125" bestFit="1" customWidth="1"/>
    <col min="2462" max="2462" width="13.73046875" bestFit="1" customWidth="1"/>
    <col min="2463" max="2463" width="17.53125" bestFit="1" customWidth="1"/>
    <col min="2464" max="2464" width="13.73046875" bestFit="1" customWidth="1"/>
    <col min="2465" max="2465" width="17.53125" bestFit="1" customWidth="1"/>
    <col min="2466" max="2466" width="13.73046875" bestFit="1" customWidth="1"/>
    <col min="2467" max="2467" width="17.53125" bestFit="1" customWidth="1"/>
    <col min="2468" max="2468" width="13.73046875" bestFit="1" customWidth="1"/>
    <col min="2469" max="2469" width="17.53125" bestFit="1" customWidth="1"/>
    <col min="2470" max="2470" width="13.73046875" bestFit="1" customWidth="1"/>
    <col min="2471" max="2471" width="17.53125" bestFit="1" customWidth="1"/>
    <col min="2472" max="2472" width="13.73046875" bestFit="1" customWidth="1"/>
    <col min="2473" max="2473" width="17.53125" bestFit="1" customWidth="1"/>
    <col min="2474" max="2474" width="13.73046875" bestFit="1" customWidth="1"/>
    <col min="2475" max="2475" width="17.53125" bestFit="1" customWidth="1"/>
    <col min="2476" max="2476" width="13.73046875" bestFit="1" customWidth="1"/>
    <col min="2477" max="2477" width="17.53125" bestFit="1" customWidth="1"/>
    <col min="2478" max="2478" width="13.73046875" bestFit="1" customWidth="1"/>
    <col min="2479" max="2479" width="17.53125" bestFit="1" customWidth="1"/>
    <col min="2480" max="2480" width="13.73046875" bestFit="1" customWidth="1"/>
    <col min="2481" max="2481" width="17.53125" bestFit="1" customWidth="1"/>
    <col min="2482" max="2482" width="13.73046875" bestFit="1" customWidth="1"/>
    <col min="2483" max="2483" width="17.53125" bestFit="1" customWidth="1"/>
    <col min="2484" max="2484" width="13.73046875" bestFit="1" customWidth="1"/>
    <col min="2485" max="2485" width="17.53125" bestFit="1" customWidth="1"/>
    <col min="2486" max="2486" width="13.73046875" bestFit="1" customWidth="1"/>
    <col min="2487" max="2487" width="17.53125" bestFit="1" customWidth="1"/>
    <col min="2488" max="2488" width="13.73046875" bestFit="1" customWidth="1"/>
    <col min="2489" max="2489" width="17.53125" bestFit="1" customWidth="1"/>
    <col min="2490" max="2490" width="13.73046875" bestFit="1" customWidth="1"/>
    <col min="2491" max="2491" width="17.53125" bestFit="1" customWidth="1"/>
    <col min="2492" max="2492" width="13.73046875" bestFit="1" customWidth="1"/>
    <col min="2493" max="2493" width="17.53125" bestFit="1" customWidth="1"/>
    <col min="2494" max="2494" width="13.73046875" bestFit="1" customWidth="1"/>
    <col min="2495" max="2495" width="17.53125" bestFit="1" customWidth="1"/>
    <col min="2496" max="2496" width="13.73046875" bestFit="1" customWidth="1"/>
    <col min="2497" max="2497" width="17.53125" bestFit="1" customWidth="1"/>
    <col min="2498" max="2498" width="13.73046875" bestFit="1" customWidth="1"/>
    <col min="2499" max="2499" width="17.53125" bestFit="1" customWidth="1"/>
    <col min="2500" max="2500" width="13.73046875" bestFit="1" customWidth="1"/>
    <col min="2501" max="2501" width="17.53125" bestFit="1" customWidth="1"/>
    <col min="2502" max="2502" width="13.73046875" bestFit="1" customWidth="1"/>
    <col min="2503" max="2503" width="17.53125" bestFit="1" customWidth="1"/>
    <col min="2504" max="2504" width="13.73046875" bestFit="1" customWidth="1"/>
    <col min="2505" max="2505" width="17.53125" bestFit="1" customWidth="1"/>
    <col min="2506" max="2506" width="13.73046875" bestFit="1" customWidth="1"/>
    <col min="2507" max="2507" width="17.53125" bestFit="1" customWidth="1"/>
    <col min="2508" max="2508" width="13.73046875" bestFit="1" customWidth="1"/>
    <col min="2509" max="2509" width="17.53125" bestFit="1" customWidth="1"/>
    <col min="2510" max="2510" width="13.73046875" bestFit="1" customWidth="1"/>
    <col min="2511" max="2511" width="17.53125" bestFit="1" customWidth="1"/>
    <col min="2512" max="2512" width="13.73046875" bestFit="1" customWidth="1"/>
    <col min="2513" max="2513" width="17.53125" bestFit="1" customWidth="1"/>
    <col min="2514" max="2514" width="13.73046875" bestFit="1" customWidth="1"/>
    <col min="2515" max="2515" width="17.53125" bestFit="1" customWidth="1"/>
    <col min="2516" max="2516" width="13.73046875" bestFit="1" customWidth="1"/>
    <col min="2517" max="2517" width="17.53125" bestFit="1" customWidth="1"/>
    <col min="2518" max="2518" width="13.73046875" bestFit="1" customWidth="1"/>
    <col min="2519" max="2519" width="17.53125" bestFit="1" customWidth="1"/>
    <col min="2520" max="2520" width="13.73046875" bestFit="1" customWidth="1"/>
    <col min="2521" max="2521" width="17.53125" bestFit="1" customWidth="1"/>
    <col min="2522" max="2522" width="13.73046875" bestFit="1" customWidth="1"/>
    <col min="2523" max="2523" width="17.53125" bestFit="1" customWidth="1"/>
    <col min="2524" max="2524" width="13.73046875" bestFit="1" customWidth="1"/>
    <col min="2525" max="2525" width="17.53125" bestFit="1" customWidth="1"/>
    <col min="2526" max="2526" width="13.73046875" bestFit="1" customWidth="1"/>
    <col min="2527" max="2527" width="17.53125" bestFit="1" customWidth="1"/>
    <col min="2528" max="2528" width="13.73046875" bestFit="1" customWidth="1"/>
    <col min="2529" max="2529" width="17.53125" bestFit="1" customWidth="1"/>
    <col min="2530" max="2530" width="13.73046875" bestFit="1" customWidth="1"/>
    <col min="2531" max="2531" width="17.53125" bestFit="1" customWidth="1"/>
    <col min="2532" max="2532" width="13.73046875" bestFit="1" customWidth="1"/>
    <col min="2533" max="2533" width="17.53125" bestFit="1" customWidth="1"/>
    <col min="2534" max="2534" width="13.73046875" bestFit="1" customWidth="1"/>
    <col min="2535" max="2535" width="17.53125" bestFit="1" customWidth="1"/>
    <col min="2536" max="2536" width="13.73046875" bestFit="1" customWidth="1"/>
    <col min="2537" max="2537" width="17.53125" bestFit="1" customWidth="1"/>
    <col min="2538" max="2538" width="13.73046875" bestFit="1" customWidth="1"/>
    <col min="2539" max="2539" width="17.53125" bestFit="1" customWidth="1"/>
    <col min="2540" max="2540" width="13.73046875" bestFit="1" customWidth="1"/>
    <col min="2541" max="2541" width="17.53125" bestFit="1" customWidth="1"/>
    <col min="2542" max="2542" width="13.73046875" bestFit="1" customWidth="1"/>
    <col min="2543" max="2543" width="17.53125" bestFit="1" customWidth="1"/>
    <col min="2544" max="2544" width="13.73046875" bestFit="1" customWidth="1"/>
    <col min="2545" max="2545" width="17.53125" bestFit="1" customWidth="1"/>
    <col min="2546" max="2546" width="13.73046875" bestFit="1" customWidth="1"/>
    <col min="2547" max="2547" width="17.53125" bestFit="1" customWidth="1"/>
    <col min="2548" max="2548" width="13.73046875" bestFit="1" customWidth="1"/>
    <col min="2549" max="2549" width="17.53125" bestFit="1" customWidth="1"/>
    <col min="2550" max="2550" width="13.73046875" bestFit="1" customWidth="1"/>
    <col min="2551" max="2551" width="17.53125" bestFit="1" customWidth="1"/>
    <col min="2552" max="2552" width="13.73046875" bestFit="1" customWidth="1"/>
    <col min="2553" max="2553" width="17.53125" bestFit="1" customWidth="1"/>
    <col min="2554" max="2554" width="13.73046875" bestFit="1" customWidth="1"/>
    <col min="2555" max="2555" width="17.53125" bestFit="1" customWidth="1"/>
    <col min="2556" max="2556" width="13.73046875" bestFit="1" customWidth="1"/>
    <col min="2557" max="2557" width="17.53125" bestFit="1" customWidth="1"/>
    <col min="2558" max="2558" width="13.73046875" bestFit="1" customWidth="1"/>
    <col min="2559" max="2559" width="17.53125" bestFit="1" customWidth="1"/>
    <col min="2560" max="2560" width="13.73046875" bestFit="1" customWidth="1"/>
    <col min="2561" max="2561" width="17.53125" bestFit="1" customWidth="1"/>
    <col min="2562" max="2562" width="13.73046875" bestFit="1" customWidth="1"/>
    <col min="2563" max="2563" width="17.53125" bestFit="1" customWidth="1"/>
    <col min="2564" max="2564" width="13.73046875" bestFit="1" customWidth="1"/>
    <col min="2565" max="2565" width="17.53125" bestFit="1" customWidth="1"/>
    <col min="2566" max="2566" width="13.73046875" bestFit="1" customWidth="1"/>
    <col min="2567" max="2567" width="17.53125" bestFit="1" customWidth="1"/>
    <col min="2568" max="2568" width="13.73046875" bestFit="1" customWidth="1"/>
    <col min="2569" max="2569" width="17.53125" bestFit="1" customWidth="1"/>
    <col min="2570" max="2570" width="13.73046875" bestFit="1" customWidth="1"/>
    <col min="2571" max="2571" width="17.53125" bestFit="1" customWidth="1"/>
    <col min="2572" max="2572" width="13.73046875" bestFit="1" customWidth="1"/>
    <col min="2573" max="2573" width="17.53125" bestFit="1" customWidth="1"/>
    <col min="2574" max="2574" width="13.73046875" bestFit="1" customWidth="1"/>
    <col min="2575" max="2575" width="17.53125" bestFit="1" customWidth="1"/>
    <col min="2576" max="2576" width="13.73046875" bestFit="1" customWidth="1"/>
    <col min="2577" max="2577" width="17.53125" bestFit="1" customWidth="1"/>
    <col min="2578" max="2578" width="13.73046875" bestFit="1" customWidth="1"/>
    <col min="2579" max="2579" width="17.53125" bestFit="1" customWidth="1"/>
    <col min="2580" max="2580" width="13.73046875" bestFit="1" customWidth="1"/>
    <col min="2581" max="2581" width="17.53125" bestFit="1" customWidth="1"/>
    <col min="2582" max="2582" width="13.73046875" bestFit="1" customWidth="1"/>
    <col min="2583" max="2583" width="17.53125" bestFit="1" customWidth="1"/>
    <col min="2584" max="2584" width="13.73046875" bestFit="1" customWidth="1"/>
    <col min="2585" max="2585" width="17.53125" bestFit="1" customWidth="1"/>
    <col min="2586" max="2586" width="13.73046875" bestFit="1" customWidth="1"/>
    <col min="2587" max="2587" width="17.53125" bestFit="1" customWidth="1"/>
    <col min="2588" max="2588" width="13.73046875" bestFit="1" customWidth="1"/>
    <col min="2589" max="2589" width="17.53125" bestFit="1" customWidth="1"/>
    <col min="2590" max="2590" width="13.73046875" bestFit="1" customWidth="1"/>
    <col min="2591" max="2591" width="17.53125" bestFit="1" customWidth="1"/>
    <col min="2592" max="2592" width="13.73046875" bestFit="1" customWidth="1"/>
    <col min="2593" max="2593" width="17.53125" bestFit="1" customWidth="1"/>
    <col min="2594" max="2594" width="13.73046875" bestFit="1" customWidth="1"/>
    <col min="2595" max="2595" width="17.53125" bestFit="1" customWidth="1"/>
    <col min="2596" max="2596" width="13.73046875" bestFit="1" customWidth="1"/>
    <col min="2597" max="2597" width="17.53125" bestFit="1" customWidth="1"/>
    <col min="2598" max="2598" width="13.73046875" bestFit="1" customWidth="1"/>
    <col min="2599" max="2599" width="17.53125" bestFit="1" customWidth="1"/>
    <col min="2600" max="2600" width="13.73046875" bestFit="1" customWidth="1"/>
    <col min="2601" max="2601" width="17.53125" bestFit="1" customWidth="1"/>
    <col min="2602" max="2602" width="13.73046875" bestFit="1" customWidth="1"/>
    <col min="2603" max="2603" width="17.53125" bestFit="1" customWidth="1"/>
    <col min="2604" max="2604" width="13.73046875" bestFit="1" customWidth="1"/>
    <col min="2605" max="2605" width="17.53125" bestFit="1" customWidth="1"/>
    <col min="2606" max="2606" width="13.73046875" bestFit="1" customWidth="1"/>
    <col min="2607" max="2607" width="17.53125" bestFit="1" customWidth="1"/>
    <col min="2608" max="2608" width="13.73046875" bestFit="1" customWidth="1"/>
    <col min="2609" max="2609" width="17.53125" bestFit="1" customWidth="1"/>
    <col min="2610" max="2610" width="13.73046875" bestFit="1" customWidth="1"/>
    <col min="2611" max="2611" width="17.53125" bestFit="1" customWidth="1"/>
    <col min="2612" max="2612" width="13.73046875" bestFit="1" customWidth="1"/>
    <col min="2613" max="2613" width="17.53125" bestFit="1" customWidth="1"/>
    <col min="2614" max="2614" width="13.73046875" bestFit="1" customWidth="1"/>
    <col min="2615" max="2615" width="17.53125" bestFit="1" customWidth="1"/>
    <col min="2616" max="2616" width="13.73046875" bestFit="1" customWidth="1"/>
    <col min="2617" max="2617" width="17.53125" bestFit="1" customWidth="1"/>
    <col min="2618" max="2618" width="13.73046875" bestFit="1" customWidth="1"/>
    <col min="2619" max="2619" width="17.53125" bestFit="1" customWidth="1"/>
    <col min="2620" max="2620" width="13.73046875" bestFit="1" customWidth="1"/>
    <col min="2621" max="2621" width="17.53125" bestFit="1" customWidth="1"/>
    <col min="2622" max="2622" width="13.73046875" bestFit="1" customWidth="1"/>
    <col min="2623" max="2623" width="17.53125" bestFit="1" customWidth="1"/>
    <col min="2624" max="2624" width="13.73046875" bestFit="1" customWidth="1"/>
    <col min="2625" max="2625" width="17.53125" bestFit="1" customWidth="1"/>
    <col min="2626" max="2626" width="13.73046875" bestFit="1" customWidth="1"/>
    <col min="2627" max="2627" width="17.53125" bestFit="1" customWidth="1"/>
    <col min="2628" max="2628" width="13.73046875" bestFit="1" customWidth="1"/>
    <col min="2629" max="2629" width="17.53125" bestFit="1" customWidth="1"/>
    <col min="2630" max="2630" width="13.73046875" bestFit="1" customWidth="1"/>
    <col min="2631" max="2631" width="17.53125" bestFit="1" customWidth="1"/>
    <col min="2632" max="2632" width="13.73046875" bestFit="1" customWidth="1"/>
    <col min="2633" max="2633" width="17.53125" bestFit="1" customWidth="1"/>
    <col min="2634" max="2634" width="13.73046875" bestFit="1" customWidth="1"/>
    <col min="2635" max="2635" width="17.53125" bestFit="1" customWidth="1"/>
    <col min="2636" max="2636" width="13.73046875" bestFit="1" customWidth="1"/>
    <col min="2637" max="2637" width="17.53125" bestFit="1" customWidth="1"/>
    <col min="2638" max="2638" width="13.73046875" bestFit="1" customWidth="1"/>
    <col min="2639" max="2639" width="17.53125" bestFit="1" customWidth="1"/>
    <col min="2640" max="2640" width="13.73046875" bestFit="1" customWidth="1"/>
    <col min="2641" max="2641" width="17.53125" bestFit="1" customWidth="1"/>
    <col min="2642" max="2642" width="13.73046875" bestFit="1" customWidth="1"/>
    <col min="2643" max="2643" width="17.53125" bestFit="1" customWidth="1"/>
    <col min="2644" max="2644" width="13.73046875" bestFit="1" customWidth="1"/>
    <col min="2645" max="2645" width="17.53125" bestFit="1" customWidth="1"/>
    <col min="2646" max="2646" width="13.73046875" bestFit="1" customWidth="1"/>
    <col min="2647" max="2647" width="17.53125" bestFit="1" customWidth="1"/>
    <col min="2648" max="2648" width="13.73046875" bestFit="1" customWidth="1"/>
    <col min="2649" max="2649" width="17.53125" bestFit="1" customWidth="1"/>
    <col min="2650" max="2650" width="13.73046875" bestFit="1" customWidth="1"/>
    <col min="2651" max="2651" width="17.53125" bestFit="1" customWidth="1"/>
    <col min="2652" max="2652" width="13.73046875" bestFit="1" customWidth="1"/>
    <col min="2653" max="2653" width="17.53125" bestFit="1" customWidth="1"/>
    <col min="2654" max="2654" width="13.73046875" bestFit="1" customWidth="1"/>
    <col min="2655" max="2655" width="17.53125" bestFit="1" customWidth="1"/>
    <col min="2656" max="2656" width="13.73046875" bestFit="1" customWidth="1"/>
    <col min="2657" max="2657" width="17.53125" bestFit="1" customWidth="1"/>
    <col min="2658" max="2658" width="13.73046875" bestFit="1" customWidth="1"/>
    <col min="2659" max="2659" width="17.53125" bestFit="1" customWidth="1"/>
    <col min="2660" max="2660" width="13.73046875" bestFit="1" customWidth="1"/>
    <col min="2661" max="2661" width="17.53125" bestFit="1" customWidth="1"/>
    <col min="2662" max="2662" width="13.73046875" bestFit="1" customWidth="1"/>
    <col min="2663" max="2663" width="17.53125" bestFit="1" customWidth="1"/>
    <col min="2664" max="2664" width="13.73046875" bestFit="1" customWidth="1"/>
    <col min="2665" max="2665" width="17.53125" bestFit="1" customWidth="1"/>
    <col min="2666" max="2666" width="13.73046875" bestFit="1" customWidth="1"/>
    <col min="2667" max="2667" width="17.53125" bestFit="1" customWidth="1"/>
    <col min="2668" max="2668" width="13.73046875" bestFit="1" customWidth="1"/>
    <col min="2669" max="2669" width="17.53125" bestFit="1" customWidth="1"/>
    <col min="2670" max="2670" width="13.73046875" bestFit="1" customWidth="1"/>
    <col min="2671" max="2671" width="17.53125" bestFit="1" customWidth="1"/>
    <col min="2672" max="2672" width="13.73046875" bestFit="1" customWidth="1"/>
    <col min="2673" max="2673" width="17.53125" bestFit="1" customWidth="1"/>
    <col min="2674" max="2674" width="13.73046875" bestFit="1" customWidth="1"/>
    <col min="2675" max="2675" width="17.53125" bestFit="1" customWidth="1"/>
    <col min="2676" max="2676" width="13.73046875" bestFit="1" customWidth="1"/>
    <col min="2677" max="2677" width="17.53125" bestFit="1" customWidth="1"/>
    <col min="2678" max="2678" width="13.73046875" bestFit="1" customWidth="1"/>
    <col min="2679" max="2679" width="17.53125" bestFit="1" customWidth="1"/>
    <col min="2680" max="2680" width="13.73046875" bestFit="1" customWidth="1"/>
    <col min="2681" max="2681" width="17.53125" bestFit="1" customWidth="1"/>
    <col min="2682" max="2682" width="13.73046875" bestFit="1" customWidth="1"/>
    <col min="2683" max="2683" width="17.53125" bestFit="1" customWidth="1"/>
    <col min="2684" max="2684" width="13.73046875" bestFit="1" customWidth="1"/>
    <col min="2685" max="2685" width="17.53125" bestFit="1" customWidth="1"/>
    <col min="2686" max="2686" width="13.73046875" bestFit="1" customWidth="1"/>
    <col min="2687" max="2687" width="17.53125" bestFit="1" customWidth="1"/>
    <col min="2688" max="2688" width="13.73046875" bestFit="1" customWidth="1"/>
    <col min="2689" max="2689" width="17.53125" bestFit="1" customWidth="1"/>
    <col min="2690" max="2690" width="13.73046875" bestFit="1" customWidth="1"/>
    <col min="2691" max="2691" width="17.53125" bestFit="1" customWidth="1"/>
    <col min="2692" max="2692" width="13.73046875" bestFit="1" customWidth="1"/>
    <col min="2693" max="2693" width="17.53125" bestFit="1" customWidth="1"/>
    <col min="2694" max="2694" width="13.73046875" bestFit="1" customWidth="1"/>
    <col min="2695" max="2695" width="17.53125" bestFit="1" customWidth="1"/>
    <col min="2696" max="2696" width="13.73046875" bestFit="1" customWidth="1"/>
    <col min="2697" max="2697" width="17.53125" bestFit="1" customWidth="1"/>
    <col min="2698" max="2698" width="13.73046875" bestFit="1" customWidth="1"/>
    <col min="2699" max="2699" width="17.53125" bestFit="1" customWidth="1"/>
    <col min="2700" max="2700" width="13.73046875" bestFit="1" customWidth="1"/>
    <col min="2701" max="2701" width="17.53125" bestFit="1" customWidth="1"/>
    <col min="2702" max="2702" width="13.73046875" bestFit="1" customWidth="1"/>
    <col min="2703" max="2703" width="17.53125" bestFit="1" customWidth="1"/>
    <col min="2704" max="2704" width="13.73046875" bestFit="1" customWidth="1"/>
    <col min="2705" max="2705" width="17.53125" bestFit="1" customWidth="1"/>
    <col min="2706" max="2706" width="13.73046875" bestFit="1" customWidth="1"/>
    <col min="2707" max="2707" width="17.53125" bestFit="1" customWidth="1"/>
    <col min="2708" max="2708" width="13.73046875" bestFit="1" customWidth="1"/>
    <col min="2709" max="2709" width="17.53125" bestFit="1" customWidth="1"/>
    <col min="2710" max="2710" width="13.73046875" bestFit="1" customWidth="1"/>
    <col min="2711" max="2711" width="17.53125" bestFit="1" customWidth="1"/>
    <col min="2712" max="2712" width="13.73046875" bestFit="1" customWidth="1"/>
    <col min="2713" max="2713" width="17.53125" bestFit="1" customWidth="1"/>
    <col min="2714" max="2714" width="13.73046875" bestFit="1" customWidth="1"/>
    <col min="2715" max="2715" width="17.53125" bestFit="1" customWidth="1"/>
    <col min="2716" max="2716" width="13.73046875" bestFit="1" customWidth="1"/>
    <col min="2717" max="2717" width="17.53125" bestFit="1" customWidth="1"/>
    <col min="2718" max="2718" width="13.73046875" bestFit="1" customWidth="1"/>
    <col min="2719" max="2719" width="17.53125" bestFit="1" customWidth="1"/>
    <col min="2720" max="2720" width="13.73046875" bestFit="1" customWidth="1"/>
    <col min="2721" max="2721" width="17.53125" bestFit="1" customWidth="1"/>
    <col min="2722" max="2722" width="13.73046875" bestFit="1" customWidth="1"/>
    <col min="2723" max="2723" width="17.53125" bestFit="1" customWidth="1"/>
    <col min="2724" max="2724" width="13.73046875" bestFit="1" customWidth="1"/>
    <col min="2725" max="2725" width="17.53125" bestFit="1" customWidth="1"/>
    <col min="2726" max="2726" width="13.73046875" bestFit="1" customWidth="1"/>
    <col min="2727" max="2727" width="17.53125" bestFit="1" customWidth="1"/>
    <col min="2728" max="2728" width="13.73046875" bestFit="1" customWidth="1"/>
    <col min="2729" max="2729" width="17.53125" bestFit="1" customWidth="1"/>
    <col min="2730" max="2730" width="13.73046875" bestFit="1" customWidth="1"/>
    <col min="2731" max="2731" width="17.53125" bestFit="1" customWidth="1"/>
    <col min="2732" max="2732" width="13.73046875" bestFit="1" customWidth="1"/>
    <col min="2733" max="2733" width="17.53125" bestFit="1" customWidth="1"/>
    <col min="2734" max="2734" width="13.73046875" bestFit="1" customWidth="1"/>
    <col min="2735" max="2735" width="17.53125" bestFit="1" customWidth="1"/>
    <col min="2736" max="2736" width="13.73046875" bestFit="1" customWidth="1"/>
    <col min="2737" max="2737" width="17.53125" bestFit="1" customWidth="1"/>
    <col min="2738" max="2738" width="13.73046875" bestFit="1" customWidth="1"/>
    <col min="2739" max="2739" width="17.53125" bestFit="1" customWidth="1"/>
    <col min="2740" max="2740" width="13.73046875" bestFit="1" customWidth="1"/>
    <col min="2741" max="2741" width="17.53125" bestFit="1" customWidth="1"/>
    <col min="2742" max="2742" width="13.73046875" bestFit="1" customWidth="1"/>
    <col min="2743" max="2743" width="17.53125" bestFit="1" customWidth="1"/>
    <col min="2744" max="2744" width="13.73046875" bestFit="1" customWidth="1"/>
    <col min="2745" max="2745" width="17.53125" bestFit="1" customWidth="1"/>
    <col min="2746" max="2746" width="13.73046875" bestFit="1" customWidth="1"/>
    <col min="2747" max="2747" width="17.53125" bestFit="1" customWidth="1"/>
    <col min="2748" max="2748" width="13.73046875" bestFit="1" customWidth="1"/>
    <col min="2749" max="2749" width="17.53125" bestFit="1" customWidth="1"/>
    <col min="2750" max="2750" width="13.73046875" bestFit="1" customWidth="1"/>
    <col min="2751" max="2751" width="17.53125" bestFit="1" customWidth="1"/>
    <col min="2752" max="2752" width="13.73046875" bestFit="1" customWidth="1"/>
    <col min="2753" max="2753" width="17.53125" bestFit="1" customWidth="1"/>
    <col min="2754" max="2754" width="13.73046875" bestFit="1" customWidth="1"/>
    <col min="2755" max="2755" width="17.53125" bestFit="1" customWidth="1"/>
    <col min="2756" max="2756" width="13.73046875" bestFit="1" customWidth="1"/>
    <col min="2757" max="2757" width="17.53125" bestFit="1" customWidth="1"/>
    <col min="2758" max="2758" width="13.73046875" bestFit="1" customWidth="1"/>
    <col min="2759" max="2759" width="17.53125" bestFit="1" customWidth="1"/>
    <col min="2760" max="2760" width="13.73046875" bestFit="1" customWidth="1"/>
    <col min="2761" max="2761" width="17.53125" bestFit="1" customWidth="1"/>
    <col min="2762" max="2762" width="13.73046875" bestFit="1" customWidth="1"/>
    <col min="2763" max="2763" width="17.53125" bestFit="1" customWidth="1"/>
    <col min="2764" max="2764" width="13.73046875" bestFit="1" customWidth="1"/>
    <col min="2765" max="2765" width="17.53125" bestFit="1" customWidth="1"/>
    <col min="2766" max="2766" width="13.73046875" bestFit="1" customWidth="1"/>
    <col min="2767" max="2767" width="17.53125" bestFit="1" customWidth="1"/>
    <col min="2768" max="2768" width="13.73046875" bestFit="1" customWidth="1"/>
    <col min="2769" max="2769" width="17.53125" bestFit="1" customWidth="1"/>
    <col min="2770" max="2770" width="13.73046875" bestFit="1" customWidth="1"/>
    <col min="2771" max="2771" width="17.53125" bestFit="1" customWidth="1"/>
    <col min="2772" max="2772" width="13.73046875" bestFit="1" customWidth="1"/>
    <col min="2773" max="2773" width="17.53125" bestFit="1" customWidth="1"/>
    <col min="2774" max="2774" width="13.73046875" bestFit="1" customWidth="1"/>
    <col min="2775" max="2775" width="17.53125" bestFit="1" customWidth="1"/>
    <col min="2776" max="2776" width="13.73046875" bestFit="1" customWidth="1"/>
    <col min="2777" max="2777" width="17.53125" bestFit="1" customWidth="1"/>
    <col min="2778" max="2778" width="13.73046875" bestFit="1" customWidth="1"/>
    <col min="2779" max="2779" width="17.53125" bestFit="1" customWidth="1"/>
    <col min="2780" max="2780" width="13.73046875" bestFit="1" customWidth="1"/>
    <col min="2781" max="2781" width="17.53125" bestFit="1" customWidth="1"/>
    <col min="2782" max="2782" width="13.73046875" bestFit="1" customWidth="1"/>
    <col min="2783" max="2783" width="17.53125" bestFit="1" customWidth="1"/>
    <col min="2784" max="2784" width="13.73046875" bestFit="1" customWidth="1"/>
    <col min="2785" max="2785" width="17.53125" bestFit="1" customWidth="1"/>
    <col min="2786" max="2786" width="13.73046875" bestFit="1" customWidth="1"/>
    <col min="2787" max="2787" width="17.53125" bestFit="1" customWidth="1"/>
    <col min="2788" max="2788" width="13.73046875" bestFit="1" customWidth="1"/>
    <col min="2789" max="2789" width="17.53125" bestFit="1" customWidth="1"/>
    <col min="2790" max="2790" width="13.73046875" bestFit="1" customWidth="1"/>
    <col min="2791" max="2791" width="17.53125" bestFit="1" customWidth="1"/>
    <col min="2792" max="2792" width="13.73046875" bestFit="1" customWidth="1"/>
    <col min="2793" max="2793" width="17.53125" bestFit="1" customWidth="1"/>
    <col min="2794" max="2794" width="13.73046875" bestFit="1" customWidth="1"/>
    <col min="2795" max="2795" width="17.53125" bestFit="1" customWidth="1"/>
    <col min="2796" max="2796" width="13.73046875" bestFit="1" customWidth="1"/>
    <col min="2797" max="2797" width="17.53125" bestFit="1" customWidth="1"/>
    <col min="2798" max="2798" width="13.73046875" bestFit="1" customWidth="1"/>
    <col min="2799" max="2799" width="17.53125" bestFit="1" customWidth="1"/>
    <col min="2800" max="2800" width="13.73046875" bestFit="1" customWidth="1"/>
    <col min="2801" max="2801" width="17.53125" bestFit="1" customWidth="1"/>
    <col min="2802" max="2802" width="13.73046875" bestFit="1" customWidth="1"/>
    <col min="2803" max="2803" width="17.53125" bestFit="1" customWidth="1"/>
    <col min="2804" max="2804" width="13.73046875" bestFit="1" customWidth="1"/>
    <col min="2805" max="2805" width="17.53125" bestFit="1" customWidth="1"/>
    <col min="2806" max="2806" width="13.73046875" bestFit="1" customWidth="1"/>
    <col min="2807" max="2807" width="17.53125" bestFit="1" customWidth="1"/>
    <col min="2808" max="2808" width="13.73046875" bestFit="1" customWidth="1"/>
    <col min="2809" max="2809" width="17.53125" bestFit="1" customWidth="1"/>
    <col min="2810" max="2810" width="13.73046875" bestFit="1" customWidth="1"/>
    <col min="2811" max="2811" width="17.53125" bestFit="1" customWidth="1"/>
    <col min="2812" max="2812" width="13.73046875" bestFit="1" customWidth="1"/>
    <col min="2813" max="2813" width="17.53125" bestFit="1" customWidth="1"/>
    <col min="2814" max="2814" width="13.73046875" bestFit="1" customWidth="1"/>
    <col min="2815" max="2815" width="17.53125" bestFit="1" customWidth="1"/>
    <col min="2816" max="2816" width="13.73046875" bestFit="1" customWidth="1"/>
    <col min="2817" max="2817" width="17.53125" bestFit="1" customWidth="1"/>
    <col min="2818" max="2818" width="13.73046875" bestFit="1" customWidth="1"/>
    <col min="2819" max="2819" width="17.53125" bestFit="1" customWidth="1"/>
    <col min="2820" max="2820" width="13.73046875" bestFit="1" customWidth="1"/>
    <col min="2821" max="2821" width="17.53125" bestFit="1" customWidth="1"/>
    <col min="2822" max="2822" width="13.73046875" bestFit="1" customWidth="1"/>
    <col min="2823" max="2823" width="17.53125" bestFit="1" customWidth="1"/>
    <col min="2824" max="2824" width="13.73046875" bestFit="1" customWidth="1"/>
    <col min="2825" max="2825" width="17.53125" bestFit="1" customWidth="1"/>
    <col min="2826" max="2826" width="13.73046875" bestFit="1" customWidth="1"/>
    <col min="2827" max="2827" width="17.53125" bestFit="1" customWidth="1"/>
    <col min="2828" max="2828" width="13.73046875" bestFit="1" customWidth="1"/>
    <col min="2829" max="2829" width="17.53125" bestFit="1" customWidth="1"/>
    <col min="2830" max="2830" width="13.73046875" bestFit="1" customWidth="1"/>
    <col min="2831" max="2831" width="17.53125" bestFit="1" customWidth="1"/>
    <col min="2832" max="2832" width="13.73046875" bestFit="1" customWidth="1"/>
    <col min="2833" max="2833" width="17.53125" bestFit="1" customWidth="1"/>
    <col min="2834" max="2834" width="13.73046875" bestFit="1" customWidth="1"/>
    <col min="2835" max="2835" width="17.53125" bestFit="1" customWidth="1"/>
    <col min="2836" max="2836" width="13.73046875" bestFit="1" customWidth="1"/>
    <col min="2837" max="2837" width="17.53125" bestFit="1" customWidth="1"/>
    <col min="2838" max="2838" width="13.73046875" bestFit="1" customWidth="1"/>
    <col min="2839" max="2839" width="17.53125" bestFit="1" customWidth="1"/>
    <col min="2840" max="2840" width="13.73046875" bestFit="1" customWidth="1"/>
    <col min="2841" max="2841" width="17.53125" bestFit="1" customWidth="1"/>
    <col min="2842" max="2842" width="13.73046875" bestFit="1" customWidth="1"/>
    <col min="2843" max="2843" width="17.53125" bestFit="1" customWidth="1"/>
    <col min="2844" max="2844" width="13.73046875" bestFit="1" customWidth="1"/>
    <col min="2845" max="2845" width="17.53125" bestFit="1" customWidth="1"/>
    <col min="2846" max="2846" width="13.73046875" bestFit="1" customWidth="1"/>
    <col min="2847" max="2847" width="17.53125" bestFit="1" customWidth="1"/>
    <col min="2848" max="2848" width="13.73046875" bestFit="1" customWidth="1"/>
    <col min="2849" max="2849" width="17.53125" bestFit="1" customWidth="1"/>
    <col min="2850" max="2850" width="13.73046875" bestFit="1" customWidth="1"/>
    <col min="2851" max="2851" width="17.53125" bestFit="1" customWidth="1"/>
    <col min="2852" max="2852" width="13.73046875" bestFit="1" customWidth="1"/>
    <col min="2853" max="2853" width="17.53125" bestFit="1" customWidth="1"/>
    <col min="2854" max="2854" width="13.73046875" bestFit="1" customWidth="1"/>
    <col min="2855" max="2855" width="17.53125" bestFit="1" customWidth="1"/>
    <col min="2856" max="2856" width="13.73046875" bestFit="1" customWidth="1"/>
    <col min="2857" max="2857" width="17.53125" bestFit="1" customWidth="1"/>
    <col min="2858" max="2858" width="13.73046875" bestFit="1" customWidth="1"/>
    <col min="2859" max="2859" width="17.53125" bestFit="1" customWidth="1"/>
    <col min="2860" max="2860" width="13.73046875" bestFit="1" customWidth="1"/>
    <col min="2861" max="2861" width="17.53125" bestFit="1" customWidth="1"/>
    <col min="2862" max="2862" width="13.73046875" bestFit="1" customWidth="1"/>
    <col min="2863" max="2863" width="17.53125" bestFit="1" customWidth="1"/>
    <col min="2864" max="2864" width="13.73046875" bestFit="1" customWidth="1"/>
    <col min="2865" max="2865" width="17.53125" bestFit="1" customWidth="1"/>
    <col min="2866" max="2866" width="13.73046875" bestFit="1" customWidth="1"/>
    <col min="2867" max="2867" width="17.53125" bestFit="1" customWidth="1"/>
    <col min="2868" max="2868" width="13.73046875" bestFit="1" customWidth="1"/>
    <col min="2869" max="2869" width="17.53125" bestFit="1" customWidth="1"/>
    <col min="2870" max="2870" width="13.73046875" bestFit="1" customWidth="1"/>
    <col min="2871" max="2871" width="17.53125" bestFit="1" customWidth="1"/>
    <col min="2872" max="2872" width="13.73046875" bestFit="1" customWidth="1"/>
    <col min="2873" max="2873" width="17.53125" bestFit="1" customWidth="1"/>
    <col min="2874" max="2874" width="13.73046875" bestFit="1" customWidth="1"/>
    <col min="2875" max="2875" width="17.53125" bestFit="1" customWidth="1"/>
    <col min="2876" max="2876" width="13.73046875" bestFit="1" customWidth="1"/>
    <col min="2877" max="2877" width="17.53125" bestFit="1" customWidth="1"/>
    <col min="2878" max="2878" width="13.73046875" bestFit="1" customWidth="1"/>
    <col min="2879" max="2879" width="17.53125" bestFit="1" customWidth="1"/>
    <col min="2880" max="2880" width="13.73046875" bestFit="1" customWidth="1"/>
    <col min="2881" max="2881" width="17.53125" bestFit="1" customWidth="1"/>
    <col min="2882" max="2882" width="13.73046875" bestFit="1" customWidth="1"/>
    <col min="2883" max="2883" width="17.53125" bestFit="1" customWidth="1"/>
    <col min="2884" max="2884" width="13.73046875" bestFit="1" customWidth="1"/>
    <col min="2885" max="2885" width="17.53125" bestFit="1" customWidth="1"/>
    <col min="2886" max="2886" width="13.73046875" bestFit="1" customWidth="1"/>
    <col min="2887" max="2887" width="17.53125" bestFit="1" customWidth="1"/>
    <col min="2888" max="2888" width="13.73046875" bestFit="1" customWidth="1"/>
    <col min="2889" max="2889" width="17.53125" bestFit="1" customWidth="1"/>
    <col min="2890" max="2890" width="13.73046875" bestFit="1" customWidth="1"/>
    <col min="2891" max="2891" width="17.53125" bestFit="1" customWidth="1"/>
    <col min="2892" max="2892" width="13.73046875" bestFit="1" customWidth="1"/>
    <col min="2893" max="2893" width="17.53125" bestFit="1" customWidth="1"/>
    <col min="2894" max="2894" width="13.73046875" bestFit="1" customWidth="1"/>
    <col min="2895" max="2895" width="17.53125" bestFit="1" customWidth="1"/>
    <col min="2896" max="2896" width="13.73046875" bestFit="1" customWidth="1"/>
    <col min="2897" max="2897" width="17.53125" bestFit="1" customWidth="1"/>
    <col min="2898" max="2898" width="13.73046875" bestFit="1" customWidth="1"/>
    <col min="2899" max="2899" width="17.53125" bestFit="1" customWidth="1"/>
    <col min="2900" max="2900" width="13.73046875" bestFit="1" customWidth="1"/>
    <col min="2901" max="2901" width="17.53125" bestFit="1" customWidth="1"/>
    <col min="2902" max="2902" width="13.73046875" bestFit="1" customWidth="1"/>
    <col min="2903" max="2903" width="17.53125" bestFit="1" customWidth="1"/>
    <col min="2904" max="2904" width="13.73046875" bestFit="1" customWidth="1"/>
    <col min="2905" max="2905" width="17.53125" bestFit="1" customWidth="1"/>
    <col min="2906" max="2906" width="13.73046875" bestFit="1" customWidth="1"/>
    <col min="2907" max="2907" width="17.53125" bestFit="1" customWidth="1"/>
    <col min="2908" max="2908" width="13.73046875" bestFit="1" customWidth="1"/>
    <col min="2909" max="2909" width="17.53125" bestFit="1" customWidth="1"/>
    <col min="2910" max="2910" width="13.73046875" bestFit="1" customWidth="1"/>
    <col min="2911" max="2911" width="17.53125" bestFit="1" customWidth="1"/>
    <col min="2912" max="2912" width="13.73046875" bestFit="1" customWidth="1"/>
    <col min="2913" max="2913" width="17.53125" bestFit="1" customWidth="1"/>
    <col min="2914" max="2914" width="13.73046875" bestFit="1" customWidth="1"/>
    <col min="2915" max="2915" width="17.53125" bestFit="1" customWidth="1"/>
    <col min="2916" max="2916" width="13.73046875" bestFit="1" customWidth="1"/>
    <col min="2917" max="2917" width="17.53125" bestFit="1" customWidth="1"/>
    <col min="2918" max="2918" width="13.73046875" bestFit="1" customWidth="1"/>
    <col min="2919" max="2919" width="17.53125" bestFit="1" customWidth="1"/>
    <col min="2920" max="2920" width="13.73046875" bestFit="1" customWidth="1"/>
    <col min="2921" max="2921" width="17.53125" bestFit="1" customWidth="1"/>
    <col min="2922" max="2922" width="13.73046875" bestFit="1" customWidth="1"/>
    <col min="2923" max="2923" width="17.53125" bestFit="1" customWidth="1"/>
    <col min="2924" max="2924" width="13.73046875" bestFit="1" customWidth="1"/>
    <col min="2925" max="2925" width="17.53125" bestFit="1" customWidth="1"/>
    <col min="2926" max="2926" width="13.73046875" bestFit="1" customWidth="1"/>
    <col min="2927" max="2927" width="17.53125" bestFit="1" customWidth="1"/>
    <col min="2928" max="2928" width="13.73046875" bestFit="1" customWidth="1"/>
    <col min="2929" max="2929" width="17.53125" bestFit="1" customWidth="1"/>
    <col min="2930" max="2930" width="13.73046875" bestFit="1" customWidth="1"/>
    <col min="2931" max="2931" width="17.53125" bestFit="1" customWidth="1"/>
    <col min="2932" max="2932" width="13.73046875" bestFit="1" customWidth="1"/>
    <col min="2933" max="2933" width="17.53125" bestFit="1" customWidth="1"/>
    <col min="2934" max="2934" width="13.73046875" bestFit="1" customWidth="1"/>
    <col min="2935" max="2935" width="17.53125" bestFit="1" customWidth="1"/>
    <col min="2936" max="2936" width="13.73046875" bestFit="1" customWidth="1"/>
    <col min="2937" max="2937" width="17.53125" bestFit="1" customWidth="1"/>
    <col min="2938" max="2938" width="13.73046875" bestFit="1" customWidth="1"/>
    <col min="2939" max="2939" width="17.53125" bestFit="1" customWidth="1"/>
    <col min="2940" max="2940" width="13.73046875" bestFit="1" customWidth="1"/>
    <col min="2941" max="2941" width="17.53125" bestFit="1" customWidth="1"/>
    <col min="2942" max="2942" width="13.73046875" bestFit="1" customWidth="1"/>
    <col min="2943" max="2943" width="17.53125" bestFit="1" customWidth="1"/>
    <col min="2944" max="2944" width="13.73046875" bestFit="1" customWidth="1"/>
    <col min="2945" max="2945" width="17.53125" bestFit="1" customWidth="1"/>
    <col min="2946" max="2946" width="13.73046875" bestFit="1" customWidth="1"/>
    <col min="2947" max="2947" width="17.53125" bestFit="1" customWidth="1"/>
    <col min="2948" max="2948" width="13.73046875" bestFit="1" customWidth="1"/>
    <col min="2949" max="2949" width="17.53125" bestFit="1" customWidth="1"/>
    <col min="2950" max="2950" width="13.73046875" bestFit="1" customWidth="1"/>
    <col min="2951" max="2951" width="17.53125" bestFit="1" customWidth="1"/>
    <col min="2952" max="2952" width="13.73046875" bestFit="1" customWidth="1"/>
    <col min="2953" max="2953" width="17.53125" bestFit="1" customWidth="1"/>
    <col min="2954" max="2954" width="13.73046875" bestFit="1" customWidth="1"/>
    <col min="2955" max="2955" width="17.53125" bestFit="1" customWidth="1"/>
    <col min="2956" max="2956" width="13.73046875" bestFit="1" customWidth="1"/>
    <col min="2957" max="2957" width="17.53125" bestFit="1" customWidth="1"/>
    <col min="2958" max="2958" width="13.73046875" bestFit="1" customWidth="1"/>
    <col min="2959" max="2959" width="17.53125" bestFit="1" customWidth="1"/>
    <col min="2960" max="2960" width="13.73046875" bestFit="1" customWidth="1"/>
    <col min="2961" max="2961" width="17.53125" bestFit="1" customWidth="1"/>
    <col min="2962" max="2962" width="13.73046875" bestFit="1" customWidth="1"/>
    <col min="2963" max="2963" width="17.53125" bestFit="1" customWidth="1"/>
    <col min="2964" max="2964" width="13.73046875" bestFit="1" customWidth="1"/>
    <col min="2965" max="2965" width="17.53125" bestFit="1" customWidth="1"/>
    <col min="2966" max="2966" width="13.73046875" bestFit="1" customWidth="1"/>
    <col min="2967" max="2967" width="17.53125" bestFit="1" customWidth="1"/>
    <col min="2968" max="2968" width="13.73046875" bestFit="1" customWidth="1"/>
    <col min="2969" max="2969" width="17.53125" bestFit="1" customWidth="1"/>
    <col min="2970" max="2970" width="13.73046875" bestFit="1" customWidth="1"/>
    <col min="2971" max="2971" width="17.53125" bestFit="1" customWidth="1"/>
    <col min="2972" max="2972" width="13.73046875" bestFit="1" customWidth="1"/>
    <col min="2973" max="2973" width="17.53125" bestFit="1" customWidth="1"/>
    <col min="2974" max="2974" width="13.73046875" bestFit="1" customWidth="1"/>
    <col min="2975" max="2975" width="17.53125" bestFit="1" customWidth="1"/>
    <col min="2976" max="2976" width="13.73046875" bestFit="1" customWidth="1"/>
    <col min="2977" max="2977" width="17.53125" bestFit="1" customWidth="1"/>
    <col min="2978" max="2978" width="13.73046875" bestFit="1" customWidth="1"/>
    <col min="2979" max="2979" width="17.53125" bestFit="1" customWidth="1"/>
    <col min="2980" max="2980" width="13.73046875" bestFit="1" customWidth="1"/>
    <col min="2981" max="2981" width="17.53125" bestFit="1" customWidth="1"/>
    <col min="2982" max="2982" width="13.73046875" bestFit="1" customWidth="1"/>
    <col min="2983" max="2983" width="17.53125" bestFit="1" customWidth="1"/>
    <col min="2984" max="2984" width="13.73046875" bestFit="1" customWidth="1"/>
    <col min="2985" max="2985" width="17.53125" bestFit="1" customWidth="1"/>
    <col min="2986" max="2986" width="13.73046875" bestFit="1" customWidth="1"/>
    <col min="2987" max="2987" width="17.53125" bestFit="1" customWidth="1"/>
    <col min="2988" max="2988" width="13.73046875" bestFit="1" customWidth="1"/>
    <col min="2989" max="2989" width="17.53125" bestFit="1" customWidth="1"/>
    <col min="2990" max="2990" width="13.73046875" bestFit="1" customWidth="1"/>
    <col min="2991" max="2991" width="17.53125" bestFit="1" customWidth="1"/>
    <col min="2992" max="2992" width="13.73046875" bestFit="1" customWidth="1"/>
    <col min="2993" max="2993" width="17.53125" bestFit="1" customWidth="1"/>
    <col min="2994" max="2994" width="13.73046875" bestFit="1" customWidth="1"/>
    <col min="2995" max="2995" width="17.53125" bestFit="1" customWidth="1"/>
    <col min="2996" max="2996" width="13.73046875" bestFit="1" customWidth="1"/>
    <col min="2997" max="2997" width="17.53125" bestFit="1" customWidth="1"/>
    <col min="2998" max="2998" width="13.73046875" bestFit="1" customWidth="1"/>
    <col min="2999" max="2999" width="17.53125" bestFit="1" customWidth="1"/>
    <col min="3000" max="3000" width="13.73046875" bestFit="1" customWidth="1"/>
    <col min="3001" max="3001" width="17.53125" bestFit="1" customWidth="1"/>
    <col min="3002" max="3002" width="13.73046875" bestFit="1" customWidth="1"/>
    <col min="3003" max="3003" width="17.53125" bestFit="1" customWidth="1"/>
    <col min="3004" max="3004" width="13.73046875" bestFit="1" customWidth="1"/>
    <col min="3005" max="3005" width="17.53125" bestFit="1" customWidth="1"/>
    <col min="3006" max="3006" width="13.73046875" bestFit="1" customWidth="1"/>
    <col min="3007" max="3007" width="17.53125" bestFit="1" customWidth="1"/>
    <col min="3008" max="3008" width="13.73046875" bestFit="1" customWidth="1"/>
    <col min="3009" max="3009" width="17.53125" bestFit="1" customWidth="1"/>
    <col min="3010" max="3010" width="13.73046875" bestFit="1" customWidth="1"/>
    <col min="3011" max="3011" width="17.53125" bestFit="1" customWidth="1"/>
    <col min="3012" max="3012" width="13.73046875" bestFit="1" customWidth="1"/>
    <col min="3013" max="3013" width="17.53125" bestFit="1" customWidth="1"/>
    <col min="3014" max="3014" width="13.73046875" bestFit="1" customWidth="1"/>
    <col min="3015" max="3015" width="17.53125" bestFit="1" customWidth="1"/>
    <col min="3016" max="3016" width="13.73046875" bestFit="1" customWidth="1"/>
    <col min="3017" max="3017" width="17.53125" bestFit="1" customWidth="1"/>
    <col min="3018" max="3018" width="13.73046875" bestFit="1" customWidth="1"/>
    <col min="3019" max="3019" width="17.53125" bestFit="1" customWidth="1"/>
    <col min="3020" max="3020" width="13.73046875" bestFit="1" customWidth="1"/>
    <col min="3021" max="3021" width="17.53125" bestFit="1" customWidth="1"/>
    <col min="3022" max="3022" width="13.73046875" bestFit="1" customWidth="1"/>
    <col min="3023" max="3023" width="17.53125" bestFit="1" customWidth="1"/>
    <col min="3024" max="3024" width="13.73046875" bestFit="1" customWidth="1"/>
    <col min="3025" max="3025" width="17.53125" bestFit="1" customWidth="1"/>
    <col min="3026" max="3026" width="13.73046875" bestFit="1" customWidth="1"/>
    <col min="3027" max="3027" width="17.53125" bestFit="1" customWidth="1"/>
    <col min="3028" max="3028" width="13.73046875" bestFit="1" customWidth="1"/>
    <col min="3029" max="3029" width="17.53125" bestFit="1" customWidth="1"/>
    <col min="3030" max="3030" width="13.73046875" bestFit="1" customWidth="1"/>
    <col min="3031" max="3031" width="17.53125" bestFit="1" customWidth="1"/>
    <col min="3032" max="3032" width="13.73046875" bestFit="1" customWidth="1"/>
    <col min="3033" max="3033" width="17.53125" bestFit="1" customWidth="1"/>
    <col min="3034" max="3034" width="13.73046875" bestFit="1" customWidth="1"/>
    <col min="3035" max="3035" width="17.53125" bestFit="1" customWidth="1"/>
    <col min="3036" max="3036" width="13.73046875" bestFit="1" customWidth="1"/>
    <col min="3037" max="3037" width="17.53125" bestFit="1" customWidth="1"/>
    <col min="3038" max="3038" width="13.73046875" bestFit="1" customWidth="1"/>
    <col min="3039" max="3039" width="17.53125" bestFit="1" customWidth="1"/>
    <col min="3040" max="3040" width="13.73046875" bestFit="1" customWidth="1"/>
    <col min="3041" max="3041" width="17.53125" bestFit="1" customWidth="1"/>
    <col min="3042" max="3042" width="13.73046875" bestFit="1" customWidth="1"/>
    <col min="3043" max="3043" width="17.53125" bestFit="1" customWidth="1"/>
    <col min="3044" max="3044" width="13.73046875" bestFit="1" customWidth="1"/>
    <col min="3045" max="3045" width="17.53125" bestFit="1" customWidth="1"/>
    <col min="3046" max="3046" width="13.73046875" bestFit="1" customWidth="1"/>
    <col min="3047" max="3047" width="17.53125" bestFit="1" customWidth="1"/>
    <col min="3048" max="3048" width="13.73046875" bestFit="1" customWidth="1"/>
    <col min="3049" max="3049" width="17.53125" bestFit="1" customWidth="1"/>
    <col min="3050" max="3050" width="13.73046875" bestFit="1" customWidth="1"/>
    <col min="3051" max="3051" width="17.53125" bestFit="1" customWidth="1"/>
    <col min="3052" max="3052" width="13.73046875" bestFit="1" customWidth="1"/>
    <col min="3053" max="3053" width="17.53125" bestFit="1" customWidth="1"/>
    <col min="3054" max="3054" width="13.73046875" bestFit="1" customWidth="1"/>
    <col min="3055" max="3055" width="17.53125" bestFit="1" customWidth="1"/>
    <col min="3056" max="3056" width="13.73046875" bestFit="1" customWidth="1"/>
    <col min="3057" max="3057" width="17.53125" bestFit="1" customWidth="1"/>
    <col min="3058" max="3058" width="13.73046875" bestFit="1" customWidth="1"/>
    <col min="3059" max="3059" width="17.53125" bestFit="1" customWidth="1"/>
    <col min="3060" max="3060" width="13.73046875" bestFit="1" customWidth="1"/>
    <col min="3061" max="3061" width="17.53125" bestFit="1" customWidth="1"/>
    <col min="3062" max="3062" width="13.73046875" bestFit="1" customWidth="1"/>
    <col min="3063" max="3063" width="17.53125" bestFit="1" customWidth="1"/>
    <col min="3064" max="3064" width="13.73046875" bestFit="1" customWidth="1"/>
    <col min="3065" max="3065" width="17.53125" bestFit="1" customWidth="1"/>
    <col min="3066" max="3066" width="13.73046875" bestFit="1" customWidth="1"/>
    <col min="3067" max="3067" width="17.53125" bestFit="1" customWidth="1"/>
    <col min="3068" max="3068" width="13.73046875" bestFit="1" customWidth="1"/>
    <col min="3069" max="3069" width="17.53125" bestFit="1" customWidth="1"/>
    <col min="3070" max="3070" width="13.73046875" bestFit="1" customWidth="1"/>
    <col min="3071" max="3071" width="17.53125" bestFit="1" customWidth="1"/>
    <col min="3072" max="3072" width="13.73046875" bestFit="1" customWidth="1"/>
    <col min="3073" max="3073" width="17.53125" bestFit="1" customWidth="1"/>
    <col min="3074" max="3074" width="13.73046875" bestFit="1" customWidth="1"/>
    <col min="3075" max="3075" width="17.53125" bestFit="1" customWidth="1"/>
    <col min="3076" max="3076" width="13.73046875" bestFit="1" customWidth="1"/>
    <col min="3077" max="3077" width="17.53125" bestFit="1" customWidth="1"/>
    <col min="3078" max="3078" width="13.73046875" bestFit="1" customWidth="1"/>
    <col min="3079" max="3079" width="17.53125" bestFit="1" customWidth="1"/>
    <col min="3080" max="3080" width="13.73046875" bestFit="1" customWidth="1"/>
    <col min="3081" max="3081" width="17.53125" bestFit="1" customWidth="1"/>
    <col min="3082" max="3082" width="13.73046875" bestFit="1" customWidth="1"/>
    <col min="3083" max="3083" width="17.53125" bestFit="1" customWidth="1"/>
    <col min="3084" max="3084" width="13.73046875" bestFit="1" customWidth="1"/>
    <col min="3085" max="3085" width="17.53125" bestFit="1" customWidth="1"/>
    <col min="3086" max="3086" width="13.73046875" bestFit="1" customWidth="1"/>
    <col min="3087" max="3087" width="17.53125" bestFit="1" customWidth="1"/>
    <col min="3088" max="3088" width="13.73046875" bestFit="1" customWidth="1"/>
    <col min="3089" max="3089" width="17.53125" bestFit="1" customWidth="1"/>
    <col min="3090" max="3090" width="13.73046875" bestFit="1" customWidth="1"/>
    <col min="3091" max="3091" width="17.53125" bestFit="1" customWidth="1"/>
    <col min="3092" max="3092" width="13.73046875" bestFit="1" customWidth="1"/>
    <col min="3093" max="3093" width="17.53125" bestFit="1" customWidth="1"/>
    <col min="3094" max="3094" width="13.73046875" bestFit="1" customWidth="1"/>
    <col min="3095" max="3095" width="17.53125" bestFit="1" customWidth="1"/>
    <col min="3096" max="3096" width="13.73046875" bestFit="1" customWidth="1"/>
    <col min="3097" max="3097" width="17.53125" bestFit="1" customWidth="1"/>
    <col min="3098" max="3098" width="13.73046875" bestFit="1" customWidth="1"/>
    <col min="3099" max="3099" width="17.53125" bestFit="1" customWidth="1"/>
    <col min="3100" max="3100" width="13.73046875" bestFit="1" customWidth="1"/>
    <col min="3101" max="3101" width="17.53125" bestFit="1" customWidth="1"/>
    <col min="3102" max="3102" width="13.73046875" bestFit="1" customWidth="1"/>
    <col min="3103" max="3103" width="17.53125" bestFit="1" customWidth="1"/>
    <col min="3104" max="3104" width="13.73046875" bestFit="1" customWidth="1"/>
    <col min="3105" max="3105" width="17.53125" bestFit="1" customWidth="1"/>
    <col min="3106" max="3106" width="13.73046875" bestFit="1" customWidth="1"/>
    <col min="3107" max="3107" width="17.53125" bestFit="1" customWidth="1"/>
    <col min="3108" max="3108" width="13.73046875" bestFit="1" customWidth="1"/>
    <col min="3109" max="3109" width="17.53125" bestFit="1" customWidth="1"/>
    <col min="3110" max="3110" width="13.73046875" bestFit="1" customWidth="1"/>
    <col min="3111" max="3111" width="17.53125" bestFit="1" customWidth="1"/>
    <col min="3112" max="3112" width="13.73046875" bestFit="1" customWidth="1"/>
    <col min="3113" max="3113" width="17.53125" bestFit="1" customWidth="1"/>
    <col min="3114" max="3114" width="13.73046875" bestFit="1" customWidth="1"/>
    <col min="3115" max="3115" width="17.53125" bestFit="1" customWidth="1"/>
    <col min="3116" max="3116" width="13.73046875" bestFit="1" customWidth="1"/>
    <col min="3117" max="3117" width="17.53125" bestFit="1" customWidth="1"/>
    <col min="3118" max="3118" width="13.73046875" bestFit="1" customWidth="1"/>
    <col min="3119" max="3119" width="17.53125" bestFit="1" customWidth="1"/>
    <col min="3120" max="3120" width="13.73046875" bestFit="1" customWidth="1"/>
    <col min="3121" max="3121" width="17.53125" bestFit="1" customWidth="1"/>
    <col min="3122" max="3122" width="13.73046875" bestFit="1" customWidth="1"/>
    <col min="3123" max="3123" width="17.53125" bestFit="1" customWidth="1"/>
    <col min="3124" max="3124" width="13.73046875" bestFit="1" customWidth="1"/>
    <col min="3125" max="3125" width="17.53125" bestFit="1" customWidth="1"/>
    <col min="3126" max="3126" width="13.73046875" bestFit="1" customWidth="1"/>
    <col min="3127" max="3127" width="17.53125" bestFit="1" customWidth="1"/>
    <col min="3128" max="3128" width="13.73046875" bestFit="1" customWidth="1"/>
    <col min="3129" max="3129" width="17.53125" bestFit="1" customWidth="1"/>
    <col min="3130" max="3130" width="13.73046875" bestFit="1" customWidth="1"/>
    <col min="3131" max="3131" width="17.53125" bestFit="1" customWidth="1"/>
    <col min="3132" max="3132" width="13.73046875" bestFit="1" customWidth="1"/>
    <col min="3133" max="3133" width="17.53125" bestFit="1" customWidth="1"/>
    <col min="3134" max="3134" width="13.73046875" bestFit="1" customWidth="1"/>
    <col min="3135" max="3135" width="17.53125" bestFit="1" customWidth="1"/>
    <col min="3136" max="3136" width="13.73046875" bestFit="1" customWidth="1"/>
    <col min="3137" max="3137" width="17.53125" bestFit="1" customWidth="1"/>
    <col min="3138" max="3138" width="13.73046875" bestFit="1" customWidth="1"/>
    <col min="3139" max="3139" width="17.53125" bestFit="1" customWidth="1"/>
    <col min="3140" max="3140" width="13.73046875" bestFit="1" customWidth="1"/>
    <col min="3141" max="3141" width="17.53125" bestFit="1" customWidth="1"/>
    <col min="3142" max="3142" width="13.73046875" bestFit="1" customWidth="1"/>
    <col min="3143" max="3143" width="17.53125" bestFit="1" customWidth="1"/>
    <col min="3144" max="3144" width="13.73046875" bestFit="1" customWidth="1"/>
    <col min="3145" max="3145" width="17.53125" bestFit="1" customWidth="1"/>
    <col min="3146" max="3146" width="13.73046875" bestFit="1" customWidth="1"/>
    <col min="3147" max="3147" width="17.53125" bestFit="1" customWidth="1"/>
    <col min="3148" max="3148" width="13.73046875" bestFit="1" customWidth="1"/>
    <col min="3149" max="3149" width="17.53125" bestFit="1" customWidth="1"/>
    <col min="3150" max="3150" width="13.73046875" bestFit="1" customWidth="1"/>
    <col min="3151" max="3151" width="17.53125" bestFit="1" customWidth="1"/>
    <col min="3152" max="3152" width="13.73046875" bestFit="1" customWidth="1"/>
    <col min="3153" max="3153" width="17.53125" bestFit="1" customWidth="1"/>
    <col min="3154" max="3154" width="13.73046875" bestFit="1" customWidth="1"/>
    <col min="3155" max="3155" width="17.53125" bestFit="1" customWidth="1"/>
    <col min="3156" max="3156" width="13.73046875" bestFit="1" customWidth="1"/>
    <col min="3157" max="3157" width="17.53125" bestFit="1" customWidth="1"/>
    <col min="3158" max="3158" width="13.73046875" bestFit="1" customWidth="1"/>
    <col min="3159" max="3159" width="17.53125" bestFit="1" customWidth="1"/>
    <col min="3160" max="3160" width="13.73046875" bestFit="1" customWidth="1"/>
    <col min="3161" max="3161" width="17.53125" bestFit="1" customWidth="1"/>
    <col min="3162" max="3162" width="13.73046875" bestFit="1" customWidth="1"/>
    <col min="3163" max="3163" width="17.53125" bestFit="1" customWidth="1"/>
    <col min="3164" max="3164" width="13.73046875" bestFit="1" customWidth="1"/>
    <col min="3165" max="3165" width="17.53125" bestFit="1" customWidth="1"/>
    <col min="3166" max="3166" width="13.73046875" bestFit="1" customWidth="1"/>
    <col min="3167" max="3167" width="17.53125" bestFit="1" customWidth="1"/>
    <col min="3168" max="3168" width="13.73046875" bestFit="1" customWidth="1"/>
    <col min="3169" max="3169" width="17.53125" bestFit="1" customWidth="1"/>
    <col min="3170" max="3170" width="13.73046875" bestFit="1" customWidth="1"/>
    <col min="3171" max="3171" width="17.53125" bestFit="1" customWidth="1"/>
    <col min="3172" max="3172" width="13.73046875" bestFit="1" customWidth="1"/>
    <col min="3173" max="3173" width="17.53125" bestFit="1" customWidth="1"/>
    <col min="3174" max="3174" width="13.73046875" bestFit="1" customWidth="1"/>
    <col min="3175" max="3175" width="17.53125" bestFit="1" customWidth="1"/>
    <col min="3176" max="3176" width="13.73046875" bestFit="1" customWidth="1"/>
    <col min="3177" max="3177" width="17.53125" bestFit="1" customWidth="1"/>
    <col min="3178" max="3178" width="13.73046875" bestFit="1" customWidth="1"/>
    <col min="3179" max="3179" width="17.53125" bestFit="1" customWidth="1"/>
    <col min="3180" max="3180" width="13.73046875" bestFit="1" customWidth="1"/>
    <col min="3181" max="3181" width="17.53125" bestFit="1" customWidth="1"/>
    <col min="3182" max="3182" width="13.73046875" bestFit="1" customWidth="1"/>
    <col min="3183" max="3183" width="17.53125" bestFit="1" customWidth="1"/>
    <col min="3184" max="3184" width="13.73046875" bestFit="1" customWidth="1"/>
    <col min="3185" max="3185" width="17.53125" bestFit="1" customWidth="1"/>
    <col min="3186" max="3186" width="13.73046875" bestFit="1" customWidth="1"/>
    <col min="3187" max="3187" width="17.53125" bestFit="1" customWidth="1"/>
    <col min="3188" max="3188" width="13.73046875" bestFit="1" customWidth="1"/>
    <col min="3189" max="3189" width="17.53125" bestFit="1" customWidth="1"/>
    <col min="3190" max="3190" width="13.73046875" bestFit="1" customWidth="1"/>
    <col min="3191" max="3191" width="17.53125" bestFit="1" customWidth="1"/>
    <col min="3192" max="3192" width="13.73046875" bestFit="1" customWidth="1"/>
    <col min="3193" max="3193" width="17.53125" bestFit="1" customWidth="1"/>
    <col min="3194" max="3194" width="13.73046875" bestFit="1" customWidth="1"/>
    <col min="3195" max="3195" width="17.53125" bestFit="1" customWidth="1"/>
    <col min="3196" max="3196" width="13.73046875" bestFit="1" customWidth="1"/>
    <col min="3197" max="3197" width="17.53125" bestFit="1" customWidth="1"/>
    <col min="3198" max="3198" width="13.73046875" bestFit="1" customWidth="1"/>
    <col min="3199" max="3199" width="17.53125" bestFit="1" customWidth="1"/>
    <col min="3200" max="3200" width="13.73046875" bestFit="1" customWidth="1"/>
    <col min="3201" max="3201" width="17.53125" bestFit="1" customWidth="1"/>
    <col min="3202" max="3202" width="13.73046875" bestFit="1" customWidth="1"/>
    <col min="3203" max="3203" width="17.53125" bestFit="1" customWidth="1"/>
    <col min="3204" max="3204" width="13.73046875" bestFit="1" customWidth="1"/>
    <col min="3205" max="3205" width="17.53125" bestFit="1" customWidth="1"/>
    <col min="3206" max="3206" width="13.73046875" bestFit="1" customWidth="1"/>
    <col min="3207" max="3207" width="17.53125" bestFit="1" customWidth="1"/>
    <col min="3208" max="3208" width="13.73046875" bestFit="1" customWidth="1"/>
    <col min="3209" max="3209" width="17.53125" bestFit="1" customWidth="1"/>
    <col min="3210" max="3210" width="13.73046875" bestFit="1" customWidth="1"/>
    <col min="3211" max="3211" width="17.53125" bestFit="1" customWidth="1"/>
    <col min="3212" max="3212" width="13.73046875" bestFit="1" customWidth="1"/>
    <col min="3213" max="3213" width="17.53125" bestFit="1" customWidth="1"/>
    <col min="3214" max="3214" width="13.73046875" bestFit="1" customWidth="1"/>
    <col min="3215" max="3215" width="17.53125" bestFit="1" customWidth="1"/>
    <col min="3216" max="3216" width="13.73046875" bestFit="1" customWidth="1"/>
    <col min="3217" max="3217" width="17.53125" bestFit="1" customWidth="1"/>
    <col min="3218" max="3218" width="13.73046875" bestFit="1" customWidth="1"/>
    <col min="3219" max="3219" width="17.53125" bestFit="1" customWidth="1"/>
    <col min="3220" max="3220" width="13.73046875" bestFit="1" customWidth="1"/>
    <col min="3221" max="3221" width="17.53125" bestFit="1" customWidth="1"/>
    <col min="3222" max="3222" width="13.73046875" bestFit="1" customWidth="1"/>
    <col min="3223" max="3223" width="17.53125" bestFit="1" customWidth="1"/>
    <col min="3224" max="3224" width="13.73046875" bestFit="1" customWidth="1"/>
    <col min="3225" max="3225" width="17.53125" bestFit="1" customWidth="1"/>
    <col min="3226" max="3226" width="13.73046875" bestFit="1" customWidth="1"/>
    <col min="3227" max="3227" width="17.53125" bestFit="1" customWidth="1"/>
    <col min="3228" max="3228" width="13.73046875" bestFit="1" customWidth="1"/>
    <col min="3229" max="3229" width="17.53125" bestFit="1" customWidth="1"/>
    <col min="3230" max="3230" width="13.73046875" bestFit="1" customWidth="1"/>
    <col min="3231" max="3231" width="17.53125" bestFit="1" customWidth="1"/>
    <col min="3232" max="3232" width="13.73046875" bestFit="1" customWidth="1"/>
    <col min="3233" max="3233" width="17.53125" bestFit="1" customWidth="1"/>
    <col min="3234" max="3234" width="13.73046875" bestFit="1" customWidth="1"/>
    <col min="3235" max="3235" width="17.53125" bestFit="1" customWidth="1"/>
    <col min="3236" max="3236" width="13.73046875" bestFit="1" customWidth="1"/>
    <col min="3237" max="3237" width="17.53125" bestFit="1" customWidth="1"/>
    <col min="3238" max="3238" width="13.73046875" bestFit="1" customWidth="1"/>
    <col min="3239" max="3239" width="17.53125" bestFit="1" customWidth="1"/>
    <col min="3240" max="3240" width="13.73046875" bestFit="1" customWidth="1"/>
    <col min="3241" max="3241" width="17.53125" bestFit="1" customWidth="1"/>
    <col min="3242" max="3242" width="13.73046875" bestFit="1" customWidth="1"/>
    <col min="3243" max="3243" width="17.53125" bestFit="1" customWidth="1"/>
    <col min="3244" max="3244" width="13.73046875" bestFit="1" customWidth="1"/>
    <col min="3245" max="3245" width="17.53125" bestFit="1" customWidth="1"/>
    <col min="3246" max="3246" width="13.73046875" bestFit="1" customWidth="1"/>
    <col min="3247" max="3247" width="17.53125" bestFit="1" customWidth="1"/>
    <col min="3248" max="3248" width="13.73046875" bestFit="1" customWidth="1"/>
    <col min="3249" max="3249" width="17.53125" bestFit="1" customWidth="1"/>
    <col min="3250" max="3250" width="13.73046875" bestFit="1" customWidth="1"/>
    <col min="3251" max="3251" width="17.53125" bestFit="1" customWidth="1"/>
    <col min="3252" max="3252" width="13.73046875" bestFit="1" customWidth="1"/>
    <col min="3253" max="3253" width="17.53125" bestFit="1" customWidth="1"/>
    <col min="3254" max="3254" width="13.73046875" bestFit="1" customWidth="1"/>
    <col min="3255" max="3255" width="17.53125" bestFit="1" customWidth="1"/>
    <col min="3256" max="3256" width="13.73046875" bestFit="1" customWidth="1"/>
    <col min="3257" max="3257" width="17.53125" bestFit="1" customWidth="1"/>
    <col min="3258" max="3258" width="13.73046875" bestFit="1" customWidth="1"/>
    <col min="3259" max="3259" width="17.53125" bestFit="1" customWidth="1"/>
    <col min="3260" max="3260" width="13.73046875" bestFit="1" customWidth="1"/>
    <col min="3261" max="3261" width="17.53125" bestFit="1" customWidth="1"/>
    <col min="3262" max="3262" width="13.73046875" bestFit="1" customWidth="1"/>
    <col min="3263" max="3263" width="17.53125" bestFit="1" customWidth="1"/>
    <col min="3264" max="3264" width="13.73046875" bestFit="1" customWidth="1"/>
    <col min="3265" max="3265" width="17.53125" bestFit="1" customWidth="1"/>
    <col min="3266" max="3266" width="13.73046875" bestFit="1" customWidth="1"/>
    <col min="3267" max="3267" width="17.53125" bestFit="1" customWidth="1"/>
    <col min="3268" max="3268" width="13.73046875" bestFit="1" customWidth="1"/>
    <col min="3269" max="3269" width="17.53125" bestFit="1" customWidth="1"/>
    <col min="3270" max="3270" width="13.73046875" bestFit="1" customWidth="1"/>
    <col min="3271" max="3271" width="17.53125" bestFit="1" customWidth="1"/>
    <col min="3272" max="3272" width="13.73046875" bestFit="1" customWidth="1"/>
    <col min="3273" max="3273" width="17.53125" bestFit="1" customWidth="1"/>
    <col min="3274" max="3274" width="13.73046875" bestFit="1" customWidth="1"/>
    <col min="3275" max="3275" width="17.53125" bestFit="1" customWidth="1"/>
    <col min="3276" max="3276" width="13.73046875" bestFit="1" customWidth="1"/>
    <col min="3277" max="3277" width="17.53125" bestFit="1" customWidth="1"/>
    <col min="3278" max="3278" width="13.73046875" bestFit="1" customWidth="1"/>
    <col min="3279" max="3279" width="17.53125" bestFit="1" customWidth="1"/>
    <col min="3280" max="3280" width="13.73046875" bestFit="1" customWidth="1"/>
    <col min="3281" max="3281" width="17.53125" bestFit="1" customWidth="1"/>
    <col min="3282" max="3282" width="13.73046875" bestFit="1" customWidth="1"/>
    <col min="3283" max="3283" width="17.53125" bestFit="1" customWidth="1"/>
    <col min="3284" max="3284" width="13.73046875" bestFit="1" customWidth="1"/>
    <col min="3285" max="3285" width="17.53125" bestFit="1" customWidth="1"/>
    <col min="3286" max="3286" width="13.73046875" bestFit="1" customWidth="1"/>
    <col min="3287" max="3287" width="17.53125" bestFit="1" customWidth="1"/>
    <col min="3288" max="3288" width="13.73046875" bestFit="1" customWidth="1"/>
    <col min="3289" max="3289" width="17.53125" bestFit="1" customWidth="1"/>
    <col min="3290" max="3290" width="13.73046875" bestFit="1" customWidth="1"/>
    <col min="3291" max="3291" width="17.53125" bestFit="1" customWidth="1"/>
    <col min="3292" max="3292" width="13.73046875" bestFit="1" customWidth="1"/>
    <col min="3293" max="3293" width="17.53125" bestFit="1" customWidth="1"/>
    <col min="3294" max="3294" width="13.73046875" bestFit="1" customWidth="1"/>
    <col min="3295" max="3295" width="17.53125" bestFit="1" customWidth="1"/>
    <col min="3296" max="3296" width="13.73046875" bestFit="1" customWidth="1"/>
    <col min="3297" max="3297" width="17.53125" bestFit="1" customWidth="1"/>
    <col min="3298" max="3298" width="13.73046875" bestFit="1" customWidth="1"/>
    <col min="3299" max="3299" width="17.53125" bestFit="1" customWidth="1"/>
    <col min="3300" max="3300" width="13.73046875" bestFit="1" customWidth="1"/>
    <col min="3301" max="3301" width="17.53125" bestFit="1" customWidth="1"/>
    <col min="3302" max="3302" width="13.73046875" bestFit="1" customWidth="1"/>
    <col min="3303" max="3303" width="17.53125" bestFit="1" customWidth="1"/>
    <col min="3304" max="3304" width="13.73046875" bestFit="1" customWidth="1"/>
    <col min="3305" max="3305" width="17.53125" bestFit="1" customWidth="1"/>
    <col min="3306" max="3306" width="13.73046875" bestFit="1" customWidth="1"/>
    <col min="3307" max="3307" width="17.53125" bestFit="1" customWidth="1"/>
    <col min="3308" max="3308" width="13.73046875" bestFit="1" customWidth="1"/>
    <col min="3309" max="3309" width="17.53125" bestFit="1" customWidth="1"/>
    <col min="3310" max="3310" width="13.73046875" bestFit="1" customWidth="1"/>
    <col min="3311" max="3311" width="17.53125" bestFit="1" customWidth="1"/>
    <col min="3312" max="3312" width="13.73046875" bestFit="1" customWidth="1"/>
    <col min="3313" max="3313" width="17.53125" bestFit="1" customWidth="1"/>
    <col min="3314" max="3314" width="13.73046875" bestFit="1" customWidth="1"/>
    <col min="3315" max="3315" width="17.53125" bestFit="1" customWidth="1"/>
    <col min="3316" max="3316" width="13.73046875" bestFit="1" customWidth="1"/>
    <col min="3317" max="3317" width="17.53125" bestFit="1" customWidth="1"/>
    <col min="3318" max="3318" width="13.73046875" bestFit="1" customWidth="1"/>
    <col min="3319" max="3319" width="17.53125" bestFit="1" customWidth="1"/>
    <col min="3320" max="3320" width="13.73046875" bestFit="1" customWidth="1"/>
    <col min="3321" max="3321" width="17.53125" bestFit="1" customWidth="1"/>
    <col min="3322" max="3322" width="13.73046875" bestFit="1" customWidth="1"/>
    <col min="3323" max="3323" width="17.53125" bestFit="1" customWidth="1"/>
    <col min="3324" max="3324" width="13.73046875" bestFit="1" customWidth="1"/>
    <col min="3325" max="3325" width="17.53125" bestFit="1" customWidth="1"/>
    <col min="3326" max="3326" width="13.73046875" bestFit="1" customWidth="1"/>
    <col min="3327" max="3327" width="17.53125" bestFit="1" customWidth="1"/>
    <col min="3328" max="3328" width="13.73046875" bestFit="1" customWidth="1"/>
    <col min="3329" max="3329" width="17.53125" bestFit="1" customWidth="1"/>
    <col min="3330" max="3330" width="13.73046875" bestFit="1" customWidth="1"/>
    <col min="3331" max="3331" width="17.53125" bestFit="1" customWidth="1"/>
    <col min="3332" max="3332" width="13.73046875" bestFit="1" customWidth="1"/>
    <col min="3333" max="3333" width="17.53125" bestFit="1" customWidth="1"/>
    <col min="3334" max="3334" width="13.73046875" bestFit="1" customWidth="1"/>
    <col min="3335" max="3335" width="17.53125" bestFit="1" customWidth="1"/>
    <col min="3336" max="3336" width="13.73046875" bestFit="1" customWidth="1"/>
    <col min="3337" max="3337" width="17.53125" bestFit="1" customWidth="1"/>
    <col min="3338" max="3338" width="13.73046875" bestFit="1" customWidth="1"/>
    <col min="3339" max="3339" width="17.53125" bestFit="1" customWidth="1"/>
    <col min="3340" max="3340" width="13.73046875" bestFit="1" customWidth="1"/>
    <col min="3341" max="3341" width="17.53125" bestFit="1" customWidth="1"/>
    <col min="3342" max="3342" width="13.73046875" bestFit="1" customWidth="1"/>
    <col min="3343" max="3343" width="17.53125" bestFit="1" customWidth="1"/>
    <col min="3344" max="3344" width="13.73046875" bestFit="1" customWidth="1"/>
    <col min="3345" max="3345" width="17.53125" bestFit="1" customWidth="1"/>
    <col min="3346" max="3346" width="13.73046875" bestFit="1" customWidth="1"/>
    <col min="3347" max="3347" width="17.53125" bestFit="1" customWidth="1"/>
    <col min="3348" max="3348" width="13.73046875" bestFit="1" customWidth="1"/>
    <col min="3349" max="3349" width="17.53125" bestFit="1" customWidth="1"/>
    <col min="3350" max="3350" width="13.73046875" bestFit="1" customWidth="1"/>
    <col min="3351" max="3351" width="17.53125" bestFit="1" customWidth="1"/>
    <col min="3352" max="3352" width="13.73046875" bestFit="1" customWidth="1"/>
    <col min="3353" max="3353" width="17.53125" bestFit="1" customWidth="1"/>
    <col min="3354" max="3354" width="13.73046875" bestFit="1" customWidth="1"/>
    <col min="3355" max="3355" width="17.53125" bestFit="1" customWidth="1"/>
    <col min="3356" max="3356" width="13.73046875" bestFit="1" customWidth="1"/>
    <col min="3357" max="3357" width="17.53125" bestFit="1" customWidth="1"/>
    <col min="3358" max="3358" width="13.73046875" bestFit="1" customWidth="1"/>
    <col min="3359" max="3359" width="17.53125" bestFit="1" customWidth="1"/>
    <col min="3360" max="3360" width="13.73046875" bestFit="1" customWidth="1"/>
    <col min="3361" max="3361" width="17.53125" bestFit="1" customWidth="1"/>
    <col min="3362" max="3362" width="13.73046875" bestFit="1" customWidth="1"/>
    <col min="3363" max="3363" width="17.53125" bestFit="1" customWidth="1"/>
    <col min="3364" max="3364" width="13.73046875" bestFit="1" customWidth="1"/>
    <col min="3365" max="3365" width="17.53125" bestFit="1" customWidth="1"/>
    <col min="3366" max="3366" width="13.73046875" bestFit="1" customWidth="1"/>
    <col min="3367" max="3367" width="17.53125" bestFit="1" customWidth="1"/>
    <col min="3368" max="3368" width="13.73046875" bestFit="1" customWidth="1"/>
    <col min="3369" max="3369" width="17.53125" bestFit="1" customWidth="1"/>
    <col min="3370" max="3370" width="13.73046875" bestFit="1" customWidth="1"/>
    <col min="3371" max="3371" width="17.53125" bestFit="1" customWidth="1"/>
    <col min="3372" max="3372" width="13.73046875" bestFit="1" customWidth="1"/>
    <col min="3373" max="3373" width="17.53125" bestFit="1" customWidth="1"/>
    <col min="3374" max="3374" width="13.73046875" bestFit="1" customWidth="1"/>
    <col min="3375" max="3375" width="17.53125" bestFit="1" customWidth="1"/>
    <col min="3376" max="3376" width="13.73046875" bestFit="1" customWidth="1"/>
    <col min="3377" max="3377" width="17.53125" bestFit="1" customWidth="1"/>
    <col min="3378" max="3378" width="13.73046875" bestFit="1" customWidth="1"/>
    <col min="3379" max="3379" width="17.53125" bestFit="1" customWidth="1"/>
    <col min="3380" max="3380" width="13.73046875" bestFit="1" customWidth="1"/>
    <col min="3381" max="3381" width="17.53125" bestFit="1" customWidth="1"/>
    <col min="3382" max="3382" width="13.73046875" bestFit="1" customWidth="1"/>
    <col min="3383" max="3383" width="17.53125" bestFit="1" customWidth="1"/>
    <col min="3384" max="3384" width="13.73046875" bestFit="1" customWidth="1"/>
    <col min="3385" max="3385" width="17.53125" bestFit="1" customWidth="1"/>
    <col min="3386" max="3386" width="13.73046875" bestFit="1" customWidth="1"/>
    <col min="3387" max="3387" width="17.53125" bestFit="1" customWidth="1"/>
    <col min="3388" max="3388" width="13.73046875" bestFit="1" customWidth="1"/>
    <col min="3389" max="3389" width="17.53125" bestFit="1" customWidth="1"/>
    <col min="3390" max="3390" width="13.73046875" bestFit="1" customWidth="1"/>
    <col min="3391" max="3391" width="17.53125" bestFit="1" customWidth="1"/>
    <col min="3392" max="3392" width="13.73046875" bestFit="1" customWidth="1"/>
    <col min="3393" max="3393" width="17.53125" bestFit="1" customWidth="1"/>
    <col min="3394" max="3394" width="13.73046875" bestFit="1" customWidth="1"/>
    <col min="3395" max="3395" width="17.53125" bestFit="1" customWidth="1"/>
    <col min="3396" max="3396" width="13.73046875" bestFit="1" customWidth="1"/>
    <col min="3397" max="3397" width="17.53125" bestFit="1" customWidth="1"/>
    <col min="3398" max="3398" width="13.73046875" bestFit="1" customWidth="1"/>
    <col min="3399" max="3399" width="17.53125" bestFit="1" customWidth="1"/>
    <col min="3400" max="3400" width="13.73046875" bestFit="1" customWidth="1"/>
    <col min="3401" max="3401" width="17.53125" bestFit="1" customWidth="1"/>
    <col min="3402" max="3402" width="13.73046875" bestFit="1" customWidth="1"/>
    <col min="3403" max="3403" width="17.53125" bestFit="1" customWidth="1"/>
    <col min="3404" max="3404" width="13.73046875" bestFit="1" customWidth="1"/>
    <col min="3405" max="3405" width="17.53125" bestFit="1" customWidth="1"/>
    <col min="3406" max="3406" width="13.73046875" bestFit="1" customWidth="1"/>
    <col min="3407" max="3407" width="17.53125" bestFit="1" customWidth="1"/>
    <col min="3408" max="3408" width="13.73046875" bestFit="1" customWidth="1"/>
    <col min="3409" max="3409" width="17.53125" bestFit="1" customWidth="1"/>
    <col min="3410" max="3410" width="13.73046875" bestFit="1" customWidth="1"/>
    <col min="3411" max="3411" width="17.53125" bestFit="1" customWidth="1"/>
    <col min="3412" max="3412" width="13.73046875" bestFit="1" customWidth="1"/>
    <col min="3413" max="3413" width="17.53125" bestFit="1" customWidth="1"/>
    <col min="3414" max="3414" width="13.73046875" bestFit="1" customWidth="1"/>
    <col min="3415" max="3415" width="17.53125" bestFit="1" customWidth="1"/>
    <col min="3416" max="3416" width="13.73046875" bestFit="1" customWidth="1"/>
    <col min="3417" max="3417" width="17.53125" bestFit="1" customWidth="1"/>
    <col min="3418" max="3418" width="13.73046875" bestFit="1" customWidth="1"/>
    <col min="3419" max="3419" width="17.53125" bestFit="1" customWidth="1"/>
    <col min="3420" max="3420" width="13.73046875" bestFit="1" customWidth="1"/>
    <col min="3421" max="3421" width="17.53125" bestFit="1" customWidth="1"/>
    <col min="3422" max="3422" width="13.73046875" bestFit="1" customWidth="1"/>
    <col min="3423" max="3423" width="17.53125" bestFit="1" customWidth="1"/>
    <col min="3424" max="3424" width="13.73046875" bestFit="1" customWidth="1"/>
    <col min="3425" max="3425" width="17.53125" bestFit="1" customWidth="1"/>
    <col min="3426" max="3426" width="13.73046875" bestFit="1" customWidth="1"/>
    <col min="3427" max="3427" width="17.53125" bestFit="1" customWidth="1"/>
    <col min="3428" max="3428" width="13.73046875" bestFit="1" customWidth="1"/>
    <col min="3429" max="3429" width="17.53125" bestFit="1" customWidth="1"/>
    <col min="3430" max="3430" width="13.73046875" bestFit="1" customWidth="1"/>
    <col min="3431" max="3431" width="17.53125" bestFit="1" customWidth="1"/>
    <col min="3432" max="3432" width="13.73046875" bestFit="1" customWidth="1"/>
    <col min="3433" max="3433" width="17.53125" bestFit="1" customWidth="1"/>
    <col min="3434" max="3434" width="13.73046875" bestFit="1" customWidth="1"/>
    <col min="3435" max="3435" width="17.53125" bestFit="1" customWidth="1"/>
    <col min="3436" max="3436" width="13.73046875" bestFit="1" customWidth="1"/>
    <col min="3437" max="3437" width="17.53125" bestFit="1" customWidth="1"/>
    <col min="3438" max="3438" width="13.73046875" bestFit="1" customWidth="1"/>
    <col min="3439" max="3439" width="17.53125" bestFit="1" customWidth="1"/>
    <col min="3440" max="3440" width="13.73046875" bestFit="1" customWidth="1"/>
    <col min="3441" max="3441" width="17.53125" bestFit="1" customWidth="1"/>
    <col min="3442" max="3442" width="13.73046875" bestFit="1" customWidth="1"/>
    <col min="3443" max="3443" width="17.53125" bestFit="1" customWidth="1"/>
    <col min="3444" max="3444" width="13.73046875" bestFit="1" customWidth="1"/>
    <col min="3445" max="3445" width="17.53125" bestFit="1" customWidth="1"/>
    <col min="3446" max="3446" width="13.73046875" bestFit="1" customWidth="1"/>
    <col min="3447" max="3447" width="17.53125" bestFit="1" customWidth="1"/>
    <col min="3448" max="3448" width="13.73046875" bestFit="1" customWidth="1"/>
    <col min="3449" max="3449" width="17.53125" bestFit="1" customWidth="1"/>
    <col min="3450" max="3450" width="13.73046875" bestFit="1" customWidth="1"/>
    <col min="3451" max="3451" width="17.53125" bestFit="1" customWidth="1"/>
    <col min="3452" max="3452" width="13.73046875" bestFit="1" customWidth="1"/>
    <col min="3453" max="3453" width="17.53125" bestFit="1" customWidth="1"/>
    <col min="3454" max="3454" width="13.73046875" bestFit="1" customWidth="1"/>
    <col min="3455" max="3455" width="17.53125" bestFit="1" customWidth="1"/>
    <col min="3456" max="3456" width="13.73046875" bestFit="1" customWidth="1"/>
    <col min="3457" max="3457" width="17.53125" bestFit="1" customWidth="1"/>
    <col min="3458" max="3458" width="13.73046875" bestFit="1" customWidth="1"/>
    <col min="3459" max="3459" width="17.53125" bestFit="1" customWidth="1"/>
    <col min="3460" max="3460" width="13.73046875" bestFit="1" customWidth="1"/>
    <col min="3461" max="3461" width="17.53125" bestFit="1" customWidth="1"/>
    <col min="3462" max="3462" width="13.73046875" bestFit="1" customWidth="1"/>
    <col min="3463" max="3463" width="17.53125" bestFit="1" customWidth="1"/>
    <col min="3464" max="3464" width="13.73046875" bestFit="1" customWidth="1"/>
    <col min="3465" max="3465" width="17.53125" bestFit="1" customWidth="1"/>
    <col min="3466" max="3466" width="13.73046875" bestFit="1" customWidth="1"/>
    <col min="3467" max="3467" width="17.53125" bestFit="1" customWidth="1"/>
    <col min="3468" max="3468" width="13.73046875" bestFit="1" customWidth="1"/>
    <col min="3469" max="3469" width="17.53125" bestFit="1" customWidth="1"/>
    <col min="3470" max="3470" width="13.73046875" bestFit="1" customWidth="1"/>
    <col min="3471" max="3471" width="17.53125" bestFit="1" customWidth="1"/>
    <col min="3472" max="3472" width="13.73046875" bestFit="1" customWidth="1"/>
    <col min="3473" max="3473" width="17.53125" bestFit="1" customWidth="1"/>
    <col min="3474" max="3474" width="13.73046875" bestFit="1" customWidth="1"/>
    <col min="3475" max="3475" width="17.53125" bestFit="1" customWidth="1"/>
    <col min="3476" max="3476" width="13.73046875" bestFit="1" customWidth="1"/>
    <col min="3477" max="3477" width="17.53125" bestFit="1" customWidth="1"/>
    <col min="3478" max="3478" width="13.73046875" bestFit="1" customWidth="1"/>
    <col min="3479" max="3479" width="17.53125" bestFit="1" customWidth="1"/>
    <col min="3480" max="3480" width="13.73046875" bestFit="1" customWidth="1"/>
    <col min="3481" max="3481" width="17.53125" bestFit="1" customWidth="1"/>
    <col min="3482" max="3482" width="13.73046875" bestFit="1" customWidth="1"/>
    <col min="3483" max="3483" width="17.53125" bestFit="1" customWidth="1"/>
    <col min="3484" max="3484" width="13.73046875" bestFit="1" customWidth="1"/>
    <col min="3485" max="3485" width="17.53125" bestFit="1" customWidth="1"/>
    <col min="3486" max="3486" width="13.73046875" bestFit="1" customWidth="1"/>
    <col min="3487" max="3487" width="17.53125" bestFit="1" customWidth="1"/>
    <col min="3488" max="3488" width="13.73046875" bestFit="1" customWidth="1"/>
    <col min="3489" max="3489" width="17.53125" bestFit="1" customWidth="1"/>
    <col min="3490" max="3490" width="13.73046875" bestFit="1" customWidth="1"/>
    <col min="3491" max="3491" width="17.53125" bestFit="1" customWidth="1"/>
    <col min="3492" max="3492" width="13.73046875" bestFit="1" customWidth="1"/>
    <col min="3493" max="3493" width="17.53125" bestFit="1" customWidth="1"/>
    <col min="3494" max="3494" width="13.73046875" bestFit="1" customWidth="1"/>
    <col min="3495" max="3495" width="17.53125" bestFit="1" customWidth="1"/>
    <col min="3496" max="3496" width="13.73046875" bestFit="1" customWidth="1"/>
    <col min="3497" max="3497" width="17.53125" bestFit="1" customWidth="1"/>
    <col min="3498" max="3498" width="13.73046875" bestFit="1" customWidth="1"/>
    <col min="3499" max="3499" width="17.53125" bestFit="1" customWidth="1"/>
    <col min="3500" max="3500" width="13.73046875" bestFit="1" customWidth="1"/>
    <col min="3501" max="3501" width="17.53125" bestFit="1" customWidth="1"/>
    <col min="3502" max="3502" width="13.73046875" bestFit="1" customWidth="1"/>
    <col min="3503" max="3503" width="17.53125" bestFit="1" customWidth="1"/>
    <col min="3504" max="3504" width="13.73046875" bestFit="1" customWidth="1"/>
    <col min="3505" max="3505" width="17.53125" bestFit="1" customWidth="1"/>
    <col min="3506" max="3506" width="13.73046875" bestFit="1" customWidth="1"/>
    <col min="3507" max="3507" width="17.53125" bestFit="1" customWidth="1"/>
    <col min="3508" max="3508" width="13.73046875" bestFit="1" customWidth="1"/>
    <col min="3509" max="3509" width="17.53125" bestFit="1" customWidth="1"/>
    <col min="3510" max="3510" width="13.73046875" bestFit="1" customWidth="1"/>
    <col min="3511" max="3511" width="17.53125" bestFit="1" customWidth="1"/>
    <col min="3512" max="3512" width="13.73046875" bestFit="1" customWidth="1"/>
    <col min="3513" max="3513" width="17.53125" bestFit="1" customWidth="1"/>
    <col min="3514" max="3514" width="13.73046875" bestFit="1" customWidth="1"/>
    <col min="3515" max="3515" width="17.53125" bestFit="1" customWidth="1"/>
    <col min="3516" max="3516" width="13.73046875" bestFit="1" customWidth="1"/>
    <col min="3517" max="3517" width="17.53125" bestFit="1" customWidth="1"/>
    <col min="3518" max="3518" width="13.73046875" bestFit="1" customWidth="1"/>
    <col min="3519" max="3519" width="17.53125" bestFit="1" customWidth="1"/>
    <col min="3520" max="3520" width="13.73046875" bestFit="1" customWidth="1"/>
    <col min="3521" max="3521" width="17.53125" bestFit="1" customWidth="1"/>
    <col min="3522" max="3522" width="13.73046875" bestFit="1" customWidth="1"/>
    <col min="3523" max="3523" width="17.53125" bestFit="1" customWidth="1"/>
    <col min="3524" max="3524" width="13.73046875" bestFit="1" customWidth="1"/>
    <col min="3525" max="3525" width="17.53125" bestFit="1" customWidth="1"/>
    <col min="3526" max="3526" width="13.73046875" bestFit="1" customWidth="1"/>
    <col min="3527" max="3527" width="17.53125" bestFit="1" customWidth="1"/>
    <col min="3528" max="3528" width="13.73046875" bestFit="1" customWidth="1"/>
    <col min="3529" max="3529" width="17.53125" bestFit="1" customWidth="1"/>
    <col min="3530" max="3530" width="13.73046875" bestFit="1" customWidth="1"/>
    <col min="3531" max="3531" width="17.53125" bestFit="1" customWidth="1"/>
    <col min="3532" max="3532" width="13.73046875" bestFit="1" customWidth="1"/>
    <col min="3533" max="3533" width="17.53125" bestFit="1" customWidth="1"/>
    <col min="3534" max="3534" width="13.73046875" bestFit="1" customWidth="1"/>
    <col min="3535" max="3535" width="17.53125" bestFit="1" customWidth="1"/>
    <col min="3536" max="3536" width="13.73046875" bestFit="1" customWidth="1"/>
    <col min="3537" max="3537" width="17.53125" bestFit="1" customWidth="1"/>
    <col min="3538" max="3538" width="13.73046875" bestFit="1" customWidth="1"/>
    <col min="3539" max="3539" width="17.53125" bestFit="1" customWidth="1"/>
    <col min="3540" max="3540" width="13.73046875" bestFit="1" customWidth="1"/>
    <col min="3541" max="3541" width="17.53125" bestFit="1" customWidth="1"/>
    <col min="3542" max="3542" width="13.73046875" bestFit="1" customWidth="1"/>
    <col min="3543" max="3543" width="17.53125" bestFit="1" customWidth="1"/>
    <col min="3544" max="3544" width="13.73046875" bestFit="1" customWidth="1"/>
    <col min="3545" max="3545" width="17.53125" bestFit="1" customWidth="1"/>
    <col min="3546" max="3546" width="13.73046875" bestFit="1" customWidth="1"/>
    <col min="3547" max="3547" width="17.53125" bestFit="1" customWidth="1"/>
    <col min="3548" max="3548" width="13.73046875" bestFit="1" customWidth="1"/>
    <col min="3549" max="3549" width="17.53125" bestFit="1" customWidth="1"/>
    <col min="3550" max="3550" width="13.73046875" bestFit="1" customWidth="1"/>
    <col min="3551" max="3551" width="17.53125" bestFit="1" customWidth="1"/>
    <col min="3552" max="3552" width="13.73046875" bestFit="1" customWidth="1"/>
    <col min="3553" max="3553" width="17.53125" bestFit="1" customWidth="1"/>
    <col min="3554" max="3554" width="13.73046875" bestFit="1" customWidth="1"/>
    <col min="3555" max="3555" width="17.53125" bestFit="1" customWidth="1"/>
    <col min="3556" max="3556" width="13.73046875" bestFit="1" customWidth="1"/>
    <col min="3557" max="3557" width="17.53125" bestFit="1" customWidth="1"/>
    <col min="3558" max="3558" width="13.73046875" bestFit="1" customWidth="1"/>
    <col min="3559" max="3559" width="17.53125" bestFit="1" customWidth="1"/>
    <col min="3560" max="3560" width="13.73046875" bestFit="1" customWidth="1"/>
    <col min="3561" max="3561" width="17.53125" bestFit="1" customWidth="1"/>
    <col min="3562" max="3562" width="13.73046875" bestFit="1" customWidth="1"/>
    <col min="3563" max="3563" width="17.53125" bestFit="1" customWidth="1"/>
    <col min="3564" max="3564" width="13.73046875" bestFit="1" customWidth="1"/>
    <col min="3565" max="3565" width="17.53125" bestFit="1" customWidth="1"/>
    <col min="3566" max="3566" width="13.73046875" bestFit="1" customWidth="1"/>
    <col min="3567" max="3567" width="17.53125" bestFit="1" customWidth="1"/>
    <col min="3568" max="3568" width="13.73046875" bestFit="1" customWidth="1"/>
    <col min="3569" max="3569" width="17.53125" bestFit="1" customWidth="1"/>
    <col min="3570" max="3570" width="13.73046875" bestFit="1" customWidth="1"/>
    <col min="3571" max="3571" width="17.53125" bestFit="1" customWidth="1"/>
    <col min="3572" max="3572" width="13.73046875" bestFit="1" customWidth="1"/>
    <col min="3573" max="3573" width="17.53125" bestFit="1" customWidth="1"/>
    <col min="3574" max="3574" width="13.73046875" bestFit="1" customWidth="1"/>
    <col min="3575" max="3575" width="17.53125" bestFit="1" customWidth="1"/>
    <col min="3576" max="3576" width="13.73046875" bestFit="1" customWidth="1"/>
    <col min="3577" max="3577" width="17.53125" bestFit="1" customWidth="1"/>
    <col min="3578" max="3578" width="13.73046875" bestFit="1" customWidth="1"/>
    <col min="3579" max="3579" width="17.53125" bestFit="1" customWidth="1"/>
    <col min="3580" max="3580" width="13.73046875" bestFit="1" customWidth="1"/>
    <col min="3581" max="3581" width="17.53125" bestFit="1" customWidth="1"/>
    <col min="3582" max="3582" width="13.73046875" bestFit="1" customWidth="1"/>
    <col min="3583" max="3583" width="17.53125" bestFit="1" customWidth="1"/>
    <col min="3584" max="3584" width="13.73046875" bestFit="1" customWidth="1"/>
    <col min="3585" max="3585" width="17.53125" bestFit="1" customWidth="1"/>
    <col min="3586" max="3586" width="13.73046875" bestFit="1" customWidth="1"/>
    <col min="3587" max="3587" width="17.53125" bestFit="1" customWidth="1"/>
    <col min="3588" max="3588" width="13.73046875" bestFit="1" customWidth="1"/>
    <col min="3589" max="3589" width="17.53125" bestFit="1" customWidth="1"/>
    <col min="3590" max="3590" width="13.73046875" bestFit="1" customWidth="1"/>
    <col min="3591" max="3591" width="17.53125" bestFit="1" customWidth="1"/>
    <col min="3592" max="3592" width="13.73046875" bestFit="1" customWidth="1"/>
    <col min="3593" max="3593" width="17.53125" bestFit="1" customWidth="1"/>
    <col min="3594" max="3594" width="13.73046875" bestFit="1" customWidth="1"/>
    <col min="3595" max="3595" width="17.53125" bestFit="1" customWidth="1"/>
    <col min="3596" max="3596" width="13.73046875" bestFit="1" customWidth="1"/>
    <col min="3597" max="3597" width="17.53125" bestFit="1" customWidth="1"/>
    <col min="3598" max="3598" width="13.73046875" bestFit="1" customWidth="1"/>
    <col min="3599" max="3599" width="17.53125" bestFit="1" customWidth="1"/>
    <col min="3600" max="3600" width="13.73046875" bestFit="1" customWidth="1"/>
    <col min="3601" max="3601" width="17.53125" bestFit="1" customWidth="1"/>
    <col min="3602" max="3602" width="13.73046875" bestFit="1" customWidth="1"/>
    <col min="3603" max="3603" width="17.53125" bestFit="1" customWidth="1"/>
    <col min="3604" max="3604" width="13.73046875" bestFit="1" customWidth="1"/>
    <col min="3605" max="3605" width="17.53125" bestFit="1" customWidth="1"/>
    <col min="3606" max="3606" width="13.73046875" bestFit="1" customWidth="1"/>
    <col min="3607" max="3607" width="17.53125" bestFit="1" customWidth="1"/>
    <col min="3608" max="3608" width="13.73046875" bestFit="1" customWidth="1"/>
    <col min="3609" max="3609" width="17.53125" bestFit="1" customWidth="1"/>
    <col min="3610" max="3610" width="13.73046875" bestFit="1" customWidth="1"/>
    <col min="3611" max="3611" width="17.53125" bestFit="1" customWidth="1"/>
    <col min="3612" max="3612" width="13.73046875" bestFit="1" customWidth="1"/>
    <col min="3613" max="3613" width="17.53125" bestFit="1" customWidth="1"/>
    <col min="3614" max="3614" width="13.73046875" bestFit="1" customWidth="1"/>
    <col min="3615" max="3615" width="17.53125" bestFit="1" customWidth="1"/>
    <col min="3616" max="3616" width="13.73046875" bestFit="1" customWidth="1"/>
    <col min="3617" max="3617" width="17.53125" bestFit="1" customWidth="1"/>
    <col min="3618" max="3618" width="13.73046875" bestFit="1" customWidth="1"/>
    <col min="3619" max="3619" width="17.53125" bestFit="1" customWidth="1"/>
    <col min="3620" max="3620" width="13.73046875" bestFit="1" customWidth="1"/>
    <col min="3621" max="3621" width="17.53125" bestFit="1" customWidth="1"/>
    <col min="3622" max="3622" width="13.73046875" bestFit="1" customWidth="1"/>
    <col min="3623" max="3623" width="17.53125" bestFit="1" customWidth="1"/>
    <col min="3624" max="3624" width="13.73046875" bestFit="1" customWidth="1"/>
    <col min="3625" max="3625" width="17.53125" bestFit="1" customWidth="1"/>
    <col min="3626" max="3626" width="13.73046875" bestFit="1" customWidth="1"/>
    <col min="3627" max="3627" width="17.53125" bestFit="1" customWidth="1"/>
    <col min="3628" max="3628" width="13.73046875" bestFit="1" customWidth="1"/>
    <col min="3629" max="3629" width="17.53125" bestFit="1" customWidth="1"/>
    <col min="3630" max="3630" width="13.73046875" bestFit="1" customWidth="1"/>
    <col min="3631" max="3631" width="17.53125" bestFit="1" customWidth="1"/>
    <col min="3632" max="3632" width="13.73046875" bestFit="1" customWidth="1"/>
    <col min="3633" max="3633" width="17.53125" bestFit="1" customWidth="1"/>
    <col min="3634" max="3634" width="13.73046875" bestFit="1" customWidth="1"/>
    <col min="3635" max="3635" width="17.53125" bestFit="1" customWidth="1"/>
    <col min="3636" max="3636" width="13.73046875" bestFit="1" customWidth="1"/>
    <col min="3637" max="3637" width="17.53125" bestFit="1" customWidth="1"/>
    <col min="3638" max="3638" width="13.73046875" bestFit="1" customWidth="1"/>
    <col min="3639" max="3639" width="17.53125" bestFit="1" customWidth="1"/>
    <col min="3640" max="3640" width="13.73046875" bestFit="1" customWidth="1"/>
    <col min="3641" max="3641" width="17.53125" bestFit="1" customWidth="1"/>
    <col min="3642" max="3642" width="13.73046875" bestFit="1" customWidth="1"/>
    <col min="3643" max="3643" width="17.53125" bestFit="1" customWidth="1"/>
    <col min="3644" max="3644" width="13.73046875" bestFit="1" customWidth="1"/>
    <col min="3645" max="3645" width="17.53125" bestFit="1" customWidth="1"/>
    <col min="3646" max="3646" width="13.73046875" bestFit="1" customWidth="1"/>
    <col min="3647" max="3647" width="17.53125" bestFit="1" customWidth="1"/>
    <col min="3648" max="3648" width="13.73046875" bestFit="1" customWidth="1"/>
    <col min="3649" max="3649" width="17.53125" bestFit="1" customWidth="1"/>
    <col min="3650" max="3650" width="13.73046875" bestFit="1" customWidth="1"/>
    <col min="3651" max="3651" width="17.53125" bestFit="1" customWidth="1"/>
    <col min="3652" max="3652" width="13.73046875" bestFit="1" customWidth="1"/>
    <col min="3653" max="3653" width="17.53125" bestFit="1" customWidth="1"/>
    <col min="3654" max="3654" width="13.73046875" bestFit="1" customWidth="1"/>
    <col min="3655" max="3655" width="17.53125" bestFit="1" customWidth="1"/>
    <col min="3656" max="3656" width="13.73046875" bestFit="1" customWidth="1"/>
    <col min="3657" max="3657" width="17.53125" bestFit="1" customWidth="1"/>
    <col min="3658" max="3658" width="13.73046875" bestFit="1" customWidth="1"/>
    <col min="3659" max="3659" width="17.53125" bestFit="1" customWidth="1"/>
    <col min="3660" max="3660" width="13.73046875" bestFit="1" customWidth="1"/>
    <col min="3661" max="3661" width="17.53125" bestFit="1" customWidth="1"/>
    <col min="3662" max="3662" width="13.73046875" bestFit="1" customWidth="1"/>
    <col min="3663" max="3663" width="17.53125" bestFit="1" customWidth="1"/>
    <col min="3664" max="3664" width="13.73046875" bestFit="1" customWidth="1"/>
    <col min="3665" max="3665" width="17.53125" bestFit="1" customWidth="1"/>
    <col min="3666" max="3666" width="13.73046875" bestFit="1" customWidth="1"/>
    <col min="3667" max="3667" width="17.53125" bestFit="1" customWidth="1"/>
    <col min="3668" max="3668" width="13.73046875" bestFit="1" customWidth="1"/>
    <col min="3669" max="3669" width="17.53125" bestFit="1" customWidth="1"/>
    <col min="3670" max="3670" width="13.73046875" bestFit="1" customWidth="1"/>
    <col min="3671" max="3671" width="17.53125" bestFit="1" customWidth="1"/>
    <col min="3672" max="3672" width="13.73046875" bestFit="1" customWidth="1"/>
    <col min="3673" max="3673" width="17.53125" bestFit="1" customWidth="1"/>
    <col min="3674" max="3674" width="13.73046875" bestFit="1" customWidth="1"/>
    <col min="3675" max="3675" width="17.53125" bestFit="1" customWidth="1"/>
    <col min="3676" max="3676" width="13.73046875" bestFit="1" customWidth="1"/>
    <col min="3677" max="3677" width="17.53125" bestFit="1" customWidth="1"/>
    <col min="3678" max="3678" width="13.73046875" bestFit="1" customWidth="1"/>
    <col min="3679" max="3679" width="17.53125" bestFit="1" customWidth="1"/>
    <col min="3680" max="3680" width="13.73046875" bestFit="1" customWidth="1"/>
    <col min="3681" max="3681" width="17.53125" bestFit="1" customWidth="1"/>
    <col min="3682" max="3682" width="13.73046875" bestFit="1" customWidth="1"/>
    <col min="3683" max="3683" width="17.53125" bestFit="1" customWidth="1"/>
    <col min="3684" max="3684" width="13.73046875" bestFit="1" customWidth="1"/>
    <col min="3685" max="3685" width="17.53125" bestFit="1" customWidth="1"/>
    <col min="3686" max="3686" width="13.73046875" bestFit="1" customWidth="1"/>
    <col min="3687" max="3687" width="17.53125" bestFit="1" customWidth="1"/>
    <col min="3688" max="3688" width="13.73046875" bestFit="1" customWidth="1"/>
    <col min="3689" max="3689" width="17.53125" bestFit="1" customWidth="1"/>
    <col min="3690" max="3690" width="13.73046875" bestFit="1" customWidth="1"/>
    <col min="3691" max="3691" width="17.53125" bestFit="1" customWidth="1"/>
    <col min="3692" max="3692" width="13.73046875" bestFit="1" customWidth="1"/>
    <col min="3693" max="3693" width="17.53125" bestFit="1" customWidth="1"/>
    <col min="3694" max="3694" width="13.73046875" bestFit="1" customWidth="1"/>
    <col min="3695" max="3695" width="17.53125" bestFit="1" customWidth="1"/>
    <col min="3696" max="3696" width="13.73046875" bestFit="1" customWidth="1"/>
    <col min="3697" max="3697" width="17.53125" bestFit="1" customWidth="1"/>
    <col min="3698" max="3698" width="13.73046875" bestFit="1" customWidth="1"/>
    <col min="3699" max="3699" width="17.53125" bestFit="1" customWidth="1"/>
    <col min="3700" max="3700" width="13.73046875" bestFit="1" customWidth="1"/>
    <col min="3701" max="3701" width="17.53125" bestFit="1" customWidth="1"/>
    <col min="3702" max="3702" width="13.73046875" bestFit="1" customWidth="1"/>
    <col min="3703" max="3703" width="17.53125" bestFit="1" customWidth="1"/>
    <col min="3704" max="3704" width="13.73046875" bestFit="1" customWidth="1"/>
    <col min="3705" max="3705" width="17.53125" bestFit="1" customWidth="1"/>
    <col min="3706" max="3706" width="13.73046875" bestFit="1" customWidth="1"/>
    <col min="3707" max="3707" width="17.53125" bestFit="1" customWidth="1"/>
    <col min="3708" max="3708" width="13.73046875" bestFit="1" customWidth="1"/>
    <col min="3709" max="3709" width="17.53125" bestFit="1" customWidth="1"/>
    <col min="3710" max="3710" width="13.73046875" bestFit="1" customWidth="1"/>
    <col min="3711" max="3711" width="17.53125" bestFit="1" customWidth="1"/>
    <col min="3712" max="3712" width="13.73046875" bestFit="1" customWidth="1"/>
    <col min="3713" max="3713" width="17.53125" bestFit="1" customWidth="1"/>
    <col min="3714" max="3714" width="13.73046875" bestFit="1" customWidth="1"/>
    <col min="3715" max="3715" width="17.53125" bestFit="1" customWidth="1"/>
    <col min="3716" max="3716" width="13.73046875" bestFit="1" customWidth="1"/>
    <col min="3717" max="3717" width="17.53125" bestFit="1" customWidth="1"/>
    <col min="3718" max="3718" width="13.73046875" bestFit="1" customWidth="1"/>
    <col min="3719" max="3719" width="17.53125" bestFit="1" customWidth="1"/>
    <col min="3720" max="3720" width="13.73046875" bestFit="1" customWidth="1"/>
    <col min="3721" max="3721" width="17.53125" bestFit="1" customWidth="1"/>
    <col min="3722" max="3722" width="13.73046875" bestFit="1" customWidth="1"/>
    <col min="3723" max="3723" width="17.53125" bestFit="1" customWidth="1"/>
    <col min="3724" max="3724" width="13.73046875" bestFit="1" customWidth="1"/>
    <col min="3725" max="3725" width="17.53125" bestFit="1" customWidth="1"/>
    <col min="3726" max="3726" width="13.73046875" bestFit="1" customWidth="1"/>
    <col min="3727" max="3727" width="17.53125" bestFit="1" customWidth="1"/>
    <col min="3728" max="3728" width="13.73046875" bestFit="1" customWidth="1"/>
    <col min="3729" max="3729" width="17.53125" bestFit="1" customWidth="1"/>
    <col min="3730" max="3730" width="13.73046875" bestFit="1" customWidth="1"/>
    <col min="3731" max="3731" width="17.53125" bestFit="1" customWidth="1"/>
    <col min="3732" max="3732" width="13.73046875" bestFit="1" customWidth="1"/>
    <col min="3733" max="3733" width="17.53125" bestFit="1" customWidth="1"/>
    <col min="3734" max="3734" width="13.73046875" bestFit="1" customWidth="1"/>
    <col min="3735" max="3735" width="17.53125" bestFit="1" customWidth="1"/>
    <col min="3736" max="3736" width="13.73046875" bestFit="1" customWidth="1"/>
    <col min="3737" max="3737" width="17.53125" bestFit="1" customWidth="1"/>
    <col min="3738" max="3738" width="13.73046875" bestFit="1" customWidth="1"/>
    <col min="3739" max="3739" width="17.53125" bestFit="1" customWidth="1"/>
    <col min="3740" max="3740" width="13.73046875" bestFit="1" customWidth="1"/>
    <col min="3741" max="3741" width="17.53125" bestFit="1" customWidth="1"/>
    <col min="3742" max="3742" width="13.73046875" bestFit="1" customWidth="1"/>
    <col min="3743" max="3743" width="17.53125" bestFit="1" customWidth="1"/>
    <col min="3744" max="3744" width="13.73046875" bestFit="1" customWidth="1"/>
    <col min="3745" max="3745" width="17.53125" bestFit="1" customWidth="1"/>
    <col min="3746" max="3746" width="13.73046875" bestFit="1" customWidth="1"/>
    <col min="3747" max="3747" width="17.53125" bestFit="1" customWidth="1"/>
    <col min="3748" max="3748" width="13.73046875" bestFit="1" customWidth="1"/>
    <col min="3749" max="3749" width="17.53125" bestFit="1" customWidth="1"/>
    <col min="3750" max="3750" width="13.73046875" bestFit="1" customWidth="1"/>
    <col min="3751" max="3751" width="17.53125" bestFit="1" customWidth="1"/>
    <col min="3752" max="3752" width="13.73046875" bestFit="1" customWidth="1"/>
    <col min="3753" max="3753" width="17.53125" bestFit="1" customWidth="1"/>
    <col min="3754" max="3754" width="13.73046875" bestFit="1" customWidth="1"/>
    <col min="3755" max="3755" width="17.53125" bestFit="1" customWidth="1"/>
    <col min="3756" max="3756" width="13.73046875" bestFit="1" customWidth="1"/>
    <col min="3757" max="3757" width="17.53125" bestFit="1" customWidth="1"/>
    <col min="3758" max="3758" width="13.73046875" bestFit="1" customWidth="1"/>
    <col min="3759" max="3759" width="17.53125" bestFit="1" customWidth="1"/>
    <col min="3760" max="3760" width="13.73046875" bestFit="1" customWidth="1"/>
    <col min="3761" max="3761" width="17.53125" bestFit="1" customWidth="1"/>
    <col min="3762" max="3762" width="13.73046875" bestFit="1" customWidth="1"/>
    <col min="3763" max="3763" width="17.53125" bestFit="1" customWidth="1"/>
    <col min="3764" max="3764" width="13.73046875" bestFit="1" customWidth="1"/>
    <col min="3765" max="3765" width="17.53125" bestFit="1" customWidth="1"/>
    <col min="3766" max="3766" width="13.73046875" bestFit="1" customWidth="1"/>
    <col min="3767" max="3767" width="17.53125" bestFit="1" customWidth="1"/>
    <col min="3768" max="3768" width="13.73046875" bestFit="1" customWidth="1"/>
    <col min="3769" max="3769" width="17.53125" bestFit="1" customWidth="1"/>
    <col min="3770" max="3770" width="13.73046875" bestFit="1" customWidth="1"/>
    <col min="3771" max="3771" width="17.53125" bestFit="1" customWidth="1"/>
    <col min="3772" max="3772" width="13.73046875" bestFit="1" customWidth="1"/>
    <col min="3773" max="3773" width="17.53125" bestFit="1" customWidth="1"/>
    <col min="3774" max="3774" width="13.73046875" bestFit="1" customWidth="1"/>
    <col min="3775" max="3775" width="17.53125" bestFit="1" customWidth="1"/>
    <col min="3776" max="3776" width="13.73046875" bestFit="1" customWidth="1"/>
    <col min="3777" max="3777" width="17.53125" bestFit="1" customWidth="1"/>
    <col min="3778" max="3778" width="13.73046875" bestFit="1" customWidth="1"/>
    <col min="3779" max="3779" width="17.53125" bestFit="1" customWidth="1"/>
    <col min="3780" max="3780" width="13.73046875" bestFit="1" customWidth="1"/>
    <col min="3781" max="3781" width="17.53125" bestFit="1" customWidth="1"/>
    <col min="3782" max="3782" width="13.73046875" bestFit="1" customWidth="1"/>
    <col min="3783" max="3783" width="17.53125" bestFit="1" customWidth="1"/>
    <col min="3784" max="3784" width="13.73046875" bestFit="1" customWidth="1"/>
    <col min="3785" max="3785" width="17.53125" bestFit="1" customWidth="1"/>
    <col min="3786" max="3786" width="13.73046875" bestFit="1" customWidth="1"/>
    <col min="3787" max="3787" width="17.53125" bestFit="1" customWidth="1"/>
    <col min="3788" max="3788" width="13.73046875" bestFit="1" customWidth="1"/>
    <col min="3789" max="3789" width="17.53125" bestFit="1" customWidth="1"/>
    <col min="3790" max="3790" width="13.73046875" bestFit="1" customWidth="1"/>
    <col min="3791" max="3791" width="17.53125" bestFit="1" customWidth="1"/>
    <col min="3792" max="3792" width="13.73046875" bestFit="1" customWidth="1"/>
    <col min="3793" max="3793" width="17.53125" bestFit="1" customWidth="1"/>
    <col min="3794" max="3794" width="13.73046875" bestFit="1" customWidth="1"/>
    <col min="3795" max="3795" width="17.53125" bestFit="1" customWidth="1"/>
    <col min="3796" max="3796" width="13.73046875" bestFit="1" customWidth="1"/>
    <col min="3797" max="3797" width="17.53125" bestFit="1" customWidth="1"/>
    <col min="3798" max="3798" width="13.73046875" bestFit="1" customWidth="1"/>
    <col min="3799" max="3799" width="17.53125" bestFit="1" customWidth="1"/>
    <col min="3800" max="3800" width="13.73046875" bestFit="1" customWidth="1"/>
    <col min="3801" max="3801" width="17.53125" bestFit="1" customWidth="1"/>
    <col min="3802" max="3802" width="13.73046875" bestFit="1" customWidth="1"/>
    <col min="3803" max="3803" width="17.53125" bestFit="1" customWidth="1"/>
    <col min="3804" max="3804" width="13.73046875" bestFit="1" customWidth="1"/>
    <col min="3805" max="3805" width="17.53125" bestFit="1" customWidth="1"/>
    <col min="3806" max="3806" width="13.73046875" bestFit="1" customWidth="1"/>
    <col min="3807" max="3807" width="17.53125" bestFit="1" customWidth="1"/>
    <col min="3808" max="3808" width="13.73046875" bestFit="1" customWidth="1"/>
    <col min="3809" max="3809" width="17.53125" bestFit="1" customWidth="1"/>
    <col min="3810" max="3810" width="13.73046875" bestFit="1" customWidth="1"/>
    <col min="3811" max="3811" width="17.53125" bestFit="1" customWidth="1"/>
    <col min="3812" max="3812" width="13.73046875" bestFit="1" customWidth="1"/>
    <col min="3813" max="3813" width="17.53125" bestFit="1" customWidth="1"/>
    <col min="3814" max="3814" width="13.73046875" bestFit="1" customWidth="1"/>
    <col min="3815" max="3815" width="17.53125" bestFit="1" customWidth="1"/>
    <col min="3816" max="3816" width="13.73046875" bestFit="1" customWidth="1"/>
    <col min="3817" max="3817" width="17.53125" bestFit="1" customWidth="1"/>
    <col min="3818" max="3818" width="13.73046875" bestFit="1" customWidth="1"/>
    <col min="3819" max="3819" width="17.53125" bestFit="1" customWidth="1"/>
    <col min="3820" max="3820" width="13.73046875" bestFit="1" customWidth="1"/>
    <col min="3821" max="3821" width="17.53125" bestFit="1" customWidth="1"/>
    <col min="3822" max="3822" width="13.73046875" bestFit="1" customWidth="1"/>
    <col min="3823" max="3823" width="17.53125" bestFit="1" customWidth="1"/>
    <col min="3824" max="3824" width="13.73046875" bestFit="1" customWidth="1"/>
    <col min="3825" max="3825" width="17.53125" bestFit="1" customWidth="1"/>
    <col min="3826" max="3826" width="13.73046875" bestFit="1" customWidth="1"/>
    <col min="3827" max="3827" width="17.53125" bestFit="1" customWidth="1"/>
    <col min="3828" max="3828" width="13.73046875" bestFit="1" customWidth="1"/>
    <col min="3829" max="3829" width="17.53125" bestFit="1" customWidth="1"/>
    <col min="3830" max="3830" width="13.73046875" bestFit="1" customWidth="1"/>
    <col min="3831" max="3831" width="17.53125" bestFit="1" customWidth="1"/>
    <col min="3832" max="3832" width="13.73046875" bestFit="1" customWidth="1"/>
    <col min="3833" max="3833" width="17.53125" bestFit="1" customWidth="1"/>
    <col min="3834" max="3834" width="13.73046875" bestFit="1" customWidth="1"/>
    <col min="3835" max="3835" width="17.53125" bestFit="1" customWidth="1"/>
    <col min="3836" max="3836" width="13.73046875" bestFit="1" customWidth="1"/>
    <col min="3837" max="3837" width="17.53125" bestFit="1" customWidth="1"/>
    <col min="3838" max="3838" width="13.73046875" bestFit="1" customWidth="1"/>
    <col min="3839" max="3839" width="17.53125" bestFit="1" customWidth="1"/>
    <col min="3840" max="3840" width="13.73046875" bestFit="1" customWidth="1"/>
    <col min="3841" max="3841" width="17.53125" bestFit="1" customWidth="1"/>
    <col min="3842" max="3842" width="13.73046875" bestFit="1" customWidth="1"/>
    <col min="3843" max="3843" width="17.53125" bestFit="1" customWidth="1"/>
    <col min="3844" max="3844" width="13.73046875" bestFit="1" customWidth="1"/>
    <col min="3845" max="3845" width="17.53125" bestFit="1" customWidth="1"/>
    <col min="3846" max="3846" width="13.73046875" bestFit="1" customWidth="1"/>
    <col min="3847" max="3847" width="17.53125" bestFit="1" customWidth="1"/>
    <col min="3848" max="3848" width="13.73046875" bestFit="1" customWidth="1"/>
    <col min="3849" max="3849" width="17.53125" bestFit="1" customWidth="1"/>
    <col min="3850" max="3850" width="13.73046875" bestFit="1" customWidth="1"/>
    <col min="3851" max="3851" width="17.53125" bestFit="1" customWidth="1"/>
    <col min="3852" max="3852" width="13.73046875" bestFit="1" customWidth="1"/>
    <col min="3853" max="3853" width="17.53125" bestFit="1" customWidth="1"/>
    <col min="3854" max="3854" width="13.73046875" bestFit="1" customWidth="1"/>
    <col min="3855" max="3855" width="17.53125" bestFit="1" customWidth="1"/>
    <col min="3856" max="3856" width="13.73046875" bestFit="1" customWidth="1"/>
    <col min="3857" max="3857" width="17.53125" bestFit="1" customWidth="1"/>
    <col min="3858" max="3858" width="13.73046875" bestFit="1" customWidth="1"/>
    <col min="3859" max="3859" width="17.53125" bestFit="1" customWidth="1"/>
    <col min="3860" max="3860" width="13.73046875" bestFit="1" customWidth="1"/>
    <col min="3861" max="3861" width="17.53125" bestFit="1" customWidth="1"/>
    <col min="3862" max="3862" width="13.73046875" bestFit="1" customWidth="1"/>
    <col min="3863" max="3863" width="17.53125" bestFit="1" customWidth="1"/>
    <col min="3864" max="3864" width="13.73046875" bestFit="1" customWidth="1"/>
    <col min="3865" max="3865" width="17.53125" bestFit="1" customWidth="1"/>
    <col min="3866" max="3866" width="13.73046875" bestFit="1" customWidth="1"/>
    <col min="3867" max="3867" width="17.53125" bestFit="1" customWidth="1"/>
    <col min="3868" max="3868" width="13.73046875" bestFit="1" customWidth="1"/>
    <col min="3869" max="3869" width="17.53125" bestFit="1" customWidth="1"/>
    <col min="3870" max="3870" width="13.73046875" bestFit="1" customWidth="1"/>
    <col min="3871" max="3871" width="17.53125" bestFit="1" customWidth="1"/>
    <col min="3872" max="3872" width="13.73046875" bestFit="1" customWidth="1"/>
    <col min="3873" max="3873" width="17.53125" bestFit="1" customWidth="1"/>
    <col min="3874" max="3874" width="13.73046875" bestFit="1" customWidth="1"/>
    <col min="3875" max="3875" width="17.53125" bestFit="1" customWidth="1"/>
    <col min="3876" max="3876" width="13.73046875" bestFit="1" customWidth="1"/>
    <col min="3877" max="3877" width="17.53125" bestFit="1" customWidth="1"/>
    <col min="3878" max="3878" width="13.73046875" bestFit="1" customWidth="1"/>
    <col min="3879" max="3879" width="17.53125" bestFit="1" customWidth="1"/>
    <col min="3880" max="3880" width="13.73046875" bestFit="1" customWidth="1"/>
    <col min="3881" max="3881" width="17.53125" bestFit="1" customWidth="1"/>
    <col min="3882" max="3882" width="13.73046875" bestFit="1" customWidth="1"/>
    <col min="3883" max="3883" width="17.53125" bestFit="1" customWidth="1"/>
    <col min="3884" max="3884" width="13.73046875" bestFit="1" customWidth="1"/>
    <col min="3885" max="3885" width="17.53125" bestFit="1" customWidth="1"/>
    <col min="3886" max="3886" width="13.73046875" bestFit="1" customWidth="1"/>
    <col min="3887" max="3887" width="17.53125" bestFit="1" customWidth="1"/>
    <col min="3888" max="3888" width="13.73046875" bestFit="1" customWidth="1"/>
    <col min="3889" max="3889" width="17.53125" bestFit="1" customWidth="1"/>
    <col min="3890" max="3890" width="13.73046875" bestFit="1" customWidth="1"/>
    <col min="3891" max="3891" width="17.53125" bestFit="1" customWidth="1"/>
    <col min="3892" max="3892" width="13.73046875" bestFit="1" customWidth="1"/>
    <col min="3893" max="3893" width="17.53125" bestFit="1" customWidth="1"/>
    <col min="3894" max="3894" width="13.73046875" bestFit="1" customWidth="1"/>
    <col min="3895" max="3895" width="17.53125" bestFit="1" customWidth="1"/>
    <col min="3896" max="3896" width="13.73046875" bestFit="1" customWidth="1"/>
    <col min="3897" max="3897" width="17.53125" bestFit="1" customWidth="1"/>
    <col min="3898" max="3898" width="13.73046875" bestFit="1" customWidth="1"/>
    <col min="3899" max="3899" width="17.53125" bestFit="1" customWidth="1"/>
    <col min="3900" max="3900" width="13.73046875" bestFit="1" customWidth="1"/>
    <col min="3901" max="3901" width="17.53125" bestFit="1" customWidth="1"/>
    <col min="3902" max="3902" width="13.73046875" bestFit="1" customWidth="1"/>
    <col min="3903" max="3903" width="17.53125" bestFit="1" customWidth="1"/>
    <col min="3904" max="3904" width="13.73046875" bestFit="1" customWidth="1"/>
    <col min="3905" max="3905" width="17.53125" bestFit="1" customWidth="1"/>
    <col min="3906" max="3906" width="13.73046875" bestFit="1" customWidth="1"/>
    <col min="3907" max="3907" width="17.53125" bestFit="1" customWidth="1"/>
    <col min="3908" max="3908" width="13.73046875" bestFit="1" customWidth="1"/>
    <col min="3909" max="3909" width="17.53125" bestFit="1" customWidth="1"/>
    <col min="3910" max="3910" width="13.73046875" bestFit="1" customWidth="1"/>
    <col min="3911" max="3911" width="17.53125" bestFit="1" customWidth="1"/>
    <col min="3912" max="3912" width="13.73046875" bestFit="1" customWidth="1"/>
    <col min="3913" max="3913" width="17.53125" bestFit="1" customWidth="1"/>
    <col min="3914" max="3914" width="13.73046875" bestFit="1" customWidth="1"/>
    <col min="3915" max="3915" width="17.53125" bestFit="1" customWidth="1"/>
    <col min="3916" max="3916" width="13.73046875" bestFit="1" customWidth="1"/>
    <col min="3917" max="3917" width="17.53125" bestFit="1" customWidth="1"/>
    <col min="3918" max="3918" width="13.73046875" bestFit="1" customWidth="1"/>
    <col min="3919" max="3919" width="17.53125" bestFit="1" customWidth="1"/>
    <col min="3920" max="3920" width="13.73046875" bestFit="1" customWidth="1"/>
    <col min="3921" max="3921" width="17.53125" bestFit="1" customWidth="1"/>
    <col min="3922" max="3922" width="13.73046875" bestFit="1" customWidth="1"/>
    <col min="3923" max="3923" width="17.53125" bestFit="1" customWidth="1"/>
    <col min="3924" max="3924" width="13.73046875" bestFit="1" customWidth="1"/>
    <col min="3925" max="3925" width="17.53125" bestFit="1" customWidth="1"/>
    <col min="3926" max="3926" width="13.73046875" bestFit="1" customWidth="1"/>
    <col min="3927" max="3927" width="17.53125" bestFit="1" customWidth="1"/>
    <col min="3928" max="3928" width="13.73046875" bestFit="1" customWidth="1"/>
    <col min="3929" max="3929" width="17.53125" bestFit="1" customWidth="1"/>
    <col min="3930" max="3930" width="13.73046875" bestFit="1" customWidth="1"/>
    <col min="3931" max="3931" width="17.53125" bestFit="1" customWidth="1"/>
    <col min="3932" max="3932" width="13.73046875" bestFit="1" customWidth="1"/>
    <col min="3933" max="3933" width="17.53125" bestFit="1" customWidth="1"/>
    <col min="3934" max="3934" width="13.73046875" bestFit="1" customWidth="1"/>
    <col min="3935" max="3935" width="17.53125" bestFit="1" customWidth="1"/>
    <col min="3936" max="3936" width="13.73046875" bestFit="1" customWidth="1"/>
    <col min="3937" max="3937" width="17.53125" bestFit="1" customWidth="1"/>
    <col min="3938" max="3938" width="13.73046875" bestFit="1" customWidth="1"/>
    <col min="3939" max="3939" width="17.53125" bestFit="1" customWidth="1"/>
    <col min="3940" max="3940" width="13.73046875" bestFit="1" customWidth="1"/>
    <col min="3941" max="3941" width="17.53125" bestFit="1" customWidth="1"/>
    <col min="3942" max="3942" width="13.73046875" bestFit="1" customWidth="1"/>
    <col min="3943" max="3943" width="17.53125" bestFit="1" customWidth="1"/>
    <col min="3944" max="3944" width="13.73046875" bestFit="1" customWidth="1"/>
    <col min="3945" max="3945" width="17.53125" bestFit="1" customWidth="1"/>
    <col min="3946" max="3946" width="13.73046875" bestFit="1" customWidth="1"/>
    <col min="3947" max="3947" width="17.53125" bestFit="1" customWidth="1"/>
    <col min="3948" max="3948" width="13.73046875" bestFit="1" customWidth="1"/>
    <col min="3949" max="3949" width="17.53125" bestFit="1" customWidth="1"/>
    <col min="3950" max="3950" width="13.73046875" bestFit="1" customWidth="1"/>
    <col min="3951" max="3951" width="17.53125" bestFit="1" customWidth="1"/>
    <col min="3952" max="3952" width="13.73046875" bestFit="1" customWidth="1"/>
    <col min="3953" max="3953" width="17.53125" bestFit="1" customWidth="1"/>
    <col min="3954" max="3954" width="13.73046875" bestFit="1" customWidth="1"/>
    <col min="3955" max="3955" width="17.53125" bestFit="1" customWidth="1"/>
    <col min="3956" max="3956" width="13.73046875" bestFit="1" customWidth="1"/>
    <col min="3957" max="3957" width="17.53125" bestFit="1" customWidth="1"/>
    <col min="3958" max="3958" width="13.73046875" bestFit="1" customWidth="1"/>
    <col min="3959" max="3959" width="17.53125" bestFit="1" customWidth="1"/>
    <col min="3960" max="3960" width="13.73046875" bestFit="1" customWidth="1"/>
    <col min="3961" max="3961" width="17.53125" bestFit="1" customWidth="1"/>
    <col min="3962" max="3962" width="13.73046875" bestFit="1" customWidth="1"/>
    <col min="3963" max="3963" width="17.53125" bestFit="1" customWidth="1"/>
    <col min="3964" max="3964" width="13.73046875" bestFit="1" customWidth="1"/>
    <col min="3965" max="3965" width="17.53125" bestFit="1" customWidth="1"/>
    <col min="3966" max="3966" width="13.73046875" bestFit="1" customWidth="1"/>
    <col min="3967" max="3967" width="17.53125" bestFit="1" customWidth="1"/>
    <col min="3968" max="3968" width="13.73046875" bestFit="1" customWidth="1"/>
    <col min="3969" max="3969" width="17.53125" bestFit="1" customWidth="1"/>
    <col min="3970" max="3970" width="13.73046875" bestFit="1" customWidth="1"/>
    <col min="3971" max="3971" width="17.53125" bestFit="1" customWidth="1"/>
    <col min="3972" max="3972" width="13.73046875" bestFit="1" customWidth="1"/>
    <col min="3973" max="3973" width="17.53125" bestFit="1" customWidth="1"/>
    <col min="3974" max="3974" width="13.73046875" bestFit="1" customWidth="1"/>
    <col min="3975" max="3975" width="17.53125" bestFit="1" customWidth="1"/>
    <col min="3976" max="3976" width="13.73046875" bestFit="1" customWidth="1"/>
    <col min="3977" max="3977" width="17.53125" bestFit="1" customWidth="1"/>
    <col min="3978" max="3978" width="13.73046875" bestFit="1" customWidth="1"/>
    <col min="3979" max="3979" width="17.53125" bestFit="1" customWidth="1"/>
    <col min="3980" max="3980" width="13.73046875" bestFit="1" customWidth="1"/>
    <col min="3981" max="3981" width="17.53125" bestFit="1" customWidth="1"/>
    <col min="3982" max="3982" width="13.73046875" bestFit="1" customWidth="1"/>
    <col min="3983" max="3983" width="17.53125" bestFit="1" customWidth="1"/>
    <col min="3984" max="3984" width="13.73046875" bestFit="1" customWidth="1"/>
    <col min="3985" max="3985" width="17.53125" bestFit="1" customWidth="1"/>
    <col min="3986" max="3986" width="13.73046875" bestFit="1" customWidth="1"/>
    <col min="3987" max="3987" width="17.53125" bestFit="1" customWidth="1"/>
    <col min="3988" max="3988" width="13.73046875" bestFit="1" customWidth="1"/>
    <col min="3989" max="3989" width="17.53125" bestFit="1" customWidth="1"/>
    <col min="3990" max="3990" width="13.73046875" bestFit="1" customWidth="1"/>
    <col min="3991" max="3991" width="17.53125" bestFit="1" customWidth="1"/>
    <col min="3992" max="3992" width="13.73046875" bestFit="1" customWidth="1"/>
    <col min="3993" max="3993" width="17.53125" bestFit="1" customWidth="1"/>
    <col min="3994" max="3994" width="13.73046875" bestFit="1" customWidth="1"/>
    <col min="3995" max="3995" width="17.53125" bestFit="1" customWidth="1"/>
    <col min="3996" max="3996" width="13.73046875" bestFit="1" customWidth="1"/>
    <col min="3997" max="3997" width="17.53125" bestFit="1" customWidth="1"/>
    <col min="3998" max="3998" width="13.73046875" bestFit="1" customWidth="1"/>
    <col min="3999" max="3999" width="17.53125" bestFit="1" customWidth="1"/>
    <col min="4000" max="4000" width="13.73046875" bestFit="1" customWidth="1"/>
    <col min="4001" max="4001" width="17.53125" bestFit="1" customWidth="1"/>
    <col min="4002" max="4002" width="13.73046875" bestFit="1" customWidth="1"/>
    <col min="4003" max="4003" width="17.53125" bestFit="1" customWidth="1"/>
    <col min="4004" max="4004" width="13.73046875" bestFit="1" customWidth="1"/>
    <col min="4005" max="4005" width="17.53125" bestFit="1" customWidth="1"/>
    <col min="4006" max="4006" width="13.73046875" bestFit="1" customWidth="1"/>
    <col min="4007" max="4007" width="17.53125" bestFit="1" customWidth="1"/>
    <col min="4008" max="4008" width="13.73046875" bestFit="1" customWidth="1"/>
    <col min="4009" max="4009" width="17.53125" bestFit="1" customWidth="1"/>
    <col min="4010" max="4010" width="13.73046875" bestFit="1" customWidth="1"/>
    <col min="4011" max="4011" width="17.53125" bestFit="1" customWidth="1"/>
    <col min="4012" max="4012" width="13.73046875" bestFit="1" customWidth="1"/>
    <col min="4013" max="4013" width="17.53125" bestFit="1" customWidth="1"/>
    <col min="4014" max="4014" width="13.73046875" bestFit="1" customWidth="1"/>
    <col min="4015" max="4015" width="17.53125" bestFit="1" customWidth="1"/>
    <col min="4016" max="4016" width="13.73046875" bestFit="1" customWidth="1"/>
    <col min="4017" max="4017" width="17.53125" bestFit="1" customWidth="1"/>
    <col min="4018" max="4018" width="13.73046875" bestFit="1" customWidth="1"/>
    <col min="4019" max="4019" width="17.53125" bestFit="1" customWidth="1"/>
    <col min="4020" max="4020" width="13.73046875" bestFit="1" customWidth="1"/>
    <col min="4021" max="4021" width="17.53125" bestFit="1" customWidth="1"/>
    <col min="4022" max="4022" width="13.73046875" bestFit="1" customWidth="1"/>
    <col min="4023" max="4023" width="17.53125" bestFit="1" customWidth="1"/>
    <col min="4024" max="4024" width="13.73046875" bestFit="1" customWidth="1"/>
    <col min="4025" max="4025" width="17.53125" bestFit="1" customWidth="1"/>
    <col min="4026" max="4026" width="13.73046875" bestFit="1" customWidth="1"/>
    <col min="4027" max="4027" width="17.53125" bestFit="1" customWidth="1"/>
    <col min="4028" max="4028" width="13.73046875" bestFit="1" customWidth="1"/>
    <col min="4029" max="4029" width="17.53125" bestFit="1" customWidth="1"/>
    <col min="4030" max="4030" width="13.73046875" bestFit="1" customWidth="1"/>
    <col min="4031" max="4031" width="17.53125" bestFit="1" customWidth="1"/>
    <col min="4032" max="4032" width="13.73046875" bestFit="1" customWidth="1"/>
    <col min="4033" max="4033" width="17.53125" bestFit="1" customWidth="1"/>
    <col min="4034" max="4034" width="13.73046875" bestFit="1" customWidth="1"/>
    <col min="4035" max="4035" width="17.53125" bestFit="1" customWidth="1"/>
    <col min="4036" max="4036" width="13.73046875" bestFit="1" customWidth="1"/>
    <col min="4037" max="4037" width="17.53125" bestFit="1" customWidth="1"/>
    <col min="4038" max="4038" width="13.73046875" bestFit="1" customWidth="1"/>
    <col min="4039" max="4039" width="17.53125" bestFit="1" customWidth="1"/>
    <col min="4040" max="4040" width="13.73046875" bestFit="1" customWidth="1"/>
    <col min="4041" max="4041" width="17.53125" bestFit="1" customWidth="1"/>
    <col min="4042" max="4042" width="13.73046875" bestFit="1" customWidth="1"/>
    <col min="4043" max="4043" width="17.53125" bestFit="1" customWidth="1"/>
    <col min="4044" max="4044" width="13.73046875" bestFit="1" customWidth="1"/>
    <col min="4045" max="4045" width="17.53125" bestFit="1" customWidth="1"/>
    <col min="4046" max="4046" width="13.73046875" bestFit="1" customWidth="1"/>
    <col min="4047" max="4047" width="17.53125" bestFit="1" customWidth="1"/>
    <col min="4048" max="4048" width="13.73046875" bestFit="1" customWidth="1"/>
    <col min="4049" max="4049" width="17.53125" bestFit="1" customWidth="1"/>
    <col min="4050" max="4050" width="13.73046875" bestFit="1" customWidth="1"/>
    <col min="4051" max="4051" width="17.53125" bestFit="1" customWidth="1"/>
    <col min="4052" max="4052" width="13.73046875" bestFit="1" customWidth="1"/>
    <col min="4053" max="4053" width="17.53125" bestFit="1" customWidth="1"/>
    <col min="4054" max="4054" width="13.73046875" bestFit="1" customWidth="1"/>
    <col min="4055" max="4055" width="17.53125" bestFit="1" customWidth="1"/>
    <col min="4056" max="4056" width="13.73046875" bestFit="1" customWidth="1"/>
    <col min="4057" max="4057" width="17.53125" bestFit="1" customWidth="1"/>
    <col min="4058" max="4058" width="13.73046875" bestFit="1" customWidth="1"/>
    <col min="4059" max="4059" width="17.53125" bestFit="1" customWidth="1"/>
    <col min="4060" max="4060" width="13.73046875" bestFit="1" customWidth="1"/>
    <col min="4061" max="4061" width="17.53125" bestFit="1" customWidth="1"/>
    <col min="4062" max="4062" width="13.73046875" bestFit="1" customWidth="1"/>
    <col min="4063" max="4063" width="17.53125" bestFit="1" customWidth="1"/>
    <col min="4064" max="4064" width="13.73046875" bestFit="1" customWidth="1"/>
    <col min="4065" max="4065" width="17.53125" bestFit="1" customWidth="1"/>
    <col min="4066" max="4066" width="13.73046875" bestFit="1" customWidth="1"/>
    <col min="4067" max="4067" width="17.53125" bestFit="1" customWidth="1"/>
    <col min="4068" max="4068" width="13.73046875" bestFit="1" customWidth="1"/>
    <col min="4069" max="4069" width="17.53125" bestFit="1" customWidth="1"/>
    <col min="4070" max="4070" width="13.73046875" bestFit="1" customWidth="1"/>
    <col min="4071" max="4071" width="17.53125" bestFit="1" customWidth="1"/>
    <col min="4072" max="4072" width="13.73046875" bestFit="1" customWidth="1"/>
    <col min="4073" max="4073" width="17.53125" bestFit="1" customWidth="1"/>
    <col min="4074" max="4074" width="13.73046875" bestFit="1" customWidth="1"/>
    <col min="4075" max="4075" width="17.53125" bestFit="1" customWidth="1"/>
    <col min="4076" max="4076" width="13.73046875" bestFit="1" customWidth="1"/>
    <col min="4077" max="4077" width="17.53125" bestFit="1" customWidth="1"/>
    <col min="4078" max="4078" width="13.73046875" bestFit="1" customWidth="1"/>
    <col min="4079" max="4079" width="17.53125" bestFit="1" customWidth="1"/>
    <col min="4080" max="4080" width="13.73046875" bestFit="1" customWidth="1"/>
    <col min="4081" max="4081" width="17.53125" bestFit="1" customWidth="1"/>
    <col min="4082" max="4082" width="13.73046875" bestFit="1" customWidth="1"/>
    <col min="4083" max="4083" width="17.53125" bestFit="1" customWidth="1"/>
    <col min="4084" max="4084" width="13.73046875" bestFit="1" customWidth="1"/>
    <col min="4085" max="4085" width="17.53125" bestFit="1" customWidth="1"/>
    <col min="4086" max="4086" width="13.73046875" bestFit="1" customWidth="1"/>
    <col min="4087" max="4087" width="17.53125" bestFit="1" customWidth="1"/>
    <col min="4088" max="4088" width="13.73046875" bestFit="1" customWidth="1"/>
    <col min="4089" max="4089" width="17.53125" bestFit="1" customWidth="1"/>
    <col min="4090" max="4090" width="13.73046875" bestFit="1" customWidth="1"/>
    <col min="4091" max="4091" width="17.53125" bestFit="1" customWidth="1"/>
    <col min="4092" max="4092" width="13.73046875" bestFit="1" customWidth="1"/>
    <col min="4093" max="4093" width="17.53125" bestFit="1" customWidth="1"/>
    <col min="4094" max="4094" width="13.73046875" bestFit="1" customWidth="1"/>
    <col min="4095" max="4095" width="17.53125" bestFit="1" customWidth="1"/>
    <col min="4096" max="4096" width="13.73046875" bestFit="1" customWidth="1"/>
    <col min="4097" max="4097" width="17.53125" bestFit="1" customWidth="1"/>
    <col min="4098" max="4098" width="13.73046875" bestFit="1" customWidth="1"/>
    <col min="4099" max="4099" width="17.53125" bestFit="1" customWidth="1"/>
    <col min="4100" max="4100" width="13.73046875" bestFit="1" customWidth="1"/>
    <col min="4101" max="4101" width="17.53125" bestFit="1" customWidth="1"/>
    <col min="4102" max="4102" width="13.73046875" bestFit="1" customWidth="1"/>
    <col min="4103" max="4103" width="17.53125" bestFit="1" customWidth="1"/>
    <col min="4104" max="4104" width="13.73046875" bestFit="1" customWidth="1"/>
    <col min="4105" max="4105" width="17.53125" bestFit="1" customWidth="1"/>
    <col min="4106" max="4106" width="13.73046875" bestFit="1" customWidth="1"/>
    <col min="4107" max="4107" width="17.53125" bestFit="1" customWidth="1"/>
    <col min="4108" max="4108" width="13.73046875" bestFit="1" customWidth="1"/>
    <col min="4109" max="4109" width="17.53125" bestFit="1" customWidth="1"/>
    <col min="4110" max="4110" width="13.73046875" bestFit="1" customWidth="1"/>
    <col min="4111" max="4111" width="17.53125" bestFit="1" customWidth="1"/>
    <col min="4112" max="4112" width="13.73046875" bestFit="1" customWidth="1"/>
    <col min="4113" max="4113" width="17.53125" bestFit="1" customWidth="1"/>
    <col min="4114" max="4114" width="13.73046875" bestFit="1" customWidth="1"/>
    <col min="4115" max="4115" width="17.53125" bestFit="1" customWidth="1"/>
    <col min="4116" max="4116" width="13.73046875" bestFit="1" customWidth="1"/>
    <col min="4117" max="4117" width="17.53125" bestFit="1" customWidth="1"/>
    <col min="4118" max="4118" width="13.73046875" bestFit="1" customWidth="1"/>
    <col min="4119" max="4119" width="17.53125" bestFit="1" customWidth="1"/>
    <col min="4120" max="4120" width="13.73046875" bestFit="1" customWidth="1"/>
    <col min="4121" max="4121" width="17.53125" bestFit="1" customWidth="1"/>
    <col min="4122" max="4122" width="13.73046875" bestFit="1" customWidth="1"/>
    <col min="4123" max="4123" width="17.53125" bestFit="1" customWidth="1"/>
    <col min="4124" max="4124" width="13.73046875" bestFit="1" customWidth="1"/>
    <col min="4125" max="4125" width="17.53125" bestFit="1" customWidth="1"/>
    <col min="4126" max="4126" width="13.73046875" bestFit="1" customWidth="1"/>
    <col min="4127" max="4127" width="17.53125" bestFit="1" customWidth="1"/>
    <col min="4128" max="4128" width="13.73046875" bestFit="1" customWidth="1"/>
    <col min="4129" max="4129" width="17.53125" bestFit="1" customWidth="1"/>
    <col min="4130" max="4130" width="13.73046875" bestFit="1" customWidth="1"/>
    <col min="4131" max="4131" width="17.53125" bestFit="1" customWidth="1"/>
    <col min="4132" max="4132" width="13.73046875" bestFit="1" customWidth="1"/>
    <col min="4133" max="4133" width="17.53125" bestFit="1" customWidth="1"/>
    <col min="4134" max="4134" width="13.73046875" bestFit="1" customWidth="1"/>
    <col min="4135" max="4135" width="17.53125" bestFit="1" customWidth="1"/>
    <col min="4136" max="4136" width="13.73046875" bestFit="1" customWidth="1"/>
    <col min="4137" max="4137" width="17.53125" bestFit="1" customWidth="1"/>
    <col min="4138" max="4138" width="13.73046875" bestFit="1" customWidth="1"/>
    <col min="4139" max="4139" width="17.53125" bestFit="1" customWidth="1"/>
    <col min="4140" max="4140" width="13.73046875" bestFit="1" customWidth="1"/>
    <col min="4141" max="4141" width="17.53125" bestFit="1" customWidth="1"/>
    <col min="4142" max="4142" width="13.73046875" bestFit="1" customWidth="1"/>
    <col min="4143" max="4143" width="17.53125" bestFit="1" customWidth="1"/>
    <col min="4144" max="4144" width="13.73046875" bestFit="1" customWidth="1"/>
    <col min="4145" max="4145" width="17.53125" bestFit="1" customWidth="1"/>
    <col min="4146" max="4146" width="13.73046875" bestFit="1" customWidth="1"/>
    <col min="4147" max="4147" width="17.53125" bestFit="1" customWidth="1"/>
    <col min="4148" max="4148" width="13.73046875" bestFit="1" customWidth="1"/>
    <col min="4149" max="4149" width="17.53125" bestFit="1" customWidth="1"/>
    <col min="4150" max="4150" width="13.73046875" bestFit="1" customWidth="1"/>
    <col min="4151" max="4151" width="17.53125" bestFit="1" customWidth="1"/>
    <col min="4152" max="4152" width="13.73046875" bestFit="1" customWidth="1"/>
    <col min="4153" max="4153" width="17.53125" bestFit="1" customWidth="1"/>
    <col min="4154" max="4154" width="13.73046875" bestFit="1" customWidth="1"/>
    <col min="4155" max="4155" width="17.53125" bestFit="1" customWidth="1"/>
    <col min="4156" max="4156" width="13.73046875" bestFit="1" customWidth="1"/>
    <col min="4157" max="4157" width="17.53125" bestFit="1" customWidth="1"/>
    <col min="4158" max="4158" width="13.73046875" bestFit="1" customWidth="1"/>
    <col min="4159" max="4159" width="17.53125" bestFit="1" customWidth="1"/>
    <col min="4160" max="4160" width="13.73046875" bestFit="1" customWidth="1"/>
    <col min="4161" max="4161" width="17.53125" bestFit="1" customWidth="1"/>
    <col min="4162" max="4162" width="13.73046875" bestFit="1" customWidth="1"/>
    <col min="4163" max="4163" width="17.53125" bestFit="1" customWidth="1"/>
    <col min="4164" max="4164" width="13.73046875" bestFit="1" customWidth="1"/>
    <col min="4165" max="4165" width="17.53125" bestFit="1" customWidth="1"/>
    <col min="4166" max="4166" width="13.73046875" bestFit="1" customWidth="1"/>
    <col min="4167" max="4167" width="17.53125" bestFit="1" customWidth="1"/>
    <col min="4168" max="4168" width="13.73046875" bestFit="1" customWidth="1"/>
    <col min="4169" max="4169" width="17.53125" bestFit="1" customWidth="1"/>
    <col min="4170" max="4170" width="13.73046875" bestFit="1" customWidth="1"/>
    <col min="4171" max="4171" width="17.53125" bestFit="1" customWidth="1"/>
    <col min="4172" max="4172" width="13.73046875" bestFit="1" customWidth="1"/>
    <col min="4173" max="4173" width="17.53125" bestFit="1" customWidth="1"/>
    <col min="4174" max="4174" width="13.73046875" bestFit="1" customWidth="1"/>
    <col min="4175" max="4175" width="17.53125" bestFit="1" customWidth="1"/>
    <col min="4176" max="4176" width="13.73046875" bestFit="1" customWidth="1"/>
    <col min="4177" max="4177" width="17.53125" bestFit="1" customWidth="1"/>
    <col min="4178" max="4178" width="13.73046875" bestFit="1" customWidth="1"/>
    <col min="4179" max="4179" width="17.53125" bestFit="1" customWidth="1"/>
    <col min="4180" max="4180" width="13.73046875" bestFit="1" customWidth="1"/>
    <col min="4181" max="4181" width="17.53125" bestFit="1" customWidth="1"/>
    <col min="4182" max="4182" width="13.73046875" bestFit="1" customWidth="1"/>
    <col min="4183" max="4183" width="17.53125" bestFit="1" customWidth="1"/>
    <col min="4184" max="4184" width="13.73046875" bestFit="1" customWidth="1"/>
    <col min="4185" max="4185" width="17.53125" bestFit="1" customWidth="1"/>
    <col min="4186" max="4186" width="13.73046875" bestFit="1" customWidth="1"/>
    <col min="4187" max="4187" width="17.53125" bestFit="1" customWidth="1"/>
    <col min="4188" max="4188" width="13.73046875" bestFit="1" customWidth="1"/>
    <col min="4189" max="4189" width="17.53125" bestFit="1" customWidth="1"/>
    <col min="4190" max="4190" width="13.73046875" bestFit="1" customWidth="1"/>
    <col min="4191" max="4191" width="17.53125" bestFit="1" customWidth="1"/>
    <col min="4192" max="4192" width="13.73046875" bestFit="1" customWidth="1"/>
    <col min="4193" max="4193" width="17.53125" bestFit="1" customWidth="1"/>
    <col min="4194" max="4194" width="13.73046875" bestFit="1" customWidth="1"/>
    <col min="4195" max="4195" width="17.53125" bestFit="1" customWidth="1"/>
    <col min="4196" max="4196" width="13.73046875" bestFit="1" customWidth="1"/>
    <col min="4197" max="4197" width="17.53125" bestFit="1" customWidth="1"/>
    <col min="4198" max="4198" width="13.73046875" bestFit="1" customWidth="1"/>
    <col min="4199" max="4199" width="17.53125" bestFit="1" customWidth="1"/>
    <col min="4200" max="4200" width="13.73046875" bestFit="1" customWidth="1"/>
    <col min="4201" max="4201" width="17.53125" bestFit="1" customWidth="1"/>
    <col min="4202" max="4202" width="13.73046875" bestFit="1" customWidth="1"/>
    <col min="4203" max="4203" width="17.53125" bestFit="1" customWidth="1"/>
    <col min="4204" max="4204" width="13.73046875" bestFit="1" customWidth="1"/>
    <col min="4205" max="4205" width="17.53125" bestFit="1" customWidth="1"/>
    <col min="4206" max="4206" width="13.73046875" bestFit="1" customWidth="1"/>
    <col min="4207" max="4207" width="17.53125" bestFit="1" customWidth="1"/>
    <col min="4208" max="4208" width="13.73046875" bestFit="1" customWidth="1"/>
    <col min="4209" max="4209" width="17.53125" bestFit="1" customWidth="1"/>
    <col min="4210" max="4210" width="13.73046875" bestFit="1" customWidth="1"/>
    <col min="4211" max="4211" width="17.53125" bestFit="1" customWidth="1"/>
    <col min="4212" max="4212" width="13.73046875" bestFit="1" customWidth="1"/>
    <col min="4213" max="4213" width="17.53125" bestFit="1" customWidth="1"/>
    <col min="4214" max="4214" width="13.73046875" bestFit="1" customWidth="1"/>
    <col min="4215" max="4215" width="17.53125" bestFit="1" customWidth="1"/>
    <col min="4216" max="4216" width="13.73046875" bestFit="1" customWidth="1"/>
    <col min="4217" max="4217" width="17.53125" bestFit="1" customWidth="1"/>
    <col min="4218" max="4218" width="13.73046875" bestFit="1" customWidth="1"/>
    <col min="4219" max="4219" width="17.53125" bestFit="1" customWidth="1"/>
    <col min="4220" max="4220" width="13.73046875" bestFit="1" customWidth="1"/>
    <col min="4221" max="4221" width="17.53125" bestFit="1" customWidth="1"/>
    <col min="4222" max="4222" width="13.73046875" bestFit="1" customWidth="1"/>
    <col min="4223" max="4223" width="17.53125" bestFit="1" customWidth="1"/>
    <col min="4224" max="4224" width="13.73046875" bestFit="1" customWidth="1"/>
    <col min="4225" max="4225" width="17.53125" bestFit="1" customWidth="1"/>
    <col min="4226" max="4226" width="13.73046875" bestFit="1" customWidth="1"/>
    <col min="4227" max="4227" width="17.53125" bestFit="1" customWidth="1"/>
    <col min="4228" max="4228" width="13.73046875" bestFit="1" customWidth="1"/>
    <col min="4229" max="4229" width="17.53125" bestFit="1" customWidth="1"/>
    <col min="4230" max="4230" width="13.73046875" bestFit="1" customWidth="1"/>
    <col min="4231" max="4231" width="17.53125" bestFit="1" customWidth="1"/>
    <col min="4232" max="4232" width="13.73046875" bestFit="1" customWidth="1"/>
    <col min="4233" max="4233" width="17.53125" bestFit="1" customWidth="1"/>
    <col min="4234" max="4234" width="13.73046875" bestFit="1" customWidth="1"/>
    <col min="4235" max="4235" width="17.53125" bestFit="1" customWidth="1"/>
    <col min="4236" max="4236" width="13.73046875" bestFit="1" customWidth="1"/>
    <col min="4237" max="4237" width="17.53125" bestFit="1" customWidth="1"/>
    <col min="4238" max="4238" width="13.73046875" bestFit="1" customWidth="1"/>
    <col min="4239" max="4239" width="17.53125" bestFit="1" customWidth="1"/>
    <col min="4240" max="4240" width="13.73046875" bestFit="1" customWidth="1"/>
    <col min="4241" max="4241" width="17.53125" bestFit="1" customWidth="1"/>
    <col min="4242" max="4242" width="13.73046875" bestFit="1" customWidth="1"/>
    <col min="4243" max="4243" width="17.53125" bestFit="1" customWidth="1"/>
    <col min="4244" max="4244" width="13.73046875" bestFit="1" customWidth="1"/>
    <col min="4245" max="4245" width="17.53125" bestFit="1" customWidth="1"/>
    <col min="4246" max="4246" width="13.73046875" bestFit="1" customWidth="1"/>
    <col min="4247" max="4247" width="17.53125" bestFit="1" customWidth="1"/>
    <col min="4248" max="4248" width="13.73046875" bestFit="1" customWidth="1"/>
    <col min="4249" max="4249" width="17.53125" bestFit="1" customWidth="1"/>
    <col min="4250" max="4250" width="13.73046875" bestFit="1" customWidth="1"/>
    <col min="4251" max="4251" width="17.53125" bestFit="1" customWidth="1"/>
    <col min="4252" max="4252" width="13.73046875" bestFit="1" customWidth="1"/>
    <col min="4253" max="4253" width="17.53125" bestFit="1" customWidth="1"/>
    <col min="4254" max="4254" width="13.73046875" bestFit="1" customWidth="1"/>
    <col min="4255" max="4255" width="17.53125" bestFit="1" customWidth="1"/>
    <col min="4256" max="4256" width="13.73046875" bestFit="1" customWidth="1"/>
    <col min="4257" max="4257" width="17.53125" bestFit="1" customWidth="1"/>
    <col min="4258" max="4258" width="13.73046875" bestFit="1" customWidth="1"/>
    <col min="4259" max="4259" width="17.53125" bestFit="1" customWidth="1"/>
    <col min="4260" max="4260" width="13.73046875" bestFit="1" customWidth="1"/>
    <col min="4261" max="4261" width="17.53125" bestFit="1" customWidth="1"/>
    <col min="4262" max="4262" width="13.73046875" bestFit="1" customWidth="1"/>
    <col min="4263" max="4263" width="17.53125" bestFit="1" customWidth="1"/>
    <col min="4264" max="4264" width="13.73046875" bestFit="1" customWidth="1"/>
    <col min="4265" max="4265" width="17.53125" bestFit="1" customWidth="1"/>
    <col min="4266" max="4266" width="13.73046875" bestFit="1" customWidth="1"/>
    <col min="4267" max="4267" width="17.53125" bestFit="1" customWidth="1"/>
    <col min="4268" max="4268" width="13.73046875" bestFit="1" customWidth="1"/>
    <col min="4269" max="4269" width="17.53125" bestFit="1" customWidth="1"/>
    <col min="4270" max="4270" width="13.73046875" bestFit="1" customWidth="1"/>
    <col min="4271" max="4271" width="17.53125" bestFit="1" customWidth="1"/>
    <col min="4272" max="4272" width="13.73046875" bestFit="1" customWidth="1"/>
    <col min="4273" max="4273" width="17.53125" bestFit="1" customWidth="1"/>
    <col min="4274" max="4274" width="13.73046875" bestFit="1" customWidth="1"/>
    <col min="4275" max="4275" width="17.53125" bestFit="1" customWidth="1"/>
    <col min="4276" max="4276" width="13.73046875" bestFit="1" customWidth="1"/>
    <col min="4277" max="4277" width="17.53125" bestFit="1" customWidth="1"/>
    <col min="4278" max="4278" width="13.73046875" bestFit="1" customWidth="1"/>
    <col min="4279" max="4279" width="17.53125" bestFit="1" customWidth="1"/>
    <col min="4280" max="4280" width="13.73046875" bestFit="1" customWidth="1"/>
    <col min="4281" max="4281" width="17.53125" bestFit="1" customWidth="1"/>
    <col min="4282" max="4282" width="13.73046875" bestFit="1" customWidth="1"/>
    <col min="4283" max="4283" width="17.53125" bestFit="1" customWidth="1"/>
    <col min="4284" max="4284" width="13.73046875" bestFit="1" customWidth="1"/>
    <col min="4285" max="4285" width="17.53125" bestFit="1" customWidth="1"/>
    <col min="4286" max="4286" width="13.73046875" bestFit="1" customWidth="1"/>
    <col min="4287" max="4287" width="17.53125" bestFit="1" customWidth="1"/>
    <col min="4288" max="4288" width="13.73046875" bestFit="1" customWidth="1"/>
    <col min="4289" max="4289" width="17.53125" bestFit="1" customWidth="1"/>
    <col min="4290" max="4290" width="13.73046875" bestFit="1" customWidth="1"/>
    <col min="4291" max="4291" width="17.53125" bestFit="1" customWidth="1"/>
    <col min="4292" max="4292" width="13.73046875" bestFit="1" customWidth="1"/>
    <col min="4293" max="4293" width="17.53125" bestFit="1" customWidth="1"/>
    <col min="4294" max="4294" width="13.73046875" bestFit="1" customWidth="1"/>
    <col min="4295" max="4295" width="17.53125" bestFit="1" customWidth="1"/>
    <col min="4296" max="4296" width="13.73046875" bestFit="1" customWidth="1"/>
    <col min="4297" max="4297" width="17.53125" bestFit="1" customWidth="1"/>
    <col min="4298" max="4298" width="13.73046875" bestFit="1" customWidth="1"/>
    <col min="4299" max="4299" width="17.53125" bestFit="1" customWidth="1"/>
    <col min="4300" max="4300" width="13.73046875" bestFit="1" customWidth="1"/>
    <col min="4301" max="4301" width="17.53125" bestFit="1" customWidth="1"/>
    <col min="4302" max="4302" width="13.73046875" bestFit="1" customWidth="1"/>
    <col min="4303" max="4303" width="17.53125" bestFit="1" customWidth="1"/>
    <col min="4304" max="4304" width="13.73046875" bestFit="1" customWidth="1"/>
    <col min="4305" max="4305" width="17.53125" bestFit="1" customWidth="1"/>
    <col min="4306" max="4306" width="13.73046875" bestFit="1" customWidth="1"/>
    <col min="4307" max="4307" width="17.53125" bestFit="1" customWidth="1"/>
    <col min="4308" max="4308" width="13.73046875" bestFit="1" customWidth="1"/>
    <col min="4309" max="4309" width="17.53125" bestFit="1" customWidth="1"/>
    <col min="4310" max="4310" width="13.73046875" bestFit="1" customWidth="1"/>
    <col min="4311" max="4311" width="17.53125" bestFit="1" customWidth="1"/>
    <col min="4312" max="4312" width="13.73046875" bestFit="1" customWidth="1"/>
    <col min="4313" max="4313" width="17.53125" bestFit="1" customWidth="1"/>
    <col min="4314" max="4314" width="13.73046875" bestFit="1" customWidth="1"/>
    <col min="4315" max="4315" width="17.53125" bestFit="1" customWidth="1"/>
    <col min="4316" max="4316" width="13.73046875" bestFit="1" customWidth="1"/>
    <col min="4317" max="4317" width="17.53125" bestFit="1" customWidth="1"/>
    <col min="4318" max="4318" width="13.73046875" bestFit="1" customWidth="1"/>
    <col min="4319" max="4319" width="17.53125" bestFit="1" customWidth="1"/>
    <col min="4320" max="4320" width="13.73046875" bestFit="1" customWidth="1"/>
    <col min="4321" max="4321" width="17.53125" bestFit="1" customWidth="1"/>
    <col min="4322" max="4322" width="13.73046875" bestFit="1" customWidth="1"/>
    <col min="4323" max="4323" width="17.53125" bestFit="1" customWidth="1"/>
    <col min="4324" max="4324" width="13.73046875" bestFit="1" customWidth="1"/>
    <col min="4325" max="4325" width="17.53125" bestFit="1" customWidth="1"/>
    <col min="4326" max="4326" width="13.73046875" bestFit="1" customWidth="1"/>
    <col min="4327" max="4327" width="17.53125" bestFit="1" customWidth="1"/>
    <col min="4328" max="4328" width="13.73046875" bestFit="1" customWidth="1"/>
    <col min="4329" max="4329" width="17.53125" bestFit="1" customWidth="1"/>
    <col min="4330" max="4330" width="13.73046875" bestFit="1" customWidth="1"/>
    <col min="4331" max="4331" width="17.53125" bestFit="1" customWidth="1"/>
    <col min="4332" max="4332" width="13.73046875" bestFit="1" customWidth="1"/>
    <col min="4333" max="4333" width="17.53125" bestFit="1" customWidth="1"/>
    <col min="4334" max="4334" width="13.73046875" bestFit="1" customWidth="1"/>
    <col min="4335" max="4335" width="17.53125" bestFit="1" customWidth="1"/>
    <col min="4336" max="4336" width="13.73046875" bestFit="1" customWidth="1"/>
    <col min="4337" max="4337" width="17.53125" bestFit="1" customWidth="1"/>
    <col min="4338" max="4338" width="13.73046875" bestFit="1" customWidth="1"/>
    <col min="4339" max="4339" width="17.53125" bestFit="1" customWidth="1"/>
    <col min="4340" max="4340" width="13.73046875" bestFit="1" customWidth="1"/>
    <col min="4341" max="4341" width="17.53125" bestFit="1" customWidth="1"/>
    <col min="4342" max="4342" width="13.73046875" bestFit="1" customWidth="1"/>
    <col min="4343" max="4343" width="17.53125" bestFit="1" customWidth="1"/>
    <col min="4344" max="4344" width="13.73046875" bestFit="1" customWidth="1"/>
    <col min="4345" max="4345" width="17.53125" bestFit="1" customWidth="1"/>
    <col min="4346" max="4346" width="13.73046875" bestFit="1" customWidth="1"/>
    <col min="4347" max="4347" width="17.53125" bestFit="1" customWidth="1"/>
    <col min="4348" max="4348" width="13.73046875" bestFit="1" customWidth="1"/>
    <col min="4349" max="4349" width="17.53125" bestFit="1" customWidth="1"/>
    <col min="4350" max="4350" width="13.73046875" bestFit="1" customWidth="1"/>
    <col min="4351" max="4351" width="17.53125" bestFit="1" customWidth="1"/>
    <col min="4352" max="4352" width="13.73046875" bestFit="1" customWidth="1"/>
    <col min="4353" max="4353" width="17.53125" bestFit="1" customWidth="1"/>
    <col min="4354" max="4354" width="13.73046875" bestFit="1" customWidth="1"/>
    <col min="4355" max="4355" width="17.53125" bestFit="1" customWidth="1"/>
    <col min="4356" max="4356" width="13.73046875" bestFit="1" customWidth="1"/>
    <col min="4357" max="4357" width="17.53125" bestFit="1" customWidth="1"/>
    <col min="4358" max="4358" width="13.73046875" bestFit="1" customWidth="1"/>
    <col min="4359" max="4359" width="17.53125" bestFit="1" customWidth="1"/>
    <col min="4360" max="4360" width="13.73046875" bestFit="1" customWidth="1"/>
    <col min="4361" max="4361" width="17.53125" bestFit="1" customWidth="1"/>
    <col min="4362" max="4362" width="13.73046875" bestFit="1" customWidth="1"/>
    <col min="4363" max="4363" width="17.53125" bestFit="1" customWidth="1"/>
    <col min="4364" max="4364" width="13.73046875" bestFit="1" customWidth="1"/>
    <col min="4365" max="4365" width="17.53125" bestFit="1" customWidth="1"/>
    <col min="4366" max="4366" width="13.73046875" bestFit="1" customWidth="1"/>
    <col min="4367" max="4367" width="17.53125" bestFit="1" customWidth="1"/>
    <col min="4368" max="4368" width="13.73046875" bestFit="1" customWidth="1"/>
    <col min="4369" max="4369" width="17.53125" bestFit="1" customWidth="1"/>
    <col min="4370" max="4370" width="13.73046875" bestFit="1" customWidth="1"/>
    <col min="4371" max="4371" width="17.53125" bestFit="1" customWidth="1"/>
    <col min="4372" max="4372" width="13.73046875" bestFit="1" customWidth="1"/>
    <col min="4373" max="4373" width="17.53125" bestFit="1" customWidth="1"/>
    <col min="4374" max="4374" width="13.73046875" bestFit="1" customWidth="1"/>
    <col min="4375" max="4375" width="17.53125" bestFit="1" customWidth="1"/>
    <col min="4376" max="4376" width="13.73046875" bestFit="1" customWidth="1"/>
    <col min="4377" max="4377" width="17.53125" bestFit="1" customWidth="1"/>
    <col min="4378" max="4378" width="13.73046875" bestFit="1" customWidth="1"/>
    <col min="4379" max="4379" width="17.53125" bestFit="1" customWidth="1"/>
    <col min="4380" max="4380" width="13.73046875" bestFit="1" customWidth="1"/>
    <col min="4381" max="4381" width="17.53125" bestFit="1" customWidth="1"/>
    <col min="4382" max="4382" width="13.73046875" bestFit="1" customWidth="1"/>
    <col min="4383" max="4383" width="17.53125" bestFit="1" customWidth="1"/>
    <col min="4384" max="4384" width="13.73046875" bestFit="1" customWidth="1"/>
    <col min="4385" max="4385" width="17.53125" bestFit="1" customWidth="1"/>
    <col min="4386" max="4386" width="13.73046875" bestFit="1" customWidth="1"/>
    <col min="4387" max="4387" width="17.53125" bestFit="1" customWidth="1"/>
    <col min="4388" max="4388" width="13.73046875" bestFit="1" customWidth="1"/>
    <col min="4389" max="4389" width="17.53125" bestFit="1" customWidth="1"/>
    <col min="4390" max="4390" width="13.73046875" bestFit="1" customWidth="1"/>
    <col min="4391" max="4391" width="17.53125" bestFit="1" customWidth="1"/>
    <col min="4392" max="4392" width="13.73046875" bestFit="1" customWidth="1"/>
    <col min="4393" max="4393" width="17.53125" bestFit="1" customWidth="1"/>
    <col min="4394" max="4394" width="13.73046875" bestFit="1" customWidth="1"/>
    <col min="4395" max="4395" width="17.53125" bestFit="1" customWidth="1"/>
    <col min="4396" max="4396" width="13.73046875" bestFit="1" customWidth="1"/>
    <col min="4397" max="4397" width="17.53125" bestFit="1" customWidth="1"/>
    <col min="4398" max="4398" width="13.73046875" bestFit="1" customWidth="1"/>
    <col min="4399" max="4399" width="17.53125" bestFit="1" customWidth="1"/>
    <col min="4400" max="4400" width="13.73046875" bestFit="1" customWidth="1"/>
    <col min="4401" max="4401" width="17.53125" bestFit="1" customWidth="1"/>
    <col min="4402" max="4402" width="13.73046875" bestFit="1" customWidth="1"/>
    <col min="4403" max="4403" width="17.53125" bestFit="1" customWidth="1"/>
    <col min="4404" max="4404" width="13.73046875" bestFit="1" customWidth="1"/>
    <col min="4405" max="4405" width="17.53125" bestFit="1" customWidth="1"/>
    <col min="4406" max="4406" width="13.73046875" bestFit="1" customWidth="1"/>
    <col min="4407" max="4407" width="17.53125" bestFit="1" customWidth="1"/>
    <col min="4408" max="4408" width="13.73046875" bestFit="1" customWidth="1"/>
    <col min="4409" max="4409" width="17.53125" bestFit="1" customWidth="1"/>
    <col min="4410" max="4410" width="13.73046875" bestFit="1" customWidth="1"/>
    <col min="4411" max="4411" width="17.53125" bestFit="1" customWidth="1"/>
    <col min="4412" max="4412" width="13.73046875" bestFit="1" customWidth="1"/>
    <col min="4413" max="4413" width="17.53125" bestFit="1" customWidth="1"/>
    <col min="4414" max="4414" width="13.73046875" bestFit="1" customWidth="1"/>
    <col min="4415" max="4415" width="17.53125" bestFit="1" customWidth="1"/>
    <col min="4416" max="4416" width="13.73046875" bestFit="1" customWidth="1"/>
    <col min="4417" max="4417" width="17.53125" bestFit="1" customWidth="1"/>
    <col min="4418" max="4418" width="13.73046875" bestFit="1" customWidth="1"/>
    <col min="4419" max="4419" width="17.53125" bestFit="1" customWidth="1"/>
    <col min="4420" max="4420" width="13.73046875" bestFit="1" customWidth="1"/>
    <col min="4421" max="4421" width="17.53125" bestFit="1" customWidth="1"/>
    <col min="4422" max="4422" width="13.73046875" bestFit="1" customWidth="1"/>
    <col min="4423" max="4423" width="17.53125" bestFit="1" customWidth="1"/>
    <col min="4424" max="4424" width="13.73046875" bestFit="1" customWidth="1"/>
    <col min="4425" max="4425" width="17.53125" bestFit="1" customWidth="1"/>
    <col min="4426" max="4426" width="13.73046875" bestFit="1" customWidth="1"/>
    <col min="4427" max="4427" width="17.53125" bestFit="1" customWidth="1"/>
    <col min="4428" max="4428" width="13.73046875" bestFit="1" customWidth="1"/>
    <col min="4429" max="4429" width="17.53125" bestFit="1" customWidth="1"/>
    <col min="4430" max="4430" width="13.73046875" bestFit="1" customWidth="1"/>
    <col min="4431" max="4431" width="17.53125" bestFit="1" customWidth="1"/>
    <col min="4432" max="4432" width="13.73046875" bestFit="1" customWidth="1"/>
    <col min="4433" max="4433" width="17.53125" bestFit="1" customWidth="1"/>
    <col min="4434" max="4434" width="13.73046875" bestFit="1" customWidth="1"/>
    <col min="4435" max="4435" width="17.53125" bestFit="1" customWidth="1"/>
    <col min="4436" max="4436" width="13.73046875" bestFit="1" customWidth="1"/>
    <col min="4437" max="4437" width="17.53125" bestFit="1" customWidth="1"/>
    <col min="4438" max="4438" width="13.73046875" bestFit="1" customWidth="1"/>
    <col min="4439" max="4439" width="17.53125" bestFit="1" customWidth="1"/>
    <col min="4440" max="4440" width="13.73046875" bestFit="1" customWidth="1"/>
    <col min="4441" max="4441" width="17.53125" bestFit="1" customWidth="1"/>
    <col min="4442" max="4442" width="13.73046875" bestFit="1" customWidth="1"/>
    <col min="4443" max="4443" width="17.53125" bestFit="1" customWidth="1"/>
    <col min="4444" max="4444" width="13.73046875" bestFit="1" customWidth="1"/>
    <col min="4445" max="4445" width="17.53125" bestFit="1" customWidth="1"/>
    <col min="4446" max="4446" width="13.73046875" bestFit="1" customWidth="1"/>
    <col min="4447" max="4447" width="17.53125" bestFit="1" customWidth="1"/>
    <col min="4448" max="4448" width="13.73046875" bestFit="1" customWidth="1"/>
    <col min="4449" max="4449" width="17.53125" bestFit="1" customWidth="1"/>
    <col min="4450" max="4450" width="13.73046875" bestFit="1" customWidth="1"/>
    <col min="4451" max="4451" width="17.53125" bestFit="1" customWidth="1"/>
    <col min="4452" max="4452" width="13.73046875" bestFit="1" customWidth="1"/>
    <col min="4453" max="4453" width="17.53125" bestFit="1" customWidth="1"/>
    <col min="4454" max="4454" width="13.73046875" bestFit="1" customWidth="1"/>
    <col min="4455" max="4455" width="17.53125" bestFit="1" customWidth="1"/>
    <col min="4456" max="4456" width="13.73046875" bestFit="1" customWidth="1"/>
    <col min="4457" max="4457" width="17.53125" bestFit="1" customWidth="1"/>
    <col min="4458" max="4458" width="13.73046875" bestFit="1" customWidth="1"/>
    <col min="4459" max="4459" width="17.53125" bestFit="1" customWidth="1"/>
    <col min="4460" max="4460" width="13.73046875" bestFit="1" customWidth="1"/>
    <col min="4461" max="4461" width="17.53125" bestFit="1" customWidth="1"/>
    <col min="4462" max="4462" width="13.73046875" bestFit="1" customWidth="1"/>
    <col min="4463" max="4463" width="17.53125" bestFit="1" customWidth="1"/>
    <col min="4464" max="4464" width="13.73046875" bestFit="1" customWidth="1"/>
    <col min="4465" max="4465" width="17.53125" bestFit="1" customWidth="1"/>
    <col min="4466" max="4466" width="13.73046875" bestFit="1" customWidth="1"/>
    <col min="4467" max="4467" width="17.53125" bestFit="1" customWidth="1"/>
    <col min="4468" max="4468" width="13.73046875" bestFit="1" customWidth="1"/>
    <col min="4469" max="4469" width="17.53125" bestFit="1" customWidth="1"/>
    <col min="4470" max="4470" width="13.73046875" bestFit="1" customWidth="1"/>
    <col min="4471" max="4471" width="17.53125" bestFit="1" customWidth="1"/>
    <col min="4472" max="4472" width="13.73046875" bestFit="1" customWidth="1"/>
    <col min="4473" max="4473" width="17.53125" bestFit="1" customWidth="1"/>
    <col min="4474" max="4474" width="13.73046875" bestFit="1" customWidth="1"/>
    <col min="4475" max="4475" width="17.53125" bestFit="1" customWidth="1"/>
    <col min="4476" max="4476" width="13.73046875" bestFit="1" customWidth="1"/>
    <col min="4477" max="4477" width="17.53125" bestFit="1" customWidth="1"/>
    <col min="4478" max="4478" width="13.73046875" bestFit="1" customWidth="1"/>
    <col min="4479" max="4479" width="17.53125" bestFit="1" customWidth="1"/>
    <col min="4480" max="4480" width="13.73046875" bestFit="1" customWidth="1"/>
    <col min="4481" max="4481" width="17.53125" bestFit="1" customWidth="1"/>
    <col min="4482" max="4482" width="13.73046875" bestFit="1" customWidth="1"/>
    <col min="4483" max="4483" width="17.53125" bestFit="1" customWidth="1"/>
    <col min="4484" max="4484" width="13.73046875" bestFit="1" customWidth="1"/>
    <col min="4485" max="4485" width="17.53125" bestFit="1" customWidth="1"/>
    <col min="4486" max="4486" width="13.73046875" bestFit="1" customWidth="1"/>
    <col min="4487" max="4487" width="17.53125" bestFit="1" customWidth="1"/>
    <col min="4488" max="4488" width="13.73046875" bestFit="1" customWidth="1"/>
    <col min="4489" max="4489" width="17.53125" bestFit="1" customWidth="1"/>
    <col min="4490" max="4490" width="13.73046875" bestFit="1" customWidth="1"/>
    <col min="4491" max="4491" width="17.53125" bestFit="1" customWidth="1"/>
    <col min="4492" max="4492" width="13.73046875" bestFit="1" customWidth="1"/>
    <col min="4493" max="4493" width="17.53125" bestFit="1" customWidth="1"/>
    <col min="4494" max="4494" width="13.73046875" bestFit="1" customWidth="1"/>
    <col min="4495" max="4495" width="17.53125" bestFit="1" customWidth="1"/>
    <col min="4496" max="4496" width="13.73046875" bestFit="1" customWidth="1"/>
    <col min="4497" max="4497" width="17.53125" bestFit="1" customWidth="1"/>
    <col min="4498" max="4498" width="13.73046875" bestFit="1" customWidth="1"/>
    <col min="4499" max="4499" width="17.53125" bestFit="1" customWidth="1"/>
    <col min="4500" max="4500" width="13.73046875" bestFit="1" customWidth="1"/>
    <col min="4501" max="4501" width="17.53125" bestFit="1" customWidth="1"/>
    <col min="4502" max="4502" width="13.73046875" bestFit="1" customWidth="1"/>
    <col min="4503" max="4503" width="17.53125" bestFit="1" customWidth="1"/>
    <col min="4504" max="4504" width="13.73046875" bestFit="1" customWidth="1"/>
    <col min="4505" max="4505" width="17.53125" bestFit="1" customWidth="1"/>
    <col min="4506" max="4506" width="13.73046875" bestFit="1" customWidth="1"/>
    <col min="4507" max="4507" width="17.53125" bestFit="1" customWidth="1"/>
    <col min="4508" max="4508" width="13.73046875" bestFit="1" customWidth="1"/>
    <col min="4509" max="4509" width="17.53125" bestFit="1" customWidth="1"/>
    <col min="4510" max="4510" width="13.73046875" bestFit="1" customWidth="1"/>
    <col min="4511" max="4511" width="17.53125" bestFit="1" customWidth="1"/>
    <col min="4512" max="4512" width="13.73046875" bestFit="1" customWidth="1"/>
    <col min="4513" max="4513" width="17.53125" bestFit="1" customWidth="1"/>
    <col min="4514" max="4514" width="13.73046875" bestFit="1" customWidth="1"/>
    <col min="4515" max="4515" width="17.53125" bestFit="1" customWidth="1"/>
    <col min="4516" max="4516" width="13.73046875" bestFit="1" customWidth="1"/>
    <col min="4517" max="4517" width="17.53125" bestFit="1" customWidth="1"/>
    <col min="4518" max="4518" width="13.73046875" bestFit="1" customWidth="1"/>
    <col min="4519" max="4519" width="17.53125" bestFit="1" customWidth="1"/>
    <col min="4520" max="4520" width="13.73046875" bestFit="1" customWidth="1"/>
    <col min="4521" max="4521" width="17.53125" bestFit="1" customWidth="1"/>
    <col min="4522" max="4522" width="13.73046875" bestFit="1" customWidth="1"/>
    <col min="4523" max="4523" width="17.53125" bestFit="1" customWidth="1"/>
    <col min="4524" max="4524" width="13.73046875" bestFit="1" customWidth="1"/>
    <col min="4525" max="4525" width="17.53125" bestFit="1" customWidth="1"/>
    <col min="4526" max="4526" width="13.73046875" bestFit="1" customWidth="1"/>
    <col min="4527" max="4527" width="17.53125" bestFit="1" customWidth="1"/>
    <col min="4528" max="4528" width="13.73046875" bestFit="1" customWidth="1"/>
    <col min="4529" max="4529" width="17.53125" bestFit="1" customWidth="1"/>
    <col min="4530" max="4530" width="13.73046875" bestFit="1" customWidth="1"/>
    <col min="4531" max="4531" width="17.53125" bestFit="1" customWidth="1"/>
    <col min="4532" max="4532" width="13.73046875" bestFit="1" customWidth="1"/>
    <col min="4533" max="4533" width="17.53125" bestFit="1" customWidth="1"/>
    <col min="4534" max="4534" width="13.73046875" bestFit="1" customWidth="1"/>
    <col min="4535" max="4535" width="17.53125" bestFit="1" customWidth="1"/>
    <col min="4536" max="4536" width="13.73046875" bestFit="1" customWidth="1"/>
    <col min="4537" max="4537" width="17.53125" bestFit="1" customWidth="1"/>
    <col min="4538" max="4538" width="13.73046875" bestFit="1" customWidth="1"/>
    <col min="4539" max="4539" width="17.53125" bestFit="1" customWidth="1"/>
    <col min="4540" max="4540" width="13.73046875" bestFit="1" customWidth="1"/>
    <col min="4541" max="4541" width="17.53125" bestFit="1" customWidth="1"/>
    <col min="4542" max="4542" width="13.73046875" bestFit="1" customWidth="1"/>
    <col min="4543" max="4543" width="17.53125" bestFit="1" customWidth="1"/>
    <col min="4544" max="4544" width="13.73046875" bestFit="1" customWidth="1"/>
    <col min="4545" max="4545" width="17.53125" bestFit="1" customWidth="1"/>
    <col min="4546" max="4546" width="13.73046875" bestFit="1" customWidth="1"/>
    <col min="4547" max="4547" width="17.53125" bestFit="1" customWidth="1"/>
    <col min="4548" max="4548" width="13.73046875" bestFit="1" customWidth="1"/>
    <col min="4549" max="4549" width="17.53125" bestFit="1" customWidth="1"/>
    <col min="4550" max="4550" width="13.73046875" bestFit="1" customWidth="1"/>
    <col min="4551" max="4551" width="17.53125" bestFit="1" customWidth="1"/>
    <col min="4552" max="4552" width="13.73046875" bestFit="1" customWidth="1"/>
    <col min="4553" max="4553" width="17.53125" bestFit="1" customWidth="1"/>
    <col min="4554" max="4554" width="13.73046875" bestFit="1" customWidth="1"/>
    <col min="4555" max="4555" width="17.53125" bestFit="1" customWidth="1"/>
    <col min="4556" max="4556" width="13.73046875" bestFit="1" customWidth="1"/>
    <col min="4557" max="4557" width="17.53125" bestFit="1" customWidth="1"/>
    <col min="4558" max="4558" width="13.73046875" bestFit="1" customWidth="1"/>
    <col min="4559" max="4559" width="17.53125" bestFit="1" customWidth="1"/>
    <col min="4560" max="4560" width="13.73046875" bestFit="1" customWidth="1"/>
    <col min="4561" max="4561" width="17.53125" bestFit="1" customWidth="1"/>
    <col min="4562" max="4562" width="13.73046875" bestFit="1" customWidth="1"/>
    <col min="4563" max="4563" width="17.53125" bestFit="1" customWidth="1"/>
    <col min="4564" max="4564" width="13.73046875" bestFit="1" customWidth="1"/>
    <col min="4565" max="4565" width="17.53125" bestFit="1" customWidth="1"/>
    <col min="4566" max="4566" width="13.73046875" bestFit="1" customWidth="1"/>
    <col min="4567" max="4567" width="17.53125" bestFit="1" customWidth="1"/>
    <col min="4568" max="4568" width="13.73046875" bestFit="1" customWidth="1"/>
    <col min="4569" max="4569" width="17.53125" bestFit="1" customWidth="1"/>
    <col min="4570" max="4570" width="13.73046875" bestFit="1" customWidth="1"/>
    <col min="4571" max="4571" width="17.53125" bestFit="1" customWidth="1"/>
    <col min="4572" max="4572" width="13.73046875" bestFit="1" customWidth="1"/>
    <col min="4573" max="4573" width="17.53125" bestFit="1" customWidth="1"/>
    <col min="4574" max="4574" width="13.73046875" bestFit="1" customWidth="1"/>
    <col min="4575" max="4575" width="17.53125" bestFit="1" customWidth="1"/>
    <col min="4576" max="4576" width="13.73046875" bestFit="1" customWidth="1"/>
    <col min="4577" max="4577" width="17.53125" bestFit="1" customWidth="1"/>
    <col min="4578" max="4578" width="13.73046875" bestFit="1" customWidth="1"/>
    <col min="4579" max="4579" width="17.53125" bestFit="1" customWidth="1"/>
    <col min="4580" max="4580" width="13.73046875" bestFit="1" customWidth="1"/>
    <col min="4581" max="4581" width="17.53125" bestFit="1" customWidth="1"/>
    <col min="4582" max="4582" width="13.73046875" bestFit="1" customWidth="1"/>
    <col min="4583" max="4583" width="17.53125" bestFit="1" customWidth="1"/>
    <col min="4584" max="4584" width="13.73046875" bestFit="1" customWidth="1"/>
    <col min="4585" max="4585" width="17.53125" bestFit="1" customWidth="1"/>
    <col min="4586" max="4586" width="13.73046875" bestFit="1" customWidth="1"/>
    <col min="4587" max="4587" width="17.53125" bestFit="1" customWidth="1"/>
    <col min="4588" max="4588" width="13.73046875" bestFit="1" customWidth="1"/>
    <col min="4589" max="4589" width="17.53125" bestFit="1" customWidth="1"/>
    <col min="4590" max="4590" width="13.73046875" bestFit="1" customWidth="1"/>
    <col min="4591" max="4591" width="17.53125" bestFit="1" customWidth="1"/>
    <col min="4592" max="4592" width="13.73046875" bestFit="1" customWidth="1"/>
    <col min="4593" max="4593" width="17.53125" bestFit="1" customWidth="1"/>
    <col min="4594" max="4594" width="13.73046875" bestFit="1" customWidth="1"/>
    <col min="4595" max="4595" width="17.53125" bestFit="1" customWidth="1"/>
    <col min="4596" max="4596" width="13.73046875" bestFit="1" customWidth="1"/>
    <col min="4597" max="4597" width="17.53125" bestFit="1" customWidth="1"/>
    <col min="4598" max="4598" width="13.73046875" bestFit="1" customWidth="1"/>
    <col min="4599" max="4599" width="17.53125" bestFit="1" customWidth="1"/>
    <col min="4600" max="4600" width="13.73046875" bestFit="1" customWidth="1"/>
    <col min="4601" max="4601" width="17.53125" bestFit="1" customWidth="1"/>
    <col min="4602" max="4602" width="13.73046875" bestFit="1" customWidth="1"/>
    <col min="4603" max="4603" width="17.53125" bestFit="1" customWidth="1"/>
    <col min="4604" max="4604" width="13.73046875" bestFit="1" customWidth="1"/>
    <col min="4605" max="4605" width="17.53125" bestFit="1" customWidth="1"/>
    <col min="4606" max="4606" width="13.73046875" bestFit="1" customWidth="1"/>
    <col min="4607" max="4607" width="17.53125" bestFit="1" customWidth="1"/>
    <col min="4608" max="4608" width="13.73046875" bestFit="1" customWidth="1"/>
    <col min="4609" max="4609" width="17.53125" bestFit="1" customWidth="1"/>
    <col min="4610" max="4610" width="13.73046875" bestFit="1" customWidth="1"/>
    <col min="4611" max="4611" width="17.53125" bestFit="1" customWidth="1"/>
    <col min="4612" max="4612" width="13.73046875" bestFit="1" customWidth="1"/>
    <col min="4613" max="4613" width="17.53125" bestFit="1" customWidth="1"/>
    <col min="4614" max="4614" width="13.73046875" bestFit="1" customWidth="1"/>
    <col min="4615" max="4615" width="17.53125" bestFit="1" customWidth="1"/>
    <col min="4616" max="4616" width="13.73046875" bestFit="1" customWidth="1"/>
    <col min="4617" max="4617" width="17.53125" bestFit="1" customWidth="1"/>
    <col min="4618" max="4618" width="13.73046875" bestFit="1" customWidth="1"/>
    <col min="4619" max="4619" width="17.53125" bestFit="1" customWidth="1"/>
    <col min="4620" max="4620" width="13.73046875" bestFit="1" customWidth="1"/>
    <col min="4621" max="4621" width="17.53125" bestFit="1" customWidth="1"/>
    <col min="4622" max="4622" width="13.73046875" bestFit="1" customWidth="1"/>
    <col min="4623" max="4623" width="17.53125" bestFit="1" customWidth="1"/>
    <col min="4624" max="4624" width="13.73046875" bestFit="1" customWidth="1"/>
    <col min="4625" max="4625" width="17.53125" bestFit="1" customWidth="1"/>
    <col min="4626" max="4626" width="13.73046875" bestFit="1" customWidth="1"/>
    <col min="4627" max="4627" width="17.53125" bestFit="1" customWidth="1"/>
    <col min="4628" max="4628" width="13.73046875" bestFit="1" customWidth="1"/>
    <col min="4629" max="4629" width="17.53125" bestFit="1" customWidth="1"/>
    <col min="4630" max="4630" width="13.73046875" bestFit="1" customWidth="1"/>
    <col min="4631" max="4631" width="17.53125" bestFit="1" customWidth="1"/>
    <col min="4632" max="4632" width="13.73046875" bestFit="1" customWidth="1"/>
    <col min="4633" max="4633" width="17.53125" bestFit="1" customWidth="1"/>
    <col min="4634" max="4634" width="13.73046875" bestFit="1" customWidth="1"/>
    <col min="4635" max="4635" width="17.53125" bestFit="1" customWidth="1"/>
    <col min="4636" max="4636" width="13.73046875" bestFit="1" customWidth="1"/>
    <col min="4637" max="4637" width="17.53125" bestFit="1" customWidth="1"/>
    <col min="4638" max="4638" width="13.73046875" bestFit="1" customWidth="1"/>
    <col min="4639" max="4639" width="17.53125" bestFit="1" customWidth="1"/>
    <col min="4640" max="4640" width="13.73046875" bestFit="1" customWidth="1"/>
    <col min="4641" max="4641" width="17.53125" bestFit="1" customWidth="1"/>
    <col min="4642" max="4642" width="13.73046875" bestFit="1" customWidth="1"/>
    <col min="4643" max="4643" width="17.53125" bestFit="1" customWidth="1"/>
    <col min="4644" max="4644" width="13.73046875" bestFit="1" customWidth="1"/>
    <col min="4645" max="4645" width="17.53125" bestFit="1" customWidth="1"/>
    <col min="4646" max="4646" width="13.73046875" bestFit="1" customWidth="1"/>
    <col min="4647" max="4647" width="17.53125" bestFit="1" customWidth="1"/>
    <col min="4648" max="4648" width="13.73046875" bestFit="1" customWidth="1"/>
    <col min="4649" max="4649" width="17.53125" bestFit="1" customWidth="1"/>
    <col min="4650" max="4650" width="13.73046875" bestFit="1" customWidth="1"/>
    <col min="4651" max="4651" width="17.53125" bestFit="1" customWidth="1"/>
    <col min="4652" max="4652" width="13.73046875" bestFit="1" customWidth="1"/>
    <col min="4653" max="4653" width="17.53125" bestFit="1" customWidth="1"/>
    <col min="4654" max="4654" width="13.73046875" bestFit="1" customWidth="1"/>
    <col min="4655" max="4655" width="17.53125" bestFit="1" customWidth="1"/>
    <col min="4656" max="4656" width="13.73046875" bestFit="1" customWidth="1"/>
    <col min="4657" max="4657" width="17.53125" bestFit="1" customWidth="1"/>
    <col min="4658" max="4658" width="13.73046875" bestFit="1" customWidth="1"/>
    <col min="4659" max="4659" width="17.53125" bestFit="1" customWidth="1"/>
    <col min="4660" max="4660" width="13.73046875" bestFit="1" customWidth="1"/>
    <col min="4661" max="4661" width="17.53125" bestFit="1" customWidth="1"/>
    <col min="4662" max="4662" width="13.73046875" bestFit="1" customWidth="1"/>
    <col min="4663" max="4663" width="17.53125" bestFit="1" customWidth="1"/>
    <col min="4664" max="4664" width="13.73046875" bestFit="1" customWidth="1"/>
    <col min="4665" max="4665" width="17.53125" bestFit="1" customWidth="1"/>
    <col min="4666" max="4666" width="13.73046875" bestFit="1" customWidth="1"/>
    <col min="4667" max="4667" width="17.53125" bestFit="1" customWidth="1"/>
    <col min="4668" max="4668" width="13.73046875" bestFit="1" customWidth="1"/>
    <col min="4669" max="4669" width="17.53125" bestFit="1" customWidth="1"/>
    <col min="4670" max="4670" width="13.73046875" bestFit="1" customWidth="1"/>
    <col min="4671" max="4671" width="17.53125" bestFit="1" customWidth="1"/>
    <col min="4672" max="4672" width="13.73046875" bestFit="1" customWidth="1"/>
    <col min="4673" max="4673" width="17.53125" bestFit="1" customWidth="1"/>
    <col min="4674" max="4674" width="13.73046875" bestFit="1" customWidth="1"/>
    <col min="4675" max="4675" width="17.53125" bestFit="1" customWidth="1"/>
    <col min="4676" max="4676" width="13.73046875" bestFit="1" customWidth="1"/>
    <col min="4677" max="4677" width="17.53125" bestFit="1" customWidth="1"/>
    <col min="4678" max="4678" width="13.73046875" bestFit="1" customWidth="1"/>
    <col min="4679" max="4679" width="17.53125" bestFit="1" customWidth="1"/>
    <col min="4680" max="4680" width="13.73046875" bestFit="1" customWidth="1"/>
    <col min="4681" max="4681" width="17.53125" bestFit="1" customWidth="1"/>
    <col min="4682" max="4682" width="13.73046875" bestFit="1" customWidth="1"/>
    <col min="4683" max="4683" width="17.53125" bestFit="1" customWidth="1"/>
    <col min="4684" max="4684" width="13.73046875" bestFit="1" customWidth="1"/>
    <col min="4685" max="4685" width="17.53125" bestFit="1" customWidth="1"/>
    <col min="4686" max="4686" width="13.73046875" bestFit="1" customWidth="1"/>
    <col min="4687" max="4687" width="17.53125" bestFit="1" customWidth="1"/>
    <col min="4688" max="4688" width="13.73046875" bestFit="1" customWidth="1"/>
    <col min="4689" max="4689" width="17.53125" bestFit="1" customWidth="1"/>
    <col min="4690" max="4690" width="13.73046875" bestFit="1" customWidth="1"/>
    <col min="4691" max="4691" width="17.53125" bestFit="1" customWidth="1"/>
    <col min="4692" max="4692" width="13.73046875" bestFit="1" customWidth="1"/>
    <col min="4693" max="4693" width="17.53125" bestFit="1" customWidth="1"/>
    <col min="4694" max="4694" width="13.73046875" bestFit="1" customWidth="1"/>
    <col min="4695" max="4695" width="17.53125" bestFit="1" customWidth="1"/>
    <col min="4696" max="4696" width="13.73046875" bestFit="1" customWidth="1"/>
    <col min="4697" max="4697" width="17.53125" bestFit="1" customWidth="1"/>
    <col min="4698" max="4698" width="13.73046875" bestFit="1" customWidth="1"/>
    <col min="4699" max="4699" width="17.53125" bestFit="1" customWidth="1"/>
    <col min="4700" max="4700" width="13.73046875" bestFit="1" customWidth="1"/>
    <col min="4701" max="4701" width="17.53125" bestFit="1" customWidth="1"/>
    <col min="4702" max="4702" width="13.73046875" bestFit="1" customWidth="1"/>
    <col min="4703" max="4703" width="17.53125" bestFit="1" customWidth="1"/>
    <col min="4704" max="4704" width="13.73046875" bestFit="1" customWidth="1"/>
    <col min="4705" max="4705" width="17.53125" bestFit="1" customWidth="1"/>
    <col min="4706" max="4706" width="13.73046875" bestFit="1" customWidth="1"/>
    <col min="4707" max="4707" width="17.53125" bestFit="1" customWidth="1"/>
    <col min="4708" max="4708" width="13.73046875" bestFit="1" customWidth="1"/>
    <col min="4709" max="4709" width="17.53125" bestFit="1" customWidth="1"/>
    <col min="4710" max="4710" width="13.73046875" bestFit="1" customWidth="1"/>
    <col min="4711" max="4711" width="17.53125" bestFit="1" customWidth="1"/>
    <col min="4712" max="4712" width="13.73046875" bestFit="1" customWidth="1"/>
    <col min="4713" max="4713" width="17.53125" bestFit="1" customWidth="1"/>
    <col min="4714" max="4714" width="13.73046875" bestFit="1" customWidth="1"/>
    <col min="4715" max="4715" width="17.53125" bestFit="1" customWidth="1"/>
    <col min="4716" max="4716" width="13.73046875" bestFit="1" customWidth="1"/>
    <col min="4717" max="4717" width="17.53125" bestFit="1" customWidth="1"/>
    <col min="4718" max="4718" width="13.73046875" bestFit="1" customWidth="1"/>
    <col min="4719" max="4719" width="17.53125" bestFit="1" customWidth="1"/>
    <col min="4720" max="4720" width="13.73046875" bestFit="1" customWidth="1"/>
    <col min="4721" max="4721" width="17.53125" bestFit="1" customWidth="1"/>
    <col min="4722" max="4722" width="13.73046875" bestFit="1" customWidth="1"/>
    <col min="4723" max="4723" width="17.53125" bestFit="1" customWidth="1"/>
    <col min="4724" max="4724" width="13.73046875" bestFit="1" customWidth="1"/>
    <col min="4725" max="4725" width="17.53125" bestFit="1" customWidth="1"/>
    <col min="4726" max="4726" width="13.73046875" bestFit="1" customWidth="1"/>
    <col min="4727" max="4727" width="17.53125" bestFit="1" customWidth="1"/>
    <col min="4728" max="4728" width="13.73046875" bestFit="1" customWidth="1"/>
    <col min="4729" max="4729" width="17.53125" bestFit="1" customWidth="1"/>
    <col min="4730" max="4730" width="13.73046875" bestFit="1" customWidth="1"/>
    <col min="4731" max="4731" width="17.53125" bestFit="1" customWidth="1"/>
    <col min="4732" max="4732" width="13.73046875" bestFit="1" customWidth="1"/>
    <col min="4733" max="4733" width="17.53125" bestFit="1" customWidth="1"/>
    <col min="4734" max="4734" width="13.73046875" bestFit="1" customWidth="1"/>
    <col min="4735" max="4735" width="17.53125" bestFit="1" customWidth="1"/>
    <col min="4736" max="4736" width="13.73046875" bestFit="1" customWidth="1"/>
    <col min="4737" max="4737" width="17.53125" bestFit="1" customWidth="1"/>
    <col min="4738" max="4738" width="13.73046875" bestFit="1" customWidth="1"/>
    <col min="4739" max="4739" width="17.53125" bestFit="1" customWidth="1"/>
    <col min="4740" max="4740" width="13.73046875" bestFit="1" customWidth="1"/>
    <col min="4741" max="4741" width="17.53125" bestFit="1" customWidth="1"/>
    <col min="4742" max="4742" width="13.73046875" bestFit="1" customWidth="1"/>
    <col min="4743" max="4743" width="17.53125" bestFit="1" customWidth="1"/>
    <col min="4744" max="4744" width="13.73046875" bestFit="1" customWidth="1"/>
    <col min="4745" max="4745" width="17.53125" bestFit="1" customWidth="1"/>
    <col min="4746" max="4746" width="13.73046875" bestFit="1" customWidth="1"/>
    <col min="4747" max="4747" width="17.53125" bestFit="1" customWidth="1"/>
    <col min="4748" max="4748" width="13.73046875" bestFit="1" customWidth="1"/>
    <col min="4749" max="4749" width="17.53125" bestFit="1" customWidth="1"/>
    <col min="4750" max="4750" width="13.73046875" bestFit="1" customWidth="1"/>
    <col min="4751" max="4751" width="17.53125" bestFit="1" customWidth="1"/>
    <col min="4752" max="4752" width="13.73046875" bestFit="1" customWidth="1"/>
    <col min="4753" max="4753" width="17.53125" bestFit="1" customWidth="1"/>
    <col min="4754" max="4754" width="13.73046875" bestFit="1" customWidth="1"/>
    <col min="4755" max="4755" width="17.53125" bestFit="1" customWidth="1"/>
    <col min="4756" max="4756" width="13.73046875" bestFit="1" customWidth="1"/>
    <col min="4757" max="4757" width="17.53125" bestFit="1" customWidth="1"/>
    <col min="4758" max="4758" width="13.73046875" bestFit="1" customWidth="1"/>
    <col min="4759" max="4759" width="17.53125" bestFit="1" customWidth="1"/>
    <col min="4760" max="4760" width="13.73046875" bestFit="1" customWidth="1"/>
    <col min="4761" max="4761" width="17.53125" bestFit="1" customWidth="1"/>
    <col min="4762" max="4762" width="13.73046875" bestFit="1" customWidth="1"/>
    <col min="4763" max="4763" width="17.53125" bestFit="1" customWidth="1"/>
    <col min="4764" max="4764" width="13.73046875" bestFit="1" customWidth="1"/>
    <col min="4765" max="4765" width="17.53125" bestFit="1" customWidth="1"/>
    <col min="4766" max="4766" width="13.73046875" bestFit="1" customWidth="1"/>
    <col min="4767" max="4767" width="17.53125" bestFit="1" customWidth="1"/>
    <col min="4768" max="4768" width="13.73046875" bestFit="1" customWidth="1"/>
    <col min="4769" max="4769" width="17.53125" bestFit="1" customWidth="1"/>
    <col min="4770" max="4770" width="13.73046875" bestFit="1" customWidth="1"/>
    <col min="4771" max="4771" width="17.53125" bestFit="1" customWidth="1"/>
    <col min="4772" max="4772" width="13.73046875" bestFit="1" customWidth="1"/>
    <col min="4773" max="4773" width="17.53125" bestFit="1" customWidth="1"/>
    <col min="4774" max="4774" width="13.73046875" bestFit="1" customWidth="1"/>
    <col min="4775" max="4775" width="17.53125" bestFit="1" customWidth="1"/>
    <col min="4776" max="4776" width="13.73046875" bestFit="1" customWidth="1"/>
    <col min="4777" max="4777" width="17.53125" bestFit="1" customWidth="1"/>
    <col min="4778" max="4778" width="13.73046875" bestFit="1" customWidth="1"/>
    <col min="4779" max="4779" width="17.53125" bestFit="1" customWidth="1"/>
    <col min="4780" max="4780" width="13.73046875" bestFit="1" customWidth="1"/>
    <col min="4781" max="4781" width="17.53125" bestFit="1" customWidth="1"/>
    <col min="4782" max="4782" width="13.73046875" bestFit="1" customWidth="1"/>
    <col min="4783" max="4783" width="17.53125" bestFit="1" customWidth="1"/>
    <col min="4784" max="4784" width="13.73046875" bestFit="1" customWidth="1"/>
    <col min="4785" max="4785" width="17.53125" bestFit="1" customWidth="1"/>
    <col min="4786" max="4786" width="13.73046875" bestFit="1" customWidth="1"/>
    <col min="4787" max="4787" width="17.53125" bestFit="1" customWidth="1"/>
    <col min="4788" max="4788" width="13.73046875" bestFit="1" customWidth="1"/>
    <col min="4789" max="4789" width="17.53125" bestFit="1" customWidth="1"/>
    <col min="4790" max="4790" width="13.73046875" bestFit="1" customWidth="1"/>
    <col min="4791" max="4791" width="17.53125" bestFit="1" customWidth="1"/>
    <col min="4792" max="4792" width="13.73046875" bestFit="1" customWidth="1"/>
    <col min="4793" max="4793" width="17.53125" bestFit="1" customWidth="1"/>
    <col min="4794" max="4794" width="13.73046875" bestFit="1" customWidth="1"/>
    <col min="4795" max="4795" width="17.53125" bestFit="1" customWidth="1"/>
    <col min="4796" max="4796" width="13.73046875" bestFit="1" customWidth="1"/>
    <col min="4797" max="4797" width="17.53125" bestFit="1" customWidth="1"/>
    <col min="4798" max="4798" width="13.73046875" bestFit="1" customWidth="1"/>
    <col min="4799" max="4799" width="17.53125" bestFit="1" customWidth="1"/>
    <col min="4800" max="4800" width="13.73046875" bestFit="1" customWidth="1"/>
    <col min="4801" max="4801" width="17.53125" bestFit="1" customWidth="1"/>
    <col min="4802" max="4802" width="13.73046875" bestFit="1" customWidth="1"/>
    <col min="4803" max="4803" width="17.53125" bestFit="1" customWidth="1"/>
    <col min="4804" max="4804" width="13.73046875" bestFit="1" customWidth="1"/>
    <col min="4805" max="4805" width="17.53125" bestFit="1" customWidth="1"/>
    <col min="4806" max="4806" width="13.73046875" bestFit="1" customWidth="1"/>
    <col min="4807" max="4807" width="17.53125" bestFit="1" customWidth="1"/>
    <col min="4808" max="4808" width="13.73046875" bestFit="1" customWidth="1"/>
    <col min="4809" max="4809" width="17.53125" bestFit="1" customWidth="1"/>
    <col min="4810" max="4810" width="13.73046875" bestFit="1" customWidth="1"/>
    <col min="4811" max="4811" width="17.53125" bestFit="1" customWidth="1"/>
    <col min="4812" max="4812" width="13.73046875" bestFit="1" customWidth="1"/>
    <col min="4813" max="4813" width="17.53125" bestFit="1" customWidth="1"/>
    <col min="4814" max="4814" width="13.73046875" bestFit="1" customWidth="1"/>
    <col min="4815" max="4815" width="17.53125" bestFit="1" customWidth="1"/>
    <col min="4816" max="4816" width="13.73046875" bestFit="1" customWidth="1"/>
    <col min="4817" max="4817" width="17.53125" bestFit="1" customWidth="1"/>
    <col min="4818" max="4818" width="13.73046875" bestFit="1" customWidth="1"/>
    <col min="4819" max="4819" width="17.53125" bestFit="1" customWidth="1"/>
    <col min="4820" max="4820" width="13.73046875" bestFit="1" customWidth="1"/>
    <col min="4821" max="4821" width="17.53125" bestFit="1" customWidth="1"/>
    <col min="4822" max="4822" width="13.73046875" bestFit="1" customWidth="1"/>
    <col min="4823" max="4823" width="17.53125" bestFit="1" customWidth="1"/>
    <col min="4824" max="4824" width="13.73046875" bestFit="1" customWidth="1"/>
    <col min="4825" max="4825" width="17.53125" bestFit="1" customWidth="1"/>
    <col min="4826" max="4826" width="13.73046875" bestFit="1" customWidth="1"/>
    <col min="4827" max="4827" width="17.53125" bestFit="1" customWidth="1"/>
    <col min="4828" max="4828" width="13.73046875" bestFit="1" customWidth="1"/>
    <col min="4829" max="4829" width="17.53125" bestFit="1" customWidth="1"/>
    <col min="4830" max="4830" width="13.73046875" bestFit="1" customWidth="1"/>
    <col min="4831" max="4831" width="17.53125" bestFit="1" customWidth="1"/>
    <col min="4832" max="4832" width="13.73046875" bestFit="1" customWidth="1"/>
    <col min="4833" max="4833" width="17.53125" bestFit="1" customWidth="1"/>
    <col min="4834" max="4834" width="13.73046875" bestFit="1" customWidth="1"/>
    <col min="4835" max="4835" width="17.53125" bestFit="1" customWidth="1"/>
    <col min="4836" max="4836" width="13.73046875" bestFit="1" customWidth="1"/>
    <col min="4837" max="4837" width="17.53125" bestFit="1" customWidth="1"/>
    <col min="4838" max="4838" width="13.73046875" bestFit="1" customWidth="1"/>
    <col min="4839" max="4839" width="17.53125" bestFit="1" customWidth="1"/>
    <col min="4840" max="4840" width="13.73046875" bestFit="1" customWidth="1"/>
    <col min="4841" max="4841" width="17.53125" bestFit="1" customWidth="1"/>
    <col min="4842" max="4842" width="13.73046875" bestFit="1" customWidth="1"/>
    <col min="4843" max="4843" width="17.53125" bestFit="1" customWidth="1"/>
    <col min="4844" max="4844" width="13.73046875" bestFit="1" customWidth="1"/>
    <col min="4845" max="4845" width="17.53125" bestFit="1" customWidth="1"/>
    <col min="4846" max="4846" width="13.73046875" bestFit="1" customWidth="1"/>
    <col min="4847" max="4847" width="17.53125" bestFit="1" customWidth="1"/>
    <col min="4848" max="4848" width="13.73046875" bestFit="1" customWidth="1"/>
    <col min="4849" max="4849" width="17.53125" bestFit="1" customWidth="1"/>
    <col min="4850" max="4850" width="13.73046875" bestFit="1" customWidth="1"/>
    <col min="4851" max="4851" width="17.53125" bestFit="1" customWidth="1"/>
    <col min="4852" max="4852" width="13.73046875" bestFit="1" customWidth="1"/>
    <col min="4853" max="4853" width="17.53125" bestFit="1" customWidth="1"/>
    <col min="4854" max="4854" width="13.73046875" bestFit="1" customWidth="1"/>
    <col min="4855" max="4855" width="17.53125" bestFit="1" customWidth="1"/>
    <col min="4856" max="4856" width="13.73046875" bestFit="1" customWidth="1"/>
    <col min="4857" max="4857" width="17.53125" bestFit="1" customWidth="1"/>
    <col min="4858" max="4858" width="13.73046875" bestFit="1" customWidth="1"/>
    <col min="4859" max="4859" width="17.53125" bestFit="1" customWidth="1"/>
    <col min="4860" max="4860" width="13.73046875" bestFit="1" customWidth="1"/>
    <col min="4861" max="4861" width="17.53125" bestFit="1" customWidth="1"/>
    <col min="4862" max="4862" width="13.73046875" bestFit="1" customWidth="1"/>
    <col min="4863" max="4863" width="17.53125" bestFit="1" customWidth="1"/>
    <col min="4864" max="4864" width="13.73046875" bestFit="1" customWidth="1"/>
    <col min="4865" max="4865" width="17.53125" bestFit="1" customWidth="1"/>
    <col min="4866" max="4866" width="13.73046875" bestFit="1" customWidth="1"/>
    <col min="4867" max="4867" width="17.53125" bestFit="1" customWidth="1"/>
    <col min="4868" max="4868" width="13.73046875" bestFit="1" customWidth="1"/>
    <col min="4869" max="4869" width="17.53125" bestFit="1" customWidth="1"/>
    <col min="4870" max="4870" width="13.73046875" bestFit="1" customWidth="1"/>
    <col min="4871" max="4871" width="17.53125" bestFit="1" customWidth="1"/>
    <col min="4872" max="4872" width="13.73046875" bestFit="1" customWidth="1"/>
    <col min="4873" max="4873" width="17.53125" bestFit="1" customWidth="1"/>
    <col min="4874" max="4874" width="13.73046875" bestFit="1" customWidth="1"/>
    <col min="4875" max="4875" width="17.53125" bestFit="1" customWidth="1"/>
    <col min="4876" max="4876" width="13.73046875" bestFit="1" customWidth="1"/>
    <col min="4877" max="4877" width="17.53125" bestFit="1" customWidth="1"/>
    <col min="4878" max="4878" width="13.73046875" bestFit="1" customWidth="1"/>
    <col min="4879" max="4879" width="17.53125" bestFit="1" customWidth="1"/>
    <col min="4880" max="4880" width="13.73046875" bestFit="1" customWidth="1"/>
    <col min="4881" max="4881" width="17.53125" bestFit="1" customWidth="1"/>
    <col min="4882" max="4882" width="13.73046875" bestFit="1" customWidth="1"/>
    <col min="4883" max="4883" width="17.53125" bestFit="1" customWidth="1"/>
    <col min="4884" max="4884" width="13.73046875" bestFit="1" customWidth="1"/>
    <col min="4885" max="4885" width="17.53125" bestFit="1" customWidth="1"/>
    <col min="4886" max="4886" width="13.73046875" bestFit="1" customWidth="1"/>
    <col min="4887" max="4887" width="17.53125" bestFit="1" customWidth="1"/>
    <col min="4888" max="4888" width="13.73046875" bestFit="1" customWidth="1"/>
    <col min="4889" max="4889" width="17.53125" bestFit="1" customWidth="1"/>
    <col min="4890" max="4890" width="13.73046875" bestFit="1" customWidth="1"/>
    <col min="4891" max="4891" width="17.53125" bestFit="1" customWidth="1"/>
    <col min="4892" max="4892" width="13.73046875" bestFit="1" customWidth="1"/>
    <col min="4893" max="4893" width="17.53125" bestFit="1" customWidth="1"/>
    <col min="4894" max="4894" width="13.73046875" bestFit="1" customWidth="1"/>
    <col min="4895" max="4895" width="17.53125" bestFit="1" customWidth="1"/>
    <col min="4896" max="4896" width="13.73046875" bestFit="1" customWidth="1"/>
    <col min="4897" max="4897" width="17.53125" bestFit="1" customWidth="1"/>
    <col min="4898" max="4898" width="13.73046875" bestFit="1" customWidth="1"/>
    <col min="4899" max="4899" width="17.53125" bestFit="1" customWidth="1"/>
    <col min="4900" max="4900" width="13.73046875" bestFit="1" customWidth="1"/>
    <col min="4901" max="4901" width="17.53125" bestFit="1" customWidth="1"/>
    <col min="4902" max="4902" width="13.73046875" bestFit="1" customWidth="1"/>
    <col min="4903" max="4903" width="17.53125" bestFit="1" customWidth="1"/>
    <col min="4904" max="4904" width="13.73046875" bestFit="1" customWidth="1"/>
    <col min="4905" max="4905" width="17.53125" bestFit="1" customWidth="1"/>
    <col min="4906" max="4906" width="13.73046875" bestFit="1" customWidth="1"/>
    <col min="4907" max="4907" width="17.53125" bestFit="1" customWidth="1"/>
    <col min="4908" max="4908" width="13.73046875" bestFit="1" customWidth="1"/>
    <col min="4909" max="4909" width="17.53125" bestFit="1" customWidth="1"/>
    <col min="4910" max="4910" width="13.73046875" bestFit="1" customWidth="1"/>
    <col min="4911" max="4911" width="17.53125" bestFit="1" customWidth="1"/>
    <col min="4912" max="4912" width="13.73046875" bestFit="1" customWidth="1"/>
    <col min="4913" max="4913" width="17.53125" bestFit="1" customWidth="1"/>
    <col min="4914" max="4914" width="13.73046875" bestFit="1" customWidth="1"/>
    <col min="4915" max="4915" width="17.53125" bestFit="1" customWidth="1"/>
    <col min="4916" max="4916" width="13.73046875" bestFit="1" customWidth="1"/>
    <col min="4917" max="4917" width="17.53125" bestFit="1" customWidth="1"/>
    <col min="4918" max="4918" width="13.73046875" bestFit="1" customWidth="1"/>
    <col min="4919" max="4919" width="17.53125" bestFit="1" customWidth="1"/>
    <col min="4920" max="4920" width="13.73046875" bestFit="1" customWidth="1"/>
    <col min="4921" max="4921" width="17.53125" bestFit="1" customWidth="1"/>
    <col min="4922" max="4922" width="13.73046875" bestFit="1" customWidth="1"/>
    <col min="4923" max="4923" width="17.53125" bestFit="1" customWidth="1"/>
    <col min="4924" max="4924" width="13.73046875" bestFit="1" customWidth="1"/>
    <col min="4925" max="4925" width="17.53125" bestFit="1" customWidth="1"/>
    <col min="4926" max="4926" width="13.73046875" bestFit="1" customWidth="1"/>
    <col min="4927" max="4927" width="17.53125" bestFit="1" customWidth="1"/>
    <col min="4928" max="4928" width="13.73046875" bestFit="1" customWidth="1"/>
    <col min="4929" max="4929" width="17.53125" bestFit="1" customWidth="1"/>
    <col min="4930" max="4930" width="13.73046875" bestFit="1" customWidth="1"/>
    <col min="4931" max="4931" width="17.53125" bestFit="1" customWidth="1"/>
    <col min="4932" max="4932" width="13.73046875" bestFit="1" customWidth="1"/>
    <col min="4933" max="4933" width="17.53125" bestFit="1" customWidth="1"/>
    <col min="4934" max="4934" width="13.73046875" bestFit="1" customWidth="1"/>
    <col min="4935" max="4935" width="17.53125" bestFit="1" customWidth="1"/>
    <col min="4936" max="4936" width="13.73046875" bestFit="1" customWidth="1"/>
    <col min="4937" max="4937" width="17.53125" bestFit="1" customWidth="1"/>
    <col min="4938" max="4938" width="13.73046875" bestFit="1" customWidth="1"/>
    <col min="4939" max="4939" width="17.53125" bestFit="1" customWidth="1"/>
    <col min="4940" max="4940" width="13.73046875" bestFit="1" customWidth="1"/>
    <col min="4941" max="4941" width="17.53125" bestFit="1" customWidth="1"/>
    <col min="4942" max="4942" width="13.73046875" bestFit="1" customWidth="1"/>
    <col min="4943" max="4943" width="17.53125" bestFit="1" customWidth="1"/>
    <col min="4944" max="4944" width="15.265625" bestFit="1" customWidth="1"/>
    <col min="4945" max="4945" width="19" bestFit="1" customWidth="1"/>
    <col min="4946" max="4946" width="15.265625" bestFit="1" customWidth="1"/>
    <col min="4947" max="4947" width="19" bestFit="1" customWidth="1"/>
    <col min="4948" max="4948" width="15.265625" bestFit="1" customWidth="1"/>
    <col min="4949" max="4949" width="19" bestFit="1" customWidth="1"/>
    <col min="4950" max="4950" width="15.265625" bestFit="1" customWidth="1"/>
    <col min="4951" max="4951" width="19" bestFit="1" customWidth="1"/>
    <col min="4952" max="4952" width="15.265625" bestFit="1" customWidth="1"/>
    <col min="4953" max="4953" width="19" bestFit="1" customWidth="1"/>
    <col min="4954" max="4954" width="15.265625" bestFit="1" customWidth="1"/>
    <col min="4955" max="4955" width="19" bestFit="1" customWidth="1"/>
    <col min="4956" max="4956" width="15.265625" bestFit="1" customWidth="1"/>
    <col min="4957" max="4957" width="19" bestFit="1" customWidth="1"/>
    <col min="4958" max="4958" width="15.265625" bestFit="1" customWidth="1"/>
    <col min="4959" max="4959" width="19" bestFit="1" customWidth="1"/>
    <col min="4960" max="4960" width="15.265625" bestFit="1" customWidth="1"/>
    <col min="4961" max="4961" width="19" bestFit="1" customWidth="1"/>
    <col min="4962" max="4962" width="15.265625" bestFit="1" customWidth="1"/>
    <col min="4963" max="4963" width="19" bestFit="1" customWidth="1"/>
    <col min="4964" max="4964" width="15.265625" bestFit="1" customWidth="1"/>
    <col min="4965" max="4965" width="19" bestFit="1" customWidth="1"/>
    <col min="4966" max="4966" width="15.265625" bestFit="1" customWidth="1"/>
    <col min="4967" max="4967" width="19" bestFit="1" customWidth="1"/>
    <col min="4968" max="4968" width="15.265625" bestFit="1" customWidth="1"/>
    <col min="4969" max="4969" width="19" bestFit="1" customWidth="1"/>
    <col min="4970" max="4970" width="15.265625" bestFit="1" customWidth="1"/>
    <col min="4971" max="4971" width="19" bestFit="1" customWidth="1"/>
    <col min="4972" max="4972" width="15.265625" bestFit="1" customWidth="1"/>
    <col min="4973" max="4973" width="19" bestFit="1" customWidth="1"/>
    <col min="4974" max="4974" width="15.265625" bestFit="1" customWidth="1"/>
    <col min="4975" max="4975" width="19" bestFit="1" customWidth="1"/>
    <col min="4976" max="4976" width="15.265625" bestFit="1" customWidth="1"/>
    <col min="4977" max="4977" width="19" bestFit="1" customWidth="1"/>
    <col min="4978" max="4978" width="15.265625" bestFit="1" customWidth="1"/>
    <col min="4979" max="4979" width="19" bestFit="1" customWidth="1"/>
    <col min="4980" max="4980" width="15.265625" bestFit="1" customWidth="1"/>
    <col min="4981" max="4981" width="19" bestFit="1" customWidth="1"/>
    <col min="4982" max="4982" width="15.265625" bestFit="1" customWidth="1"/>
    <col min="4983" max="4983" width="19" bestFit="1" customWidth="1"/>
    <col min="4984" max="4984" width="15.265625" bestFit="1" customWidth="1"/>
    <col min="4985" max="4985" width="19" bestFit="1" customWidth="1"/>
    <col min="4986" max="4986" width="15.265625" bestFit="1" customWidth="1"/>
    <col min="4987" max="4987" width="19" bestFit="1" customWidth="1"/>
    <col min="4988" max="4988" width="15.265625" bestFit="1" customWidth="1"/>
    <col min="4989" max="4989" width="19" bestFit="1" customWidth="1"/>
    <col min="4990" max="4990" width="15.265625" bestFit="1" customWidth="1"/>
    <col min="4991" max="4991" width="19" bestFit="1" customWidth="1"/>
    <col min="4992" max="4992" width="15.265625" bestFit="1" customWidth="1"/>
    <col min="4993" max="4993" width="19" bestFit="1" customWidth="1"/>
    <col min="4994" max="4994" width="15.265625" bestFit="1" customWidth="1"/>
    <col min="4995" max="4995" width="19" bestFit="1" customWidth="1"/>
    <col min="4996" max="4996" width="15.265625" bestFit="1" customWidth="1"/>
    <col min="4997" max="4997" width="19" bestFit="1" customWidth="1"/>
    <col min="4998" max="4998" width="15.265625" bestFit="1" customWidth="1"/>
    <col min="4999" max="4999" width="19" bestFit="1" customWidth="1"/>
    <col min="5000" max="5000" width="15.265625" bestFit="1" customWidth="1"/>
    <col min="5001" max="5001" width="19" bestFit="1" customWidth="1"/>
    <col min="5002" max="5002" width="15.265625" bestFit="1" customWidth="1"/>
    <col min="5003" max="5003" width="19" bestFit="1" customWidth="1"/>
    <col min="5004" max="5004" width="15.265625" bestFit="1" customWidth="1"/>
    <col min="5005" max="5005" width="19" bestFit="1" customWidth="1"/>
    <col min="5006" max="5006" width="15.265625" bestFit="1" customWidth="1"/>
    <col min="5007" max="5007" width="19" bestFit="1" customWidth="1"/>
    <col min="5008" max="5008" width="15.265625" bestFit="1" customWidth="1"/>
    <col min="5009" max="5009" width="19" bestFit="1" customWidth="1"/>
    <col min="5010" max="5010" width="15.265625" bestFit="1" customWidth="1"/>
    <col min="5011" max="5011" width="19" bestFit="1" customWidth="1"/>
    <col min="5012" max="5012" width="15.265625" bestFit="1" customWidth="1"/>
    <col min="5013" max="5013" width="19" bestFit="1" customWidth="1"/>
    <col min="5014" max="5014" width="15.265625" bestFit="1" customWidth="1"/>
    <col min="5015" max="5015" width="19" bestFit="1" customWidth="1"/>
    <col min="5016" max="5016" width="15.265625" bestFit="1" customWidth="1"/>
    <col min="5017" max="5017" width="19" bestFit="1" customWidth="1"/>
    <col min="5018" max="5018" width="15.265625" bestFit="1" customWidth="1"/>
    <col min="5019" max="5019" width="19" bestFit="1" customWidth="1"/>
    <col min="5020" max="5020" width="15.265625" bestFit="1" customWidth="1"/>
    <col min="5021" max="5021" width="19" bestFit="1" customWidth="1"/>
    <col min="5022" max="5022" width="15.265625" bestFit="1" customWidth="1"/>
    <col min="5023" max="5023" width="19" bestFit="1" customWidth="1"/>
    <col min="5024" max="5024" width="15.265625" bestFit="1" customWidth="1"/>
    <col min="5025" max="5025" width="19" bestFit="1" customWidth="1"/>
    <col min="5026" max="5026" width="15.265625" bestFit="1" customWidth="1"/>
    <col min="5027" max="5027" width="19" bestFit="1" customWidth="1"/>
    <col min="5028" max="5028" width="15.265625" bestFit="1" customWidth="1"/>
    <col min="5029" max="5029" width="19" bestFit="1" customWidth="1"/>
    <col min="5030" max="5030" width="15.265625" bestFit="1" customWidth="1"/>
    <col min="5031" max="5031" width="19" bestFit="1" customWidth="1"/>
    <col min="5032" max="5032" width="15.265625" bestFit="1" customWidth="1"/>
    <col min="5033" max="5033" width="19" bestFit="1" customWidth="1"/>
    <col min="5034" max="5034" width="15.265625" bestFit="1" customWidth="1"/>
    <col min="5035" max="5035" width="19" bestFit="1" customWidth="1"/>
    <col min="5036" max="5036" width="15.265625" bestFit="1" customWidth="1"/>
    <col min="5037" max="5037" width="19" bestFit="1" customWidth="1"/>
    <col min="5038" max="5038" width="15.265625" bestFit="1" customWidth="1"/>
    <col min="5039" max="5039" width="19" bestFit="1" customWidth="1"/>
    <col min="5040" max="5040" width="15.265625" bestFit="1" customWidth="1"/>
    <col min="5041" max="5041" width="19" bestFit="1" customWidth="1"/>
    <col min="5042" max="5042" width="15.265625" bestFit="1" customWidth="1"/>
    <col min="5043" max="5043" width="19" bestFit="1" customWidth="1"/>
    <col min="5044" max="5044" width="15.265625" bestFit="1" customWidth="1"/>
    <col min="5045" max="5045" width="19" bestFit="1" customWidth="1"/>
    <col min="5046" max="5046" width="15.265625" bestFit="1" customWidth="1"/>
    <col min="5047" max="5047" width="19" bestFit="1" customWidth="1"/>
    <col min="5048" max="5048" width="15.265625" bestFit="1" customWidth="1"/>
    <col min="5049" max="5049" width="19" bestFit="1" customWidth="1"/>
    <col min="5050" max="5050" width="15.265625" bestFit="1" customWidth="1"/>
    <col min="5051" max="5051" width="19" bestFit="1" customWidth="1"/>
    <col min="5052" max="5052" width="15.265625" bestFit="1" customWidth="1"/>
    <col min="5053" max="5053" width="19" bestFit="1" customWidth="1"/>
    <col min="5054" max="5054" width="15.265625" bestFit="1" customWidth="1"/>
    <col min="5055" max="5055" width="19" bestFit="1" customWidth="1"/>
    <col min="5056" max="5056" width="15.265625" bestFit="1" customWidth="1"/>
    <col min="5057" max="5057" width="19" bestFit="1" customWidth="1"/>
    <col min="5058" max="5058" width="15.265625" bestFit="1" customWidth="1"/>
    <col min="5059" max="5059" width="19" bestFit="1" customWidth="1"/>
    <col min="5060" max="5060" width="15.265625" bestFit="1" customWidth="1"/>
    <col min="5061" max="5061" width="19" bestFit="1" customWidth="1"/>
    <col min="5062" max="5062" width="15.265625" bestFit="1" customWidth="1"/>
    <col min="5063" max="5063" width="19" bestFit="1" customWidth="1"/>
    <col min="5064" max="5064" width="15.265625" bestFit="1" customWidth="1"/>
    <col min="5065" max="5065" width="19" bestFit="1" customWidth="1"/>
    <col min="5066" max="5066" width="15.265625" bestFit="1" customWidth="1"/>
    <col min="5067" max="5067" width="19" bestFit="1" customWidth="1"/>
    <col min="5068" max="5068" width="15.265625" bestFit="1" customWidth="1"/>
    <col min="5069" max="5069" width="19" bestFit="1" customWidth="1"/>
    <col min="5070" max="5070" width="15.265625" bestFit="1" customWidth="1"/>
    <col min="5071" max="5071" width="19" bestFit="1" customWidth="1"/>
    <col min="5072" max="5072" width="15.265625" bestFit="1" customWidth="1"/>
    <col min="5073" max="5073" width="19" bestFit="1" customWidth="1"/>
    <col min="5074" max="5074" width="15.265625" bestFit="1" customWidth="1"/>
    <col min="5075" max="5075" width="19" bestFit="1" customWidth="1"/>
    <col min="5076" max="5076" width="15.265625" bestFit="1" customWidth="1"/>
    <col min="5077" max="5077" width="19" bestFit="1" customWidth="1"/>
    <col min="5078" max="5078" width="15.265625" bestFit="1" customWidth="1"/>
    <col min="5079" max="5079" width="19" bestFit="1" customWidth="1"/>
    <col min="5080" max="5080" width="15.265625" bestFit="1" customWidth="1"/>
    <col min="5081" max="5081" width="19" bestFit="1" customWidth="1"/>
    <col min="5082" max="5082" width="15.265625" bestFit="1" customWidth="1"/>
    <col min="5083" max="5083" width="19" bestFit="1" customWidth="1"/>
    <col min="5084" max="5084" width="15.265625" bestFit="1" customWidth="1"/>
    <col min="5085" max="5085" width="19" bestFit="1" customWidth="1"/>
    <col min="5086" max="5086" width="15.265625" bestFit="1" customWidth="1"/>
    <col min="5087" max="5087" width="19" bestFit="1" customWidth="1"/>
    <col min="5088" max="5088" width="15.265625" bestFit="1" customWidth="1"/>
    <col min="5089" max="5089" width="19" bestFit="1" customWidth="1"/>
    <col min="5090" max="5090" width="15.265625" bestFit="1" customWidth="1"/>
    <col min="5091" max="5091" width="19" bestFit="1" customWidth="1"/>
    <col min="5092" max="5092" width="15.265625" bestFit="1" customWidth="1"/>
    <col min="5093" max="5093" width="19" bestFit="1" customWidth="1"/>
    <col min="5094" max="5094" width="15.265625" bestFit="1" customWidth="1"/>
    <col min="5095" max="5095" width="19" bestFit="1" customWidth="1"/>
    <col min="5096" max="5096" width="15.265625" bestFit="1" customWidth="1"/>
    <col min="5097" max="5097" width="19" bestFit="1" customWidth="1"/>
    <col min="5098" max="5098" width="15.265625" bestFit="1" customWidth="1"/>
    <col min="5099" max="5099" width="19" bestFit="1" customWidth="1"/>
    <col min="5100" max="5100" width="15.265625" bestFit="1" customWidth="1"/>
    <col min="5101" max="5101" width="19" bestFit="1" customWidth="1"/>
    <col min="5102" max="5102" width="15.265625" bestFit="1" customWidth="1"/>
    <col min="5103" max="5103" width="19" bestFit="1" customWidth="1"/>
    <col min="5104" max="5104" width="15.265625" bestFit="1" customWidth="1"/>
    <col min="5105" max="5105" width="19" bestFit="1" customWidth="1"/>
    <col min="5106" max="5106" width="15.265625" bestFit="1" customWidth="1"/>
    <col min="5107" max="5107" width="19" bestFit="1" customWidth="1"/>
    <col min="5108" max="5108" width="15.265625" bestFit="1" customWidth="1"/>
    <col min="5109" max="5109" width="19" bestFit="1" customWidth="1"/>
    <col min="5110" max="5110" width="15.265625" bestFit="1" customWidth="1"/>
    <col min="5111" max="5111" width="19" bestFit="1" customWidth="1"/>
    <col min="5112" max="5112" width="15.265625" bestFit="1" customWidth="1"/>
    <col min="5113" max="5113" width="19" bestFit="1" customWidth="1"/>
    <col min="5114" max="5114" width="15.265625" bestFit="1" customWidth="1"/>
    <col min="5115" max="5115" width="19" bestFit="1" customWidth="1"/>
    <col min="5116" max="5116" width="15.265625" bestFit="1" customWidth="1"/>
    <col min="5117" max="5117" width="19" bestFit="1" customWidth="1"/>
    <col min="5118" max="5118" width="15.265625" bestFit="1" customWidth="1"/>
    <col min="5119" max="5119" width="19" bestFit="1" customWidth="1"/>
    <col min="5120" max="5120" width="15.265625" bestFit="1" customWidth="1"/>
    <col min="5121" max="5121" width="19" bestFit="1" customWidth="1"/>
    <col min="5122" max="5122" width="15.265625" bestFit="1" customWidth="1"/>
    <col min="5123" max="5123" width="19" bestFit="1" customWidth="1"/>
    <col min="5124" max="5124" width="15.265625" bestFit="1" customWidth="1"/>
    <col min="5125" max="5125" width="19" bestFit="1" customWidth="1"/>
    <col min="5126" max="5126" width="15.265625" bestFit="1" customWidth="1"/>
    <col min="5127" max="5127" width="19" bestFit="1" customWidth="1"/>
    <col min="5128" max="5128" width="16.265625" bestFit="1" customWidth="1"/>
    <col min="5129" max="5129" width="20" bestFit="1" customWidth="1"/>
    <col min="5130" max="5130" width="11.3984375" bestFit="1" customWidth="1"/>
  </cols>
  <sheetData>
    <row r="3" spans="1:3" x14ac:dyDescent="0.45">
      <c r="A3" s="2" t="s">
        <v>5648</v>
      </c>
      <c r="B3" t="s">
        <v>5650</v>
      </c>
      <c r="C3" t="s">
        <v>6066</v>
      </c>
    </row>
    <row r="4" spans="1:3" x14ac:dyDescent="0.45">
      <c r="A4" s="3" t="s">
        <v>444</v>
      </c>
      <c r="B4" s="4">
        <v>168115.96000000002</v>
      </c>
      <c r="C4" s="4">
        <v>4</v>
      </c>
    </row>
    <row r="5" spans="1:3" x14ac:dyDescent="0.45">
      <c r="A5" s="3" t="s">
        <v>2221</v>
      </c>
      <c r="B5" s="4">
        <v>408935</v>
      </c>
      <c r="C5" s="4">
        <v>3</v>
      </c>
    </row>
    <row r="6" spans="1:3" x14ac:dyDescent="0.45">
      <c r="A6" s="3" t="s">
        <v>1452</v>
      </c>
      <c r="B6" s="4">
        <v>147058</v>
      </c>
      <c r="C6" s="4">
        <v>2</v>
      </c>
    </row>
    <row r="7" spans="1:3" x14ac:dyDescent="0.45">
      <c r="A7" s="3" t="s">
        <v>938</v>
      </c>
      <c r="B7" s="4">
        <v>1256911.5499999998</v>
      </c>
      <c r="C7" s="4">
        <v>5</v>
      </c>
    </row>
    <row r="8" spans="1:3" x14ac:dyDescent="0.45">
      <c r="A8" s="3" t="s">
        <v>5530</v>
      </c>
      <c r="B8" s="4">
        <v>143635</v>
      </c>
      <c r="C8" s="4">
        <v>1</v>
      </c>
    </row>
    <row r="9" spans="1:3" x14ac:dyDescent="0.45">
      <c r="A9" s="3" t="s">
        <v>2183</v>
      </c>
      <c r="B9" s="4">
        <v>192666.65999999997</v>
      </c>
      <c r="C9" s="4">
        <v>4</v>
      </c>
    </row>
    <row r="10" spans="1:3" x14ac:dyDescent="0.45">
      <c r="A10" s="3" t="s">
        <v>1271</v>
      </c>
      <c r="B10" s="4">
        <v>263157.14</v>
      </c>
      <c r="C10" s="4">
        <v>4</v>
      </c>
    </row>
    <row r="11" spans="1:3" x14ac:dyDescent="0.45">
      <c r="A11" s="3" t="s">
        <v>1367</v>
      </c>
      <c r="B11" s="4">
        <v>994480.71</v>
      </c>
      <c r="C11" s="4">
        <v>10</v>
      </c>
    </row>
    <row r="12" spans="1:3" x14ac:dyDescent="0.45">
      <c r="A12" s="3" t="s">
        <v>1013</v>
      </c>
      <c r="B12" s="4">
        <v>80848</v>
      </c>
      <c r="C12" s="4">
        <v>2</v>
      </c>
    </row>
    <row r="13" spans="1:3" x14ac:dyDescent="0.45">
      <c r="A13" s="3" t="s">
        <v>506</v>
      </c>
      <c r="B13" s="4">
        <v>1487400.82</v>
      </c>
      <c r="C13" s="4">
        <v>10</v>
      </c>
    </row>
    <row r="14" spans="1:3" x14ac:dyDescent="0.45">
      <c r="A14" s="3" t="s">
        <v>470</v>
      </c>
      <c r="B14" s="4">
        <v>422674.71</v>
      </c>
      <c r="C14" s="4">
        <v>8</v>
      </c>
    </row>
    <row r="15" spans="1:3" x14ac:dyDescent="0.45">
      <c r="A15" s="3" t="s">
        <v>142</v>
      </c>
      <c r="B15" s="4">
        <v>37958064.920000017</v>
      </c>
      <c r="C15" s="4">
        <v>135</v>
      </c>
    </row>
    <row r="16" spans="1:3" x14ac:dyDescent="0.45">
      <c r="A16" s="3" t="s">
        <v>794</v>
      </c>
      <c r="B16" s="4">
        <v>38621.08</v>
      </c>
      <c r="C16" s="4">
        <v>1</v>
      </c>
    </row>
    <row r="17" spans="1:3" x14ac:dyDescent="0.45">
      <c r="A17" s="3" t="s">
        <v>4926</v>
      </c>
      <c r="B17" s="4">
        <v>22520.91</v>
      </c>
      <c r="C17" s="4">
        <v>2</v>
      </c>
    </row>
    <row r="18" spans="1:3" x14ac:dyDescent="0.45">
      <c r="A18" s="3" t="s">
        <v>2403</v>
      </c>
      <c r="B18" s="4">
        <v>102951.48000000001</v>
      </c>
      <c r="C18" s="4">
        <v>2</v>
      </c>
    </row>
    <row r="19" spans="1:3" x14ac:dyDescent="0.45">
      <c r="A19" s="3" t="s">
        <v>1048</v>
      </c>
      <c r="B19" s="4">
        <v>102486</v>
      </c>
      <c r="C19" s="4">
        <v>1</v>
      </c>
    </row>
    <row r="20" spans="1:3" x14ac:dyDescent="0.45">
      <c r="A20" s="3" t="s">
        <v>1545</v>
      </c>
      <c r="B20" s="4">
        <v>247441</v>
      </c>
      <c r="C20" s="4">
        <v>1</v>
      </c>
    </row>
    <row r="21" spans="1:3" x14ac:dyDescent="0.45">
      <c r="A21" s="3" t="s">
        <v>484</v>
      </c>
      <c r="B21" s="4">
        <v>906265.43</v>
      </c>
      <c r="C21" s="4">
        <v>5</v>
      </c>
    </row>
    <row r="22" spans="1:3" x14ac:dyDescent="0.45">
      <c r="A22" s="3" t="s">
        <v>2725</v>
      </c>
      <c r="B22" s="4">
        <v>337484.23</v>
      </c>
      <c r="C22" s="4">
        <v>1</v>
      </c>
    </row>
    <row r="23" spans="1:3" x14ac:dyDescent="0.45">
      <c r="A23" s="3" t="s">
        <v>401</v>
      </c>
      <c r="B23" s="4">
        <v>932476.05</v>
      </c>
      <c r="C23" s="4">
        <v>5</v>
      </c>
    </row>
    <row r="24" spans="1:3" x14ac:dyDescent="0.45">
      <c r="A24" s="3" t="s">
        <v>422</v>
      </c>
      <c r="B24" s="4">
        <v>14866</v>
      </c>
      <c r="C24" s="4">
        <v>1</v>
      </c>
    </row>
    <row r="25" spans="1:3" x14ac:dyDescent="0.45">
      <c r="A25" s="3" t="s">
        <v>5356</v>
      </c>
      <c r="B25" s="4">
        <v>445497</v>
      </c>
      <c r="C25" s="4">
        <v>1</v>
      </c>
    </row>
    <row r="26" spans="1:3" x14ac:dyDescent="0.45">
      <c r="A26" s="3" t="s">
        <v>4680</v>
      </c>
      <c r="B26" s="4">
        <v>352129</v>
      </c>
      <c r="C26" s="4">
        <v>1</v>
      </c>
    </row>
    <row r="27" spans="1:3" x14ac:dyDescent="0.45">
      <c r="A27" s="3" t="s">
        <v>834</v>
      </c>
      <c r="B27" s="4">
        <v>525733.09000000008</v>
      </c>
      <c r="C27" s="4">
        <v>2</v>
      </c>
    </row>
    <row r="28" spans="1:3" x14ac:dyDescent="0.45">
      <c r="A28" s="3" t="s">
        <v>2398</v>
      </c>
      <c r="B28" s="4">
        <v>2530</v>
      </c>
      <c r="C28" s="4">
        <v>1</v>
      </c>
    </row>
    <row r="29" spans="1:3" x14ac:dyDescent="0.45">
      <c r="A29" s="3" t="s">
        <v>965</v>
      </c>
      <c r="B29" s="4">
        <v>1510162.6199999999</v>
      </c>
      <c r="C29" s="4">
        <v>12</v>
      </c>
    </row>
    <row r="30" spans="1:3" x14ac:dyDescent="0.45">
      <c r="A30" s="3" t="s">
        <v>5251</v>
      </c>
      <c r="B30" s="4">
        <v>323334</v>
      </c>
      <c r="C30" s="4">
        <v>1</v>
      </c>
    </row>
    <row r="31" spans="1:3" x14ac:dyDescent="0.45">
      <c r="A31" s="3" t="s">
        <v>449</v>
      </c>
      <c r="B31" s="4">
        <v>4536841.75</v>
      </c>
      <c r="C31" s="4">
        <v>18</v>
      </c>
    </row>
    <row r="32" spans="1:3" x14ac:dyDescent="0.45">
      <c r="A32" s="3" t="s">
        <v>4466</v>
      </c>
      <c r="B32" s="4">
        <v>157383.64000000001</v>
      </c>
      <c r="C32" s="4">
        <v>1</v>
      </c>
    </row>
    <row r="33" spans="1:3" x14ac:dyDescent="0.45">
      <c r="A33" s="3" t="s">
        <v>372</v>
      </c>
      <c r="B33" s="4">
        <v>1646507.1499999997</v>
      </c>
      <c r="C33" s="4">
        <v>9</v>
      </c>
    </row>
    <row r="34" spans="1:3" x14ac:dyDescent="0.45">
      <c r="A34" s="3" t="s">
        <v>4655</v>
      </c>
      <c r="B34" s="4">
        <v>37650.239999999998</v>
      </c>
      <c r="C34" s="4">
        <v>1</v>
      </c>
    </row>
    <row r="35" spans="1:3" x14ac:dyDescent="0.45">
      <c r="A35" s="3" t="s">
        <v>716</v>
      </c>
      <c r="B35" s="4">
        <v>34780.839999999997</v>
      </c>
      <c r="C35" s="4">
        <v>1</v>
      </c>
    </row>
    <row r="36" spans="1:3" x14ac:dyDescent="0.45">
      <c r="A36" s="3" t="s">
        <v>3212</v>
      </c>
      <c r="B36" s="4">
        <v>214589</v>
      </c>
      <c r="C36" s="4">
        <v>2</v>
      </c>
    </row>
    <row r="37" spans="1:3" x14ac:dyDescent="0.45">
      <c r="A37" s="3" t="s">
        <v>4836</v>
      </c>
      <c r="B37" s="4">
        <v>60100.06</v>
      </c>
      <c r="C37" s="4">
        <v>1</v>
      </c>
    </row>
    <row r="38" spans="1:3" x14ac:dyDescent="0.45">
      <c r="A38" s="3" t="s">
        <v>266</v>
      </c>
      <c r="B38" s="4">
        <v>2546174.12</v>
      </c>
      <c r="C38" s="4">
        <v>19</v>
      </c>
    </row>
    <row r="39" spans="1:3" x14ac:dyDescent="0.45">
      <c r="A39" s="3" t="s">
        <v>376</v>
      </c>
      <c r="B39" s="4">
        <v>113495</v>
      </c>
      <c r="C39" s="4">
        <v>2</v>
      </c>
    </row>
    <row r="40" spans="1:3" x14ac:dyDescent="0.45">
      <c r="A40" s="3" t="s">
        <v>2608</v>
      </c>
      <c r="B40" s="4">
        <v>60311</v>
      </c>
      <c r="C40" s="4">
        <v>1</v>
      </c>
    </row>
    <row r="41" spans="1:3" x14ac:dyDescent="0.45">
      <c r="A41" s="3" t="s">
        <v>2690</v>
      </c>
      <c r="B41" s="4">
        <v>581825.89999999991</v>
      </c>
      <c r="C41" s="4">
        <v>3</v>
      </c>
    </row>
    <row r="42" spans="1:3" x14ac:dyDescent="0.45">
      <c r="A42" s="3" t="s">
        <v>404</v>
      </c>
      <c r="B42" s="4">
        <v>30845</v>
      </c>
      <c r="C42" s="4">
        <v>1</v>
      </c>
    </row>
    <row r="43" spans="1:3" x14ac:dyDescent="0.45">
      <c r="A43" s="3" t="s">
        <v>3102</v>
      </c>
      <c r="B43" s="4">
        <v>178040.68</v>
      </c>
      <c r="C43" s="4">
        <v>2</v>
      </c>
    </row>
    <row r="44" spans="1:3" x14ac:dyDescent="0.45">
      <c r="A44" s="3" t="s">
        <v>6057</v>
      </c>
      <c r="B44" s="4">
        <v>88873</v>
      </c>
      <c r="C44" s="4">
        <v>1</v>
      </c>
    </row>
    <row r="45" spans="1:3" x14ac:dyDescent="0.45">
      <c r="A45" s="3" t="s">
        <v>82</v>
      </c>
      <c r="B45" s="4">
        <v>757434.44</v>
      </c>
      <c r="C45" s="4">
        <v>4</v>
      </c>
    </row>
    <row r="46" spans="1:3" x14ac:dyDescent="0.45">
      <c r="A46" s="3" t="s">
        <v>3009</v>
      </c>
      <c r="B46" s="4">
        <v>317934.71000000002</v>
      </c>
      <c r="C46" s="4">
        <v>2</v>
      </c>
    </row>
    <row r="47" spans="1:3" x14ac:dyDescent="0.45">
      <c r="A47" s="3" t="s">
        <v>872</v>
      </c>
      <c r="B47" s="4">
        <v>263631.03000000003</v>
      </c>
      <c r="C47" s="4">
        <v>3</v>
      </c>
    </row>
    <row r="48" spans="1:3" x14ac:dyDescent="0.45">
      <c r="A48" s="3" t="s">
        <v>328</v>
      </c>
      <c r="B48" s="4">
        <v>2392095.65</v>
      </c>
      <c r="C48" s="4">
        <v>12</v>
      </c>
    </row>
    <row r="49" spans="1:3" x14ac:dyDescent="0.45">
      <c r="A49" s="3" t="s">
        <v>360</v>
      </c>
      <c r="B49" s="4">
        <v>276825.39</v>
      </c>
      <c r="C49" s="4">
        <v>3</v>
      </c>
    </row>
    <row r="50" spans="1:3" x14ac:dyDescent="0.45">
      <c r="A50" s="3" t="s">
        <v>302</v>
      </c>
      <c r="B50" s="4">
        <v>13396146.959999999</v>
      </c>
      <c r="C50" s="4">
        <v>78</v>
      </c>
    </row>
    <row r="51" spans="1:3" x14ac:dyDescent="0.45">
      <c r="A51" s="3" t="s">
        <v>689</v>
      </c>
      <c r="B51" s="4">
        <v>228157.89</v>
      </c>
      <c r="C51" s="4">
        <v>3</v>
      </c>
    </row>
    <row r="52" spans="1:3" x14ac:dyDescent="0.45">
      <c r="A52" s="3" t="s">
        <v>429</v>
      </c>
      <c r="B52" s="4">
        <v>211085</v>
      </c>
      <c r="C52" s="4">
        <v>1</v>
      </c>
    </row>
    <row r="53" spans="1:3" x14ac:dyDescent="0.45">
      <c r="A53" s="3" t="s">
        <v>5840</v>
      </c>
      <c r="B53" s="4">
        <v>16560.990000000002</v>
      </c>
      <c r="C53" s="4">
        <v>1</v>
      </c>
    </row>
    <row r="54" spans="1:3" x14ac:dyDescent="0.45">
      <c r="A54" s="3" t="s">
        <v>95</v>
      </c>
      <c r="B54" s="4">
        <v>13789247.200000001</v>
      </c>
      <c r="C54" s="4">
        <v>50</v>
      </c>
    </row>
    <row r="55" spans="1:3" x14ac:dyDescent="0.45">
      <c r="A55" s="3" t="s">
        <v>154</v>
      </c>
      <c r="B55" s="4">
        <v>137481070.5099999</v>
      </c>
      <c r="C55" s="4">
        <v>350</v>
      </c>
    </row>
    <row r="56" spans="1:3" x14ac:dyDescent="0.45">
      <c r="A56" s="3" t="s">
        <v>657</v>
      </c>
      <c r="B56" s="4">
        <v>2493710.92</v>
      </c>
      <c r="C56" s="4">
        <v>5</v>
      </c>
    </row>
    <row r="57" spans="1:3" x14ac:dyDescent="0.45">
      <c r="A57" s="3" t="s">
        <v>4336</v>
      </c>
      <c r="B57" s="4">
        <v>2750</v>
      </c>
      <c r="C57" s="4">
        <v>1</v>
      </c>
    </row>
    <row r="58" spans="1:3" x14ac:dyDescent="0.45">
      <c r="A58" s="3" t="s">
        <v>6017</v>
      </c>
      <c r="B58" s="4">
        <v>13360</v>
      </c>
      <c r="C58" s="4">
        <v>1</v>
      </c>
    </row>
    <row r="59" spans="1:3" x14ac:dyDescent="0.45">
      <c r="A59" s="3" t="s">
        <v>954</v>
      </c>
      <c r="B59" s="4">
        <v>583382.34</v>
      </c>
      <c r="C59" s="4">
        <v>10</v>
      </c>
    </row>
    <row r="60" spans="1:3" x14ac:dyDescent="0.45">
      <c r="A60" s="3" t="s">
        <v>1736</v>
      </c>
      <c r="B60" s="4">
        <v>1314518.71</v>
      </c>
      <c r="C60" s="4">
        <v>10</v>
      </c>
    </row>
    <row r="61" spans="1:3" x14ac:dyDescent="0.45">
      <c r="A61" s="3" t="s">
        <v>104</v>
      </c>
      <c r="B61" s="4">
        <v>42286</v>
      </c>
      <c r="C61" s="4">
        <v>1</v>
      </c>
    </row>
    <row r="62" spans="1:3" x14ac:dyDescent="0.45">
      <c r="A62" s="3" t="s">
        <v>204</v>
      </c>
      <c r="B62" s="4">
        <v>599122.36</v>
      </c>
      <c r="C62" s="4">
        <v>3</v>
      </c>
    </row>
    <row r="63" spans="1:3" x14ac:dyDescent="0.45">
      <c r="A63" s="3" t="s">
        <v>803</v>
      </c>
      <c r="B63" s="4">
        <v>119487</v>
      </c>
      <c r="C63" s="4">
        <v>2</v>
      </c>
    </row>
    <row r="64" spans="1:3" x14ac:dyDescent="0.45">
      <c r="A64" s="3" t="s">
        <v>3596</v>
      </c>
      <c r="B64" s="4">
        <v>83616</v>
      </c>
      <c r="C64" s="4">
        <v>1</v>
      </c>
    </row>
    <row r="65" spans="1:3" x14ac:dyDescent="0.45">
      <c r="A65" s="3" t="s">
        <v>1180</v>
      </c>
      <c r="B65" s="4">
        <v>114507.5</v>
      </c>
      <c r="C65" s="4">
        <v>1</v>
      </c>
    </row>
    <row r="66" spans="1:3" x14ac:dyDescent="0.45">
      <c r="A66" s="3" t="s">
        <v>80</v>
      </c>
      <c r="B66" s="4">
        <v>182328.06</v>
      </c>
      <c r="C66" s="4">
        <v>1</v>
      </c>
    </row>
    <row r="67" spans="1:3" x14ac:dyDescent="0.45">
      <c r="A67" s="3" t="s">
        <v>34</v>
      </c>
      <c r="B67" s="4">
        <v>410567</v>
      </c>
      <c r="C67" s="4">
        <v>2</v>
      </c>
    </row>
    <row r="68" spans="1:3" x14ac:dyDescent="0.45">
      <c r="A68" s="3" t="s">
        <v>165</v>
      </c>
      <c r="B68" s="4">
        <v>3546044.5500000003</v>
      </c>
      <c r="C68" s="4">
        <v>28</v>
      </c>
    </row>
    <row r="69" spans="1:3" x14ac:dyDescent="0.45">
      <c r="A69" s="3" t="s">
        <v>5984</v>
      </c>
      <c r="B69" s="4">
        <v>208894.32</v>
      </c>
      <c r="C69" s="4">
        <v>1</v>
      </c>
    </row>
    <row r="70" spans="1:3" x14ac:dyDescent="0.45">
      <c r="A70" s="3" t="s">
        <v>1033</v>
      </c>
      <c r="B70" s="4">
        <v>213623.43</v>
      </c>
      <c r="C70" s="4">
        <v>2</v>
      </c>
    </row>
    <row r="71" spans="1:3" x14ac:dyDescent="0.45">
      <c r="A71" s="3" t="s">
        <v>454</v>
      </c>
      <c r="B71" s="4">
        <v>1200757.56</v>
      </c>
      <c r="C71" s="4">
        <v>8</v>
      </c>
    </row>
    <row r="72" spans="1:3" x14ac:dyDescent="0.45">
      <c r="A72" s="3" t="s">
        <v>1854</v>
      </c>
      <c r="B72" s="4">
        <v>799211.57</v>
      </c>
      <c r="C72" s="4">
        <v>2</v>
      </c>
    </row>
    <row r="73" spans="1:3" x14ac:dyDescent="0.45">
      <c r="A73" s="3" t="s">
        <v>888</v>
      </c>
      <c r="B73" s="4">
        <v>228673</v>
      </c>
      <c r="C73" s="4">
        <v>1</v>
      </c>
    </row>
    <row r="74" spans="1:3" x14ac:dyDescent="0.45">
      <c r="A74" s="3" t="s">
        <v>686</v>
      </c>
      <c r="B74" s="4">
        <v>198263.84000000003</v>
      </c>
      <c r="C74" s="4">
        <v>3</v>
      </c>
    </row>
    <row r="75" spans="1:3" x14ac:dyDescent="0.45">
      <c r="A75" s="3" t="s">
        <v>233</v>
      </c>
      <c r="B75" s="4">
        <v>92520.41</v>
      </c>
      <c r="C75" s="4">
        <v>1</v>
      </c>
    </row>
    <row r="76" spans="1:3" x14ac:dyDescent="0.45">
      <c r="A76" s="3" t="s">
        <v>409</v>
      </c>
      <c r="B76" s="4">
        <v>606747.86</v>
      </c>
      <c r="C76" s="4">
        <v>9</v>
      </c>
    </row>
    <row r="77" spans="1:3" x14ac:dyDescent="0.45">
      <c r="A77" s="3" t="s">
        <v>65</v>
      </c>
      <c r="B77" s="4">
        <v>20577.740000000002</v>
      </c>
      <c r="C77" s="4">
        <v>1</v>
      </c>
    </row>
    <row r="78" spans="1:3" x14ac:dyDescent="0.45">
      <c r="A78" s="3" t="s">
        <v>44</v>
      </c>
      <c r="B78" s="4">
        <v>874158.11</v>
      </c>
      <c r="C78" s="4">
        <v>7</v>
      </c>
    </row>
    <row r="79" spans="1:3" x14ac:dyDescent="0.45">
      <c r="A79" s="3" t="s">
        <v>2261</v>
      </c>
      <c r="B79" s="4">
        <v>413752.46</v>
      </c>
      <c r="C79" s="4">
        <v>1</v>
      </c>
    </row>
    <row r="80" spans="1:3" x14ac:dyDescent="0.45">
      <c r="A80" s="3" t="s">
        <v>4817</v>
      </c>
      <c r="B80" s="4">
        <v>422710.45</v>
      </c>
      <c r="C80" s="4">
        <v>1</v>
      </c>
    </row>
    <row r="81" spans="1:3" x14ac:dyDescent="0.45">
      <c r="A81" s="3" t="s">
        <v>2188</v>
      </c>
      <c r="B81" s="4">
        <v>446816.4</v>
      </c>
      <c r="C81" s="4">
        <v>3</v>
      </c>
    </row>
    <row r="82" spans="1:3" x14ac:dyDescent="0.45">
      <c r="A82" s="3" t="s">
        <v>135</v>
      </c>
      <c r="B82" s="4">
        <v>52023202.730000012</v>
      </c>
      <c r="C82" s="4">
        <v>144</v>
      </c>
    </row>
    <row r="83" spans="1:3" x14ac:dyDescent="0.45">
      <c r="A83" s="3" t="s">
        <v>4186</v>
      </c>
      <c r="B83" s="4">
        <v>237301</v>
      </c>
      <c r="C83" s="4">
        <v>2</v>
      </c>
    </row>
    <row r="84" spans="1:3" x14ac:dyDescent="0.45">
      <c r="A84" s="3" t="s">
        <v>5096</v>
      </c>
      <c r="B84" s="4">
        <v>49933.65</v>
      </c>
      <c r="C84" s="4">
        <v>1</v>
      </c>
    </row>
    <row r="85" spans="1:3" x14ac:dyDescent="0.45">
      <c r="A85" s="3" t="s">
        <v>331</v>
      </c>
      <c r="B85" s="4">
        <v>430614.15</v>
      </c>
      <c r="C85" s="4">
        <v>4</v>
      </c>
    </row>
    <row r="86" spans="1:3" x14ac:dyDescent="0.45">
      <c r="A86" s="3" t="s">
        <v>2896</v>
      </c>
      <c r="B86" s="4">
        <v>322164</v>
      </c>
      <c r="C86" s="4">
        <v>3</v>
      </c>
    </row>
    <row r="87" spans="1:3" x14ac:dyDescent="0.45">
      <c r="A87" s="3" t="s">
        <v>287</v>
      </c>
      <c r="B87" s="4">
        <v>1293324.2000000002</v>
      </c>
      <c r="C87" s="4">
        <v>10</v>
      </c>
    </row>
    <row r="88" spans="1:3" x14ac:dyDescent="0.45">
      <c r="A88" s="3" t="s">
        <v>548</v>
      </c>
      <c r="B88" s="4">
        <v>213512.2</v>
      </c>
      <c r="C88" s="4">
        <v>2</v>
      </c>
    </row>
    <row r="89" spans="1:3" x14ac:dyDescent="0.45">
      <c r="A89" s="3" t="s">
        <v>1786</v>
      </c>
      <c r="B89" s="4">
        <v>494762.33999999997</v>
      </c>
      <c r="C89" s="4">
        <v>4</v>
      </c>
    </row>
    <row r="90" spans="1:3" x14ac:dyDescent="0.45">
      <c r="A90" s="3" t="s">
        <v>324</v>
      </c>
      <c r="B90" s="4">
        <v>851027.97</v>
      </c>
      <c r="C90" s="4">
        <v>3</v>
      </c>
    </row>
    <row r="91" spans="1:3" x14ac:dyDescent="0.45">
      <c r="A91" s="3" t="s">
        <v>2864</v>
      </c>
      <c r="B91" s="4">
        <v>326705.03999999998</v>
      </c>
      <c r="C91" s="4">
        <v>4</v>
      </c>
    </row>
    <row r="92" spans="1:3" x14ac:dyDescent="0.45">
      <c r="A92" s="3" t="s">
        <v>483</v>
      </c>
      <c r="B92" s="4">
        <v>109679</v>
      </c>
      <c r="C92" s="4">
        <v>1</v>
      </c>
    </row>
    <row r="93" spans="1:3" x14ac:dyDescent="0.45">
      <c r="A93" s="3" t="s">
        <v>1962</v>
      </c>
      <c r="B93" s="4">
        <v>38924</v>
      </c>
      <c r="C93" s="4">
        <v>1</v>
      </c>
    </row>
    <row r="94" spans="1:3" x14ac:dyDescent="0.45">
      <c r="A94" s="3" t="s">
        <v>5735</v>
      </c>
      <c r="B94" s="4">
        <v>6449</v>
      </c>
      <c r="C94" s="4">
        <v>1</v>
      </c>
    </row>
    <row r="95" spans="1:3" x14ac:dyDescent="0.45">
      <c r="A95" s="3" t="s">
        <v>1143</v>
      </c>
      <c r="B95" s="4">
        <v>108648.53</v>
      </c>
      <c r="C95" s="4">
        <v>1</v>
      </c>
    </row>
    <row r="96" spans="1:3" x14ac:dyDescent="0.45">
      <c r="A96" s="3" t="s">
        <v>1364</v>
      </c>
      <c r="B96" s="4">
        <v>60360.3</v>
      </c>
      <c r="C96" s="4">
        <v>2</v>
      </c>
    </row>
    <row r="97" spans="1:3" x14ac:dyDescent="0.45">
      <c r="A97" s="3" t="s">
        <v>78</v>
      </c>
      <c r="B97" s="4">
        <v>10288242.34</v>
      </c>
      <c r="C97" s="4">
        <v>51</v>
      </c>
    </row>
    <row r="98" spans="1:3" x14ac:dyDescent="0.45">
      <c r="A98" s="3" t="s">
        <v>2348</v>
      </c>
      <c r="B98" s="4">
        <v>73884</v>
      </c>
      <c r="C98" s="4">
        <v>1</v>
      </c>
    </row>
    <row r="99" spans="1:3" x14ac:dyDescent="0.45">
      <c r="A99" s="3" t="s">
        <v>2848</v>
      </c>
      <c r="B99" s="4">
        <v>816857.57</v>
      </c>
      <c r="C99" s="4">
        <v>5</v>
      </c>
    </row>
    <row r="100" spans="1:3" x14ac:dyDescent="0.45">
      <c r="A100" s="3" t="s">
        <v>208</v>
      </c>
      <c r="B100" s="4">
        <v>387912.83</v>
      </c>
      <c r="C100" s="4">
        <v>3</v>
      </c>
    </row>
    <row r="101" spans="1:3" x14ac:dyDescent="0.45">
      <c r="A101" s="3" t="s">
        <v>112</v>
      </c>
      <c r="B101" s="4">
        <v>534129.09</v>
      </c>
      <c r="C101" s="4">
        <v>6</v>
      </c>
    </row>
    <row r="102" spans="1:3" x14ac:dyDescent="0.45">
      <c r="A102" s="3" t="s">
        <v>2320</v>
      </c>
      <c r="B102" s="4">
        <v>26642.080000000002</v>
      </c>
      <c r="C102" s="4">
        <v>1</v>
      </c>
    </row>
    <row r="103" spans="1:3" x14ac:dyDescent="0.45">
      <c r="A103" s="3" t="s">
        <v>5031</v>
      </c>
      <c r="B103" s="4">
        <v>1808370.19</v>
      </c>
      <c r="C103" s="4">
        <v>10</v>
      </c>
    </row>
    <row r="104" spans="1:3" x14ac:dyDescent="0.45">
      <c r="A104" s="3" t="s">
        <v>1259</v>
      </c>
      <c r="B104" s="4">
        <v>2464567.88</v>
      </c>
      <c r="C104" s="4">
        <v>18</v>
      </c>
    </row>
    <row r="105" spans="1:3" x14ac:dyDescent="0.45">
      <c r="A105" s="3" t="s">
        <v>610</v>
      </c>
      <c r="B105" s="4">
        <v>2025863.72</v>
      </c>
      <c r="C105" s="4">
        <v>11</v>
      </c>
    </row>
    <row r="106" spans="1:3" x14ac:dyDescent="0.45">
      <c r="A106" s="3" t="s">
        <v>741</v>
      </c>
      <c r="B106" s="4">
        <v>110453.01000000001</v>
      </c>
      <c r="C106" s="4">
        <v>2</v>
      </c>
    </row>
    <row r="107" spans="1:3" x14ac:dyDescent="0.45">
      <c r="A107" s="3" t="s">
        <v>2668</v>
      </c>
      <c r="B107" s="4">
        <v>314688</v>
      </c>
      <c r="C107" s="4">
        <v>1</v>
      </c>
    </row>
    <row r="108" spans="1:3" x14ac:dyDescent="0.45">
      <c r="A108" s="3" t="s">
        <v>290</v>
      </c>
      <c r="B108" s="4">
        <v>3667506.07</v>
      </c>
      <c r="C108" s="4">
        <v>18</v>
      </c>
    </row>
    <row r="109" spans="1:3" x14ac:dyDescent="0.45">
      <c r="A109" s="3" t="s">
        <v>507</v>
      </c>
      <c r="B109" s="4">
        <v>278197.43</v>
      </c>
      <c r="C109" s="4">
        <v>2</v>
      </c>
    </row>
    <row r="110" spans="1:3" x14ac:dyDescent="0.45">
      <c r="A110" s="3" t="s">
        <v>789</v>
      </c>
      <c r="B110" s="4">
        <v>147647.56</v>
      </c>
      <c r="C110" s="4">
        <v>2</v>
      </c>
    </row>
    <row r="111" spans="1:3" x14ac:dyDescent="0.45">
      <c r="A111" s="3" t="s">
        <v>160</v>
      </c>
      <c r="B111" s="4">
        <v>27868975.269999996</v>
      </c>
      <c r="C111" s="4">
        <v>126</v>
      </c>
    </row>
    <row r="112" spans="1:3" x14ac:dyDescent="0.45">
      <c r="A112" s="3" t="s">
        <v>91</v>
      </c>
      <c r="B112" s="4">
        <v>5439555.7300000014</v>
      </c>
      <c r="C112" s="4">
        <v>28</v>
      </c>
    </row>
    <row r="113" spans="1:3" x14ac:dyDescent="0.45">
      <c r="A113" s="3" t="s">
        <v>122</v>
      </c>
      <c r="B113" s="4">
        <v>61102</v>
      </c>
      <c r="C113" s="4">
        <v>1</v>
      </c>
    </row>
    <row r="114" spans="1:3" x14ac:dyDescent="0.45">
      <c r="A114" s="3" t="s">
        <v>2231</v>
      </c>
      <c r="B114" s="4">
        <v>110042</v>
      </c>
      <c r="C114" s="4">
        <v>1</v>
      </c>
    </row>
    <row r="115" spans="1:3" x14ac:dyDescent="0.45">
      <c r="A115" s="3" t="s">
        <v>1339</v>
      </c>
      <c r="B115" s="4">
        <v>184366</v>
      </c>
      <c r="C115" s="4">
        <v>2</v>
      </c>
    </row>
    <row r="116" spans="1:3" x14ac:dyDescent="0.45">
      <c r="A116" s="3" t="s">
        <v>2616</v>
      </c>
      <c r="B116" s="4">
        <v>232787</v>
      </c>
      <c r="C116" s="4">
        <v>2</v>
      </c>
    </row>
    <row r="117" spans="1:3" x14ac:dyDescent="0.45">
      <c r="A117" s="3" t="s">
        <v>341</v>
      </c>
      <c r="B117" s="4">
        <v>1346051.9100000001</v>
      </c>
      <c r="C117" s="4">
        <v>4</v>
      </c>
    </row>
    <row r="118" spans="1:3" x14ac:dyDescent="0.45">
      <c r="A118" s="3" t="s">
        <v>529</v>
      </c>
      <c r="B118" s="4">
        <v>580312.91</v>
      </c>
      <c r="C118" s="4">
        <v>3</v>
      </c>
    </row>
    <row r="119" spans="1:3" x14ac:dyDescent="0.45">
      <c r="A119" s="3" t="s">
        <v>633</v>
      </c>
      <c r="B119" s="4">
        <v>799787.22</v>
      </c>
      <c r="C119" s="4">
        <v>5</v>
      </c>
    </row>
    <row r="120" spans="1:3" x14ac:dyDescent="0.45">
      <c r="A120" s="3" t="s">
        <v>2110</v>
      </c>
      <c r="B120" s="4">
        <v>1260204.3899999999</v>
      </c>
      <c r="C120" s="4">
        <v>5</v>
      </c>
    </row>
    <row r="121" spans="1:3" x14ac:dyDescent="0.45">
      <c r="A121" s="3" t="s">
        <v>156</v>
      </c>
      <c r="B121" s="4">
        <v>339247.52</v>
      </c>
      <c r="C121" s="4">
        <v>3</v>
      </c>
    </row>
    <row r="122" spans="1:3" x14ac:dyDescent="0.45">
      <c r="A122" s="3" t="s">
        <v>126</v>
      </c>
      <c r="B122" s="4">
        <v>3884652.0200000005</v>
      </c>
      <c r="C122" s="4">
        <v>20</v>
      </c>
    </row>
    <row r="123" spans="1:3" x14ac:dyDescent="0.45">
      <c r="A123" s="3" t="s">
        <v>1225</v>
      </c>
      <c r="B123" s="4">
        <v>127178.56</v>
      </c>
      <c r="C123" s="4">
        <v>3</v>
      </c>
    </row>
    <row r="124" spans="1:3" x14ac:dyDescent="0.45">
      <c r="A124" s="3" t="s">
        <v>265</v>
      </c>
      <c r="B124" s="4">
        <v>2830832.4699999997</v>
      </c>
      <c r="C124" s="4">
        <v>22</v>
      </c>
    </row>
    <row r="125" spans="1:3" x14ac:dyDescent="0.45">
      <c r="A125" s="3" t="s">
        <v>546</v>
      </c>
      <c r="B125" s="4">
        <v>7945723.1900000004</v>
      </c>
      <c r="C125" s="4">
        <v>33</v>
      </c>
    </row>
    <row r="126" spans="1:3" x14ac:dyDescent="0.45">
      <c r="A126" s="3" t="s">
        <v>1207</v>
      </c>
      <c r="B126" s="4">
        <v>1434576.48</v>
      </c>
      <c r="C126" s="4">
        <v>6</v>
      </c>
    </row>
    <row r="127" spans="1:3" x14ac:dyDescent="0.45">
      <c r="A127" s="3" t="s">
        <v>325</v>
      </c>
      <c r="B127" s="4">
        <v>1184643.33</v>
      </c>
      <c r="C127" s="4">
        <v>10</v>
      </c>
    </row>
    <row r="128" spans="1:3" x14ac:dyDescent="0.45">
      <c r="A128" s="3" t="s">
        <v>5359</v>
      </c>
      <c r="B128" s="4">
        <v>21191</v>
      </c>
      <c r="C128" s="4">
        <v>1</v>
      </c>
    </row>
    <row r="129" spans="1:3" x14ac:dyDescent="0.45">
      <c r="A129" s="3" t="s">
        <v>2732</v>
      </c>
      <c r="B129" s="4">
        <v>71363.92</v>
      </c>
      <c r="C129" s="4">
        <v>2</v>
      </c>
    </row>
    <row r="130" spans="1:3" x14ac:dyDescent="0.45">
      <c r="A130" s="3" t="s">
        <v>781</v>
      </c>
      <c r="B130" s="4">
        <v>924184.43</v>
      </c>
      <c r="C130" s="4">
        <v>7</v>
      </c>
    </row>
    <row r="131" spans="1:3" x14ac:dyDescent="0.45">
      <c r="A131" s="3" t="s">
        <v>321</v>
      </c>
      <c r="B131" s="4">
        <v>615286.84</v>
      </c>
      <c r="C131" s="4">
        <v>3</v>
      </c>
    </row>
    <row r="132" spans="1:3" x14ac:dyDescent="0.45">
      <c r="A132" s="3" t="s">
        <v>3394</v>
      </c>
      <c r="B132" s="4">
        <v>21093.26</v>
      </c>
      <c r="C132" s="4">
        <v>1</v>
      </c>
    </row>
    <row r="133" spans="1:3" x14ac:dyDescent="0.45">
      <c r="A133" s="3" t="s">
        <v>1576</v>
      </c>
      <c r="B133" s="4">
        <v>5013.5200000000004</v>
      </c>
      <c r="C133" s="4">
        <v>1</v>
      </c>
    </row>
    <row r="134" spans="1:3" x14ac:dyDescent="0.45">
      <c r="A134" s="3" t="s">
        <v>55</v>
      </c>
      <c r="B134" s="4">
        <v>124930</v>
      </c>
      <c r="C134" s="4">
        <v>1</v>
      </c>
    </row>
    <row r="135" spans="1:3" x14ac:dyDescent="0.45">
      <c r="A135" s="3" t="s">
        <v>426</v>
      </c>
      <c r="B135" s="4">
        <v>14546603.149999999</v>
      </c>
      <c r="C135" s="4">
        <v>24</v>
      </c>
    </row>
    <row r="136" spans="1:3" x14ac:dyDescent="0.45">
      <c r="A136" s="3" t="s">
        <v>3892</v>
      </c>
      <c r="B136" s="4">
        <v>252556.7</v>
      </c>
      <c r="C136" s="4">
        <v>1</v>
      </c>
    </row>
    <row r="137" spans="1:3" x14ac:dyDescent="0.45">
      <c r="A137" s="3" t="s">
        <v>1797</v>
      </c>
      <c r="B137" s="4">
        <v>451400.14</v>
      </c>
      <c r="C137" s="4">
        <v>5</v>
      </c>
    </row>
    <row r="138" spans="1:3" x14ac:dyDescent="0.45">
      <c r="A138" s="3" t="s">
        <v>235</v>
      </c>
      <c r="B138" s="4">
        <v>6860996.0800000001</v>
      </c>
      <c r="C138" s="4">
        <v>17</v>
      </c>
    </row>
    <row r="139" spans="1:3" x14ac:dyDescent="0.45">
      <c r="A139" s="3" t="s">
        <v>110</v>
      </c>
      <c r="B139" s="4">
        <v>1429474.01</v>
      </c>
      <c r="C139" s="4">
        <v>5</v>
      </c>
    </row>
    <row r="140" spans="1:3" x14ac:dyDescent="0.45">
      <c r="A140" s="3" t="s">
        <v>215</v>
      </c>
      <c r="B140" s="4">
        <v>29384</v>
      </c>
      <c r="C140" s="4">
        <v>1</v>
      </c>
    </row>
    <row r="141" spans="1:3" x14ac:dyDescent="0.45">
      <c r="A141" s="3" t="s">
        <v>1585</v>
      </c>
      <c r="B141" s="4">
        <v>222499.20000000001</v>
      </c>
      <c r="C141" s="4">
        <v>2</v>
      </c>
    </row>
    <row r="142" spans="1:3" x14ac:dyDescent="0.45">
      <c r="A142" s="3" t="s">
        <v>1083</v>
      </c>
      <c r="B142" s="4">
        <v>619902.30000000005</v>
      </c>
      <c r="C142" s="4">
        <v>6</v>
      </c>
    </row>
    <row r="143" spans="1:3" x14ac:dyDescent="0.45">
      <c r="A143" s="3" t="s">
        <v>1961</v>
      </c>
      <c r="B143" s="4">
        <v>109603.5</v>
      </c>
      <c r="C143" s="4">
        <v>1</v>
      </c>
    </row>
    <row r="144" spans="1:3" x14ac:dyDescent="0.45">
      <c r="A144" s="3" t="s">
        <v>245</v>
      </c>
      <c r="B144" s="4">
        <v>1150708.8900000001</v>
      </c>
      <c r="C144" s="4">
        <v>11</v>
      </c>
    </row>
    <row r="145" spans="1:3" x14ac:dyDescent="0.45">
      <c r="A145" s="3" t="s">
        <v>1571</v>
      </c>
      <c r="B145" s="4">
        <v>1480182.25</v>
      </c>
      <c r="C145" s="4">
        <v>7</v>
      </c>
    </row>
    <row r="146" spans="1:3" x14ac:dyDescent="0.45">
      <c r="A146" s="3" t="s">
        <v>3744</v>
      </c>
      <c r="B146" s="4">
        <v>51201.7</v>
      </c>
      <c r="C146" s="4">
        <v>1</v>
      </c>
    </row>
    <row r="147" spans="1:3" x14ac:dyDescent="0.45">
      <c r="A147" s="3" t="s">
        <v>4509</v>
      </c>
      <c r="B147" s="4">
        <v>87233</v>
      </c>
      <c r="C147" s="4">
        <v>1</v>
      </c>
    </row>
    <row r="148" spans="1:3" x14ac:dyDescent="0.45">
      <c r="A148" s="3" t="s">
        <v>1244</v>
      </c>
      <c r="B148" s="4">
        <v>214365.61</v>
      </c>
      <c r="C148" s="4">
        <v>5</v>
      </c>
    </row>
    <row r="149" spans="1:3" x14ac:dyDescent="0.45">
      <c r="A149" s="3" t="s">
        <v>1222</v>
      </c>
      <c r="B149" s="4">
        <v>1983306.1</v>
      </c>
      <c r="C149" s="4">
        <v>8</v>
      </c>
    </row>
    <row r="150" spans="1:3" x14ac:dyDescent="0.45">
      <c r="A150" s="3" t="s">
        <v>928</v>
      </c>
      <c r="B150" s="4">
        <v>1020021.5</v>
      </c>
      <c r="C150" s="4">
        <v>6</v>
      </c>
    </row>
    <row r="151" spans="1:3" x14ac:dyDescent="0.45">
      <c r="A151" s="3" t="s">
        <v>1319</v>
      </c>
      <c r="B151" s="4">
        <v>10366</v>
      </c>
      <c r="C151" s="4">
        <v>1</v>
      </c>
    </row>
    <row r="152" spans="1:3" x14ac:dyDescent="0.45">
      <c r="A152" s="3" t="s">
        <v>762</v>
      </c>
      <c r="B152" s="4">
        <v>513198.99</v>
      </c>
      <c r="C152" s="4">
        <v>2</v>
      </c>
    </row>
    <row r="153" spans="1:3" x14ac:dyDescent="0.45">
      <c r="A153" s="3" t="s">
        <v>5959</v>
      </c>
      <c r="B153" s="4">
        <v>33571.08</v>
      </c>
      <c r="C153" s="4">
        <v>1</v>
      </c>
    </row>
    <row r="154" spans="1:3" x14ac:dyDescent="0.45">
      <c r="A154" s="3" t="s">
        <v>2791</v>
      </c>
      <c r="B154" s="4">
        <v>186499</v>
      </c>
      <c r="C154" s="4">
        <v>1</v>
      </c>
    </row>
    <row r="155" spans="1:3" x14ac:dyDescent="0.45">
      <c r="A155" s="3" t="s">
        <v>2579</v>
      </c>
      <c r="B155" s="4">
        <v>237681</v>
      </c>
      <c r="C155" s="4">
        <v>1</v>
      </c>
    </row>
    <row r="156" spans="1:3" x14ac:dyDescent="0.45">
      <c r="A156" s="3" t="s">
        <v>2029</v>
      </c>
      <c r="B156" s="4">
        <v>477644</v>
      </c>
      <c r="C156" s="4">
        <v>2</v>
      </c>
    </row>
    <row r="157" spans="1:3" x14ac:dyDescent="0.45">
      <c r="A157" s="3" t="s">
        <v>261</v>
      </c>
      <c r="B157" s="4">
        <v>294652.09999999998</v>
      </c>
      <c r="C157" s="4">
        <v>3</v>
      </c>
    </row>
    <row r="158" spans="1:3" x14ac:dyDescent="0.45">
      <c r="A158" s="3" t="s">
        <v>769</v>
      </c>
      <c r="B158" s="4">
        <v>589360.88</v>
      </c>
      <c r="C158" s="4">
        <v>5</v>
      </c>
    </row>
    <row r="159" spans="1:3" x14ac:dyDescent="0.45">
      <c r="A159" s="3" t="s">
        <v>174</v>
      </c>
      <c r="B159" s="4">
        <v>249884</v>
      </c>
      <c r="C159" s="4">
        <v>1</v>
      </c>
    </row>
    <row r="160" spans="1:3" x14ac:dyDescent="0.45">
      <c r="A160" s="3" t="s">
        <v>71</v>
      </c>
      <c r="B160" s="4">
        <v>349168.13</v>
      </c>
      <c r="C160" s="4">
        <v>5</v>
      </c>
    </row>
    <row r="161" spans="1:3" x14ac:dyDescent="0.45">
      <c r="A161" s="3" t="s">
        <v>1518</v>
      </c>
      <c r="B161" s="4">
        <v>334036.23</v>
      </c>
      <c r="C161" s="4">
        <v>5</v>
      </c>
    </row>
    <row r="162" spans="1:3" x14ac:dyDescent="0.45">
      <c r="A162" s="3" t="s">
        <v>675</v>
      </c>
      <c r="B162" s="4">
        <v>666870.06000000006</v>
      </c>
      <c r="C162" s="4">
        <v>4</v>
      </c>
    </row>
    <row r="163" spans="1:3" x14ac:dyDescent="0.45">
      <c r="A163" s="3" t="s">
        <v>6046</v>
      </c>
      <c r="B163" s="4">
        <v>693150.04</v>
      </c>
      <c r="C163" s="4">
        <v>1</v>
      </c>
    </row>
    <row r="164" spans="1:3" x14ac:dyDescent="0.45">
      <c r="A164" s="3" t="s">
        <v>3328</v>
      </c>
      <c r="B164" s="4">
        <v>72760</v>
      </c>
      <c r="C164" s="4">
        <v>1</v>
      </c>
    </row>
    <row r="165" spans="1:3" x14ac:dyDescent="0.45">
      <c r="A165" s="3" t="s">
        <v>1871</v>
      </c>
      <c r="B165" s="4">
        <v>483177.87</v>
      </c>
      <c r="C165" s="4">
        <v>1</v>
      </c>
    </row>
    <row r="166" spans="1:3" x14ac:dyDescent="0.45">
      <c r="A166" s="3" t="s">
        <v>1818</v>
      </c>
      <c r="B166" s="4">
        <v>1171229.1299999999</v>
      </c>
      <c r="C166" s="4">
        <v>5</v>
      </c>
    </row>
    <row r="167" spans="1:3" x14ac:dyDescent="0.45">
      <c r="A167" s="3" t="s">
        <v>485</v>
      </c>
      <c r="B167" s="4">
        <v>1931634.52</v>
      </c>
      <c r="C167" s="4">
        <v>7</v>
      </c>
    </row>
    <row r="168" spans="1:3" x14ac:dyDescent="0.45">
      <c r="A168" s="3" t="s">
        <v>98</v>
      </c>
      <c r="B168" s="4">
        <v>78334.66</v>
      </c>
      <c r="C168" s="4">
        <v>2</v>
      </c>
    </row>
    <row r="169" spans="1:3" x14ac:dyDescent="0.45">
      <c r="A169" s="3" t="s">
        <v>5484</v>
      </c>
      <c r="B169" s="4">
        <v>229994.42</v>
      </c>
      <c r="C169" s="4">
        <v>1</v>
      </c>
    </row>
    <row r="170" spans="1:3" x14ac:dyDescent="0.45">
      <c r="A170" s="3" t="s">
        <v>858</v>
      </c>
      <c r="B170" s="4">
        <v>24182</v>
      </c>
      <c r="C170" s="4">
        <v>1</v>
      </c>
    </row>
    <row r="171" spans="1:3" x14ac:dyDescent="0.45">
      <c r="A171" s="3" t="s">
        <v>1382</v>
      </c>
      <c r="B171" s="4">
        <v>111368.14</v>
      </c>
      <c r="C171" s="4">
        <v>3</v>
      </c>
    </row>
    <row r="172" spans="1:3" x14ac:dyDescent="0.45">
      <c r="A172" s="3" t="s">
        <v>625</v>
      </c>
      <c r="B172" s="4">
        <v>499643.32</v>
      </c>
      <c r="C172" s="4">
        <v>8</v>
      </c>
    </row>
    <row r="173" spans="1:3" x14ac:dyDescent="0.45">
      <c r="A173" s="3" t="s">
        <v>1729</v>
      </c>
      <c r="B173" s="4">
        <v>230000</v>
      </c>
      <c r="C173" s="4">
        <v>1</v>
      </c>
    </row>
    <row r="174" spans="1:3" x14ac:dyDescent="0.45">
      <c r="A174" s="3" t="s">
        <v>547</v>
      </c>
      <c r="B174" s="4">
        <v>234337.86</v>
      </c>
      <c r="C174" s="4">
        <v>3</v>
      </c>
    </row>
    <row r="175" spans="1:3" x14ac:dyDescent="0.45">
      <c r="A175" s="3" t="s">
        <v>393</v>
      </c>
      <c r="B175" s="4">
        <v>226272.36</v>
      </c>
      <c r="C175" s="4">
        <v>2</v>
      </c>
    </row>
    <row r="176" spans="1:3" x14ac:dyDescent="0.45">
      <c r="A176" s="3" t="s">
        <v>496</v>
      </c>
      <c r="B176" s="4">
        <v>3271731.53</v>
      </c>
      <c r="C176" s="4">
        <v>20</v>
      </c>
    </row>
    <row r="177" spans="1:3" x14ac:dyDescent="0.45">
      <c r="A177" s="3" t="s">
        <v>1771</v>
      </c>
      <c r="B177" s="4">
        <v>999144.85</v>
      </c>
      <c r="C177" s="4">
        <v>5</v>
      </c>
    </row>
    <row r="178" spans="1:3" x14ac:dyDescent="0.45">
      <c r="A178" s="3" t="s">
        <v>4514</v>
      </c>
      <c r="B178" s="4">
        <v>35283.550000000003</v>
      </c>
      <c r="C178" s="4">
        <v>2</v>
      </c>
    </row>
    <row r="179" spans="1:3" x14ac:dyDescent="0.45">
      <c r="A179" s="3" t="s">
        <v>4366</v>
      </c>
      <c r="B179" s="4">
        <v>391671.37</v>
      </c>
      <c r="C179" s="4">
        <v>3</v>
      </c>
    </row>
    <row r="180" spans="1:3" x14ac:dyDescent="0.45">
      <c r="A180" s="3" t="s">
        <v>584</v>
      </c>
      <c r="B180" s="4">
        <v>36371.040000000001</v>
      </c>
      <c r="C180" s="4">
        <v>1</v>
      </c>
    </row>
    <row r="181" spans="1:3" x14ac:dyDescent="0.45">
      <c r="A181" s="3" t="s">
        <v>5131</v>
      </c>
      <c r="B181" s="4">
        <v>302793.2</v>
      </c>
      <c r="C181" s="4">
        <v>2</v>
      </c>
    </row>
    <row r="182" spans="1:3" x14ac:dyDescent="0.45">
      <c r="A182" s="3" t="s">
        <v>992</v>
      </c>
      <c r="B182" s="4">
        <v>376229.1</v>
      </c>
      <c r="C182" s="4">
        <v>2</v>
      </c>
    </row>
    <row r="183" spans="1:3" x14ac:dyDescent="0.45">
      <c r="A183" s="3" t="s">
        <v>500</v>
      </c>
      <c r="B183" s="4">
        <v>1356012.8199999998</v>
      </c>
      <c r="C183" s="4">
        <v>9</v>
      </c>
    </row>
    <row r="184" spans="1:3" x14ac:dyDescent="0.45">
      <c r="A184" s="3" t="s">
        <v>149</v>
      </c>
      <c r="B184" s="4">
        <v>3606280.2199999997</v>
      </c>
      <c r="C184" s="4">
        <v>20</v>
      </c>
    </row>
    <row r="185" spans="1:3" x14ac:dyDescent="0.45">
      <c r="A185" s="3" t="s">
        <v>76</v>
      </c>
      <c r="B185" s="4">
        <v>2855909.9699999997</v>
      </c>
      <c r="C185" s="4">
        <v>15</v>
      </c>
    </row>
    <row r="186" spans="1:3" x14ac:dyDescent="0.45">
      <c r="A186" s="3" t="s">
        <v>443</v>
      </c>
      <c r="B186" s="4">
        <v>1245555.51</v>
      </c>
      <c r="C186" s="4">
        <v>7</v>
      </c>
    </row>
    <row r="187" spans="1:3" x14ac:dyDescent="0.45">
      <c r="A187" s="3" t="s">
        <v>87</v>
      </c>
      <c r="B187" s="4">
        <v>2711493.22</v>
      </c>
      <c r="C187" s="4">
        <v>21</v>
      </c>
    </row>
    <row r="188" spans="1:3" x14ac:dyDescent="0.45">
      <c r="A188" s="3" t="s">
        <v>595</v>
      </c>
      <c r="B188" s="4">
        <v>560271.9</v>
      </c>
      <c r="C188" s="4">
        <v>8</v>
      </c>
    </row>
    <row r="189" spans="1:3" x14ac:dyDescent="0.45">
      <c r="A189" s="3" t="s">
        <v>752</v>
      </c>
      <c r="B189" s="4">
        <v>490901</v>
      </c>
      <c r="C189" s="4">
        <v>4</v>
      </c>
    </row>
    <row r="190" spans="1:3" x14ac:dyDescent="0.45">
      <c r="A190" s="3" t="s">
        <v>1086</v>
      </c>
      <c r="B190" s="4">
        <v>593521</v>
      </c>
      <c r="C190" s="4">
        <v>2</v>
      </c>
    </row>
    <row r="191" spans="1:3" x14ac:dyDescent="0.45">
      <c r="A191" s="3" t="s">
        <v>58</v>
      </c>
      <c r="B191" s="4">
        <v>727937.64</v>
      </c>
      <c r="C191" s="4">
        <v>4</v>
      </c>
    </row>
    <row r="192" spans="1:3" x14ac:dyDescent="0.45">
      <c r="A192" s="3" t="s">
        <v>5216</v>
      </c>
      <c r="B192" s="4">
        <v>49120.08</v>
      </c>
      <c r="C192" s="4">
        <v>2</v>
      </c>
    </row>
    <row r="193" spans="1:3" x14ac:dyDescent="0.45">
      <c r="A193" s="3" t="s">
        <v>883</v>
      </c>
      <c r="B193" s="4">
        <v>612810</v>
      </c>
      <c r="C193" s="4">
        <v>4</v>
      </c>
    </row>
    <row r="194" spans="1:3" x14ac:dyDescent="0.45">
      <c r="A194" s="3" t="s">
        <v>1717</v>
      </c>
      <c r="B194" s="4">
        <v>2455276</v>
      </c>
      <c r="C194" s="4">
        <v>4</v>
      </c>
    </row>
    <row r="195" spans="1:3" x14ac:dyDescent="0.45">
      <c r="A195" s="3" t="s">
        <v>1268</v>
      </c>
      <c r="B195" s="4">
        <v>866297.84</v>
      </c>
      <c r="C195" s="4">
        <v>7</v>
      </c>
    </row>
    <row r="196" spans="1:3" x14ac:dyDescent="0.45">
      <c r="A196" s="3" t="s">
        <v>307</v>
      </c>
      <c r="B196" s="4">
        <v>248223.73</v>
      </c>
      <c r="C196" s="4">
        <v>1</v>
      </c>
    </row>
    <row r="197" spans="1:3" x14ac:dyDescent="0.45">
      <c r="A197" s="3" t="s">
        <v>193</v>
      </c>
      <c r="B197" s="4">
        <v>175450.96</v>
      </c>
      <c r="C197" s="4">
        <v>2</v>
      </c>
    </row>
    <row r="198" spans="1:3" x14ac:dyDescent="0.45">
      <c r="A198" s="3" t="s">
        <v>478</v>
      </c>
      <c r="B198" s="4">
        <v>14888.77</v>
      </c>
      <c r="C198" s="4">
        <v>1</v>
      </c>
    </row>
    <row r="199" spans="1:3" x14ac:dyDescent="0.45">
      <c r="A199" s="3" t="s">
        <v>5838</v>
      </c>
      <c r="B199" s="4">
        <v>123717.07</v>
      </c>
      <c r="C199" s="4">
        <v>1</v>
      </c>
    </row>
    <row r="200" spans="1:3" x14ac:dyDescent="0.45">
      <c r="A200" s="3" t="s">
        <v>3938</v>
      </c>
      <c r="B200" s="4">
        <v>327511.8</v>
      </c>
      <c r="C200" s="4">
        <v>4</v>
      </c>
    </row>
    <row r="201" spans="1:3" x14ac:dyDescent="0.45">
      <c r="A201" s="3" t="s">
        <v>6043</v>
      </c>
      <c r="B201" s="4">
        <v>34803.120000000003</v>
      </c>
      <c r="C201" s="4">
        <v>1</v>
      </c>
    </row>
    <row r="202" spans="1:3" x14ac:dyDescent="0.45">
      <c r="A202" s="3" t="s">
        <v>2339</v>
      </c>
      <c r="B202" s="4">
        <v>305958.39</v>
      </c>
      <c r="C202" s="4">
        <v>3</v>
      </c>
    </row>
    <row r="203" spans="1:3" x14ac:dyDescent="0.45">
      <c r="A203" s="3" t="s">
        <v>398</v>
      </c>
      <c r="B203" s="4">
        <v>804084.35</v>
      </c>
      <c r="C203" s="4">
        <v>7</v>
      </c>
    </row>
    <row r="204" spans="1:3" x14ac:dyDescent="0.45">
      <c r="A204" s="3" t="s">
        <v>1387</v>
      </c>
      <c r="B204" s="4">
        <v>736002.48</v>
      </c>
      <c r="C204" s="4">
        <v>4</v>
      </c>
    </row>
    <row r="205" spans="1:3" x14ac:dyDescent="0.45">
      <c r="A205" s="3" t="s">
        <v>318</v>
      </c>
      <c r="B205" s="4">
        <v>414351</v>
      </c>
      <c r="C205" s="4">
        <v>2</v>
      </c>
    </row>
    <row r="206" spans="1:3" x14ac:dyDescent="0.45">
      <c r="A206" s="3" t="s">
        <v>1174</v>
      </c>
      <c r="B206" s="4">
        <v>204629</v>
      </c>
      <c r="C206" s="4">
        <v>1</v>
      </c>
    </row>
    <row r="207" spans="1:3" x14ac:dyDescent="0.45">
      <c r="A207" s="3" t="s">
        <v>572</v>
      </c>
      <c r="B207" s="4">
        <v>19347.189999999999</v>
      </c>
      <c r="C207" s="4">
        <v>1</v>
      </c>
    </row>
    <row r="208" spans="1:3" x14ac:dyDescent="0.45">
      <c r="A208" s="3" t="s">
        <v>1165</v>
      </c>
      <c r="B208" s="4">
        <v>633784.4</v>
      </c>
      <c r="C208" s="4">
        <v>5</v>
      </c>
    </row>
    <row r="209" spans="1:3" x14ac:dyDescent="0.45">
      <c r="A209" s="3" t="s">
        <v>6021</v>
      </c>
      <c r="B209" s="4">
        <v>64010.04</v>
      </c>
      <c r="C209" s="4">
        <v>1</v>
      </c>
    </row>
    <row r="210" spans="1:3" x14ac:dyDescent="0.45">
      <c r="A210" s="3" t="s">
        <v>249</v>
      </c>
      <c r="B210" s="4">
        <v>1239274.22</v>
      </c>
      <c r="C210" s="4">
        <v>6</v>
      </c>
    </row>
    <row r="211" spans="1:3" x14ac:dyDescent="0.45">
      <c r="A211" s="3" t="s">
        <v>5407</v>
      </c>
      <c r="B211" s="4">
        <v>478751</v>
      </c>
      <c r="C211" s="4">
        <v>1</v>
      </c>
    </row>
    <row r="212" spans="1:3" x14ac:dyDescent="0.45">
      <c r="A212" s="3" t="s">
        <v>1089</v>
      </c>
      <c r="B212" s="4">
        <v>1513796.58</v>
      </c>
      <c r="C212" s="4">
        <v>8</v>
      </c>
    </row>
    <row r="213" spans="1:3" x14ac:dyDescent="0.45">
      <c r="A213" s="3" t="s">
        <v>114</v>
      </c>
      <c r="B213" s="4">
        <v>30950.26</v>
      </c>
      <c r="C213" s="4">
        <v>1</v>
      </c>
    </row>
    <row r="214" spans="1:3" x14ac:dyDescent="0.45">
      <c r="A214" s="3" t="s">
        <v>1330</v>
      </c>
      <c r="B214" s="4">
        <v>11222</v>
      </c>
      <c r="C214" s="4">
        <v>1</v>
      </c>
    </row>
    <row r="215" spans="1:3" x14ac:dyDescent="0.45">
      <c r="A215" s="3" t="s">
        <v>809</v>
      </c>
      <c r="B215" s="4">
        <v>276358.86</v>
      </c>
      <c r="C215" s="4">
        <v>4</v>
      </c>
    </row>
    <row r="216" spans="1:3" x14ac:dyDescent="0.45">
      <c r="A216" s="3" t="s">
        <v>107</v>
      </c>
      <c r="B216" s="4">
        <v>93920944.929999977</v>
      </c>
      <c r="C216" s="4">
        <v>229</v>
      </c>
    </row>
    <row r="217" spans="1:3" x14ac:dyDescent="0.45">
      <c r="A217" s="3" t="s">
        <v>1293</v>
      </c>
      <c r="B217" s="4">
        <v>23590</v>
      </c>
      <c r="C217" s="4">
        <v>2</v>
      </c>
    </row>
    <row r="218" spans="1:3" x14ac:dyDescent="0.45">
      <c r="A218" s="3" t="s">
        <v>1987</v>
      </c>
      <c r="B218" s="4">
        <v>195832</v>
      </c>
      <c r="C218" s="4">
        <v>4</v>
      </c>
    </row>
    <row r="219" spans="1:3" x14ac:dyDescent="0.45">
      <c r="A219" s="3" t="s">
        <v>951</v>
      </c>
      <c r="B219" s="4">
        <v>270549.82</v>
      </c>
      <c r="C219" s="4">
        <v>6</v>
      </c>
    </row>
    <row r="220" spans="1:3" x14ac:dyDescent="0.45">
      <c r="A220" s="3" t="s">
        <v>239</v>
      </c>
      <c r="B220" s="4">
        <v>923589.02</v>
      </c>
      <c r="C220" s="4">
        <v>3</v>
      </c>
    </row>
    <row r="221" spans="1:3" x14ac:dyDescent="0.45">
      <c r="A221" s="3" t="s">
        <v>1515</v>
      </c>
      <c r="B221" s="4">
        <v>27057</v>
      </c>
      <c r="C221" s="4">
        <v>1</v>
      </c>
    </row>
    <row r="222" spans="1:3" x14ac:dyDescent="0.45">
      <c r="A222" s="3" t="s">
        <v>1470</v>
      </c>
      <c r="B222" s="4">
        <v>730773.45</v>
      </c>
      <c r="C222" s="4">
        <v>4</v>
      </c>
    </row>
    <row r="223" spans="1:3" x14ac:dyDescent="0.45">
      <c r="A223" s="3" t="s">
        <v>294</v>
      </c>
      <c r="B223" s="4">
        <v>3230036.25</v>
      </c>
      <c r="C223" s="4">
        <v>12</v>
      </c>
    </row>
    <row r="224" spans="1:3" x14ac:dyDescent="0.45">
      <c r="A224" s="3" t="s">
        <v>2041</v>
      </c>
      <c r="B224" s="4">
        <v>80815.89</v>
      </c>
      <c r="C224" s="4">
        <v>2</v>
      </c>
    </row>
    <row r="225" spans="1:3" x14ac:dyDescent="0.45">
      <c r="A225" s="3" t="s">
        <v>5479</v>
      </c>
      <c r="B225" s="4">
        <v>42012</v>
      </c>
      <c r="C225" s="4">
        <v>1</v>
      </c>
    </row>
    <row r="226" spans="1:3" x14ac:dyDescent="0.45">
      <c r="A226" s="3" t="s">
        <v>2139</v>
      </c>
      <c r="B226" s="4">
        <v>36820</v>
      </c>
      <c r="C226" s="4">
        <v>1</v>
      </c>
    </row>
    <row r="227" spans="1:3" x14ac:dyDescent="0.45">
      <c r="A227" s="3" t="s">
        <v>2193</v>
      </c>
      <c r="B227" s="4">
        <v>1311048.1299999999</v>
      </c>
      <c r="C227" s="4">
        <v>5</v>
      </c>
    </row>
    <row r="228" spans="1:3" x14ac:dyDescent="0.45">
      <c r="A228" s="3" t="s">
        <v>3809</v>
      </c>
      <c r="B228" s="4">
        <v>37366.99</v>
      </c>
      <c r="C228" s="4">
        <v>1</v>
      </c>
    </row>
    <row r="229" spans="1:3" x14ac:dyDescent="0.45">
      <c r="A229" s="3" t="s">
        <v>3560</v>
      </c>
      <c r="B229" s="4">
        <v>127499.35999999999</v>
      </c>
      <c r="C229" s="4">
        <v>2</v>
      </c>
    </row>
    <row r="230" spans="1:3" x14ac:dyDescent="0.45">
      <c r="A230" s="3" t="s">
        <v>269</v>
      </c>
      <c r="B230" s="4">
        <v>2706151.93</v>
      </c>
      <c r="C230" s="4">
        <v>11</v>
      </c>
    </row>
    <row r="231" spans="1:3" x14ac:dyDescent="0.45">
      <c r="A231" s="3" t="s">
        <v>1977</v>
      </c>
      <c r="B231" s="4">
        <v>475501.34</v>
      </c>
      <c r="C231" s="4">
        <v>2</v>
      </c>
    </row>
    <row r="232" spans="1:3" x14ac:dyDescent="0.45">
      <c r="A232" s="3" t="s">
        <v>61</v>
      </c>
      <c r="B232" s="4">
        <v>291096</v>
      </c>
      <c r="C232" s="4">
        <v>1</v>
      </c>
    </row>
    <row r="233" spans="1:3" x14ac:dyDescent="0.45">
      <c r="A233" s="3" t="s">
        <v>656</v>
      </c>
      <c r="B233" s="4">
        <v>1224054.6400000001</v>
      </c>
      <c r="C233" s="4">
        <v>5</v>
      </c>
    </row>
    <row r="234" spans="1:3" x14ac:dyDescent="0.45">
      <c r="A234" s="3" t="s">
        <v>2264</v>
      </c>
      <c r="B234" s="4">
        <v>156514</v>
      </c>
      <c r="C234" s="4">
        <v>1</v>
      </c>
    </row>
    <row r="235" spans="1:3" x14ac:dyDescent="0.45">
      <c r="A235" s="3" t="s">
        <v>242</v>
      </c>
      <c r="B235" s="4">
        <v>122132</v>
      </c>
      <c r="C235" s="4">
        <v>1</v>
      </c>
    </row>
    <row r="236" spans="1:3" x14ac:dyDescent="0.45">
      <c r="A236" s="3" t="s">
        <v>2177</v>
      </c>
      <c r="B236" s="4">
        <v>1112276.21</v>
      </c>
      <c r="C236" s="4">
        <v>5</v>
      </c>
    </row>
    <row r="237" spans="1:3" x14ac:dyDescent="0.45">
      <c r="A237" s="3" t="s">
        <v>1327</v>
      </c>
      <c r="B237" s="4">
        <v>1475557.57</v>
      </c>
      <c r="C237" s="4">
        <v>8</v>
      </c>
    </row>
    <row r="238" spans="1:3" x14ac:dyDescent="0.45">
      <c r="A238" s="3" t="s">
        <v>2289</v>
      </c>
      <c r="B238" s="4">
        <v>371354</v>
      </c>
      <c r="C238" s="4">
        <v>1</v>
      </c>
    </row>
    <row r="239" spans="1:3" x14ac:dyDescent="0.45">
      <c r="A239" s="3" t="s">
        <v>1077</v>
      </c>
      <c r="B239" s="4">
        <v>205752.33000000002</v>
      </c>
      <c r="C239" s="4">
        <v>3</v>
      </c>
    </row>
    <row r="240" spans="1:3" x14ac:dyDescent="0.45">
      <c r="A240" s="3" t="s">
        <v>1200</v>
      </c>
      <c r="B240" s="4">
        <v>2643095.0299999998</v>
      </c>
      <c r="C240" s="4">
        <v>3</v>
      </c>
    </row>
    <row r="241" spans="1:3" x14ac:dyDescent="0.45">
      <c r="A241" s="3" t="s">
        <v>2202</v>
      </c>
      <c r="B241" s="4">
        <v>225045</v>
      </c>
      <c r="C241" s="4">
        <v>2</v>
      </c>
    </row>
    <row r="242" spans="1:3" x14ac:dyDescent="0.45">
      <c r="A242" s="3" t="s">
        <v>1696</v>
      </c>
      <c r="B242" s="4">
        <v>30299</v>
      </c>
      <c r="C242" s="4">
        <v>1</v>
      </c>
    </row>
    <row r="243" spans="1:3" x14ac:dyDescent="0.45">
      <c r="A243" s="3" t="s">
        <v>2242</v>
      </c>
      <c r="B243" s="4">
        <v>218739</v>
      </c>
      <c r="C243" s="4">
        <v>3</v>
      </c>
    </row>
    <row r="244" spans="1:3" x14ac:dyDescent="0.45">
      <c r="A244" s="3" t="s">
        <v>515</v>
      </c>
      <c r="B244" s="4">
        <v>2249213.46</v>
      </c>
      <c r="C244" s="4">
        <v>9</v>
      </c>
    </row>
    <row r="245" spans="1:3" x14ac:dyDescent="0.45">
      <c r="A245" s="3" t="s">
        <v>6064</v>
      </c>
      <c r="B245" s="4">
        <v>304190</v>
      </c>
      <c r="C245" s="4">
        <v>1</v>
      </c>
    </row>
    <row r="246" spans="1:3" x14ac:dyDescent="0.45">
      <c r="A246" s="3" t="s">
        <v>346</v>
      </c>
      <c r="B246" s="4">
        <v>1795975.8499999999</v>
      </c>
      <c r="C246" s="4">
        <v>10</v>
      </c>
    </row>
    <row r="247" spans="1:3" x14ac:dyDescent="0.45">
      <c r="A247" s="3" t="s">
        <v>365</v>
      </c>
      <c r="B247" s="4">
        <v>161149</v>
      </c>
      <c r="C247" s="4">
        <v>4</v>
      </c>
    </row>
    <row r="248" spans="1:3" x14ac:dyDescent="0.45">
      <c r="A248" s="3" t="s">
        <v>921</v>
      </c>
      <c r="B248" s="4">
        <v>1723</v>
      </c>
      <c r="C248" s="4">
        <v>1</v>
      </c>
    </row>
    <row r="249" spans="1:3" x14ac:dyDescent="0.45">
      <c r="A249" s="3" t="s">
        <v>1507</v>
      </c>
      <c r="B249" s="4">
        <v>344123.2</v>
      </c>
      <c r="C249" s="4">
        <v>6</v>
      </c>
    </row>
    <row r="250" spans="1:3" x14ac:dyDescent="0.45">
      <c r="A250" s="3" t="s">
        <v>1181</v>
      </c>
      <c r="B250" s="4">
        <v>776886.98</v>
      </c>
      <c r="C250" s="4">
        <v>4</v>
      </c>
    </row>
    <row r="251" spans="1:3" x14ac:dyDescent="0.45">
      <c r="A251" s="3" t="s">
        <v>5527</v>
      </c>
      <c r="B251" s="4">
        <v>424012</v>
      </c>
      <c r="C251" s="4">
        <v>2</v>
      </c>
    </row>
    <row r="252" spans="1:3" x14ac:dyDescent="0.45">
      <c r="A252" s="3" t="s">
        <v>6032</v>
      </c>
      <c r="B252" s="4">
        <v>319483.04000000004</v>
      </c>
      <c r="C252" s="4">
        <v>3</v>
      </c>
    </row>
    <row r="253" spans="1:3" x14ac:dyDescent="0.45">
      <c r="A253" s="3" t="s">
        <v>3639</v>
      </c>
      <c r="B253" s="4">
        <v>36904</v>
      </c>
      <c r="C253" s="4">
        <v>1</v>
      </c>
    </row>
    <row r="254" spans="1:3" x14ac:dyDescent="0.45">
      <c r="A254" s="3" t="s">
        <v>640</v>
      </c>
      <c r="B254" s="4">
        <v>735482.89999999991</v>
      </c>
      <c r="C254" s="4">
        <v>9</v>
      </c>
    </row>
    <row r="255" spans="1:3" x14ac:dyDescent="0.45">
      <c r="A255" s="3" t="s">
        <v>1356</v>
      </c>
      <c r="B255" s="4">
        <v>24304.21</v>
      </c>
      <c r="C255" s="4">
        <v>1</v>
      </c>
    </row>
    <row r="256" spans="1:3" x14ac:dyDescent="0.45">
      <c r="A256" s="3" t="s">
        <v>721</v>
      </c>
      <c r="B256" s="4">
        <v>168991.22</v>
      </c>
      <c r="C256" s="4">
        <v>1</v>
      </c>
    </row>
    <row r="257" spans="1:3" x14ac:dyDescent="0.45">
      <c r="A257" s="3" t="s">
        <v>510</v>
      </c>
      <c r="B257" s="4">
        <v>719366.87</v>
      </c>
      <c r="C257" s="4">
        <v>1</v>
      </c>
    </row>
    <row r="258" spans="1:3" x14ac:dyDescent="0.45">
      <c r="A258" s="3" t="s">
        <v>825</v>
      </c>
      <c r="B258" s="4">
        <v>2029</v>
      </c>
      <c r="C258" s="4">
        <v>1</v>
      </c>
    </row>
    <row r="259" spans="1:3" x14ac:dyDescent="0.45">
      <c r="A259" s="3" t="s">
        <v>474</v>
      </c>
      <c r="B259" s="4">
        <v>78633</v>
      </c>
      <c r="C259" s="4">
        <v>2</v>
      </c>
    </row>
    <row r="260" spans="1:3" x14ac:dyDescent="0.45">
      <c r="A260" s="3" t="s">
        <v>751</v>
      </c>
      <c r="B260" s="4">
        <v>721095.56</v>
      </c>
      <c r="C260" s="4">
        <v>2</v>
      </c>
    </row>
    <row r="261" spans="1:3" x14ac:dyDescent="0.45">
      <c r="A261" s="3" t="s">
        <v>1265</v>
      </c>
      <c r="B261" s="4">
        <v>34364.449999999997</v>
      </c>
      <c r="C261" s="4">
        <v>1</v>
      </c>
    </row>
    <row r="262" spans="1:3" x14ac:dyDescent="0.45">
      <c r="A262" s="3" t="s">
        <v>225</v>
      </c>
      <c r="B262" s="4">
        <v>201941.82</v>
      </c>
      <c r="C262" s="4">
        <v>3</v>
      </c>
    </row>
    <row r="263" spans="1:3" x14ac:dyDescent="0.45">
      <c r="A263" s="3" t="s">
        <v>1407</v>
      </c>
      <c r="B263" s="4">
        <v>568446.90999999992</v>
      </c>
      <c r="C263" s="4">
        <v>2</v>
      </c>
    </row>
    <row r="264" spans="1:3" x14ac:dyDescent="0.45">
      <c r="A264" s="3" t="s">
        <v>1160</v>
      </c>
      <c r="B264" s="4">
        <v>1887717.4099999997</v>
      </c>
      <c r="C264" s="4">
        <v>17</v>
      </c>
    </row>
    <row r="265" spans="1:3" x14ac:dyDescent="0.45">
      <c r="A265" s="3" t="s">
        <v>2611</v>
      </c>
      <c r="B265" s="4">
        <v>180434.48</v>
      </c>
      <c r="C265" s="4">
        <v>3</v>
      </c>
    </row>
    <row r="266" spans="1:3" x14ac:dyDescent="0.45">
      <c r="A266" s="3" t="s">
        <v>1177</v>
      </c>
      <c r="B266" s="4">
        <v>273199.75</v>
      </c>
      <c r="C266" s="4">
        <v>4</v>
      </c>
    </row>
    <row r="267" spans="1:3" x14ac:dyDescent="0.45">
      <c r="A267" s="3" t="s">
        <v>5487</v>
      </c>
      <c r="B267" s="4">
        <v>282421</v>
      </c>
      <c r="C267" s="4">
        <v>1</v>
      </c>
    </row>
    <row r="268" spans="1:3" x14ac:dyDescent="0.45">
      <c r="A268" s="3" t="s">
        <v>3719</v>
      </c>
      <c r="B268" s="4">
        <v>261371</v>
      </c>
      <c r="C268" s="4">
        <v>1</v>
      </c>
    </row>
    <row r="269" spans="1:3" x14ac:dyDescent="0.45">
      <c r="A269" s="3" t="s">
        <v>2006</v>
      </c>
      <c r="B269" s="4">
        <v>73458</v>
      </c>
      <c r="C269" s="4">
        <v>3</v>
      </c>
    </row>
    <row r="270" spans="1:3" x14ac:dyDescent="0.45">
      <c r="A270" s="3" t="s">
        <v>182</v>
      </c>
      <c r="B270" s="4">
        <v>41780</v>
      </c>
      <c r="C270" s="4">
        <v>2</v>
      </c>
    </row>
    <row r="271" spans="1:3" x14ac:dyDescent="0.45">
      <c r="A271" s="3" t="s">
        <v>3540</v>
      </c>
      <c r="B271" s="4">
        <v>155676.65</v>
      </c>
      <c r="C271" s="4">
        <v>1</v>
      </c>
    </row>
    <row r="272" spans="1:3" x14ac:dyDescent="0.45">
      <c r="A272" s="3" t="s">
        <v>1926</v>
      </c>
      <c r="B272" s="4">
        <v>547644.54</v>
      </c>
      <c r="C272" s="4">
        <v>3</v>
      </c>
    </row>
    <row r="273" spans="1:3" x14ac:dyDescent="0.45">
      <c r="A273" s="3" t="s">
        <v>1610</v>
      </c>
      <c r="B273" s="4">
        <v>14857.05</v>
      </c>
      <c r="C273" s="4">
        <v>1</v>
      </c>
    </row>
    <row r="274" spans="1:3" x14ac:dyDescent="0.45">
      <c r="A274" s="3" t="s">
        <v>6005</v>
      </c>
      <c r="B274" s="4">
        <v>31435.18</v>
      </c>
      <c r="C274" s="4">
        <v>1</v>
      </c>
    </row>
    <row r="275" spans="1:3" x14ac:dyDescent="0.45">
      <c r="A275" s="3" t="s">
        <v>201</v>
      </c>
      <c r="B275" s="4">
        <v>2427939.58</v>
      </c>
      <c r="C275" s="4">
        <v>21</v>
      </c>
    </row>
    <row r="276" spans="1:3" x14ac:dyDescent="0.45">
      <c r="A276" s="3" t="s">
        <v>1554</v>
      </c>
      <c r="B276" s="4">
        <v>843602.62</v>
      </c>
      <c r="C276" s="4">
        <v>2</v>
      </c>
    </row>
    <row r="277" spans="1:3" x14ac:dyDescent="0.45">
      <c r="A277" s="3" t="s">
        <v>1904</v>
      </c>
      <c r="B277" s="4">
        <v>74671.5</v>
      </c>
      <c r="C277" s="4">
        <v>2</v>
      </c>
    </row>
    <row r="278" spans="1:3" x14ac:dyDescent="0.45">
      <c r="A278" s="3" t="s">
        <v>2296</v>
      </c>
      <c r="B278" s="4">
        <v>126583</v>
      </c>
      <c r="C278" s="4">
        <v>1</v>
      </c>
    </row>
    <row r="279" spans="1:3" x14ac:dyDescent="0.45">
      <c r="A279" s="3" t="s">
        <v>611</v>
      </c>
      <c r="B279" s="4">
        <v>57123.5</v>
      </c>
      <c r="C279" s="4">
        <v>1</v>
      </c>
    </row>
    <row r="280" spans="1:3" x14ac:dyDescent="0.45">
      <c r="A280" s="3" t="s">
        <v>66</v>
      </c>
      <c r="B280" s="4">
        <v>820522.35</v>
      </c>
      <c r="C280" s="4">
        <v>5</v>
      </c>
    </row>
    <row r="281" spans="1:3" x14ac:dyDescent="0.45">
      <c r="A281" s="3" t="s">
        <v>2059</v>
      </c>
      <c r="B281" s="4">
        <v>39072</v>
      </c>
      <c r="C281" s="4">
        <v>1</v>
      </c>
    </row>
    <row r="282" spans="1:3" x14ac:dyDescent="0.45">
      <c r="A282" s="3" t="s">
        <v>186</v>
      </c>
      <c r="B282" s="4">
        <v>1013046.94</v>
      </c>
      <c r="C282" s="4">
        <v>9</v>
      </c>
    </row>
    <row r="283" spans="1:3" x14ac:dyDescent="0.45">
      <c r="A283" s="3" t="s">
        <v>349</v>
      </c>
      <c r="B283" s="4">
        <v>3494568.12</v>
      </c>
      <c r="C283" s="4">
        <v>7</v>
      </c>
    </row>
    <row r="284" spans="1:3" x14ac:dyDescent="0.45">
      <c r="A284" s="3" t="s">
        <v>1262</v>
      </c>
      <c r="B284" s="4">
        <v>2238582.62</v>
      </c>
      <c r="C284" s="4">
        <v>7</v>
      </c>
    </row>
    <row r="285" spans="1:3" x14ac:dyDescent="0.45">
      <c r="A285" s="3" t="s">
        <v>1278</v>
      </c>
      <c r="B285" s="4">
        <v>954384.63</v>
      </c>
      <c r="C285" s="4">
        <v>7</v>
      </c>
    </row>
    <row r="286" spans="1:3" x14ac:dyDescent="0.45">
      <c r="A286" s="3" t="s">
        <v>3724</v>
      </c>
      <c r="B286" s="4">
        <v>84655</v>
      </c>
      <c r="C286" s="4">
        <v>1</v>
      </c>
    </row>
    <row r="287" spans="1:3" x14ac:dyDescent="0.45">
      <c r="A287" s="3" t="s">
        <v>1394</v>
      </c>
      <c r="B287" s="4">
        <v>1280926.22</v>
      </c>
      <c r="C287" s="4">
        <v>4</v>
      </c>
    </row>
    <row r="288" spans="1:3" x14ac:dyDescent="0.45">
      <c r="A288" s="3" t="s">
        <v>630</v>
      </c>
      <c r="B288" s="4">
        <v>814434.88</v>
      </c>
      <c r="C288" s="4">
        <v>6</v>
      </c>
    </row>
    <row r="289" spans="1:3" x14ac:dyDescent="0.45">
      <c r="A289" s="3" t="s">
        <v>256</v>
      </c>
      <c r="B289" s="4">
        <v>189119.23</v>
      </c>
      <c r="C289" s="4">
        <v>3</v>
      </c>
    </row>
    <row r="290" spans="1:3" x14ac:dyDescent="0.45">
      <c r="A290" s="3" t="s">
        <v>1363</v>
      </c>
      <c r="B290" s="4">
        <v>415299.31</v>
      </c>
      <c r="C290" s="4">
        <v>3</v>
      </c>
    </row>
    <row r="291" spans="1:3" x14ac:dyDescent="0.45">
      <c r="A291" s="3" t="s">
        <v>117</v>
      </c>
      <c r="B291" s="4">
        <v>184974.37</v>
      </c>
      <c r="C291" s="4">
        <v>3</v>
      </c>
    </row>
    <row r="292" spans="1:3" x14ac:dyDescent="0.45">
      <c r="A292" s="3" t="s">
        <v>3731</v>
      </c>
      <c r="B292" s="4">
        <v>83465.38</v>
      </c>
      <c r="C292" s="4">
        <v>1</v>
      </c>
    </row>
    <row r="293" spans="1:3" x14ac:dyDescent="0.45">
      <c r="A293" s="3" t="s">
        <v>52</v>
      </c>
      <c r="B293" s="4">
        <v>21405084.640000001</v>
      </c>
      <c r="C293" s="4">
        <v>82</v>
      </c>
    </row>
    <row r="294" spans="1:3" x14ac:dyDescent="0.45">
      <c r="A294" s="3" t="s">
        <v>946</v>
      </c>
      <c r="B294" s="4">
        <v>1166494.4400000002</v>
      </c>
      <c r="C294" s="4">
        <v>10</v>
      </c>
    </row>
    <row r="295" spans="1:3" x14ac:dyDescent="0.45">
      <c r="A295" s="3" t="s">
        <v>497</v>
      </c>
      <c r="B295" s="4">
        <v>68326.81</v>
      </c>
      <c r="C295" s="4">
        <v>4</v>
      </c>
    </row>
    <row r="296" spans="1:3" x14ac:dyDescent="0.45">
      <c r="A296" s="3" t="s">
        <v>1534</v>
      </c>
      <c r="B296" s="4">
        <v>5019</v>
      </c>
      <c r="C296" s="4">
        <v>1</v>
      </c>
    </row>
    <row r="297" spans="1:3" x14ac:dyDescent="0.45">
      <c r="A297" s="3" t="s">
        <v>1938</v>
      </c>
      <c r="B297" s="4">
        <v>28459801.830000002</v>
      </c>
      <c r="C297" s="4">
        <v>88</v>
      </c>
    </row>
    <row r="298" spans="1:3" x14ac:dyDescent="0.45">
      <c r="A298" s="3" t="s">
        <v>2150</v>
      </c>
      <c r="B298" s="4">
        <v>350604.11</v>
      </c>
      <c r="C298" s="4">
        <v>3</v>
      </c>
    </row>
    <row r="299" spans="1:3" x14ac:dyDescent="0.45">
      <c r="A299" s="3" t="s">
        <v>4722</v>
      </c>
      <c r="B299" s="4">
        <v>20652.849999999999</v>
      </c>
      <c r="C299" s="4">
        <v>1</v>
      </c>
    </row>
    <row r="300" spans="1:3" x14ac:dyDescent="0.45">
      <c r="A300" s="3" t="s">
        <v>731</v>
      </c>
      <c r="B300" s="4">
        <v>200744</v>
      </c>
      <c r="C300" s="4">
        <v>2</v>
      </c>
    </row>
    <row r="301" spans="1:3" x14ac:dyDescent="0.45">
      <c r="A301" s="3" t="s">
        <v>722</v>
      </c>
      <c r="B301" s="4">
        <v>39690.15</v>
      </c>
      <c r="C301" s="4">
        <v>1</v>
      </c>
    </row>
    <row r="302" spans="1:3" x14ac:dyDescent="0.45">
      <c r="A302" s="3" t="s">
        <v>748</v>
      </c>
      <c r="B302" s="4">
        <v>513732.2</v>
      </c>
      <c r="C302" s="4">
        <v>2</v>
      </c>
    </row>
    <row r="303" spans="1:3" x14ac:dyDescent="0.45">
      <c r="A303" s="3" t="s">
        <v>5649</v>
      </c>
      <c r="B303" s="4">
        <v>645610228.63000107</v>
      </c>
      <c r="C303" s="4">
        <v>2568</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Dashboard</vt:lpstr>
      <vt:lpstr>location - priority group</vt:lpstr>
      <vt:lpstr>Sheet3</vt:lpstr>
      <vt:lpstr>Sheet4</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Revels</dc:creator>
  <cp:lastModifiedBy>lizzy</cp:lastModifiedBy>
  <dcterms:created xsi:type="dcterms:W3CDTF">2021-09-16T18:16:47Z</dcterms:created>
  <dcterms:modified xsi:type="dcterms:W3CDTF">2021-10-09T15:37:43Z</dcterms:modified>
</cp:coreProperties>
</file>